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0" windowWidth="20730" windowHeight="11175" tabRatio="921" firstSheet="9" activeTab="15"/>
  </bookViews>
  <sheets>
    <sheet name="Datos Mix Energetico" sheetId="1" r:id="rId1"/>
    <sheet name="Well to Tank" sheetId="4" r:id="rId2"/>
    <sheet name="MARCAS coches" sheetId="3" r:id="rId3"/>
    <sheet name="Histograma demanda" sheetId="18" r:id="rId4"/>
    <sheet name="Prod. Día med." sheetId="23" r:id="rId5"/>
    <sheet name="Cont. Día med." sheetId="24" r:id="rId6"/>
    <sheet name="Prod. Día max." sheetId="26" r:id="rId7"/>
    <sheet name="Cont. Día max." sheetId="27" r:id="rId8"/>
    <sheet name="Graficas Dias Tipo " sheetId="25" r:id="rId9"/>
    <sheet name="Comparación simple" sheetId="17" r:id="rId10"/>
    <sheet name="Comparación (1%) E1" sheetId="20" r:id="rId11"/>
    <sheet name="Comparación (1%) E2" sheetId="28" r:id="rId12"/>
    <sheet name="Comparación (2%) E1" sheetId="21" r:id="rId13"/>
    <sheet name="Comparación (2%) E2" sheetId="29" r:id="rId14"/>
    <sheet name="Comparación (5%) E1" sheetId="22" r:id="rId15"/>
    <sheet name="Comparación (5%) E2" sheetId="30" r:id="rId16"/>
  </sheets>
  <definedNames>
    <definedName name="solver_adj" localSheetId="10" hidden="1">'Comparación (1%) E1'!$F$4:$F$6</definedName>
    <definedName name="solver_adj" localSheetId="11" hidden="1">'Comparación (1%) E2'!$G$4:$G$6</definedName>
    <definedName name="solver_adj" localSheetId="12" hidden="1">'Comparación (2%) E1'!$F$4:$F$6</definedName>
    <definedName name="solver_adj" localSheetId="13" hidden="1">'Comparación (2%) E2'!$G$4:$G$6</definedName>
    <definedName name="solver_adj" localSheetId="14" hidden="1">'Comparación (5%) E1'!$G$4:$G$6</definedName>
    <definedName name="solver_adj" localSheetId="15" hidden="1">'Comparación (5%) E2'!$H$4:$H$6</definedName>
    <definedName name="solver_cvg" localSheetId="10" hidden="1">0.0001</definedName>
    <definedName name="solver_cvg" localSheetId="11" hidden="1">0.0001</definedName>
    <definedName name="solver_cvg" localSheetId="12" hidden="1">0.0001</definedName>
    <definedName name="solver_cvg" localSheetId="13" hidden="1">0.0001</definedName>
    <definedName name="solver_cvg" localSheetId="14" hidden="1">0.0001</definedName>
    <definedName name="solver_cvg" localSheetId="15" hidden="1">0.0001</definedName>
    <definedName name="solver_drv" localSheetId="10" hidden="1">1</definedName>
    <definedName name="solver_drv" localSheetId="11" hidden="1">1</definedName>
    <definedName name="solver_drv" localSheetId="12" hidden="1">1</definedName>
    <definedName name="solver_drv" localSheetId="13" hidden="1">1</definedName>
    <definedName name="solver_drv" localSheetId="14" hidden="1">1</definedName>
    <definedName name="solver_drv" localSheetId="15" hidden="1">1</definedName>
    <definedName name="solver_eng" localSheetId="10" hidden="1">1</definedName>
    <definedName name="solver_eng" localSheetId="11" hidden="1">1</definedName>
    <definedName name="solver_eng" localSheetId="12" hidden="1">2</definedName>
    <definedName name="solver_eng" localSheetId="13" hidden="1">2</definedName>
    <definedName name="solver_eng" localSheetId="14" hidden="1">1</definedName>
    <definedName name="solver_eng" localSheetId="15" hidden="1">1</definedName>
    <definedName name="solver_eng" localSheetId="3" hidden="1">1</definedName>
    <definedName name="solver_est" localSheetId="10" hidden="1">1</definedName>
    <definedName name="solver_est" localSheetId="11" hidden="1">1</definedName>
    <definedName name="solver_est" localSheetId="12" hidden="1">1</definedName>
    <definedName name="solver_est" localSheetId="13" hidden="1">1</definedName>
    <definedName name="solver_est" localSheetId="14" hidden="1">1</definedName>
    <definedName name="solver_est" localSheetId="15" hidden="1">1</definedName>
    <definedName name="solver_itr" localSheetId="10" hidden="1">2147483647</definedName>
    <definedName name="solver_itr" localSheetId="11" hidden="1">2147483647</definedName>
    <definedName name="solver_itr" localSheetId="12" hidden="1">2147483647</definedName>
    <definedName name="solver_itr" localSheetId="13" hidden="1">2147483647</definedName>
    <definedName name="solver_itr" localSheetId="14" hidden="1">2147483647</definedName>
    <definedName name="solver_itr" localSheetId="15" hidden="1">2147483647</definedName>
    <definedName name="solver_lhs1" localSheetId="10" hidden="1">'Comparación (1%) E1'!$H$13</definedName>
    <definedName name="solver_lhs1" localSheetId="11" hidden="1">'Comparación (1%) E2'!$H$127</definedName>
    <definedName name="solver_lhs1" localSheetId="12" hidden="1">'Comparación (2%) E1'!$H$13</definedName>
    <definedName name="solver_lhs1" localSheetId="13" hidden="1">'Comparación (2%) E2'!$H$127</definedName>
    <definedName name="solver_lhs1" localSheetId="14" hidden="1">'Comparación (5%) E1'!$H$13</definedName>
    <definedName name="solver_lhs1" localSheetId="15" hidden="1">'Comparación (5%) E2'!$H$127</definedName>
    <definedName name="solver_lhs2" localSheetId="10" hidden="1">'Comparación (1%) E1'!$H$14:$H$54</definedName>
    <definedName name="solver_lhs2" localSheetId="11" hidden="1">'Comparación (1%) E2'!$H$128:$H$150</definedName>
    <definedName name="solver_lhs2" localSheetId="12" hidden="1">'Comparación (2%) E1'!$H$14:$H$54</definedName>
    <definedName name="solver_lhs2" localSheetId="13" hidden="1">'Comparación (2%) E2'!$H$128:$H$150</definedName>
    <definedName name="solver_lhs2" localSheetId="14" hidden="1">'Comparación (5%) E1'!$H$14:$H$54</definedName>
    <definedName name="solver_lhs2" localSheetId="15" hidden="1">'Comparación (5%) E2'!$H$128:$H$150</definedName>
    <definedName name="solver_lhs3" localSheetId="10" hidden="1">'Comparación (1%) E1'!$H$55</definedName>
    <definedName name="solver_lhs3" localSheetId="11" hidden="1">'Comparación (1%) E2'!$H$151</definedName>
    <definedName name="solver_lhs3" localSheetId="12" hidden="1">'Comparación (2%) E1'!$H$55</definedName>
    <definedName name="solver_lhs3" localSheetId="13" hidden="1">'Comparación (2%) E2'!$H$151</definedName>
    <definedName name="solver_lhs3" localSheetId="14" hidden="1">'Comparación (5%) E1'!$H$55</definedName>
    <definedName name="solver_lhs3" localSheetId="15" hidden="1">'Comparación (5%) E2'!$H$151</definedName>
    <definedName name="solver_lhs4" localSheetId="10" hidden="1">'Comparación (1%) E1'!#REF!</definedName>
    <definedName name="solver_lhs4" localSheetId="11" hidden="1">'Comparación (1%) E2'!$H$151</definedName>
    <definedName name="solver_lhs4" localSheetId="12" hidden="1">'Comparación (2%) E1'!$H$55</definedName>
    <definedName name="solver_lhs4" localSheetId="13" hidden="1">'Comparación (2%) E2'!#REF!</definedName>
    <definedName name="solver_lhs4" localSheetId="14" hidden="1">'Comparación (5%) E1'!#REF!</definedName>
    <definedName name="solver_lhs4" localSheetId="15" hidden="1">'Comparación (5%) E2'!$H$151</definedName>
    <definedName name="solver_lhs5" localSheetId="10" hidden="1">'Comparación (1%) E1'!#REF!</definedName>
    <definedName name="solver_lhs5" localSheetId="11" hidden="1">'Comparación (1%) E2'!$H$151</definedName>
    <definedName name="solver_lhs5" localSheetId="12" hidden="1">'Comparación (2%) E1'!#REF!</definedName>
    <definedName name="solver_lhs5" localSheetId="13" hidden="1">'Comparación (2%) E2'!$H$128:$H$150</definedName>
    <definedName name="solver_lhs5" localSheetId="14" hidden="1">'Comparación (5%) E1'!#REF!</definedName>
    <definedName name="solver_lhs5" localSheetId="15" hidden="1">'Comparación (5%) E2'!$H$151</definedName>
    <definedName name="solver_lhs6" localSheetId="12" hidden="1">'Comparación (2%) E1'!#REF!</definedName>
    <definedName name="solver_lhs6" localSheetId="13" hidden="1">'Comparación (2%) E2'!$H$128:$H$150</definedName>
    <definedName name="solver_lhs6" localSheetId="14" hidden="1">'Comparación (5%) E1'!#REF!</definedName>
    <definedName name="solver_lhs6" localSheetId="15" hidden="1">'Comparación (5%) E2'!$H$151</definedName>
    <definedName name="solver_lhs7" localSheetId="12" hidden="1">'Comparación (2%) E1'!#REF!</definedName>
    <definedName name="solver_lhs7" localSheetId="13" hidden="1">'Comparación (2%) E2'!$H$151</definedName>
    <definedName name="solver_lhs8" localSheetId="12" hidden="1">'Comparación (2%) E1'!#REF!</definedName>
    <definedName name="solver_lhs8" localSheetId="13" hidden="1">'Comparación (2%) E2'!$H$151</definedName>
    <definedName name="solver_mip" localSheetId="10" hidden="1">2147483647</definedName>
    <definedName name="solver_mip" localSheetId="11" hidden="1">2147483647</definedName>
    <definedName name="solver_mip" localSheetId="12" hidden="1">2147483647</definedName>
    <definedName name="solver_mip" localSheetId="13" hidden="1">2147483647</definedName>
    <definedName name="solver_mip" localSheetId="14" hidden="1">2147483647</definedName>
    <definedName name="solver_mip" localSheetId="15" hidden="1">2147483647</definedName>
    <definedName name="solver_mni" localSheetId="10" hidden="1">30</definedName>
    <definedName name="solver_mni" localSheetId="11" hidden="1">30</definedName>
    <definedName name="solver_mni" localSheetId="12" hidden="1">30</definedName>
    <definedName name="solver_mni" localSheetId="13" hidden="1">30</definedName>
    <definedName name="solver_mni" localSheetId="14" hidden="1">30</definedName>
    <definedName name="solver_mni" localSheetId="15" hidden="1">30</definedName>
    <definedName name="solver_mrt" localSheetId="10" hidden="1">0.075</definedName>
    <definedName name="solver_mrt" localSheetId="11" hidden="1">0.075</definedName>
    <definedName name="solver_mrt" localSheetId="12" hidden="1">0.075</definedName>
    <definedName name="solver_mrt" localSheetId="13" hidden="1">0.075</definedName>
    <definedName name="solver_mrt" localSheetId="14" hidden="1">0.075</definedName>
    <definedName name="solver_mrt" localSheetId="15" hidden="1">0.075</definedName>
    <definedName name="solver_msl" localSheetId="10" hidden="1">2</definedName>
    <definedName name="solver_msl" localSheetId="11" hidden="1">2</definedName>
    <definedName name="solver_msl" localSheetId="12" hidden="1">2</definedName>
    <definedName name="solver_msl" localSheetId="13" hidden="1">2</definedName>
    <definedName name="solver_msl" localSheetId="14" hidden="1">2</definedName>
    <definedName name="solver_msl" localSheetId="15" hidden="1">2</definedName>
    <definedName name="solver_neg" localSheetId="10" hidden="1">2</definedName>
    <definedName name="solver_neg" localSheetId="11" hidden="1">2</definedName>
    <definedName name="solver_neg" localSheetId="12" hidden="1">2</definedName>
    <definedName name="solver_neg" localSheetId="13" hidden="1">2</definedName>
    <definedName name="solver_neg" localSheetId="14" hidden="1">2</definedName>
    <definedName name="solver_neg" localSheetId="15" hidden="1">2</definedName>
    <definedName name="solver_neg" localSheetId="3" hidden="1">1</definedName>
    <definedName name="solver_nod" localSheetId="10" hidden="1">2147483647</definedName>
    <definedName name="solver_nod" localSheetId="11" hidden="1">2147483647</definedName>
    <definedName name="solver_nod" localSheetId="12" hidden="1">2147483647</definedName>
    <definedName name="solver_nod" localSheetId="13" hidden="1">2147483647</definedName>
    <definedName name="solver_nod" localSheetId="14" hidden="1">2147483647</definedName>
    <definedName name="solver_nod" localSheetId="15" hidden="1">2147483647</definedName>
    <definedName name="solver_num" localSheetId="10" hidden="1">3</definedName>
    <definedName name="solver_num" localSheetId="11" hidden="1">3</definedName>
    <definedName name="solver_num" localSheetId="12" hidden="1">3</definedName>
    <definedName name="solver_num" localSheetId="13" hidden="1">3</definedName>
    <definedName name="solver_num" localSheetId="14" hidden="1">3</definedName>
    <definedName name="solver_num" localSheetId="15" hidden="1">3</definedName>
    <definedName name="solver_num" localSheetId="3" hidden="1">0</definedName>
    <definedName name="solver_nwt" localSheetId="10" hidden="1">1</definedName>
    <definedName name="solver_nwt" localSheetId="11" hidden="1">1</definedName>
    <definedName name="solver_nwt" localSheetId="12" hidden="1">1</definedName>
    <definedName name="solver_nwt" localSheetId="13" hidden="1">1</definedName>
    <definedName name="solver_nwt" localSheetId="14" hidden="1">1</definedName>
    <definedName name="solver_nwt" localSheetId="15" hidden="1">1</definedName>
    <definedName name="solver_opt" localSheetId="10" hidden="1">'Comparación (1%) E1'!$F$3</definedName>
    <definedName name="solver_opt" localSheetId="11" hidden="1">'Comparación (1%) E2'!$G$3</definedName>
    <definedName name="solver_opt" localSheetId="12" hidden="1">'Comparación (2%) E1'!$F$3</definedName>
    <definedName name="solver_opt" localSheetId="13" hidden="1">'Comparación (2%) E2'!$G$3</definedName>
    <definedName name="solver_opt" localSheetId="14" hidden="1">'Comparación (5%) E1'!$G$3</definedName>
    <definedName name="solver_opt" localSheetId="15" hidden="1">'Comparación (5%) E2'!$H$3</definedName>
    <definedName name="solver_opt" localSheetId="3" hidden="1">'Histograma demanda'!$A$6</definedName>
    <definedName name="solver_pre" localSheetId="10" hidden="1">0.000001</definedName>
    <definedName name="solver_pre" localSheetId="11" hidden="1">0.000001</definedName>
    <definedName name="solver_pre" localSheetId="12" hidden="1">0.000001</definedName>
    <definedName name="solver_pre" localSheetId="13" hidden="1">0.000001</definedName>
    <definedName name="solver_pre" localSheetId="14" hidden="1">0.000001</definedName>
    <definedName name="solver_pre" localSheetId="15" hidden="1">0.000001</definedName>
    <definedName name="solver_rbv" localSheetId="10" hidden="1">1</definedName>
    <definedName name="solver_rbv" localSheetId="11" hidden="1">1</definedName>
    <definedName name="solver_rbv" localSheetId="12" hidden="1">1</definedName>
    <definedName name="solver_rbv" localSheetId="13" hidden="1">1</definedName>
    <definedName name="solver_rbv" localSheetId="14" hidden="1">1</definedName>
    <definedName name="solver_rbv" localSheetId="15" hidden="1">1</definedName>
    <definedName name="solver_rel1" localSheetId="10" hidden="1">2</definedName>
    <definedName name="solver_rel1" localSheetId="11" hidden="1">2</definedName>
    <definedName name="solver_rel1" localSheetId="12" hidden="1">2</definedName>
    <definedName name="solver_rel1" localSheetId="13" hidden="1">2</definedName>
    <definedName name="solver_rel1" localSheetId="14" hidden="1">2</definedName>
    <definedName name="solver_rel1" localSheetId="15" hidden="1">2</definedName>
    <definedName name="solver_rel2" localSheetId="10" hidden="1">3</definedName>
    <definedName name="solver_rel2" localSheetId="11" hidden="1">3</definedName>
    <definedName name="solver_rel2" localSheetId="12" hidden="1">3</definedName>
    <definedName name="solver_rel2" localSheetId="13" hidden="1">3</definedName>
    <definedName name="solver_rel2" localSheetId="14" hidden="1">3</definedName>
    <definedName name="solver_rel2" localSheetId="15" hidden="1">3</definedName>
    <definedName name="solver_rel3" localSheetId="10" hidden="1">2</definedName>
    <definedName name="solver_rel3" localSheetId="11" hidden="1">2</definedName>
    <definedName name="solver_rel3" localSheetId="12" hidden="1">2</definedName>
    <definedName name="solver_rel3" localSheetId="13" hidden="1">2</definedName>
    <definedName name="solver_rel3" localSheetId="14" hidden="1">2</definedName>
    <definedName name="solver_rel3" localSheetId="15" hidden="1">2</definedName>
    <definedName name="solver_rel4" localSheetId="10" hidden="1">2</definedName>
    <definedName name="solver_rel4" localSheetId="11" hidden="1">2</definedName>
    <definedName name="solver_rel4" localSheetId="12" hidden="1">2</definedName>
    <definedName name="solver_rel4" localSheetId="13" hidden="1">2</definedName>
    <definedName name="solver_rel4" localSheetId="14" hidden="1">2</definedName>
    <definedName name="solver_rel4" localSheetId="15" hidden="1">2</definedName>
    <definedName name="solver_rel5" localSheetId="10" hidden="1">3</definedName>
    <definedName name="solver_rel5" localSheetId="11" hidden="1">3</definedName>
    <definedName name="solver_rel5" localSheetId="12" hidden="1">3</definedName>
    <definedName name="solver_rel5" localSheetId="13" hidden="1">3</definedName>
    <definedName name="solver_rel5" localSheetId="14" hidden="1">2</definedName>
    <definedName name="solver_rel5" localSheetId="15" hidden="1">2</definedName>
    <definedName name="solver_rel6" localSheetId="12" hidden="1">3</definedName>
    <definedName name="solver_rel6" localSheetId="13" hidden="1">3</definedName>
    <definedName name="solver_rel6" localSheetId="14" hidden="1">2</definedName>
    <definedName name="solver_rel6" localSheetId="15" hidden="1">2</definedName>
    <definedName name="solver_rel7" localSheetId="12" hidden="1">2</definedName>
    <definedName name="solver_rel7" localSheetId="13" hidden="1">2</definedName>
    <definedName name="solver_rel8" localSheetId="12" hidden="1">2</definedName>
    <definedName name="solver_rel8" localSheetId="13" hidden="1">2</definedName>
    <definedName name="solver_rhs1" localSheetId="10" hidden="1">0</definedName>
    <definedName name="solver_rhs1" localSheetId="11" hidden="1">0</definedName>
    <definedName name="solver_rhs1" localSheetId="12" hidden="1">0</definedName>
    <definedName name="solver_rhs1" localSheetId="13" hidden="1">0</definedName>
    <definedName name="solver_rhs1" localSheetId="14" hidden="1">0</definedName>
    <definedName name="solver_rhs1" localSheetId="15" hidden="1">0</definedName>
    <definedName name="solver_rhs2" localSheetId="10" hidden="1">0</definedName>
    <definedName name="solver_rhs2" localSheetId="11" hidden="1">0</definedName>
    <definedName name="solver_rhs2" localSheetId="12" hidden="1">0</definedName>
    <definedName name="solver_rhs2" localSheetId="13" hidden="1">0</definedName>
    <definedName name="solver_rhs2" localSheetId="14" hidden="1">0</definedName>
    <definedName name="solver_rhs2" localSheetId="15" hidden="1">0</definedName>
    <definedName name="solver_rhs3" localSheetId="10" hidden="1">0</definedName>
    <definedName name="solver_rhs3" localSheetId="11" hidden="1">0</definedName>
    <definedName name="solver_rhs3" localSheetId="12" hidden="1">0</definedName>
    <definedName name="solver_rhs3" localSheetId="13" hidden="1">0</definedName>
    <definedName name="solver_rhs3" localSheetId="14" hidden="1">0</definedName>
    <definedName name="solver_rhs3" localSheetId="15" hidden="1">0</definedName>
    <definedName name="solver_rhs4" localSheetId="10" hidden="1">0</definedName>
    <definedName name="solver_rhs4" localSheetId="11" hidden="1">0</definedName>
    <definedName name="solver_rhs4" localSheetId="12" hidden="1">0</definedName>
    <definedName name="solver_rhs4" localSheetId="13" hidden="1">0</definedName>
    <definedName name="solver_rhs4" localSheetId="14" hidden="1">0</definedName>
    <definedName name="solver_rhs4" localSheetId="15" hidden="1">0</definedName>
    <definedName name="solver_rhs5" localSheetId="10" hidden="1">0</definedName>
    <definedName name="solver_rhs5" localSheetId="11" hidden="1">0</definedName>
    <definedName name="solver_rhs5" localSheetId="12" hidden="1">0</definedName>
    <definedName name="solver_rhs5" localSheetId="13" hidden="1">0</definedName>
    <definedName name="solver_rhs5" localSheetId="14" hidden="1">0</definedName>
    <definedName name="solver_rhs5" localSheetId="15" hidden="1">0</definedName>
    <definedName name="solver_rhs6" localSheetId="12" hidden="1">0</definedName>
    <definedName name="solver_rhs6" localSheetId="13" hidden="1">0</definedName>
    <definedName name="solver_rhs6" localSheetId="14" hidden="1">0</definedName>
    <definedName name="solver_rhs6" localSheetId="15" hidden="1">0</definedName>
    <definedName name="solver_rhs7" localSheetId="12" hidden="1">0</definedName>
    <definedName name="solver_rhs7" localSheetId="13" hidden="1">0</definedName>
    <definedName name="solver_rhs8" localSheetId="12" hidden="1">0</definedName>
    <definedName name="solver_rhs8" localSheetId="13" hidden="1">0</definedName>
    <definedName name="solver_rlx" localSheetId="10" hidden="1">2</definedName>
    <definedName name="solver_rlx" localSheetId="11" hidden="1">2</definedName>
    <definedName name="solver_rlx" localSheetId="12" hidden="1">2</definedName>
    <definedName name="solver_rlx" localSheetId="13" hidden="1">2</definedName>
    <definedName name="solver_rlx" localSheetId="14" hidden="1">2</definedName>
    <definedName name="solver_rlx" localSheetId="15" hidden="1">2</definedName>
    <definedName name="solver_rsd" localSheetId="10" hidden="1">0</definedName>
    <definedName name="solver_rsd" localSheetId="11" hidden="1">0</definedName>
    <definedName name="solver_rsd" localSheetId="12" hidden="1">0</definedName>
    <definedName name="solver_rsd" localSheetId="13" hidden="1">0</definedName>
    <definedName name="solver_rsd" localSheetId="14" hidden="1">0</definedName>
    <definedName name="solver_rsd" localSheetId="15" hidden="1">0</definedName>
    <definedName name="solver_scl" localSheetId="10" hidden="1">1</definedName>
    <definedName name="solver_scl" localSheetId="11" hidden="1">1</definedName>
    <definedName name="solver_scl" localSheetId="12" hidden="1">1</definedName>
    <definedName name="solver_scl" localSheetId="13" hidden="1">1</definedName>
    <definedName name="solver_scl" localSheetId="14" hidden="1">1</definedName>
    <definedName name="solver_scl" localSheetId="15" hidden="1">1</definedName>
    <definedName name="solver_sho" localSheetId="10" hidden="1">2</definedName>
    <definedName name="solver_sho" localSheetId="11" hidden="1">2</definedName>
    <definedName name="solver_sho" localSheetId="12" hidden="1">2</definedName>
    <definedName name="solver_sho" localSheetId="13" hidden="1">2</definedName>
    <definedName name="solver_sho" localSheetId="14" hidden="1">2</definedName>
    <definedName name="solver_sho" localSheetId="15" hidden="1">2</definedName>
    <definedName name="solver_ssz" localSheetId="10" hidden="1">100</definedName>
    <definedName name="solver_ssz" localSheetId="11" hidden="1">100</definedName>
    <definedName name="solver_ssz" localSheetId="12" hidden="1">100</definedName>
    <definedName name="solver_ssz" localSheetId="13" hidden="1">100</definedName>
    <definedName name="solver_ssz" localSheetId="14" hidden="1">100</definedName>
    <definedName name="solver_ssz" localSheetId="15" hidden="1">100</definedName>
    <definedName name="solver_tim" localSheetId="10" hidden="1">2147483647</definedName>
    <definedName name="solver_tim" localSheetId="11" hidden="1">2147483647</definedName>
    <definedName name="solver_tim" localSheetId="12" hidden="1">2147483647</definedName>
    <definedName name="solver_tim" localSheetId="13" hidden="1">2147483647</definedName>
    <definedName name="solver_tim" localSheetId="14" hidden="1">2147483647</definedName>
    <definedName name="solver_tim" localSheetId="15" hidden="1">2147483647</definedName>
    <definedName name="solver_tol" localSheetId="10" hidden="1">0.01</definedName>
    <definedName name="solver_tol" localSheetId="11" hidden="1">0.01</definedName>
    <definedName name="solver_tol" localSheetId="12" hidden="1">0.01</definedName>
    <definedName name="solver_tol" localSheetId="13" hidden="1">0.01</definedName>
    <definedName name="solver_tol" localSheetId="14" hidden="1">0.01</definedName>
    <definedName name="solver_tol" localSheetId="15" hidden="1">0.01</definedName>
    <definedName name="solver_typ" localSheetId="10" hidden="1">3</definedName>
    <definedName name="solver_typ" localSheetId="11" hidden="1">3</definedName>
    <definedName name="solver_typ" localSheetId="12" hidden="1">3</definedName>
    <definedName name="solver_typ" localSheetId="13" hidden="1">3</definedName>
    <definedName name="solver_typ" localSheetId="14" hidden="1">3</definedName>
    <definedName name="solver_typ" localSheetId="15" hidden="1">3</definedName>
    <definedName name="solver_typ" localSheetId="3" hidden="1">1</definedName>
    <definedName name="solver_val" localSheetId="10" hidden="1">0</definedName>
    <definedName name="solver_val" localSheetId="11" hidden="1">0</definedName>
    <definedName name="solver_val" localSheetId="12" hidden="1">0</definedName>
    <definedName name="solver_val" localSheetId="13" hidden="1">0</definedName>
    <definedName name="solver_val" localSheetId="14" hidden="1">0</definedName>
    <definedName name="solver_val" localSheetId="15" hidden="1">0</definedName>
    <definedName name="solver_val" localSheetId="3" hidden="1">0</definedName>
    <definedName name="solver_ver" localSheetId="10" hidden="1">3</definedName>
    <definedName name="solver_ver" localSheetId="11" hidden="1">3</definedName>
    <definedName name="solver_ver" localSheetId="12" hidden="1">3</definedName>
    <definedName name="solver_ver" localSheetId="13" hidden="1">3</definedName>
    <definedName name="solver_ver" localSheetId="14" hidden="1">3</definedName>
    <definedName name="solver_ver" localSheetId="15" hidden="1">3</definedName>
    <definedName name="solver_ver" localSheetId="3" hidden="1">3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6" i="18" l="1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59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982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1002" i="18"/>
  <c r="D1003" i="18"/>
  <c r="D1004" i="18"/>
  <c r="D1005" i="18"/>
  <c r="D1006" i="18"/>
  <c r="D1007" i="18"/>
  <c r="D1008" i="18"/>
  <c r="D1009" i="18"/>
  <c r="D1010" i="18"/>
  <c r="D1011" i="18"/>
  <c r="D1012" i="18"/>
  <c r="D1013" i="18"/>
  <c r="D1014" i="18"/>
  <c r="D1015" i="18"/>
  <c r="D1016" i="18"/>
  <c r="D1017" i="18"/>
  <c r="D1018" i="18"/>
  <c r="D1019" i="18"/>
  <c r="D1020" i="18"/>
  <c r="D1021" i="18"/>
  <c r="D1022" i="18"/>
  <c r="D1023" i="18"/>
  <c r="D1024" i="18"/>
  <c r="D1025" i="18"/>
  <c r="D1026" i="18"/>
  <c r="D1027" i="18"/>
  <c r="D1028" i="18"/>
  <c r="D1029" i="18"/>
  <c r="D1030" i="18"/>
  <c r="D1031" i="18"/>
  <c r="D1032" i="18"/>
  <c r="D1033" i="18"/>
  <c r="D1034" i="18"/>
  <c r="D1035" i="18"/>
  <c r="D1036" i="18"/>
  <c r="D1037" i="18"/>
  <c r="D1038" i="18"/>
  <c r="D1039" i="18"/>
  <c r="D1040" i="18"/>
  <c r="D1041" i="18"/>
  <c r="D1042" i="18"/>
  <c r="D1043" i="18"/>
  <c r="D1044" i="18"/>
  <c r="D1045" i="18"/>
  <c r="D1046" i="18"/>
  <c r="D1047" i="18"/>
  <c r="D1048" i="18"/>
  <c r="D1049" i="18"/>
  <c r="D1050" i="18"/>
  <c r="D1051" i="18"/>
  <c r="D1052" i="18"/>
  <c r="D1053" i="18"/>
  <c r="D1054" i="18"/>
  <c r="D1055" i="18"/>
  <c r="D1056" i="18"/>
  <c r="D1057" i="18"/>
  <c r="D1058" i="18"/>
  <c r="D1059" i="18"/>
  <c r="D1060" i="18"/>
  <c r="D1061" i="18"/>
  <c r="D1062" i="18"/>
  <c r="D1063" i="18"/>
  <c r="D1064" i="18"/>
  <c r="D1065" i="18"/>
  <c r="D1066" i="18"/>
  <c r="D1067" i="18"/>
  <c r="D1068" i="18"/>
  <c r="D1069" i="18"/>
  <c r="D1070" i="18"/>
  <c r="D1071" i="18"/>
  <c r="D1072" i="18"/>
  <c r="D1073" i="18"/>
  <c r="D1074" i="18"/>
  <c r="D1075" i="18"/>
  <c r="D1076" i="18"/>
  <c r="D1077" i="18"/>
  <c r="D1078" i="18"/>
  <c r="D1079" i="18"/>
  <c r="D1080" i="18"/>
  <c r="D1081" i="18"/>
  <c r="D1082" i="18"/>
  <c r="D1083" i="18"/>
  <c r="D1084" i="18"/>
  <c r="D1085" i="18"/>
  <c r="D1086" i="18"/>
  <c r="D1087" i="18"/>
  <c r="D1088" i="18"/>
  <c r="D1089" i="18"/>
  <c r="D1090" i="18"/>
  <c r="D1091" i="18"/>
  <c r="D1092" i="18"/>
  <c r="D1093" i="18"/>
  <c r="D1094" i="18"/>
  <c r="D1095" i="18"/>
  <c r="D1096" i="18"/>
  <c r="D1097" i="18"/>
  <c r="D1098" i="18"/>
  <c r="D1099" i="18"/>
  <c r="D1100" i="18"/>
  <c r="D1101" i="18"/>
  <c r="D1102" i="18"/>
  <c r="D1103" i="18"/>
  <c r="D1104" i="18"/>
  <c r="D1105" i="18"/>
  <c r="D1106" i="18"/>
  <c r="D1107" i="18"/>
  <c r="D1108" i="18"/>
  <c r="D1109" i="18"/>
  <c r="D1110" i="18"/>
  <c r="D1111" i="18"/>
  <c r="D1112" i="18"/>
  <c r="D1113" i="18"/>
  <c r="D1114" i="18"/>
  <c r="D1115" i="18"/>
  <c r="D1116" i="18"/>
  <c r="D1117" i="18"/>
  <c r="D1118" i="18"/>
  <c r="D1119" i="18"/>
  <c r="D1120" i="18"/>
  <c r="D1121" i="18"/>
  <c r="D1122" i="18"/>
  <c r="D1123" i="18"/>
  <c r="D1124" i="18"/>
  <c r="D1125" i="18"/>
  <c r="D1126" i="18"/>
  <c r="D1127" i="18"/>
  <c r="D1128" i="18"/>
  <c r="D1129" i="18"/>
  <c r="D1130" i="18"/>
  <c r="D1131" i="18"/>
  <c r="D1132" i="18"/>
  <c r="D1133" i="18"/>
  <c r="D1134" i="18"/>
  <c r="D1135" i="18"/>
  <c r="D1136" i="18"/>
  <c r="D1137" i="18"/>
  <c r="D1138" i="18"/>
  <c r="D1139" i="18"/>
  <c r="D1140" i="18"/>
  <c r="D1141" i="18"/>
  <c r="D1142" i="18"/>
  <c r="D1143" i="18"/>
  <c r="D1144" i="18"/>
  <c r="D1145" i="18"/>
  <c r="D1146" i="18"/>
  <c r="D1147" i="18"/>
  <c r="D1148" i="18"/>
  <c r="D1149" i="18"/>
  <c r="D1150" i="18"/>
  <c r="D1151" i="18"/>
  <c r="D1152" i="18"/>
  <c r="D1153" i="18"/>
  <c r="D1154" i="18"/>
  <c r="D1155" i="18"/>
  <c r="D1156" i="18"/>
  <c r="D1157" i="18"/>
  <c r="D1158" i="18"/>
  <c r="D1159" i="18"/>
  <c r="D1160" i="18"/>
  <c r="D1161" i="18"/>
  <c r="D1162" i="18"/>
  <c r="D1163" i="18"/>
  <c r="D1164" i="18"/>
  <c r="D1165" i="18"/>
  <c r="D1166" i="18"/>
  <c r="D1167" i="18"/>
  <c r="D1168" i="18"/>
  <c r="D1169" i="18"/>
  <c r="D1170" i="18"/>
  <c r="D1171" i="18"/>
  <c r="D1172" i="18"/>
  <c r="D1173" i="18"/>
  <c r="D1174" i="18"/>
  <c r="D1175" i="18"/>
  <c r="D1176" i="18"/>
  <c r="D1177" i="18"/>
  <c r="D1178" i="18"/>
  <c r="D1179" i="18"/>
  <c r="D1180" i="18"/>
  <c r="D1181" i="18"/>
  <c r="D1182" i="18"/>
  <c r="D1183" i="18"/>
  <c r="D1184" i="18"/>
  <c r="D1185" i="18"/>
  <c r="D1186" i="18"/>
  <c r="D1187" i="18"/>
  <c r="D1188" i="18"/>
  <c r="D1189" i="18"/>
  <c r="D1190" i="18"/>
  <c r="D1191" i="18"/>
  <c r="D1192" i="18"/>
  <c r="D1193" i="18"/>
  <c r="D1194" i="18"/>
  <c r="D1195" i="18"/>
  <c r="D1196" i="18"/>
  <c r="D1197" i="18"/>
  <c r="D1198" i="18"/>
  <c r="D1199" i="18"/>
  <c r="D1200" i="18"/>
  <c r="D1201" i="18"/>
  <c r="D1202" i="18"/>
  <c r="D1203" i="18"/>
  <c r="D1204" i="18"/>
  <c r="D1205" i="18"/>
  <c r="D1206" i="18"/>
  <c r="D1207" i="18"/>
  <c r="D1208" i="18"/>
  <c r="D1209" i="18"/>
  <c r="D1210" i="18"/>
  <c r="D1211" i="18"/>
  <c r="D1212" i="18"/>
  <c r="D1213" i="18"/>
  <c r="D1214" i="18"/>
  <c r="D1215" i="18"/>
  <c r="D1216" i="18"/>
  <c r="D1217" i="18"/>
  <c r="D1218" i="18"/>
  <c r="D1219" i="18"/>
  <c r="D1220" i="18"/>
  <c r="D1221" i="18"/>
  <c r="D1222" i="18"/>
  <c r="D1223" i="18"/>
  <c r="D1224" i="18"/>
  <c r="D1225" i="18"/>
  <c r="D1226" i="18"/>
  <c r="D1227" i="18"/>
  <c r="D1228" i="18"/>
  <c r="D1229" i="18"/>
  <c r="D1230" i="18"/>
  <c r="D1231" i="18"/>
  <c r="D1232" i="18"/>
  <c r="D1233" i="18"/>
  <c r="D1234" i="18"/>
  <c r="D1235" i="18"/>
  <c r="D1236" i="18"/>
  <c r="D1237" i="18"/>
  <c r="D1238" i="18"/>
  <c r="D1239" i="18"/>
  <c r="D1240" i="18"/>
  <c r="D1241" i="18"/>
  <c r="D1242" i="18"/>
  <c r="D1243" i="18"/>
  <c r="D1244" i="18"/>
  <c r="D1245" i="18"/>
  <c r="D1246" i="18"/>
  <c r="D1247" i="18"/>
  <c r="D1248" i="18"/>
  <c r="D1249" i="18"/>
  <c r="D1250" i="18"/>
  <c r="D1251" i="18"/>
  <c r="D1252" i="18"/>
  <c r="D1253" i="18"/>
  <c r="D1254" i="18"/>
  <c r="D1255" i="18"/>
  <c r="D1256" i="18"/>
  <c r="D1257" i="18"/>
  <c r="D1258" i="18"/>
  <c r="D1259" i="18"/>
  <c r="D1260" i="18"/>
  <c r="D1261" i="18"/>
  <c r="D1262" i="18"/>
  <c r="D1263" i="18"/>
  <c r="D1264" i="18"/>
  <c r="D1265" i="18"/>
  <c r="D1266" i="18"/>
  <c r="D1267" i="18"/>
  <c r="D1268" i="18"/>
  <c r="D1269" i="18"/>
  <c r="D1270" i="18"/>
  <c r="D1271" i="18"/>
  <c r="D1272" i="18"/>
  <c r="D1273" i="18"/>
  <c r="D1274" i="18"/>
  <c r="D1275" i="18"/>
  <c r="D1276" i="18"/>
  <c r="D1277" i="18"/>
  <c r="D1278" i="18"/>
  <c r="D1279" i="18"/>
  <c r="D1280" i="18"/>
  <c r="D1281" i="18"/>
  <c r="D1282" i="18"/>
  <c r="D1283" i="18"/>
  <c r="D1284" i="18"/>
  <c r="D1285" i="18"/>
  <c r="D1286" i="18"/>
  <c r="D1287" i="18"/>
  <c r="D1288" i="18"/>
  <c r="D1289" i="18"/>
  <c r="D1290" i="18"/>
  <c r="D1291" i="18"/>
  <c r="D1292" i="18"/>
  <c r="D1293" i="18"/>
  <c r="D1294" i="18"/>
  <c r="D1295" i="18"/>
  <c r="D1296" i="18"/>
  <c r="D1297" i="18"/>
  <c r="D1298" i="18"/>
  <c r="D1299" i="18"/>
  <c r="D1300" i="18"/>
  <c r="D1301" i="18"/>
  <c r="D1302" i="18"/>
  <c r="D1303" i="18"/>
  <c r="D1304" i="18"/>
  <c r="D1305" i="18"/>
  <c r="D1306" i="18"/>
  <c r="D1307" i="18"/>
  <c r="D1308" i="18"/>
  <c r="D1309" i="18"/>
  <c r="D1310" i="18"/>
  <c r="D1311" i="18"/>
  <c r="D1312" i="18"/>
  <c r="D1313" i="18"/>
  <c r="D1314" i="18"/>
  <c r="D1315" i="18"/>
  <c r="D1316" i="18"/>
  <c r="D1317" i="18"/>
  <c r="D1318" i="18"/>
  <c r="D1319" i="18"/>
  <c r="D1320" i="18"/>
  <c r="D1321" i="18"/>
  <c r="D1322" i="18"/>
  <c r="D1323" i="18"/>
  <c r="D1324" i="18"/>
  <c r="D1325" i="18"/>
  <c r="D1326" i="18"/>
  <c r="D1327" i="18"/>
  <c r="D1328" i="18"/>
  <c r="D1329" i="18"/>
  <c r="D1330" i="18"/>
  <c r="D1331" i="18"/>
  <c r="D1332" i="18"/>
  <c r="D1333" i="18"/>
  <c r="D1334" i="18"/>
  <c r="D1335" i="18"/>
  <c r="D1336" i="18"/>
  <c r="D1337" i="18"/>
  <c r="D1338" i="18"/>
  <c r="D1339" i="18"/>
  <c r="D1340" i="18"/>
  <c r="D1341" i="18"/>
  <c r="D1342" i="18"/>
  <c r="D1343" i="18"/>
  <c r="D1344" i="18"/>
  <c r="D1345" i="18"/>
  <c r="D1346" i="18"/>
  <c r="D1347" i="18"/>
  <c r="D1348" i="18"/>
  <c r="D1349" i="18"/>
  <c r="D1350" i="18"/>
  <c r="D1351" i="18"/>
  <c r="D1352" i="18"/>
  <c r="D1353" i="18"/>
  <c r="D1354" i="18"/>
  <c r="D1355" i="18"/>
  <c r="D1356" i="18"/>
  <c r="D1357" i="18"/>
  <c r="D1358" i="18"/>
  <c r="D1359" i="18"/>
  <c r="D1360" i="18"/>
  <c r="D1361" i="18"/>
  <c r="D1362" i="18"/>
  <c r="D1363" i="18"/>
  <c r="D1364" i="18"/>
  <c r="D1365" i="18"/>
  <c r="D1366" i="18"/>
  <c r="D1367" i="18"/>
  <c r="D1368" i="18"/>
  <c r="D1369" i="18"/>
  <c r="D1370" i="18"/>
  <c r="D1371" i="18"/>
  <c r="D1372" i="18"/>
  <c r="D1373" i="18"/>
  <c r="D1374" i="18"/>
  <c r="D1375" i="18"/>
  <c r="D1376" i="18"/>
  <c r="D1377" i="18"/>
  <c r="D1378" i="18"/>
  <c r="D1379" i="18"/>
  <c r="D1380" i="18"/>
  <c r="D1381" i="18"/>
  <c r="D1382" i="18"/>
  <c r="D1383" i="18"/>
  <c r="D1384" i="18"/>
  <c r="D1385" i="18"/>
  <c r="D1386" i="18"/>
  <c r="D1387" i="18"/>
  <c r="D1388" i="18"/>
  <c r="D1389" i="18"/>
  <c r="D1390" i="18"/>
  <c r="D1391" i="18"/>
  <c r="D1392" i="18"/>
  <c r="D1393" i="18"/>
  <c r="D1394" i="18"/>
  <c r="D1395" i="18"/>
  <c r="D1396" i="18"/>
  <c r="D1397" i="18"/>
  <c r="D1398" i="18"/>
  <c r="D1399" i="18"/>
  <c r="D1400" i="18"/>
  <c r="D1401" i="18"/>
  <c r="D1402" i="18"/>
  <c r="D1403" i="18"/>
  <c r="D1404" i="18"/>
  <c r="D1405" i="18"/>
  <c r="D1406" i="18"/>
  <c r="D1407" i="18"/>
  <c r="D1408" i="18"/>
  <c r="D1409" i="18"/>
  <c r="D1410" i="18"/>
  <c r="D1411" i="18"/>
  <c r="D1412" i="18"/>
  <c r="D1413" i="18"/>
  <c r="D1414" i="18"/>
  <c r="D1415" i="18"/>
  <c r="D1416" i="18"/>
  <c r="D1417" i="18"/>
  <c r="D1418" i="18"/>
  <c r="D1419" i="18"/>
  <c r="D1420" i="18"/>
  <c r="D1421" i="18"/>
  <c r="D1422" i="18"/>
  <c r="D1423" i="18"/>
  <c r="D1424" i="18"/>
  <c r="D1425" i="18"/>
  <c r="D1426" i="18"/>
  <c r="D1427" i="18"/>
  <c r="D1428" i="18"/>
  <c r="D1429" i="18"/>
  <c r="D1430" i="18"/>
  <c r="D1431" i="18"/>
  <c r="D1432" i="18"/>
  <c r="D1433" i="18"/>
  <c r="D1434" i="18"/>
  <c r="D1435" i="18"/>
  <c r="D1436" i="18"/>
  <c r="D1437" i="18"/>
  <c r="D1438" i="18"/>
  <c r="D1439" i="18"/>
  <c r="D1440" i="18"/>
  <c r="D1441" i="18"/>
  <c r="D1442" i="18"/>
  <c r="D1443" i="18"/>
  <c r="D1444" i="18"/>
  <c r="D1445" i="18"/>
  <c r="D1446" i="18"/>
  <c r="D1447" i="18"/>
  <c r="D1448" i="18"/>
  <c r="D1449" i="18"/>
  <c r="D1450" i="18"/>
  <c r="D1451" i="18"/>
  <c r="D1452" i="18"/>
  <c r="D1453" i="18"/>
  <c r="D1454" i="18"/>
  <c r="D1455" i="18"/>
  <c r="D1456" i="18"/>
  <c r="D1457" i="18"/>
  <c r="D1458" i="18"/>
  <c r="D1459" i="18"/>
  <c r="D1460" i="18"/>
  <c r="D1461" i="18"/>
  <c r="D1462" i="18"/>
  <c r="D1463" i="18"/>
  <c r="D1464" i="18"/>
  <c r="D1465" i="18"/>
  <c r="D1466" i="18"/>
  <c r="F5" i="18" l="1"/>
  <c r="G5" i="18"/>
  <c r="I23" i="1" l="1"/>
  <c r="C14" i="30" l="1"/>
  <c r="B14" i="30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A14" i="30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P13" i="30"/>
  <c r="P12" i="30"/>
  <c r="P11" i="30"/>
  <c r="C14" i="29"/>
  <c r="B14" i="29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A14" i="29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P13" i="29"/>
  <c r="P12" i="29"/>
  <c r="P11" i="29"/>
  <c r="C14" i="28"/>
  <c r="C15" i="28" s="1"/>
  <c r="B14" i="28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A14" i="28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P13" i="28"/>
  <c r="P12" i="28"/>
  <c r="P11" i="28"/>
  <c r="C15" i="29" l="1"/>
  <c r="A56" i="30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B56" i="30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C15" i="30"/>
  <c r="B56" i="29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A56" i="29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56" i="28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B56" i="28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C16" i="28"/>
  <c r="C16" i="29" l="1"/>
  <c r="C17" i="29" s="1"/>
  <c r="C16" i="30"/>
  <c r="B152" i="30"/>
  <c r="B153" i="30" s="1"/>
  <c r="B154" i="30" s="1"/>
  <c r="B155" i="30" s="1"/>
  <c r="B156" i="30" s="1"/>
  <c r="A152" i="30"/>
  <c r="A153" i="30" s="1"/>
  <c r="A154" i="30" s="1"/>
  <c r="A155" i="30" s="1"/>
  <c r="A156" i="30" s="1"/>
  <c r="J3" i="30"/>
  <c r="J4" i="30" s="1"/>
  <c r="A152" i="29"/>
  <c r="A153" i="29" s="1"/>
  <c r="A154" i="29" s="1"/>
  <c r="A155" i="29" s="1"/>
  <c r="A156" i="29" s="1"/>
  <c r="I3" i="29"/>
  <c r="I4" i="29" s="1"/>
  <c r="B152" i="29"/>
  <c r="B153" i="29" s="1"/>
  <c r="B154" i="29" s="1"/>
  <c r="B155" i="29" s="1"/>
  <c r="B156" i="29" s="1"/>
  <c r="B152" i="28"/>
  <c r="B153" i="28" s="1"/>
  <c r="B154" i="28" s="1"/>
  <c r="B155" i="28" s="1"/>
  <c r="B156" i="28" s="1"/>
  <c r="C17" i="28"/>
  <c r="A152" i="28"/>
  <c r="A153" i="28" s="1"/>
  <c r="A154" i="28" s="1"/>
  <c r="A155" i="28" s="1"/>
  <c r="A156" i="28" s="1"/>
  <c r="I3" i="28"/>
  <c r="I4" i="28" s="1"/>
  <c r="C18" i="29" l="1"/>
  <c r="C17" i="30"/>
  <c r="M8" i="30"/>
  <c r="M9" i="30" s="1"/>
  <c r="M3" i="30"/>
  <c r="M4" i="30" s="1"/>
  <c r="S3" i="30"/>
  <c r="S4" i="30" s="1"/>
  <c r="P3" i="30"/>
  <c r="P4" i="30" s="1"/>
  <c r="M8" i="29"/>
  <c r="M9" i="29" s="1"/>
  <c r="S3" i="29"/>
  <c r="S4" i="29" s="1"/>
  <c r="P3" i="29"/>
  <c r="P4" i="29" s="1"/>
  <c r="M3" i="29"/>
  <c r="M4" i="29" s="1"/>
  <c r="C18" i="28"/>
  <c r="P3" i="28"/>
  <c r="P4" i="28" s="1"/>
  <c r="U3" i="28"/>
  <c r="U4" i="28" s="1"/>
  <c r="M8" i="28"/>
  <c r="M9" i="28" s="1"/>
  <c r="M3" i="28"/>
  <c r="M4" i="28" s="1"/>
  <c r="C19" i="29" l="1"/>
  <c r="C18" i="30"/>
  <c r="C19" i="28"/>
  <c r="C20" i="29" l="1"/>
  <c r="C19" i="30"/>
  <c r="C20" i="28"/>
  <c r="O3" i="3"/>
  <c r="C21" i="29" l="1"/>
  <c r="C20" i="30"/>
  <c r="C21" i="28"/>
  <c r="H5" i="17"/>
  <c r="C22" i="29" l="1"/>
  <c r="C21" i="30"/>
  <c r="C22" i="28"/>
  <c r="E13" i="3"/>
  <c r="C23" i="29" l="1"/>
  <c r="C22" i="30"/>
  <c r="C23" i="28"/>
  <c r="M6" i="1"/>
  <c r="M7" i="1"/>
  <c r="M8" i="1"/>
  <c r="M9" i="1"/>
  <c r="M10" i="1"/>
  <c r="M11" i="1"/>
  <c r="M12" i="1"/>
  <c r="M13" i="1"/>
  <c r="M14" i="1"/>
  <c r="M15" i="1"/>
  <c r="M16" i="1"/>
  <c r="M5" i="1"/>
  <c r="M17" i="1" l="1"/>
  <c r="N10" i="1" s="1"/>
  <c r="C24" i="29"/>
  <c r="C23" i="30"/>
  <c r="C24" i="28"/>
  <c r="G1" i="3"/>
  <c r="N15" i="1" l="1"/>
  <c r="N12" i="1"/>
  <c r="N14" i="1"/>
  <c r="N8" i="1"/>
  <c r="N5" i="1"/>
  <c r="N16" i="1"/>
  <c r="N9" i="1"/>
  <c r="N11" i="1"/>
  <c r="N6" i="1"/>
  <c r="N7" i="1"/>
  <c r="N13" i="1"/>
  <c r="C25" i="29"/>
  <c r="C24" i="30"/>
  <c r="C25" i="28"/>
  <c r="B6" i="27"/>
  <c r="AO11" i="25" s="1"/>
  <c r="C6" i="27"/>
  <c r="D6" i="27"/>
  <c r="E6" i="27"/>
  <c r="AR11" i="25" s="1"/>
  <c r="F6" i="27"/>
  <c r="AS11" i="25" s="1"/>
  <c r="G6" i="27"/>
  <c r="H6" i="27"/>
  <c r="I6" i="27"/>
  <c r="AV11" i="25" s="1"/>
  <c r="J6" i="27"/>
  <c r="AW11" i="25" s="1"/>
  <c r="K6" i="27"/>
  <c r="B7" i="27"/>
  <c r="C7" i="27"/>
  <c r="AP12" i="25" s="1"/>
  <c r="D7" i="27"/>
  <c r="AQ12" i="25" s="1"/>
  <c r="E7" i="27"/>
  <c r="F7" i="27"/>
  <c r="G7" i="27"/>
  <c r="AT12" i="25" s="1"/>
  <c r="H7" i="27"/>
  <c r="AU12" i="25" s="1"/>
  <c r="I7" i="27"/>
  <c r="J7" i="27"/>
  <c r="K7" i="27"/>
  <c r="B8" i="27"/>
  <c r="C8" i="27"/>
  <c r="D8" i="27"/>
  <c r="E8" i="27"/>
  <c r="AR13" i="25" s="1"/>
  <c r="F8" i="27"/>
  <c r="AS13" i="25" s="1"/>
  <c r="G8" i="27"/>
  <c r="AT13" i="25" s="1"/>
  <c r="H8" i="27"/>
  <c r="I8" i="27"/>
  <c r="AV13" i="25" s="1"/>
  <c r="J8" i="27"/>
  <c r="AW13" i="25" s="1"/>
  <c r="K8" i="27"/>
  <c r="B9" i="27"/>
  <c r="C9" i="27"/>
  <c r="AP14" i="25" s="1"/>
  <c r="D9" i="27"/>
  <c r="AQ14" i="25" s="1"/>
  <c r="E9" i="27"/>
  <c r="F9" i="27"/>
  <c r="G9" i="27"/>
  <c r="AT14" i="25" s="1"/>
  <c r="H9" i="27"/>
  <c r="AU14" i="25" s="1"/>
  <c r="I9" i="27"/>
  <c r="J9" i="27"/>
  <c r="K9" i="27"/>
  <c r="AX14" i="25" s="1"/>
  <c r="B10" i="27"/>
  <c r="AO15" i="25" s="1"/>
  <c r="C10" i="27"/>
  <c r="D10" i="27"/>
  <c r="E10" i="27"/>
  <c r="AR15" i="25" s="1"/>
  <c r="F10" i="27"/>
  <c r="AS15" i="25" s="1"/>
  <c r="G10" i="27"/>
  <c r="AT15" i="25" s="1"/>
  <c r="H10" i="27"/>
  <c r="I10" i="27"/>
  <c r="AV15" i="25" s="1"/>
  <c r="J10" i="27"/>
  <c r="AW15" i="25" s="1"/>
  <c r="K10" i="27"/>
  <c r="B11" i="27"/>
  <c r="C11" i="27"/>
  <c r="AP16" i="25" s="1"/>
  <c r="D11" i="27"/>
  <c r="AQ16" i="25" s="1"/>
  <c r="E11" i="27"/>
  <c r="F11" i="27"/>
  <c r="G11" i="27"/>
  <c r="AT16" i="25" s="1"/>
  <c r="H11" i="27"/>
  <c r="AU16" i="25" s="1"/>
  <c r="I11" i="27"/>
  <c r="J11" i="27"/>
  <c r="K11" i="27"/>
  <c r="AX16" i="25" s="1"/>
  <c r="B12" i="27"/>
  <c r="AO17" i="25" s="1"/>
  <c r="C12" i="27"/>
  <c r="D12" i="27"/>
  <c r="E12" i="27"/>
  <c r="AR17" i="25" s="1"/>
  <c r="F12" i="27"/>
  <c r="G12" i="27"/>
  <c r="H12" i="27"/>
  <c r="I12" i="27"/>
  <c r="AV17" i="25" s="1"/>
  <c r="J12" i="27"/>
  <c r="AW17" i="25" s="1"/>
  <c r="K12" i="27"/>
  <c r="B13" i="27"/>
  <c r="C13" i="27"/>
  <c r="AP18" i="25" s="1"/>
  <c r="D13" i="27"/>
  <c r="AQ18" i="25" s="1"/>
  <c r="E13" i="27"/>
  <c r="F13" i="27"/>
  <c r="G13" i="27"/>
  <c r="AT18" i="25" s="1"/>
  <c r="H13" i="27"/>
  <c r="AU18" i="25" s="1"/>
  <c r="I13" i="27"/>
  <c r="J13" i="27"/>
  <c r="K13" i="27"/>
  <c r="AX18" i="25" s="1"/>
  <c r="B14" i="27"/>
  <c r="AO19" i="25" s="1"/>
  <c r="C14" i="27"/>
  <c r="D14" i="27"/>
  <c r="E14" i="27"/>
  <c r="F14" i="27"/>
  <c r="AS19" i="25" s="1"/>
  <c r="G14" i="27"/>
  <c r="AT19" i="25" s="1"/>
  <c r="H14" i="27"/>
  <c r="I14" i="27"/>
  <c r="AV19" i="25" s="1"/>
  <c r="J14" i="27"/>
  <c r="AW19" i="25" s="1"/>
  <c r="K14" i="27"/>
  <c r="B15" i="27"/>
  <c r="C15" i="27"/>
  <c r="AP20" i="25" s="1"/>
  <c r="D15" i="27"/>
  <c r="AQ20" i="25" s="1"/>
  <c r="E15" i="27"/>
  <c r="F15" i="27"/>
  <c r="G15" i="27"/>
  <c r="AT20" i="25" s="1"/>
  <c r="H15" i="27"/>
  <c r="AU20" i="25" s="1"/>
  <c r="I15" i="27"/>
  <c r="AV20" i="25" s="1"/>
  <c r="J15" i="27"/>
  <c r="K15" i="27"/>
  <c r="B16" i="27"/>
  <c r="C16" i="27"/>
  <c r="D16" i="27"/>
  <c r="E16" i="27"/>
  <c r="AR21" i="25" s="1"/>
  <c r="F16" i="27"/>
  <c r="G16" i="27"/>
  <c r="H16" i="27"/>
  <c r="I16" i="27"/>
  <c r="AV21" i="25" s="1"/>
  <c r="J16" i="27"/>
  <c r="K16" i="27"/>
  <c r="B17" i="27"/>
  <c r="C17" i="27"/>
  <c r="AP22" i="25" s="1"/>
  <c r="D17" i="27"/>
  <c r="AQ22" i="25" s="1"/>
  <c r="E17" i="27"/>
  <c r="AR22" i="25" s="1"/>
  <c r="F17" i="27"/>
  <c r="G17" i="27"/>
  <c r="AT22" i="25" s="1"/>
  <c r="H17" i="27"/>
  <c r="AU22" i="25" s="1"/>
  <c r="I17" i="27"/>
  <c r="J17" i="27"/>
  <c r="K17" i="27"/>
  <c r="AX22" i="25" s="1"/>
  <c r="B18" i="27"/>
  <c r="AO23" i="25" s="1"/>
  <c r="C18" i="27"/>
  <c r="D18" i="27"/>
  <c r="E18" i="27"/>
  <c r="AR23" i="25" s="1"/>
  <c r="F18" i="27"/>
  <c r="AS23" i="25" s="1"/>
  <c r="G18" i="27"/>
  <c r="AT23" i="25" s="1"/>
  <c r="H18" i="27"/>
  <c r="I18" i="27"/>
  <c r="AV23" i="25" s="1"/>
  <c r="J18" i="27"/>
  <c r="AW23" i="25" s="1"/>
  <c r="K18" i="27"/>
  <c r="B19" i="27"/>
  <c r="C19" i="27"/>
  <c r="AP24" i="25" s="1"/>
  <c r="D19" i="27"/>
  <c r="AQ24" i="25" s="1"/>
  <c r="E19" i="27"/>
  <c r="F19" i="27"/>
  <c r="G19" i="27"/>
  <c r="AT24" i="25" s="1"/>
  <c r="H19" i="27"/>
  <c r="AU24" i="25" s="1"/>
  <c r="I19" i="27"/>
  <c r="AV24" i="25" s="1"/>
  <c r="J19" i="27"/>
  <c r="K19" i="27"/>
  <c r="AX24" i="25" s="1"/>
  <c r="B20" i="27"/>
  <c r="AO25" i="25" s="1"/>
  <c r="C20" i="27"/>
  <c r="AP25" i="25" s="1"/>
  <c r="D20" i="27"/>
  <c r="E20" i="27"/>
  <c r="AR25" i="25" s="1"/>
  <c r="F20" i="27"/>
  <c r="AS25" i="25" s="1"/>
  <c r="G20" i="27"/>
  <c r="AT25" i="25" s="1"/>
  <c r="H20" i="27"/>
  <c r="I20" i="27"/>
  <c r="AV25" i="25" s="1"/>
  <c r="J20" i="27"/>
  <c r="AW25" i="25" s="1"/>
  <c r="K20" i="27"/>
  <c r="B21" i="27"/>
  <c r="C21" i="27"/>
  <c r="AP26" i="25" s="1"/>
  <c r="D21" i="27"/>
  <c r="AQ26" i="25" s="1"/>
  <c r="E21" i="27"/>
  <c r="F21" i="27"/>
  <c r="G21" i="27"/>
  <c r="AT26" i="25" s="1"/>
  <c r="H21" i="27"/>
  <c r="I21" i="27"/>
  <c r="J21" i="27"/>
  <c r="K21" i="27"/>
  <c r="AX26" i="25" s="1"/>
  <c r="B22" i="27"/>
  <c r="AO27" i="25" s="1"/>
  <c r="C22" i="27"/>
  <c r="AP27" i="25" s="1"/>
  <c r="D22" i="27"/>
  <c r="E22" i="27"/>
  <c r="AR27" i="25" s="1"/>
  <c r="F22" i="27"/>
  <c r="G22" i="27"/>
  <c r="H22" i="27"/>
  <c r="I22" i="27"/>
  <c r="AV27" i="25" s="1"/>
  <c r="J22" i="27"/>
  <c r="AW27" i="25" s="1"/>
  <c r="K22" i="27"/>
  <c r="AX27" i="25" s="1"/>
  <c r="B23" i="27"/>
  <c r="C23" i="27"/>
  <c r="AP28" i="25" s="1"/>
  <c r="D23" i="27"/>
  <c r="AQ28" i="25" s="1"/>
  <c r="E23" i="27"/>
  <c r="AR28" i="25" s="1"/>
  <c r="F23" i="27"/>
  <c r="G23" i="27"/>
  <c r="AT28" i="25" s="1"/>
  <c r="H23" i="27"/>
  <c r="AU28" i="25" s="1"/>
  <c r="I23" i="27"/>
  <c r="J23" i="27"/>
  <c r="K23" i="27"/>
  <c r="AX28" i="25" s="1"/>
  <c r="B24" i="27"/>
  <c r="AO29" i="25" s="1"/>
  <c r="C24" i="27"/>
  <c r="D24" i="27"/>
  <c r="E24" i="27"/>
  <c r="AR29" i="25" s="1"/>
  <c r="F24" i="27"/>
  <c r="AS29" i="25" s="1"/>
  <c r="G24" i="27"/>
  <c r="H24" i="27"/>
  <c r="I24" i="27"/>
  <c r="J24" i="27"/>
  <c r="AW29" i="25" s="1"/>
  <c r="K24" i="27"/>
  <c r="AX29" i="25" s="1"/>
  <c r="B25" i="27"/>
  <c r="C25" i="27"/>
  <c r="AP30" i="25" s="1"/>
  <c r="D25" i="27"/>
  <c r="E25" i="27"/>
  <c r="F25" i="27"/>
  <c r="G25" i="27"/>
  <c r="AT30" i="25" s="1"/>
  <c r="H25" i="27"/>
  <c r="I25" i="27"/>
  <c r="J25" i="27"/>
  <c r="K25" i="27"/>
  <c r="AX30" i="25" s="1"/>
  <c r="B26" i="27"/>
  <c r="C26" i="27"/>
  <c r="D26" i="27"/>
  <c r="E26" i="27"/>
  <c r="AR31" i="25" s="1"/>
  <c r="F26" i="27"/>
  <c r="G26" i="27"/>
  <c r="H26" i="27"/>
  <c r="I26" i="27"/>
  <c r="AV31" i="25" s="1"/>
  <c r="J26" i="27"/>
  <c r="K26" i="27"/>
  <c r="AX31" i="25" s="1"/>
  <c r="B27" i="27"/>
  <c r="C27" i="27"/>
  <c r="AP32" i="25" s="1"/>
  <c r="D27" i="27"/>
  <c r="AQ32" i="25" s="1"/>
  <c r="E27" i="27"/>
  <c r="F27" i="27"/>
  <c r="G27" i="27"/>
  <c r="AT32" i="25" s="1"/>
  <c r="H27" i="27"/>
  <c r="AU32" i="25" s="1"/>
  <c r="I27" i="27"/>
  <c r="AV32" i="25" s="1"/>
  <c r="J27" i="27"/>
  <c r="K27" i="27"/>
  <c r="AX32" i="25" s="1"/>
  <c r="B28" i="27"/>
  <c r="AO33" i="25" s="1"/>
  <c r="C28" i="27"/>
  <c r="AP33" i="25" s="1"/>
  <c r="D28" i="27"/>
  <c r="E28" i="27"/>
  <c r="AR33" i="25" s="1"/>
  <c r="F28" i="27"/>
  <c r="AS33" i="25" s="1"/>
  <c r="G28" i="27"/>
  <c r="H28" i="27"/>
  <c r="I28" i="27"/>
  <c r="AV33" i="25" s="1"/>
  <c r="J28" i="27"/>
  <c r="AW33" i="25" s="1"/>
  <c r="K28" i="27"/>
  <c r="AX33" i="25" s="1"/>
  <c r="B29" i="27"/>
  <c r="C29" i="27"/>
  <c r="AP34" i="25" s="1"/>
  <c r="D29" i="27"/>
  <c r="AQ34" i="25" s="1"/>
  <c r="E29" i="27"/>
  <c r="AR34" i="25" s="1"/>
  <c r="F29" i="27"/>
  <c r="G29" i="27"/>
  <c r="AT34" i="25" s="1"/>
  <c r="H29" i="27"/>
  <c r="AU34" i="25" s="1"/>
  <c r="I29" i="27"/>
  <c r="AV34" i="25" s="1"/>
  <c r="J29" i="27"/>
  <c r="K29" i="27"/>
  <c r="AX34" i="25" s="1"/>
  <c r="B30" i="27"/>
  <c r="AO35" i="25" s="1"/>
  <c r="C30" i="27"/>
  <c r="D30" i="27"/>
  <c r="E30" i="27"/>
  <c r="AR35" i="25" s="1"/>
  <c r="F30" i="27"/>
  <c r="AS35" i="25" s="1"/>
  <c r="G30" i="27"/>
  <c r="H30" i="27"/>
  <c r="I30" i="27"/>
  <c r="AV35" i="25" s="1"/>
  <c r="J30" i="27"/>
  <c r="AW35" i="25" s="1"/>
  <c r="K30" i="27"/>
  <c r="AX35" i="25" s="1"/>
  <c r="B31" i="27"/>
  <c r="C31" i="27"/>
  <c r="D31" i="27"/>
  <c r="AQ36" i="25" s="1"/>
  <c r="E31" i="27"/>
  <c r="AR36" i="25" s="1"/>
  <c r="F31" i="27"/>
  <c r="G31" i="27"/>
  <c r="AT36" i="25" s="1"/>
  <c r="H31" i="27"/>
  <c r="AU36" i="25" s="1"/>
  <c r="I31" i="27"/>
  <c r="AV36" i="25" s="1"/>
  <c r="J31" i="27"/>
  <c r="K31" i="27"/>
  <c r="AX36" i="25" s="1"/>
  <c r="B32" i="27"/>
  <c r="AO37" i="25" s="1"/>
  <c r="C32" i="27"/>
  <c r="D32" i="27"/>
  <c r="E32" i="27"/>
  <c r="AR37" i="25" s="1"/>
  <c r="F32" i="27"/>
  <c r="AS37" i="25" s="1"/>
  <c r="G32" i="27"/>
  <c r="H32" i="27"/>
  <c r="I32" i="27"/>
  <c r="AV37" i="25" s="1"/>
  <c r="J32" i="27"/>
  <c r="AW37" i="25" s="1"/>
  <c r="K32" i="27"/>
  <c r="AX37" i="25" s="1"/>
  <c r="B33" i="27"/>
  <c r="C33" i="27"/>
  <c r="AP38" i="25" s="1"/>
  <c r="D33" i="27"/>
  <c r="AQ38" i="25" s="1"/>
  <c r="E33" i="27"/>
  <c r="F33" i="27"/>
  <c r="G33" i="27"/>
  <c r="AT38" i="25" s="1"/>
  <c r="H33" i="27"/>
  <c r="AU38" i="25" s="1"/>
  <c r="I33" i="27"/>
  <c r="AV38" i="25" s="1"/>
  <c r="J33" i="27"/>
  <c r="K33" i="27"/>
  <c r="AX38" i="25" s="1"/>
  <c r="B34" i="27"/>
  <c r="C34" i="27"/>
  <c r="D34" i="27"/>
  <c r="E34" i="27"/>
  <c r="AR39" i="25" s="1"/>
  <c r="F34" i="27"/>
  <c r="G34" i="27"/>
  <c r="H34" i="27"/>
  <c r="I34" i="27"/>
  <c r="AV39" i="25" s="1"/>
  <c r="J34" i="27"/>
  <c r="K34" i="27"/>
  <c r="B35" i="27"/>
  <c r="C35" i="27"/>
  <c r="AP40" i="25" s="1"/>
  <c r="D35" i="27"/>
  <c r="E35" i="27"/>
  <c r="F35" i="27"/>
  <c r="G35" i="27"/>
  <c r="AT40" i="25" s="1"/>
  <c r="H35" i="27"/>
  <c r="I35" i="27"/>
  <c r="J35" i="27"/>
  <c r="K35" i="27"/>
  <c r="AX40" i="25" s="1"/>
  <c r="B36" i="27"/>
  <c r="C36" i="27"/>
  <c r="AP41" i="25" s="1"/>
  <c r="D36" i="27"/>
  <c r="E36" i="27"/>
  <c r="AR41" i="25" s="1"/>
  <c r="F36" i="27"/>
  <c r="G36" i="27"/>
  <c r="AT41" i="25" s="1"/>
  <c r="H36" i="27"/>
  <c r="I36" i="27"/>
  <c r="J36" i="27"/>
  <c r="K36" i="27"/>
  <c r="AX41" i="25" s="1"/>
  <c r="B37" i="27"/>
  <c r="C37" i="27"/>
  <c r="AP42" i="25" s="1"/>
  <c r="D37" i="27"/>
  <c r="AQ42" i="25" s="1"/>
  <c r="E37" i="27"/>
  <c r="AR42" i="25" s="1"/>
  <c r="F37" i="27"/>
  <c r="G37" i="27"/>
  <c r="AT42" i="25" s="1"/>
  <c r="H37" i="27"/>
  <c r="AU42" i="25" s="1"/>
  <c r="I37" i="27"/>
  <c r="J37" i="27"/>
  <c r="K37" i="27"/>
  <c r="AX42" i="25" s="1"/>
  <c r="B38" i="27"/>
  <c r="AO43" i="25" s="1"/>
  <c r="C38" i="27"/>
  <c r="D38" i="27"/>
  <c r="E38" i="27"/>
  <c r="AR43" i="25" s="1"/>
  <c r="F38" i="27"/>
  <c r="AS43" i="25" s="1"/>
  <c r="G38" i="27"/>
  <c r="H38" i="27"/>
  <c r="I38" i="27"/>
  <c r="AV43" i="25" s="1"/>
  <c r="J38" i="27"/>
  <c r="AW43" i="25" s="1"/>
  <c r="K38" i="27"/>
  <c r="AX43" i="25" s="1"/>
  <c r="B39" i="27"/>
  <c r="C39" i="27"/>
  <c r="AP44" i="25" s="1"/>
  <c r="D39" i="27"/>
  <c r="E39" i="27"/>
  <c r="F39" i="27"/>
  <c r="G39" i="27"/>
  <c r="AT44" i="25" s="1"/>
  <c r="H39" i="27"/>
  <c r="I39" i="27"/>
  <c r="J39" i="27"/>
  <c r="K39" i="27"/>
  <c r="AX44" i="25" s="1"/>
  <c r="B40" i="27"/>
  <c r="AO45" i="25" s="1"/>
  <c r="C40" i="27"/>
  <c r="D40" i="27"/>
  <c r="E40" i="27"/>
  <c r="AR45" i="25" s="1"/>
  <c r="F40" i="27"/>
  <c r="AS45" i="25" s="1"/>
  <c r="G40" i="27"/>
  <c r="AT45" i="25" s="1"/>
  <c r="H40" i="27"/>
  <c r="I40" i="27"/>
  <c r="AV45" i="25" s="1"/>
  <c r="J40" i="27"/>
  <c r="AW45" i="25" s="1"/>
  <c r="K40" i="27"/>
  <c r="B41" i="27"/>
  <c r="C41" i="27"/>
  <c r="AP46" i="25" s="1"/>
  <c r="D41" i="27"/>
  <c r="E41" i="27"/>
  <c r="AR46" i="25" s="1"/>
  <c r="F41" i="27"/>
  <c r="G41" i="27"/>
  <c r="AT46" i="25" s="1"/>
  <c r="H41" i="27"/>
  <c r="I41" i="27"/>
  <c r="AV46" i="25" s="1"/>
  <c r="J41" i="27"/>
  <c r="K41" i="27"/>
  <c r="AX46" i="25" s="1"/>
  <c r="B42" i="27"/>
  <c r="AO47" i="25" s="1"/>
  <c r="C42" i="27"/>
  <c r="D42" i="27"/>
  <c r="E42" i="27"/>
  <c r="AR47" i="25" s="1"/>
  <c r="F42" i="27"/>
  <c r="G42" i="27"/>
  <c r="AT47" i="25" s="1"/>
  <c r="H42" i="27"/>
  <c r="I42" i="27"/>
  <c r="AV47" i="25" s="1"/>
  <c r="J42" i="27"/>
  <c r="K42" i="27"/>
  <c r="B43" i="27"/>
  <c r="C43" i="27"/>
  <c r="AP48" i="25" s="1"/>
  <c r="D43" i="27"/>
  <c r="AQ48" i="25" s="1"/>
  <c r="E43" i="27"/>
  <c r="F43" i="27"/>
  <c r="G43" i="27"/>
  <c r="AT48" i="25" s="1"/>
  <c r="H43" i="27"/>
  <c r="AU48" i="25" s="1"/>
  <c r="I43" i="27"/>
  <c r="AV48" i="25" s="1"/>
  <c r="J43" i="27"/>
  <c r="K43" i="27"/>
  <c r="AX48" i="25" s="1"/>
  <c r="B44" i="27"/>
  <c r="C44" i="27"/>
  <c r="AP49" i="25" s="1"/>
  <c r="D44" i="27"/>
  <c r="E44" i="27"/>
  <c r="F44" i="27"/>
  <c r="G44" i="27"/>
  <c r="AT49" i="25" s="1"/>
  <c r="H44" i="27"/>
  <c r="I44" i="27"/>
  <c r="AV49" i="25" s="1"/>
  <c r="J44" i="27"/>
  <c r="K44" i="27"/>
  <c r="AX49" i="25" s="1"/>
  <c r="B45" i="27"/>
  <c r="C45" i="27"/>
  <c r="AP50" i="25" s="1"/>
  <c r="D45" i="27"/>
  <c r="E45" i="27"/>
  <c r="AR50" i="25" s="1"/>
  <c r="F45" i="27"/>
  <c r="G45" i="27"/>
  <c r="AT50" i="25" s="1"/>
  <c r="H45" i="27"/>
  <c r="I45" i="27"/>
  <c r="AV50" i="25" s="1"/>
  <c r="J45" i="27"/>
  <c r="K45" i="27"/>
  <c r="AX50" i="25" s="1"/>
  <c r="B46" i="27"/>
  <c r="AO51" i="25" s="1"/>
  <c r="C46" i="27"/>
  <c r="AP51" i="25" s="1"/>
  <c r="D46" i="27"/>
  <c r="E46" i="27"/>
  <c r="F46" i="27"/>
  <c r="AS51" i="25" s="1"/>
  <c r="G46" i="27"/>
  <c r="AT51" i="25" s="1"/>
  <c r="H46" i="27"/>
  <c r="I46" i="27"/>
  <c r="AV51" i="25" s="1"/>
  <c r="J46" i="27"/>
  <c r="AW51" i="25" s="1"/>
  <c r="K46" i="27"/>
  <c r="B47" i="27"/>
  <c r="C47" i="27"/>
  <c r="AP52" i="25" s="1"/>
  <c r="D47" i="27"/>
  <c r="E47" i="27"/>
  <c r="F47" i="27"/>
  <c r="G47" i="27"/>
  <c r="AT52" i="25" s="1"/>
  <c r="H47" i="27"/>
  <c r="I47" i="27"/>
  <c r="J47" i="27"/>
  <c r="K47" i="27"/>
  <c r="AX52" i="25" s="1"/>
  <c r="B48" i="27"/>
  <c r="AO53" i="25" s="1"/>
  <c r="C48" i="27"/>
  <c r="AP53" i="25" s="1"/>
  <c r="D48" i="27"/>
  <c r="E48" i="27"/>
  <c r="AR53" i="25" s="1"/>
  <c r="F48" i="27"/>
  <c r="AS53" i="25" s="1"/>
  <c r="G48" i="27"/>
  <c r="AT53" i="25" s="1"/>
  <c r="H48" i="27"/>
  <c r="I48" i="27"/>
  <c r="AV53" i="25" s="1"/>
  <c r="J48" i="27"/>
  <c r="AW53" i="25" s="1"/>
  <c r="K48" i="27"/>
  <c r="B49" i="27"/>
  <c r="C49" i="27"/>
  <c r="D49" i="27"/>
  <c r="E49" i="27"/>
  <c r="F49" i="27"/>
  <c r="G49" i="27"/>
  <c r="H49" i="27"/>
  <c r="I49" i="27"/>
  <c r="J49" i="27"/>
  <c r="K49" i="27"/>
  <c r="B50" i="27"/>
  <c r="C50" i="27"/>
  <c r="AP55" i="25" s="1"/>
  <c r="D50" i="27"/>
  <c r="E50" i="27"/>
  <c r="AR55" i="25" s="1"/>
  <c r="F50" i="27"/>
  <c r="G50" i="27"/>
  <c r="AT55" i="25" s="1"/>
  <c r="H50" i="27"/>
  <c r="I50" i="27"/>
  <c r="AV55" i="25" s="1"/>
  <c r="J50" i="27"/>
  <c r="K50" i="27"/>
  <c r="AX55" i="25" s="1"/>
  <c r="B51" i="27"/>
  <c r="C51" i="27"/>
  <c r="AP56" i="25" s="1"/>
  <c r="D51" i="27"/>
  <c r="AQ56" i="25" s="1"/>
  <c r="E51" i="27"/>
  <c r="F51" i="27"/>
  <c r="G51" i="27"/>
  <c r="AT56" i="25" s="1"/>
  <c r="H51" i="27"/>
  <c r="AU56" i="25" s="1"/>
  <c r="I51" i="27"/>
  <c r="AV56" i="25" s="1"/>
  <c r="J51" i="27"/>
  <c r="K51" i="27"/>
  <c r="AX56" i="25" s="1"/>
  <c r="B52" i="27"/>
  <c r="C52" i="27"/>
  <c r="AP57" i="25" s="1"/>
  <c r="D52" i="27"/>
  <c r="E52" i="27"/>
  <c r="AR57" i="25" s="1"/>
  <c r="F52" i="27"/>
  <c r="AS57" i="25" s="1"/>
  <c r="G52" i="27"/>
  <c r="AT57" i="25" s="1"/>
  <c r="H52" i="27"/>
  <c r="I52" i="27"/>
  <c r="AV57" i="25" s="1"/>
  <c r="J52" i="27"/>
  <c r="K52" i="27"/>
  <c r="B53" i="27"/>
  <c r="C53" i="27"/>
  <c r="AP58" i="25" s="1"/>
  <c r="D53" i="27"/>
  <c r="AQ58" i="25" s="1"/>
  <c r="E53" i="27"/>
  <c r="AR58" i="25" s="1"/>
  <c r="F53" i="27"/>
  <c r="G53" i="27"/>
  <c r="AT58" i="25" s="1"/>
  <c r="H53" i="27"/>
  <c r="AU58" i="25" s="1"/>
  <c r="I53" i="27"/>
  <c r="J53" i="27"/>
  <c r="K53" i="27"/>
  <c r="AX58" i="25" s="1"/>
  <c r="B54" i="27"/>
  <c r="AO59" i="25" s="1"/>
  <c r="C54" i="27"/>
  <c r="AP59" i="25" s="1"/>
  <c r="D54" i="27"/>
  <c r="E54" i="27"/>
  <c r="AR59" i="25" s="1"/>
  <c r="F54" i="27"/>
  <c r="AS59" i="25" s="1"/>
  <c r="G54" i="27"/>
  <c r="AT59" i="25" s="1"/>
  <c r="H54" i="27"/>
  <c r="I54" i="27"/>
  <c r="AV59" i="25" s="1"/>
  <c r="J54" i="27"/>
  <c r="AW59" i="25" s="1"/>
  <c r="K54" i="27"/>
  <c r="B55" i="27"/>
  <c r="C55" i="27"/>
  <c r="AP60" i="25" s="1"/>
  <c r="D55" i="27"/>
  <c r="AQ60" i="25" s="1"/>
  <c r="E55" i="27"/>
  <c r="F55" i="27"/>
  <c r="G55" i="27"/>
  <c r="H55" i="27"/>
  <c r="AU60" i="25" s="1"/>
  <c r="I55" i="27"/>
  <c r="AV60" i="25" s="1"/>
  <c r="J55" i="27"/>
  <c r="K55" i="27"/>
  <c r="AX60" i="25" s="1"/>
  <c r="B56" i="27"/>
  <c r="AO61" i="25" s="1"/>
  <c r="C56" i="27"/>
  <c r="AP61" i="25" s="1"/>
  <c r="D56" i="27"/>
  <c r="E56" i="27"/>
  <c r="AR61" i="25" s="1"/>
  <c r="F56" i="27"/>
  <c r="AS61" i="25" s="1"/>
  <c r="G56" i="27"/>
  <c r="AT61" i="25" s="1"/>
  <c r="H56" i="27"/>
  <c r="I56" i="27"/>
  <c r="AV61" i="25" s="1"/>
  <c r="J56" i="27"/>
  <c r="AW61" i="25" s="1"/>
  <c r="K56" i="27"/>
  <c r="B57" i="27"/>
  <c r="C57" i="27"/>
  <c r="AP62" i="25" s="1"/>
  <c r="D57" i="27"/>
  <c r="E57" i="27"/>
  <c r="F57" i="27"/>
  <c r="G57" i="27"/>
  <c r="AT62" i="25" s="1"/>
  <c r="H57" i="27"/>
  <c r="I57" i="27"/>
  <c r="J57" i="27"/>
  <c r="K57" i="27"/>
  <c r="AX62" i="25" s="1"/>
  <c r="B58" i="27"/>
  <c r="C58" i="27"/>
  <c r="D58" i="27"/>
  <c r="E58" i="27"/>
  <c r="AR63" i="25" s="1"/>
  <c r="F58" i="27"/>
  <c r="G58" i="27"/>
  <c r="AT63" i="25" s="1"/>
  <c r="H58" i="27"/>
  <c r="I58" i="27"/>
  <c r="AV63" i="25" s="1"/>
  <c r="J58" i="27"/>
  <c r="K58" i="27"/>
  <c r="B59" i="27"/>
  <c r="C59" i="27"/>
  <c r="AP64" i="25" s="1"/>
  <c r="D59" i="27"/>
  <c r="AQ64" i="25" s="1"/>
  <c r="E59" i="27"/>
  <c r="F59" i="27"/>
  <c r="G59" i="27"/>
  <c r="AT64" i="25" s="1"/>
  <c r="H59" i="27"/>
  <c r="AU64" i="25" s="1"/>
  <c r="I59" i="27"/>
  <c r="AV64" i="25" s="1"/>
  <c r="J59" i="27"/>
  <c r="K59" i="27"/>
  <c r="AX64" i="25" s="1"/>
  <c r="B60" i="27"/>
  <c r="AO65" i="25" s="1"/>
  <c r="C60" i="27"/>
  <c r="D60" i="27"/>
  <c r="E60" i="27"/>
  <c r="F60" i="27"/>
  <c r="AS65" i="25" s="1"/>
  <c r="G60" i="27"/>
  <c r="AT65" i="25" s="1"/>
  <c r="H60" i="27"/>
  <c r="I60" i="27"/>
  <c r="AV65" i="25" s="1"/>
  <c r="J60" i="27"/>
  <c r="AW65" i="25" s="1"/>
  <c r="K60" i="27"/>
  <c r="B61" i="27"/>
  <c r="C61" i="27"/>
  <c r="AP66" i="25" s="1"/>
  <c r="D61" i="27"/>
  <c r="AQ66" i="25" s="1"/>
  <c r="E61" i="27"/>
  <c r="F61" i="27"/>
  <c r="G61" i="27"/>
  <c r="AT66" i="25" s="1"/>
  <c r="H61" i="27"/>
  <c r="AU66" i="25" s="1"/>
  <c r="I61" i="27"/>
  <c r="J61" i="27"/>
  <c r="K61" i="27"/>
  <c r="AX66" i="25" s="1"/>
  <c r="B62" i="27"/>
  <c r="AO67" i="25" s="1"/>
  <c r="C62" i="27"/>
  <c r="D62" i="27"/>
  <c r="E62" i="27"/>
  <c r="AR67" i="25" s="1"/>
  <c r="F62" i="27"/>
  <c r="AS67" i="25" s="1"/>
  <c r="G62" i="27"/>
  <c r="H62" i="27"/>
  <c r="I62" i="27"/>
  <c r="AV67" i="25" s="1"/>
  <c r="J62" i="27"/>
  <c r="AW67" i="25" s="1"/>
  <c r="K62" i="27"/>
  <c r="AX67" i="25" s="1"/>
  <c r="B63" i="27"/>
  <c r="C63" i="27"/>
  <c r="AP68" i="25" s="1"/>
  <c r="D63" i="27"/>
  <c r="AQ68" i="25" s="1"/>
  <c r="E63" i="27"/>
  <c r="AR68" i="25" s="1"/>
  <c r="F63" i="27"/>
  <c r="G63" i="27"/>
  <c r="AT68" i="25" s="1"/>
  <c r="H63" i="27"/>
  <c r="AU68" i="25" s="1"/>
  <c r="I63" i="27"/>
  <c r="J63" i="27"/>
  <c r="K63" i="27"/>
  <c r="AX68" i="25" s="1"/>
  <c r="B64" i="27"/>
  <c r="C64" i="27"/>
  <c r="AP69" i="25" s="1"/>
  <c r="D64" i="27"/>
  <c r="E64" i="27"/>
  <c r="AR69" i="25" s="1"/>
  <c r="F64" i="27"/>
  <c r="AS69" i="25" s="1"/>
  <c r="G64" i="27"/>
  <c r="H64" i="27"/>
  <c r="I64" i="27"/>
  <c r="AV69" i="25" s="1"/>
  <c r="J64" i="27"/>
  <c r="K64" i="27"/>
  <c r="B65" i="27"/>
  <c r="C65" i="27"/>
  <c r="AP70" i="25" s="1"/>
  <c r="D65" i="27"/>
  <c r="E65" i="27"/>
  <c r="AR70" i="25" s="1"/>
  <c r="F65" i="27"/>
  <c r="G65" i="27"/>
  <c r="AT70" i="25" s="1"/>
  <c r="H65" i="27"/>
  <c r="AU70" i="25" s="1"/>
  <c r="I65" i="27"/>
  <c r="AV70" i="25" s="1"/>
  <c r="J65" i="27"/>
  <c r="K65" i="27"/>
  <c r="AX70" i="25" s="1"/>
  <c r="B66" i="27"/>
  <c r="AO71" i="25" s="1"/>
  <c r="C66" i="27"/>
  <c r="AP71" i="25" s="1"/>
  <c r="D66" i="27"/>
  <c r="E66" i="27"/>
  <c r="AR71" i="25" s="1"/>
  <c r="F66" i="27"/>
  <c r="AS71" i="25" s="1"/>
  <c r="G66" i="27"/>
  <c r="H66" i="27"/>
  <c r="I66" i="27"/>
  <c r="AV71" i="25" s="1"/>
  <c r="J66" i="27"/>
  <c r="K66" i="27"/>
  <c r="AX71" i="25" s="1"/>
  <c r="B67" i="27"/>
  <c r="C67" i="27"/>
  <c r="AP72" i="25" s="1"/>
  <c r="D67" i="27"/>
  <c r="E67" i="27"/>
  <c r="AR72" i="25" s="1"/>
  <c r="F67" i="27"/>
  <c r="G67" i="27"/>
  <c r="AT72" i="25" s="1"/>
  <c r="H67" i="27"/>
  <c r="AU72" i="25" s="1"/>
  <c r="I67" i="27"/>
  <c r="J67" i="27"/>
  <c r="K67" i="27"/>
  <c r="AX72" i="25" s="1"/>
  <c r="B68" i="27"/>
  <c r="AO73" i="25" s="1"/>
  <c r="C68" i="27"/>
  <c r="D68" i="27"/>
  <c r="E68" i="27"/>
  <c r="AR73" i="25" s="1"/>
  <c r="F68" i="27"/>
  <c r="AS73" i="25" s="1"/>
  <c r="G68" i="27"/>
  <c r="H68" i="27"/>
  <c r="I68" i="27"/>
  <c r="AV73" i="25" s="1"/>
  <c r="J68" i="27"/>
  <c r="AW73" i="25" s="1"/>
  <c r="K68" i="27"/>
  <c r="B69" i="27"/>
  <c r="C69" i="27"/>
  <c r="AP74" i="25" s="1"/>
  <c r="D69" i="27"/>
  <c r="E69" i="27"/>
  <c r="AR74" i="25" s="1"/>
  <c r="F69" i="27"/>
  <c r="G69" i="27"/>
  <c r="AT74" i="25" s="1"/>
  <c r="H69" i="27"/>
  <c r="AU74" i="25" s="1"/>
  <c r="I69" i="27"/>
  <c r="J69" i="27"/>
  <c r="K69" i="27"/>
  <c r="AX74" i="25" s="1"/>
  <c r="B70" i="27"/>
  <c r="AO75" i="25" s="1"/>
  <c r="C70" i="27"/>
  <c r="AP75" i="25" s="1"/>
  <c r="D70" i="27"/>
  <c r="E70" i="27"/>
  <c r="F70" i="27"/>
  <c r="AS75" i="25" s="1"/>
  <c r="G70" i="27"/>
  <c r="H70" i="27"/>
  <c r="I70" i="27"/>
  <c r="AV75" i="25" s="1"/>
  <c r="J70" i="27"/>
  <c r="AW75" i="25" s="1"/>
  <c r="K70" i="27"/>
  <c r="B71" i="27"/>
  <c r="C71" i="27"/>
  <c r="AP76" i="25" s="1"/>
  <c r="D71" i="27"/>
  <c r="E71" i="27"/>
  <c r="F71" i="27"/>
  <c r="G71" i="27"/>
  <c r="AT76" i="25" s="1"/>
  <c r="H71" i="27"/>
  <c r="I71" i="27"/>
  <c r="J71" i="27"/>
  <c r="K71" i="27"/>
  <c r="AX76" i="25" s="1"/>
  <c r="B72" i="27"/>
  <c r="AO77" i="25" s="1"/>
  <c r="C72" i="27"/>
  <c r="D72" i="27"/>
  <c r="E72" i="27"/>
  <c r="AR77" i="25" s="1"/>
  <c r="F72" i="27"/>
  <c r="AS77" i="25" s="1"/>
  <c r="G72" i="27"/>
  <c r="AT77" i="25" s="1"/>
  <c r="H72" i="27"/>
  <c r="I72" i="27"/>
  <c r="AV77" i="25" s="1"/>
  <c r="J72" i="27"/>
  <c r="AW77" i="25" s="1"/>
  <c r="K72" i="27"/>
  <c r="AX77" i="25" s="1"/>
  <c r="B73" i="27"/>
  <c r="C73" i="27"/>
  <c r="AP78" i="25" s="1"/>
  <c r="D73" i="27"/>
  <c r="E73" i="27"/>
  <c r="AR78" i="25" s="1"/>
  <c r="F73" i="27"/>
  <c r="G73" i="27"/>
  <c r="H73" i="27"/>
  <c r="I73" i="27"/>
  <c r="AV78" i="25" s="1"/>
  <c r="J73" i="27"/>
  <c r="K73" i="27"/>
  <c r="AX78" i="25" s="1"/>
  <c r="B74" i="27"/>
  <c r="AO79" i="25" s="1"/>
  <c r="C74" i="27"/>
  <c r="D74" i="27"/>
  <c r="E74" i="27"/>
  <c r="AR79" i="25" s="1"/>
  <c r="F74" i="27"/>
  <c r="AS79" i="25" s="1"/>
  <c r="G74" i="27"/>
  <c r="AT79" i="25" s="1"/>
  <c r="H74" i="27"/>
  <c r="I74" i="27"/>
  <c r="AV79" i="25" s="1"/>
  <c r="J74" i="27"/>
  <c r="AW79" i="25" s="1"/>
  <c r="K74" i="27"/>
  <c r="B75" i="27"/>
  <c r="C75" i="27"/>
  <c r="AP80" i="25" s="1"/>
  <c r="D75" i="27"/>
  <c r="AQ80" i="25" s="1"/>
  <c r="E75" i="27"/>
  <c r="F75" i="27"/>
  <c r="G75" i="27"/>
  <c r="AT80" i="25" s="1"/>
  <c r="H75" i="27"/>
  <c r="AU80" i="25" s="1"/>
  <c r="I75" i="27"/>
  <c r="AV80" i="25" s="1"/>
  <c r="J75" i="27"/>
  <c r="K75" i="27"/>
  <c r="AX80" i="25" s="1"/>
  <c r="B76" i="27"/>
  <c r="C76" i="27"/>
  <c r="AP81" i="25" s="1"/>
  <c r="D76" i="27"/>
  <c r="E76" i="27"/>
  <c r="AR81" i="25" s="1"/>
  <c r="F76" i="27"/>
  <c r="G76" i="27"/>
  <c r="AT81" i="25" s="1"/>
  <c r="H76" i="27"/>
  <c r="I76" i="27"/>
  <c r="AV81" i="25" s="1"/>
  <c r="J76" i="27"/>
  <c r="K76" i="27"/>
  <c r="B77" i="27"/>
  <c r="C77" i="27"/>
  <c r="AP82" i="25" s="1"/>
  <c r="D77" i="27"/>
  <c r="E77" i="27"/>
  <c r="F77" i="27"/>
  <c r="G77" i="27"/>
  <c r="AT82" i="25" s="1"/>
  <c r="H77" i="27"/>
  <c r="I77" i="27"/>
  <c r="J77" i="27"/>
  <c r="K77" i="27"/>
  <c r="AX82" i="25" s="1"/>
  <c r="B78" i="27"/>
  <c r="C78" i="27"/>
  <c r="D78" i="27"/>
  <c r="E78" i="27"/>
  <c r="AR83" i="25" s="1"/>
  <c r="F78" i="27"/>
  <c r="G78" i="27"/>
  <c r="AT83" i="25" s="1"/>
  <c r="H78" i="27"/>
  <c r="I78" i="27"/>
  <c r="AV83" i="25" s="1"/>
  <c r="J78" i="27"/>
  <c r="K78" i="27"/>
  <c r="B79" i="27"/>
  <c r="C79" i="27"/>
  <c r="D79" i="27"/>
  <c r="E79" i="27"/>
  <c r="AR84" i="25" s="1"/>
  <c r="F79" i="27"/>
  <c r="G79" i="27"/>
  <c r="AT84" i="25" s="1"/>
  <c r="H79" i="27"/>
  <c r="I79" i="27"/>
  <c r="AV84" i="25" s="1"/>
  <c r="J79" i="27"/>
  <c r="K79" i="27"/>
  <c r="AX84" i="25" s="1"/>
  <c r="B80" i="27"/>
  <c r="C80" i="27"/>
  <c r="D80" i="27"/>
  <c r="E80" i="27"/>
  <c r="AR85" i="25" s="1"/>
  <c r="F80" i="27"/>
  <c r="G80" i="27"/>
  <c r="H80" i="27"/>
  <c r="I80" i="27"/>
  <c r="AV85" i="25" s="1"/>
  <c r="J80" i="27"/>
  <c r="K80" i="27"/>
  <c r="B81" i="27"/>
  <c r="C81" i="27"/>
  <c r="AP86" i="25" s="1"/>
  <c r="D81" i="27"/>
  <c r="E81" i="27"/>
  <c r="AR86" i="25" s="1"/>
  <c r="F81" i="27"/>
  <c r="G81" i="27"/>
  <c r="H81" i="27"/>
  <c r="I81" i="27"/>
  <c r="AV86" i="25" s="1"/>
  <c r="J81" i="27"/>
  <c r="K81" i="27"/>
  <c r="AX86" i="25" s="1"/>
  <c r="B82" i="27"/>
  <c r="AO87" i="25" s="1"/>
  <c r="C82" i="27"/>
  <c r="AP87" i="25" s="1"/>
  <c r="D82" i="27"/>
  <c r="E82" i="27"/>
  <c r="AR87" i="25" s="1"/>
  <c r="F82" i="27"/>
  <c r="AS87" i="25" s="1"/>
  <c r="G82" i="27"/>
  <c r="H82" i="27"/>
  <c r="I82" i="27"/>
  <c r="AV87" i="25" s="1"/>
  <c r="J82" i="27"/>
  <c r="AW87" i="25" s="1"/>
  <c r="K82" i="27"/>
  <c r="B83" i="27"/>
  <c r="C83" i="27"/>
  <c r="AP88" i="25" s="1"/>
  <c r="D83" i="27"/>
  <c r="AQ88" i="25" s="1"/>
  <c r="E83" i="27"/>
  <c r="AR88" i="25" s="1"/>
  <c r="F83" i="27"/>
  <c r="G83" i="27"/>
  <c r="H83" i="27"/>
  <c r="AU88" i="25" s="1"/>
  <c r="I83" i="27"/>
  <c r="AV88" i="25" s="1"/>
  <c r="J83" i="27"/>
  <c r="K83" i="27"/>
  <c r="B84" i="27"/>
  <c r="AO89" i="25" s="1"/>
  <c r="C84" i="27"/>
  <c r="AP89" i="25" s="1"/>
  <c r="D84" i="27"/>
  <c r="E84" i="27"/>
  <c r="AR89" i="25" s="1"/>
  <c r="F84" i="27"/>
  <c r="AS89" i="25" s="1"/>
  <c r="G84" i="27"/>
  <c r="AT89" i="25" s="1"/>
  <c r="H84" i="27"/>
  <c r="I84" i="27"/>
  <c r="AV89" i="25" s="1"/>
  <c r="J84" i="27"/>
  <c r="AW89" i="25" s="1"/>
  <c r="K84" i="27"/>
  <c r="B85" i="27"/>
  <c r="C85" i="27"/>
  <c r="AP90" i="25" s="1"/>
  <c r="D85" i="27"/>
  <c r="E85" i="27"/>
  <c r="F85" i="27"/>
  <c r="G85" i="27"/>
  <c r="AT90" i="25" s="1"/>
  <c r="H85" i="27"/>
  <c r="I85" i="27"/>
  <c r="J85" i="27"/>
  <c r="K85" i="27"/>
  <c r="AX90" i="25" s="1"/>
  <c r="B86" i="27"/>
  <c r="C86" i="27"/>
  <c r="D86" i="27"/>
  <c r="E86" i="27"/>
  <c r="AR91" i="25" s="1"/>
  <c r="F86" i="27"/>
  <c r="G86" i="27"/>
  <c r="H86" i="27"/>
  <c r="I86" i="27"/>
  <c r="AV91" i="25" s="1"/>
  <c r="J86" i="27"/>
  <c r="K86" i="27"/>
  <c r="AX91" i="25" s="1"/>
  <c r="B87" i="27"/>
  <c r="C87" i="27"/>
  <c r="AP92" i="25" s="1"/>
  <c r="D87" i="27"/>
  <c r="AQ92" i="25" s="1"/>
  <c r="E87" i="27"/>
  <c r="AR92" i="25" s="1"/>
  <c r="F87" i="27"/>
  <c r="G87" i="27"/>
  <c r="AT92" i="25" s="1"/>
  <c r="H87" i="27"/>
  <c r="I87" i="27"/>
  <c r="AV92" i="25" s="1"/>
  <c r="J87" i="27"/>
  <c r="K87" i="27"/>
  <c r="AX92" i="25" s="1"/>
  <c r="B88" i="27"/>
  <c r="C88" i="27"/>
  <c r="AP93" i="25" s="1"/>
  <c r="D88" i="27"/>
  <c r="E88" i="27"/>
  <c r="AR93" i="25" s="1"/>
  <c r="F88" i="27"/>
  <c r="G88" i="27"/>
  <c r="H88" i="27"/>
  <c r="I88" i="27"/>
  <c r="AV93" i="25" s="1"/>
  <c r="J88" i="27"/>
  <c r="AW93" i="25" s="1"/>
  <c r="K88" i="27"/>
  <c r="B89" i="27"/>
  <c r="C89" i="27"/>
  <c r="AP94" i="25" s="1"/>
  <c r="D89" i="27"/>
  <c r="E89" i="27"/>
  <c r="F89" i="27"/>
  <c r="G89" i="27"/>
  <c r="AT94" i="25" s="1"/>
  <c r="H89" i="27"/>
  <c r="I89" i="27"/>
  <c r="J89" i="27"/>
  <c r="K89" i="27"/>
  <c r="AX94" i="25" s="1"/>
  <c r="B90" i="27"/>
  <c r="AO95" i="25" s="1"/>
  <c r="C90" i="27"/>
  <c r="D90" i="27"/>
  <c r="E90" i="27"/>
  <c r="AR95" i="25" s="1"/>
  <c r="F90" i="27"/>
  <c r="G90" i="27"/>
  <c r="H90" i="27"/>
  <c r="I90" i="27"/>
  <c r="AV95" i="25" s="1"/>
  <c r="J90" i="27"/>
  <c r="K90" i="27"/>
  <c r="AX95" i="25" s="1"/>
  <c r="B91" i="27"/>
  <c r="C91" i="27"/>
  <c r="AP96" i="25" s="1"/>
  <c r="D91" i="27"/>
  <c r="E91" i="27"/>
  <c r="AR96" i="25" s="1"/>
  <c r="F91" i="27"/>
  <c r="G91" i="27"/>
  <c r="AT96" i="25" s="1"/>
  <c r="H91" i="27"/>
  <c r="I91" i="27"/>
  <c r="J91" i="27"/>
  <c r="K91" i="27"/>
  <c r="AX96" i="25" s="1"/>
  <c r="B92" i="27"/>
  <c r="C92" i="27"/>
  <c r="AP97" i="25" s="1"/>
  <c r="D92" i="27"/>
  <c r="E92" i="27"/>
  <c r="AR97" i="25" s="1"/>
  <c r="F92" i="27"/>
  <c r="G92" i="27"/>
  <c r="H92" i="27"/>
  <c r="I92" i="27"/>
  <c r="AV97" i="25" s="1"/>
  <c r="J92" i="27"/>
  <c r="K92" i="27"/>
  <c r="B93" i="27"/>
  <c r="C93" i="27"/>
  <c r="AP98" i="25" s="1"/>
  <c r="D93" i="27"/>
  <c r="AQ98" i="25" s="1"/>
  <c r="E93" i="27"/>
  <c r="F93" i="27"/>
  <c r="G93" i="27"/>
  <c r="AT98" i="25" s="1"/>
  <c r="H93" i="27"/>
  <c r="I93" i="27"/>
  <c r="AV98" i="25" s="1"/>
  <c r="J93" i="27"/>
  <c r="K93" i="27"/>
  <c r="AX98" i="25" s="1"/>
  <c r="B94" i="27"/>
  <c r="C94" i="27"/>
  <c r="D94" i="27"/>
  <c r="E94" i="27"/>
  <c r="AR99" i="25" s="1"/>
  <c r="F94" i="27"/>
  <c r="AS99" i="25" s="1"/>
  <c r="G94" i="27"/>
  <c r="H94" i="27"/>
  <c r="I94" i="27"/>
  <c r="AV99" i="25" s="1"/>
  <c r="J94" i="27"/>
  <c r="K94" i="27"/>
  <c r="AX99" i="25" s="1"/>
  <c r="B95" i="27"/>
  <c r="C95" i="27"/>
  <c r="D95" i="27"/>
  <c r="E95" i="27"/>
  <c r="AR100" i="25" s="1"/>
  <c r="F95" i="27"/>
  <c r="G95" i="27"/>
  <c r="AT100" i="25" s="1"/>
  <c r="H95" i="27"/>
  <c r="I95" i="27"/>
  <c r="AV100" i="25" s="1"/>
  <c r="J95" i="27"/>
  <c r="K95" i="27"/>
  <c r="B96" i="27"/>
  <c r="C96" i="27"/>
  <c r="AP101" i="25" s="1"/>
  <c r="D96" i="27"/>
  <c r="E96" i="27"/>
  <c r="AR101" i="25" s="1"/>
  <c r="F96" i="27"/>
  <c r="G96" i="27"/>
  <c r="H96" i="27"/>
  <c r="I96" i="27"/>
  <c r="AV101" i="25" s="1"/>
  <c r="J96" i="27"/>
  <c r="K96" i="27"/>
  <c r="B97" i="27"/>
  <c r="C97" i="27"/>
  <c r="AP102" i="25" s="1"/>
  <c r="D97" i="27"/>
  <c r="AQ102" i="25" s="1"/>
  <c r="E97" i="27"/>
  <c r="AR102" i="25" s="1"/>
  <c r="F97" i="27"/>
  <c r="G97" i="27"/>
  <c r="AT102" i="25" s="1"/>
  <c r="H97" i="27"/>
  <c r="AU102" i="25" s="1"/>
  <c r="I97" i="27"/>
  <c r="J97" i="27"/>
  <c r="K97" i="27"/>
  <c r="AX102" i="25" s="1"/>
  <c r="B98" i="27"/>
  <c r="C98" i="27"/>
  <c r="D98" i="27"/>
  <c r="E98" i="27"/>
  <c r="AR103" i="25" s="1"/>
  <c r="F98" i="27"/>
  <c r="G98" i="27"/>
  <c r="AT103" i="25" s="1"/>
  <c r="H98" i="27"/>
  <c r="I98" i="27"/>
  <c r="AV103" i="25" s="1"/>
  <c r="J98" i="27"/>
  <c r="K98" i="27"/>
  <c r="B99" i="27"/>
  <c r="C99" i="27"/>
  <c r="AP104" i="25" s="1"/>
  <c r="D99" i="27"/>
  <c r="E99" i="27"/>
  <c r="F99" i="27"/>
  <c r="G99" i="27"/>
  <c r="AT104" i="25" s="1"/>
  <c r="H99" i="27"/>
  <c r="I99" i="27"/>
  <c r="J99" i="27"/>
  <c r="K99" i="27"/>
  <c r="AX104" i="25" s="1"/>
  <c r="B100" i="27"/>
  <c r="AO105" i="25" s="1"/>
  <c r="C100" i="27"/>
  <c r="AP105" i="25" s="1"/>
  <c r="D100" i="27"/>
  <c r="E100" i="27"/>
  <c r="AR105" i="25" s="1"/>
  <c r="F100" i="27"/>
  <c r="AS105" i="25" s="1"/>
  <c r="G100" i="27"/>
  <c r="H100" i="27"/>
  <c r="I100" i="27"/>
  <c r="AV105" i="25" s="1"/>
  <c r="J100" i="27"/>
  <c r="AW105" i="25" s="1"/>
  <c r="K100" i="27"/>
  <c r="AX105" i="25" s="1"/>
  <c r="B101" i="27"/>
  <c r="C101" i="27"/>
  <c r="AP106" i="25" s="1"/>
  <c r="D101" i="27"/>
  <c r="AQ106" i="25" s="1"/>
  <c r="E101" i="27"/>
  <c r="AR106" i="25" s="1"/>
  <c r="F101" i="27"/>
  <c r="G101" i="27"/>
  <c r="H101" i="27"/>
  <c r="AU106" i="25" s="1"/>
  <c r="I101" i="27"/>
  <c r="J101" i="27"/>
  <c r="K101" i="27"/>
  <c r="AX106" i="25" s="1"/>
  <c r="B102" i="27"/>
  <c r="AO107" i="25" s="1"/>
  <c r="C102" i="27"/>
  <c r="D102" i="27"/>
  <c r="E102" i="27"/>
  <c r="AR107" i="25" s="1"/>
  <c r="F102" i="27"/>
  <c r="AS107" i="25" s="1"/>
  <c r="G102" i="27"/>
  <c r="AT107" i="25" s="1"/>
  <c r="H102" i="27"/>
  <c r="I102" i="27"/>
  <c r="AV107" i="25" s="1"/>
  <c r="J102" i="27"/>
  <c r="AW107" i="25" s="1"/>
  <c r="K102" i="27"/>
  <c r="AX107" i="25" s="1"/>
  <c r="B103" i="27"/>
  <c r="C103" i="27"/>
  <c r="AP108" i="25" s="1"/>
  <c r="D103" i="27"/>
  <c r="AQ108" i="25" s="1"/>
  <c r="E103" i="27"/>
  <c r="F103" i="27"/>
  <c r="G103" i="27"/>
  <c r="AT108" i="25" s="1"/>
  <c r="H103" i="27"/>
  <c r="AU108" i="25" s="1"/>
  <c r="I103" i="27"/>
  <c r="J103" i="27"/>
  <c r="K103" i="27"/>
  <c r="AX108" i="25" s="1"/>
  <c r="B104" i="27"/>
  <c r="AO109" i="25" s="1"/>
  <c r="C104" i="27"/>
  <c r="AP109" i="25" s="1"/>
  <c r="D104" i="27"/>
  <c r="E104" i="27"/>
  <c r="AR109" i="25" s="1"/>
  <c r="F104" i="27"/>
  <c r="AS109" i="25" s="1"/>
  <c r="G104" i="27"/>
  <c r="H104" i="27"/>
  <c r="I104" i="27"/>
  <c r="AV109" i="25" s="1"/>
  <c r="J104" i="27"/>
  <c r="AW109" i="25" s="1"/>
  <c r="K104" i="27"/>
  <c r="B105" i="27"/>
  <c r="C105" i="27"/>
  <c r="AP110" i="25" s="1"/>
  <c r="D105" i="27"/>
  <c r="AQ110" i="25" s="1"/>
  <c r="E105" i="27"/>
  <c r="F105" i="27"/>
  <c r="G105" i="27"/>
  <c r="AT110" i="25" s="1"/>
  <c r="H105" i="27"/>
  <c r="AU110" i="25" s="1"/>
  <c r="I105" i="27"/>
  <c r="AV110" i="25" s="1"/>
  <c r="J105" i="27"/>
  <c r="K105" i="27"/>
  <c r="AX110" i="25" s="1"/>
  <c r="B106" i="27"/>
  <c r="C106" i="27"/>
  <c r="D106" i="27"/>
  <c r="E106" i="27"/>
  <c r="F106" i="27"/>
  <c r="G106" i="27"/>
  <c r="H106" i="27"/>
  <c r="I106" i="27"/>
  <c r="J106" i="27"/>
  <c r="K106" i="27"/>
  <c r="B107" i="27"/>
  <c r="C107" i="27"/>
  <c r="AP112" i="25" s="1"/>
  <c r="D107" i="27"/>
  <c r="E107" i="27"/>
  <c r="F107" i="27"/>
  <c r="G107" i="27"/>
  <c r="AT112" i="25" s="1"/>
  <c r="H107" i="27"/>
  <c r="I107" i="27"/>
  <c r="AV112" i="25" s="1"/>
  <c r="J107" i="27"/>
  <c r="K107" i="27"/>
  <c r="AX112" i="25" s="1"/>
  <c r="B108" i="27"/>
  <c r="C108" i="27"/>
  <c r="D108" i="27"/>
  <c r="E108" i="27"/>
  <c r="AR113" i="25" s="1"/>
  <c r="F108" i="27"/>
  <c r="G108" i="27"/>
  <c r="H108" i="27"/>
  <c r="I108" i="27"/>
  <c r="AV113" i="25" s="1"/>
  <c r="J108" i="27"/>
  <c r="K108" i="27"/>
  <c r="AX113" i="25" s="1"/>
  <c r="B109" i="27"/>
  <c r="C109" i="27"/>
  <c r="D109" i="27"/>
  <c r="AQ114" i="25" s="1"/>
  <c r="E109" i="27"/>
  <c r="AR114" i="25" s="1"/>
  <c r="F109" i="27"/>
  <c r="G109" i="27"/>
  <c r="AT114" i="25" s="1"/>
  <c r="H109" i="27"/>
  <c r="AU114" i="25" s="1"/>
  <c r="I109" i="27"/>
  <c r="J109" i="27"/>
  <c r="K109" i="27"/>
  <c r="B110" i="27"/>
  <c r="AO115" i="25" s="1"/>
  <c r="C110" i="27"/>
  <c r="AP115" i="25" s="1"/>
  <c r="D110" i="27"/>
  <c r="E110" i="27"/>
  <c r="AR115" i="25" s="1"/>
  <c r="F110" i="27"/>
  <c r="G110" i="27"/>
  <c r="H110" i="27"/>
  <c r="I110" i="27"/>
  <c r="AV115" i="25" s="1"/>
  <c r="J110" i="27"/>
  <c r="K110" i="27"/>
  <c r="B111" i="27"/>
  <c r="C111" i="27"/>
  <c r="AP116" i="25" s="1"/>
  <c r="D111" i="27"/>
  <c r="E111" i="27"/>
  <c r="F111" i="27"/>
  <c r="G111" i="27"/>
  <c r="AT116" i="25" s="1"/>
  <c r="H111" i="27"/>
  <c r="I111" i="27"/>
  <c r="J111" i="27"/>
  <c r="K111" i="27"/>
  <c r="AX116" i="25" s="1"/>
  <c r="B112" i="27"/>
  <c r="C112" i="27"/>
  <c r="AP117" i="25" s="1"/>
  <c r="D112" i="27"/>
  <c r="E112" i="27"/>
  <c r="AR117" i="25" s="1"/>
  <c r="F112" i="27"/>
  <c r="G112" i="27"/>
  <c r="H112" i="27"/>
  <c r="I112" i="27"/>
  <c r="AV117" i="25" s="1"/>
  <c r="J112" i="27"/>
  <c r="K112" i="27"/>
  <c r="B113" i="27"/>
  <c r="C113" i="27"/>
  <c r="AP118" i="25" s="1"/>
  <c r="D113" i="27"/>
  <c r="E113" i="27"/>
  <c r="AR118" i="25" s="1"/>
  <c r="F113" i="27"/>
  <c r="G113" i="27"/>
  <c r="AT118" i="25" s="1"/>
  <c r="H113" i="27"/>
  <c r="I113" i="27"/>
  <c r="J113" i="27"/>
  <c r="K113" i="27"/>
  <c r="AX118" i="25" s="1"/>
  <c r="B114" i="27"/>
  <c r="AO119" i="25" s="1"/>
  <c r="C114" i="27"/>
  <c r="D114" i="27"/>
  <c r="E114" i="27"/>
  <c r="AR119" i="25" s="1"/>
  <c r="F114" i="27"/>
  <c r="AS119" i="25" s="1"/>
  <c r="G114" i="27"/>
  <c r="H114" i="27"/>
  <c r="I114" i="27"/>
  <c r="J114" i="27"/>
  <c r="AW119" i="25" s="1"/>
  <c r="K114" i="27"/>
  <c r="AX119" i="25" s="1"/>
  <c r="B115" i="27"/>
  <c r="C115" i="27"/>
  <c r="AP120" i="25" s="1"/>
  <c r="D115" i="27"/>
  <c r="AQ120" i="25" s="1"/>
  <c r="E115" i="27"/>
  <c r="F115" i="27"/>
  <c r="G115" i="27"/>
  <c r="AT120" i="25" s="1"/>
  <c r="H115" i="27"/>
  <c r="AU120" i="25" s="1"/>
  <c r="I115" i="27"/>
  <c r="AV120" i="25" s="1"/>
  <c r="J115" i="27"/>
  <c r="K115" i="27"/>
  <c r="AX120" i="25" s="1"/>
  <c r="B116" i="27"/>
  <c r="AO121" i="25" s="1"/>
  <c r="C116" i="27"/>
  <c r="D116" i="27"/>
  <c r="E116" i="27"/>
  <c r="AR121" i="25" s="1"/>
  <c r="F116" i="27"/>
  <c r="AS121" i="25" s="1"/>
  <c r="G116" i="27"/>
  <c r="H116" i="27"/>
  <c r="I116" i="27"/>
  <c r="J116" i="27"/>
  <c r="AW121" i="25" s="1"/>
  <c r="K116" i="27"/>
  <c r="AX121" i="25" s="1"/>
  <c r="B117" i="27"/>
  <c r="C117" i="27"/>
  <c r="AP122" i="25" s="1"/>
  <c r="D117" i="27"/>
  <c r="E117" i="27"/>
  <c r="AR122" i="25" s="1"/>
  <c r="F117" i="27"/>
  <c r="G117" i="27"/>
  <c r="AT122" i="25" s="1"/>
  <c r="H117" i="27"/>
  <c r="I117" i="27"/>
  <c r="J117" i="27"/>
  <c r="K117" i="27"/>
  <c r="AX122" i="25" s="1"/>
  <c r="B118" i="27"/>
  <c r="C118" i="27"/>
  <c r="D118" i="27"/>
  <c r="E118" i="27"/>
  <c r="AR123" i="25" s="1"/>
  <c r="F118" i="27"/>
  <c r="G118" i="27"/>
  <c r="H118" i="27"/>
  <c r="I118" i="27"/>
  <c r="AV123" i="25" s="1"/>
  <c r="J118" i="27"/>
  <c r="K118" i="27"/>
  <c r="B119" i="27"/>
  <c r="C119" i="27"/>
  <c r="AP124" i="25" s="1"/>
  <c r="D119" i="27"/>
  <c r="E119" i="27"/>
  <c r="F119" i="27"/>
  <c r="G119" i="27"/>
  <c r="AT124" i="25" s="1"/>
  <c r="H119" i="27"/>
  <c r="I119" i="27"/>
  <c r="J119" i="27"/>
  <c r="K119" i="27"/>
  <c r="AX124" i="25" s="1"/>
  <c r="B120" i="27"/>
  <c r="AO125" i="25" s="1"/>
  <c r="C120" i="27"/>
  <c r="AP125" i="25" s="1"/>
  <c r="D120" i="27"/>
  <c r="E120" i="27"/>
  <c r="F120" i="27"/>
  <c r="AS125" i="25" s="1"/>
  <c r="G120" i="27"/>
  <c r="AT125" i="25" s="1"/>
  <c r="H120" i="27"/>
  <c r="I120" i="27"/>
  <c r="J120" i="27"/>
  <c r="AW125" i="25" s="1"/>
  <c r="K120" i="27"/>
  <c r="B121" i="27"/>
  <c r="C121" i="27"/>
  <c r="AP126" i="25" s="1"/>
  <c r="D121" i="27"/>
  <c r="E121" i="27"/>
  <c r="F121" i="27"/>
  <c r="G121" i="27"/>
  <c r="AT126" i="25" s="1"/>
  <c r="H121" i="27"/>
  <c r="I121" i="27"/>
  <c r="J121" i="27"/>
  <c r="K121" i="27"/>
  <c r="AX126" i="25" s="1"/>
  <c r="B122" i="27"/>
  <c r="C122" i="27"/>
  <c r="D122" i="27"/>
  <c r="E122" i="27"/>
  <c r="AR127" i="25" s="1"/>
  <c r="F122" i="27"/>
  <c r="G122" i="27"/>
  <c r="AT127" i="25" s="1"/>
  <c r="H122" i="27"/>
  <c r="I122" i="27"/>
  <c r="AV127" i="25" s="1"/>
  <c r="J122" i="27"/>
  <c r="K122" i="27"/>
  <c r="AX127" i="25" s="1"/>
  <c r="B123" i="27"/>
  <c r="C123" i="27"/>
  <c r="AP128" i="25" s="1"/>
  <c r="D123" i="27"/>
  <c r="E123" i="27"/>
  <c r="AR128" i="25" s="1"/>
  <c r="F123" i="27"/>
  <c r="G123" i="27"/>
  <c r="AT128" i="25" s="1"/>
  <c r="H123" i="27"/>
  <c r="I123" i="27"/>
  <c r="J123" i="27"/>
  <c r="K123" i="27"/>
  <c r="AX128" i="25" s="1"/>
  <c r="B124" i="27"/>
  <c r="C124" i="27"/>
  <c r="D124" i="27"/>
  <c r="E124" i="27"/>
  <c r="AR129" i="25" s="1"/>
  <c r="F124" i="27"/>
  <c r="G124" i="27"/>
  <c r="H124" i="27"/>
  <c r="I124" i="27"/>
  <c r="AV129" i="25" s="1"/>
  <c r="J124" i="27"/>
  <c r="AW129" i="25" s="1"/>
  <c r="K124" i="27"/>
  <c r="B125" i="27"/>
  <c r="C125" i="27"/>
  <c r="AP130" i="25" s="1"/>
  <c r="D125" i="27"/>
  <c r="E125" i="27"/>
  <c r="F125" i="27"/>
  <c r="G125" i="27"/>
  <c r="AT130" i="25" s="1"/>
  <c r="H125" i="27"/>
  <c r="I125" i="27"/>
  <c r="J125" i="27"/>
  <c r="K125" i="27"/>
  <c r="AX130" i="25" s="1"/>
  <c r="B126" i="27"/>
  <c r="AO131" i="25" s="1"/>
  <c r="C126" i="27"/>
  <c r="D126" i="27"/>
  <c r="E126" i="27"/>
  <c r="AR131" i="25" s="1"/>
  <c r="F126" i="27"/>
  <c r="AS131" i="25" s="1"/>
  <c r="G126" i="27"/>
  <c r="H126" i="27"/>
  <c r="I126" i="27"/>
  <c r="AV131" i="25" s="1"/>
  <c r="J126" i="27"/>
  <c r="AW131" i="25" s="1"/>
  <c r="K126" i="27"/>
  <c r="B127" i="27"/>
  <c r="C127" i="27"/>
  <c r="AP132" i="25" s="1"/>
  <c r="D127" i="27"/>
  <c r="E127" i="27"/>
  <c r="AR132" i="25" s="1"/>
  <c r="F127" i="27"/>
  <c r="G127" i="27"/>
  <c r="H127" i="27"/>
  <c r="I127" i="27"/>
  <c r="AV132" i="25" s="1"/>
  <c r="J127" i="27"/>
  <c r="K127" i="27"/>
  <c r="AX132" i="25" s="1"/>
  <c r="B128" i="27"/>
  <c r="C128" i="27"/>
  <c r="D128" i="27"/>
  <c r="E128" i="27"/>
  <c r="AR133" i="25" s="1"/>
  <c r="F128" i="27"/>
  <c r="G128" i="27"/>
  <c r="H128" i="27"/>
  <c r="I128" i="27"/>
  <c r="AV133" i="25" s="1"/>
  <c r="J128" i="27"/>
  <c r="K128" i="27"/>
  <c r="AX133" i="25" s="1"/>
  <c r="B129" i="27"/>
  <c r="C129" i="27"/>
  <c r="AP134" i="25" s="1"/>
  <c r="D129" i="27"/>
  <c r="AQ134" i="25" s="1"/>
  <c r="E129" i="27"/>
  <c r="F129" i="27"/>
  <c r="G129" i="27"/>
  <c r="AT134" i="25" s="1"/>
  <c r="H129" i="27"/>
  <c r="AU134" i="25" s="1"/>
  <c r="I129" i="27"/>
  <c r="J129" i="27"/>
  <c r="K129" i="27"/>
  <c r="AX134" i="25" s="1"/>
  <c r="B130" i="27"/>
  <c r="C130" i="27"/>
  <c r="D130" i="27"/>
  <c r="E130" i="27"/>
  <c r="AR135" i="25" s="1"/>
  <c r="F130" i="27"/>
  <c r="G130" i="27"/>
  <c r="H130" i="27"/>
  <c r="I130" i="27"/>
  <c r="AV135" i="25" s="1"/>
  <c r="J130" i="27"/>
  <c r="K130" i="27"/>
  <c r="B131" i="27"/>
  <c r="C131" i="27"/>
  <c r="D131" i="27"/>
  <c r="AQ136" i="25" s="1"/>
  <c r="E131" i="27"/>
  <c r="F131" i="27"/>
  <c r="G131" i="27"/>
  <c r="AT136" i="25" s="1"/>
  <c r="H131" i="27"/>
  <c r="AU136" i="25" s="1"/>
  <c r="I131" i="27"/>
  <c r="J131" i="27"/>
  <c r="K131" i="27"/>
  <c r="AX136" i="25" s="1"/>
  <c r="B132" i="27"/>
  <c r="AO137" i="25" s="1"/>
  <c r="C132" i="27"/>
  <c r="AP137" i="25" s="1"/>
  <c r="D132" i="27"/>
  <c r="E132" i="27"/>
  <c r="F132" i="27"/>
  <c r="AS137" i="25" s="1"/>
  <c r="G132" i="27"/>
  <c r="H132" i="27"/>
  <c r="I132" i="27"/>
  <c r="AV137" i="25" s="1"/>
  <c r="J132" i="27"/>
  <c r="AW137" i="25" s="1"/>
  <c r="K132" i="27"/>
  <c r="B133" i="27"/>
  <c r="C133" i="27"/>
  <c r="AP138" i="25" s="1"/>
  <c r="D133" i="27"/>
  <c r="E133" i="27"/>
  <c r="F133" i="27"/>
  <c r="G133" i="27"/>
  <c r="AT138" i="25" s="1"/>
  <c r="H133" i="27"/>
  <c r="I133" i="27"/>
  <c r="J133" i="27"/>
  <c r="K133" i="27"/>
  <c r="AX138" i="25" s="1"/>
  <c r="B134" i="27"/>
  <c r="C134" i="27"/>
  <c r="D134" i="27"/>
  <c r="E134" i="27"/>
  <c r="AR139" i="25" s="1"/>
  <c r="F134" i="27"/>
  <c r="G134" i="27"/>
  <c r="H134" i="27"/>
  <c r="I134" i="27"/>
  <c r="AV139" i="25" s="1"/>
  <c r="J134" i="27"/>
  <c r="K134" i="27"/>
  <c r="B135" i="27"/>
  <c r="C135" i="27"/>
  <c r="AP140" i="25" s="1"/>
  <c r="D135" i="27"/>
  <c r="E135" i="27"/>
  <c r="F135" i="27"/>
  <c r="G135" i="27"/>
  <c r="AT140" i="25" s="1"/>
  <c r="H135" i="27"/>
  <c r="I135" i="27"/>
  <c r="AV140" i="25" s="1"/>
  <c r="J135" i="27"/>
  <c r="K135" i="27"/>
  <c r="AX140" i="25" s="1"/>
  <c r="B136" i="27"/>
  <c r="C136" i="27"/>
  <c r="D136" i="27"/>
  <c r="E136" i="27"/>
  <c r="AR141" i="25" s="1"/>
  <c r="F136" i="27"/>
  <c r="G136" i="27"/>
  <c r="H136" i="27"/>
  <c r="I136" i="27"/>
  <c r="AV141" i="25" s="1"/>
  <c r="J136" i="27"/>
  <c r="K136" i="27"/>
  <c r="B137" i="27"/>
  <c r="C137" i="27"/>
  <c r="AP142" i="25" s="1"/>
  <c r="D137" i="27"/>
  <c r="E137" i="27"/>
  <c r="F137" i="27"/>
  <c r="G137" i="27"/>
  <c r="AT142" i="25" s="1"/>
  <c r="H137" i="27"/>
  <c r="I137" i="27"/>
  <c r="J137" i="27"/>
  <c r="K137" i="27"/>
  <c r="AX142" i="25" s="1"/>
  <c r="B138" i="27"/>
  <c r="C138" i="27"/>
  <c r="D138" i="27"/>
  <c r="E138" i="27"/>
  <c r="AR143" i="25" s="1"/>
  <c r="F138" i="27"/>
  <c r="G138" i="27"/>
  <c r="H138" i="27"/>
  <c r="I138" i="27"/>
  <c r="AV143" i="25" s="1"/>
  <c r="J138" i="27"/>
  <c r="K138" i="27"/>
  <c r="B139" i="27"/>
  <c r="C139" i="27"/>
  <c r="AP144" i="25" s="1"/>
  <c r="D139" i="27"/>
  <c r="E139" i="27"/>
  <c r="F139" i="27"/>
  <c r="G139" i="27"/>
  <c r="AT144" i="25" s="1"/>
  <c r="H139" i="27"/>
  <c r="I139" i="27"/>
  <c r="J139" i="27"/>
  <c r="K139" i="27"/>
  <c r="AX144" i="25" s="1"/>
  <c r="B140" i="27"/>
  <c r="AO145" i="25" s="1"/>
  <c r="C140" i="27"/>
  <c r="D140" i="27"/>
  <c r="E140" i="27"/>
  <c r="AR145" i="25" s="1"/>
  <c r="F140" i="27"/>
  <c r="AS145" i="25" s="1"/>
  <c r="G140" i="27"/>
  <c r="H140" i="27"/>
  <c r="I140" i="27"/>
  <c r="J140" i="27"/>
  <c r="AW145" i="25" s="1"/>
  <c r="K140" i="27"/>
  <c r="AX145" i="25" s="1"/>
  <c r="B141" i="27"/>
  <c r="C141" i="27"/>
  <c r="AP146" i="25" s="1"/>
  <c r="D141" i="27"/>
  <c r="E141" i="27"/>
  <c r="AR146" i="25" s="1"/>
  <c r="F141" i="27"/>
  <c r="G141" i="27"/>
  <c r="H141" i="27"/>
  <c r="I141" i="27"/>
  <c r="AV146" i="25" s="1"/>
  <c r="J141" i="27"/>
  <c r="K141" i="27"/>
  <c r="AX146" i="25" s="1"/>
  <c r="B142" i="27"/>
  <c r="C142" i="27"/>
  <c r="D142" i="27"/>
  <c r="E142" i="27"/>
  <c r="AR147" i="25" s="1"/>
  <c r="F142" i="27"/>
  <c r="G142" i="27"/>
  <c r="H142" i="27"/>
  <c r="I142" i="27"/>
  <c r="AV147" i="25" s="1"/>
  <c r="J142" i="27"/>
  <c r="K142" i="27"/>
  <c r="B143" i="27"/>
  <c r="C143" i="27"/>
  <c r="AP148" i="25" s="1"/>
  <c r="D143" i="27"/>
  <c r="E143" i="27"/>
  <c r="F143" i="27"/>
  <c r="G143" i="27"/>
  <c r="AT148" i="25" s="1"/>
  <c r="H143" i="27"/>
  <c r="I143" i="27"/>
  <c r="J143" i="27"/>
  <c r="K143" i="27"/>
  <c r="AX148" i="25" s="1"/>
  <c r="B144" i="27"/>
  <c r="AO149" i="25" s="1"/>
  <c r="C144" i="27"/>
  <c r="D144" i="27"/>
  <c r="E144" i="27"/>
  <c r="AR149" i="25" s="1"/>
  <c r="F144" i="27"/>
  <c r="AS149" i="25" s="1"/>
  <c r="G144" i="27"/>
  <c r="H144" i="27"/>
  <c r="I144" i="27"/>
  <c r="J144" i="27"/>
  <c r="AW149" i="25" s="1"/>
  <c r="K144" i="27"/>
  <c r="AX149" i="25" s="1"/>
  <c r="B145" i="27"/>
  <c r="C145" i="27"/>
  <c r="AP150" i="25" s="1"/>
  <c r="D145" i="27"/>
  <c r="E145" i="27"/>
  <c r="AR150" i="25" s="1"/>
  <c r="F145" i="27"/>
  <c r="G145" i="27"/>
  <c r="H145" i="27"/>
  <c r="I145" i="27"/>
  <c r="AV150" i="25" s="1"/>
  <c r="J145" i="27"/>
  <c r="K145" i="27"/>
  <c r="AX150" i="25" s="1"/>
  <c r="B146" i="27"/>
  <c r="C146" i="27"/>
  <c r="D146" i="27"/>
  <c r="E146" i="27"/>
  <c r="AR151" i="25" s="1"/>
  <c r="F146" i="27"/>
  <c r="G146" i="27"/>
  <c r="H146" i="27"/>
  <c r="I146" i="27"/>
  <c r="AV151" i="25" s="1"/>
  <c r="J146" i="27"/>
  <c r="K146" i="27"/>
  <c r="B147" i="27"/>
  <c r="C147" i="27"/>
  <c r="AP152" i="25" s="1"/>
  <c r="D147" i="27"/>
  <c r="E147" i="27"/>
  <c r="F147" i="27"/>
  <c r="G147" i="27"/>
  <c r="AT152" i="25" s="1"/>
  <c r="H147" i="27"/>
  <c r="I147" i="27"/>
  <c r="AV152" i="25" s="1"/>
  <c r="J147" i="27"/>
  <c r="K147" i="27"/>
  <c r="AX152" i="25" s="1"/>
  <c r="B148" i="27"/>
  <c r="AO153" i="25" s="1"/>
  <c r="C148" i="27"/>
  <c r="D148" i="27"/>
  <c r="E148" i="27"/>
  <c r="F148" i="27"/>
  <c r="AS153" i="25" s="1"/>
  <c r="G148" i="27"/>
  <c r="AT153" i="25" s="1"/>
  <c r="H148" i="27"/>
  <c r="I148" i="27"/>
  <c r="J148" i="27"/>
  <c r="AW153" i="25" s="1"/>
  <c r="K148" i="27"/>
  <c r="B149" i="27"/>
  <c r="C149" i="27"/>
  <c r="D149" i="27"/>
  <c r="E149" i="27"/>
  <c r="F149" i="27"/>
  <c r="G149" i="27"/>
  <c r="H149" i="27"/>
  <c r="I149" i="27"/>
  <c r="J149" i="27"/>
  <c r="K149" i="27"/>
  <c r="B6" i="26"/>
  <c r="O11" i="25" s="1"/>
  <c r="C6" i="26"/>
  <c r="P11" i="25" s="1"/>
  <c r="D6" i="26"/>
  <c r="E6" i="26"/>
  <c r="R11" i="25" s="1"/>
  <c r="F6" i="26"/>
  <c r="S11" i="25" s="1"/>
  <c r="G6" i="26"/>
  <c r="H6" i="26"/>
  <c r="I6" i="26"/>
  <c r="V11" i="25" s="1"/>
  <c r="J6" i="26"/>
  <c r="W11" i="25" s="1"/>
  <c r="K6" i="26"/>
  <c r="X11" i="25" s="1"/>
  <c r="B7" i="26"/>
  <c r="C7" i="26"/>
  <c r="P12" i="25" s="1"/>
  <c r="D7" i="26"/>
  <c r="Q12" i="25" s="1"/>
  <c r="E7" i="26"/>
  <c r="R12" i="25" s="1"/>
  <c r="F7" i="26"/>
  <c r="G7" i="26"/>
  <c r="T12" i="25" s="1"/>
  <c r="H7" i="26"/>
  <c r="U12" i="25" s="1"/>
  <c r="I7" i="26"/>
  <c r="J7" i="26"/>
  <c r="K7" i="26"/>
  <c r="X12" i="25" s="1"/>
  <c r="B8" i="26"/>
  <c r="O13" i="25" s="1"/>
  <c r="C8" i="26"/>
  <c r="P13" i="25" s="1"/>
  <c r="D8" i="26"/>
  <c r="E8" i="26"/>
  <c r="R13" i="25" s="1"/>
  <c r="F8" i="26"/>
  <c r="S13" i="25" s="1"/>
  <c r="G8" i="26"/>
  <c r="H8" i="26"/>
  <c r="I8" i="26"/>
  <c r="V13" i="25" s="1"/>
  <c r="J8" i="26"/>
  <c r="W13" i="25" s="1"/>
  <c r="K8" i="26"/>
  <c r="X13" i="25" s="1"/>
  <c r="B9" i="26"/>
  <c r="C9" i="26"/>
  <c r="P14" i="25" s="1"/>
  <c r="D9" i="26"/>
  <c r="Q14" i="25" s="1"/>
  <c r="E9" i="26"/>
  <c r="R14" i="25" s="1"/>
  <c r="F9" i="26"/>
  <c r="G9" i="26"/>
  <c r="T14" i="25" s="1"/>
  <c r="H9" i="26"/>
  <c r="U14" i="25" s="1"/>
  <c r="I9" i="26"/>
  <c r="J9" i="26"/>
  <c r="K9" i="26"/>
  <c r="X14" i="25" s="1"/>
  <c r="B10" i="26"/>
  <c r="O15" i="25" s="1"/>
  <c r="C10" i="26"/>
  <c r="D10" i="26"/>
  <c r="E10" i="26"/>
  <c r="R15" i="25" s="1"/>
  <c r="F10" i="26"/>
  <c r="S15" i="25" s="1"/>
  <c r="G10" i="26"/>
  <c r="H10" i="26"/>
  <c r="I10" i="26"/>
  <c r="V15" i="25" s="1"/>
  <c r="J10" i="26"/>
  <c r="W15" i="25" s="1"/>
  <c r="K10" i="26"/>
  <c r="B11" i="26"/>
  <c r="C11" i="26"/>
  <c r="P16" i="25" s="1"/>
  <c r="D11" i="26"/>
  <c r="Q16" i="25" s="1"/>
  <c r="E11" i="26"/>
  <c r="R16" i="25" s="1"/>
  <c r="F11" i="26"/>
  <c r="G11" i="26"/>
  <c r="T16" i="25" s="1"/>
  <c r="H11" i="26"/>
  <c r="U16" i="25" s="1"/>
  <c r="I11" i="26"/>
  <c r="J11" i="26"/>
  <c r="K11" i="26"/>
  <c r="X16" i="25" s="1"/>
  <c r="B12" i="26"/>
  <c r="O17" i="25" s="1"/>
  <c r="C12" i="26"/>
  <c r="D12" i="26"/>
  <c r="E12" i="26"/>
  <c r="R17" i="25" s="1"/>
  <c r="F12" i="26"/>
  <c r="S17" i="25" s="1"/>
  <c r="G12" i="26"/>
  <c r="H12" i="26"/>
  <c r="I12" i="26"/>
  <c r="V17" i="25" s="1"/>
  <c r="J12" i="26"/>
  <c r="W17" i="25" s="1"/>
  <c r="K12" i="26"/>
  <c r="B13" i="26"/>
  <c r="C13" i="26"/>
  <c r="P18" i="25" s="1"/>
  <c r="D13" i="26"/>
  <c r="Q18" i="25" s="1"/>
  <c r="E13" i="26"/>
  <c r="F13" i="26"/>
  <c r="G13" i="26"/>
  <c r="T18" i="25" s="1"/>
  <c r="H13" i="26"/>
  <c r="U18" i="25" s="1"/>
  <c r="I13" i="26"/>
  <c r="J13" i="26"/>
  <c r="K13" i="26"/>
  <c r="X18" i="25" s="1"/>
  <c r="B14" i="26"/>
  <c r="O19" i="25" s="1"/>
  <c r="C14" i="26"/>
  <c r="P19" i="25" s="1"/>
  <c r="D14" i="26"/>
  <c r="E14" i="26"/>
  <c r="R19" i="25" s="1"/>
  <c r="F14" i="26"/>
  <c r="S19" i="25" s="1"/>
  <c r="G14" i="26"/>
  <c r="H14" i="26"/>
  <c r="I14" i="26"/>
  <c r="V19" i="25" s="1"/>
  <c r="J14" i="26"/>
  <c r="W19" i="25" s="1"/>
  <c r="K14" i="26"/>
  <c r="X19" i="25" s="1"/>
  <c r="B15" i="26"/>
  <c r="C15" i="26"/>
  <c r="P20" i="25" s="1"/>
  <c r="D15" i="26"/>
  <c r="Q20" i="25" s="1"/>
  <c r="E15" i="26"/>
  <c r="F15" i="26"/>
  <c r="G15" i="26"/>
  <c r="T20" i="25" s="1"/>
  <c r="H15" i="26"/>
  <c r="U20" i="25" s="1"/>
  <c r="I15" i="26"/>
  <c r="J15" i="26"/>
  <c r="K15" i="26"/>
  <c r="X20" i="25" s="1"/>
  <c r="B16" i="26"/>
  <c r="O21" i="25" s="1"/>
  <c r="C16" i="26"/>
  <c r="P21" i="25" s="1"/>
  <c r="D16" i="26"/>
  <c r="E16" i="26"/>
  <c r="R21" i="25" s="1"/>
  <c r="F16" i="26"/>
  <c r="S21" i="25" s="1"/>
  <c r="G16" i="26"/>
  <c r="H16" i="26"/>
  <c r="I16" i="26"/>
  <c r="V21" i="25" s="1"/>
  <c r="J16" i="26"/>
  <c r="W21" i="25" s="1"/>
  <c r="K16" i="26"/>
  <c r="X21" i="25" s="1"/>
  <c r="B17" i="26"/>
  <c r="C17" i="26"/>
  <c r="P22" i="25" s="1"/>
  <c r="D17" i="26"/>
  <c r="Q22" i="25" s="1"/>
  <c r="E17" i="26"/>
  <c r="R22" i="25" s="1"/>
  <c r="F17" i="26"/>
  <c r="G17" i="26"/>
  <c r="T22" i="25" s="1"/>
  <c r="H17" i="26"/>
  <c r="U22" i="25" s="1"/>
  <c r="I17" i="26"/>
  <c r="J17" i="26"/>
  <c r="K17" i="26"/>
  <c r="X22" i="25" s="1"/>
  <c r="B18" i="26"/>
  <c r="O23" i="25" s="1"/>
  <c r="C18" i="26"/>
  <c r="P23" i="25" s="1"/>
  <c r="D18" i="26"/>
  <c r="E18" i="26"/>
  <c r="R23" i="25" s="1"/>
  <c r="F18" i="26"/>
  <c r="S23" i="25" s="1"/>
  <c r="G18" i="26"/>
  <c r="T23" i="25" s="1"/>
  <c r="H18" i="26"/>
  <c r="I18" i="26"/>
  <c r="V23" i="25" s="1"/>
  <c r="J18" i="26"/>
  <c r="W23" i="25" s="1"/>
  <c r="K18" i="26"/>
  <c r="B19" i="26"/>
  <c r="C19" i="26"/>
  <c r="P24" i="25" s="1"/>
  <c r="D19" i="26"/>
  <c r="Q24" i="25" s="1"/>
  <c r="E19" i="26"/>
  <c r="R24" i="25" s="1"/>
  <c r="F19" i="26"/>
  <c r="G19" i="26"/>
  <c r="T24" i="25" s="1"/>
  <c r="H19" i="26"/>
  <c r="U24" i="25" s="1"/>
  <c r="I19" i="26"/>
  <c r="J19" i="26"/>
  <c r="K19" i="26"/>
  <c r="X24" i="25" s="1"/>
  <c r="B20" i="26"/>
  <c r="O25" i="25" s="1"/>
  <c r="C20" i="26"/>
  <c r="P25" i="25" s="1"/>
  <c r="D20" i="26"/>
  <c r="E20" i="26"/>
  <c r="R25" i="25" s="1"/>
  <c r="F20" i="26"/>
  <c r="S25" i="25" s="1"/>
  <c r="G20" i="26"/>
  <c r="H20" i="26"/>
  <c r="I20" i="26"/>
  <c r="V25" i="25" s="1"/>
  <c r="J20" i="26"/>
  <c r="W25" i="25" s="1"/>
  <c r="K20" i="26"/>
  <c r="X25" i="25" s="1"/>
  <c r="B21" i="26"/>
  <c r="C21" i="26"/>
  <c r="P26" i="25" s="1"/>
  <c r="D21" i="26"/>
  <c r="Q26" i="25" s="1"/>
  <c r="E21" i="26"/>
  <c r="F21" i="26"/>
  <c r="G21" i="26"/>
  <c r="T26" i="25" s="1"/>
  <c r="H21" i="26"/>
  <c r="U26" i="25" s="1"/>
  <c r="I21" i="26"/>
  <c r="J21" i="26"/>
  <c r="K21" i="26"/>
  <c r="X26" i="25" s="1"/>
  <c r="B22" i="26"/>
  <c r="O27" i="25" s="1"/>
  <c r="C22" i="26"/>
  <c r="D22" i="26"/>
  <c r="E22" i="26"/>
  <c r="R27" i="25" s="1"/>
  <c r="F22" i="26"/>
  <c r="S27" i="25" s="1"/>
  <c r="G22" i="26"/>
  <c r="H22" i="26"/>
  <c r="I22" i="26"/>
  <c r="V27" i="25" s="1"/>
  <c r="J22" i="26"/>
  <c r="W27" i="25" s="1"/>
  <c r="K22" i="26"/>
  <c r="B23" i="26"/>
  <c r="C23" i="26"/>
  <c r="P28" i="25" s="1"/>
  <c r="D23" i="26"/>
  <c r="E23" i="26"/>
  <c r="R28" i="25" s="1"/>
  <c r="F23" i="26"/>
  <c r="G23" i="26"/>
  <c r="T28" i="25" s="1"/>
  <c r="H23" i="26"/>
  <c r="U28" i="25" s="1"/>
  <c r="I23" i="26"/>
  <c r="V28" i="25" s="1"/>
  <c r="J23" i="26"/>
  <c r="K23" i="26"/>
  <c r="X28" i="25" s="1"/>
  <c r="B24" i="26"/>
  <c r="C24" i="26"/>
  <c r="D24" i="26"/>
  <c r="E24" i="26"/>
  <c r="R29" i="25" s="1"/>
  <c r="F24" i="26"/>
  <c r="S29" i="25" s="1"/>
  <c r="G24" i="26"/>
  <c r="T29" i="25" s="1"/>
  <c r="H24" i="26"/>
  <c r="I24" i="26"/>
  <c r="V29" i="25" s="1"/>
  <c r="J24" i="26"/>
  <c r="W29" i="25" s="1"/>
  <c r="K24" i="26"/>
  <c r="B25" i="26"/>
  <c r="C25" i="26"/>
  <c r="P30" i="25" s="1"/>
  <c r="D25" i="26"/>
  <c r="Q30" i="25" s="1"/>
  <c r="E25" i="26"/>
  <c r="R30" i="25" s="1"/>
  <c r="F25" i="26"/>
  <c r="G25" i="26"/>
  <c r="T30" i="25" s="1"/>
  <c r="H25" i="26"/>
  <c r="U30" i="25" s="1"/>
  <c r="I25" i="26"/>
  <c r="V30" i="25" s="1"/>
  <c r="J25" i="26"/>
  <c r="K25" i="26"/>
  <c r="X30" i="25" s="1"/>
  <c r="B26" i="26"/>
  <c r="O31" i="25" s="1"/>
  <c r="C26" i="26"/>
  <c r="P31" i="25" s="1"/>
  <c r="D26" i="26"/>
  <c r="E26" i="26"/>
  <c r="R31" i="25" s="1"/>
  <c r="F26" i="26"/>
  <c r="S31" i="25" s="1"/>
  <c r="G26" i="26"/>
  <c r="H26" i="26"/>
  <c r="I26" i="26"/>
  <c r="V31" i="25" s="1"/>
  <c r="J26" i="26"/>
  <c r="W31" i="25" s="1"/>
  <c r="K26" i="26"/>
  <c r="X31" i="25" s="1"/>
  <c r="B27" i="26"/>
  <c r="C27" i="26"/>
  <c r="P32" i="25" s="1"/>
  <c r="D27" i="26"/>
  <c r="Q32" i="25" s="1"/>
  <c r="E27" i="26"/>
  <c r="R32" i="25" s="1"/>
  <c r="F27" i="26"/>
  <c r="G27" i="26"/>
  <c r="T32" i="25" s="1"/>
  <c r="H27" i="26"/>
  <c r="U32" i="25" s="1"/>
  <c r="I27" i="26"/>
  <c r="J27" i="26"/>
  <c r="K27" i="26"/>
  <c r="X32" i="25" s="1"/>
  <c r="B28" i="26"/>
  <c r="O33" i="25" s="1"/>
  <c r="C28" i="26"/>
  <c r="D28" i="26"/>
  <c r="E28" i="26"/>
  <c r="R33" i="25" s="1"/>
  <c r="F28" i="26"/>
  <c r="S33" i="25" s="1"/>
  <c r="G28" i="26"/>
  <c r="T33" i="25" s="1"/>
  <c r="H28" i="26"/>
  <c r="I28" i="26"/>
  <c r="J28" i="26"/>
  <c r="W33" i="25" s="1"/>
  <c r="K28" i="26"/>
  <c r="B29" i="26"/>
  <c r="C29" i="26"/>
  <c r="P34" i="25" s="1"/>
  <c r="D29" i="26"/>
  <c r="Q34" i="25" s="1"/>
  <c r="E29" i="26"/>
  <c r="F29" i="26"/>
  <c r="G29" i="26"/>
  <c r="T34" i="25" s="1"/>
  <c r="H29" i="26"/>
  <c r="U34" i="25" s="1"/>
  <c r="I29" i="26"/>
  <c r="V34" i="25" s="1"/>
  <c r="J29" i="26"/>
  <c r="K29" i="26"/>
  <c r="X34" i="25" s="1"/>
  <c r="B30" i="26"/>
  <c r="O35" i="25" s="1"/>
  <c r="C30" i="26"/>
  <c r="P35" i="25" s="1"/>
  <c r="D30" i="26"/>
  <c r="E30" i="26"/>
  <c r="R35" i="25" s="1"/>
  <c r="F30" i="26"/>
  <c r="S35" i="25" s="1"/>
  <c r="G30" i="26"/>
  <c r="T35" i="25" s="1"/>
  <c r="H30" i="26"/>
  <c r="I30" i="26"/>
  <c r="V35" i="25" s="1"/>
  <c r="J30" i="26"/>
  <c r="W35" i="25" s="1"/>
  <c r="K30" i="26"/>
  <c r="B31" i="26"/>
  <c r="C31" i="26"/>
  <c r="P36" i="25" s="1"/>
  <c r="D31" i="26"/>
  <c r="Q36" i="25" s="1"/>
  <c r="E31" i="26"/>
  <c r="F31" i="26"/>
  <c r="G31" i="26"/>
  <c r="T36" i="25" s="1"/>
  <c r="H31" i="26"/>
  <c r="U36" i="25" s="1"/>
  <c r="I31" i="26"/>
  <c r="V36" i="25" s="1"/>
  <c r="J31" i="26"/>
  <c r="K31" i="26"/>
  <c r="X36" i="25" s="1"/>
  <c r="B32" i="26"/>
  <c r="O37" i="25" s="1"/>
  <c r="C32" i="26"/>
  <c r="D32" i="26"/>
  <c r="E32" i="26"/>
  <c r="R37" i="25" s="1"/>
  <c r="F32" i="26"/>
  <c r="S37" i="25" s="1"/>
  <c r="G32" i="26"/>
  <c r="T37" i="25" s="1"/>
  <c r="H32" i="26"/>
  <c r="I32" i="26"/>
  <c r="V37" i="25" s="1"/>
  <c r="J32" i="26"/>
  <c r="W37" i="25" s="1"/>
  <c r="K32" i="26"/>
  <c r="B33" i="26"/>
  <c r="C33" i="26"/>
  <c r="P38" i="25" s="1"/>
  <c r="D33" i="26"/>
  <c r="Q38" i="25" s="1"/>
  <c r="E33" i="26"/>
  <c r="F33" i="26"/>
  <c r="G33" i="26"/>
  <c r="T38" i="25" s="1"/>
  <c r="H33" i="26"/>
  <c r="U38" i="25" s="1"/>
  <c r="I33" i="26"/>
  <c r="V38" i="25" s="1"/>
  <c r="J33" i="26"/>
  <c r="K33" i="26"/>
  <c r="X38" i="25" s="1"/>
  <c r="B34" i="26"/>
  <c r="O39" i="25" s="1"/>
  <c r="C34" i="26"/>
  <c r="D34" i="26"/>
  <c r="E34" i="26"/>
  <c r="R39" i="25" s="1"/>
  <c r="F34" i="26"/>
  <c r="S39" i="25" s="1"/>
  <c r="G34" i="26"/>
  <c r="T39" i="25" s="1"/>
  <c r="H34" i="26"/>
  <c r="I34" i="26"/>
  <c r="V39" i="25" s="1"/>
  <c r="J34" i="26"/>
  <c r="W39" i="25" s="1"/>
  <c r="K34" i="26"/>
  <c r="B35" i="26"/>
  <c r="C35" i="26"/>
  <c r="P40" i="25" s="1"/>
  <c r="D35" i="26"/>
  <c r="Q40" i="25" s="1"/>
  <c r="E35" i="26"/>
  <c r="F35" i="26"/>
  <c r="G35" i="26"/>
  <c r="H35" i="26"/>
  <c r="U40" i="25" s="1"/>
  <c r="I35" i="26"/>
  <c r="V40" i="25" s="1"/>
  <c r="J35" i="26"/>
  <c r="K35" i="26"/>
  <c r="X40" i="25" s="1"/>
  <c r="B36" i="26"/>
  <c r="C36" i="26"/>
  <c r="P41" i="25" s="1"/>
  <c r="D36" i="26"/>
  <c r="E36" i="26"/>
  <c r="R41" i="25" s="1"/>
  <c r="F36" i="26"/>
  <c r="G36" i="26"/>
  <c r="T41" i="25" s="1"/>
  <c r="H36" i="26"/>
  <c r="I36" i="26"/>
  <c r="V41" i="25" s="1"/>
  <c r="J36" i="26"/>
  <c r="W41" i="25" s="1"/>
  <c r="K36" i="26"/>
  <c r="X41" i="25" s="1"/>
  <c r="B37" i="26"/>
  <c r="C37" i="26"/>
  <c r="P42" i="25" s="1"/>
  <c r="D37" i="26"/>
  <c r="Q42" i="25" s="1"/>
  <c r="E37" i="26"/>
  <c r="F37" i="26"/>
  <c r="G37" i="26"/>
  <c r="T42" i="25" s="1"/>
  <c r="H37" i="26"/>
  <c r="U42" i="25" s="1"/>
  <c r="I37" i="26"/>
  <c r="V42" i="25" s="1"/>
  <c r="J37" i="26"/>
  <c r="K37" i="26"/>
  <c r="X42" i="25" s="1"/>
  <c r="B38" i="26"/>
  <c r="O43" i="25" s="1"/>
  <c r="C38" i="26"/>
  <c r="D38" i="26"/>
  <c r="E38" i="26"/>
  <c r="R43" i="25" s="1"/>
  <c r="F38" i="26"/>
  <c r="S43" i="25" s="1"/>
  <c r="G38" i="26"/>
  <c r="H38" i="26"/>
  <c r="I38" i="26"/>
  <c r="V43" i="25" s="1"/>
  <c r="J38" i="26"/>
  <c r="W43" i="25" s="1"/>
  <c r="K38" i="26"/>
  <c r="B39" i="26"/>
  <c r="C39" i="26"/>
  <c r="P44" i="25" s="1"/>
  <c r="D39" i="26"/>
  <c r="Q44" i="25" s="1"/>
  <c r="E39" i="26"/>
  <c r="F39" i="26"/>
  <c r="G39" i="26"/>
  <c r="T44" i="25" s="1"/>
  <c r="H39" i="26"/>
  <c r="U44" i="25" s="1"/>
  <c r="I39" i="26"/>
  <c r="V44" i="25" s="1"/>
  <c r="J39" i="26"/>
  <c r="K39" i="26"/>
  <c r="X44" i="25" s="1"/>
  <c r="B40" i="26"/>
  <c r="O45" i="25" s="1"/>
  <c r="C40" i="26"/>
  <c r="P45" i="25" s="1"/>
  <c r="D40" i="26"/>
  <c r="E40" i="26"/>
  <c r="R45" i="25" s="1"/>
  <c r="F40" i="26"/>
  <c r="S45" i="25" s="1"/>
  <c r="G40" i="26"/>
  <c r="H40" i="26"/>
  <c r="I40" i="26"/>
  <c r="V45" i="25" s="1"/>
  <c r="J40" i="26"/>
  <c r="W45" i="25" s="1"/>
  <c r="K40" i="26"/>
  <c r="X45" i="25" s="1"/>
  <c r="B41" i="26"/>
  <c r="C41" i="26"/>
  <c r="P46" i="25" s="1"/>
  <c r="D41" i="26"/>
  <c r="Q46" i="25" s="1"/>
  <c r="E41" i="26"/>
  <c r="R46" i="25" s="1"/>
  <c r="F41" i="26"/>
  <c r="G41" i="26"/>
  <c r="T46" i="25" s="1"/>
  <c r="H41" i="26"/>
  <c r="U46" i="25" s="1"/>
  <c r="I41" i="26"/>
  <c r="J41" i="26"/>
  <c r="K41" i="26"/>
  <c r="X46" i="25" s="1"/>
  <c r="B42" i="26"/>
  <c r="O47" i="25" s="1"/>
  <c r="C42" i="26"/>
  <c r="P47" i="25" s="1"/>
  <c r="D42" i="26"/>
  <c r="E42" i="26"/>
  <c r="F42" i="26"/>
  <c r="S47" i="25" s="1"/>
  <c r="G42" i="26"/>
  <c r="T47" i="25" s="1"/>
  <c r="H42" i="26"/>
  <c r="I42" i="26"/>
  <c r="V47" i="25" s="1"/>
  <c r="J42" i="26"/>
  <c r="W47" i="25" s="1"/>
  <c r="K42" i="26"/>
  <c r="X47" i="25" s="1"/>
  <c r="B43" i="26"/>
  <c r="C43" i="26"/>
  <c r="P48" i="25" s="1"/>
  <c r="D43" i="26"/>
  <c r="Q48" i="25" s="1"/>
  <c r="E43" i="26"/>
  <c r="R48" i="25" s="1"/>
  <c r="F43" i="26"/>
  <c r="G43" i="26"/>
  <c r="T48" i="25" s="1"/>
  <c r="H43" i="26"/>
  <c r="U48" i="25" s="1"/>
  <c r="I43" i="26"/>
  <c r="J43" i="26"/>
  <c r="K43" i="26"/>
  <c r="X48" i="25" s="1"/>
  <c r="B44" i="26"/>
  <c r="O49" i="25" s="1"/>
  <c r="C44" i="26"/>
  <c r="D44" i="26"/>
  <c r="E44" i="26"/>
  <c r="R49" i="25" s="1"/>
  <c r="F44" i="26"/>
  <c r="S49" i="25" s="1"/>
  <c r="G44" i="26"/>
  <c r="T49" i="25" s="1"/>
  <c r="H44" i="26"/>
  <c r="I44" i="26"/>
  <c r="V49" i="25" s="1"/>
  <c r="J44" i="26"/>
  <c r="W49" i="25" s="1"/>
  <c r="K44" i="26"/>
  <c r="B45" i="26"/>
  <c r="C45" i="26"/>
  <c r="P50" i="25" s="1"/>
  <c r="D45" i="26"/>
  <c r="Q50" i="25" s="1"/>
  <c r="E45" i="26"/>
  <c r="F45" i="26"/>
  <c r="G45" i="26"/>
  <c r="T50" i="25" s="1"/>
  <c r="H45" i="26"/>
  <c r="U50" i="25" s="1"/>
  <c r="I45" i="26"/>
  <c r="V50" i="25" s="1"/>
  <c r="J45" i="26"/>
  <c r="K45" i="26"/>
  <c r="X50" i="25" s="1"/>
  <c r="B46" i="26"/>
  <c r="O51" i="25" s="1"/>
  <c r="C46" i="26"/>
  <c r="D46" i="26"/>
  <c r="E46" i="26"/>
  <c r="R51" i="25" s="1"/>
  <c r="F46" i="26"/>
  <c r="S51" i="25" s="1"/>
  <c r="G46" i="26"/>
  <c r="H46" i="26"/>
  <c r="I46" i="26"/>
  <c r="V51" i="25" s="1"/>
  <c r="J46" i="26"/>
  <c r="W51" i="25" s="1"/>
  <c r="K46" i="26"/>
  <c r="B47" i="26"/>
  <c r="C47" i="26"/>
  <c r="P52" i="25" s="1"/>
  <c r="D47" i="26"/>
  <c r="Q52" i="25" s="1"/>
  <c r="E47" i="26"/>
  <c r="R52" i="25" s="1"/>
  <c r="F47" i="26"/>
  <c r="G47" i="26"/>
  <c r="T52" i="25" s="1"/>
  <c r="H47" i="26"/>
  <c r="U52" i="25" s="1"/>
  <c r="I47" i="26"/>
  <c r="V52" i="25" s="1"/>
  <c r="J47" i="26"/>
  <c r="K47" i="26"/>
  <c r="X52" i="25" s="1"/>
  <c r="B48" i="26"/>
  <c r="O53" i="25" s="1"/>
  <c r="C48" i="26"/>
  <c r="P53" i="25" s="1"/>
  <c r="D48" i="26"/>
  <c r="E48" i="26"/>
  <c r="R53" i="25" s="1"/>
  <c r="F48" i="26"/>
  <c r="G48" i="26"/>
  <c r="H48" i="26"/>
  <c r="I48" i="26"/>
  <c r="V53" i="25" s="1"/>
  <c r="J48" i="26"/>
  <c r="W53" i="25" s="1"/>
  <c r="K48" i="26"/>
  <c r="X53" i="25" s="1"/>
  <c r="B49" i="26"/>
  <c r="C49" i="26"/>
  <c r="P54" i="25" s="1"/>
  <c r="D49" i="26"/>
  <c r="Q54" i="25" s="1"/>
  <c r="E49" i="26"/>
  <c r="R54" i="25" s="1"/>
  <c r="F49" i="26"/>
  <c r="G49" i="26"/>
  <c r="T54" i="25" s="1"/>
  <c r="H49" i="26"/>
  <c r="U54" i="25" s="1"/>
  <c r="I49" i="26"/>
  <c r="V54" i="25" s="1"/>
  <c r="J49" i="26"/>
  <c r="K49" i="26"/>
  <c r="X54" i="25" s="1"/>
  <c r="B50" i="26"/>
  <c r="O55" i="25" s="1"/>
  <c r="C50" i="26"/>
  <c r="P55" i="25" s="1"/>
  <c r="D50" i="26"/>
  <c r="E50" i="26"/>
  <c r="R55" i="25" s="1"/>
  <c r="F50" i="26"/>
  <c r="S55" i="25" s="1"/>
  <c r="G50" i="26"/>
  <c r="T55" i="25" s="1"/>
  <c r="H50" i="26"/>
  <c r="I50" i="26"/>
  <c r="V55" i="25" s="1"/>
  <c r="J50" i="26"/>
  <c r="W55" i="25" s="1"/>
  <c r="K50" i="26"/>
  <c r="B51" i="26"/>
  <c r="C51" i="26"/>
  <c r="P56" i="25" s="1"/>
  <c r="D51" i="26"/>
  <c r="Q56" i="25" s="1"/>
  <c r="E51" i="26"/>
  <c r="F51" i="26"/>
  <c r="G51" i="26"/>
  <c r="T56" i="25" s="1"/>
  <c r="H51" i="26"/>
  <c r="U56" i="25" s="1"/>
  <c r="I51" i="26"/>
  <c r="V56" i="25" s="1"/>
  <c r="J51" i="26"/>
  <c r="K51" i="26"/>
  <c r="X56" i="25" s="1"/>
  <c r="B52" i="26"/>
  <c r="O57" i="25" s="1"/>
  <c r="C52" i="26"/>
  <c r="D52" i="26"/>
  <c r="E52" i="26"/>
  <c r="R57" i="25" s="1"/>
  <c r="F52" i="26"/>
  <c r="S57" i="25" s="1"/>
  <c r="G52" i="26"/>
  <c r="T57" i="25" s="1"/>
  <c r="H52" i="26"/>
  <c r="I52" i="26"/>
  <c r="V57" i="25" s="1"/>
  <c r="J52" i="26"/>
  <c r="W57" i="25" s="1"/>
  <c r="K52" i="26"/>
  <c r="B53" i="26"/>
  <c r="C53" i="26"/>
  <c r="P58" i="25" s="1"/>
  <c r="D53" i="26"/>
  <c r="Q58" i="25" s="1"/>
  <c r="E53" i="26"/>
  <c r="R58" i="25" s="1"/>
  <c r="F53" i="26"/>
  <c r="G53" i="26"/>
  <c r="T58" i="25" s="1"/>
  <c r="H53" i="26"/>
  <c r="U58" i="25" s="1"/>
  <c r="I53" i="26"/>
  <c r="V58" i="25" s="1"/>
  <c r="J53" i="26"/>
  <c r="K53" i="26"/>
  <c r="X58" i="25" s="1"/>
  <c r="B54" i="26"/>
  <c r="O59" i="25" s="1"/>
  <c r="C54" i="26"/>
  <c r="P59" i="25" s="1"/>
  <c r="D54" i="26"/>
  <c r="E54" i="26"/>
  <c r="R59" i="25" s="1"/>
  <c r="F54" i="26"/>
  <c r="S59" i="25" s="1"/>
  <c r="G54" i="26"/>
  <c r="H54" i="26"/>
  <c r="I54" i="26"/>
  <c r="V59" i="25" s="1"/>
  <c r="J54" i="26"/>
  <c r="W59" i="25" s="1"/>
  <c r="K54" i="26"/>
  <c r="X59" i="25" s="1"/>
  <c r="B55" i="26"/>
  <c r="C55" i="26"/>
  <c r="P60" i="25" s="1"/>
  <c r="D55" i="26"/>
  <c r="Q60" i="25" s="1"/>
  <c r="E55" i="26"/>
  <c r="R60" i="25" s="1"/>
  <c r="F55" i="26"/>
  <c r="G55" i="26"/>
  <c r="T60" i="25" s="1"/>
  <c r="H55" i="26"/>
  <c r="U60" i="25" s="1"/>
  <c r="I55" i="26"/>
  <c r="J55" i="26"/>
  <c r="K55" i="26"/>
  <c r="X60" i="25" s="1"/>
  <c r="B56" i="26"/>
  <c r="O61" i="25" s="1"/>
  <c r="C56" i="26"/>
  <c r="D56" i="26"/>
  <c r="E56" i="26"/>
  <c r="R61" i="25" s="1"/>
  <c r="F56" i="26"/>
  <c r="S61" i="25" s="1"/>
  <c r="G56" i="26"/>
  <c r="T61" i="25" s="1"/>
  <c r="H56" i="26"/>
  <c r="I56" i="26"/>
  <c r="V61" i="25" s="1"/>
  <c r="J56" i="26"/>
  <c r="W61" i="25" s="1"/>
  <c r="K56" i="26"/>
  <c r="B57" i="26"/>
  <c r="C57" i="26"/>
  <c r="P62" i="25" s="1"/>
  <c r="D57" i="26"/>
  <c r="Q62" i="25" s="1"/>
  <c r="E57" i="26"/>
  <c r="R62" i="25" s="1"/>
  <c r="F57" i="26"/>
  <c r="G57" i="26"/>
  <c r="T62" i="25" s="1"/>
  <c r="H57" i="26"/>
  <c r="U62" i="25" s="1"/>
  <c r="I57" i="26"/>
  <c r="J57" i="26"/>
  <c r="K57" i="26"/>
  <c r="X62" i="25" s="1"/>
  <c r="B58" i="26"/>
  <c r="O63" i="25" s="1"/>
  <c r="C58" i="26"/>
  <c r="D58" i="26"/>
  <c r="E58" i="26"/>
  <c r="R63" i="25" s="1"/>
  <c r="F58" i="26"/>
  <c r="G58" i="26"/>
  <c r="T63" i="25" s="1"/>
  <c r="H58" i="26"/>
  <c r="I58" i="26"/>
  <c r="V63" i="25" s="1"/>
  <c r="J58" i="26"/>
  <c r="K58" i="26"/>
  <c r="X63" i="25" s="1"/>
  <c r="B59" i="26"/>
  <c r="C59" i="26"/>
  <c r="P64" i="25" s="1"/>
  <c r="D59" i="26"/>
  <c r="Q64" i="25" s="1"/>
  <c r="E59" i="26"/>
  <c r="F59" i="26"/>
  <c r="G59" i="26"/>
  <c r="T64" i="25" s="1"/>
  <c r="H59" i="26"/>
  <c r="U64" i="25" s="1"/>
  <c r="I59" i="26"/>
  <c r="V64" i="25" s="1"/>
  <c r="J59" i="26"/>
  <c r="K59" i="26"/>
  <c r="X64" i="25" s="1"/>
  <c r="B60" i="26"/>
  <c r="O65" i="25" s="1"/>
  <c r="C60" i="26"/>
  <c r="P65" i="25" s="1"/>
  <c r="D60" i="26"/>
  <c r="E60" i="26"/>
  <c r="R65" i="25" s="1"/>
  <c r="F60" i="26"/>
  <c r="G60" i="26"/>
  <c r="H60" i="26"/>
  <c r="I60" i="26"/>
  <c r="V65" i="25" s="1"/>
  <c r="J60" i="26"/>
  <c r="W65" i="25" s="1"/>
  <c r="K60" i="26"/>
  <c r="X65" i="25" s="1"/>
  <c r="B61" i="26"/>
  <c r="C61" i="26"/>
  <c r="P66" i="25" s="1"/>
  <c r="D61" i="26"/>
  <c r="Q66" i="25" s="1"/>
  <c r="E61" i="26"/>
  <c r="R66" i="25" s="1"/>
  <c r="F61" i="26"/>
  <c r="G61" i="26"/>
  <c r="T66" i="25" s="1"/>
  <c r="H61" i="26"/>
  <c r="U66" i="25" s="1"/>
  <c r="I61" i="26"/>
  <c r="J61" i="26"/>
  <c r="K61" i="26"/>
  <c r="X66" i="25" s="1"/>
  <c r="B62" i="26"/>
  <c r="C62" i="26"/>
  <c r="P67" i="25" s="1"/>
  <c r="D62" i="26"/>
  <c r="E62" i="26"/>
  <c r="R67" i="25" s="1"/>
  <c r="F62" i="26"/>
  <c r="S67" i="25" s="1"/>
  <c r="G62" i="26"/>
  <c r="H62" i="26"/>
  <c r="I62" i="26"/>
  <c r="V67" i="25" s="1"/>
  <c r="J62" i="26"/>
  <c r="W67" i="25" s="1"/>
  <c r="K62" i="26"/>
  <c r="X67" i="25" s="1"/>
  <c r="B63" i="26"/>
  <c r="C63" i="26"/>
  <c r="P68" i="25" s="1"/>
  <c r="D63" i="26"/>
  <c r="Q68" i="25" s="1"/>
  <c r="E63" i="26"/>
  <c r="F63" i="26"/>
  <c r="G63" i="26"/>
  <c r="T68" i="25" s="1"/>
  <c r="H63" i="26"/>
  <c r="U68" i="25" s="1"/>
  <c r="I63" i="26"/>
  <c r="V68" i="25" s="1"/>
  <c r="J63" i="26"/>
  <c r="K63" i="26"/>
  <c r="X68" i="25" s="1"/>
  <c r="B64" i="26"/>
  <c r="C64" i="26"/>
  <c r="D64" i="26"/>
  <c r="E64" i="26"/>
  <c r="R69" i="25" s="1"/>
  <c r="F64" i="26"/>
  <c r="S69" i="25" s="1"/>
  <c r="G64" i="26"/>
  <c r="T69" i="25" s="1"/>
  <c r="H64" i="26"/>
  <c r="I64" i="26"/>
  <c r="V69" i="25" s="1"/>
  <c r="J64" i="26"/>
  <c r="W69" i="25" s="1"/>
  <c r="K64" i="26"/>
  <c r="B65" i="26"/>
  <c r="C65" i="26"/>
  <c r="P70" i="25" s="1"/>
  <c r="D65" i="26"/>
  <c r="Q70" i="25" s="1"/>
  <c r="E65" i="26"/>
  <c r="R70" i="25" s="1"/>
  <c r="F65" i="26"/>
  <c r="G65" i="26"/>
  <c r="T70" i="25" s="1"/>
  <c r="H65" i="26"/>
  <c r="U70" i="25" s="1"/>
  <c r="I65" i="26"/>
  <c r="V70" i="25" s="1"/>
  <c r="J65" i="26"/>
  <c r="K65" i="26"/>
  <c r="X70" i="25" s="1"/>
  <c r="B66" i="26"/>
  <c r="O71" i="25" s="1"/>
  <c r="C66" i="26"/>
  <c r="D66" i="26"/>
  <c r="E66" i="26"/>
  <c r="R71" i="25" s="1"/>
  <c r="F66" i="26"/>
  <c r="S71" i="25" s="1"/>
  <c r="G66" i="26"/>
  <c r="T71" i="25" s="1"/>
  <c r="H66" i="26"/>
  <c r="I66" i="26"/>
  <c r="J66" i="26"/>
  <c r="W71" i="25" s="1"/>
  <c r="K66" i="26"/>
  <c r="B67" i="26"/>
  <c r="C67" i="26"/>
  <c r="P72" i="25" s="1"/>
  <c r="D67" i="26"/>
  <c r="Q72" i="25" s="1"/>
  <c r="E67" i="26"/>
  <c r="F67" i="26"/>
  <c r="G67" i="26"/>
  <c r="T72" i="25" s="1"/>
  <c r="H67" i="26"/>
  <c r="U72" i="25" s="1"/>
  <c r="I67" i="26"/>
  <c r="V72" i="25" s="1"/>
  <c r="J67" i="26"/>
  <c r="K67" i="26"/>
  <c r="X72" i="25" s="1"/>
  <c r="B68" i="26"/>
  <c r="O73" i="25" s="1"/>
  <c r="C68" i="26"/>
  <c r="P73" i="25" s="1"/>
  <c r="D68" i="26"/>
  <c r="E68" i="26"/>
  <c r="R73" i="25" s="1"/>
  <c r="F68" i="26"/>
  <c r="S73" i="25" s="1"/>
  <c r="G68" i="26"/>
  <c r="H68" i="26"/>
  <c r="I68" i="26"/>
  <c r="V73" i="25" s="1"/>
  <c r="J68" i="26"/>
  <c r="W73" i="25" s="1"/>
  <c r="K68" i="26"/>
  <c r="B69" i="26"/>
  <c r="C69" i="26"/>
  <c r="P74" i="25" s="1"/>
  <c r="D69" i="26"/>
  <c r="E69" i="26"/>
  <c r="R74" i="25" s="1"/>
  <c r="F69" i="26"/>
  <c r="G69" i="26"/>
  <c r="T74" i="25" s="1"/>
  <c r="H69" i="26"/>
  <c r="I69" i="26"/>
  <c r="V74" i="25" s="1"/>
  <c r="J69" i="26"/>
  <c r="K69" i="26"/>
  <c r="X74" i="25" s="1"/>
  <c r="B70" i="26"/>
  <c r="O75" i="25" s="1"/>
  <c r="C70" i="26"/>
  <c r="P75" i="25" s="1"/>
  <c r="D70" i="26"/>
  <c r="E70" i="26"/>
  <c r="R75" i="25" s="1"/>
  <c r="F70" i="26"/>
  <c r="S75" i="25" s="1"/>
  <c r="G70" i="26"/>
  <c r="H70" i="26"/>
  <c r="I70" i="26"/>
  <c r="V75" i="25" s="1"/>
  <c r="J70" i="26"/>
  <c r="W75" i="25" s="1"/>
  <c r="K70" i="26"/>
  <c r="X75" i="25" s="1"/>
  <c r="B71" i="26"/>
  <c r="C71" i="26"/>
  <c r="P76" i="25" s="1"/>
  <c r="D71" i="26"/>
  <c r="E71" i="26"/>
  <c r="F71" i="26"/>
  <c r="G71" i="26"/>
  <c r="T76" i="25" s="1"/>
  <c r="H71" i="26"/>
  <c r="U76" i="25" s="1"/>
  <c r="I71" i="26"/>
  <c r="J71" i="26"/>
  <c r="K71" i="26"/>
  <c r="X76" i="25" s="1"/>
  <c r="B72" i="26"/>
  <c r="O77" i="25" s="1"/>
  <c r="C72" i="26"/>
  <c r="P77" i="25" s="1"/>
  <c r="D72" i="26"/>
  <c r="E72" i="26"/>
  <c r="R77" i="25" s="1"/>
  <c r="F72" i="26"/>
  <c r="S77" i="25" s="1"/>
  <c r="G72" i="26"/>
  <c r="H72" i="26"/>
  <c r="I72" i="26"/>
  <c r="V77" i="25" s="1"/>
  <c r="J72" i="26"/>
  <c r="W77" i="25" s="1"/>
  <c r="K72" i="26"/>
  <c r="X77" i="25" s="1"/>
  <c r="B73" i="26"/>
  <c r="C73" i="26"/>
  <c r="P78" i="25" s="1"/>
  <c r="D73" i="26"/>
  <c r="Q78" i="25" s="1"/>
  <c r="E73" i="26"/>
  <c r="F73" i="26"/>
  <c r="G73" i="26"/>
  <c r="T78" i="25" s="1"/>
  <c r="H73" i="26"/>
  <c r="U78" i="25" s="1"/>
  <c r="I73" i="26"/>
  <c r="V78" i="25" s="1"/>
  <c r="J73" i="26"/>
  <c r="K73" i="26"/>
  <c r="X78" i="25" s="1"/>
  <c r="B74" i="26"/>
  <c r="O79" i="25" s="1"/>
  <c r="C74" i="26"/>
  <c r="D74" i="26"/>
  <c r="E74" i="26"/>
  <c r="R79" i="25" s="1"/>
  <c r="F74" i="26"/>
  <c r="G74" i="26"/>
  <c r="H74" i="26"/>
  <c r="I74" i="26"/>
  <c r="V79" i="25" s="1"/>
  <c r="J74" i="26"/>
  <c r="K74" i="26"/>
  <c r="X79" i="25" s="1"/>
  <c r="B75" i="26"/>
  <c r="C75" i="26"/>
  <c r="P80" i="25" s="1"/>
  <c r="D75" i="26"/>
  <c r="Q80" i="25" s="1"/>
  <c r="E75" i="26"/>
  <c r="R80" i="25" s="1"/>
  <c r="F75" i="26"/>
  <c r="G75" i="26"/>
  <c r="T80" i="25" s="1"/>
  <c r="H75" i="26"/>
  <c r="U80" i="25" s="1"/>
  <c r="I75" i="26"/>
  <c r="J75" i="26"/>
  <c r="K75" i="26"/>
  <c r="X80" i="25" s="1"/>
  <c r="B76" i="26"/>
  <c r="O81" i="25" s="1"/>
  <c r="C76" i="26"/>
  <c r="D76" i="26"/>
  <c r="E76" i="26"/>
  <c r="R81" i="25" s="1"/>
  <c r="F76" i="26"/>
  <c r="S81" i="25" s="1"/>
  <c r="G76" i="26"/>
  <c r="T81" i="25" s="1"/>
  <c r="H76" i="26"/>
  <c r="I76" i="26"/>
  <c r="V81" i="25" s="1"/>
  <c r="J76" i="26"/>
  <c r="W81" i="25" s="1"/>
  <c r="K76" i="26"/>
  <c r="B77" i="26"/>
  <c r="C77" i="26"/>
  <c r="P82" i="25" s="1"/>
  <c r="D77" i="26"/>
  <c r="Q82" i="25" s="1"/>
  <c r="E77" i="26"/>
  <c r="F77" i="26"/>
  <c r="G77" i="26"/>
  <c r="T82" i="25" s="1"/>
  <c r="H77" i="26"/>
  <c r="U82" i="25" s="1"/>
  <c r="I77" i="26"/>
  <c r="V82" i="25" s="1"/>
  <c r="J77" i="26"/>
  <c r="K77" i="26"/>
  <c r="X82" i="25" s="1"/>
  <c r="B78" i="26"/>
  <c r="O83" i="25" s="1"/>
  <c r="C78" i="26"/>
  <c r="P83" i="25" s="1"/>
  <c r="D78" i="26"/>
  <c r="E78" i="26"/>
  <c r="R83" i="25" s="1"/>
  <c r="F78" i="26"/>
  <c r="S83" i="25" s="1"/>
  <c r="G78" i="26"/>
  <c r="H78" i="26"/>
  <c r="I78" i="26"/>
  <c r="V83" i="25" s="1"/>
  <c r="J78" i="26"/>
  <c r="W83" i="25" s="1"/>
  <c r="K78" i="26"/>
  <c r="X83" i="25" s="1"/>
  <c r="B79" i="26"/>
  <c r="C79" i="26"/>
  <c r="P84" i="25" s="1"/>
  <c r="D79" i="26"/>
  <c r="E79" i="26"/>
  <c r="F79" i="26"/>
  <c r="G79" i="26"/>
  <c r="T84" i="25" s="1"/>
  <c r="H79" i="26"/>
  <c r="U84" i="25" s="1"/>
  <c r="I79" i="26"/>
  <c r="V84" i="25" s="1"/>
  <c r="J79" i="26"/>
  <c r="K79" i="26"/>
  <c r="X84" i="25" s="1"/>
  <c r="B80" i="26"/>
  <c r="C80" i="26"/>
  <c r="P85" i="25" s="1"/>
  <c r="D80" i="26"/>
  <c r="E80" i="26"/>
  <c r="R85" i="25" s="1"/>
  <c r="F80" i="26"/>
  <c r="G80" i="26"/>
  <c r="H80" i="26"/>
  <c r="I80" i="26"/>
  <c r="V85" i="25" s="1"/>
  <c r="J80" i="26"/>
  <c r="W85" i="25" s="1"/>
  <c r="K80" i="26"/>
  <c r="B81" i="26"/>
  <c r="C81" i="26"/>
  <c r="P86" i="25" s="1"/>
  <c r="D81" i="26"/>
  <c r="Q86" i="25" s="1"/>
  <c r="E81" i="26"/>
  <c r="F81" i="26"/>
  <c r="G81" i="26"/>
  <c r="T86" i="25" s="1"/>
  <c r="H81" i="26"/>
  <c r="U86" i="25" s="1"/>
  <c r="I81" i="26"/>
  <c r="J81" i="26"/>
  <c r="K81" i="26"/>
  <c r="X86" i="25" s="1"/>
  <c r="B82" i="26"/>
  <c r="O87" i="25" s="1"/>
  <c r="C82" i="26"/>
  <c r="D82" i="26"/>
  <c r="E82" i="26"/>
  <c r="R87" i="25" s="1"/>
  <c r="F82" i="26"/>
  <c r="S87" i="25" s="1"/>
  <c r="G82" i="26"/>
  <c r="H82" i="26"/>
  <c r="I82" i="26"/>
  <c r="V87" i="25" s="1"/>
  <c r="J82" i="26"/>
  <c r="W87" i="25" s="1"/>
  <c r="K82" i="26"/>
  <c r="B83" i="26"/>
  <c r="C83" i="26"/>
  <c r="P88" i="25" s="1"/>
  <c r="D83" i="26"/>
  <c r="Q88" i="25" s="1"/>
  <c r="E83" i="26"/>
  <c r="R88" i="25" s="1"/>
  <c r="F83" i="26"/>
  <c r="G83" i="26"/>
  <c r="T88" i="25" s="1"/>
  <c r="H83" i="26"/>
  <c r="U88" i="25" s="1"/>
  <c r="I83" i="26"/>
  <c r="J83" i="26"/>
  <c r="K83" i="26"/>
  <c r="X88" i="25" s="1"/>
  <c r="B84" i="26"/>
  <c r="O89" i="25" s="1"/>
  <c r="C84" i="26"/>
  <c r="D84" i="26"/>
  <c r="E84" i="26"/>
  <c r="R89" i="25" s="1"/>
  <c r="F84" i="26"/>
  <c r="S89" i="25" s="1"/>
  <c r="G84" i="26"/>
  <c r="H84" i="26"/>
  <c r="I84" i="26"/>
  <c r="V89" i="25" s="1"/>
  <c r="J84" i="26"/>
  <c r="W89" i="25" s="1"/>
  <c r="K84" i="26"/>
  <c r="X89" i="25" s="1"/>
  <c r="B85" i="26"/>
  <c r="C85" i="26"/>
  <c r="P90" i="25" s="1"/>
  <c r="D85" i="26"/>
  <c r="E85" i="26"/>
  <c r="R90" i="25" s="1"/>
  <c r="F85" i="26"/>
  <c r="G85" i="26"/>
  <c r="T90" i="25" s="1"/>
  <c r="H85" i="26"/>
  <c r="I85" i="26"/>
  <c r="J85" i="26"/>
  <c r="K85" i="26"/>
  <c r="X90" i="25" s="1"/>
  <c r="B86" i="26"/>
  <c r="O91" i="25" s="1"/>
  <c r="C86" i="26"/>
  <c r="P91" i="25" s="1"/>
  <c r="D86" i="26"/>
  <c r="E86" i="26"/>
  <c r="R91" i="25" s="1"/>
  <c r="F86" i="26"/>
  <c r="S91" i="25" s="1"/>
  <c r="G86" i="26"/>
  <c r="H86" i="26"/>
  <c r="I86" i="26"/>
  <c r="V91" i="25" s="1"/>
  <c r="J86" i="26"/>
  <c r="W91" i="25" s="1"/>
  <c r="K86" i="26"/>
  <c r="X91" i="25" s="1"/>
  <c r="B87" i="26"/>
  <c r="C87" i="26"/>
  <c r="P92" i="25" s="1"/>
  <c r="D87" i="26"/>
  <c r="Q92" i="25" s="1"/>
  <c r="E87" i="26"/>
  <c r="F87" i="26"/>
  <c r="G87" i="26"/>
  <c r="T92" i="25" s="1"/>
  <c r="H87" i="26"/>
  <c r="U92" i="25" s="1"/>
  <c r="I87" i="26"/>
  <c r="J87" i="26"/>
  <c r="K87" i="26"/>
  <c r="X92" i="25" s="1"/>
  <c r="B88" i="26"/>
  <c r="O93" i="25" s="1"/>
  <c r="C88" i="26"/>
  <c r="P93" i="25" s="1"/>
  <c r="D88" i="26"/>
  <c r="E88" i="26"/>
  <c r="R93" i="25" s="1"/>
  <c r="F88" i="26"/>
  <c r="S93" i="25" s="1"/>
  <c r="G88" i="26"/>
  <c r="T93" i="25" s="1"/>
  <c r="H88" i="26"/>
  <c r="I88" i="26"/>
  <c r="V93" i="25" s="1"/>
  <c r="J88" i="26"/>
  <c r="W93" i="25" s="1"/>
  <c r="K88" i="26"/>
  <c r="B89" i="26"/>
  <c r="C89" i="26"/>
  <c r="P94" i="25" s="1"/>
  <c r="D89" i="26"/>
  <c r="Q94" i="25" s="1"/>
  <c r="E89" i="26"/>
  <c r="F89" i="26"/>
  <c r="G89" i="26"/>
  <c r="T94" i="25" s="1"/>
  <c r="H89" i="26"/>
  <c r="I89" i="26"/>
  <c r="J89" i="26"/>
  <c r="K89" i="26"/>
  <c r="X94" i="25" s="1"/>
  <c r="B90" i="26"/>
  <c r="O95" i="25" s="1"/>
  <c r="C90" i="26"/>
  <c r="D90" i="26"/>
  <c r="E90" i="26"/>
  <c r="R95" i="25" s="1"/>
  <c r="F90" i="26"/>
  <c r="S95" i="25" s="1"/>
  <c r="G90" i="26"/>
  <c r="T95" i="25" s="1"/>
  <c r="H90" i="26"/>
  <c r="I90" i="26"/>
  <c r="V95" i="25" s="1"/>
  <c r="J90" i="26"/>
  <c r="W95" i="25" s="1"/>
  <c r="K90" i="26"/>
  <c r="B91" i="26"/>
  <c r="C91" i="26"/>
  <c r="P96" i="25" s="1"/>
  <c r="D91" i="26"/>
  <c r="Q96" i="25" s="1"/>
  <c r="E91" i="26"/>
  <c r="F91" i="26"/>
  <c r="G91" i="26"/>
  <c r="T96" i="25" s="1"/>
  <c r="H91" i="26"/>
  <c r="U96" i="25" s="1"/>
  <c r="I91" i="26"/>
  <c r="V96" i="25" s="1"/>
  <c r="J91" i="26"/>
  <c r="K91" i="26"/>
  <c r="X96" i="25" s="1"/>
  <c r="B92" i="26"/>
  <c r="O97" i="25" s="1"/>
  <c r="C92" i="26"/>
  <c r="D92" i="26"/>
  <c r="E92" i="26"/>
  <c r="R97" i="25" s="1"/>
  <c r="F92" i="26"/>
  <c r="S97" i="25" s="1"/>
  <c r="G92" i="26"/>
  <c r="T97" i="25" s="1"/>
  <c r="H92" i="26"/>
  <c r="I92" i="26"/>
  <c r="V97" i="25" s="1"/>
  <c r="J92" i="26"/>
  <c r="W97" i="25" s="1"/>
  <c r="K92" i="26"/>
  <c r="X97" i="25" s="1"/>
  <c r="B93" i="26"/>
  <c r="C93" i="26"/>
  <c r="P98" i="25" s="1"/>
  <c r="D93" i="26"/>
  <c r="Q98" i="25" s="1"/>
  <c r="E93" i="26"/>
  <c r="R98" i="25" s="1"/>
  <c r="F93" i="26"/>
  <c r="G93" i="26"/>
  <c r="T98" i="25" s="1"/>
  <c r="H93" i="26"/>
  <c r="U98" i="25" s="1"/>
  <c r="I93" i="26"/>
  <c r="J93" i="26"/>
  <c r="K93" i="26"/>
  <c r="X98" i="25" s="1"/>
  <c r="B94" i="26"/>
  <c r="O99" i="25" s="1"/>
  <c r="C94" i="26"/>
  <c r="D94" i="26"/>
  <c r="Q99" i="25" s="1"/>
  <c r="E94" i="26"/>
  <c r="R99" i="25" s="1"/>
  <c r="F94" i="26"/>
  <c r="S99" i="25" s="1"/>
  <c r="G94" i="26"/>
  <c r="H94" i="26"/>
  <c r="U99" i="25" s="1"/>
  <c r="I94" i="26"/>
  <c r="V99" i="25" s="1"/>
  <c r="J94" i="26"/>
  <c r="W99" i="25" s="1"/>
  <c r="K94" i="26"/>
  <c r="B95" i="26"/>
  <c r="O100" i="25" s="1"/>
  <c r="C95" i="26"/>
  <c r="P100" i="25" s="1"/>
  <c r="D95" i="26"/>
  <c r="Q100" i="25" s="1"/>
  <c r="E95" i="26"/>
  <c r="R100" i="25" s="1"/>
  <c r="F95" i="26"/>
  <c r="G95" i="26"/>
  <c r="T100" i="25" s="1"/>
  <c r="H95" i="26"/>
  <c r="U100" i="25" s="1"/>
  <c r="I95" i="26"/>
  <c r="J95" i="26"/>
  <c r="W100" i="25" s="1"/>
  <c r="K95" i="26"/>
  <c r="X100" i="25" s="1"/>
  <c r="B96" i="26"/>
  <c r="O101" i="25" s="1"/>
  <c r="C96" i="26"/>
  <c r="D96" i="26"/>
  <c r="Q101" i="25" s="1"/>
  <c r="E96" i="26"/>
  <c r="R101" i="25" s="1"/>
  <c r="F96" i="26"/>
  <c r="S101" i="25" s="1"/>
  <c r="G96" i="26"/>
  <c r="T101" i="25" s="1"/>
  <c r="H96" i="26"/>
  <c r="U101" i="25" s="1"/>
  <c r="I96" i="26"/>
  <c r="V101" i="25" s="1"/>
  <c r="J96" i="26"/>
  <c r="W101" i="25" s="1"/>
  <c r="K96" i="26"/>
  <c r="B97" i="26"/>
  <c r="C97" i="26"/>
  <c r="P102" i="25" s="1"/>
  <c r="D97" i="26"/>
  <c r="Q102" i="25" s="1"/>
  <c r="E97" i="26"/>
  <c r="R102" i="25" s="1"/>
  <c r="F97" i="26"/>
  <c r="G97" i="26"/>
  <c r="T102" i="25" s="1"/>
  <c r="H97" i="26"/>
  <c r="U102" i="25" s="1"/>
  <c r="I97" i="26"/>
  <c r="V102" i="25" s="1"/>
  <c r="J97" i="26"/>
  <c r="W102" i="25" s="1"/>
  <c r="K97" i="26"/>
  <c r="X102" i="25" s="1"/>
  <c r="B98" i="26"/>
  <c r="O103" i="25" s="1"/>
  <c r="C98" i="26"/>
  <c r="P103" i="25" s="1"/>
  <c r="D98" i="26"/>
  <c r="Q103" i="25" s="1"/>
  <c r="E98" i="26"/>
  <c r="R103" i="25" s="1"/>
  <c r="F98" i="26"/>
  <c r="S103" i="25" s="1"/>
  <c r="G98" i="26"/>
  <c r="H98" i="26"/>
  <c r="I98" i="26"/>
  <c r="V103" i="25" s="1"/>
  <c r="J98" i="26"/>
  <c r="W103" i="25" s="1"/>
  <c r="K98" i="26"/>
  <c r="X103" i="25" s="1"/>
  <c r="B99" i="26"/>
  <c r="O104" i="25" s="1"/>
  <c r="C99" i="26"/>
  <c r="P104" i="25" s="1"/>
  <c r="D99" i="26"/>
  <c r="Q104" i="25" s="1"/>
  <c r="E99" i="26"/>
  <c r="R104" i="25" s="1"/>
  <c r="F99" i="26"/>
  <c r="S104" i="25" s="1"/>
  <c r="G99" i="26"/>
  <c r="T104" i="25" s="1"/>
  <c r="H99" i="26"/>
  <c r="U104" i="25" s="1"/>
  <c r="I99" i="26"/>
  <c r="J99" i="26"/>
  <c r="K99" i="26"/>
  <c r="X104" i="25" s="1"/>
  <c r="B100" i="26"/>
  <c r="O105" i="25" s="1"/>
  <c r="C100" i="26"/>
  <c r="D100" i="26"/>
  <c r="E100" i="26"/>
  <c r="R105" i="25" s="1"/>
  <c r="F100" i="26"/>
  <c r="S105" i="25" s="1"/>
  <c r="G100" i="26"/>
  <c r="T105" i="25" s="1"/>
  <c r="H100" i="26"/>
  <c r="U105" i="25" s="1"/>
  <c r="I100" i="26"/>
  <c r="V105" i="25" s="1"/>
  <c r="J100" i="26"/>
  <c r="W105" i="25" s="1"/>
  <c r="K100" i="26"/>
  <c r="B101" i="26"/>
  <c r="O106" i="25" s="1"/>
  <c r="C101" i="26"/>
  <c r="P106" i="25" s="1"/>
  <c r="D101" i="26"/>
  <c r="E101" i="26"/>
  <c r="F101" i="26"/>
  <c r="S106" i="25" s="1"/>
  <c r="G101" i="26"/>
  <c r="T106" i="25" s="1"/>
  <c r="H101" i="26"/>
  <c r="I101" i="26"/>
  <c r="V106" i="25" s="1"/>
  <c r="J101" i="26"/>
  <c r="K101" i="26"/>
  <c r="X106" i="25" s="1"/>
  <c r="B102" i="26"/>
  <c r="C102" i="26"/>
  <c r="D102" i="26"/>
  <c r="Q107" i="25" s="1"/>
  <c r="E102" i="26"/>
  <c r="R107" i="25" s="1"/>
  <c r="F102" i="26"/>
  <c r="G102" i="26"/>
  <c r="H102" i="26"/>
  <c r="I102" i="26"/>
  <c r="V107" i="25" s="1"/>
  <c r="J102" i="26"/>
  <c r="W107" i="25" s="1"/>
  <c r="K102" i="26"/>
  <c r="X107" i="25" s="1"/>
  <c r="B103" i="26"/>
  <c r="O108" i="25" s="1"/>
  <c r="C103" i="26"/>
  <c r="P108" i="25" s="1"/>
  <c r="D103" i="26"/>
  <c r="Q108" i="25" s="1"/>
  <c r="E103" i="26"/>
  <c r="F103" i="26"/>
  <c r="G103" i="26"/>
  <c r="T108" i="25" s="1"/>
  <c r="H103" i="26"/>
  <c r="U108" i="25" s="1"/>
  <c r="I103" i="26"/>
  <c r="J103" i="26"/>
  <c r="W108" i="25" s="1"/>
  <c r="K103" i="26"/>
  <c r="X108" i="25" s="1"/>
  <c r="B104" i="26"/>
  <c r="O109" i="25" s="1"/>
  <c r="C104" i="26"/>
  <c r="D104" i="26"/>
  <c r="Q109" i="25" s="1"/>
  <c r="E104" i="26"/>
  <c r="R109" i="25" s="1"/>
  <c r="F104" i="26"/>
  <c r="S109" i="25" s="1"/>
  <c r="G104" i="26"/>
  <c r="H104" i="26"/>
  <c r="U109" i="25" s="1"/>
  <c r="I104" i="26"/>
  <c r="V109" i="25" s="1"/>
  <c r="J104" i="26"/>
  <c r="K104" i="26"/>
  <c r="B105" i="26"/>
  <c r="C105" i="26"/>
  <c r="P110" i="25" s="1"/>
  <c r="D105" i="26"/>
  <c r="Q110" i="25" s="1"/>
  <c r="E105" i="26"/>
  <c r="F105" i="26"/>
  <c r="S110" i="25" s="1"/>
  <c r="G105" i="26"/>
  <c r="T110" i="25" s="1"/>
  <c r="H105" i="26"/>
  <c r="U110" i="25" s="1"/>
  <c r="I105" i="26"/>
  <c r="V110" i="25" s="1"/>
  <c r="J105" i="26"/>
  <c r="W110" i="25" s="1"/>
  <c r="K105" i="26"/>
  <c r="X110" i="25" s="1"/>
  <c r="B106" i="26"/>
  <c r="O111" i="25" s="1"/>
  <c r="C106" i="26"/>
  <c r="P111" i="25" s="1"/>
  <c r="D106" i="26"/>
  <c r="Q111" i="25" s="1"/>
  <c r="E106" i="26"/>
  <c r="R111" i="25" s="1"/>
  <c r="F106" i="26"/>
  <c r="S111" i="25" s="1"/>
  <c r="G106" i="26"/>
  <c r="H106" i="26"/>
  <c r="I106" i="26"/>
  <c r="V111" i="25" s="1"/>
  <c r="J106" i="26"/>
  <c r="W111" i="25" s="1"/>
  <c r="K106" i="26"/>
  <c r="B107" i="26"/>
  <c r="C107" i="26"/>
  <c r="P112" i="25" s="1"/>
  <c r="D107" i="26"/>
  <c r="E107" i="26"/>
  <c r="R112" i="25" s="1"/>
  <c r="F107" i="26"/>
  <c r="S112" i="25" s="1"/>
  <c r="G107" i="26"/>
  <c r="T112" i="25" s="1"/>
  <c r="H107" i="26"/>
  <c r="U112" i="25" s="1"/>
  <c r="I107" i="26"/>
  <c r="J107" i="26"/>
  <c r="K107" i="26"/>
  <c r="X112" i="25" s="1"/>
  <c r="B108" i="26"/>
  <c r="O113" i="25" s="1"/>
  <c r="C108" i="26"/>
  <c r="D108" i="26"/>
  <c r="Q113" i="25" s="1"/>
  <c r="E108" i="26"/>
  <c r="R113" i="25" s="1"/>
  <c r="F108" i="26"/>
  <c r="S113" i="25" s="1"/>
  <c r="G108" i="26"/>
  <c r="H108" i="26"/>
  <c r="U113" i="25" s="1"/>
  <c r="I108" i="26"/>
  <c r="V113" i="25" s="1"/>
  <c r="J108" i="26"/>
  <c r="K108" i="26"/>
  <c r="X113" i="25" s="1"/>
  <c r="B109" i="26"/>
  <c r="O114" i="25" s="1"/>
  <c r="C109" i="26"/>
  <c r="P114" i="25" s="1"/>
  <c r="D109" i="26"/>
  <c r="Q114" i="25" s="1"/>
  <c r="E109" i="26"/>
  <c r="F109" i="26"/>
  <c r="G109" i="26"/>
  <c r="T114" i="25" s="1"/>
  <c r="H109" i="26"/>
  <c r="U114" i="25" s="1"/>
  <c r="I109" i="26"/>
  <c r="V114" i="25" s="1"/>
  <c r="J109" i="26"/>
  <c r="W114" i="25" s="1"/>
  <c r="K109" i="26"/>
  <c r="X114" i="25" s="1"/>
  <c r="B110" i="26"/>
  <c r="O115" i="25" s="1"/>
  <c r="C110" i="26"/>
  <c r="P115" i="25" s="1"/>
  <c r="D110" i="26"/>
  <c r="Q115" i="25" s="1"/>
  <c r="E110" i="26"/>
  <c r="R115" i="25" s="1"/>
  <c r="F110" i="26"/>
  <c r="S115" i="25" s="1"/>
  <c r="G110" i="26"/>
  <c r="T115" i="25" s="1"/>
  <c r="H110" i="26"/>
  <c r="U115" i="25" s="1"/>
  <c r="I110" i="26"/>
  <c r="V115" i="25" s="1"/>
  <c r="J110" i="26"/>
  <c r="W115" i="25" s="1"/>
  <c r="K110" i="26"/>
  <c r="B111" i="26"/>
  <c r="O116" i="25" s="1"/>
  <c r="C111" i="26"/>
  <c r="P116" i="25" s="1"/>
  <c r="D111" i="26"/>
  <c r="Q116" i="25" s="1"/>
  <c r="E111" i="26"/>
  <c r="R116" i="25" s="1"/>
  <c r="F111" i="26"/>
  <c r="S116" i="25" s="1"/>
  <c r="G111" i="26"/>
  <c r="T116" i="25" s="1"/>
  <c r="H111" i="26"/>
  <c r="U116" i="25" s="1"/>
  <c r="I111" i="26"/>
  <c r="V116" i="25" s="1"/>
  <c r="J111" i="26"/>
  <c r="W116" i="25" s="1"/>
  <c r="K111" i="26"/>
  <c r="X116" i="25" s="1"/>
  <c r="B112" i="26"/>
  <c r="O117" i="25" s="1"/>
  <c r="C112" i="26"/>
  <c r="P117" i="25" s="1"/>
  <c r="D112" i="26"/>
  <c r="Q117" i="25" s="1"/>
  <c r="E112" i="26"/>
  <c r="R117" i="25" s="1"/>
  <c r="F112" i="26"/>
  <c r="S117" i="25" s="1"/>
  <c r="G112" i="26"/>
  <c r="H112" i="26"/>
  <c r="I112" i="26"/>
  <c r="V117" i="25" s="1"/>
  <c r="J112" i="26"/>
  <c r="W117" i="25" s="1"/>
  <c r="K112" i="26"/>
  <c r="X117" i="25" s="1"/>
  <c r="B113" i="26"/>
  <c r="C113" i="26"/>
  <c r="P118" i="25" s="1"/>
  <c r="D113" i="26"/>
  <c r="Q118" i="25" s="1"/>
  <c r="E113" i="26"/>
  <c r="R118" i="25" s="1"/>
  <c r="F113" i="26"/>
  <c r="S118" i="25" s="1"/>
  <c r="G113" i="26"/>
  <c r="T118" i="25" s="1"/>
  <c r="H113" i="26"/>
  <c r="U118" i="25" s="1"/>
  <c r="I113" i="26"/>
  <c r="V118" i="25" s="1"/>
  <c r="J113" i="26"/>
  <c r="W118" i="25" s="1"/>
  <c r="K113" i="26"/>
  <c r="X118" i="25" s="1"/>
  <c r="B114" i="26"/>
  <c r="O119" i="25" s="1"/>
  <c r="C114" i="26"/>
  <c r="P119" i="25" s="1"/>
  <c r="D114" i="26"/>
  <c r="Q119" i="25" s="1"/>
  <c r="E114" i="26"/>
  <c r="R119" i="25" s="1"/>
  <c r="F114" i="26"/>
  <c r="S119" i="25" s="1"/>
  <c r="G114" i="26"/>
  <c r="T119" i="25" s="1"/>
  <c r="H114" i="26"/>
  <c r="U119" i="25" s="1"/>
  <c r="I114" i="26"/>
  <c r="V119" i="25" s="1"/>
  <c r="J114" i="26"/>
  <c r="W119" i="25" s="1"/>
  <c r="K114" i="26"/>
  <c r="X119" i="25" s="1"/>
  <c r="B115" i="26"/>
  <c r="O120" i="25" s="1"/>
  <c r="C115" i="26"/>
  <c r="P120" i="25" s="1"/>
  <c r="D115" i="26"/>
  <c r="Q120" i="25" s="1"/>
  <c r="E115" i="26"/>
  <c r="F115" i="26"/>
  <c r="G115" i="26"/>
  <c r="T120" i="25" s="1"/>
  <c r="H115" i="26"/>
  <c r="U120" i="25" s="1"/>
  <c r="I115" i="26"/>
  <c r="V120" i="25" s="1"/>
  <c r="J115" i="26"/>
  <c r="W120" i="25" s="1"/>
  <c r="K115" i="26"/>
  <c r="X120" i="25" s="1"/>
  <c r="B116" i="26"/>
  <c r="O121" i="25" s="1"/>
  <c r="C116" i="26"/>
  <c r="D116" i="26"/>
  <c r="E116" i="26"/>
  <c r="R121" i="25" s="1"/>
  <c r="F116" i="26"/>
  <c r="S121" i="25" s="1"/>
  <c r="G116" i="26"/>
  <c r="T121" i="25" s="1"/>
  <c r="H116" i="26"/>
  <c r="U121" i="25" s="1"/>
  <c r="I116" i="26"/>
  <c r="V121" i="25" s="1"/>
  <c r="J116" i="26"/>
  <c r="W121" i="25" s="1"/>
  <c r="K116" i="26"/>
  <c r="B117" i="26"/>
  <c r="O122" i="25" s="1"/>
  <c r="C117" i="26"/>
  <c r="P122" i="25" s="1"/>
  <c r="D117" i="26"/>
  <c r="Q122" i="25" s="1"/>
  <c r="E117" i="26"/>
  <c r="F117" i="26"/>
  <c r="S122" i="25" s="1"/>
  <c r="G117" i="26"/>
  <c r="H117" i="26"/>
  <c r="U122" i="25" s="1"/>
  <c r="I117" i="26"/>
  <c r="V122" i="25" s="1"/>
  <c r="J117" i="26"/>
  <c r="W122" i="25" s="1"/>
  <c r="K117" i="26"/>
  <c r="X122" i="25" s="1"/>
  <c r="B118" i="26"/>
  <c r="O123" i="25" s="1"/>
  <c r="C118" i="26"/>
  <c r="P123" i="25" s="1"/>
  <c r="D118" i="26"/>
  <c r="Q123" i="25" s="1"/>
  <c r="E118" i="26"/>
  <c r="R123" i="25" s="1"/>
  <c r="F118" i="26"/>
  <c r="S123" i="25" s="1"/>
  <c r="G118" i="26"/>
  <c r="T123" i="25" s="1"/>
  <c r="H118" i="26"/>
  <c r="U123" i="25" s="1"/>
  <c r="I118" i="26"/>
  <c r="V123" i="25" s="1"/>
  <c r="J118" i="26"/>
  <c r="W123" i="25" s="1"/>
  <c r="K118" i="26"/>
  <c r="X123" i="25" s="1"/>
  <c r="B119" i="26"/>
  <c r="O124" i="25" s="1"/>
  <c r="C119" i="26"/>
  <c r="P124" i="25" s="1"/>
  <c r="D119" i="26"/>
  <c r="Q124" i="25" s="1"/>
  <c r="E119" i="26"/>
  <c r="R124" i="25" s="1"/>
  <c r="F119" i="26"/>
  <c r="S124" i="25" s="1"/>
  <c r="G119" i="26"/>
  <c r="T124" i="25" s="1"/>
  <c r="H119" i="26"/>
  <c r="U124" i="25" s="1"/>
  <c r="I119" i="26"/>
  <c r="V124" i="25" s="1"/>
  <c r="J119" i="26"/>
  <c r="K119" i="26"/>
  <c r="X124" i="25" s="1"/>
  <c r="B120" i="26"/>
  <c r="O125" i="25" s="1"/>
  <c r="C120" i="26"/>
  <c r="D120" i="26"/>
  <c r="E120" i="26"/>
  <c r="R125" i="25" s="1"/>
  <c r="F120" i="26"/>
  <c r="S125" i="25" s="1"/>
  <c r="G120" i="26"/>
  <c r="H120" i="26"/>
  <c r="U125" i="25" s="1"/>
  <c r="I120" i="26"/>
  <c r="V125" i="25" s="1"/>
  <c r="J120" i="26"/>
  <c r="W125" i="25" s="1"/>
  <c r="K120" i="26"/>
  <c r="B121" i="26"/>
  <c r="O126" i="25" s="1"/>
  <c r="C121" i="26"/>
  <c r="P126" i="25" s="1"/>
  <c r="D121" i="26"/>
  <c r="Q126" i="25" s="1"/>
  <c r="E121" i="26"/>
  <c r="R126" i="25" s="1"/>
  <c r="F121" i="26"/>
  <c r="S126" i="25" s="1"/>
  <c r="G121" i="26"/>
  <c r="T126" i="25" s="1"/>
  <c r="H121" i="26"/>
  <c r="U126" i="25" s="1"/>
  <c r="I121" i="26"/>
  <c r="J121" i="26"/>
  <c r="W126" i="25" s="1"/>
  <c r="K121" i="26"/>
  <c r="X126" i="25" s="1"/>
  <c r="B122" i="26"/>
  <c r="O127" i="25" s="1"/>
  <c r="C122" i="26"/>
  <c r="P127" i="25" s="1"/>
  <c r="D122" i="26"/>
  <c r="Q127" i="25" s="1"/>
  <c r="E122" i="26"/>
  <c r="R127" i="25" s="1"/>
  <c r="F122" i="26"/>
  <c r="S127" i="25" s="1"/>
  <c r="G122" i="26"/>
  <c r="T127" i="25" s="1"/>
  <c r="H122" i="26"/>
  <c r="I122" i="26"/>
  <c r="V127" i="25" s="1"/>
  <c r="J122" i="26"/>
  <c r="W127" i="25" s="1"/>
  <c r="K122" i="26"/>
  <c r="X127" i="25" s="1"/>
  <c r="B123" i="26"/>
  <c r="O128" i="25" s="1"/>
  <c r="C123" i="26"/>
  <c r="P128" i="25" s="1"/>
  <c r="D123" i="26"/>
  <c r="Q128" i="25" s="1"/>
  <c r="E123" i="26"/>
  <c r="R128" i="25" s="1"/>
  <c r="F123" i="26"/>
  <c r="S128" i="25" s="1"/>
  <c r="G123" i="26"/>
  <c r="T128" i="25" s="1"/>
  <c r="H123" i="26"/>
  <c r="U128" i="25" s="1"/>
  <c r="I123" i="26"/>
  <c r="V128" i="25" s="1"/>
  <c r="J123" i="26"/>
  <c r="W128" i="25" s="1"/>
  <c r="K123" i="26"/>
  <c r="X128" i="25" s="1"/>
  <c r="B124" i="26"/>
  <c r="O129" i="25" s="1"/>
  <c r="C124" i="26"/>
  <c r="D124" i="26"/>
  <c r="Q129" i="25" s="1"/>
  <c r="E124" i="26"/>
  <c r="R129" i="25" s="1"/>
  <c r="F124" i="26"/>
  <c r="S129" i="25" s="1"/>
  <c r="G124" i="26"/>
  <c r="T129" i="25" s="1"/>
  <c r="H124" i="26"/>
  <c r="I124" i="26"/>
  <c r="V129" i="25" s="1"/>
  <c r="J124" i="26"/>
  <c r="W129" i="25" s="1"/>
  <c r="K124" i="26"/>
  <c r="X129" i="25" s="1"/>
  <c r="B125" i="26"/>
  <c r="O130" i="25" s="1"/>
  <c r="C125" i="26"/>
  <c r="P130" i="25" s="1"/>
  <c r="D125" i="26"/>
  <c r="Q130" i="25" s="1"/>
  <c r="E125" i="26"/>
  <c r="R130" i="25" s="1"/>
  <c r="F125" i="26"/>
  <c r="S130" i="25" s="1"/>
  <c r="G125" i="26"/>
  <c r="T130" i="25" s="1"/>
  <c r="H125" i="26"/>
  <c r="U130" i="25" s="1"/>
  <c r="I125" i="26"/>
  <c r="V130" i="25" s="1"/>
  <c r="J125" i="26"/>
  <c r="K125" i="26"/>
  <c r="X130" i="25" s="1"/>
  <c r="B126" i="26"/>
  <c r="O131" i="25" s="1"/>
  <c r="C126" i="26"/>
  <c r="P131" i="25" s="1"/>
  <c r="D126" i="26"/>
  <c r="Q131" i="25" s="1"/>
  <c r="E126" i="26"/>
  <c r="R131" i="25" s="1"/>
  <c r="F126" i="26"/>
  <c r="S131" i="25" s="1"/>
  <c r="G126" i="26"/>
  <c r="T131" i="25" s="1"/>
  <c r="H126" i="26"/>
  <c r="I126" i="26"/>
  <c r="V131" i="25" s="1"/>
  <c r="J126" i="26"/>
  <c r="W131" i="25" s="1"/>
  <c r="K126" i="26"/>
  <c r="X131" i="25" s="1"/>
  <c r="B127" i="26"/>
  <c r="C127" i="26"/>
  <c r="P132" i="25" s="1"/>
  <c r="D127" i="26"/>
  <c r="Q132" i="25" s="1"/>
  <c r="E127" i="26"/>
  <c r="R132" i="25" s="1"/>
  <c r="F127" i="26"/>
  <c r="S132" i="25" s="1"/>
  <c r="G127" i="26"/>
  <c r="T132" i="25" s="1"/>
  <c r="H127" i="26"/>
  <c r="U132" i="25" s="1"/>
  <c r="I127" i="26"/>
  <c r="V132" i="25" s="1"/>
  <c r="J127" i="26"/>
  <c r="W132" i="25" s="1"/>
  <c r="K127" i="26"/>
  <c r="X132" i="25" s="1"/>
  <c r="B128" i="26"/>
  <c r="O133" i="25" s="1"/>
  <c r="C128" i="26"/>
  <c r="P133" i="25" s="1"/>
  <c r="D128" i="26"/>
  <c r="E128" i="26"/>
  <c r="R133" i="25" s="1"/>
  <c r="F128" i="26"/>
  <c r="S133" i="25" s="1"/>
  <c r="G128" i="26"/>
  <c r="T133" i="25" s="1"/>
  <c r="H128" i="26"/>
  <c r="U133" i="25" s="1"/>
  <c r="I128" i="26"/>
  <c r="V133" i="25" s="1"/>
  <c r="J128" i="26"/>
  <c r="W133" i="25" s="1"/>
  <c r="K128" i="26"/>
  <c r="X133" i="25" s="1"/>
  <c r="B129" i="26"/>
  <c r="O134" i="25" s="1"/>
  <c r="C129" i="26"/>
  <c r="P134" i="25" s="1"/>
  <c r="D129" i="26"/>
  <c r="Q134" i="25" s="1"/>
  <c r="E129" i="26"/>
  <c r="R134" i="25" s="1"/>
  <c r="F129" i="26"/>
  <c r="G129" i="26"/>
  <c r="T134" i="25" s="1"/>
  <c r="H129" i="26"/>
  <c r="U134" i="25" s="1"/>
  <c r="I129" i="26"/>
  <c r="V134" i="25" s="1"/>
  <c r="J129" i="26"/>
  <c r="K129" i="26"/>
  <c r="X134" i="25" s="1"/>
  <c r="B130" i="26"/>
  <c r="O135" i="25" s="1"/>
  <c r="C130" i="26"/>
  <c r="P135" i="25" s="1"/>
  <c r="D130" i="26"/>
  <c r="Q135" i="25" s="1"/>
  <c r="E130" i="26"/>
  <c r="R135" i="25" s="1"/>
  <c r="F130" i="26"/>
  <c r="S135" i="25" s="1"/>
  <c r="G130" i="26"/>
  <c r="T135" i="25" s="1"/>
  <c r="H130" i="26"/>
  <c r="U135" i="25" s="1"/>
  <c r="I130" i="26"/>
  <c r="V135" i="25" s="1"/>
  <c r="J130" i="26"/>
  <c r="W135" i="25" s="1"/>
  <c r="K130" i="26"/>
  <c r="X135" i="25" s="1"/>
  <c r="B131" i="26"/>
  <c r="O136" i="25" s="1"/>
  <c r="C131" i="26"/>
  <c r="P136" i="25" s="1"/>
  <c r="D131" i="26"/>
  <c r="Q136" i="25" s="1"/>
  <c r="E131" i="26"/>
  <c r="F131" i="26"/>
  <c r="G131" i="26"/>
  <c r="T136" i="25" s="1"/>
  <c r="H131" i="26"/>
  <c r="U136" i="25" s="1"/>
  <c r="I131" i="26"/>
  <c r="J131" i="26"/>
  <c r="W136" i="25" s="1"/>
  <c r="K131" i="26"/>
  <c r="X136" i="25" s="1"/>
  <c r="B132" i="26"/>
  <c r="O137" i="25" s="1"/>
  <c r="C132" i="26"/>
  <c r="P137" i="25" s="1"/>
  <c r="D132" i="26"/>
  <c r="Q137" i="25" s="1"/>
  <c r="E132" i="26"/>
  <c r="R137" i="25" s="1"/>
  <c r="F132" i="26"/>
  <c r="S137" i="25" s="1"/>
  <c r="G132" i="26"/>
  <c r="T137" i="25" s="1"/>
  <c r="H132" i="26"/>
  <c r="I132" i="26"/>
  <c r="J132" i="26"/>
  <c r="W137" i="25" s="1"/>
  <c r="K132" i="26"/>
  <c r="X137" i="25" s="1"/>
  <c r="B133" i="26"/>
  <c r="C133" i="26"/>
  <c r="P138" i="25" s="1"/>
  <c r="D133" i="26"/>
  <c r="Q138" i="25" s="1"/>
  <c r="E133" i="26"/>
  <c r="R138" i="25" s="1"/>
  <c r="F133" i="26"/>
  <c r="S138" i="25" s="1"/>
  <c r="G133" i="26"/>
  <c r="T138" i="25" s="1"/>
  <c r="H133" i="26"/>
  <c r="U138" i="25" s="1"/>
  <c r="I133" i="26"/>
  <c r="V138" i="25" s="1"/>
  <c r="J133" i="26"/>
  <c r="K133" i="26"/>
  <c r="B134" i="26"/>
  <c r="O139" i="25" s="1"/>
  <c r="C134" i="26"/>
  <c r="P139" i="25" s="1"/>
  <c r="D134" i="26"/>
  <c r="E134" i="26"/>
  <c r="R139" i="25" s="1"/>
  <c r="F134" i="26"/>
  <c r="S139" i="25" s="1"/>
  <c r="G134" i="26"/>
  <c r="T139" i="25" s="1"/>
  <c r="H134" i="26"/>
  <c r="U139" i="25" s="1"/>
  <c r="I134" i="26"/>
  <c r="V139" i="25" s="1"/>
  <c r="J134" i="26"/>
  <c r="W139" i="25" s="1"/>
  <c r="K134" i="26"/>
  <c r="X139" i="25" s="1"/>
  <c r="B135" i="26"/>
  <c r="C135" i="26"/>
  <c r="P140" i="25" s="1"/>
  <c r="D135" i="26"/>
  <c r="Q140" i="25" s="1"/>
  <c r="E135" i="26"/>
  <c r="R140" i="25" s="1"/>
  <c r="F135" i="26"/>
  <c r="S140" i="25" s="1"/>
  <c r="G135" i="26"/>
  <c r="T140" i="25" s="1"/>
  <c r="H135" i="26"/>
  <c r="U140" i="25" s="1"/>
  <c r="I135" i="26"/>
  <c r="V140" i="25" s="1"/>
  <c r="J135" i="26"/>
  <c r="K135" i="26"/>
  <c r="X140" i="25" s="1"/>
  <c r="B136" i="26"/>
  <c r="O141" i="25" s="1"/>
  <c r="C136" i="26"/>
  <c r="P141" i="25" s="1"/>
  <c r="D136" i="26"/>
  <c r="E136" i="26"/>
  <c r="R141" i="25" s="1"/>
  <c r="F136" i="26"/>
  <c r="S141" i="25" s="1"/>
  <c r="G136" i="26"/>
  <c r="T141" i="25" s="1"/>
  <c r="H136" i="26"/>
  <c r="I136" i="26"/>
  <c r="V141" i="25" s="1"/>
  <c r="J136" i="26"/>
  <c r="W141" i="25" s="1"/>
  <c r="K136" i="26"/>
  <c r="X141" i="25" s="1"/>
  <c r="B137" i="26"/>
  <c r="C137" i="26"/>
  <c r="P142" i="25" s="1"/>
  <c r="D137" i="26"/>
  <c r="Q142" i="25" s="1"/>
  <c r="E137" i="26"/>
  <c r="R142" i="25" s="1"/>
  <c r="F137" i="26"/>
  <c r="G137" i="26"/>
  <c r="T142" i="25" s="1"/>
  <c r="H137" i="26"/>
  <c r="U142" i="25" s="1"/>
  <c r="I137" i="26"/>
  <c r="V142" i="25" s="1"/>
  <c r="J137" i="26"/>
  <c r="W142" i="25" s="1"/>
  <c r="K137" i="26"/>
  <c r="X142" i="25" s="1"/>
  <c r="B138" i="26"/>
  <c r="O143" i="25" s="1"/>
  <c r="C138" i="26"/>
  <c r="P143" i="25" s="1"/>
  <c r="D138" i="26"/>
  <c r="E138" i="26"/>
  <c r="R143" i="25" s="1"/>
  <c r="F138" i="26"/>
  <c r="S143" i="25" s="1"/>
  <c r="G138" i="26"/>
  <c r="H138" i="26"/>
  <c r="U143" i="25" s="1"/>
  <c r="I138" i="26"/>
  <c r="V143" i="25" s="1"/>
  <c r="J138" i="26"/>
  <c r="W143" i="25" s="1"/>
  <c r="K138" i="26"/>
  <c r="B139" i="26"/>
  <c r="O144" i="25" s="1"/>
  <c r="C139" i="26"/>
  <c r="P144" i="25" s="1"/>
  <c r="D139" i="26"/>
  <c r="Q144" i="25" s="1"/>
  <c r="E139" i="26"/>
  <c r="R144" i="25" s="1"/>
  <c r="F139" i="26"/>
  <c r="G139" i="26"/>
  <c r="T144" i="25" s="1"/>
  <c r="H139" i="26"/>
  <c r="U144" i="25" s="1"/>
  <c r="I139" i="26"/>
  <c r="V144" i="25" s="1"/>
  <c r="J139" i="26"/>
  <c r="K139" i="26"/>
  <c r="X144" i="25" s="1"/>
  <c r="B140" i="26"/>
  <c r="O145" i="25" s="1"/>
  <c r="C140" i="26"/>
  <c r="P145" i="25" s="1"/>
  <c r="D140" i="26"/>
  <c r="E140" i="26"/>
  <c r="R145" i="25" s="1"/>
  <c r="F140" i="26"/>
  <c r="S145" i="25" s="1"/>
  <c r="G140" i="26"/>
  <c r="T145" i="25" s="1"/>
  <c r="H140" i="26"/>
  <c r="I140" i="26"/>
  <c r="V145" i="25" s="1"/>
  <c r="J140" i="26"/>
  <c r="W145" i="25" s="1"/>
  <c r="K140" i="26"/>
  <c r="X145" i="25" s="1"/>
  <c r="B141" i="26"/>
  <c r="O146" i="25" s="1"/>
  <c r="C141" i="26"/>
  <c r="P146" i="25" s="1"/>
  <c r="D141" i="26"/>
  <c r="Q146" i="25" s="1"/>
  <c r="E141" i="26"/>
  <c r="R146" i="25" s="1"/>
  <c r="F141" i="26"/>
  <c r="G141" i="26"/>
  <c r="T146" i="25" s="1"/>
  <c r="H141" i="26"/>
  <c r="U146" i="25" s="1"/>
  <c r="I141" i="26"/>
  <c r="V146" i="25" s="1"/>
  <c r="J141" i="26"/>
  <c r="W146" i="25" s="1"/>
  <c r="K141" i="26"/>
  <c r="X146" i="25" s="1"/>
  <c r="B142" i="26"/>
  <c r="O147" i="25" s="1"/>
  <c r="C142" i="26"/>
  <c r="P147" i="25" s="1"/>
  <c r="D142" i="26"/>
  <c r="E142" i="26"/>
  <c r="R147" i="25" s="1"/>
  <c r="F142" i="26"/>
  <c r="S147" i="25" s="1"/>
  <c r="G142" i="26"/>
  <c r="T147" i="25" s="1"/>
  <c r="H142" i="26"/>
  <c r="U147" i="25" s="1"/>
  <c r="I142" i="26"/>
  <c r="V147" i="25" s="1"/>
  <c r="J142" i="26"/>
  <c r="W147" i="25" s="1"/>
  <c r="K142" i="26"/>
  <c r="X147" i="25" s="1"/>
  <c r="B143" i="26"/>
  <c r="O148" i="25" s="1"/>
  <c r="C143" i="26"/>
  <c r="P148" i="25" s="1"/>
  <c r="D143" i="26"/>
  <c r="Q148" i="25" s="1"/>
  <c r="E143" i="26"/>
  <c r="R148" i="25" s="1"/>
  <c r="F143" i="26"/>
  <c r="G143" i="26"/>
  <c r="T148" i="25" s="1"/>
  <c r="H143" i="26"/>
  <c r="U148" i="25" s="1"/>
  <c r="I143" i="26"/>
  <c r="V148" i="25" s="1"/>
  <c r="J143" i="26"/>
  <c r="K143" i="26"/>
  <c r="X148" i="25" s="1"/>
  <c r="B144" i="26"/>
  <c r="O149" i="25" s="1"/>
  <c r="C144" i="26"/>
  <c r="P149" i="25" s="1"/>
  <c r="D144" i="26"/>
  <c r="E144" i="26"/>
  <c r="R149" i="25" s="1"/>
  <c r="F144" i="26"/>
  <c r="S149" i="25" s="1"/>
  <c r="G144" i="26"/>
  <c r="T149" i="25" s="1"/>
  <c r="H144" i="26"/>
  <c r="I144" i="26"/>
  <c r="V149" i="25" s="1"/>
  <c r="J144" i="26"/>
  <c r="W149" i="25" s="1"/>
  <c r="K144" i="26"/>
  <c r="X149" i="25" s="1"/>
  <c r="B145" i="26"/>
  <c r="O150" i="25" s="1"/>
  <c r="C145" i="26"/>
  <c r="P150" i="25" s="1"/>
  <c r="D145" i="26"/>
  <c r="Q150" i="25" s="1"/>
  <c r="E145" i="26"/>
  <c r="R150" i="25" s="1"/>
  <c r="F145" i="26"/>
  <c r="G145" i="26"/>
  <c r="T150" i="25" s="1"/>
  <c r="H145" i="26"/>
  <c r="U150" i="25" s="1"/>
  <c r="I145" i="26"/>
  <c r="V150" i="25" s="1"/>
  <c r="J145" i="26"/>
  <c r="W150" i="25" s="1"/>
  <c r="K145" i="26"/>
  <c r="X150" i="25" s="1"/>
  <c r="B146" i="26"/>
  <c r="O151" i="25" s="1"/>
  <c r="C146" i="26"/>
  <c r="P151" i="25" s="1"/>
  <c r="D146" i="26"/>
  <c r="E146" i="26"/>
  <c r="R151" i="25" s="1"/>
  <c r="F146" i="26"/>
  <c r="S151" i="25" s="1"/>
  <c r="G146" i="26"/>
  <c r="T151" i="25" s="1"/>
  <c r="H146" i="26"/>
  <c r="U151" i="25" s="1"/>
  <c r="I146" i="26"/>
  <c r="V151" i="25" s="1"/>
  <c r="J146" i="26"/>
  <c r="W151" i="25" s="1"/>
  <c r="K146" i="26"/>
  <c r="X151" i="25" s="1"/>
  <c r="B147" i="26"/>
  <c r="O152" i="25" s="1"/>
  <c r="C147" i="26"/>
  <c r="P152" i="25" s="1"/>
  <c r="D147" i="26"/>
  <c r="Q152" i="25" s="1"/>
  <c r="E147" i="26"/>
  <c r="R152" i="25" s="1"/>
  <c r="F147" i="26"/>
  <c r="G147" i="26"/>
  <c r="T152" i="25" s="1"/>
  <c r="H147" i="26"/>
  <c r="U152" i="25" s="1"/>
  <c r="I147" i="26"/>
  <c r="V152" i="25" s="1"/>
  <c r="J147" i="26"/>
  <c r="W152" i="25" s="1"/>
  <c r="K147" i="26"/>
  <c r="X152" i="25" s="1"/>
  <c r="B148" i="26"/>
  <c r="O153" i="25" s="1"/>
  <c r="C148" i="26"/>
  <c r="P153" i="25" s="1"/>
  <c r="D148" i="26"/>
  <c r="E148" i="26"/>
  <c r="R153" i="25" s="1"/>
  <c r="F148" i="26"/>
  <c r="S153" i="25" s="1"/>
  <c r="G148" i="26"/>
  <c r="T153" i="25" s="1"/>
  <c r="H148" i="26"/>
  <c r="U153" i="25" s="1"/>
  <c r="I148" i="26"/>
  <c r="V153" i="25" s="1"/>
  <c r="J148" i="26"/>
  <c r="W153" i="25" s="1"/>
  <c r="K148" i="26"/>
  <c r="X153" i="25" s="1"/>
  <c r="B149" i="26"/>
  <c r="O154" i="25" s="1"/>
  <c r="C149" i="26"/>
  <c r="D149" i="26"/>
  <c r="Q154" i="25" s="1"/>
  <c r="E149" i="26"/>
  <c r="R154" i="25" s="1"/>
  <c r="F149" i="26"/>
  <c r="S154" i="25" s="1"/>
  <c r="G149" i="26"/>
  <c r="T154" i="25" s="1"/>
  <c r="H149" i="26"/>
  <c r="U154" i="25" s="1"/>
  <c r="I149" i="26"/>
  <c r="V154" i="25" s="1"/>
  <c r="J149" i="26"/>
  <c r="K149" i="26"/>
  <c r="X154" i="25" s="1"/>
  <c r="Q11" i="25"/>
  <c r="T11" i="25"/>
  <c r="U11" i="25"/>
  <c r="AP11" i="25"/>
  <c r="AQ11" i="25"/>
  <c r="AT11" i="25"/>
  <c r="AU11" i="25"/>
  <c r="AX11" i="25"/>
  <c r="A12" i="25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O12" i="25"/>
  <c r="S12" i="25"/>
  <c r="V12" i="25"/>
  <c r="W12" i="25"/>
  <c r="AO12" i="25"/>
  <c r="AR12" i="25"/>
  <c r="AS12" i="25"/>
  <c r="AV12" i="25"/>
  <c r="AW12" i="25"/>
  <c r="AX12" i="25"/>
  <c r="Q13" i="25"/>
  <c r="T13" i="25"/>
  <c r="U13" i="25"/>
  <c r="AO13" i="25"/>
  <c r="AP13" i="25"/>
  <c r="AQ13" i="25"/>
  <c r="AU13" i="25"/>
  <c r="AX13" i="25"/>
  <c r="O14" i="25"/>
  <c r="S14" i="25"/>
  <c r="V14" i="25"/>
  <c r="W14" i="25"/>
  <c r="AO14" i="25"/>
  <c r="AR14" i="25"/>
  <c r="AS14" i="25"/>
  <c r="AV14" i="25"/>
  <c r="AW14" i="25"/>
  <c r="P15" i="25"/>
  <c r="Q15" i="25"/>
  <c r="T15" i="25"/>
  <c r="U15" i="25"/>
  <c r="X15" i="25"/>
  <c r="AP15" i="25"/>
  <c r="AQ15" i="25"/>
  <c r="AU15" i="25"/>
  <c r="AX15" i="25"/>
  <c r="O16" i="25"/>
  <c r="S16" i="25"/>
  <c r="V16" i="25"/>
  <c r="W16" i="25"/>
  <c r="AO16" i="25"/>
  <c r="AR16" i="25"/>
  <c r="AS16" i="25"/>
  <c r="AV16" i="25"/>
  <c r="AW16" i="25"/>
  <c r="P17" i="25"/>
  <c r="Q17" i="25"/>
  <c r="T17" i="25"/>
  <c r="U17" i="25"/>
  <c r="X17" i="25"/>
  <c r="AP17" i="25"/>
  <c r="AQ17" i="25"/>
  <c r="AS17" i="25"/>
  <c r="AT17" i="25"/>
  <c r="AU17" i="25"/>
  <c r="AX17" i="25"/>
  <c r="O18" i="25"/>
  <c r="R18" i="25"/>
  <c r="S18" i="25"/>
  <c r="V18" i="25"/>
  <c r="W18" i="25"/>
  <c r="AO18" i="25"/>
  <c r="AR18" i="25"/>
  <c r="AS18" i="25"/>
  <c r="AV18" i="25"/>
  <c r="AW18" i="25"/>
  <c r="Q19" i="25"/>
  <c r="T19" i="25"/>
  <c r="U19" i="25"/>
  <c r="AP19" i="25"/>
  <c r="AQ19" i="25"/>
  <c r="AR19" i="25"/>
  <c r="AU19" i="25"/>
  <c r="AX19" i="25"/>
  <c r="O20" i="25"/>
  <c r="R20" i="25"/>
  <c r="S20" i="25"/>
  <c r="V20" i="25"/>
  <c r="W20" i="25"/>
  <c r="AO20" i="25"/>
  <c r="AR20" i="25"/>
  <c r="AS20" i="25"/>
  <c r="AW20" i="25"/>
  <c r="AX20" i="25"/>
  <c r="Q21" i="25"/>
  <c r="T21" i="25"/>
  <c r="U21" i="25"/>
  <c r="AO21" i="25"/>
  <c r="AP21" i="25"/>
  <c r="AQ21" i="25"/>
  <c r="AS21" i="25"/>
  <c r="AT21" i="25"/>
  <c r="AU21" i="25"/>
  <c r="AW21" i="25"/>
  <c r="AX21" i="25"/>
  <c r="O22" i="25"/>
  <c r="S22" i="25"/>
  <c r="V22" i="25"/>
  <c r="W22" i="25"/>
  <c r="AO22" i="25"/>
  <c r="AS22" i="25"/>
  <c r="AV22" i="25"/>
  <c r="AW22" i="25"/>
  <c r="Q23" i="25"/>
  <c r="U23" i="25"/>
  <c r="X23" i="25"/>
  <c r="AP23" i="25"/>
  <c r="AQ23" i="25"/>
  <c r="AU23" i="25"/>
  <c r="AX23" i="25"/>
  <c r="O24" i="25"/>
  <c r="S24" i="25"/>
  <c r="V24" i="25"/>
  <c r="W24" i="25"/>
  <c r="AO24" i="25"/>
  <c r="AR24" i="25"/>
  <c r="AS24" i="25"/>
  <c r="AW24" i="25"/>
  <c r="Q25" i="25"/>
  <c r="T25" i="25"/>
  <c r="U25" i="25"/>
  <c r="AQ25" i="25"/>
  <c r="AU25" i="25"/>
  <c r="AX25" i="25"/>
  <c r="O26" i="25"/>
  <c r="R26" i="25"/>
  <c r="S26" i="25"/>
  <c r="V26" i="25"/>
  <c r="W26" i="25"/>
  <c r="AO26" i="25"/>
  <c r="AR26" i="25"/>
  <c r="AS26" i="25"/>
  <c r="AU26" i="25"/>
  <c r="AV26" i="25"/>
  <c r="AW26" i="25"/>
  <c r="P27" i="25"/>
  <c r="Q27" i="25"/>
  <c r="T27" i="25"/>
  <c r="U27" i="25"/>
  <c r="X27" i="25"/>
  <c r="AQ27" i="25"/>
  <c r="AS27" i="25"/>
  <c r="AT27" i="25"/>
  <c r="AU27" i="25"/>
  <c r="O28" i="25"/>
  <c r="Q28" i="25"/>
  <c r="S28" i="25"/>
  <c r="W28" i="25"/>
  <c r="AO28" i="25"/>
  <c r="AS28" i="25"/>
  <c r="AV28" i="25"/>
  <c r="AW28" i="25"/>
  <c r="O29" i="25"/>
  <c r="P29" i="25"/>
  <c r="Q29" i="25"/>
  <c r="U29" i="25"/>
  <c r="X29" i="25"/>
  <c r="AP29" i="25"/>
  <c r="AQ29" i="25"/>
  <c r="AT29" i="25"/>
  <c r="AU29" i="25"/>
  <c r="AV29" i="25"/>
  <c r="O30" i="25"/>
  <c r="S30" i="25"/>
  <c r="W30" i="25"/>
  <c r="AO30" i="25"/>
  <c r="AQ30" i="25"/>
  <c r="AR30" i="25"/>
  <c r="AS30" i="25"/>
  <c r="AU30" i="25"/>
  <c r="AV30" i="25"/>
  <c r="AW30" i="25"/>
  <c r="Q31" i="25"/>
  <c r="T31" i="25"/>
  <c r="U31" i="25"/>
  <c r="AO31" i="25"/>
  <c r="AP31" i="25"/>
  <c r="AQ31" i="25"/>
  <c r="AS31" i="25"/>
  <c r="AT31" i="25"/>
  <c r="AU31" i="25"/>
  <c r="AW31" i="25"/>
  <c r="O32" i="25"/>
  <c r="S32" i="25"/>
  <c r="V32" i="25"/>
  <c r="W32" i="25"/>
  <c r="AO32" i="25"/>
  <c r="AR32" i="25"/>
  <c r="AS32" i="25"/>
  <c r="AW32" i="25"/>
  <c r="P33" i="25"/>
  <c r="Q33" i="25"/>
  <c r="U33" i="25"/>
  <c r="V33" i="25"/>
  <c r="X33" i="25"/>
  <c r="AQ33" i="25"/>
  <c r="AT33" i="25"/>
  <c r="AU33" i="25"/>
  <c r="O34" i="25"/>
  <c r="R34" i="25"/>
  <c r="S34" i="25"/>
  <c r="W34" i="25"/>
  <c r="AO34" i="25"/>
  <c r="AS34" i="25"/>
  <c r="AW34" i="25"/>
  <c r="Q35" i="25"/>
  <c r="U35" i="25"/>
  <c r="X35" i="25"/>
  <c r="AP35" i="25"/>
  <c r="AQ35" i="25"/>
  <c r="AT35" i="25"/>
  <c r="AU35" i="25"/>
  <c r="O36" i="25"/>
  <c r="R36" i="25"/>
  <c r="S36" i="25"/>
  <c r="W36" i="25"/>
  <c r="AO36" i="25"/>
  <c r="AP36" i="25"/>
  <c r="AS36" i="25"/>
  <c r="AW36" i="25"/>
  <c r="P37" i="25"/>
  <c r="Q37" i="25"/>
  <c r="U37" i="25"/>
  <c r="X37" i="25"/>
  <c r="AP37" i="25"/>
  <c r="AQ37" i="25"/>
  <c r="AT37" i="25"/>
  <c r="AU37" i="25"/>
  <c r="O38" i="25"/>
  <c r="R38" i="25"/>
  <c r="S38" i="25"/>
  <c r="W38" i="25"/>
  <c r="AO38" i="25"/>
  <c r="AR38" i="25"/>
  <c r="AS38" i="25"/>
  <c r="AW38" i="25"/>
  <c r="P39" i="25"/>
  <c r="Q39" i="25"/>
  <c r="U39" i="25"/>
  <c r="X39" i="25"/>
  <c r="AO39" i="25"/>
  <c r="AP39" i="25"/>
  <c r="AQ39" i="25"/>
  <c r="AS39" i="25"/>
  <c r="AT39" i="25"/>
  <c r="AU39" i="25"/>
  <c r="AW39" i="25"/>
  <c r="AX39" i="25"/>
  <c r="O40" i="25"/>
  <c r="R40" i="25"/>
  <c r="S40" i="25"/>
  <c r="T40" i="25"/>
  <c r="W40" i="25"/>
  <c r="AO40" i="25"/>
  <c r="AQ40" i="25"/>
  <c r="AR40" i="25"/>
  <c r="AS40" i="25"/>
  <c r="AU40" i="25"/>
  <c r="AV40" i="25"/>
  <c r="AW40" i="25"/>
  <c r="O41" i="25"/>
  <c r="Q41" i="25"/>
  <c r="S41" i="25"/>
  <c r="U41" i="25"/>
  <c r="AO41" i="25"/>
  <c r="AQ41" i="25"/>
  <c r="AS41" i="25"/>
  <c r="AU41" i="25"/>
  <c r="AV41" i="25"/>
  <c r="AW41" i="25"/>
  <c r="O42" i="25"/>
  <c r="R42" i="25"/>
  <c r="S42" i="25"/>
  <c r="W42" i="25"/>
  <c r="AO42" i="25"/>
  <c r="AS42" i="25"/>
  <c r="AV42" i="25"/>
  <c r="AW42" i="25"/>
  <c r="P43" i="25"/>
  <c r="Q43" i="25"/>
  <c r="T43" i="25"/>
  <c r="U43" i="25"/>
  <c r="X43" i="25"/>
  <c r="AP43" i="25"/>
  <c r="AQ43" i="25"/>
  <c r="AT43" i="25"/>
  <c r="AU43" i="25"/>
  <c r="O44" i="25"/>
  <c r="R44" i="25"/>
  <c r="S44" i="25"/>
  <c r="W44" i="25"/>
  <c r="AO44" i="25"/>
  <c r="AQ44" i="25"/>
  <c r="AR44" i="25"/>
  <c r="AS44" i="25"/>
  <c r="AU44" i="25"/>
  <c r="AV44" i="25"/>
  <c r="AW44" i="25"/>
  <c r="Q45" i="25"/>
  <c r="T45" i="25"/>
  <c r="U45" i="25"/>
  <c r="AP45" i="25"/>
  <c r="AQ45" i="25"/>
  <c r="AU45" i="25"/>
  <c r="AX45" i="25"/>
  <c r="O46" i="25"/>
  <c r="S46" i="25"/>
  <c r="V46" i="25"/>
  <c r="W46" i="25"/>
  <c r="AO46" i="25"/>
  <c r="AQ46" i="25"/>
  <c r="AS46" i="25"/>
  <c r="AU46" i="25"/>
  <c r="AW46" i="25"/>
  <c r="Q47" i="25"/>
  <c r="R47" i="25"/>
  <c r="U47" i="25"/>
  <c r="AP47" i="25"/>
  <c r="AQ47" i="25"/>
  <c r="AS47" i="25"/>
  <c r="AU47" i="25"/>
  <c r="AW47" i="25"/>
  <c r="AX47" i="25"/>
  <c r="O48" i="25"/>
  <c r="S48" i="25"/>
  <c r="V48" i="25"/>
  <c r="W48" i="25"/>
  <c r="AO48" i="25"/>
  <c r="AR48" i="25"/>
  <c r="AS48" i="25"/>
  <c r="AW48" i="25"/>
  <c r="P49" i="25"/>
  <c r="Q49" i="25"/>
  <c r="U49" i="25"/>
  <c r="X49" i="25"/>
  <c r="AO49" i="25"/>
  <c r="AQ49" i="25"/>
  <c r="AR49" i="25"/>
  <c r="AS49" i="25"/>
  <c r="AU49" i="25"/>
  <c r="AW49" i="25"/>
  <c r="O50" i="25"/>
  <c r="R50" i="25"/>
  <c r="S50" i="25"/>
  <c r="W50" i="25"/>
  <c r="AO50" i="25"/>
  <c r="AQ50" i="25"/>
  <c r="AS50" i="25"/>
  <c r="AU50" i="25"/>
  <c r="AW50" i="25"/>
  <c r="P51" i="25"/>
  <c r="Q51" i="25"/>
  <c r="T51" i="25"/>
  <c r="U51" i="25"/>
  <c r="X51" i="25"/>
  <c r="AQ51" i="25"/>
  <c r="AR51" i="25"/>
  <c r="AU51" i="25"/>
  <c r="AX51" i="25"/>
  <c r="O52" i="25"/>
  <c r="S52" i="25"/>
  <c r="W52" i="25"/>
  <c r="AO52" i="25"/>
  <c r="AQ52" i="25"/>
  <c r="AR52" i="25"/>
  <c r="AS52" i="25"/>
  <c r="AU52" i="25"/>
  <c r="AV52" i="25"/>
  <c r="AW52" i="25"/>
  <c r="Q53" i="25"/>
  <c r="S53" i="25"/>
  <c r="T53" i="25"/>
  <c r="U53" i="25"/>
  <c r="AQ53" i="25"/>
  <c r="AU53" i="25"/>
  <c r="AX53" i="25"/>
  <c r="O54" i="25"/>
  <c r="S54" i="25"/>
  <c r="W54" i="25"/>
  <c r="AO54" i="25"/>
  <c r="AP54" i="25"/>
  <c r="AQ54" i="25"/>
  <c r="AR54" i="25"/>
  <c r="AS54" i="25"/>
  <c r="AT54" i="25"/>
  <c r="AU54" i="25"/>
  <c r="AV54" i="25"/>
  <c r="AW54" i="25"/>
  <c r="AX54" i="25"/>
  <c r="Q55" i="25"/>
  <c r="U55" i="25"/>
  <c r="X55" i="25"/>
  <c r="AO55" i="25"/>
  <c r="AQ55" i="25"/>
  <c r="AS55" i="25"/>
  <c r="AU55" i="25"/>
  <c r="AW55" i="25"/>
  <c r="O56" i="25"/>
  <c r="R56" i="25"/>
  <c r="S56" i="25"/>
  <c r="W56" i="25"/>
  <c r="AO56" i="25"/>
  <c r="AR56" i="25"/>
  <c r="AS56" i="25"/>
  <c r="AW56" i="25"/>
  <c r="P57" i="25"/>
  <c r="Q57" i="25"/>
  <c r="U57" i="25"/>
  <c r="X57" i="25"/>
  <c r="AO57" i="25"/>
  <c r="AQ57" i="25"/>
  <c r="AU57" i="25"/>
  <c r="AW57" i="25"/>
  <c r="AX57" i="25"/>
  <c r="O58" i="25"/>
  <c r="S58" i="25"/>
  <c r="W58" i="25"/>
  <c r="AO58" i="25"/>
  <c r="AS58" i="25"/>
  <c r="AV58" i="25"/>
  <c r="AW58" i="25"/>
  <c r="Q59" i="25"/>
  <c r="T59" i="25"/>
  <c r="U59" i="25"/>
  <c r="AQ59" i="25"/>
  <c r="AU59" i="25"/>
  <c r="AX59" i="25"/>
  <c r="O60" i="25"/>
  <c r="S60" i="25"/>
  <c r="V60" i="25"/>
  <c r="W60" i="25"/>
  <c r="AO60" i="25"/>
  <c r="AR60" i="25"/>
  <c r="AS60" i="25"/>
  <c r="AT60" i="25"/>
  <c r="AW60" i="25"/>
  <c r="P61" i="25"/>
  <c r="Q61" i="25"/>
  <c r="U61" i="25"/>
  <c r="X61" i="25"/>
  <c r="AQ61" i="25"/>
  <c r="AU61" i="25"/>
  <c r="AX61" i="25"/>
  <c r="O62" i="25"/>
  <c r="S62" i="25"/>
  <c r="V62" i="25"/>
  <c r="W62" i="25"/>
  <c r="AO62" i="25"/>
  <c r="AQ62" i="25"/>
  <c r="AR62" i="25"/>
  <c r="AS62" i="25"/>
  <c r="AU62" i="25"/>
  <c r="AV62" i="25"/>
  <c r="AW62" i="25"/>
  <c r="P63" i="25"/>
  <c r="Q63" i="25"/>
  <c r="S63" i="25"/>
  <c r="U63" i="25"/>
  <c r="W63" i="25"/>
  <c r="AO63" i="25"/>
  <c r="AP63" i="25"/>
  <c r="AQ63" i="25"/>
  <c r="AS63" i="25"/>
  <c r="AU63" i="25"/>
  <c r="AW63" i="25"/>
  <c r="AX63" i="25"/>
  <c r="O64" i="25"/>
  <c r="R64" i="25"/>
  <c r="S64" i="25"/>
  <c r="W64" i="25"/>
  <c r="AO64" i="25"/>
  <c r="AR64" i="25"/>
  <c r="AS64" i="25"/>
  <c r="AW64" i="25"/>
  <c r="Q65" i="25"/>
  <c r="S65" i="25"/>
  <c r="T65" i="25"/>
  <c r="U65" i="25"/>
  <c r="AP65" i="25"/>
  <c r="AQ65" i="25"/>
  <c r="AR65" i="25"/>
  <c r="AU65" i="25"/>
  <c r="AX65" i="25"/>
  <c r="O66" i="25"/>
  <c r="S66" i="25"/>
  <c r="V66" i="25"/>
  <c r="W66" i="25"/>
  <c r="AO66" i="25"/>
  <c r="AR66" i="25"/>
  <c r="AS66" i="25"/>
  <c r="AV66" i="25"/>
  <c r="AW66" i="25"/>
  <c r="O67" i="25"/>
  <c r="Q67" i="25"/>
  <c r="T67" i="25"/>
  <c r="U67" i="25"/>
  <c r="AP67" i="25"/>
  <c r="AQ67" i="25"/>
  <c r="AT67" i="25"/>
  <c r="AU67" i="25"/>
  <c r="O68" i="25"/>
  <c r="R68" i="25"/>
  <c r="S68" i="25"/>
  <c r="W68" i="25"/>
  <c r="AO68" i="25"/>
  <c r="AS68" i="25"/>
  <c r="AV68" i="25"/>
  <c r="AW68" i="25"/>
  <c r="O69" i="25"/>
  <c r="P69" i="25"/>
  <c r="Q69" i="25"/>
  <c r="U69" i="25"/>
  <c r="X69" i="25"/>
  <c r="AO69" i="25"/>
  <c r="AQ69" i="25"/>
  <c r="AT69" i="25"/>
  <c r="AU69" i="25"/>
  <c r="AW69" i="25"/>
  <c r="AX69" i="25"/>
  <c r="O70" i="25"/>
  <c r="S70" i="25"/>
  <c r="W70" i="25"/>
  <c r="AO70" i="25"/>
  <c r="AQ70" i="25"/>
  <c r="AS70" i="25"/>
  <c r="AW70" i="25"/>
  <c r="P71" i="25"/>
  <c r="Q71" i="25"/>
  <c r="U71" i="25"/>
  <c r="V71" i="25"/>
  <c r="X71" i="25"/>
  <c r="AQ71" i="25"/>
  <c r="AT71" i="25"/>
  <c r="AU71" i="25"/>
  <c r="AW71" i="25"/>
  <c r="O72" i="25"/>
  <c r="R72" i="25"/>
  <c r="S72" i="25"/>
  <c r="W72" i="25"/>
  <c r="AO72" i="25"/>
  <c r="AQ72" i="25"/>
  <c r="AS72" i="25"/>
  <c r="AV72" i="25"/>
  <c r="AW72" i="25"/>
  <c r="Q73" i="25"/>
  <c r="T73" i="25"/>
  <c r="U73" i="25"/>
  <c r="X73" i="25"/>
  <c r="AP73" i="25"/>
  <c r="AQ73" i="25"/>
  <c r="AT73" i="25"/>
  <c r="AU73" i="25"/>
  <c r="AX73" i="25"/>
  <c r="O74" i="25"/>
  <c r="Q74" i="25"/>
  <c r="S74" i="25"/>
  <c r="U74" i="25"/>
  <c r="W74" i="25"/>
  <c r="AO74" i="25"/>
  <c r="AQ74" i="25"/>
  <c r="AS74" i="25"/>
  <c r="AV74" i="25"/>
  <c r="AW74" i="25"/>
  <c r="Q75" i="25"/>
  <c r="T75" i="25"/>
  <c r="U75" i="25"/>
  <c r="AQ75" i="25"/>
  <c r="AR75" i="25"/>
  <c r="AT75" i="25"/>
  <c r="AU75" i="25"/>
  <c r="AX75" i="25"/>
  <c r="O76" i="25"/>
  <c r="Q76" i="25"/>
  <c r="R76" i="25"/>
  <c r="S76" i="25"/>
  <c r="V76" i="25"/>
  <c r="W76" i="25"/>
  <c r="AO76" i="25"/>
  <c r="AQ76" i="25"/>
  <c r="AR76" i="25"/>
  <c r="AS76" i="25"/>
  <c r="AU76" i="25"/>
  <c r="AV76" i="25"/>
  <c r="AW76" i="25"/>
  <c r="Q77" i="25"/>
  <c r="T77" i="25"/>
  <c r="U77" i="25"/>
  <c r="AP77" i="25"/>
  <c r="AQ77" i="25"/>
  <c r="AU77" i="25"/>
  <c r="O78" i="25"/>
  <c r="R78" i="25"/>
  <c r="S78" i="25"/>
  <c r="W78" i="25"/>
  <c r="AO78" i="25"/>
  <c r="AQ78" i="25"/>
  <c r="AS78" i="25"/>
  <c r="AT78" i="25"/>
  <c r="AU78" i="25"/>
  <c r="AW78" i="25"/>
  <c r="P79" i="25"/>
  <c r="Q79" i="25"/>
  <c r="S79" i="25"/>
  <c r="T79" i="25"/>
  <c r="U79" i="25"/>
  <c r="W79" i="25"/>
  <c r="AP79" i="25"/>
  <c r="AQ79" i="25"/>
  <c r="AU79" i="25"/>
  <c r="AX79" i="25"/>
  <c r="O80" i="25"/>
  <c r="S80" i="25"/>
  <c r="V80" i="25"/>
  <c r="W80" i="25"/>
  <c r="AO80" i="25"/>
  <c r="AR80" i="25"/>
  <c r="AS80" i="25"/>
  <c r="AW80" i="25"/>
  <c r="P81" i="25"/>
  <c r="Q81" i="25"/>
  <c r="U81" i="25"/>
  <c r="X81" i="25"/>
  <c r="AO81" i="25"/>
  <c r="AQ81" i="25"/>
  <c r="AS81" i="25"/>
  <c r="AU81" i="25"/>
  <c r="AW81" i="25"/>
  <c r="AX81" i="25"/>
  <c r="O82" i="25"/>
  <c r="R82" i="25"/>
  <c r="S82" i="25"/>
  <c r="W82" i="25"/>
  <c r="AO82" i="25"/>
  <c r="AQ82" i="25"/>
  <c r="AR82" i="25"/>
  <c r="AS82" i="25"/>
  <c r="AU82" i="25"/>
  <c r="AV82" i="25"/>
  <c r="AW82" i="25"/>
  <c r="Q83" i="25"/>
  <c r="T83" i="25"/>
  <c r="U83" i="25"/>
  <c r="AO83" i="25"/>
  <c r="AP83" i="25"/>
  <c r="AQ83" i="25"/>
  <c r="AS83" i="25"/>
  <c r="AU83" i="25"/>
  <c r="AW83" i="25"/>
  <c r="AX83" i="25"/>
  <c r="O84" i="25"/>
  <c r="Q84" i="25"/>
  <c r="R84" i="25"/>
  <c r="S84" i="25"/>
  <c r="W84" i="25"/>
  <c r="AO84" i="25"/>
  <c r="AP84" i="25"/>
  <c r="AQ84" i="25"/>
  <c r="AS84" i="25"/>
  <c r="AU84" i="25"/>
  <c r="AW84" i="25"/>
  <c r="O85" i="25"/>
  <c r="Q85" i="25"/>
  <c r="S85" i="25"/>
  <c r="T85" i="25"/>
  <c r="U85" i="25"/>
  <c r="X85" i="25"/>
  <c r="AO85" i="25"/>
  <c r="AP85" i="25"/>
  <c r="AQ85" i="25"/>
  <c r="AS85" i="25"/>
  <c r="AT85" i="25"/>
  <c r="AU85" i="25"/>
  <c r="AW85" i="25"/>
  <c r="AX85" i="25"/>
  <c r="O86" i="25"/>
  <c r="R86" i="25"/>
  <c r="S86" i="25"/>
  <c r="V86" i="25"/>
  <c r="W86" i="25"/>
  <c r="AO86" i="25"/>
  <c r="AQ86" i="25"/>
  <c r="AS86" i="25"/>
  <c r="AT86" i="25"/>
  <c r="AU86" i="25"/>
  <c r="AW86" i="25"/>
  <c r="P87" i="25"/>
  <c r="Q87" i="25"/>
  <c r="T87" i="25"/>
  <c r="U87" i="25"/>
  <c r="X87" i="25"/>
  <c r="AQ87" i="25"/>
  <c r="AT87" i="25"/>
  <c r="AU87" i="25"/>
  <c r="AX87" i="25"/>
  <c r="O88" i="25"/>
  <c r="S88" i="25"/>
  <c r="V88" i="25"/>
  <c r="W88" i="25"/>
  <c r="AO88" i="25"/>
  <c r="AS88" i="25"/>
  <c r="AT88" i="25"/>
  <c r="AW88" i="25"/>
  <c r="AX88" i="25"/>
  <c r="P89" i="25"/>
  <c r="Q89" i="25"/>
  <c r="T89" i="25"/>
  <c r="U89" i="25"/>
  <c r="AQ89" i="25"/>
  <c r="AU89" i="25"/>
  <c r="AX89" i="25"/>
  <c r="O90" i="25"/>
  <c r="Q90" i="25"/>
  <c r="S90" i="25"/>
  <c r="U90" i="25"/>
  <c r="V90" i="25"/>
  <c r="W90" i="25"/>
  <c r="AO90" i="25"/>
  <c r="AQ90" i="25"/>
  <c r="AR90" i="25"/>
  <c r="AS90" i="25"/>
  <c r="AU90" i="25"/>
  <c r="AV90" i="25"/>
  <c r="AW90" i="25"/>
  <c r="Q91" i="25"/>
  <c r="T91" i="25"/>
  <c r="U91" i="25"/>
  <c r="AO91" i="25"/>
  <c r="AP91" i="25"/>
  <c r="AQ91" i="25"/>
  <c r="AS91" i="25"/>
  <c r="AT91" i="25"/>
  <c r="AU91" i="25"/>
  <c r="AW91" i="25"/>
  <c r="O92" i="25"/>
  <c r="R92" i="25"/>
  <c r="S92" i="25"/>
  <c r="V92" i="25"/>
  <c r="W92" i="25"/>
  <c r="AO92" i="25"/>
  <c r="AS92" i="25"/>
  <c r="AU92" i="25"/>
  <c r="AW92" i="25"/>
  <c r="Q93" i="25"/>
  <c r="U93" i="25"/>
  <c r="X93" i="25"/>
  <c r="AO93" i="25"/>
  <c r="AQ93" i="25"/>
  <c r="AS93" i="25"/>
  <c r="AT93" i="25"/>
  <c r="AU93" i="25"/>
  <c r="AX93" i="25"/>
  <c r="O94" i="25"/>
  <c r="R94" i="25"/>
  <c r="S94" i="25"/>
  <c r="U94" i="25"/>
  <c r="V94" i="25"/>
  <c r="W94" i="25"/>
  <c r="AO94" i="25"/>
  <c r="AQ94" i="25"/>
  <c r="AR94" i="25"/>
  <c r="AS94" i="25"/>
  <c r="AU94" i="25"/>
  <c r="AV94" i="25"/>
  <c r="AW94" i="25"/>
  <c r="P95" i="25"/>
  <c r="Q95" i="25"/>
  <c r="U95" i="25"/>
  <c r="X95" i="25"/>
  <c r="AP95" i="25"/>
  <c r="AQ95" i="25"/>
  <c r="AS95" i="25"/>
  <c r="AT95" i="25"/>
  <c r="AU95" i="25"/>
  <c r="AW95" i="25"/>
  <c r="O96" i="25"/>
  <c r="R96" i="25"/>
  <c r="S96" i="25"/>
  <c r="W96" i="25"/>
  <c r="AO96" i="25"/>
  <c r="AQ96" i="25"/>
  <c r="AS96" i="25"/>
  <c r="AU96" i="25"/>
  <c r="AV96" i="25"/>
  <c r="AW96" i="25"/>
  <c r="P97" i="25"/>
  <c r="Q97" i="25"/>
  <c r="U97" i="25"/>
  <c r="AO97" i="25"/>
  <c r="AQ97" i="25"/>
  <c r="AS97" i="25"/>
  <c r="AT97" i="25"/>
  <c r="AU97" i="25"/>
  <c r="AW97" i="25"/>
  <c r="AX97" i="25"/>
  <c r="O98" i="25"/>
  <c r="S98" i="25"/>
  <c r="V98" i="25"/>
  <c r="W98" i="25"/>
  <c r="AO98" i="25"/>
  <c r="AR98" i="25"/>
  <c r="AS98" i="25"/>
  <c r="AU98" i="25"/>
  <c r="AW98" i="25"/>
  <c r="P99" i="25"/>
  <c r="T99" i="25"/>
  <c r="X99" i="25"/>
  <c r="AO99" i="25"/>
  <c r="AP99" i="25"/>
  <c r="AQ99" i="25"/>
  <c r="AT99" i="25"/>
  <c r="AU99" i="25"/>
  <c r="AW99" i="25"/>
  <c r="S100" i="25"/>
  <c r="V100" i="25"/>
  <c r="AO100" i="25"/>
  <c r="AP100" i="25"/>
  <c r="AQ100" i="25"/>
  <c r="AS100" i="25"/>
  <c r="AU100" i="25"/>
  <c r="AW100" i="25"/>
  <c r="AX100" i="25"/>
  <c r="P101" i="25"/>
  <c r="X101" i="25"/>
  <c r="AO101" i="25"/>
  <c r="AQ101" i="25"/>
  <c r="AS101" i="25"/>
  <c r="AT101" i="25"/>
  <c r="AU101" i="25"/>
  <c r="AW101" i="25"/>
  <c r="AX101" i="25"/>
  <c r="O102" i="25"/>
  <c r="S102" i="25"/>
  <c r="AO102" i="25"/>
  <c r="AS102" i="25"/>
  <c r="AV102" i="25"/>
  <c r="AW102" i="25"/>
  <c r="T103" i="25"/>
  <c r="U103" i="25"/>
  <c r="AO103" i="25"/>
  <c r="AP103" i="25"/>
  <c r="AQ103" i="25"/>
  <c r="AS103" i="25"/>
  <c r="AU103" i="25"/>
  <c r="AW103" i="25"/>
  <c r="AX103" i="25"/>
  <c r="V104" i="25"/>
  <c r="W104" i="25"/>
  <c r="AO104" i="25"/>
  <c r="AQ104" i="25"/>
  <c r="AR104" i="25"/>
  <c r="AS104" i="25"/>
  <c r="AU104" i="25"/>
  <c r="AV104" i="25"/>
  <c r="AW104" i="25"/>
  <c r="P105" i="25"/>
  <c r="Q105" i="25"/>
  <c r="X105" i="25"/>
  <c r="AQ105" i="25"/>
  <c r="AT105" i="25"/>
  <c r="AU105" i="25"/>
  <c r="Q106" i="25"/>
  <c r="R106" i="25"/>
  <c r="U106" i="25"/>
  <c r="W106" i="25"/>
  <c r="AO106" i="25"/>
  <c r="AS106" i="25"/>
  <c r="AT106" i="25"/>
  <c r="AV106" i="25"/>
  <c r="AW106" i="25"/>
  <c r="O107" i="25"/>
  <c r="P107" i="25"/>
  <c r="S107" i="25"/>
  <c r="T107" i="25"/>
  <c r="U107" i="25"/>
  <c r="AP107" i="25"/>
  <c r="AQ107" i="25"/>
  <c r="AU107" i="25"/>
  <c r="R108" i="25"/>
  <c r="S108" i="25"/>
  <c r="V108" i="25"/>
  <c r="AO108" i="25"/>
  <c r="AR108" i="25"/>
  <c r="AS108" i="25"/>
  <c r="AV108" i="25"/>
  <c r="AW108" i="25"/>
  <c r="P109" i="25"/>
  <c r="T109" i="25"/>
  <c r="W109" i="25"/>
  <c r="X109" i="25"/>
  <c r="AQ109" i="25"/>
  <c r="AT109" i="25"/>
  <c r="AU109" i="25"/>
  <c r="AX109" i="25"/>
  <c r="O110" i="25"/>
  <c r="R110" i="25"/>
  <c r="AO110" i="25"/>
  <c r="AR110" i="25"/>
  <c r="AS110" i="25"/>
  <c r="AW110" i="25"/>
  <c r="T111" i="25"/>
  <c r="U111" i="25"/>
  <c r="X111" i="25"/>
  <c r="AO111" i="25"/>
  <c r="AP111" i="25"/>
  <c r="AQ111" i="25"/>
  <c r="AR111" i="25"/>
  <c r="AS111" i="25"/>
  <c r="AT111" i="25"/>
  <c r="AU111" i="25"/>
  <c r="AV111" i="25"/>
  <c r="AW111" i="25"/>
  <c r="AX111" i="25"/>
  <c r="O112" i="25"/>
  <c r="Q112" i="25"/>
  <c r="V112" i="25"/>
  <c r="W112" i="25"/>
  <c r="AO112" i="25"/>
  <c r="AQ112" i="25"/>
  <c r="AR112" i="25"/>
  <c r="AS112" i="25"/>
  <c r="AU112" i="25"/>
  <c r="AW112" i="25"/>
  <c r="P113" i="25"/>
  <c r="T113" i="25"/>
  <c r="W113" i="25"/>
  <c r="AO113" i="25"/>
  <c r="AP113" i="25"/>
  <c r="AQ113" i="25"/>
  <c r="AS113" i="25"/>
  <c r="AT113" i="25"/>
  <c r="AU113" i="25"/>
  <c r="AW113" i="25"/>
  <c r="R114" i="25"/>
  <c r="S114" i="25"/>
  <c r="AO114" i="25"/>
  <c r="AP114" i="25"/>
  <c r="AS114" i="25"/>
  <c r="AV114" i="25"/>
  <c r="AW114" i="25"/>
  <c r="AX114" i="25"/>
  <c r="X115" i="25"/>
  <c r="AQ115" i="25"/>
  <c r="AS115" i="25"/>
  <c r="AT115" i="25"/>
  <c r="AU115" i="25"/>
  <c r="AW115" i="25"/>
  <c r="AX115" i="25"/>
  <c r="AO116" i="25"/>
  <c r="AQ116" i="25"/>
  <c r="AR116" i="25"/>
  <c r="AS116" i="25"/>
  <c r="AU116" i="25"/>
  <c r="AV116" i="25"/>
  <c r="AW116" i="25"/>
  <c r="T117" i="25"/>
  <c r="U117" i="25"/>
  <c r="AO117" i="25"/>
  <c r="AQ117" i="25"/>
  <c r="AS117" i="25"/>
  <c r="AT117" i="25"/>
  <c r="AU117" i="25"/>
  <c r="AW117" i="25"/>
  <c r="AX117" i="25"/>
  <c r="O118" i="25"/>
  <c r="AO118" i="25"/>
  <c r="AQ118" i="25"/>
  <c r="AS118" i="25"/>
  <c r="AU118" i="25"/>
  <c r="AV118" i="25"/>
  <c r="AW118" i="25"/>
  <c r="AP119" i="25"/>
  <c r="AQ119" i="25"/>
  <c r="AT119" i="25"/>
  <c r="AU119" i="25"/>
  <c r="AV119" i="25"/>
  <c r="R120" i="25"/>
  <c r="S120" i="25"/>
  <c r="AO120" i="25"/>
  <c r="AR120" i="25"/>
  <c r="AS120" i="25"/>
  <c r="AW120" i="25"/>
  <c r="P121" i="25"/>
  <c r="Q121" i="25"/>
  <c r="X121" i="25"/>
  <c r="AP121" i="25"/>
  <c r="AQ121" i="25"/>
  <c r="AT121" i="25"/>
  <c r="AU121" i="25"/>
  <c r="AV121" i="25"/>
  <c r="R122" i="25"/>
  <c r="T122" i="25"/>
  <c r="AO122" i="25"/>
  <c r="AQ122" i="25"/>
  <c r="AS122" i="25"/>
  <c r="AU122" i="25"/>
  <c r="AV122" i="25"/>
  <c r="AW122" i="25"/>
  <c r="AO123" i="25"/>
  <c r="AP123" i="25"/>
  <c r="AQ123" i="25"/>
  <c r="AS123" i="25"/>
  <c r="AT123" i="25"/>
  <c r="AU123" i="25"/>
  <c r="AW123" i="25"/>
  <c r="AX123" i="25"/>
  <c r="W124" i="25"/>
  <c r="AO124" i="25"/>
  <c r="AQ124" i="25"/>
  <c r="AR124" i="25"/>
  <c r="AS124" i="25"/>
  <c r="AU124" i="25"/>
  <c r="AV124" i="25"/>
  <c r="AW124" i="25"/>
  <c r="P125" i="25"/>
  <c r="Q125" i="25"/>
  <c r="T125" i="25"/>
  <c r="X125" i="25"/>
  <c r="AQ125" i="25"/>
  <c r="AR125" i="25"/>
  <c r="AU125" i="25"/>
  <c r="AV125" i="25"/>
  <c r="AX125" i="25"/>
  <c r="V126" i="25"/>
  <c r="AO126" i="25"/>
  <c r="AQ126" i="25"/>
  <c r="AR126" i="25"/>
  <c r="AS126" i="25"/>
  <c r="AU126" i="25"/>
  <c r="AV126" i="25"/>
  <c r="AW126" i="25"/>
  <c r="U127" i="25"/>
  <c r="AO127" i="25"/>
  <c r="AP127" i="25"/>
  <c r="AQ127" i="25"/>
  <c r="AS127" i="25"/>
  <c r="AU127" i="25"/>
  <c r="AW127" i="25"/>
  <c r="AO128" i="25"/>
  <c r="AQ128" i="25"/>
  <c r="AS128" i="25"/>
  <c r="AU128" i="25"/>
  <c r="AV128" i="25"/>
  <c r="AW128" i="25"/>
  <c r="P129" i="25"/>
  <c r="U129" i="25"/>
  <c r="AO129" i="25"/>
  <c r="AP129" i="25"/>
  <c r="AQ129" i="25"/>
  <c r="AS129" i="25"/>
  <c r="AT129" i="25"/>
  <c r="AU129" i="25"/>
  <c r="AX129" i="25"/>
  <c r="W130" i="25"/>
  <c r="AO130" i="25"/>
  <c r="AQ130" i="25"/>
  <c r="AR130" i="25"/>
  <c r="AS130" i="25"/>
  <c r="AU130" i="25"/>
  <c r="AV130" i="25"/>
  <c r="AW130" i="25"/>
  <c r="U131" i="25"/>
  <c r="AP131" i="25"/>
  <c r="AQ131" i="25"/>
  <c r="AT131" i="25"/>
  <c r="AU131" i="25"/>
  <c r="AX131" i="25"/>
  <c r="O132" i="25"/>
  <c r="AO132" i="25"/>
  <c r="AQ132" i="25"/>
  <c r="AS132" i="25"/>
  <c r="AT132" i="25"/>
  <c r="AU132" i="25"/>
  <c r="AW132" i="25"/>
  <c r="Q133" i="25"/>
  <c r="AO133" i="25"/>
  <c r="AP133" i="25"/>
  <c r="AQ133" i="25"/>
  <c r="AS133" i="25"/>
  <c r="AT133" i="25"/>
  <c r="AU133" i="25"/>
  <c r="AW133" i="25"/>
  <c r="S134" i="25"/>
  <c r="W134" i="25"/>
  <c r="AO134" i="25"/>
  <c r="AR134" i="25"/>
  <c r="AS134" i="25"/>
  <c r="AV134" i="25"/>
  <c r="AW134" i="25"/>
  <c r="AO135" i="25"/>
  <c r="AP135" i="25"/>
  <c r="AQ135" i="25"/>
  <c r="AS135" i="25"/>
  <c r="AT135" i="25"/>
  <c r="AU135" i="25"/>
  <c r="AW135" i="25"/>
  <c r="AX135" i="25"/>
  <c r="R136" i="25"/>
  <c r="S136" i="25"/>
  <c r="V136" i="25"/>
  <c r="AO136" i="25"/>
  <c r="AP136" i="25"/>
  <c r="AR136" i="25"/>
  <c r="AS136" i="25"/>
  <c r="AV136" i="25"/>
  <c r="AW136" i="25"/>
  <c r="U137" i="25"/>
  <c r="V137" i="25"/>
  <c r="AQ137" i="25"/>
  <c r="AR137" i="25"/>
  <c r="AT137" i="25"/>
  <c r="AU137" i="25"/>
  <c r="AX137" i="25"/>
  <c r="O138" i="25"/>
  <c r="W138" i="25"/>
  <c r="X138" i="25"/>
  <c r="AO138" i="25"/>
  <c r="AQ138" i="25"/>
  <c r="AR138" i="25"/>
  <c r="AS138" i="25"/>
  <c r="AU138" i="25"/>
  <c r="AV138" i="25"/>
  <c r="AW138" i="25"/>
  <c r="Q139" i="25"/>
  <c r="AO139" i="25"/>
  <c r="AP139" i="25"/>
  <c r="AQ139" i="25"/>
  <c r="AS139" i="25"/>
  <c r="AT139" i="25"/>
  <c r="AU139" i="25"/>
  <c r="AW139" i="25"/>
  <c r="AX139" i="25"/>
  <c r="O140" i="25"/>
  <c r="W140" i="25"/>
  <c r="AO140" i="25"/>
  <c r="AQ140" i="25"/>
  <c r="AR140" i="25"/>
  <c r="AS140" i="25"/>
  <c r="AU140" i="25"/>
  <c r="AW140" i="25"/>
  <c r="Q141" i="25"/>
  <c r="U141" i="25"/>
  <c r="AO141" i="25"/>
  <c r="AP141" i="25"/>
  <c r="AQ141" i="25"/>
  <c r="AS141" i="25"/>
  <c r="AT141" i="25"/>
  <c r="AU141" i="25"/>
  <c r="AW141" i="25"/>
  <c r="AX141" i="25"/>
  <c r="O142" i="25"/>
  <c r="S142" i="25"/>
  <c r="AO142" i="25"/>
  <c r="AQ142" i="25"/>
  <c r="AR142" i="25"/>
  <c r="AS142" i="25"/>
  <c r="AU142" i="25"/>
  <c r="AV142" i="25"/>
  <c r="AW142" i="25"/>
  <c r="Q143" i="25"/>
  <c r="T143" i="25"/>
  <c r="X143" i="25"/>
  <c r="AO143" i="25"/>
  <c r="AP143" i="25"/>
  <c r="AQ143" i="25"/>
  <c r="AS143" i="25"/>
  <c r="AT143" i="25"/>
  <c r="AU143" i="25"/>
  <c r="AW143" i="25"/>
  <c r="AX143" i="25"/>
  <c r="S144" i="25"/>
  <c r="W144" i="25"/>
  <c r="AO144" i="25"/>
  <c r="AQ144" i="25"/>
  <c r="AR144" i="25"/>
  <c r="AS144" i="25"/>
  <c r="AU144" i="25"/>
  <c r="AV144" i="25"/>
  <c r="AW144" i="25"/>
  <c r="Q145" i="25"/>
  <c r="U145" i="25"/>
  <c r="AP145" i="25"/>
  <c r="AQ145" i="25"/>
  <c r="AT145" i="25"/>
  <c r="AU145" i="25"/>
  <c r="AV145" i="25"/>
  <c r="S146" i="25"/>
  <c r="AO146" i="25"/>
  <c r="AQ146" i="25"/>
  <c r="AS146" i="25"/>
  <c r="AT146" i="25"/>
  <c r="AU146" i="25"/>
  <c r="AW146" i="25"/>
  <c r="Q147" i="25"/>
  <c r="AO147" i="25"/>
  <c r="AP147" i="25"/>
  <c r="AQ147" i="25"/>
  <c r="AS147" i="25"/>
  <c r="AT147" i="25"/>
  <c r="AU147" i="25"/>
  <c r="AW147" i="25"/>
  <c r="AX147" i="25"/>
  <c r="S148" i="25"/>
  <c r="W148" i="25"/>
  <c r="AO148" i="25"/>
  <c r="AQ148" i="25"/>
  <c r="AR148" i="25"/>
  <c r="AS148" i="25"/>
  <c r="AU148" i="25"/>
  <c r="AV148" i="25"/>
  <c r="AW148" i="25"/>
  <c r="Q149" i="25"/>
  <c r="U149" i="25"/>
  <c r="AP149" i="25"/>
  <c r="AQ149" i="25"/>
  <c r="AT149" i="25"/>
  <c r="AU149" i="25"/>
  <c r="AV149" i="25"/>
  <c r="S150" i="25"/>
  <c r="AO150" i="25"/>
  <c r="AQ150" i="25"/>
  <c r="AS150" i="25"/>
  <c r="AT150" i="25"/>
  <c r="AU150" i="25"/>
  <c r="AW150" i="25"/>
  <c r="Q151" i="25"/>
  <c r="AO151" i="25"/>
  <c r="AP151" i="25"/>
  <c r="AQ151" i="25"/>
  <c r="AS151" i="25"/>
  <c r="AT151" i="25"/>
  <c r="AU151" i="25"/>
  <c r="AW151" i="25"/>
  <c r="AX151" i="25"/>
  <c r="S152" i="25"/>
  <c r="AO152" i="25"/>
  <c r="AQ152" i="25"/>
  <c r="AR152" i="25"/>
  <c r="AS152" i="25"/>
  <c r="AU152" i="25"/>
  <c r="AW152" i="25"/>
  <c r="Q153" i="25"/>
  <c r="AP153" i="25"/>
  <c r="AQ153" i="25"/>
  <c r="AR153" i="25"/>
  <c r="AU153" i="25"/>
  <c r="AV153" i="25"/>
  <c r="AX153" i="25"/>
  <c r="P154" i="25"/>
  <c r="W154" i="25"/>
  <c r="AO154" i="25"/>
  <c r="AP154" i="25"/>
  <c r="AQ154" i="25"/>
  <c r="AR154" i="25"/>
  <c r="AS154" i="25"/>
  <c r="AT154" i="25"/>
  <c r="AU154" i="25"/>
  <c r="AV154" i="25"/>
  <c r="AW154" i="25"/>
  <c r="AX154" i="25"/>
  <c r="B6" i="24"/>
  <c r="AB11" i="25" s="1"/>
  <c r="C6" i="24"/>
  <c r="AC11" i="25" s="1"/>
  <c r="D6" i="24"/>
  <c r="AD11" i="25" s="1"/>
  <c r="E6" i="24"/>
  <c r="AE11" i="25" s="1"/>
  <c r="F6" i="24"/>
  <c r="AF11" i="25" s="1"/>
  <c r="G6" i="24"/>
  <c r="AG11" i="25" s="1"/>
  <c r="I6" i="24"/>
  <c r="AI11" i="25" s="1"/>
  <c r="J6" i="24"/>
  <c r="AJ11" i="25" s="1"/>
  <c r="K6" i="24"/>
  <c r="AK11" i="25" s="1"/>
  <c r="DN6" i="24"/>
  <c r="H6" i="24" s="1"/>
  <c r="AH11" i="25" s="1"/>
  <c r="B7" i="24"/>
  <c r="AB12" i="25" s="1"/>
  <c r="C7" i="24"/>
  <c r="AC12" i="25" s="1"/>
  <c r="D7" i="24"/>
  <c r="AD12" i="25" s="1"/>
  <c r="E7" i="24"/>
  <c r="AE12" i="25" s="1"/>
  <c r="F7" i="24"/>
  <c r="AF12" i="25" s="1"/>
  <c r="G7" i="24"/>
  <c r="AG12" i="25" s="1"/>
  <c r="I7" i="24"/>
  <c r="AI12" i="25" s="1"/>
  <c r="J7" i="24"/>
  <c r="AJ12" i="25" s="1"/>
  <c r="K7" i="24"/>
  <c r="AK12" i="25" s="1"/>
  <c r="DN7" i="24"/>
  <c r="H7" i="24" s="1"/>
  <c r="AH12" i="25" s="1"/>
  <c r="B8" i="24"/>
  <c r="AB13" i="25" s="1"/>
  <c r="C8" i="24"/>
  <c r="AC13" i="25" s="1"/>
  <c r="D8" i="24"/>
  <c r="AD13" i="25" s="1"/>
  <c r="E8" i="24"/>
  <c r="AE13" i="25" s="1"/>
  <c r="F8" i="24"/>
  <c r="AF13" i="25" s="1"/>
  <c r="G8" i="24"/>
  <c r="AG13" i="25" s="1"/>
  <c r="I8" i="24"/>
  <c r="AI13" i="25" s="1"/>
  <c r="J8" i="24"/>
  <c r="AJ13" i="25" s="1"/>
  <c r="K8" i="24"/>
  <c r="AK13" i="25" s="1"/>
  <c r="DN8" i="24"/>
  <c r="H8" i="24" s="1"/>
  <c r="AH13" i="25" s="1"/>
  <c r="B9" i="24"/>
  <c r="AB14" i="25" s="1"/>
  <c r="C9" i="24"/>
  <c r="AC14" i="25" s="1"/>
  <c r="D9" i="24"/>
  <c r="AD14" i="25" s="1"/>
  <c r="E9" i="24"/>
  <c r="AE14" i="25" s="1"/>
  <c r="F9" i="24"/>
  <c r="AF14" i="25" s="1"/>
  <c r="G9" i="24"/>
  <c r="AG14" i="25" s="1"/>
  <c r="I9" i="24"/>
  <c r="AI14" i="25" s="1"/>
  <c r="J9" i="24"/>
  <c r="AJ14" i="25" s="1"/>
  <c r="K9" i="24"/>
  <c r="AK14" i="25" s="1"/>
  <c r="DN9" i="24"/>
  <c r="H9" i="24" s="1"/>
  <c r="AH14" i="25" s="1"/>
  <c r="B10" i="24"/>
  <c r="AB15" i="25" s="1"/>
  <c r="C10" i="24"/>
  <c r="AC15" i="25" s="1"/>
  <c r="D10" i="24"/>
  <c r="AD15" i="25" s="1"/>
  <c r="E10" i="24"/>
  <c r="AE15" i="25" s="1"/>
  <c r="F10" i="24"/>
  <c r="AF15" i="25" s="1"/>
  <c r="G10" i="24"/>
  <c r="AG15" i="25" s="1"/>
  <c r="I10" i="24"/>
  <c r="AI15" i="25" s="1"/>
  <c r="J10" i="24"/>
  <c r="AJ15" i="25" s="1"/>
  <c r="K10" i="24"/>
  <c r="AK15" i="25" s="1"/>
  <c r="DN10" i="24"/>
  <c r="H10" i="24" s="1"/>
  <c r="AH15" i="25" s="1"/>
  <c r="B11" i="24"/>
  <c r="AB16" i="25" s="1"/>
  <c r="C11" i="24"/>
  <c r="AC16" i="25" s="1"/>
  <c r="D11" i="24"/>
  <c r="AD16" i="25" s="1"/>
  <c r="E11" i="24"/>
  <c r="AE16" i="25" s="1"/>
  <c r="F11" i="24"/>
  <c r="AF16" i="25" s="1"/>
  <c r="G11" i="24"/>
  <c r="AG16" i="25" s="1"/>
  <c r="I11" i="24"/>
  <c r="AI16" i="25" s="1"/>
  <c r="J11" i="24"/>
  <c r="AJ16" i="25" s="1"/>
  <c r="K11" i="24"/>
  <c r="AK16" i="25" s="1"/>
  <c r="DN11" i="24"/>
  <c r="H11" i="24" s="1"/>
  <c r="AH16" i="25" s="1"/>
  <c r="B12" i="24"/>
  <c r="AB17" i="25" s="1"/>
  <c r="C12" i="24"/>
  <c r="AC17" i="25" s="1"/>
  <c r="D12" i="24"/>
  <c r="AD17" i="25" s="1"/>
  <c r="E12" i="24"/>
  <c r="AE17" i="25" s="1"/>
  <c r="F12" i="24"/>
  <c r="AF17" i="25" s="1"/>
  <c r="G12" i="24"/>
  <c r="AG17" i="25" s="1"/>
  <c r="I12" i="24"/>
  <c r="AI17" i="25" s="1"/>
  <c r="J12" i="24"/>
  <c r="AJ17" i="25" s="1"/>
  <c r="K12" i="24"/>
  <c r="AK17" i="25" s="1"/>
  <c r="DN12" i="24"/>
  <c r="H12" i="24" s="1"/>
  <c r="AH17" i="25" s="1"/>
  <c r="B13" i="24"/>
  <c r="AB18" i="25" s="1"/>
  <c r="C13" i="24"/>
  <c r="AC18" i="25" s="1"/>
  <c r="D13" i="24"/>
  <c r="AD18" i="25" s="1"/>
  <c r="E13" i="24"/>
  <c r="AE18" i="25" s="1"/>
  <c r="F13" i="24"/>
  <c r="AF18" i="25" s="1"/>
  <c r="G13" i="24"/>
  <c r="AG18" i="25" s="1"/>
  <c r="I13" i="24"/>
  <c r="AI18" i="25" s="1"/>
  <c r="J13" i="24"/>
  <c r="AJ18" i="25" s="1"/>
  <c r="K13" i="24"/>
  <c r="AK18" i="25" s="1"/>
  <c r="DN13" i="24"/>
  <c r="H13" i="24" s="1"/>
  <c r="AH18" i="25" s="1"/>
  <c r="B14" i="24"/>
  <c r="AB19" i="25" s="1"/>
  <c r="C14" i="24"/>
  <c r="AC19" i="25" s="1"/>
  <c r="D14" i="24"/>
  <c r="AD19" i="25" s="1"/>
  <c r="E14" i="24"/>
  <c r="AE19" i="25" s="1"/>
  <c r="F14" i="24"/>
  <c r="AF19" i="25" s="1"/>
  <c r="G14" i="24"/>
  <c r="AG19" i="25" s="1"/>
  <c r="I14" i="24"/>
  <c r="AI19" i="25" s="1"/>
  <c r="J14" i="24"/>
  <c r="AJ19" i="25" s="1"/>
  <c r="K14" i="24"/>
  <c r="AK19" i="25" s="1"/>
  <c r="DN14" i="24"/>
  <c r="H14" i="24" s="1"/>
  <c r="AH19" i="25" s="1"/>
  <c r="B15" i="24"/>
  <c r="AB20" i="25" s="1"/>
  <c r="C15" i="24"/>
  <c r="AC20" i="25" s="1"/>
  <c r="D15" i="24"/>
  <c r="AD20" i="25" s="1"/>
  <c r="E15" i="24"/>
  <c r="AE20" i="25" s="1"/>
  <c r="F15" i="24"/>
  <c r="AF20" i="25" s="1"/>
  <c r="G15" i="24"/>
  <c r="AG20" i="25" s="1"/>
  <c r="I15" i="24"/>
  <c r="AI20" i="25" s="1"/>
  <c r="J15" i="24"/>
  <c r="AJ20" i="25" s="1"/>
  <c r="K15" i="24"/>
  <c r="AK20" i="25" s="1"/>
  <c r="DN15" i="24"/>
  <c r="H15" i="24" s="1"/>
  <c r="AH20" i="25" s="1"/>
  <c r="B16" i="24"/>
  <c r="AB21" i="25" s="1"/>
  <c r="C16" i="24"/>
  <c r="AC21" i="25" s="1"/>
  <c r="D16" i="24"/>
  <c r="AD21" i="25" s="1"/>
  <c r="E16" i="24"/>
  <c r="AE21" i="25" s="1"/>
  <c r="F16" i="24"/>
  <c r="AF21" i="25" s="1"/>
  <c r="G16" i="24"/>
  <c r="AG21" i="25" s="1"/>
  <c r="I16" i="24"/>
  <c r="AI21" i="25" s="1"/>
  <c r="J16" i="24"/>
  <c r="AJ21" i="25" s="1"/>
  <c r="K16" i="24"/>
  <c r="AK21" i="25" s="1"/>
  <c r="DN16" i="24"/>
  <c r="H16" i="24" s="1"/>
  <c r="AH21" i="25" s="1"/>
  <c r="B17" i="24"/>
  <c r="AB22" i="25" s="1"/>
  <c r="C17" i="24"/>
  <c r="AC22" i="25" s="1"/>
  <c r="D17" i="24"/>
  <c r="AD22" i="25" s="1"/>
  <c r="E17" i="24"/>
  <c r="AE22" i="25" s="1"/>
  <c r="F17" i="24"/>
  <c r="AF22" i="25" s="1"/>
  <c r="G17" i="24"/>
  <c r="AG22" i="25" s="1"/>
  <c r="I17" i="24"/>
  <c r="AI22" i="25" s="1"/>
  <c r="J17" i="24"/>
  <c r="AJ22" i="25" s="1"/>
  <c r="K17" i="24"/>
  <c r="AK22" i="25" s="1"/>
  <c r="DN17" i="24"/>
  <c r="H17" i="24" s="1"/>
  <c r="AH22" i="25" s="1"/>
  <c r="B18" i="24"/>
  <c r="AB23" i="25" s="1"/>
  <c r="C18" i="24"/>
  <c r="AC23" i="25" s="1"/>
  <c r="D18" i="24"/>
  <c r="AD23" i="25" s="1"/>
  <c r="E18" i="24"/>
  <c r="AE23" i="25" s="1"/>
  <c r="F18" i="24"/>
  <c r="AF23" i="25" s="1"/>
  <c r="G18" i="24"/>
  <c r="AG23" i="25" s="1"/>
  <c r="I18" i="24"/>
  <c r="AI23" i="25" s="1"/>
  <c r="J18" i="24"/>
  <c r="AJ23" i="25" s="1"/>
  <c r="K18" i="24"/>
  <c r="AK23" i="25" s="1"/>
  <c r="DN18" i="24"/>
  <c r="H18" i="24" s="1"/>
  <c r="AH23" i="25" s="1"/>
  <c r="B19" i="24"/>
  <c r="AB24" i="25" s="1"/>
  <c r="C19" i="24"/>
  <c r="AC24" i="25" s="1"/>
  <c r="D19" i="24"/>
  <c r="AD24" i="25" s="1"/>
  <c r="E19" i="24"/>
  <c r="AE24" i="25" s="1"/>
  <c r="F19" i="24"/>
  <c r="AF24" i="25" s="1"/>
  <c r="G19" i="24"/>
  <c r="AG24" i="25" s="1"/>
  <c r="I19" i="24"/>
  <c r="AI24" i="25" s="1"/>
  <c r="J19" i="24"/>
  <c r="AJ24" i="25" s="1"/>
  <c r="K19" i="24"/>
  <c r="AK24" i="25" s="1"/>
  <c r="DN19" i="24"/>
  <c r="H19" i="24" s="1"/>
  <c r="AH24" i="25" s="1"/>
  <c r="B20" i="24"/>
  <c r="AB25" i="25" s="1"/>
  <c r="C20" i="24"/>
  <c r="AC25" i="25" s="1"/>
  <c r="D20" i="24"/>
  <c r="AD25" i="25" s="1"/>
  <c r="E20" i="24"/>
  <c r="AE25" i="25" s="1"/>
  <c r="F20" i="24"/>
  <c r="AF25" i="25" s="1"/>
  <c r="G20" i="24"/>
  <c r="AG25" i="25" s="1"/>
  <c r="I20" i="24"/>
  <c r="AI25" i="25" s="1"/>
  <c r="J20" i="24"/>
  <c r="AJ25" i="25" s="1"/>
  <c r="K20" i="24"/>
  <c r="AK25" i="25" s="1"/>
  <c r="DN20" i="24"/>
  <c r="H20" i="24" s="1"/>
  <c r="AH25" i="25" s="1"/>
  <c r="B21" i="24"/>
  <c r="AB26" i="25" s="1"/>
  <c r="C21" i="24"/>
  <c r="AC26" i="25" s="1"/>
  <c r="D21" i="24"/>
  <c r="AD26" i="25" s="1"/>
  <c r="E21" i="24"/>
  <c r="AE26" i="25" s="1"/>
  <c r="F21" i="24"/>
  <c r="AF26" i="25" s="1"/>
  <c r="G21" i="24"/>
  <c r="AG26" i="25" s="1"/>
  <c r="I21" i="24"/>
  <c r="AI26" i="25" s="1"/>
  <c r="J21" i="24"/>
  <c r="AJ26" i="25" s="1"/>
  <c r="K21" i="24"/>
  <c r="AK26" i="25" s="1"/>
  <c r="DN21" i="24"/>
  <c r="H21" i="24" s="1"/>
  <c r="AH26" i="25" s="1"/>
  <c r="B22" i="24"/>
  <c r="AB27" i="25" s="1"/>
  <c r="C22" i="24"/>
  <c r="AC27" i="25" s="1"/>
  <c r="D22" i="24"/>
  <c r="AD27" i="25" s="1"/>
  <c r="E22" i="24"/>
  <c r="AE27" i="25" s="1"/>
  <c r="F22" i="24"/>
  <c r="AF27" i="25" s="1"/>
  <c r="G22" i="24"/>
  <c r="AG27" i="25" s="1"/>
  <c r="I22" i="24"/>
  <c r="AI27" i="25" s="1"/>
  <c r="J22" i="24"/>
  <c r="AJ27" i="25" s="1"/>
  <c r="K22" i="24"/>
  <c r="AK27" i="25" s="1"/>
  <c r="DN22" i="24"/>
  <c r="H22" i="24" s="1"/>
  <c r="AH27" i="25" s="1"/>
  <c r="B23" i="24"/>
  <c r="AB28" i="25" s="1"/>
  <c r="C23" i="24"/>
  <c r="AC28" i="25" s="1"/>
  <c r="D23" i="24"/>
  <c r="AD28" i="25" s="1"/>
  <c r="E23" i="24"/>
  <c r="AE28" i="25" s="1"/>
  <c r="F23" i="24"/>
  <c r="AF28" i="25" s="1"/>
  <c r="G23" i="24"/>
  <c r="AG28" i="25" s="1"/>
  <c r="I23" i="24"/>
  <c r="AI28" i="25" s="1"/>
  <c r="J23" i="24"/>
  <c r="AJ28" i="25" s="1"/>
  <c r="K23" i="24"/>
  <c r="AK28" i="25" s="1"/>
  <c r="DN23" i="24"/>
  <c r="H23" i="24" s="1"/>
  <c r="AH28" i="25" s="1"/>
  <c r="B24" i="24"/>
  <c r="AB29" i="25" s="1"/>
  <c r="C24" i="24"/>
  <c r="AC29" i="25" s="1"/>
  <c r="D24" i="24"/>
  <c r="AD29" i="25" s="1"/>
  <c r="E24" i="24"/>
  <c r="AE29" i="25" s="1"/>
  <c r="F24" i="24"/>
  <c r="AF29" i="25" s="1"/>
  <c r="G24" i="24"/>
  <c r="AG29" i="25" s="1"/>
  <c r="I24" i="24"/>
  <c r="AI29" i="25" s="1"/>
  <c r="J24" i="24"/>
  <c r="AJ29" i="25" s="1"/>
  <c r="K24" i="24"/>
  <c r="AK29" i="25" s="1"/>
  <c r="DN24" i="24"/>
  <c r="H24" i="24" s="1"/>
  <c r="AH29" i="25" s="1"/>
  <c r="B25" i="24"/>
  <c r="AB30" i="25" s="1"/>
  <c r="C25" i="24"/>
  <c r="AC30" i="25" s="1"/>
  <c r="D25" i="24"/>
  <c r="AD30" i="25" s="1"/>
  <c r="E25" i="24"/>
  <c r="AE30" i="25" s="1"/>
  <c r="F25" i="24"/>
  <c r="AF30" i="25" s="1"/>
  <c r="G25" i="24"/>
  <c r="AG30" i="25" s="1"/>
  <c r="I25" i="24"/>
  <c r="AI30" i="25" s="1"/>
  <c r="J25" i="24"/>
  <c r="AJ30" i="25" s="1"/>
  <c r="K25" i="24"/>
  <c r="AK30" i="25" s="1"/>
  <c r="DN25" i="24"/>
  <c r="H25" i="24" s="1"/>
  <c r="AH30" i="25" s="1"/>
  <c r="B26" i="24"/>
  <c r="AB31" i="25" s="1"/>
  <c r="C26" i="24"/>
  <c r="AC31" i="25" s="1"/>
  <c r="D26" i="24"/>
  <c r="AD31" i="25" s="1"/>
  <c r="E26" i="24"/>
  <c r="AE31" i="25" s="1"/>
  <c r="F26" i="24"/>
  <c r="AF31" i="25" s="1"/>
  <c r="G26" i="24"/>
  <c r="AG31" i="25" s="1"/>
  <c r="I26" i="24"/>
  <c r="AI31" i="25" s="1"/>
  <c r="J26" i="24"/>
  <c r="AJ31" i="25" s="1"/>
  <c r="K26" i="24"/>
  <c r="AK31" i="25" s="1"/>
  <c r="DN26" i="24"/>
  <c r="H26" i="24" s="1"/>
  <c r="AH31" i="25" s="1"/>
  <c r="B27" i="24"/>
  <c r="AB32" i="25" s="1"/>
  <c r="C27" i="24"/>
  <c r="AC32" i="25" s="1"/>
  <c r="D27" i="24"/>
  <c r="AD32" i="25" s="1"/>
  <c r="E27" i="24"/>
  <c r="AE32" i="25" s="1"/>
  <c r="F27" i="24"/>
  <c r="AF32" i="25" s="1"/>
  <c r="G27" i="24"/>
  <c r="AG32" i="25" s="1"/>
  <c r="I27" i="24"/>
  <c r="AI32" i="25" s="1"/>
  <c r="J27" i="24"/>
  <c r="AJ32" i="25" s="1"/>
  <c r="K27" i="24"/>
  <c r="AK32" i="25" s="1"/>
  <c r="DN27" i="24"/>
  <c r="H27" i="24" s="1"/>
  <c r="AH32" i="25" s="1"/>
  <c r="B28" i="24"/>
  <c r="AB33" i="25" s="1"/>
  <c r="C28" i="24"/>
  <c r="AC33" i="25" s="1"/>
  <c r="D28" i="24"/>
  <c r="AD33" i="25" s="1"/>
  <c r="E28" i="24"/>
  <c r="AE33" i="25" s="1"/>
  <c r="F28" i="24"/>
  <c r="AF33" i="25" s="1"/>
  <c r="G28" i="24"/>
  <c r="AG33" i="25" s="1"/>
  <c r="I28" i="24"/>
  <c r="AI33" i="25" s="1"/>
  <c r="J28" i="24"/>
  <c r="AJ33" i="25" s="1"/>
  <c r="K28" i="24"/>
  <c r="AK33" i="25" s="1"/>
  <c r="DN28" i="24"/>
  <c r="H28" i="24" s="1"/>
  <c r="AH33" i="25" s="1"/>
  <c r="B29" i="24"/>
  <c r="AB34" i="25" s="1"/>
  <c r="C29" i="24"/>
  <c r="AC34" i="25" s="1"/>
  <c r="D29" i="24"/>
  <c r="AD34" i="25" s="1"/>
  <c r="E29" i="24"/>
  <c r="AE34" i="25" s="1"/>
  <c r="F29" i="24"/>
  <c r="AF34" i="25" s="1"/>
  <c r="G29" i="24"/>
  <c r="AG34" i="25" s="1"/>
  <c r="I29" i="24"/>
  <c r="AI34" i="25" s="1"/>
  <c r="J29" i="24"/>
  <c r="AJ34" i="25" s="1"/>
  <c r="K29" i="24"/>
  <c r="AK34" i="25" s="1"/>
  <c r="DN29" i="24"/>
  <c r="H29" i="24" s="1"/>
  <c r="AH34" i="25" s="1"/>
  <c r="B30" i="24"/>
  <c r="AB35" i="25" s="1"/>
  <c r="C30" i="24"/>
  <c r="AC35" i="25" s="1"/>
  <c r="D30" i="24"/>
  <c r="AD35" i="25" s="1"/>
  <c r="E30" i="24"/>
  <c r="AE35" i="25" s="1"/>
  <c r="F30" i="24"/>
  <c r="AF35" i="25" s="1"/>
  <c r="G30" i="24"/>
  <c r="AG35" i="25" s="1"/>
  <c r="I30" i="24"/>
  <c r="AI35" i="25" s="1"/>
  <c r="J30" i="24"/>
  <c r="AJ35" i="25" s="1"/>
  <c r="K30" i="24"/>
  <c r="AK35" i="25" s="1"/>
  <c r="DN30" i="24"/>
  <c r="H30" i="24" s="1"/>
  <c r="AH35" i="25" s="1"/>
  <c r="B31" i="24"/>
  <c r="AB36" i="25" s="1"/>
  <c r="C31" i="24"/>
  <c r="AC36" i="25" s="1"/>
  <c r="D31" i="24"/>
  <c r="AD36" i="25" s="1"/>
  <c r="E31" i="24"/>
  <c r="AE36" i="25" s="1"/>
  <c r="F31" i="24"/>
  <c r="AF36" i="25" s="1"/>
  <c r="G31" i="24"/>
  <c r="AG36" i="25" s="1"/>
  <c r="I31" i="24"/>
  <c r="AI36" i="25" s="1"/>
  <c r="J31" i="24"/>
  <c r="AJ36" i="25" s="1"/>
  <c r="K31" i="24"/>
  <c r="AK36" i="25" s="1"/>
  <c r="DN31" i="24"/>
  <c r="H31" i="24" s="1"/>
  <c r="AH36" i="25" s="1"/>
  <c r="B32" i="24"/>
  <c r="AB37" i="25" s="1"/>
  <c r="C32" i="24"/>
  <c r="AC37" i="25" s="1"/>
  <c r="D32" i="24"/>
  <c r="AD37" i="25" s="1"/>
  <c r="E32" i="24"/>
  <c r="AE37" i="25" s="1"/>
  <c r="F32" i="24"/>
  <c r="AF37" i="25" s="1"/>
  <c r="G32" i="24"/>
  <c r="AG37" i="25" s="1"/>
  <c r="I32" i="24"/>
  <c r="AI37" i="25" s="1"/>
  <c r="J32" i="24"/>
  <c r="AJ37" i="25" s="1"/>
  <c r="K32" i="24"/>
  <c r="AK37" i="25" s="1"/>
  <c r="DN32" i="24"/>
  <c r="H32" i="24" s="1"/>
  <c r="AH37" i="25" s="1"/>
  <c r="B33" i="24"/>
  <c r="AB38" i="25" s="1"/>
  <c r="C33" i="24"/>
  <c r="AC38" i="25" s="1"/>
  <c r="D33" i="24"/>
  <c r="AD38" i="25" s="1"/>
  <c r="E33" i="24"/>
  <c r="AE38" i="25" s="1"/>
  <c r="F33" i="24"/>
  <c r="AF38" i="25" s="1"/>
  <c r="G33" i="24"/>
  <c r="AG38" i="25" s="1"/>
  <c r="I33" i="24"/>
  <c r="AI38" i="25" s="1"/>
  <c r="J33" i="24"/>
  <c r="AJ38" i="25" s="1"/>
  <c r="K33" i="24"/>
  <c r="AK38" i="25" s="1"/>
  <c r="DN33" i="24"/>
  <c r="H33" i="24" s="1"/>
  <c r="AH38" i="25" s="1"/>
  <c r="B34" i="24"/>
  <c r="AB39" i="25" s="1"/>
  <c r="C34" i="24"/>
  <c r="AC39" i="25" s="1"/>
  <c r="D34" i="24"/>
  <c r="AD39" i="25" s="1"/>
  <c r="E34" i="24"/>
  <c r="AE39" i="25" s="1"/>
  <c r="F34" i="24"/>
  <c r="AF39" i="25" s="1"/>
  <c r="G34" i="24"/>
  <c r="AG39" i="25" s="1"/>
  <c r="I34" i="24"/>
  <c r="AI39" i="25" s="1"/>
  <c r="J34" i="24"/>
  <c r="AJ39" i="25" s="1"/>
  <c r="K34" i="24"/>
  <c r="AK39" i="25" s="1"/>
  <c r="DN34" i="24"/>
  <c r="H34" i="24" s="1"/>
  <c r="AH39" i="25" s="1"/>
  <c r="B35" i="24"/>
  <c r="AB40" i="25" s="1"/>
  <c r="C35" i="24"/>
  <c r="AC40" i="25" s="1"/>
  <c r="D35" i="24"/>
  <c r="AD40" i="25" s="1"/>
  <c r="E35" i="24"/>
  <c r="AE40" i="25" s="1"/>
  <c r="F35" i="24"/>
  <c r="AF40" i="25" s="1"/>
  <c r="G35" i="24"/>
  <c r="AG40" i="25" s="1"/>
  <c r="I35" i="24"/>
  <c r="AI40" i="25" s="1"/>
  <c r="J35" i="24"/>
  <c r="AJ40" i="25" s="1"/>
  <c r="K35" i="24"/>
  <c r="AK40" i="25" s="1"/>
  <c r="DN35" i="24"/>
  <c r="H35" i="24" s="1"/>
  <c r="AH40" i="25" s="1"/>
  <c r="B36" i="24"/>
  <c r="AB41" i="25" s="1"/>
  <c r="C36" i="24"/>
  <c r="AC41" i="25" s="1"/>
  <c r="D36" i="24"/>
  <c r="AD41" i="25" s="1"/>
  <c r="E36" i="24"/>
  <c r="AE41" i="25" s="1"/>
  <c r="F36" i="24"/>
  <c r="AF41" i="25" s="1"/>
  <c r="G36" i="24"/>
  <c r="AG41" i="25" s="1"/>
  <c r="I36" i="24"/>
  <c r="AI41" i="25" s="1"/>
  <c r="J36" i="24"/>
  <c r="AJ41" i="25" s="1"/>
  <c r="K36" i="24"/>
  <c r="AK41" i="25" s="1"/>
  <c r="DN36" i="24"/>
  <c r="H36" i="24" s="1"/>
  <c r="AH41" i="25" s="1"/>
  <c r="B37" i="24"/>
  <c r="AB42" i="25" s="1"/>
  <c r="C37" i="24"/>
  <c r="AC42" i="25" s="1"/>
  <c r="D37" i="24"/>
  <c r="AD42" i="25" s="1"/>
  <c r="E37" i="24"/>
  <c r="AE42" i="25" s="1"/>
  <c r="F37" i="24"/>
  <c r="AF42" i="25" s="1"/>
  <c r="G37" i="24"/>
  <c r="AG42" i="25" s="1"/>
  <c r="I37" i="24"/>
  <c r="AI42" i="25" s="1"/>
  <c r="J37" i="24"/>
  <c r="AJ42" i="25" s="1"/>
  <c r="K37" i="24"/>
  <c r="AK42" i="25" s="1"/>
  <c r="DN37" i="24"/>
  <c r="H37" i="24" s="1"/>
  <c r="AH42" i="25" s="1"/>
  <c r="B38" i="24"/>
  <c r="AB43" i="25" s="1"/>
  <c r="C38" i="24"/>
  <c r="AC43" i="25" s="1"/>
  <c r="D38" i="24"/>
  <c r="AD43" i="25" s="1"/>
  <c r="E38" i="24"/>
  <c r="AE43" i="25" s="1"/>
  <c r="F38" i="24"/>
  <c r="AF43" i="25" s="1"/>
  <c r="G38" i="24"/>
  <c r="AG43" i="25" s="1"/>
  <c r="I38" i="24"/>
  <c r="AI43" i="25" s="1"/>
  <c r="J38" i="24"/>
  <c r="AJ43" i="25" s="1"/>
  <c r="K38" i="24"/>
  <c r="AK43" i="25" s="1"/>
  <c r="DN38" i="24"/>
  <c r="H38" i="24" s="1"/>
  <c r="AH43" i="25" s="1"/>
  <c r="B39" i="24"/>
  <c r="AB44" i="25" s="1"/>
  <c r="C39" i="24"/>
  <c r="AC44" i="25" s="1"/>
  <c r="D39" i="24"/>
  <c r="AD44" i="25" s="1"/>
  <c r="E39" i="24"/>
  <c r="AE44" i="25" s="1"/>
  <c r="F39" i="24"/>
  <c r="AF44" i="25" s="1"/>
  <c r="G39" i="24"/>
  <c r="AG44" i="25" s="1"/>
  <c r="I39" i="24"/>
  <c r="AI44" i="25" s="1"/>
  <c r="J39" i="24"/>
  <c r="AJ44" i="25" s="1"/>
  <c r="K39" i="24"/>
  <c r="AK44" i="25" s="1"/>
  <c r="DN39" i="24"/>
  <c r="H39" i="24" s="1"/>
  <c r="AH44" i="25" s="1"/>
  <c r="B40" i="24"/>
  <c r="AB45" i="25" s="1"/>
  <c r="C40" i="24"/>
  <c r="AC45" i="25" s="1"/>
  <c r="D40" i="24"/>
  <c r="AD45" i="25" s="1"/>
  <c r="E40" i="24"/>
  <c r="AE45" i="25" s="1"/>
  <c r="F40" i="24"/>
  <c r="AF45" i="25" s="1"/>
  <c r="G40" i="24"/>
  <c r="AG45" i="25" s="1"/>
  <c r="I40" i="24"/>
  <c r="AI45" i="25" s="1"/>
  <c r="J40" i="24"/>
  <c r="AJ45" i="25" s="1"/>
  <c r="K40" i="24"/>
  <c r="AK45" i="25" s="1"/>
  <c r="DN40" i="24"/>
  <c r="H40" i="24" s="1"/>
  <c r="AH45" i="25" s="1"/>
  <c r="B41" i="24"/>
  <c r="AB46" i="25" s="1"/>
  <c r="C41" i="24"/>
  <c r="AC46" i="25" s="1"/>
  <c r="D41" i="24"/>
  <c r="AD46" i="25" s="1"/>
  <c r="E41" i="24"/>
  <c r="AE46" i="25" s="1"/>
  <c r="F41" i="24"/>
  <c r="AF46" i="25" s="1"/>
  <c r="G41" i="24"/>
  <c r="AG46" i="25" s="1"/>
  <c r="I41" i="24"/>
  <c r="AI46" i="25" s="1"/>
  <c r="J41" i="24"/>
  <c r="AJ46" i="25" s="1"/>
  <c r="K41" i="24"/>
  <c r="AK46" i="25" s="1"/>
  <c r="DN41" i="24"/>
  <c r="H41" i="24" s="1"/>
  <c r="AH46" i="25" s="1"/>
  <c r="B42" i="24"/>
  <c r="AB47" i="25" s="1"/>
  <c r="C42" i="24"/>
  <c r="AC47" i="25" s="1"/>
  <c r="D42" i="24"/>
  <c r="AD47" i="25" s="1"/>
  <c r="E42" i="24"/>
  <c r="AE47" i="25" s="1"/>
  <c r="F42" i="24"/>
  <c r="AF47" i="25" s="1"/>
  <c r="G42" i="24"/>
  <c r="AG47" i="25" s="1"/>
  <c r="I42" i="24"/>
  <c r="AI47" i="25" s="1"/>
  <c r="J42" i="24"/>
  <c r="AJ47" i="25" s="1"/>
  <c r="K42" i="24"/>
  <c r="AK47" i="25" s="1"/>
  <c r="DN42" i="24"/>
  <c r="H42" i="24" s="1"/>
  <c r="AH47" i="25" s="1"/>
  <c r="B43" i="24"/>
  <c r="AB48" i="25" s="1"/>
  <c r="C43" i="24"/>
  <c r="AC48" i="25" s="1"/>
  <c r="D43" i="24"/>
  <c r="AD48" i="25" s="1"/>
  <c r="E43" i="24"/>
  <c r="AE48" i="25" s="1"/>
  <c r="F43" i="24"/>
  <c r="AF48" i="25" s="1"/>
  <c r="G43" i="24"/>
  <c r="AG48" i="25" s="1"/>
  <c r="I43" i="24"/>
  <c r="AI48" i="25" s="1"/>
  <c r="J43" i="24"/>
  <c r="AJ48" i="25" s="1"/>
  <c r="K43" i="24"/>
  <c r="AK48" i="25" s="1"/>
  <c r="DN43" i="24"/>
  <c r="H43" i="24" s="1"/>
  <c r="AH48" i="25" s="1"/>
  <c r="B44" i="24"/>
  <c r="AB49" i="25" s="1"/>
  <c r="C44" i="24"/>
  <c r="AC49" i="25" s="1"/>
  <c r="D44" i="24"/>
  <c r="AD49" i="25" s="1"/>
  <c r="E44" i="24"/>
  <c r="AE49" i="25" s="1"/>
  <c r="F44" i="24"/>
  <c r="AF49" i="25" s="1"/>
  <c r="G44" i="24"/>
  <c r="AG49" i="25" s="1"/>
  <c r="I44" i="24"/>
  <c r="AI49" i="25" s="1"/>
  <c r="J44" i="24"/>
  <c r="AJ49" i="25" s="1"/>
  <c r="K44" i="24"/>
  <c r="AK49" i="25" s="1"/>
  <c r="DN44" i="24"/>
  <c r="H44" i="24" s="1"/>
  <c r="AH49" i="25" s="1"/>
  <c r="B45" i="24"/>
  <c r="AB50" i="25" s="1"/>
  <c r="C45" i="24"/>
  <c r="AC50" i="25" s="1"/>
  <c r="D45" i="24"/>
  <c r="AD50" i="25" s="1"/>
  <c r="E45" i="24"/>
  <c r="AE50" i="25" s="1"/>
  <c r="F45" i="24"/>
  <c r="AF50" i="25" s="1"/>
  <c r="G45" i="24"/>
  <c r="AG50" i="25" s="1"/>
  <c r="I45" i="24"/>
  <c r="AI50" i="25" s="1"/>
  <c r="J45" i="24"/>
  <c r="AJ50" i="25" s="1"/>
  <c r="K45" i="24"/>
  <c r="AK50" i="25" s="1"/>
  <c r="DN45" i="24"/>
  <c r="H45" i="24" s="1"/>
  <c r="AH50" i="25" s="1"/>
  <c r="B46" i="24"/>
  <c r="AB51" i="25" s="1"/>
  <c r="C46" i="24"/>
  <c r="AC51" i="25" s="1"/>
  <c r="D46" i="24"/>
  <c r="AD51" i="25" s="1"/>
  <c r="E46" i="24"/>
  <c r="AE51" i="25" s="1"/>
  <c r="F46" i="24"/>
  <c r="AF51" i="25" s="1"/>
  <c r="G46" i="24"/>
  <c r="AG51" i="25" s="1"/>
  <c r="I46" i="24"/>
  <c r="AI51" i="25" s="1"/>
  <c r="J46" i="24"/>
  <c r="AJ51" i="25" s="1"/>
  <c r="K46" i="24"/>
  <c r="AK51" i="25" s="1"/>
  <c r="DN46" i="24"/>
  <c r="H46" i="24" s="1"/>
  <c r="AH51" i="25" s="1"/>
  <c r="B47" i="24"/>
  <c r="AB52" i="25" s="1"/>
  <c r="C47" i="24"/>
  <c r="AC52" i="25" s="1"/>
  <c r="D47" i="24"/>
  <c r="AD52" i="25" s="1"/>
  <c r="E47" i="24"/>
  <c r="AE52" i="25" s="1"/>
  <c r="F47" i="24"/>
  <c r="AF52" i="25" s="1"/>
  <c r="G47" i="24"/>
  <c r="AG52" i="25" s="1"/>
  <c r="I47" i="24"/>
  <c r="AI52" i="25" s="1"/>
  <c r="J47" i="24"/>
  <c r="AJ52" i="25" s="1"/>
  <c r="K47" i="24"/>
  <c r="AK52" i="25" s="1"/>
  <c r="DN47" i="24"/>
  <c r="H47" i="24" s="1"/>
  <c r="AH52" i="25" s="1"/>
  <c r="B48" i="24"/>
  <c r="AB53" i="25" s="1"/>
  <c r="C48" i="24"/>
  <c r="AC53" i="25" s="1"/>
  <c r="D48" i="24"/>
  <c r="AD53" i="25" s="1"/>
  <c r="E48" i="24"/>
  <c r="AE53" i="25" s="1"/>
  <c r="F48" i="24"/>
  <c r="AF53" i="25" s="1"/>
  <c r="G48" i="24"/>
  <c r="AG53" i="25" s="1"/>
  <c r="I48" i="24"/>
  <c r="AI53" i="25" s="1"/>
  <c r="J48" i="24"/>
  <c r="AJ53" i="25" s="1"/>
  <c r="K48" i="24"/>
  <c r="AK53" i="25" s="1"/>
  <c r="DN48" i="24"/>
  <c r="H48" i="24" s="1"/>
  <c r="AH53" i="25" s="1"/>
  <c r="B49" i="24"/>
  <c r="AB54" i="25" s="1"/>
  <c r="C49" i="24"/>
  <c r="AC54" i="25" s="1"/>
  <c r="D49" i="24"/>
  <c r="AD54" i="25" s="1"/>
  <c r="E49" i="24"/>
  <c r="AE54" i="25" s="1"/>
  <c r="F49" i="24"/>
  <c r="AF54" i="25" s="1"/>
  <c r="G49" i="24"/>
  <c r="AG54" i="25" s="1"/>
  <c r="I49" i="24"/>
  <c r="AI54" i="25" s="1"/>
  <c r="J49" i="24"/>
  <c r="AJ54" i="25" s="1"/>
  <c r="K49" i="24"/>
  <c r="AK54" i="25" s="1"/>
  <c r="DN49" i="24"/>
  <c r="H49" i="24" s="1"/>
  <c r="AH54" i="25" s="1"/>
  <c r="B50" i="24"/>
  <c r="AB55" i="25" s="1"/>
  <c r="C50" i="24"/>
  <c r="AC55" i="25" s="1"/>
  <c r="D50" i="24"/>
  <c r="AD55" i="25" s="1"/>
  <c r="E50" i="24"/>
  <c r="AE55" i="25" s="1"/>
  <c r="F50" i="24"/>
  <c r="AF55" i="25" s="1"/>
  <c r="G50" i="24"/>
  <c r="AG55" i="25" s="1"/>
  <c r="I50" i="24"/>
  <c r="AI55" i="25" s="1"/>
  <c r="J50" i="24"/>
  <c r="AJ55" i="25" s="1"/>
  <c r="K50" i="24"/>
  <c r="AK55" i="25" s="1"/>
  <c r="DN50" i="24"/>
  <c r="H50" i="24" s="1"/>
  <c r="AH55" i="25" s="1"/>
  <c r="B51" i="24"/>
  <c r="AB56" i="25" s="1"/>
  <c r="C51" i="24"/>
  <c r="AC56" i="25" s="1"/>
  <c r="D51" i="24"/>
  <c r="AD56" i="25" s="1"/>
  <c r="E51" i="24"/>
  <c r="AE56" i="25" s="1"/>
  <c r="F51" i="24"/>
  <c r="AF56" i="25" s="1"/>
  <c r="G51" i="24"/>
  <c r="AG56" i="25" s="1"/>
  <c r="I51" i="24"/>
  <c r="AI56" i="25" s="1"/>
  <c r="J51" i="24"/>
  <c r="AJ56" i="25" s="1"/>
  <c r="K51" i="24"/>
  <c r="AK56" i="25" s="1"/>
  <c r="DN51" i="24"/>
  <c r="H51" i="24" s="1"/>
  <c r="AH56" i="25" s="1"/>
  <c r="B52" i="24"/>
  <c r="AB57" i="25" s="1"/>
  <c r="C52" i="24"/>
  <c r="AC57" i="25" s="1"/>
  <c r="D52" i="24"/>
  <c r="AD57" i="25" s="1"/>
  <c r="E52" i="24"/>
  <c r="AE57" i="25" s="1"/>
  <c r="F52" i="24"/>
  <c r="AF57" i="25" s="1"/>
  <c r="G52" i="24"/>
  <c r="AG57" i="25" s="1"/>
  <c r="I52" i="24"/>
  <c r="AI57" i="25" s="1"/>
  <c r="J52" i="24"/>
  <c r="AJ57" i="25" s="1"/>
  <c r="K52" i="24"/>
  <c r="AK57" i="25" s="1"/>
  <c r="DN52" i="24"/>
  <c r="H52" i="24" s="1"/>
  <c r="AH57" i="25" s="1"/>
  <c r="B53" i="24"/>
  <c r="AB58" i="25" s="1"/>
  <c r="C53" i="24"/>
  <c r="AC58" i="25" s="1"/>
  <c r="D53" i="24"/>
  <c r="AD58" i="25" s="1"/>
  <c r="E53" i="24"/>
  <c r="AE58" i="25" s="1"/>
  <c r="F53" i="24"/>
  <c r="AF58" i="25" s="1"/>
  <c r="G53" i="24"/>
  <c r="AG58" i="25" s="1"/>
  <c r="I53" i="24"/>
  <c r="AI58" i="25" s="1"/>
  <c r="J53" i="24"/>
  <c r="AJ58" i="25" s="1"/>
  <c r="K53" i="24"/>
  <c r="AK58" i="25" s="1"/>
  <c r="DN53" i="24"/>
  <c r="H53" i="24" s="1"/>
  <c r="AH58" i="25" s="1"/>
  <c r="B54" i="24"/>
  <c r="AB59" i="25" s="1"/>
  <c r="C54" i="24"/>
  <c r="AC59" i="25" s="1"/>
  <c r="D54" i="24"/>
  <c r="AD59" i="25" s="1"/>
  <c r="E54" i="24"/>
  <c r="AE59" i="25" s="1"/>
  <c r="F54" i="24"/>
  <c r="AF59" i="25" s="1"/>
  <c r="G54" i="24"/>
  <c r="AG59" i="25" s="1"/>
  <c r="I54" i="24"/>
  <c r="AI59" i="25" s="1"/>
  <c r="J54" i="24"/>
  <c r="AJ59" i="25" s="1"/>
  <c r="K54" i="24"/>
  <c r="AK59" i="25" s="1"/>
  <c r="DN54" i="24"/>
  <c r="H54" i="24" s="1"/>
  <c r="AH59" i="25" s="1"/>
  <c r="B55" i="24"/>
  <c r="AB60" i="25" s="1"/>
  <c r="C55" i="24"/>
  <c r="AC60" i="25" s="1"/>
  <c r="D55" i="24"/>
  <c r="AD60" i="25" s="1"/>
  <c r="E55" i="24"/>
  <c r="AE60" i="25" s="1"/>
  <c r="F55" i="24"/>
  <c r="AF60" i="25" s="1"/>
  <c r="G55" i="24"/>
  <c r="AG60" i="25" s="1"/>
  <c r="I55" i="24"/>
  <c r="AI60" i="25" s="1"/>
  <c r="J55" i="24"/>
  <c r="AJ60" i="25" s="1"/>
  <c r="K55" i="24"/>
  <c r="AK60" i="25" s="1"/>
  <c r="DN55" i="24"/>
  <c r="H55" i="24" s="1"/>
  <c r="AH60" i="25" s="1"/>
  <c r="B56" i="24"/>
  <c r="AB61" i="25" s="1"/>
  <c r="C56" i="24"/>
  <c r="AC61" i="25" s="1"/>
  <c r="D56" i="24"/>
  <c r="AD61" i="25" s="1"/>
  <c r="E56" i="24"/>
  <c r="AE61" i="25" s="1"/>
  <c r="F56" i="24"/>
  <c r="AF61" i="25" s="1"/>
  <c r="G56" i="24"/>
  <c r="AG61" i="25" s="1"/>
  <c r="I56" i="24"/>
  <c r="AI61" i="25" s="1"/>
  <c r="J56" i="24"/>
  <c r="AJ61" i="25" s="1"/>
  <c r="K56" i="24"/>
  <c r="AK61" i="25" s="1"/>
  <c r="DN56" i="24"/>
  <c r="H56" i="24" s="1"/>
  <c r="AH61" i="25" s="1"/>
  <c r="B57" i="24"/>
  <c r="AB62" i="25" s="1"/>
  <c r="C57" i="24"/>
  <c r="AC62" i="25" s="1"/>
  <c r="D57" i="24"/>
  <c r="AD62" i="25" s="1"/>
  <c r="E57" i="24"/>
  <c r="AE62" i="25" s="1"/>
  <c r="F57" i="24"/>
  <c r="AF62" i="25" s="1"/>
  <c r="G57" i="24"/>
  <c r="AG62" i="25" s="1"/>
  <c r="I57" i="24"/>
  <c r="AI62" i="25" s="1"/>
  <c r="J57" i="24"/>
  <c r="AJ62" i="25" s="1"/>
  <c r="K57" i="24"/>
  <c r="AK62" i="25" s="1"/>
  <c r="DN57" i="24"/>
  <c r="H57" i="24" s="1"/>
  <c r="AH62" i="25" s="1"/>
  <c r="B58" i="24"/>
  <c r="AB63" i="25" s="1"/>
  <c r="C58" i="24"/>
  <c r="AC63" i="25" s="1"/>
  <c r="D58" i="24"/>
  <c r="AD63" i="25" s="1"/>
  <c r="E58" i="24"/>
  <c r="AE63" i="25" s="1"/>
  <c r="F58" i="24"/>
  <c r="AF63" i="25" s="1"/>
  <c r="G58" i="24"/>
  <c r="AG63" i="25" s="1"/>
  <c r="I58" i="24"/>
  <c r="AI63" i="25" s="1"/>
  <c r="J58" i="24"/>
  <c r="AJ63" i="25" s="1"/>
  <c r="K58" i="24"/>
  <c r="AK63" i="25" s="1"/>
  <c r="DN58" i="24"/>
  <c r="H58" i="24" s="1"/>
  <c r="AH63" i="25" s="1"/>
  <c r="B59" i="24"/>
  <c r="AB64" i="25" s="1"/>
  <c r="C59" i="24"/>
  <c r="AC64" i="25" s="1"/>
  <c r="D59" i="24"/>
  <c r="AD64" i="25" s="1"/>
  <c r="E59" i="24"/>
  <c r="AE64" i="25" s="1"/>
  <c r="F59" i="24"/>
  <c r="AF64" i="25" s="1"/>
  <c r="G59" i="24"/>
  <c r="AG64" i="25" s="1"/>
  <c r="I59" i="24"/>
  <c r="AI64" i="25" s="1"/>
  <c r="J59" i="24"/>
  <c r="AJ64" i="25" s="1"/>
  <c r="K59" i="24"/>
  <c r="AK64" i="25" s="1"/>
  <c r="DN59" i="24"/>
  <c r="H59" i="24" s="1"/>
  <c r="AH64" i="25" s="1"/>
  <c r="B60" i="24"/>
  <c r="AB65" i="25" s="1"/>
  <c r="C60" i="24"/>
  <c r="AC65" i="25" s="1"/>
  <c r="D60" i="24"/>
  <c r="AD65" i="25" s="1"/>
  <c r="E60" i="24"/>
  <c r="AE65" i="25" s="1"/>
  <c r="F60" i="24"/>
  <c r="AF65" i="25" s="1"/>
  <c r="G60" i="24"/>
  <c r="AG65" i="25" s="1"/>
  <c r="I60" i="24"/>
  <c r="AI65" i="25" s="1"/>
  <c r="J60" i="24"/>
  <c r="AJ65" i="25" s="1"/>
  <c r="K60" i="24"/>
  <c r="AK65" i="25" s="1"/>
  <c r="DN60" i="24"/>
  <c r="H60" i="24" s="1"/>
  <c r="AH65" i="25" s="1"/>
  <c r="B61" i="24"/>
  <c r="AB66" i="25" s="1"/>
  <c r="C61" i="24"/>
  <c r="AC66" i="25" s="1"/>
  <c r="D61" i="24"/>
  <c r="AD66" i="25" s="1"/>
  <c r="E61" i="24"/>
  <c r="AE66" i="25" s="1"/>
  <c r="F61" i="24"/>
  <c r="AF66" i="25" s="1"/>
  <c r="G61" i="24"/>
  <c r="AG66" i="25" s="1"/>
  <c r="I61" i="24"/>
  <c r="AI66" i="25" s="1"/>
  <c r="J61" i="24"/>
  <c r="AJ66" i="25" s="1"/>
  <c r="K61" i="24"/>
  <c r="AK66" i="25" s="1"/>
  <c r="DN61" i="24"/>
  <c r="H61" i="24" s="1"/>
  <c r="AH66" i="25" s="1"/>
  <c r="B62" i="24"/>
  <c r="AB67" i="25" s="1"/>
  <c r="C62" i="24"/>
  <c r="AC67" i="25" s="1"/>
  <c r="D62" i="24"/>
  <c r="AD67" i="25" s="1"/>
  <c r="E62" i="24"/>
  <c r="AE67" i="25" s="1"/>
  <c r="F62" i="24"/>
  <c r="AF67" i="25" s="1"/>
  <c r="G62" i="24"/>
  <c r="AG67" i="25" s="1"/>
  <c r="I62" i="24"/>
  <c r="AI67" i="25" s="1"/>
  <c r="J62" i="24"/>
  <c r="AJ67" i="25" s="1"/>
  <c r="K62" i="24"/>
  <c r="AK67" i="25" s="1"/>
  <c r="DN62" i="24"/>
  <c r="H62" i="24" s="1"/>
  <c r="AH67" i="25" s="1"/>
  <c r="B63" i="24"/>
  <c r="AB68" i="25" s="1"/>
  <c r="C63" i="24"/>
  <c r="AC68" i="25" s="1"/>
  <c r="D63" i="24"/>
  <c r="AD68" i="25" s="1"/>
  <c r="E63" i="24"/>
  <c r="AE68" i="25" s="1"/>
  <c r="F63" i="24"/>
  <c r="AF68" i="25" s="1"/>
  <c r="G63" i="24"/>
  <c r="AG68" i="25" s="1"/>
  <c r="I63" i="24"/>
  <c r="AI68" i="25" s="1"/>
  <c r="J63" i="24"/>
  <c r="AJ68" i="25" s="1"/>
  <c r="K63" i="24"/>
  <c r="AK68" i="25" s="1"/>
  <c r="DN63" i="24"/>
  <c r="H63" i="24" s="1"/>
  <c r="AH68" i="25" s="1"/>
  <c r="B64" i="24"/>
  <c r="AB69" i="25" s="1"/>
  <c r="C64" i="24"/>
  <c r="AC69" i="25" s="1"/>
  <c r="D64" i="24"/>
  <c r="AD69" i="25" s="1"/>
  <c r="E64" i="24"/>
  <c r="AE69" i="25" s="1"/>
  <c r="F64" i="24"/>
  <c r="AF69" i="25" s="1"/>
  <c r="G64" i="24"/>
  <c r="AG69" i="25" s="1"/>
  <c r="I64" i="24"/>
  <c r="AI69" i="25" s="1"/>
  <c r="J64" i="24"/>
  <c r="AJ69" i="25" s="1"/>
  <c r="K64" i="24"/>
  <c r="AK69" i="25" s="1"/>
  <c r="DN64" i="24"/>
  <c r="H64" i="24" s="1"/>
  <c r="AH69" i="25" s="1"/>
  <c r="B65" i="24"/>
  <c r="AB70" i="25" s="1"/>
  <c r="C65" i="24"/>
  <c r="AC70" i="25" s="1"/>
  <c r="D65" i="24"/>
  <c r="AD70" i="25" s="1"/>
  <c r="E65" i="24"/>
  <c r="AE70" i="25" s="1"/>
  <c r="F65" i="24"/>
  <c r="AF70" i="25" s="1"/>
  <c r="G65" i="24"/>
  <c r="AG70" i="25" s="1"/>
  <c r="I65" i="24"/>
  <c r="AI70" i="25" s="1"/>
  <c r="J65" i="24"/>
  <c r="AJ70" i="25" s="1"/>
  <c r="K65" i="24"/>
  <c r="AK70" i="25" s="1"/>
  <c r="DN65" i="24"/>
  <c r="H65" i="24" s="1"/>
  <c r="AH70" i="25" s="1"/>
  <c r="B66" i="24"/>
  <c r="AB71" i="25" s="1"/>
  <c r="C66" i="24"/>
  <c r="AC71" i="25" s="1"/>
  <c r="D66" i="24"/>
  <c r="AD71" i="25" s="1"/>
  <c r="E66" i="24"/>
  <c r="AE71" i="25" s="1"/>
  <c r="F66" i="24"/>
  <c r="AF71" i="25" s="1"/>
  <c r="G66" i="24"/>
  <c r="AG71" i="25" s="1"/>
  <c r="I66" i="24"/>
  <c r="AI71" i="25" s="1"/>
  <c r="J66" i="24"/>
  <c r="AJ71" i="25" s="1"/>
  <c r="K66" i="24"/>
  <c r="AK71" i="25" s="1"/>
  <c r="DN66" i="24"/>
  <c r="H66" i="24" s="1"/>
  <c r="AH71" i="25" s="1"/>
  <c r="B67" i="24"/>
  <c r="AB72" i="25" s="1"/>
  <c r="C67" i="24"/>
  <c r="AC72" i="25" s="1"/>
  <c r="D67" i="24"/>
  <c r="AD72" i="25" s="1"/>
  <c r="E67" i="24"/>
  <c r="AE72" i="25" s="1"/>
  <c r="F67" i="24"/>
  <c r="AF72" i="25" s="1"/>
  <c r="G67" i="24"/>
  <c r="AG72" i="25" s="1"/>
  <c r="I67" i="24"/>
  <c r="AI72" i="25" s="1"/>
  <c r="J67" i="24"/>
  <c r="AJ72" i="25" s="1"/>
  <c r="K67" i="24"/>
  <c r="AK72" i="25" s="1"/>
  <c r="DN67" i="24"/>
  <c r="H67" i="24" s="1"/>
  <c r="AH72" i="25" s="1"/>
  <c r="B68" i="24"/>
  <c r="AB73" i="25" s="1"/>
  <c r="C68" i="24"/>
  <c r="AC73" i="25" s="1"/>
  <c r="D68" i="24"/>
  <c r="AD73" i="25" s="1"/>
  <c r="E68" i="24"/>
  <c r="AE73" i="25" s="1"/>
  <c r="F68" i="24"/>
  <c r="AF73" i="25" s="1"/>
  <c r="G68" i="24"/>
  <c r="AG73" i="25" s="1"/>
  <c r="I68" i="24"/>
  <c r="AI73" i="25" s="1"/>
  <c r="J68" i="24"/>
  <c r="AJ73" i="25" s="1"/>
  <c r="K68" i="24"/>
  <c r="AK73" i="25" s="1"/>
  <c r="DN68" i="24"/>
  <c r="H68" i="24" s="1"/>
  <c r="AH73" i="25" s="1"/>
  <c r="B69" i="24"/>
  <c r="AB74" i="25" s="1"/>
  <c r="C69" i="24"/>
  <c r="AC74" i="25" s="1"/>
  <c r="D69" i="24"/>
  <c r="AD74" i="25" s="1"/>
  <c r="E69" i="24"/>
  <c r="AE74" i="25" s="1"/>
  <c r="F69" i="24"/>
  <c r="AF74" i="25" s="1"/>
  <c r="G69" i="24"/>
  <c r="AG74" i="25" s="1"/>
  <c r="I69" i="24"/>
  <c r="AI74" i="25" s="1"/>
  <c r="J69" i="24"/>
  <c r="AJ74" i="25" s="1"/>
  <c r="K69" i="24"/>
  <c r="AK74" i="25" s="1"/>
  <c r="DN69" i="24"/>
  <c r="H69" i="24" s="1"/>
  <c r="AH74" i="25" s="1"/>
  <c r="B70" i="24"/>
  <c r="AB75" i="25" s="1"/>
  <c r="C70" i="24"/>
  <c r="AC75" i="25" s="1"/>
  <c r="D70" i="24"/>
  <c r="AD75" i="25" s="1"/>
  <c r="E70" i="24"/>
  <c r="AE75" i="25" s="1"/>
  <c r="F70" i="24"/>
  <c r="AF75" i="25" s="1"/>
  <c r="G70" i="24"/>
  <c r="AG75" i="25" s="1"/>
  <c r="I70" i="24"/>
  <c r="AI75" i="25" s="1"/>
  <c r="J70" i="24"/>
  <c r="AJ75" i="25" s="1"/>
  <c r="K70" i="24"/>
  <c r="AK75" i="25" s="1"/>
  <c r="DN70" i="24"/>
  <c r="H70" i="24" s="1"/>
  <c r="AH75" i="25" s="1"/>
  <c r="B71" i="24"/>
  <c r="AB76" i="25" s="1"/>
  <c r="C71" i="24"/>
  <c r="AC76" i="25" s="1"/>
  <c r="D71" i="24"/>
  <c r="AD76" i="25" s="1"/>
  <c r="E71" i="24"/>
  <c r="AE76" i="25" s="1"/>
  <c r="F71" i="24"/>
  <c r="AF76" i="25" s="1"/>
  <c r="G71" i="24"/>
  <c r="AG76" i="25" s="1"/>
  <c r="I71" i="24"/>
  <c r="AI76" i="25" s="1"/>
  <c r="J71" i="24"/>
  <c r="AJ76" i="25" s="1"/>
  <c r="K71" i="24"/>
  <c r="AK76" i="25" s="1"/>
  <c r="DN71" i="24"/>
  <c r="H71" i="24" s="1"/>
  <c r="AH76" i="25" s="1"/>
  <c r="B72" i="24"/>
  <c r="AB77" i="25" s="1"/>
  <c r="C72" i="24"/>
  <c r="AC77" i="25" s="1"/>
  <c r="D72" i="24"/>
  <c r="AD77" i="25" s="1"/>
  <c r="E72" i="24"/>
  <c r="AE77" i="25" s="1"/>
  <c r="F72" i="24"/>
  <c r="AF77" i="25" s="1"/>
  <c r="G72" i="24"/>
  <c r="AG77" i="25" s="1"/>
  <c r="I72" i="24"/>
  <c r="AI77" i="25" s="1"/>
  <c r="J72" i="24"/>
  <c r="AJ77" i="25" s="1"/>
  <c r="K72" i="24"/>
  <c r="AK77" i="25" s="1"/>
  <c r="DN72" i="24"/>
  <c r="H72" i="24" s="1"/>
  <c r="AH77" i="25" s="1"/>
  <c r="B73" i="24"/>
  <c r="AB78" i="25" s="1"/>
  <c r="C73" i="24"/>
  <c r="AC78" i="25" s="1"/>
  <c r="D73" i="24"/>
  <c r="AD78" i="25" s="1"/>
  <c r="E73" i="24"/>
  <c r="AE78" i="25" s="1"/>
  <c r="F73" i="24"/>
  <c r="AF78" i="25" s="1"/>
  <c r="G73" i="24"/>
  <c r="AG78" i="25" s="1"/>
  <c r="I73" i="24"/>
  <c r="AI78" i="25" s="1"/>
  <c r="J73" i="24"/>
  <c r="AJ78" i="25" s="1"/>
  <c r="K73" i="24"/>
  <c r="AK78" i="25" s="1"/>
  <c r="DN73" i="24"/>
  <c r="H73" i="24" s="1"/>
  <c r="AH78" i="25" s="1"/>
  <c r="B74" i="24"/>
  <c r="AB79" i="25" s="1"/>
  <c r="C74" i="24"/>
  <c r="AC79" i="25" s="1"/>
  <c r="D74" i="24"/>
  <c r="AD79" i="25" s="1"/>
  <c r="E74" i="24"/>
  <c r="AE79" i="25" s="1"/>
  <c r="F74" i="24"/>
  <c r="AF79" i="25" s="1"/>
  <c r="G74" i="24"/>
  <c r="AG79" i="25" s="1"/>
  <c r="I74" i="24"/>
  <c r="AI79" i="25" s="1"/>
  <c r="J74" i="24"/>
  <c r="AJ79" i="25" s="1"/>
  <c r="K74" i="24"/>
  <c r="AK79" i="25" s="1"/>
  <c r="DN74" i="24"/>
  <c r="H74" i="24" s="1"/>
  <c r="AH79" i="25" s="1"/>
  <c r="B75" i="24"/>
  <c r="AB80" i="25" s="1"/>
  <c r="C75" i="24"/>
  <c r="AC80" i="25" s="1"/>
  <c r="D75" i="24"/>
  <c r="AD80" i="25" s="1"/>
  <c r="E75" i="24"/>
  <c r="AE80" i="25" s="1"/>
  <c r="F75" i="24"/>
  <c r="AF80" i="25" s="1"/>
  <c r="G75" i="24"/>
  <c r="AG80" i="25" s="1"/>
  <c r="I75" i="24"/>
  <c r="AI80" i="25" s="1"/>
  <c r="J75" i="24"/>
  <c r="AJ80" i="25" s="1"/>
  <c r="K75" i="24"/>
  <c r="AK80" i="25" s="1"/>
  <c r="DN75" i="24"/>
  <c r="H75" i="24" s="1"/>
  <c r="AH80" i="25" s="1"/>
  <c r="B76" i="24"/>
  <c r="AB81" i="25" s="1"/>
  <c r="C76" i="24"/>
  <c r="AC81" i="25" s="1"/>
  <c r="D76" i="24"/>
  <c r="AD81" i="25" s="1"/>
  <c r="E76" i="24"/>
  <c r="AE81" i="25" s="1"/>
  <c r="F76" i="24"/>
  <c r="AF81" i="25" s="1"/>
  <c r="G76" i="24"/>
  <c r="AG81" i="25" s="1"/>
  <c r="I76" i="24"/>
  <c r="AI81" i="25" s="1"/>
  <c r="J76" i="24"/>
  <c r="AJ81" i="25" s="1"/>
  <c r="K76" i="24"/>
  <c r="AK81" i="25" s="1"/>
  <c r="DN76" i="24"/>
  <c r="H76" i="24" s="1"/>
  <c r="AH81" i="25" s="1"/>
  <c r="B77" i="24"/>
  <c r="AB82" i="25" s="1"/>
  <c r="C77" i="24"/>
  <c r="AC82" i="25" s="1"/>
  <c r="D77" i="24"/>
  <c r="AD82" i="25" s="1"/>
  <c r="E77" i="24"/>
  <c r="AE82" i="25" s="1"/>
  <c r="F77" i="24"/>
  <c r="AF82" i="25" s="1"/>
  <c r="G77" i="24"/>
  <c r="AG82" i="25" s="1"/>
  <c r="I77" i="24"/>
  <c r="AI82" i="25" s="1"/>
  <c r="J77" i="24"/>
  <c r="AJ82" i="25" s="1"/>
  <c r="K77" i="24"/>
  <c r="AK82" i="25" s="1"/>
  <c r="DN77" i="24"/>
  <c r="H77" i="24" s="1"/>
  <c r="AH82" i="25" s="1"/>
  <c r="B78" i="24"/>
  <c r="AB83" i="25" s="1"/>
  <c r="C78" i="24"/>
  <c r="AC83" i="25" s="1"/>
  <c r="D78" i="24"/>
  <c r="AD83" i="25" s="1"/>
  <c r="E78" i="24"/>
  <c r="AE83" i="25" s="1"/>
  <c r="F78" i="24"/>
  <c r="AF83" i="25" s="1"/>
  <c r="G78" i="24"/>
  <c r="AG83" i="25" s="1"/>
  <c r="I78" i="24"/>
  <c r="AI83" i="25" s="1"/>
  <c r="J78" i="24"/>
  <c r="AJ83" i="25" s="1"/>
  <c r="K78" i="24"/>
  <c r="AK83" i="25" s="1"/>
  <c r="DN78" i="24"/>
  <c r="H78" i="24" s="1"/>
  <c r="AH83" i="25" s="1"/>
  <c r="B79" i="24"/>
  <c r="AB84" i="25" s="1"/>
  <c r="C79" i="24"/>
  <c r="AC84" i="25" s="1"/>
  <c r="D79" i="24"/>
  <c r="AD84" i="25" s="1"/>
  <c r="E79" i="24"/>
  <c r="AE84" i="25" s="1"/>
  <c r="F79" i="24"/>
  <c r="AF84" i="25" s="1"/>
  <c r="G79" i="24"/>
  <c r="AG84" i="25" s="1"/>
  <c r="I79" i="24"/>
  <c r="AI84" i="25" s="1"/>
  <c r="J79" i="24"/>
  <c r="AJ84" i="25" s="1"/>
  <c r="K79" i="24"/>
  <c r="AK84" i="25" s="1"/>
  <c r="DN79" i="24"/>
  <c r="H79" i="24" s="1"/>
  <c r="AH84" i="25" s="1"/>
  <c r="B80" i="24"/>
  <c r="AB85" i="25" s="1"/>
  <c r="C80" i="24"/>
  <c r="AC85" i="25" s="1"/>
  <c r="D80" i="24"/>
  <c r="AD85" i="25" s="1"/>
  <c r="E80" i="24"/>
  <c r="AE85" i="25" s="1"/>
  <c r="F80" i="24"/>
  <c r="AF85" i="25" s="1"/>
  <c r="G80" i="24"/>
  <c r="AG85" i="25" s="1"/>
  <c r="I80" i="24"/>
  <c r="AI85" i="25" s="1"/>
  <c r="J80" i="24"/>
  <c r="AJ85" i="25" s="1"/>
  <c r="K80" i="24"/>
  <c r="AK85" i="25" s="1"/>
  <c r="DN80" i="24"/>
  <c r="H80" i="24" s="1"/>
  <c r="AH85" i="25" s="1"/>
  <c r="B81" i="24"/>
  <c r="AB86" i="25" s="1"/>
  <c r="C81" i="24"/>
  <c r="AC86" i="25" s="1"/>
  <c r="D81" i="24"/>
  <c r="AD86" i="25" s="1"/>
  <c r="E81" i="24"/>
  <c r="AE86" i="25" s="1"/>
  <c r="F81" i="24"/>
  <c r="AF86" i="25" s="1"/>
  <c r="G81" i="24"/>
  <c r="AG86" i="25" s="1"/>
  <c r="I81" i="24"/>
  <c r="AI86" i="25" s="1"/>
  <c r="J81" i="24"/>
  <c r="AJ86" i="25" s="1"/>
  <c r="K81" i="24"/>
  <c r="AK86" i="25" s="1"/>
  <c r="DN81" i="24"/>
  <c r="H81" i="24" s="1"/>
  <c r="AH86" i="25" s="1"/>
  <c r="B82" i="24"/>
  <c r="AB87" i="25" s="1"/>
  <c r="C82" i="24"/>
  <c r="AC87" i="25" s="1"/>
  <c r="D82" i="24"/>
  <c r="AD87" i="25" s="1"/>
  <c r="E82" i="24"/>
  <c r="AE87" i="25" s="1"/>
  <c r="F82" i="24"/>
  <c r="AF87" i="25" s="1"/>
  <c r="G82" i="24"/>
  <c r="AG87" i="25" s="1"/>
  <c r="I82" i="24"/>
  <c r="AI87" i="25" s="1"/>
  <c r="J82" i="24"/>
  <c r="AJ87" i="25" s="1"/>
  <c r="K82" i="24"/>
  <c r="AK87" i="25" s="1"/>
  <c r="DN82" i="24"/>
  <c r="H82" i="24" s="1"/>
  <c r="AH87" i="25" s="1"/>
  <c r="B83" i="24"/>
  <c r="AB88" i="25" s="1"/>
  <c r="C83" i="24"/>
  <c r="AC88" i="25" s="1"/>
  <c r="D83" i="24"/>
  <c r="AD88" i="25" s="1"/>
  <c r="E83" i="24"/>
  <c r="AE88" i="25" s="1"/>
  <c r="F83" i="24"/>
  <c r="AF88" i="25" s="1"/>
  <c r="G83" i="24"/>
  <c r="AG88" i="25" s="1"/>
  <c r="I83" i="24"/>
  <c r="AI88" i="25" s="1"/>
  <c r="J83" i="24"/>
  <c r="AJ88" i="25" s="1"/>
  <c r="K83" i="24"/>
  <c r="AK88" i="25" s="1"/>
  <c r="DN83" i="24"/>
  <c r="H83" i="24" s="1"/>
  <c r="AH88" i="25" s="1"/>
  <c r="B84" i="24"/>
  <c r="AB89" i="25" s="1"/>
  <c r="C84" i="24"/>
  <c r="AC89" i="25" s="1"/>
  <c r="D84" i="24"/>
  <c r="AD89" i="25" s="1"/>
  <c r="E84" i="24"/>
  <c r="AE89" i="25" s="1"/>
  <c r="F84" i="24"/>
  <c r="AF89" i="25" s="1"/>
  <c r="G84" i="24"/>
  <c r="AG89" i="25" s="1"/>
  <c r="I84" i="24"/>
  <c r="AI89" i="25" s="1"/>
  <c r="J84" i="24"/>
  <c r="AJ89" i="25" s="1"/>
  <c r="K84" i="24"/>
  <c r="AK89" i="25" s="1"/>
  <c r="DN84" i="24"/>
  <c r="H84" i="24" s="1"/>
  <c r="AH89" i="25" s="1"/>
  <c r="B85" i="24"/>
  <c r="AB90" i="25" s="1"/>
  <c r="C85" i="24"/>
  <c r="AC90" i="25" s="1"/>
  <c r="D85" i="24"/>
  <c r="AD90" i="25" s="1"/>
  <c r="E85" i="24"/>
  <c r="AE90" i="25" s="1"/>
  <c r="F85" i="24"/>
  <c r="AF90" i="25" s="1"/>
  <c r="G85" i="24"/>
  <c r="AG90" i="25" s="1"/>
  <c r="I85" i="24"/>
  <c r="AI90" i="25" s="1"/>
  <c r="J85" i="24"/>
  <c r="AJ90" i="25" s="1"/>
  <c r="K85" i="24"/>
  <c r="AK90" i="25" s="1"/>
  <c r="DN85" i="24"/>
  <c r="H85" i="24" s="1"/>
  <c r="AH90" i="25" s="1"/>
  <c r="B86" i="24"/>
  <c r="AB91" i="25" s="1"/>
  <c r="C86" i="24"/>
  <c r="AC91" i="25" s="1"/>
  <c r="D86" i="24"/>
  <c r="AD91" i="25" s="1"/>
  <c r="E86" i="24"/>
  <c r="AE91" i="25" s="1"/>
  <c r="F86" i="24"/>
  <c r="AF91" i="25" s="1"/>
  <c r="G86" i="24"/>
  <c r="AG91" i="25" s="1"/>
  <c r="I86" i="24"/>
  <c r="AI91" i="25" s="1"/>
  <c r="J86" i="24"/>
  <c r="AJ91" i="25" s="1"/>
  <c r="K86" i="24"/>
  <c r="AK91" i="25" s="1"/>
  <c r="DN86" i="24"/>
  <c r="H86" i="24" s="1"/>
  <c r="AH91" i="25" s="1"/>
  <c r="B87" i="24"/>
  <c r="AB92" i="25" s="1"/>
  <c r="C87" i="24"/>
  <c r="AC92" i="25" s="1"/>
  <c r="D87" i="24"/>
  <c r="AD92" i="25" s="1"/>
  <c r="E87" i="24"/>
  <c r="AE92" i="25" s="1"/>
  <c r="F87" i="24"/>
  <c r="AF92" i="25" s="1"/>
  <c r="G87" i="24"/>
  <c r="AG92" i="25" s="1"/>
  <c r="I87" i="24"/>
  <c r="AI92" i="25" s="1"/>
  <c r="J87" i="24"/>
  <c r="AJ92" i="25" s="1"/>
  <c r="K87" i="24"/>
  <c r="AK92" i="25" s="1"/>
  <c r="DN87" i="24"/>
  <c r="H87" i="24" s="1"/>
  <c r="AH92" i="25" s="1"/>
  <c r="B88" i="24"/>
  <c r="AB93" i="25" s="1"/>
  <c r="C88" i="24"/>
  <c r="AC93" i="25" s="1"/>
  <c r="D88" i="24"/>
  <c r="AD93" i="25" s="1"/>
  <c r="E88" i="24"/>
  <c r="AE93" i="25" s="1"/>
  <c r="F88" i="24"/>
  <c r="AF93" i="25" s="1"/>
  <c r="G88" i="24"/>
  <c r="AG93" i="25" s="1"/>
  <c r="I88" i="24"/>
  <c r="AI93" i="25" s="1"/>
  <c r="J88" i="24"/>
  <c r="AJ93" i="25" s="1"/>
  <c r="K88" i="24"/>
  <c r="AK93" i="25" s="1"/>
  <c r="DN88" i="24"/>
  <c r="H88" i="24" s="1"/>
  <c r="AH93" i="25" s="1"/>
  <c r="B89" i="24"/>
  <c r="AB94" i="25" s="1"/>
  <c r="C89" i="24"/>
  <c r="AC94" i="25" s="1"/>
  <c r="D89" i="24"/>
  <c r="AD94" i="25" s="1"/>
  <c r="E89" i="24"/>
  <c r="AE94" i="25" s="1"/>
  <c r="F89" i="24"/>
  <c r="AF94" i="25" s="1"/>
  <c r="G89" i="24"/>
  <c r="AG94" i="25" s="1"/>
  <c r="I89" i="24"/>
  <c r="AI94" i="25" s="1"/>
  <c r="J89" i="24"/>
  <c r="AJ94" i="25" s="1"/>
  <c r="K89" i="24"/>
  <c r="AK94" i="25" s="1"/>
  <c r="DN89" i="24"/>
  <c r="H89" i="24" s="1"/>
  <c r="AH94" i="25" s="1"/>
  <c r="B90" i="24"/>
  <c r="AB95" i="25" s="1"/>
  <c r="C90" i="24"/>
  <c r="AC95" i="25" s="1"/>
  <c r="D90" i="24"/>
  <c r="AD95" i="25" s="1"/>
  <c r="E90" i="24"/>
  <c r="AE95" i="25" s="1"/>
  <c r="F90" i="24"/>
  <c r="AF95" i="25" s="1"/>
  <c r="G90" i="24"/>
  <c r="AG95" i="25" s="1"/>
  <c r="I90" i="24"/>
  <c r="AI95" i="25" s="1"/>
  <c r="J90" i="24"/>
  <c r="AJ95" i="25" s="1"/>
  <c r="K90" i="24"/>
  <c r="AK95" i="25" s="1"/>
  <c r="DN90" i="24"/>
  <c r="H90" i="24" s="1"/>
  <c r="AH95" i="25" s="1"/>
  <c r="B91" i="24"/>
  <c r="AB96" i="25" s="1"/>
  <c r="C91" i="24"/>
  <c r="AC96" i="25" s="1"/>
  <c r="D91" i="24"/>
  <c r="AD96" i="25" s="1"/>
  <c r="E91" i="24"/>
  <c r="AE96" i="25" s="1"/>
  <c r="F91" i="24"/>
  <c r="AF96" i="25" s="1"/>
  <c r="G91" i="24"/>
  <c r="AG96" i="25" s="1"/>
  <c r="I91" i="24"/>
  <c r="AI96" i="25" s="1"/>
  <c r="J91" i="24"/>
  <c r="AJ96" i="25" s="1"/>
  <c r="K91" i="24"/>
  <c r="AK96" i="25" s="1"/>
  <c r="DN91" i="24"/>
  <c r="H91" i="24" s="1"/>
  <c r="AH96" i="25" s="1"/>
  <c r="B92" i="24"/>
  <c r="AB97" i="25" s="1"/>
  <c r="C92" i="24"/>
  <c r="AC97" i="25" s="1"/>
  <c r="D92" i="24"/>
  <c r="AD97" i="25" s="1"/>
  <c r="E92" i="24"/>
  <c r="AE97" i="25" s="1"/>
  <c r="F92" i="24"/>
  <c r="AF97" i="25" s="1"/>
  <c r="G92" i="24"/>
  <c r="AG97" i="25" s="1"/>
  <c r="I92" i="24"/>
  <c r="AI97" i="25" s="1"/>
  <c r="J92" i="24"/>
  <c r="AJ97" i="25" s="1"/>
  <c r="K92" i="24"/>
  <c r="AK97" i="25" s="1"/>
  <c r="DN92" i="24"/>
  <c r="H92" i="24" s="1"/>
  <c r="AH97" i="25" s="1"/>
  <c r="B93" i="24"/>
  <c r="AB98" i="25" s="1"/>
  <c r="C93" i="24"/>
  <c r="AC98" i="25" s="1"/>
  <c r="D93" i="24"/>
  <c r="AD98" i="25" s="1"/>
  <c r="E93" i="24"/>
  <c r="AE98" i="25" s="1"/>
  <c r="F93" i="24"/>
  <c r="AF98" i="25" s="1"/>
  <c r="G93" i="24"/>
  <c r="AG98" i="25" s="1"/>
  <c r="I93" i="24"/>
  <c r="AI98" i="25" s="1"/>
  <c r="J93" i="24"/>
  <c r="AJ98" i="25" s="1"/>
  <c r="K93" i="24"/>
  <c r="AK98" i="25" s="1"/>
  <c r="DN93" i="24"/>
  <c r="H93" i="24" s="1"/>
  <c r="AH98" i="25" s="1"/>
  <c r="B94" i="24"/>
  <c r="AB99" i="25" s="1"/>
  <c r="C94" i="24"/>
  <c r="AC99" i="25" s="1"/>
  <c r="D94" i="24"/>
  <c r="AD99" i="25" s="1"/>
  <c r="E94" i="24"/>
  <c r="AE99" i="25" s="1"/>
  <c r="F94" i="24"/>
  <c r="AF99" i="25" s="1"/>
  <c r="G94" i="24"/>
  <c r="AG99" i="25" s="1"/>
  <c r="I94" i="24"/>
  <c r="AI99" i="25" s="1"/>
  <c r="J94" i="24"/>
  <c r="AJ99" i="25" s="1"/>
  <c r="K94" i="24"/>
  <c r="AK99" i="25" s="1"/>
  <c r="DN94" i="24"/>
  <c r="H94" i="24" s="1"/>
  <c r="AH99" i="25" s="1"/>
  <c r="B95" i="24"/>
  <c r="AB100" i="25" s="1"/>
  <c r="C95" i="24"/>
  <c r="AC100" i="25" s="1"/>
  <c r="D95" i="24"/>
  <c r="AD100" i="25" s="1"/>
  <c r="E95" i="24"/>
  <c r="AE100" i="25" s="1"/>
  <c r="F95" i="24"/>
  <c r="AF100" i="25" s="1"/>
  <c r="G95" i="24"/>
  <c r="AG100" i="25" s="1"/>
  <c r="I95" i="24"/>
  <c r="AI100" i="25" s="1"/>
  <c r="J95" i="24"/>
  <c r="AJ100" i="25" s="1"/>
  <c r="K95" i="24"/>
  <c r="AK100" i="25" s="1"/>
  <c r="DN95" i="24"/>
  <c r="H95" i="24" s="1"/>
  <c r="AH100" i="25" s="1"/>
  <c r="B96" i="24"/>
  <c r="AB101" i="25" s="1"/>
  <c r="C96" i="24"/>
  <c r="AC101" i="25" s="1"/>
  <c r="D96" i="24"/>
  <c r="AD101" i="25" s="1"/>
  <c r="E96" i="24"/>
  <c r="AE101" i="25" s="1"/>
  <c r="F96" i="24"/>
  <c r="AF101" i="25" s="1"/>
  <c r="G96" i="24"/>
  <c r="AG101" i="25" s="1"/>
  <c r="I96" i="24"/>
  <c r="AI101" i="25" s="1"/>
  <c r="J96" i="24"/>
  <c r="AJ101" i="25" s="1"/>
  <c r="K96" i="24"/>
  <c r="AK101" i="25" s="1"/>
  <c r="DN96" i="24"/>
  <c r="H96" i="24" s="1"/>
  <c r="AH101" i="25" s="1"/>
  <c r="B97" i="24"/>
  <c r="AB102" i="25" s="1"/>
  <c r="C97" i="24"/>
  <c r="AC102" i="25" s="1"/>
  <c r="D97" i="24"/>
  <c r="AD102" i="25" s="1"/>
  <c r="E97" i="24"/>
  <c r="AE102" i="25" s="1"/>
  <c r="F97" i="24"/>
  <c r="AF102" i="25" s="1"/>
  <c r="G97" i="24"/>
  <c r="AG102" i="25" s="1"/>
  <c r="I97" i="24"/>
  <c r="AI102" i="25" s="1"/>
  <c r="J97" i="24"/>
  <c r="AJ102" i="25" s="1"/>
  <c r="K97" i="24"/>
  <c r="AK102" i="25" s="1"/>
  <c r="DN97" i="24"/>
  <c r="H97" i="24" s="1"/>
  <c r="AH102" i="25" s="1"/>
  <c r="B98" i="24"/>
  <c r="AB103" i="25" s="1"/>
  <c r="C98" i="24"/>
  <c r="AC103" i="25" s="1"/>
  <c r="D98" i="24"/>
  <c r="AD103" i="25" s="1"/>
  <c r="E98" i="24"/>
  <c r="AE103" i="25" s="1"/>
  <c r="F98" i="24"/>
  <c r="AF103" i="25" s="1"/>
  <c r="G98" i="24"/>
  <c r="AG103" i="25" s="1"/>
  <c r="I98" i="24"/>
  <c r="AI103" i="25" s="1"/>
  <c r="J98" i="24"/>
  <c r="AJ103" i="25" s="1"/>
  <c r="K98" i="24"/>
  <c r="AK103" i="25" s="1"/>
  <c r="DN98" i="24"/>
  <c r="H98" i="24" s="1"/>
  <c r="AH103" i="25" s="1"/>
  <c r="B99" i="24"/>
  <c r="AB104" i="25" s="1"/>
  <c r="C99" i="24"/>
  <c r="AC104" i="25" s="1"/>
  <c r="D99" i="24"/>
  <c r="AD104" i="25" s="1"/>
  <c r="E99" i="24"/>
  <c r="AE104" i="25" s="1"/>
  <c r="F99" i="24"/>
  <c r="AF104" i="25" s="1"/>
  <c r="G99" i="24"/>
  <c r="AG104" i="25" s="1"/>
  <c r="I99" i="24"/>
  <c r="AI104" i="25" s="1"/>
  <c r="J99" i="24"/>
  <c r="AJ104" i="25" s="1"/>
  <c r="K99" i="24"/>
  <c r="AK104" i="25" s="1"/>
  <c r="DN99" i="24"/>
  <c r="H99" i="24" s="1"/>
  <c r="AH104" i="25" s="1"/>
  <c r="B100" i="24"/>
  <c r="AB105" i="25" s="1"/>
  <c r="C100" i="24"/>
  <c r="AC105" i="25" s="1"/>
  <c r="D100" i="24"/>
  <c r="AD105" i="25" s="1"/>
  <c r="E100" i="24"/>
  <c r="AE105" i="25" s="1"/>
  <c r="F100" i="24"/>
  <c r="AF105" i="25" s="1"/>
  <c r="G100" i="24"/>
  <c r="AG105" i="25" s="1"/>
  <c r="I100" i="24"/>
  <c r="AI105" i="25" s="1"/>
  <c r="J100" i="24"/>
  <c r="AJ105" i="25" s="1"/>
  <c r="K100" i="24"/>
  <c r="AK105" i="25" s="1"/>
  <c r="DN100" i="24"/>
  <c r="H100" i="24" s="1"/>
  <c r="AH105" i="25" s="1"/>
  <c r="B101" i="24"/>
  <c r="AB106" i="25" s="1"/>
  <c r="C101" i="24"/>
  <c r="AC106" i="25" s="1"/>
  <c r="D101" i="24"/>
  <c r="AD106" i="25" s="1"/>
  <c r="E101" i="24"/>
  <c r="AE106" i="25" s="1"/>
  <c r="F101" i="24"/>
  <c r="AF106" i="25" s="1"/>
  <c r="G101" i="24"/>
  <c r="AG106" i="25" s="1"/>
  <c r="I101" i="24"/>
  <c r="AI106" i="25" s="1"/>
  <c r="J101" i="24"/>
  <c r="AJ106" i="25" s="1"/>
  <c r="K101" i="24"/>
  <c r="AK106" i="25" s="1"/>
  <c r="DN101" i="24"/>
  <c r="H101" i="24" s="1"/>
  <c r="AH106" i="25" s="1"/>
  <c r="B102" i="24"/>
  <c r="AB107" i="25" s="1"/>
  <c r="C102" i="24"/>
  <c r="AC107" i="25" s="1"/>
  <c r="D102" i="24"/>
  <c r="AD107" i="25" s="1"/>
  <c r="E102" i="24"/>
  <c r="AE107" i="25" s="1"/>
  <c r="F102" i="24"/>
  <c r="AF107" i="25" s="1"/>
  <c r="G102" i="24"/>
  <c r="AG107" i="25" s="1"/>
  <c r="I102" i="24"/>
  <c r="AI107" i="25" s="1"/>
  <c r="J102" i="24"/>
  <c r="AJ107" i="25" s="1"/>
  <c r="K102" i="24"/>
  <c r="AK107" i="25" s="1"/>
  <c r="DN102" i="24"/>
  <c r="H102" i="24" s="1"/>
  <c r="AH107" i="25" s="1"/>
  <c r="B103" i="24"/>
  <c r="AB108" i="25" s="1"/>
  <c r="C103" i="24"/>
  <c r="AC108" i="25" s="1"/>
  <c r="D103" i="24"/>
  <c r="AD108" i="25" s="1"/>
  <c r="E103" i="24"/>
  <c r="AE108" i="25" s="1"/>
  <c r="F103" i="24"/>
  <c r="AF108" i="25" s="1"/>
  <c r="G103" i="24"/>
  <c r="AG108" i="25" s="1"/>
  <c r="I103" i="24"/>
  <c r="AI108" i="25" s="1"/>
  <c r="J103" i="24"/>
  <c r="AJ108" i="25" s="1"/>
  <c r="K103" i="24"/>
  <c r="AK108" i="25" s="1"/>
  <c r="DN103" i="24"/>
  <c r="H103" i="24" s="1"/>
  <c r="AH108" i="25" s="1"/>
  <c r="B104" i="24"/>
  <c r="AB109" i="25" s="1"/>
  <c r="C104" i="24"/>
  <c r="AC109" i="25" s="1"/>
  <c r="D104" i="24"/>
  <c r="AD109" i="25" s="1"/>
  <c r="E104" i="24"/>
  <c r="AE109" i="25" s="1"/>
  <c r="F104" i="24"/>
  <c r="AF109" i="25" s="1"/>
  <c r="G104" i="24"/>
  <c r="AG109" i="25" s="1"/>
  <c r="I104" i="24"/>
  <c r="AI109" i="25" s="1"/>
  <c r="J104" i="24"/>
  <c r="AJ109" i="25" s="1"/>
  <c r="K104" i="24"/>
  <c r="AK109" i="25" s="1"/>
  <c r="DN104" i="24"/>
  <c r="H104" i="24" s="1"/>
  <c r="AH109" i="25" s="1"/>
  <c r="B105" i="24"/>
  <c r="AB110" i="25" s="1"/>
  <c r="C105" i="24"/>
  <c r="AC110" i="25" s="1"/>
  <c r="D105" i="24"/>
  <c r="AD110" i="25" s="1"/>
  <c r="E105" i="24"/>
  <c r="AE110" i="25" s="1"/>
  <c r="F105" i="24"/>
  <c r="AF110" i="25" s="1"/>
  <c r="G105" i="24"/>
  <c r="AG110" i="25" s="1"/>
  <c r="I105" i="24"/>
  <c r="AI110" i="25" s="1"/>
  <c r="J105" i="24"/>
  <c r="AJ110" i="25" s="1"/>
  <c r="K105" i="24"/>
  <c r="AK110" i="25" s="1"/>
  <c r="DN105" i="24"/>
  <c r="H105" i="24" s="1"/>
  <c r="AH110" i="25" s="1"/>
  <c r="B106" i="24"/>
  <c r="AB111" i="25" s="1"/>
  <c r="C106" i="24"/>
  <c r="AC111" i="25" s="1"/>
  <c r="D106" i="24"/>
  <c r="AD111" i="25" s="1"/>
  <c r="E106" i="24"/>
  <c r="AE111" i="25" s="1"/>
  <c r="F106" i="24"/>
  <c r="AF111" i="25" s="1"/>
  <c r="G106" i="24"/>
  <c r="AG111" i="25" s="1"/>
  <c r="I106" i="24"/>
  <c r="AI111" i="25" s="1"/>
  <c r="J106" i="24"/>
  <c r="AJ111" i="25" s="1"/>
  <c r="K106" i="24"/>
  <c r="AK111" i="25" s="1"/>
  <c r="DN106" i="24"/>
  <c r="H106" i="24" s="1"/>
  <c r="AH111" i="25" s="1"/>
  <c r="B107" i="24"/>
  <c r="AB112" i="25" s="1"/>
  <c r="C107" i="24"/>
  <c r="AC112" i="25" s="1"/>
  <c r="D107" i="24"/>
  <c r="AD112" i="25" s="1"/>
  <c r="E107" i="24"/>
  <c r="AE112" i="25" s="1"/>
  <c r="F107" i="24"/>
  <c r="AF112" i="25" s="1"/>
  <c r="G107" i="24"/>
  <c r="AG112" i="25" s="1"/>
  <c r="I107" i="24"/>
  <c r="AI112" i="25" s="1"/>
  <c r="J107" i="24"/>
  <c r="AJ112" i="25" s="1"/>
  <c r="K107" i="24"/>
  <c r="AK112" i="25" s="1"/>
  <c r="DN107" i="24"/>
  <c r="H107" i="24" s="1"/>
  <c r="AH112" i="25" s="1"/>
  <c r="B108" i="24"/>
  <c r="AB113" i="25" s="1"/>
  <c r="C108" i="24"/>
  <c r="AC113" i="25" s="1"/>
  <c r="D108" i="24"/>
  <c r="AD113" i="25" s="1"/>
  <c r="E108" i="24"/>
  <c r="AE113" i="25" s="1"/>
  <c r="F108" i="24"/>
  <c r="AF113" i="25" s="1"/>
  <c r="G108" i="24"/>
  <c r="AG113" i="25" s="1"/>
  <c r="I108" i="24"/>
  <c r="AI113" i="25" s="1"/>
  <c r="J108" i="24"/>
  <c r="AJ113" i="25" s="1"/>
  <c r="K108" i="24"/>
  <c r="AK113" i="25" s="1"/>
  <c r="DN108" i="24"/>
  <c r="H108" i="24" s="1"/>
  <c r="AH113" i="25" s="1"/>
  <c r="B109" i="24"/>
  <c r="AB114" i="25" s="1"/>
  <c r="C109" i="24"/>
  <c r="AC114" i="25" s="1"/>
  <c r="D109" i="24"/>
  <c r="AD114" i="25" s="1"/>
  <c r="E109" i="24"/>
  <c r="AE114" i="25" s="1"/>
  <c r="F109" i="24"/>
  <c r="AF114" i="25" s="1"/>
  <c r="G109" i="24"/>
  <c r="AG114" i="25" s="1"/>
  <c r="I109" i="24"/>
  <c r="AI114" i="25" s="1"/>
  <c r="J109" i="24"/>
  <c r="AJ114" i="25" s="1"/>
  <c r="K109" i="24"/>
  <c r="AK114" i="25" s="1"/>
  <c r="DN109" i="24"/>
  <c r="H109" i="24" s="1"/>
  <c r="AH114" i="25" s="1"/>
  <c r="B110" i="24"/>
  <c r="AB115" i="25" s="1"/>
  <c r="C110" i="24"/>
  <c r="AC115" i="25" s="1"/>
  <c r="D110" i="24"/>
  <c r="AD115" i="25" s="1"/>
  <c r="E110" i="24"/>
  <c r="AE115" i="25" s="1"/>
  <c r="F110" i="24"/>
  <c r="AF115" i="25" s="1"/>
  <c r="G110" i="24"/>
  <c r="AG115" i="25" s="1"/>
  <c r="I110" i="24"/>
  <c r="AI115" i="25" s="1"/>
  <c r="J110" i="24"/>
  <c r="AJ115" i="25" s="1"/>
  <c r="K110" i="24"/>
  <c r="AK115" i="25" s="1"/>
  <c r="DN110" i="24"/>
  <c r="H110" i="24" s="1"/>
  <c r="AH115" i="25" s="1"/>
  <c r="B111" i="24"/>
  <c r="AB116" i="25" s="1"/>
  <c r="C111" i="24"/>
  <c r="AC116" i="25" s="1"/>
  <c r="D111" i="24"/>
  <c r="AD116" i="25" s="1"/>
  <c r="E111" i="24"/>
  <c r="AE116" i="25" s="1"/>
  <c r="F111" i="24"/>
  <c r="AF116" i="25" s="1"/>
  <c r="G111" i="24"/>
  <c r="AG116" i="25" s="1"/>
  <c r="I111" i="24"/>
  <c r="AI116" i="25" s="1"/>
  <c r="J111" i="24"/>
  <c r="AJ116" i="25" s="1"/>
  <c r="K111" i="24"/>
  <c r="AK116" i="25" s="1"/>
  <c r="DN111" i="24"/>
  <c r="H111" i="24" s="1"/>
  <c r="AH116" i="25" s="1"/>
  <c r="B112" i="24"/>
  <c r="AB117" i="25" s="1"/>
  <c r="C112" i="24"/>
  <c r="AC117" i="25" s="1"/>
  <c r="D112" i="24"/>
  <c r="AD117" i="25" s="1"/>
  <c r="E112" i="24"/>
  <c r="AE117" i="25" s="1"/>
  <c r="F112" i="24"/>
  <c r="AF117" i="25" s="1"/>
  <c r="G112" i="24"/>
  <c r="AG117" i="25" s="1"/>
  <c r="I112" i="24"/>
  <c r="AI117" i="25" s="1"/>
  <c r="J112" i="24"/>
  <c r="AJ117" i="25" s="1"/>
  <c r="K112" i="24"/>
  <c r="AK117" i="25" s="1"/>
  <c r="DN112" i="24"/>
  <c r="H112" i="24" s="1"/>
  <c r="AH117" i="25" s="1"/>
  <c r="B113" i="24"/>
  <c r="AB118" i="25" s="1"/>
  <c r="C113" i="24"/>
  <c r="AC118" i="25" s="1"/>
  <c r="D113" i="24"/>
  <c r="AD118" i="25" s="1"/>
  <c r="E113" i="24"/>
  <c r="AE118" i="25" s="1"/>
  <c r="F113" i="24"/>
  <c r="AF118" i="25" s="1"/>
  <c r="G113" i="24"/>
  <c r="AG118" i="25" s="1"/>
  <c r="I113" i="24"/>
  <c r="AI118" i="25" s="1"/>
  <c r="J113" i="24"/>
  <c r="AJ118" i="25" s="1"/>
  <c r="K113" i="24"/>
  <c r="AK118" i="25" s="1"/>
  <c r="DN113" i="24"/>
  <c r="H113" i="24" s="1"/>
  <c r="AH118" i="25" s="1"/>
  <c r="B114" i="24"/>
  <c r="AB119" i="25" s="1"/>
  <c r="C114" i="24"/>
  <c r="AC119" i="25" s="1"/>
  <c r="D114" i="24"/>
  <c r="AD119" i="25" s="1"/>
  <c r="E114" i="24"/>
  <c r="AE119" i="25" s="1"/>
  <c r="F114" i="24"/>
  <c r="AF119" i="25" s="1"/>
  <c r="G114" i="24"/>
  <c r="AG119" i="25" s="1"/>
  <c r="I114" i="24"/>
  <c r="AI119" i="25" s="1"/>
  <c r="J114" i="24"/>
  <c r="AJ119" i="25" s="1"/>
  <c r="K114" i="24"/>
  <c r="AK119" i="25" s="1"/>
  <c r="DN114" i="24"/>
  <c r="H114" i="24" s="1"/>
  <c r="AH119" i="25" s="1"/>
  <c r="B115" i="24"/>
  <c r="AB120" i="25" s="1"/>
  <c r="C115" i="24"/>
  <c r="AC120" i="25" s="1"/>
  <c r="D115" i="24"/>
  <c r="AD120" i="25" s="1"/>
  <c r="E115" i="24"/>
  <c r="AE120" i="25" s="1"/>
  <c r="F115" i="24"/>
  <c r="AF120" i="25" s="1"/>
  <c r="G115" i="24"/>
  <c r="AG120" i="25" s="1"/>
  <c r="I115" i="24"/>
  <c r="AI120" i="25" s="1"/>
  <c r="J115" i="24"/>
  <c r="AJ120" i="25" s="1"/>
  <c r="K115" i="24"/>
  <c r="AK120" i="25" s="1"/>
  <c r="DN115" i="24"/>
  <c r="H115" i="24" s="1"/>
  <c r="AH120" i="25" s="1"/>
  <c r="B116" i="24"/>
  <c r="AB121" i="25" s="1"/>
  <c r="C116" i="24"/>
  <c r="AC121" i="25" s="1"/>
  <c r="D116" i="24"/>
  <c r="AD121" i="25" s="1"/>
  <c r="E116" i="24"/>
  <c r="AE121" i="25" s="1"/>
  <c r="F116" i="24"/>
  <c r="AF121" i="25" s="1"/>
  <c r="G116" i="24"/>
  <c r="AG121" i="25" s="1"/>
  <c r="I116" i="24"/>
  <c r="AI121" i="25" s="1"/>
  <c r="J116" i="24"/>
  <c r="AJ121" i="25" s="1"/>
  <c r="K116" i="24"/>
  <c r="AK121" i="25" s="1"/>
  <c r="DN116" i="24"/>
  <c r="H116" i="24" s="1"/>
  <c r="AH121" i="25" s="1"/>
  <c r="B117" i="24"/>
  <c r="AB122" i="25" s="1"/>
  <c r="C117" i="24"/>
  <c r="AC122" i="25" s="1"/>
  <c r="D117" i="24"/>
  <c r="AD122" i="25" s="1"/>
  <c r="E117" i="24"/>
  <c r="AE122" i="25" s="1"/>
  <c r="F117" i="24"/>
  <c r="AF122" i="25" s="1"/>
  <c r="G117" i="24"/>
  <c r="AG122" i="25" s="1"/>
  <c r="I117" i="24"/>
  <c r="AI122" i="25" s="1"/>
  <c r="J117" i="24"/>
  <c r="AJ122" i="25" s="1"/>
  <c r="K117" i="24"/>
  <c r="AK122" i="25" s="1"/>
  <c r="DN117" i="24"/>
  <c r="H117" i="24" s="1"/>
  <c r="AH122" i="25" s="1"/>
  <c r="B118" i="24"/>
  <c r="AB123" i="25" s="1"/>
  <c r="C118" i="24"/>
  <c r="AC123" i="25" s="1"/>
  <c r="D118" i="24"/>
  <c r="AD123" i="25" s="1"/>
  <c r="E118" i="24"/>
  <c r="AE123" i="25" s="1"/>
  <c r="F118" i="24"/>
  <c r="AF123" i="25" s="1"/>
  <c r="G118" i="24"/>
  <c r="AG123" i="25" s="1"/>
  <c r="I118" i="24"/>
  <c r="AI123" i="25" s="1"/>
  <c r="J118" i="24"/>
  <c r="AJ123" i="25" s="1"/>
  <c r="K118" i="24"/>
  <c r="AK123" i="25" s="1"/>
  <c r="DN118" i="24"/>
  <c r="H118" i="24" s="1"/>
  <c r="AH123" i="25" s="1"/>
  <c r="B119" i="24"/>
  <c r="AB124" i="25" s="1"/>
  <c r="C119" i="24"/>
  <c r="AC124" i="25" s="1"/>
  <c r="D119" i="24"/>
  <c r="AD124" i="25" s="1"/>
  <c r="E119" i="24"/>
  <c r="AE124" i="25" s="1"/>
  <c r="F119" i="24"/>
  <c r="AF124" i="25" s="1"/>
  <c r="G119" i="24"/>
  <c r="AG124" i="25" s="1"/>
  <c r="I119" i="24"/>
  <c r="AI124" i="25" s="1"/>
  <c r="J119" i="24"/>
  <c r="AJ124" i="25" s="1"/>
  <c r="K119" i="24"/>
  <c r="AK124" i="25" s="1"/>
  <c r="DN119" i="24"/>
  <c r="H119" i="24" s="1"/>
  <c r="AH124" i="25" s="1"/>
  <c r="B120" i="24"/>
  <c r="AB125" i="25" s="1"/>
  <c r="C120" i="24"/>
  <c r="AC125" i="25" s="1"/>
  <c r="D120" i="24"/>
  <c r="AD125" i="25" s="1"/>
  <c r="E120" i="24"/>
  <c r="AE125" i="25" s="1"/>
  <c r="F120" i="24"/>
  <c r="AF125" i="25" s="1"/>
  <c r="G120" i="24"/>
  <c r="AG125" i="25" s="1"/>
  <c r="I120" i="24"/>
  <c r="AI125" i="25" s="1"/>
  <c r="J120" i="24"/>
  <c r="AJ125" i="25" s="1"/>
  <c r="K120" i="24"/>
  <c r="AK125" i="25" s="1"/>
  <c r="DN120" i="24"/>
  <c r="H120" i="24" s="1"/>
  <c r="AH125" i="25" s="1"/>
  <c r="B121" i="24"/>
  <c r="AB126" i="25" s="1"/>
  <c r="C121" i="24"/>
  <c r="AC126" i="25" s="1"/>
  <c r="D121" i="24"/>
  <c r="AD126" i="25" s="1"/>
  <c r="E121" i="24"/>
  <c r="AE126" i="25" s="1"/>
  <c r="F121" i="24"/>
  <c r="AF126" i="25" s="1"/>
  <c r="G121" i="24"/>
  <c r="AG126" i="25" s="1"/>
  <c r="I121" i="24"/>
  <c r="AI126" i="25" s="1"/>
  <c r="J121" i="24"/>
  <c r="AJ126" i="25" s="1"/>
  <c r="K121" i="24"/>
  <c r="AK126" i="25" s="1"/>
  <c r="DN121" i="24"/>
  <c r="H121" i="24" s="1"/>
  <c r="AH126" i="25" s="1"/>
  <c r="B122" i="24"/>
  <c r="AB127" i="25" s="1"/>
  <c r="C122" i="24"/>
  <c r="AC127" i="25" s="1"/>
  <c r="D122" i="24"/>
  <c r="AD127" i="25" s="1"/>
  <c r="E122" i="24"/>
  <c r="AE127" i="25" s="1"/>
  <c r="F122" i="24"/>
  <c r="AF127" i="25" s="1"/>
  <c r="G122" i="24"/>
  <c r="AG127" i="25" s="1"/>
  <c r="I122" i="24"/>
  <c r="AI127" i="25" s="1"/>
  <c r="J122" i="24"/>
  <c r="AJ127" i="25" s="1"/>
  <c r="K122" i="24"/>
  <c r="AK127" i="25" s="1"/>
  <c r="DN122" i="24"/>
  <c r="H122" i="24" s="1"/>
  <c r="AH127" i="25" s="1"/>
  <c r="B123" i="24"/>
  <c r="AB128" i="25" s="1"/>
  <c r="C123" i="24"/>
  <c r="AC128" i="25" s="1"/>
  <c r="D123" i="24"/>
  <c r="AD128" i="25" s="1"/>
  <c r="E123" i="24"/>
  <c r="AE128" i="25" s="1"/>
  <c r="F123" i="24"/>
  <c r="AF128" i="25" s="1"/>
  <c r="G123" i="24"/>
  <c r="AG128" i="25" s="1"/>
  <c r="I123" i="24"/>
  <c r="AI128" i="25" s="1"/>
  <c r="J123" i="24"/>
  <c r="AJ128" i="25" s="1"/>
  <c r="K123" i="24"/>
  <c r="AK128" i="25" s="1"/>
  <c r="DN123" i="24"/>
  <c r="H123" i="24" s="1"/>
  <c r="AH128" i="25" s="1"/>
  <c r="B124" i="24"/>
  <c r="AB129" i="25" s="1"/>
  <c r="C124" i="24"/>
  <c r="AC129" i="25" s="1"/>
  <c r="D124" i="24"/>
  <c r="AD129" i="25" s="1"/>
  <c r="E124" i="24"/>
  <c r="AE129" i="25" s="1"/>
  <c r="F124" i="24"/>
  <c r="AF129" i="25" s="1"/>
  <c r="G124" i="24"/>
  <c r="AG129" i="25" s="1"/>
  <c r="I124" i="24"/>
  <c r="AI129" i="25" s="1"/>
  <c r="J124" i="24"/>
  <c r="AJ129" i="25" s="1"/>
  <c r="K124" i="24"/>
  <c r="AK129" i="25" s="1"/>
  <c r="DN124" i="24"/>
  <c r="H124" i="24" s="1"/>
  <c r="AH129" i="25" s="1"/>
  <c r="B125" i="24"/>
  <c r="AB130" i="25" s="1"/>
  <c r="C125" i="24"/>
  <c r="AC130" i="25" s="1"/>
  <c r="D125" i="24"/>
  <c r="AD130" i="25" s="1"/>
  <c r="E125" i="24"/>
  <c r="AE130" i="25" s="1"/>
  <c r="F125" i="24"/>
  <c r="AF130" i="25" s="1"/>
  <c r="G125" i="24"/>
  <c r="AG130" i="25" s="1"/>
  <c r="I125" i="24"/>
  <c r="AI130" i="25" s="1"/>
  <c r="J125" i="24"/>
  <c r="AJ130" i="25" s="1"/>
  <c r="K125" i="24"/>
  <c r="AK130" i="25" s="1"/>
  <c r="DN125" i="24"/>
  <c r="H125" i="24" s="1"/>
  <c r="AH130" i="25" s="1"/>
  <c r="B126" i="24"/>
  <c r="AB131" i="25" s="1"/>
  <c r="C126" i="24"/>
  <c r="AC131" i="25" s="1"/>
  <c r="D126" i="24"/>
  <c r="AD131" i="25" s="1"/>
  <c r="E126" i="24"/>
  <c r="AE131" i="25" s="1"/>
  <c r="F126" i="24"/>
  <c r="AF131" i="25" s="1"/>
  <c r="G126" i="24"/>
  <c r="AG131" i="25" s="1"/>
  <c r="I126" i="24"/>
  <c r="AI131" i="25" s="1"/>
  <c r="J126" i="24"/>
  <c r="AJ131" i="25" s="1"/>
  <c r="K126" i="24"/>
  <c r="AK131" i="25" s="1"/>
  <c r="DN126" i="24"/>
  <c r="H126" i="24" s="1"/>
  <c r="AH131" i="25" s="1"/>
  <c r="B127" i="24"/>
  <c r="AB132" i="25" s="1"/>
  <c r="C127" i="24"/>
  <c r="AC132" i="25" s="1"/>
  <c r="D127" i="24"/>
  <c r="AD132" i="25" s="1"/>
  <c r="E127" i="24"/>
  <c r="AE132" i="25" s="1"/>
  <c r="F127" i="24"/>
  <c r="AF132" i="25" s="1"/>
  <c r="G127" i="24"/>
  <c r="AG132" i="25" s="1"/>
  <c r="I127" i="24"/>
  <c r="AI132" i="25" s="1"/>
  <c r="J127" i="24"/>
  <c r="AJ132" i="25" s="1"/>
  <c r="K127" i="24"/>
  <c r="AK132" i="25" s="1"/>
  <c r="DN127" i="24"/>
  <c r="H127" i="24" s="1"/>
  <c r="AH132" i="25" s="1"/>
  <c r="B128" i="24"/>
  <c r="AB133" i="25" s="1"/>
  <c r="C128" i="24"/>
  <c r="AC133" i="25" s="1"/>
  <c r="D128" i="24"/>
  <c r="AD133" i="25" s="1"/>
  <c r="E128" i="24"/>
  <c r="AE133" i="25" s="1"/>
  <c r="F128" i="24"/>
  <c r="AF133" i="25" s="1"/>
  <c r="G128" i="24"/>
  <c r="AG133" i="25" s="1"/>
  <c r="I128" i="24"/>
  <c r="AI133" i="25" s="1"/>
  <c r="J128" i="24"/>
  <c r="AJ133" i="25" s="1"/>
  <c r="K128" i="24"/>
  <c r="AK133" i="25" s="1"/>
  <c r="DN128" i="24"/>
  <c r="H128" i="24" s="1"/>
  <c r="AH133" i="25" s="1"/>
  <c r="B129" i="24"/>
  <c r="AB134" i="25" s="1"/>
  <c r="C129" i="24"/>
  <c r="AC134" i="25" s="1"/>
  <c r="D129" i="24"/>
  <c r="AD134" i="25" s="1"/>
  <c r="E129" i="24"/>
  <c r="AE134" i="25" s="1"/>
  <c r="F129" i="24"/>
  <c r="AF134" i="25" s="1"/>
  <c r="G129" i="24"/>
  <c r="AG134" i="25" s="1"/>
  <c r="I129" i="24"/>
  <c r="AI134" i="25" s="1"/>
  <c r="J129" i="24"/>
  <c r="AJ134" i="25" s="1"/>
  <c r="K129" i="24"/>
  <c r="AK134" i="25" s="1"/>
  <c r="DN129" i="24"/>
  <c r="H129" i="24" s="1"/>
  <c r="AH134" i="25" s="1"/>
  <c r="B130" i="24"/>
  <c r="AB135" i="25" s="1"/>
  <c r="C130" i="24"/>
  <c r="AC135" i="25" s="1"/>
  <c r="D130" i="24"/>
  <c r="AD135" i="25" s="1"/>
  <c r="E130" i="24"/>
  <c r="AE135" i="25" s="1"/>
  <c r="F130" i="24"/>
  <c r="AF135" i="25" s="1"/>
  <c r="G130" i="24"/>
  <c r="AG135" i="25" s="1"/>
  <c r="I130" i="24"/>
  <c r="AI135" i="25" s="1"/>
  <c r="J130" i="24"/>
  <c r="AJ135" i="25" s="1"/>
  <c r="K130" i="24"/>
  <c r="AK135" i="25" s="1"/>
  <c r="DN130" i="24"/>
  <c r="H130" i="24" s="1"/>
  <c r="AH135" i="25" s="1"/>
  <c r="B131" i="24"/>
  <c r="AB136" i="25" s="1"/>
  <c r="C131" i="24"/>
  <c r="AC136" i="25" s="1"/>
  <c r="D131" i="24"/>
  <c r="AD136" i="25" s="1"/>
  <c r="E131" i="24"/>
  <c r="AE136" i="25" s="1"/>
  <c r="F131" i="24"/>
  <c r="AF136" i="25" s="1"/>
  <c r="G131" i="24"/>
  <c r="AG136" i="25" s="1"/>
  <c r="I131" i="24"/>
  <c r="AI136" i="25" s="1"/>
  <c r="J131" i="24"/>
  <c r="AJ136" i="25" s="1"/>
  <c r="K131" i="24"/>
  <c r="AK136" i="25" s="1"/>
  <c r="DN131" i="24"/>
  <c r="H131" i="24" s="1"/>
  <c r="AH136" i="25" s="1"/>
  <c r="B132" i="24"/>
  <c r="AB137" i="25" s="1"/>
  <c r="C132" i="24"/>
  <c r="AC137" i="25" s="1"/>
  <c r="D132" i="24"/>
  <c r="AD137" i="25" s="1"/>
  <c r="E132" i="24"/>
  <c r="AE137" i="25" s="1"/>
  <c r="F132" i="24"/>
  <c r="AF137" i="25" s="1"/>
  <c r="G132" i="24"/>
  <c r="AG137" i="25" s="1"/>
  <c r="I132" i="24"/>
  <c r="AI137" i="25" s="1"/>
  <c r="J132" i="24"/>
  <c r="AJ137" i="25" s="1"/>
  <c r="K132" i="24"/>
  <c r="AK137" i="25" s="1"/>
  <c r="DN132" i="24"/>
  <c r="H132" i="24" s="1"/>
  <c r="AH137" i="25" s="1"/>
  <c r="B133" i="24"/>
  <c r="AB138" i="25" s="1"/>
  <c r="C133" i="24"/>
  <c r="AC138" i="25" s="1"/>
  <c r="D133" i="24"/>
  <c r="AD138" i="25" s="1"/>
  <c r="E133" i="24"/>
  <c r="AE138" i="25" s="1"/>
  <c r="F133" i="24"/>
  <c r="AF138" i="25" s="1"/>
  <c r="G133" i="24"/>
  <c r="AG138" i="25" s="1"/>
  <c r="I133" i="24"/>
  <c r="AI138" i="25" s="1"/>
  <c r="J133" i="24"/>
  <c r="AJ138" i="25" s="1"/>
  <c r="K133" i="24"/>
  <c r="AK138" i="25" s="1"/>
  <c r="DN133" i="24"/>
  <c r="H133" i="24" s="1"/>
  <c r="AH138" i="25" s="1"/>
  <c r="B134" i="24"/>
  <c r="AB139" i="25" s="1"/>
  <c r="C134" i="24"/>
  <c r="AC139" i="25" s="1"/>
  <c r="D134" i="24"/>
  <c r="AD139" i="25" s="1"/>
  <c r="E134" i="24"/>
  <c r="AE139" i="25" s="1"/>
  <c r="F134" i="24"/>
  <c r="AF139" i="25" s="1"/>
  <c r="G134" i="24"/>
  <c r="AG139" i="25" s="1"/>
  <c r="I134" i="24"/>
  <c r="AI139" i="25" s="1"/>
  <c r="J134" i="24"/>
  <c r="AJ139" i="25" s="1"/>
  <c r="K134" i="24"/>
  <c r="AK139" i="25" s="1"/>
  <c r="DN134" i="24"/>
  <c r="H134" i="24" s="1"/>
  <c r="AH139" i="25" s="1"/>
  <c r="B135" i="24"/>
  <c r="AB140" i="25" s="1"/>
  <c r="C135" i="24"/>
  <c r="AC140" i="25" s="1"/>
  <c r="D135" i="24"/>
  <c r="AD140" i="25" s="1"/>
  <c r="E135" i="24"/>
  <c r="AE140" i="25" s="1"/>
  <c r="F135" i="24"/>
  <c r="AF140" i="25" s="1"/>
  <c r="G135" i="24"/>
  <c r="AG140" i="25" s="1"/>
  <c r="I135" i="24"/>
  <c r="AI140" i="25" s="1"/>
  <c r="J135" i="24"/>
  <c r="AJ140" i="25" s="1"/>
  <c r="K135" i="24"/>
  <c r="AK140" i="25" s="1"/>
  <c r="DN135" i="24"/>
  <c r="H135" i="24" s="1"/>
  <c r="AH140" i="25" s="1"/>
  <c r="B136" i="24"/>
  <c r="AB141" i="25" s="1"/>
  <c r="C136" i="24"/>
  <c r="AC141" i="25" s="1"/>
  <c r="D136" i="24"/>
  <c r="AD141" i="25" s="1"/>
  <c r="E136" i="24"/>
  <c r="AE141" i="25" s="1"/>
  <c r="F136" i="24"/>
  <c r="AF141" i="25" s="1"/>
  <c r="G136" i="24"/>
  <c r="AG141" i="25" s="1"/>
  <c r="I136" i="24"/>
  <c r="AI141" i="25" s="1"/>
  <c r="J136" i="24"/>
  <c r="AJ141" i="25" s="1"/>
  <c r="K136" i="24"/>
  <c r="AK141" i="25" s="1"/>
  <c r="DN136" i="24"/>
  <c r="H136" i="24" s="1"/>
  <c r="AH141" i="25" s="1"/>
  <c r="B137" i="24"/>
  <c r="AB142" i="25" s="1"/>
  <c r="C137" i="24"/>
  <c r="AC142" i="25" s="1"/>
  <c r="D137" i="24"/>
  <c r="AD142" i="25" s="1"/>
  <c r="E137" i="24"/>
  <c r="AE142" i="25" s="1"/>
  <c r="F137" i="24"/>
  <c r="AF142" i="25" s="1"/>
  <c r="G137" i="24"/>
  <c r="AG142" i="25" s="1"/>
  <c r="I137" i="24"/>
  <c r="AI142" i="25" s="1"/>
  <c r="J137" i="24"/>
  <c r="AJ142" i="25" s="1"/>
  <c r="K137" i="24"/>
  <c r="AK142" i="25" s="1"/>
  <c r="DN137" i="24"/>
  <c r="H137" i="24" s="1"/>
  <c r="AH142" i="25" s="1"/>
  <c r="B138" i="24"/>
  <c r="AB143" i="25" s="1"/>
  <c r="C138" i="24"/>
  <c r="AC143" i="25" s="1"/>
  <c r="D138" i="24"/>
  <c r="AD143" i="25" s="1"/>
  <c r="E138" i="24"/>
  <c r="AE143" i="25" s="1"/>
  <c r="F138" i="24"/>
  <c r="AF143" i="25" s="1"/>
  <c r="G138" i="24"/>
  <c r="AG143" i="25" s="1"/>
  <c r="I138" i="24"/>
  <c r="AI143" i="25" s="1"/>
  <c r="J138" i="24"/>
  <c r="AJ143" i="25" s="1"/>
  <c r="K138" i="24"/>
  <c r="AK143" i="25" s="1"/>
  <c r="DN138" i="24"/>
  <c r="H138" i="24" s="1"/>
  <c r="AH143" i="25" s="1"/>
  <c r="B139" i="24"/>
  <c r="AB144" i="25" s="1"/>
  <c r="C139" i="24"/>
  <c r="AC144" i="25" s="1"/>
  <c r="D139" i="24"/>
  <c r="AD144" i="25" s="1"/>
  <c r="E139" i="24"/>
  <c r="AE144" i="25" s="1"/>
  <c r="F139" i="24"/>
  <c r="AF144" i="25" s="1"/>
  <c r="G139" i="24"/>
  <c r="AG144" i="25" s="1"/>
  <c r="I139" i="24"/>
  <c r="AI144" i="25" s="1"/>
  <c r="J139" i="24"/>
  <c r="AJ144" i="25" s="1"/>
  <c r="K139" i="24"/>
  <c r="AK144" i="25" s="1"/>
  <c r="DN139" i="24"/>
  <c r="H139" i="24" s="1"/>
  <c r="AH144" i="25" s="1"/>
  <c r="B140" i="24"/>
  <c r="AB145" i="25" s="1"/>
  <c r="C140" i="24"/>
  <c r="AC145" i="25" s="1"/>
  <c r="D140" i="24"/>
  <c r="AD145" i="25" s="1"/>
  <c r="E140" i="24"/>
  <c r="AE145" i="25" s="1"/>
  <c r="F140" i="24"/>
  <c r="AF145" i="25" s="1"/>
  <c r="G140" i="24"/>
  <c r="AG145" i="25" s="1"/>
  <c r="I140" i="24"/>
  <c r="AI145" i="25" s="1"/>
  <c r="J140" i="24"/>
  <c r="AJ145" i="25" s="1"/>
  <c r="K140" i="24"/>
  <c r="AK145" i="25" s="1"/>
  <c r="DN140" i="24"/>
  <c r="H140" i="24" s="1"/>
  <c r="AH145" i="25" s="1"/>
  <c r="B141" i="24"/>
  <c r="AB146" i="25" s="1"/>
  <c r="C141" i="24"/>
  <c r="AC146" i="25" s="1"/>
  <c r="D141" i="24"/>
  <c r="AD146" i="25" s="1"/>
  <c r="E141" i="24"/>
  <c r="AE146" i="25" s="1"/>
  <c r="F141" i="24"/>
  <c r="AF146" i="25" s="1"/>
  <c r="G141" i="24"/>
  <c r="AG146" i="25" s="1"/>
  <c r="I141" i="24"/>
  <c r="AI146" i="25" s="1"/>
  <c r="J141" i="24"/>
  <c r="AJ146" i="25" s="1"/>
  <c r="K141" i="24"/>
  <c r="AK146" i="25" s="1"/>
  <c r="DN141" i="24"/>
  <c r="H141" i="24" s="1"/>
  <c r="AH146" i="25" s="1"/>
  <c r="B142" i="24"/>
  <c r="AB147" i="25" s="1"/>
  <c r="C142" i="24"/>
  <c r="AC147" i="25" s="1"/>
  <c r="D142" i="24"/>
  <c r="AD147" i="25" s="1"/>
  <c r="E142" i="24"/>
  <c r="AE147" i="25" s="1"/>
  <c r="F142" i="24"/>
  <c r="AF147" i="25" s="1"/>
  <c r="G142" i="24"/>
  <c r="AG147" i="25" s="1"/>
  <c r="I142" i="24"/>
  <c r="AI147" i="25" s="1"/>
  <c r="J142" i="24"/>
  <c r="AJ147" i="25" s="1"/>
  <c r="K142" i="24"/>
  <c r="AK147" i="25" s="1"/>
  <c r="DN142" i="24"/>
  <c r="H142" i="24" s="1"/>
  <c r="AH147" i="25" s="1"/>
  <c r="B143" i="24"/>
  <c r="AB148" i="25" s="1"/>
  <c r="C143" i="24"/>
  <c r="AC148" i="25" s="1"/>
  <c r="D143" i="24"/>
  <c r="AD148" i="25" s="1"/>
  <c r="E143" i="24"/>
  <c r="AE148" i="25" s="1"/>
  <c r="F143" i="24"/>
  <c r="AF148" i="25" s="1"/>
  <c r="G143" i="24"/>
  <c r="AG148" i="25" s="1"/>
  <c r="I143" i="24"/>
  <c r="AI148" i="25" s="1"/>
  <c r="J143" i="24"/>
  <c r="AJ148" i="25" s="1"/>
  <c r="K143" i="24"/>
  <c r="AK148" i="25" s="1"/>
  <c r="DN143" i="24"/>
  <c r="H143" i="24" s="1"/>
  <c r="AH148" i="25" s="1"/>
  <c r="B144" i="24"/>
  <c r="AB149" i="25" s="1"/>
  <c r="C144" i="24"/>
  <c r="AC149" i="25" s="1"/>
  <c r="D144" i="24"/>
  <c r="AD149" i="25" s="1"/>
  <c r="E144" i="24"/>
  <c r="AE149" i="25" s="1"/>
  <c r="F144" i="24"/>
  <c r="AF149" i="25" s="1"/>
  <c r="G144" i="24"/>
  <c r="AG149" i="25" s="1"/>
  <c r="I144" i="24"/>
  <c r="AI149" i="25" s="1"/>
  <c r="J144" i="24"/>
  <c r="AJ149" i="25" s="1"/>
  <c r="K144" i="24"/>
  <c r="AK149" i="25" s="1"/>
  <c r="DN144" i="24"/>
  <c r="H144" i="24" s="1"/>
  <c r="AH149" i="25" s="1"/>
  <c r="B145" i="24"/>
  <c r="AB150" i="25" s="1"/>
  <c r="C145" i="24"/>
  <c r="AC150" i="25" s="1"/>
  <c r="D145" i="24"/>
  <c r="AD150" i="25" s="1"/>
  <c r="E145" i="24"/>
  <c r="AE150" i="25" s="1"/>
  <c r="F145" i="24"/>
  <c r="AF150" i="25" s="1"/>
  <c r="G145" i="24"/>
  <c r="AG150" i="25" s="1"/>
  <c r="I145" i="24"/>
  <c r="AI150" i="25" s="1"/>
  <c r="J145" i="24"/>
  <c r="AJ150" i="25" s="1"/>
  <c r="K145" i="24"/>
  <c r="AK150" i="25" s="1"/>
  <c r="DN145" i="24"/>
  <c r="H145" i="24" s="1"/>
  <c r="AH150" i="25" s="1"/>
  <c r="B146" i="24"/>
  <c r="AB151" i="25" s="1"/>
  <c r="C146" i="24"/>
  <c r="AC151" i="25" s="1"/>
  <c r="D146" i="24"/>
  <c r="AD151" i="25" s="1"/>
  <c r="E146" i="24"/>
  <c r="AE151" i="25" s="1"/>
  <c r="F146" i="24"/>
  <c r="AF151" i="25" s="1"/>
  <c r="G146" i="24"/>
  <c r="AG151" i="25" s="1"/>
  <c r="I146" i="24"/>
  <c r="AI151" i="25" s="1"/>
  <c r="J146" i="24"/>
  <c r="AJ151" i="25" s="1"/>
  <c r="K146" i="24"/>
  <c r="AK151" i="25" s="1"/>
  <c r="DN146" i="24"/>
  <c r="H146" i="24" s="1"/>
  <c r="AH151" i="25" s="1"/>
  <c r="B147" i="24"/>
  <c r="AB152" i="25" s="1"/>
  <c r="C147" i="24"/>
  <c r="AC152" i="25" s="1"/>
  <c r="D147" i="24"/>
  <c r="AD152" i="25" s="1"/>
  <c r="E147" i="24"/>
  <c r="AE152" i="25" s="1"/>
  <c r="F147" i="24"/>
  <c r="AF152" i="25" s="1"/>
  <c r="G147" i="24"/>
  <c r="AG152" i="25" s="1"/>
  <c r="I147" i="24"/>
  <c r="AI152" i="25" s="1"/>
  <c r="J147" i="24"/>
  <c r="AJ152" i="25" s="1"/>
  <c r="K147" i="24"/>
  <c r="AK152" i="25" s="1"/>
  <c r="DN147" i="24"/>
  <c r="H147" i="24" s="1"/>
  <c r="AH152" i="25" s="1"/>
  <c r="B148" i="24"/>
  <c r="AB153" i="25" s="1"/>
  <c r="C148" i="24"/>
  <c r="AC153" i="25" s="1"/>
  <c r="D148" i="24"/>
  <c r="AD153" i="25" s="1"/>
  <c r="E148" i="24"/>
  <c r="AE153" i="25" s="1"/>
  <c r="F148" i="24"/>
  <c r="AF153" i="25" s="1"/>
  <c r="G148" i="24"/>
  <c r="AG153" i="25" s="1"/>
  <c r="I148" i="24"/>
  <c r="AI153" i="25" s="1"/>
  <c r="J148" i="24"/>
  <c r="AJ153" i="25" s="1"/>
  <c r="K148" i="24"/>
  <c r="AK153" i="25" s="1"/>
  <c r="DN148" i="24"/>
  <c r="H148" i="24" s="1"/>
  <c r="AH153" i="25" s="1"/>
  <c r="B149" i="24"/>
  <c r="AB154" i="25" s="1"/>
  <c r="C149" i="24"/>
  <c r="AC154" i="25" s="1"/>
  <c r="D149" i="24"/>
  <c r="AD154" i="25" s="1"/>
  <c r="E149" i="24"/>
  <c r="AE154" i="25" s="1"/>
  <c r="F149" i="24"/>
  <c r="AF154" i="25" s="1"/>
  <c r="G149" i="24"/>
  <c r="AG154" i="25" s="1"/>
  <c r="I149" i="24"/>
  <c r="AI154" i="25" s="1"/>
  <c r="J149" i="24"/>
  <c r="AJ154" i="25" s="1"/>
  <c r="K149" i="24"/>
  <c r="AK154" i="25" s="1"/>
  <c r="DN149" i="24"/>
  <c r="H149" i="24" s="1"/>
  <c r="AH154" i="25" s="1"/>
  <c r="B6" i="23"/>
  <c r="B11" i="25" s="1"/>
  <c r="C6" i="23"/>
  <c r="C11" i="25" s="1"/>
  <c r="D6" i="23"/>
  <c r="D11" i="25" s="1"/>
  <c r="E6" i="23"/>
  <c r="E11" i="25" s="1"/>
  <c r="F6" i="23"/>
  <c r="F11" i="25" s="1"/>
  <c r="G6" i="23"/>
  <c r="G11" i="25" s="1"/>
  <c r="H6" i="23"/>
  <c r="H11" i="25" s="1"/>
  <c r="I6" i="23"/>
  <c r="I11" i="25" s="1"/>
  <c r="J6" i="23"/>
  <c r="J11" i="25" s="1"/>
  <c r="K6" i="23"/>
  <c r="K11" i="25" s="1"/>
  <c r="B7" i="23"/>
  <c r="B12" i="25" s="1"/>
  <c r="C7" i="23"/>
  <c r="C12" i="25" s="1"/>
  <c r="D7" i="23"/>
  <c r="D12" i="25" s="1"/>
  <c r="E7" i="23"/>
  <c r="E12" i="25" s="1"/>
  <c r="F7" i="23"/>
  <c r="F12" i="25" s="1"/>
  <c r="G7" i="23"/>
  <c r="G12" i="25" s="1"/>
  <c r="H7" i="23"/>
  <c r="H12" i="25" s="1"/>
  <c r="I7" i="23"/>
  <c r="I12" i="25" s="1"/>
  <c r="J7" i="23"/>
  <c r="J12" i="25" s="1"/>
  <c r="K7" i="23"/>
  <c r="K12" i="25" s="1"/>
  <c r="B8" i="23"/>
  <c r="B13" i="25" s="1"/>
  <c r="C8" i="23"/>
  <c r="C13" i="25" s="1"/>
  <c r="D8" i="23"/>
  <c r="D13" i="25" s="1"/>
  <c r="E8" i="23"/>
  <c r="E13" i="25" s="1"/>
  <c r="F8" i="23"/>
  <c r="F13" i="25" s="1"/>
  <c r="G8" i="23"/>
  <c r="G13" i="25" s="1"/>
  <c r="H8" i="23"/>
  <c r="H13" i="25" s="1"/>
  <c r="I8" i="23"/>
  <c r="I13" i="25" s="1"/>
  <c r="J8" i="23"/>
  <c r="J13" i="25" s="1"/>
  <c r="K8" i="23"/>
  <c r="K13" i="25" s="1"/>
  <c r="B9" i="23"/>
  <c r="B14" i="25" s="1"/>
  <c r="C9" i="23"/>
  <c r="C14" i="25" s="1"/>
  <c r="D9" i="23"/>
  <c r="D14" i="25" s="1"/>
  <c r="E9" i="23"/>
  <c r="E14" i="25" s="1"/>
  <c r="F9" i="23"/>
  <c r="F14" i="25" s="1"/>
  <c r="G9" i="23"/>
  <c r="G14" i="25" s="1"/>
  <c r="H9" i="23"/>
  <c r="H14" i="25" s="1"/>
  <c r="I9" i="23"/>
  <c r="I14" i="25" s="1"/>
  <c r="J9" i="23"/>
  <c r="J14" i="25" s="1"/>
  <c r="K9" i="23"/>
  <c r="K14" i="25" s="1"/>
  <c r="B10" i="23"/>
  <c r="B15" i="25" s="1"/>
  <c r="C10" i="23"/>
  <c r="C15" i="25" s="1"/>
  <c r="D10" i="23"/>
  <c r="D15" i="25" s="1"/>
  <c r="E10" i="23"/>
  <c r="E15" i="25" s="1"/>
  <c r="F10" i="23"/>
  <c r="F15" i="25" s="1"/>
  <c r="G10" i="23"/>
  <c r="G15" i="25" s="1"/>
  <c r="H10" i="23"/>
  <c r="H15" i="25" s="1"/>
  <c r="I10" i="23"/>
  <c r="I15" i="25" s="1"/>
  <c r="J10" i="23"/>
  <c r="J15" i="25" s="1"/>
  <c r="K10" i="23"/>
  <c r="K15" i="25" s="1"/>
  <c r="B11" i="23"/>
  <c r="B16" i="25" s="1"/>
  <c r="C11" i="23"/>
  <c r="C16" i="25" s="1"/>
  <c r="D11" i="23"/>
  <c r="D16" i="25" s="1"/>
  <c r="E11" i="23"/>
  <c r="E16" i="25" s="1"/>
  <c r="F11" i="23"/>
  <c r="F16" i="25" s="1"/>
  <c r="G11" i="23"/>
  <c r="G16" i="25" s="1"/>
  <c r="H11" i="23"/>
  <c r="H16" i="25" s="1"/>
  <c r="I11" i="23"/>
  <c r="I16" i="25" s="1"/>
  <c r="J11" i="23"/>
  <c r="J16" i="25" s="1"/>
  <c r="K11" i="23"/>
  <c r="K16" i="25" s="1"/>
  <c r="B12" i="23"/>
  <c r="B17" i="25" s="1"/>
  <c r="C12" i="23"/>
  <c r="C17" i="25" s="1"/>
  <c r="D12" i="23"/>
  <c r="D17" i="25" s="1"/>
  <c r="E12" i="23"/>
  <c r="E17" i="25" s="1"/>
  <c r="F12" i="23"/>
  <c r="F17" i="25" s="1"/>
  <c r="G12" i="23"/>
  <c r="G17" i="25" s="1"/>
  <c r="H12" i="23"/>
  <c r="H17" i="25" s="1"/>
  <c r="I12" i="23"/>
  <c r="I17" i="25" s="1"/>
  <c r="J12" i="23"/>
  <c r="J17" i="25" s="1"/>
  <c r="K12" i="23"/>
  <c r="K17" i="25" s="1"/>
  <c r="B13" i="23"/>
  <c r="B18" i="25" s="1"/>
  <c r="C13" i="23"/>
  <c r="C18" i="25" s="1"/>
  <c r="D13" i="23"/>
  <c r="D18" i="25" s="1"/>
  <c r="E13" i="23"/>
  <c r="E18" i="25" s="1"/>
  <c r="F13" i="23"/>
  <c r="F18" i="25" s="1"/>
  <c r="G13" i="23"/>
  <c r="G18" i="25" s="1"/>
  <c r="H13" i="23"/>
  <c r="H18" i="25" s="1"/>
  <c r="I13" i="23"/>
  <c r="I18" i="25" s="1"/>
  <c r="J13" i="23"/>
  <c r="J18" i="25" s="1"/>
  <c r="K13" i="23"/>
  <c r="K18" i="25" s="1"/>
  <c r="B14" i="23"/>
  <c r="B19" i="25" s="1"/>
  <c r="C14" i="23"/>
  <c r="C19" i="25" s="1"/>
  <c r="D14" i="23"/>
  <c r="D19" i="25" s="1"/>
  <c r="E14" i="23"/>
  <c r="E19" i="25" s="1"/>
  <c r="F14" i="23"/>
  <c r="F19" i="25" s="1"/>
  <c r="G14" i="23"/>
  <c r="G19" i="25" s="1"/>
  <c r="H14" i="23"/>
  <c r="H19" i="25" s="1"/>
  <c r="I14" i="23"/>
  <c r="I19" i="25" s="1"/>
  <c r="J14" i="23"/>
  <c r="J19" i="25" s="1"/>
  <c r="K14" i="23"/>
  <c r="K19" i="25" s="1"/>
  <c r="B15" i="23"/>
  <c r="B20" i="25" s="1"/>
  <c r="C15" i="23"/>
  <c r="C20" i="25" s="1"/>
  <c r="D15" i="23"/>
  <c r="D20" i="25" s="1"/>
  <c r="E15" i="23"/>
  <c r="E20" i="25" s="1"/>
  <c r="F15" i="23"/>
  <c r="F20" i="25" s="1"/>
  <c r="G15" i="23"/>
  <c r="G20" i="25" s="1"/>
  <c r="H15" i="23"/>
  <c r="H20" i="25" s="1"/>
  <c r="I15" i="23"/>
  <c r="I20" i="25" s="1"/>
  <c r="J15" i="23"/>
  <c r="J20" i="25" s="1"/>
  <c r="K15" i="23"/>
  <c r="K20" i="25" s="1"/>
  <c r="B16" i="23"/>
  <c r="B21" i="25" s="1"/>
  <c r="C16" i="23"/>
  <c r="C21" i="25" s="1"/>
  <c r="D16" i="23"/>
  <c r="D21" i="25" s="1"/>
  <c r="E16" i="23"/>
  <c r="E21" i="25" s="1"/>
  <c r="F16" i="23"/>
  <c r="F21" i="25" s="1"/>
  <c r="G16" i="23"/>
  <c r="G21" i="25" s="1"/>
  <c r="H16" i="23"/>
  <c r="H21" i="25" s="1"/>
  <c r="I16" i="23"/>
  <c r="I21" i="25" s="1"/>
  <c r="J16" i="23"/>
  <c r="J21" i="25" s="1"/>
  <c r="K16" i="23"/>
  <c r="K21" i="25" s="1"/>
  <c r="B17" i="23"/>
  <c r="B22" i="25" s="1"/>
  <c r="C17" i="23"/>
  <c r="C22" i="25" s="1"/>
  <c r="D17" i="23"/>
  <c r="D22" i="25" s="1"/>
  <c r="E17" i="23"/>
  <c r="E22" i="25" s="1"/>
  <c r="F17" i="23"/>
  <c r="F22" i="25" s="1"/>
  <c r="G17" i="23"/>
  <c r="G22" i="25" s="1"/>
  <c r="H17" i="23"/>
  <c r="H22" i="25" s="1"/>
  <c r="I17" i="23"/>
  <c r="I22" i="25" s="1"/>
  <c r="J17" i="23"/>
  <c r="J22" i="25" s="1"/>
  <c r="K17" i="23"/>
  <c r="K22" i="25" s="1"/>
  <c r="B18" i="23"/>
  <c r="B23" i="25" s="1"/>
  <c r="C18" i="23"/>
  <c r="C23" i="25" s="1"/>
  <c r="D18" i="23"/>
  <c r="D23" i="25" s="1"/>
  <c r="E18" i="23"/>
  <c r="E23" i="25" s="1"/>
  <c r="F18" i="23"/>
  <c r="F23" i="25" s="1"/>
  <c r="G18" i="23"/>
  <c r="G23" i="25" s="1"/>
  <c r="H18" i="23"/>
  <c r="H23" i="25" s="1"/>
  <c r="I18" i="23"/>
  <c r="I23" i="25" s="1"/>
  <c r="J18" i="23"/>
  <c r="J23" i="25" s="1"/>
  <c r="K18" i="23"/>
  <c r="K23" i="25" s="1"/>
  <c r="B19" i="23"/>
  <c r="B24" i="25" s="1"/>
  <c r="C19" i="23"/>
  <c r="C24" i="25" s="1"/>
  <c r="D19" i="23"/>
  <c r="D24" i="25" s="1"/>
  <c r="E19" i="23"/>
  <c r="E24" i="25" s="1"/>
  <c r="F19" i="23"/>
  <c r="F24" i="25" s="1"/>
  <c r="G19" i="23"/>
  <c r="G24" i="25" s="1"/>
  <c r="H19" i="23"/>
  <c r="H24" i="25" s="1"/>
  <c r="I19" i="23"/>
  <c r="I24" i="25" s="1"/>
  <c r="J19" i="23"/>
  <c r="J24" i="25" s="1"/>
  <c r="K19" i="23"/>
  <c r="K24" i="25" s="1"/>
  <c r="B20" i="23"/>
  <c r="B25" i="25" s="1"/>
  <c r="C20" i="23"/>
  <c r="C25" i="25" s="1"/>
  <c r="D20" i="23"/>
  <c r="D25" i="25" s="1"/>
  <c r="E20" i="23"/>
  <c r="E25" i="25" s="1"/>
  <c r="F20" i="23"/>
  <c r="F25" i="25" s="1"/>
  <c r="G20" i="23"/>
  <c r="G25" i="25" s="1"/>
  <c r="H20" i="23"/>
  <c r="H25" i="25" s="1"/>
  <c r="I20" i="23"/>
  <c r="I25" i="25" s="1"/>
  <c r="J20" i="23"/>
  <c r="J25" i="25" s="1"/>
  <c r="K20" i="23"/>
  <c r="K25" i="25" s="1"/>
  <c r="B21" i="23"/>
  <c r="B26" i="25" s="1"/>
  <c r="C21" i="23"/>
  <c r="C26" i="25" s="1"/>
  <c r="D21" i="23"/>
  <c r="D26" i="25" s="1"/>
  <c r="E21" i="23"/>
  <c r="E26" i="25" s="1"/>
  <c r="F21" i="23"/>
  <c r="F26" i="25" s="1"/>
  <c r="G21" i="23"/>
  <c r="G26" i="25" s="1"/>
  <c r="H21" i="23"/>
  <c r="H26" i="25" s="1"/>
  <c r="I21" i="23"/>
  <c r="I26" i="25" s="1"/>
  <c r="J21" i="23"/>
  <c r="J26" i="25" s="1"/>
  <c r="K21" i="23"/>
  <c r="K26" i="25" s="1"/>
  <c r="B22" i="23"/>
  <c r="B27" i="25" s="1"/>
  <c r="C22" i="23"/>
  <c r="C27" i="25" s="1"/>
  <c r="D22" i="23"/>
  <c r="D27" i="25" s="1"/>
  <c r="E22" i="23"/>
  <c r="E27" i="25" s="1"/>
  <c r="F22" i="23"/>
  <c r="F27" i="25" s="1"/>
  <c r="G22" i="23"/>
  <c r="G27" i="25" s="1"/>
  <c r="H22" i="23"/>
  <c r="H27" i="25" s="1"/>
  <c r="I22" i="23"/>
  <c r="I27" i="25" s="1"/>
  <c r="J22" i="23"/>
  <c r="J27" i="25" s="1"/>
  <c r="K22" i="23"/>
  <c r="K27" i="25" s="1"/>
  <c r="B23" i="23"/>
  <c r="B28" i="25" s="1"/>
  <c r="C23" i="23"/>
  <c r="C28" i="25" s="1"/>
  <c r="D23" i="23"/>
  <c r="D28" i="25" s="1"/>
  <c r="E23" i="23"/>
  <c r="E28" i="25" s="1"/>
  <c r="F23" i="23"/>
  <c r="F28" i="25" s="1"/>
  <c r="G23" i="23"/>
  <c r="G28" i="25" s="1"/>
  <c r="H23" i="23"/>
  <c r="H28" i="25" s="1"/>
  <c r="I23" i="23"/>
  <c r="I28" i="25" s="1"/>
  <c r="J23" i="23"/>
  <c r="J28" i="25" s="1"/>
  <c r="K23" i="23"/>
  <c r="K28" i="25" s="1"/>
  <c r="B24" i="23"/>
  <c r="B29" i="25" s="1"/>
  <c r="C24" i="23"/>
  <c r="C29" i="25" s="1"/>
  <c r="D24" i="23"/>
  <c r="D29" i="25" s="1"/>
  <c r="E24" i="23"/>
  <c r="E29" i="25" s="1"/>
  <c r="F24" i="23"/>
  <c r="F29" i="25" s="1"/>
  <c r="G24" i="23"/>
  <c r="G29" i="25" s="1"/>
  <c r="H24" i="23"/>
  <c r="H29" i="25" s="1"/>
  <c r="I24" i="23"/>
  <c r="I29" i="25" s="1"/>
  <c r="J24" i="23"/>
  <c r="J29" i="25" s="1"/>
  <c r="K24" i="23"/>
  <c r="K29" i="25" s="1"/>
  <c r="B25" i="23"/>
  <c r="B30" i="25" s="1"/>
  <c r="C25" i="23"/>
  <c r="C30" i="25" s="1"/>
  <c r="D25" i="23"/>
  <c r="D30" i="25" s="1"/>
  <c r="E25" i="23"/>
  <c r="E30" i="25" s="1"/>
  <c r="F25" i="23"/>
  <c r="F30" i="25" s="1"/>
  <c r="G25" i="23"/>
  <c r="G30" i="25" s="1"/>
  <c r="H25" i="23"/>
  <c r="H30" i="25" s="1"/>
  <c r="I25" i="23"/>
  <c r="I30" i="25" s="1"/>
  <c r="J25" i="23"/>
  <c r="J30" i="25" s="1"/>
  <c r="K25" i="23"/>
  <c r="K30" i="25" s="1"/>
  <c r="B26" i="23"/>
  <c r="B31" i="25" s="1"/>
  <c r="C26" i="23"/>
  <c r="C31" i="25" s="1"/>
  <c r="D26" i="23"/>
  <c r="D31" i="25" s="1"/>
  <c r="E26" i="23"/>
  <c r="E31" i="25" s="1"/>
  <c r="F26" i="23"/>
  <c r="F31" i="25" s="1"/>
  <c r="G26" i="23"/>
  <c r="G31" i="25" s="1"/>
  <c r="H26" i="23"/>
  <c r="H31" i="25" s="1"/>
  <c r="I26" i="23"/>
  <c r="I31" i="25" s="1"/>
  <c r="J26" i="23"/>
  <c r="J31" i="25" s="1"/>
  <c r="K26" i="23"/>
  <c r="K31" i="25" s="1"/>
  <c r="B27" i="23"/>
  <c r="B32" i="25" s="1"/>
  <c r="C27" i="23"/>
  <c r="C32" i="25" s="1"/>
  <c r="D27" i="23"/>
  <c r="D32" i="25" s="1"/>
  <c r="E27" i="23"/>
  <c r="E32" i="25" s="1"/>
  <c r="F27" i="23"/>
  <c r="F32" i="25" s="1"/>
  <c r="G27" i="23"/>
  <c r="G32" i="25" s="1"/>
  <c r="H27" i="23"/>
  <c r="H32" i="25" s="1"/>
  <c r="I27" i="23"/>
  <c r="I32" i="25" s="1"/>
  <c r="J27" i="23"/>
  <c r="J32" i="25" s="1"/>
  <c r="K27" i="23"/>
  <c r="K32" i="25" s="1"/>
  <c r="B28" i="23"/>
  <c r="B33" i="25" s="1"/>
  <c r="C28" i="23"/>
  <c r="C33" i="25" s="1"/>
  <c r="D28" i="23"/>
  <c r="D33" i="25" s="1"/>
  <c r="E28" i="23"/>
  <c r="E33" i="25" s="1"/>
  <c r="F28" i="23"/>
  <c r="F33" i="25" s="1"/>
  <c r="G28" i="23"/>
  <c r="G33" i="25" s="1"/>
  <c r="H28" i="23"/>
  <c r="H33" i="25" s="1"/>
  <c r="I28" i="23"/>
  <c r="I33" i="25" s="1"/>
  <c r="J28" i="23"/>
  <c r="J33" i="25" s="1"/>
  <c r="K28" i="23"/>
  <c r="K33" i="25" s="1"/>
  <c r="B29" i="23"/>
  <c r="B34" i="25" s="1"/>
  <c r="C29" i="23"/>
  <c r="C34" i="25" s="1"/>
  <c r="D29" i="23"/>
  <c r="D34" i="25" s="1"/>
  <c r="E29" i="23"/>
  <c r="E34" i="25" s="1"/>
  <c r="F29" i="23"/>
  <c r="F34" i="25" s="1"/>
  <c r="G29" i="23"/>
  <c r="G34" i="25" s="1"/>
  <c r="H29" i="23"/>
  <c r="H34" i="25" s="1"/>
  <c r="I29" i="23"/>
  <c r="I34" i="25" s="1"/>
  <c r="J29" i="23"/>
  <c r="J34" i="25" s="1"/>
  <c r="K29" i="23"/>
  <c r="K34" i="25" s="1"/>
  <c r="B30" i="23"/>
  <c r="B35" i="25" s="1"/>
  <c r="C30" i="23"/>
  <c r="C35" i="25" s="1"/>
  <c r="D30" i="23"/>
  <c r="D35" i="25" s="1"/>
  <c r="E30" i="23"/>
  <c r="E35" i="25" s="1"/>
  <c r="F30" i="23"/>
  <c r="F35" i="25" s="1"/>
  <c r="G30" i="23"/>
  <c r="G35" i="25" s="1"/>
  <c r="H30" i="23"/>
  <c r="H35" i="25" s="1"/>
  <c r="I30" i="23"/>
  <c r="I35" i="25" s="1"/>
  <c r="J30" i="23"/>
  <c r="J35" i="25" s="1"/>
  <c r="K30" i="23"/>
  <c r="K35" i="25" s="1"/>
  <c r="B31" i="23"/>
  <c r="B36" i="25" s="1"/>
  <c r="C31" i="23"/>
  <c r="C36" i="25" s="1"/>
  <c r="D31" i="23"/>
  <c r="D36" i="25" s="1"/>
  <c r="E31" i="23"/>
  <c r="E36" i="25" s="1"/>
  <c r="F31" i="23"/>
  <c r="F36" i="25" s="1"/>
  <c r="G31" i="23"/>
  <c r="G36" i="25" s="1"/>
  <c r="H31" i="23"/>
  <c r="H36" i="25" s="1"/>
  <c r="I31" i="23"/>
  <c r="I36" i="25" s="1"/>
  <c r="J31" i="23"/>
  <c r="J36" i="25" s="1"/>
  <c r="K31" i="23"/>
  <c r="K36" i="25" s="1"/>
  <c r="B32" i="23"/>
  <c r="B37" i="25" s="1"/>
  <c r="C32" i="23"/>
  <c r="C37" i="25" s="1"/>
  <c r="D32" i="23"/>
  <c r="D37" i="25" s="1"/>
  <c r="E32" i="23"/>
  <c r="E37" i="25" s="1"/>
  <c r="F32" i="23"/>
  <c r="F37" i="25" s="1"/>
  <c r="G32" i="23"/>
  <c r="G37" i="25" s="1"/>
  <c r="H32" i="23"/>
  <c r="H37" i="25" s="1"/>
  <c r="I32" i="23"/>
  <c r="I37" i="25" s="1"/>
  <c r="J32" i="23"/>
  <c r="J37" i="25" s="1"/>
  <c r="K32" i="23"/>
  <c r="K37" i="25" s="1"/>
  <c r="B33" i="23"/>
  <c r="B38" i="25" s="1"/>
  <c r="C33" i="23"/>
  <c r="C38" i="25" s="1"/>
  <c r="D33" i="23"/>
  <c r="D38" i="25" s="1"/>
  <c r="E33" i="23"/>
  <c r="E38" i="25" s="1"/>
  <c r="F33" i="23"/>
  <c r="F38" i="25" s="1"/>
  <c r="G33" i="23"/>
  <c r="G38" i="25" s="1"/>
  <c r="H33" i="23"/>
  <c r="H38" i="25" s="1"/>
  <c r="I33" i="23"/>
  <c r="I38" i="25" s="1"/>
  <c r="J33" i="23"/>
  <c r="J38" i="25" s="1"/>
  <c r="K33" i="23"/>
  <c r="K38" i="25" s="1"/>
  <c r="B34" i="23"/>
  <c r="B39" i="25" s="1"/>
  <c r="C34" i="23"/>
  <c r="C39" i="25" s="1"/>
  <c r="D34" i="23"/>
  <c r="D39" i="25" s="1"/>
  <c r="E34" i="23"/>
  <c r="E39" i="25" s="1"/>
  <c r="F34" i="23"/>
  <c r="F39" i="25" s="1"/>
  <c r="G34" i="23"/>
  <c r="G39" i="25" s="1"/>
  <c r="H34" i="23"/>
  <c r="H39" i="25" s="1"/>
  <c r="I34" i="23"/>
  <c r="I39" i="25" s="1"/>
  <c r="J34" i="23"/>
  <c r="J39" i="25" s="1"/>
  <c r="K34" i="23"/>
  <c r="K39" i="25" s="1"/>
  <c r="B35" i="23"/>
  <c r="B40" i="25" s="1"/>
  <c r="C35" i="23"/>
  <c r="C40" i="25" s="1"/>
  <c r="D35" i="23"/>
  <c r="D40" i="25" s="1"/>
  <c r="E35" i="23"/>
  <c r="E40" i="25" s="1"/>
  <c r="F35" i="23"/>
  <c r="F40" i="25" s="1"/>
  <c r="G35" i="23"/>
  <c r="G40" i="25" s="1"/>
  <c r="H35" i="23"/>
  <c r="H40" i="25" s="1"/>
  <c r="I35" i="23"/>
  <c r="I40" i="25" s="1"/>
  <c r="J35" i="23"/>
  <c r="J40" i="25" s="1"/>
  <c r="K35" i="23"/>
  <c r="K40" i="25" s="1"/>
  <c r="B36" i="23"/>
  <c r="B41" i="25" s="1"/>
  <c r="C36" i="23"/>
  <c r="C41" i="25" s="1"/>
  <c r="D36" i="23"/>
  <c r="D41" i="25" s="1"/>
  <c r="E36" i="23"/>
  <c r="E41" i="25" s="1"/>
  <c r="F36" i="23"/>
  <c r="F41" i="25" s="1"/>
  <c r="G36" i="23"/>
  <c r="G41" i="25" s="1"/>
  <c r="H36" i="23"/>
  <c r="H41" i="25" s="1"/>
  <c r="I36" i="23"/>
  <c r="I41" i="25" s="1"/>
  <c r="J36" i="23"/>
  <c r="J41" i="25" s="1"/>
  <c r="K36" i="23"/>
  <c r="K41" i="25" s="1"/>
  <c r="B37" i="23"/>
  <c r="B42" i="25" s="1"/>
  <c r="C37" i="23"/>
  <c r="C42" i="25" s="1"/>
  <c r="D37" i="23"/>
  <c r="D42" i="25" s="1"/>
  <c r="E37" i="23"/>
  <c r="E42" i="25" s="1"/>
  <c r="F37" i="23"/>
  <c r="F42" i="25" s="1"/>
  <c r="G37" i="23"/>
  <c r="G42" i="25" s="1"/>
  <c r="H37" i="23"/>
  <c r="H42" i="25" s="1"/>
  <c r="I37" i="23"/>
  <c r="I42" i="25" s="1"/>
  <c r="J37" i="23"/>
  <c r="J42" i="25" s="1"/>
  <c r="K37" i="23"/>
  <c r="K42" i="25" s="1"/>
  <c r="B38" i="23"/>
  <c r="B43" i="25" s="1"/>
  <c r="C38" i="23"/>
  <c r="C43" i="25" s="1"/>
  <c r="D38" i="23"/>
  <c r="D43" i="25" s="1"/>
  <c r="E38" i="23"/>
  <c r="E43" i="25" s="1"/>
  <c r="F38" i="23"/>
  <c r="F43" i="25" s="1"/>
  <c r="G38" i="23"/>
  <c r="G43" i="25" s="1"/>
  <c r="H38" i="23"/>
  <c r="H43" i="25" s="1"/>
  <c r="I38" i="23"/>
  <c r="I43" i="25" s="1"/>
  <c r="J38" i="23"/>
  <c r="J43" i="25" s="1"/>
  <c r="K38" i="23"/>
  <c r="K43" i="25" s="1"/>
  <c r="B39" i="23"/>
  <c r="B44" i="25" s="1"/>
  <c r="C39" i="23"/>
  <c r="C44" i="25" s="1"/>
  <c r="D39" i="23"/>
  <c r="D44" i="25" s="1"/>
  <c r="E39" i="23"/>
  <c r="E44" i="25" s="1"/>
  <c r="F39" i="23"/>
  <c r="F44" i="25" s="1"/>
  <c r="G39" i="23"/>
  <c r="G44" i="25" s="1"/>
  <c r="H39" i="23"/>
  <c r="H44" i="25" s="1"/>
  <c r="I39" i="23"/>
  <c r="I44" i="25" s="1"/>
  <c r="J39" i="23"/>
  <c r="J44" i="25" s="1"/>
  <c r="K39" i="23"/>
  <c r="K44" i="25" s="1"/>
  <c r="B40" i="23"/>
  <c r="B45" i="25" s="1"/>
  <c r="C40" i="23"/>
  <c r="C45" i="25" s="1"/>
  <c r="D40" i="23"/>
  <c r="D45" i="25" s="1"/>
  <c r="E40" i="23"/>
  <c r="E45" i="25" s="1"/>
  <c r="F40" i="23"/>
  <c r="F45" i="25" s="1"/>
  <c r="G40" i="23"/>
  <c r="G45" i="25" s="1"/>
  <c r="H40" i="23"/>
  <c r="H45" i="25" s="1"/>
  <c r="I40" i="23"/>
  <c r="I45" i="25" s="1"/>
  <c r="J40" i="23"/>
  <c r="J45" i="25" s="1"/>
  <c r="K40" i="23"/>
  <c r="K45" i="25" s="1"/>
  <c r="B41" i="23"/>
  <c r="B46" i="25" s="1"/>
  <c r="C41" i="23"/>
  <c r="C46" i="25" s="1"/>
  <c r="D41" i="23"/>
  <c r="D46" i="25" s="1"/>
  <c r="E41" i="23"/>
  <c r="E46" i="25" s="1"/>
  <c r="F41" i="23"/>
  <c r="F46" i="25" s="1"/>
  <c r="G41" i="23"/>
  <c r="G46" i="25" s="1"/>
  <c r="H41" i="23"/>
  <c r="H46" i="25" s="1"/>
  <c r="I41" i="23"/>
  <c r="I46" i="25" s="1"/>
  <c r="J41" i="23"/>
  <c r="J46" i="25" s="1"/>
  <c r="K41" i="23"/>
  <c r="K46" i="25" s="1"/>
  <c r="B42" i="23"/>
  <c r="B47" i="25" s="1"/>
  <c r="C42" i="23"/>
  <c r="C47" i="25" s="1"/>
  <c r="D42" i="23"/>
  <c r="D47" i="25" s="1"/>
  <c r="E42" i="23"/>
  <c r="E47" i="25" s="1"/>
  <c r="F42" i="23"/>
  <c r="F47" i="25" s="1"/>
  <c r="G42" i="23"/>
  <c r="G47" i="25" s="1"/>
  <c r="H42" i="23"/>
  <c r="H47" i="25" s="1"/>
  <c r="I42" i="23"/>
  <c r="I47" i="25" s="1"/>
  <c r="J42" i="23"/>
  <c r="J47" i="25" s="1"/>
  <c r="K42" i="23"/>
  <c r="K47" i="25" s="1"/>
  <c r="B43" i="23"/>
  <c r="B48" i="25" s="1"/>
  <c r="C43" i="23"/>
  <c r="C48" i="25" s="1"/>
  <c r="D43" i="23"/>
  <c r="D48" i="25" s="1"/>
  <c r="E43" i="23"/>
  <c r="E48" i="25" s="1"/>
  <c r="F43" i="23"/>
  <c r="F48" i="25" s="1"/>
  <c r="G43" i="23"/>
  <c r="G48" i="25" s="1"/>
  <c r="H43" i="23"/>
  <c r="H48" i="25" s="1"/>
  <c r="I43" i="23"/>
  <c r="I48" i="25" s="1"/>
  <c r="J43" i="23"/>
  <c r="J48" i="25" s="1"/>
  <c r="K43" i="23"/>
  <c r="K48" i="25" s="1"/>
  <c r="B44" i="23"/>
  <c r="B49" i="25" s="1"/>
  <c r="C44" i="23"/>
  <c r="C49" i="25" s="1"/>
  <c r="D44" i="23"/>
  <c r="D49" i="25" s="1"/>
  <c r="E44" i="23"/>
  <c r="E49" i="25" s="1"/>
  <c r="F44" i="23"/>
  <c r="F49" i="25" s="1"/>
  <c r="G44" i="23"/>
  <c r="G49" i="25" s="1"/>
  <c r="H44" i="23"/>
  <c r="H49" i="25" s="1"/>
  <c r="I44" i="23"/>
  <c r="I49" i="25" s="1"/>
  <c r="J44" i="23"/>
  <c r="J49" i="25" s="1"/>
  <c r="K44" i="23"/>
  <c r="K49" i="25" s="1"/>
  <c r="B45" i="23"/>
  <c r="B50" i="25" s="1"/>
  <c r="C45" i="23"/>
  <c r="C50" i="25" s="1"/>
  <c r="D45" i="23"/>
  <c r="D50" i="25" s="1"/>
  <c r="E45" i="23"/>
  <c r="E50" i="25" s="1"/>
  <c r="F45" i="23"/>
  <c r="F50" i="25" s="1"/>
  <c r="G45" i="23"/>
  <c r="G50" i="25" s="1"/>
  <c r="H45" i="23"/>
  <c r="H50" i="25" s="1"/>
  <c r="I45" i="23"/>
  <c r="I50" i="25" s="1"/>
  <c r="J45" i="23"/>
  <c r="J50" i="25" s="1"/>
  <c r="K45" i="23"/>
  <c r="K50" i="25" s="1"/>
  <c r="B46" i="23"/>
  <c r="B51" i="25" s="1"/>
  <c r="C46" i="23"/>
  <c r="C51" i="25" s="1"/>
  <c r="D46" i="23"/>
  <c r="D51" i="25" s="1"/>
  <c r="E46" i="23"/>
  <c r="E51" i="25" s="1"/>
  <c r="F46" i="23"/>
  <c r="F51" i="25" s="1"/>
  <c r="G46" i="23"/>
  <c r="G51" i="25" s="1"/>
  <c r="H46" i="23"/>
  <c r="H51" i="25" s="1"/>
  <c r="I46" i="23"/>
  <c r="I51" i="25" s="1"/>
  <c r="J46" i="23"/>
  <c r="J51" i="25" s="1"/>
  <c r="K46" i="23"/>
  <c r="K51" i="25" s="1"/>
  <c r="B47" i="23"/>
  <c r="B52" i="25" s="1"/>
  <c r="C47" i="23"/>
  <c r="C52" i="25" s="1"/>
  <c r="D47" i="23"/>
  <c r="D52" i="25" s="1"/>
  <c r="E47" i="23"/>
  <c r="E52" i="25" s="1"/>
  <c r="F47" i="23"/>
  <c r="F52" i="25" s="1"/>
  <c r="G47" i="23"/>
  <c r="G52" i="25" s="1"/>
  <c r="H47" i="23"/>
  <c r="H52" i="25" s="1"/>
  <c r="I47" i="23"/>
  <c r="I52" i="25" s="1"/>
  <c r="J47" i="23"/>
  <c r="J52" i="25" s="1"/>
  <c r="K47" i="23"/>
  <c r="K52" i="25" s="1"/>
  <c r="B48" i="23"/>
  <c r="B53" i="25" s="1"/>
  <c r="C48" i="23"/>
  <c r="C53" i="25" s="1"/>
  <c r="D48" i="23"/>
  <c r="D53" i="25" s="1"/>
  <c r="E48" i="23"/>
  <c r="E53" i="25" s="1"/>
  <c r="F48" i="23"/>
  <c r="F53" i="25" s="1"/>
  <c r="G48" i="23"/>
  <c r="G53" i="25" s="1"/>
  <c r="H48" i="23"/>
  <c r="H53" i="25" s="1"/>
  <c r="I48" i="23"/>
  <c r="I53" i="25" s="1"/>
  <c r="J48" i="23"/>
  <c r="J53" i="25" s="1"/>
  <c r="K48" i="23"/>
  <c r="K53" i="25" s="1"/>
  <c r="B49" i="23"/>
  <c r="B54" i="25" s="1"/>
  <c r="C49" i="23"/>
  <c r="C54" i="25" s="1"/>
  <c r="D49" i="23"/>
  <c r="D54" i="25" s="1"/>
  <c r="E49" i="23"/>
  <c r="E54" i="25" s="1"/>
  <c r="F49" i="23"/>
  <c r="F54" i="25" s="1"/>
  <c r="G49" i="23"/>
  <c r="G54" i="25" s="1"/>
  <c r="H49" i="23"/>
  <c r="H54" i="25" s="1"/>
  <c r="I49" i="23"/>
  <c r="I54" i="25" s="1"/>
  <c r="J49" i="23"/>
  <c r="J54" i="25" s="1"/>
  <c r="K49" i="23"/>
  <c r="K54" i="25" s="1"/>
  <c r="B50" i="23"/>
  <c r="B55" i="25" s="1"/>
  <c r="C50" i="23"/>
  <c r="C55" i="25" s="1"/>
  <c r="D50" i="23"/>
  <c r="D55" i="25" s="1"/>
  <c r="E50" i="23"/>
  <c r="E55" i="25" s="1"/>
  <c r="F50" i="23"/>
  <c r="F55" i="25" s="1"/>
  <c r="G50" i="23"/>
  <c r="G55" i="25" s="1"/>
  <c r="H50" i="23"/>
  <c r="H55" i="25" s="1"/>
  <c r="I50" i="23"/>
  <c r="I55" i="25" s="1"/>
  <c r="J50" i="23"/>
  <c r="J55" i="25" s="1"/>
  <c r="K50" i="23"/>
  <c r="K55" i="25" s="1"/>
  <c r="B51" i="23"/>
  <c r="B56" i="25" s="1"/>
  <c r="C51" i="23"/>
  <c r="C56" i="25" s="1"/>
  <c r="D51" i="23"/>
  <c r="D56" i="25" s="1"/>
  <c r="E51" i="23"/>
  <c r="E56" i="25" s="1"/>
  <c r="F51" i="23"/>
  <c r="F56" i="25" s="1"/>
  <c r="G51" i="23"/>
  <c r="G56" i="25" s="1"/>
  <c r="H51" i="23"/>
  <c r="H56" i="25" s="1"/>
  <c r="I51" i="23"/>
  <c r="I56" i="25" s="1"/>
  <c r="J51" i="23"/>
  <c r="J56" i="25" s="1"/>
  <c r="K51" i="23"/>
  <c r="K56" i="25" s="1"/>
  <c r="B52" i="23"/>
  <c r="B57" i="25" s="1"/>
  <c r="C52" i="23"/>
  <c r="C57" i="25" s="1"/>
  <c r="D52" i="23"/>
  <c r="D57" i="25" s="1"/>
  <c r="E52" i="23"/>
  <c r="E57" i="25" s="1"/>
  <c r="F52" i="23"/>
  <c r="F57" i="25" s="1"/>
  <c r="G52" i="23"/>
  <c r="G57" i="25" s="1"/>
  <c r="H52" i="23"/>
  <c r="H57" i="25" s="1"/>
  <c r="I52" i="23"/>
  <c r="I57" i="25" s="1"/>
  <c r="J52" i="23"/>
  <c r="J57" i="25" s="1"/>
  <c r="K52" i="23"/>
  <c r="K57" i="25" s="1"/>
  <c r="B53" i="23"/>
  <c r="B58" i="25" s="1"/>
  <c r="C53" i="23"/>
  <c r="C58" i="25" s="1"/>
  <c r="D53" i="23"/>
  <c r="D58" i="25" s="1"/>
  <c r="E53" i="23"/>
  <c r="E58" i="25" s="1"/>
  <c r="F53" i="23"/>
  <c r="F58" i="25" s="1"/>
  <c r="G53" i="23"/>
  <c r="G58" i="25" s="1"/>
  <c r="H53" i="23"/>
  <c r="H58" i="25" s="1"/>
  <c r="I53" i="23"/>
  <c r="I58" i="25" s="1"/>
  <c r="J53" i="23"/>
  <c r="J58" i="25" s="1"/>
  <c r="K53" i="23"/>
  <c r="K58" i="25" s="1"/>
  <c r="B54" i="23"/>
  <c r="B59" i="25" s="1"/>
  <c r="C54" i="23"/>
  <c r="C59" i="25" s="1"/>
  <c r="D54" i="23"/>
  <c r="D59" i="25" s="1"/>
  <c r="E54" i="23"/>
  <c r="E59" i="25" s="1"/>
  <c r="F54" i="23"/>
  <c r="F59" i="25" s="1"/>
  <c r="G54" i="23"/>
  <c r="G59" i="25" s="1"/>
  <c r="H54" i="23"/>
  <c r="H59" i="25" s="1"/>
  <c r="I54" i="23"/>
  <c r="I59" i="25" s="1"/>
  <c r="J54" i="23"/>
  <c r="J59" i="25" s="1"/>
  <c r="K54" i="23"/>
  <c r="K59" i="25" s="1"/>
  <c r="B55" i="23"/>
  <c r="B60" i="25" s="1"/>
  <c r="C55" i="23"/>
  <c r="C60" i="25" s="1"/>
  <c r="D55" i="23"/>
  <c r="D60" i="25" s="1"/>
  <c r="E55" i="23"/>
  <c r="E60" i="25" s="1"/>
  <c r="F55" i="23"/>
  <c r="F60" i="25" s="1"/>
  <c r="G55" i="23"/>
  <c r="G60" i="25" s="1"/>
  <c r="H55" i="23"/>
  <c r="H60" i="25" s="1"/>
  <c r="I55" i="23"/>
  <c r="I60" i="25" s="1"/>
  <c r="J55" i="23"/>
  <c r="J60" i="25" s="1"/>
  <c r="K55" i="23"/>
  <c r="K60" i="25" s="1"/>
  <c r="B56" i="23"/>
  <c r="B61" i="25" s="1"/>
  <c r="C56" i="23"/>
  <c r="C61" i="25" s="1"/>
  <c r="D56" i="23"/>
  <c r="D61" i="25" s="1"/>
  <c r="E56" i="23"/>
  <c r="E61" i="25" s="1"/>
  <c r="F56" i="23"/>
  <c r="F61" i="25" s="1"/>
  <c r="G56" i="23"/>
  <c r="G61" i="25" s="1"/>
  <c r="H56" i="23"/>
  <c r="H61" i="25" s="1"/>
  <c r="I56" i="23"/>
  <c r="I61" i="25" s="1"/>
  <c r="J56" i="23"/>
  <c r="J61" i="25" s="1"/>
  <c r="K56" i="23"/>
  <c r="K61" i="25" s="1"/>
  <c r="B57" i="23"/>
  <c r="B62" i="25" s="1"/>
  <c r="C57" i="23"/>
  <c r="C62" i="25" s="1"/>
  <c r="D57" i="23"/>
  <c r="D62" i="25" s="1"/>
  <c r="E57" i="23"/>
  <c r="E62" i="25" s="1"/>
  <c r="F57" i="23"/>
  <c r="F62" i="25" s="1"/>
  <c r="G57" i="23"/>
  <c r="G62" i="25" s="1"/>
  <c r="H57" i="23"/>
  <c r="H62" i="25" s="1"/>
  <c r="I57" i="23"/>
  <c r="I62" i="25" s="1"/>
  <c r="J57" i="23"/>
  <c r="J62" i="25" s="1"/>
  <c r="K57" i="23"/>
  <c r="K62" i="25" s="1"/>
  <c r="B58" i="23"/>
  <c r="B63" i="25" s="1"/>
  <c r="C58" i="23"/>
  <c r="C63" i="25" s="1"/>
  <c r="D58" i="23"/>
  <c r="D63" i="25" s="1"/>
  <c r="E58" i="23"/>
  <c r="E63" i="25" s="1"/>
  <c r="F58" i="23"/>
  <c r="F63" i="25" s="1"/>
  <c r="G58" i="23"/>
  <c r="G63" i="25" s="1"/>
  <c r="H58" i="23"/>
  <c r="H63" i="25" s="1"/>
  <c r="I58" i="23"/>
  <c r="I63" i="25" s="1"/>
  <c r="J58" i="23"/>
  <c r="J63" i="25" s="1"/>
  <c r="K58" i="23"/>
  <c r="K63" i="25" s="1"/>
  <c r="B59" i="23"/>
  <c r="B64" i="25" s="1"/>
  <c r="C59" i="23"/>
  <c r="C64" i="25" s="1"/>
  <c r="D59" i="23"/>
  <c r="D64" i="25" s="1"/>
  <c r="E59" i="23"/>
  <c r="E64" i="25" s="1"/>
  <c r="F59" i="23"/>
  <c r="F64" i="25" s="1"/>
  <c r="G59" i="23"/>
  <c r="G64" i="25" s="1"/>
  <c r="H59" i="23"/>
  <c r="H64" i="25" s="1"/>
  <c r="I59" i="23"/>
  <c r="I64" i="25" s="1"/>
  <c r="J59" i="23"/>
  <c r="J64" i="25" s="1"/>
  <c r="K59" i="23"/>
  <c r="K64" i="25" s="1"/>
  <c r="B60" i="23"/>
  <c r="B65" i="25" s="1"/>
  <c r="C60" i="23"/>
  <c r="C65" i="25" s="1"/>
  <c r="D60" i="23"/>
  <c r="D65" i="25" s="1"/>
  <c r="E60" i="23"/>
  <c r="E65" i="25" s="1"/>
  <c r="F60" i="23"/>
  <c r="F65" i="25" s="1"/>
  <c r="G60" i="23"/>
  <c r="G65" i="25" s="1"/>
  <c r="H60" i="23"/>
  <c r="H65" i="25" s="1"/>
  <c r="I60" i="23"/>
  <c r="I65" i="25" s="1"/>
  <c r="J60" i="23"/>
  <c r="J65" i="25" s="1"/>
  <c r="K60" i="23"/>
  <c r="K65" i="25" s="1"/>
  <c r="B61" i="23"/>
  <c r="B66" i="25" s="1"/>
  <c r="C61" i="23"/>
  <c r="C66" i="25" s="1"/>
  <c r="D61" i="23"/>
  <c r="D66" i="25" s="1"/>
  <c r="E61" i="23"/>
  <c r="E66" i="25" s="1"/>
  <c r="F61" i="23"/>
  <c r="F66" i="25" s="1"/>
  <c r="G61" i="23"/>
  <c r="G66" i="25" s="1"/>
  <c r="H61" i="23"/>
  <c r="H66" i="25" s="1"/>
  <c r="I61" i="23"/>
  <c r="I66" i="25" s="1"/>
  <c r="J61" i="23"/>
  <c r="J66" i="25" s="1"/>
  <c r="K61" i="23"/>
  <c r="K66" i="25" s="1"/>
  <c r="B62" i="23"/>
  <c r="B67" i="25" s="1"/>
  <c r="C62" i="23"/>
  <c r="C67" i="25" s="1"/>
  <c r="D62" i="23"/>
  <c r="D67" i="25" s="1"/>
  <c r="E62" i="23"/>
  <c r="E67" i="25" s="1"/>
  <c r="F62" i="23"/>
  <c r="F67" i="25" s="1"/>
  <c r="G62" i="23"/>
  <c r="G67" i="25" s="1"/>
  <c r="H62" i="23"/>
  <c r="H67" i="25" s="1"/>
  <c r="I62" i="23"/>
  <c r="I67" i="25" s="1"/>
  <c r="J62" i="23"/>
  <c r="J67" i="25" s="1"/>
  <c r="K62" i="23"/>
  <c r="K67" i="25" s="1"/>
  <c r="B63" i="23"/>
  <c r="B68" i="25" s="1"/>
  <c r="C63" i="23"/>
  <c r="C68" i="25" s="1"/>
  <c r="D63" i="23"/>
  <c r="D68" i="25" s="1"/>
  <c r="E63" i="23"/>
  <c r="E68" i="25" s="1"/>
  <c r="F63" i="23"/>
  <c r="F68" i="25" s="1"/>
  <c r="G63" i="23"/>
  <c r="G68" i="25" s="1"/>
  <c r="H63" i="23"/>
  <c r="H68" i="25" s="1"/>
  <c r="I63" i="23"/>
  <c r="I68" i="25" s="1"/>
  <c r="J63" i="23"/>
  <c r="J68" i="25" s="1"/>
  <c r="K63" i="23"/>
  <c r="K68" i="25" s="1"/>
  <c r="B64" i="23"/>
  <c r="B69" i="25" s="1"/>
  <c r="C64" i="23"/>
  <c r="C69" i="25" s="1"/>
  <c r="D64" i="23"/>
  <c r="D69" i="25" s="1"/>
  <c r="E64" i="23"/>
  <c r="E69" i="25" s="1"/>
  <c r="F64" i="23"/>
  <c r="F69" i="25" s="1"/>
  <c r="G64" i="23"/>
  <c r="G69" i="25" s="1"/>
  <c r="H64" i="23"/>
  <c r="H69" i="25" s="1"/>
  <c r="I64" i="23"/>
  <c r="I69" i="25" s="1"/>
  <c r="J64" i="23"/>
  <c r="J69" i="25" s="1"/>
  <c r="K64" i="23"/>
  <c r="K69" i="25" s="1"/>
  <c r="B65" i="23"/>
  <c r="B70" i="25" s="1"/>
  <c r="C65" i="23"/>
  <c r="C70" i="25" s="1"/>
  <c r="D65" i="23"/>
  <c r="D70" i="25" s="1"/>
  <c r="E65" i="23"/>
  <c r="E70" i="25" s="1"/>
  <c r="F65" i="23"/>
  <c r="F70" i="25" s="1"/>
  <c r="G65" i="23"/>
  <c r="G70" i="25" s="1"/>
  <c r="H65" i="23"/>
  <c r="H70" i="25" s="1"/>
  <c r="I65" i="23"/>
  <c r="I70" i="25" s="1"/>
  <c r="J65" i="23"/>
  <c r="J70" i="25" s="1"/>
  <c r="K65" i="23"/>
  <c r="K70" i="25" s="1"/>
  <c r="B66" i="23"/>
  <c r="B71" i="25" s="1"/>
  <c r="C66" i="23"/>
  <c r="C71" i="25" s="1"/>
  <c r="D66" i="23"/>
  <c r="D71" i="25" s="1"/>
  <c r="E66" i="23"/>
  <c r="E71" i="25" s="1"/>
  <c r="F66" i="23"/>
  <c r="F71" i="25" s="1"/>
  <c r="G66" i="23"/>
  <c r="G71" i="25" s="1"/>
  <c r="H66" i="23"/>
  <c r="H71" i="25" s="1"/>
  <c r="I66" i="23"/>
  <c r="I71" i="25" s="1"/>
  <c r="J66" i="23"/>
  <c r="J71" i="25" s="1"/>
  <c r="K66" i="23"/>
  <c r="K71" i="25" s="1"/>
  <c r="B67" i="23"/>
  <c r="B72" i="25" s="1"/>
  <c r="C67" i="23"/>
  <c r="C72" i="25" s="1"/>
  <c r="D67" i="23"/>
  <c r="D72" i="25" s="1"/>
  <c r="E67" i="23"/>
  <c r="E72" i="25" s="1"/>
  <c r="F67" i="23"/>
  <c r="F72" i="25" s="1"/>
  <c r="G67" i="23"/>
  <c r="G72" i="25" s="1"/>
  <c r="H67" i="23"/>
  <c r="H72" i="25" s="1"/>
  <c r="I67" i="23"/>
  <c r="I72" i="25" s="1"/>
  <c r="J67" i="23"/>
  <c r="J72" i="25" s="1"/>
  <c r="K67" i="23"/>
  <c r="K72" i="25" s="1"/>
  <c r="B68" i="23"/>
  <c r="B73" i="25" s="1"/>
  <c r="C68" i="23"/>
  <c r="C73" i="25" s="1"/>
  <c r="D68" i="23"/>
  <c r="D73" i="25" s="1"/>
  <c r="E68" i="23"/>
  <c r="E73" i="25" s="1"/>
  <c r="F68" i="23"/>
  <c r="F73" i="25" s="1"/>
  <c r="G68" i="23"/>
  <c r="G73" i="25" s="1"/>
  <c r="H68" i="23"/>
  <c r="H73" i="25" s="1"/>
  <c r="I68" i="23"/>
  <c r="I73" i="25" s="1"/>
  <c r="J68" i="23"/>
  <c r="J73" i="25" s="1"/>
  <c r="K68" i="23"/>
  <c r="K73" i="25" s="1"/>
  <c r="B69" i="23"/>
  <c r="B74" i="25" s="1"/>
  <c r="C69" i="23"/>
  <c r="C74" i="25" s="1"/>
  <c r="D69" i="23"/>
  <c r="D74" i="25" s="1"/>
  <c r="E69" i="23"/>
  <c r="E74" i="25" s="1"/>
  <c r="F69" i="23"/>
  <c r="F74" i="25" s="1"/>
  <c r="G69" i="23"/>
  <c r="G74" i="25" s="1"/>
  <c r="H69" i="23"/>
  <c r="H74" i="25" s="1"/>
  <c r="I69" i="23"/>
  <c r="I74" i="25" s="1"/>
  <c r="J69" i="23"/>
  <c r="J74" i="25" s="1"/>
  <c r="K69" i="23"/>
  <c r="K74" i="25" s="1"/>
  <c r="B70" i="23"/>
  <c r="B75" i="25" s="1"/>
  <c r="C70" i="23"/>
  <c r="C75" i="25" s="1"/>
  <c r="D70" i="23"/>
  <c r="D75" i="25" s="1"/>
  <c r="E70" i="23"/>
  <c r="E75" i="25" s="1"/>
  <c r="F70" i="23"/>
  <c r="F75" i="25" s="1"/>
  <c r="G70" i="23"/>
  <c r="G75" i="25" s="1"/>
  <c r="H70" i="23"/>
  <c r="H75" i="25" s="1"/>
  <c r="I70" i="23"/>
  <c r="I75" i="25" s="1"/>
  <c r="J70" i="23"/>
  <c r="J75" i="25" s="1"/>
  <c r="K70" i="23"/>
  <c r="K75" i="25" s="1"/>
  <c r="B71" i="23"/>
  <c r="B76" i="25" s="1"/>
  <c r="C71" i="23"/>
  <c r="C76" i="25" s="1"/>
  <c r="D71" i="23"/>
  <c r="D76" i="25" s="1"/>
  <c r="E71" i="23"/>
  <c r="E76" i="25" s="1"/>
  <c r="F71" i="23"/>
  <c r="F76" i="25" s="1"/>
  <c r="G71" i="23"/>
  <c r="G76" i="25" s="1"/>
  <c r="H71" i="23"/>
  <c r="H76" i="25" s="1"/>
  <c r="I71" i="23"/>
  <c r="I76" i="25" s="1"/>
  <c r="J71" i="23"/>
  <c r="J76" i="25" s="1"/>
  <c r="K71" i="23"/>
  <c r="K76" i="25" s="1"/>
  <c r="B72" i="23"/>
  <c r="B77" i="25" s="1"/>
  <c r="C72" i="23"/>
  <c r="C77" i="25" s="1"/>
  <c r="D72" i="23"/>
  <c r="D77" i="25" s="1"/>
  <c r="E72" i="23"/>
  <c r="E77" i="25" s="1"/>
  <c r="F72" i="23"/>
  <c r="F77" i="25" s="1"/>
  <c r="G72" i="23"/>
  <c r="G77" i="25" s="1"/>
  <c r="H72" i="23"/>
  <c r="H77" i="25" s="1"/>
  <c r="I72" i="23"/>
  <c r="I77" i="25" s="1"/>
  <c r="J72" i="23"/>
  <c r="J77" i="25" s="1"/>
  <c r="K72" i="23"/>
  <c r="K77" i="25" s="1"/>
  <c r="B73" i="23"/>
  <c r="B78" i="25" s="1"/>
  <c r="C73" i="23"/>
  <c r="C78" i="25" s="1"/>
  <c r="D73" i="23"/>
  <c r="D78" i="25" s="1"/>
  <c r="E73" i="23"/>
  <c r="E78" i="25" s="1"/>
  <c r="F73" i="23"/>
  <c r="F78" i="25" s="1"/>
  <c r="G73" i="23"/>
  <c r="G78" i="25" s="1"/>
  <c r="H73" i="23"/>
  <c r="H78" i="25" s="1"/>
  <c r="I73" i="23"/>
  <c r="I78" i="25" s="1"/>
  <c r="J73" i="23"/>
  <c r="J78" i="25" s="1"/>
  <c r="K73" i="23"/>
  <c r="K78" i="25" s="1"/>
  <c r="B74" i="23"/>
  <c r="B79" i="25" s="1"/>
  <c r="C74" i="23"/>
  <c r="C79" i="25" s="1"/>
  <c r="D74" i="23"/>
  <c r="D79" i="25" s="1"/>
  <c r="E74" i="23"/>
  <c r="E79" i="25" s="1"/>
  <c r="F74" i="23"/>
  <c r="F79" i="25" s="1"/>
  <c r="G74" i="23"/>
  <c r="G79" i="25" s="1"/>
  <c r="H74" i="23"/>
  <c r="H79" i="25" s="1"/>
  <c r="I74" i="23"/>
  <c r="I79" i="25" s="1"/>
  <c r="J74" i="23"/>
  <c r="J79" i="25" s="1"/>
  <c r="K74" i="23"/>
  <c r="K79" i="25" s="1"/>
  <c r="B75" i="23"/>
  <c r="B80" i="25" s="1"/>
  <c r="C75" i="23"/>
  <c r="C80" i="25" s="1"/>
  <c r="D75" i="23"/>
  <c r="D80" i="25" s="1"/>
  <c r="E75" i="23"/>
  <c r="E80" i="25" s="1"/>
  <c r="F75" i="23"/>
  <c r="F80" i="25" s="1"/>
  <c r="G75" i="23"/>
  <c r="G80" i="25" s="1"/>
  <c r="H75" i="23"/>
  <c r="H80" i="25" s="1"/>
  <c r="I75" i="23"/>
  <c r="I80" i="25" s="1"/>
  <c r="J75" i="23"/>
  <c r="J80" i="25" s="1"/>
  <c r="K75" i="23"/>
  <c r="K80" i="25" s="1"/>
  <c r="B76" i="23"/>
  <c r="B81" i="25" s="1"/>
  <c r="C76" i="23"/>
  <c r="C81" i="25" s="1"/>
  <c r="D76" i="23"/>
  <c r="D81" i="25" s="1"/>
  <c r="E76" i="23"/>
  <c r="E81" i="25" s="1"/>
  <c r="F76" i="23"/>
  <c r="F81" i="25" s="1"/>
  <c r="G76" i="23"/>
  <c r="G81" i="25" s="1"/>
  <c r="H76" i="23"/>
  <c r="H81" i="25" s="1"/>
  <c r="I76" i="23"/>
  <c r="I81" i="25" s="1"/>
  <c r="J76" i="23"/>
  <c r="J81" i="25" s="1"/>
  <c r="K76" i="23"/>
  <c r="K81" i="25" s="1"/>
  <c r="B77" i="23"/>
  <c r="B82" i="25" s="1"/>
  <c r="C77" i="23"/>
  <c r="C82" i="25" s="1"/>
  <c r="D77" i="23"/>
  <c r="D82" i="25" s="1"/>
  <c r="E77" i="23"/>
  <c r="E82" i="25" s="1"/>
  <c r="F77" i="23"/>
  <c r="F82" i="25" s="1"/>
  <c r="G77" i="23"/>
  <c r="G82" i="25" s="1"/>
  <c r="H77" i="23"/>
  <c r="H82" i="25" s="1"/>
  <c r="I77" i="23"/>
  <c r="I82" i="25" s="1"/>
  <c r="J77" i="23"/>
  <c r="J82" i="25" s="1"/>
  <c r="K77" i="23"/>
  <c r="K82" i="25" s="1"/>
  <c r="B78" i="23"/>
  <c r="B83" i="25" s="1"/>
  <c r="C78" i="23"/>
  <c r="C83" i="25" s="1"/>
  <c r="D78" i="23"/>
  <c r="D83" i="25" s="1"/>
  <c r="E78" i="23"/>
  <c r="E83" i="25" s="1"/>
  <c r="F78" i="23"/>
  <c r="F83" i="25" s="1"/>
  <c r="G78" i="23"/>
  <c r="G83" i="25" s="1"/>
  <c r="H78" i="23"/>
  <c r="H83" i="25" s="1"/>
  <c r="I78" i="23"/>
  <c r="I83" i="25" s="1"/>
  <c r="J78" i="23"/>
  <c r="J83" i="25" s="1"/>
  <c r="K78" i="23"/>
  <c r="K83" i="25" s="1"/>
  <c r="B79" i="23"/>
  <c r="B84" i="25" s="1"/>
  <c r="C79" i="23"/>
  <c r="C84" i="25" s="1"/>
  <c r="D79" i="23"/>
  <c r="D84" i="25" s="1"/>
  <c r="E79" i="23"/>
  <c r="E84" i="25" s="1"/>
  <c r="F79" i="23"/>
  <c r="F84" i="25" s="1"/>
  <c r="G79" i="23"/>
  <c r="G84" i="25" s="1"/>
  <c r="H79" i="23"/>
  <c r="H84" i="25" s="1"/>
  <c r="I79" i="23"/>
  <c r="I84" i="25" s="1"/>
  <c r="J79" i="23"/>
  <c r="J84" i="25" s="1"/>
  <c r="K79" i="23"/>
  <c r="K84" i="25" s="1"/>
  <c r="B80" i="23"/>
  <c r="B85" i="25" s="1"/>
  <c r="C80" i="23"/>
  <c r="C85" i="25" s="1"/>
  <c r="D80" i="23"/>
  <c r="D85" i="25" s="1"/>
  <c r="E80" i="23"/>
  <c r="E85" i="25" s="1"/>
  <c r="F80" i="23"/>
  <c r="F85" i="25" s="1"/>
  <c r="G80" i="23"/>
  <c r="G85" i="25" s="1"/>
  <c r="H80" i="23"/>
  <c r="H85" i="25" s="1"/>
  <c r="I80" i="23"/>
  <c r="I85" i="25" s="1"/>
  <c r="J80" i="23"/>
  <c r="J85" i="25" s="1"/>
  <c r="K80" i="23"/>
  <c r="K85" i="25" s="1"/>
  <c r="B81" i="23"/>
  <c r="B86" i="25" s="1"/>
  <c r="C81" i="23"/>
  <c r="C86" i="25" s="1"/>
  <c r="D81" i="23"/>
  <c r="D86" i="25" s="1"/>
  <c r="E81" i="23"/>
  <c r="E86" i="25" s="1"/>
  <c r="F81" i="23"/>
  <c r="F86" i="25" s="1"/>
  <c r="G81" i="23"/>
  <c r="G86" i="25" s="1"/>
  <c r="H81" i="23"/>
  <c r="H86" i="25" s="1"/>
  <c r="I81" i="23"/>
  <c r="I86" i="25" s="1"/>
  <c r="J81" i="23"/>
  <c r="J86" i="25" s="1"/>
  <c r="K81" i="23"/>
  <c r="K86" i="25" s="1"/>
  <c r="B82" i="23"/>
  <c r="B87" i="25" s="1"/>
  <c r="C82" i="23"/>
  <c r="C87" i="25" s="1"/>
  <c r="D82" i="23"/>
  <c r="D87" i="25" s="1"/>
  <c r="E82" i="23"/>
  <c r="E87" i="25" s="1"/>
  <c r="F82" i="23"/>
  <c r="F87" i="25" s="1"/>
  <c r="G82" i="23"/>
  <c r="G87" i="25" s="1"/>
  <c r="H82" i="23"/>
  <c r="H87" i="25" s="1"/>
  <c r="I82" i="23"/>
  <c r="I87" i="25" s="1"/>
  <c r="J82" i="23"/>
  <c r="J87" i="25" s="1"/>
  <c r="K82" i="23"/>
  <c r="K87" i="25" s="1"/>
  <c r="B83" i="23"/>
  <c r="B88" i="25" s="1"/>
  <c r="C83" i="23"/>
  <c r="C88" i="25" s="1"/>
  <c r="D83" i="23"/>
  <c r="D88" i="25" s="1"/>
  <c r="E83" i="23"/>
  <c r="E88" i="25" s="1"/>
  <c r="F83" i="23"/>
  <c r="F88" i="25" s="1"/>
  <c r="G83" i="23"/>
  <c r="G88" i="25" s="1"/>
  <c r="H83" i="23"/>
  <c r="H88" i="25" s="1"/>
  <c r="I83" i="23"/>
  <c r="I88" i="25" s="1"/>
  <c r="J83" i="23"/>
  <c r="J88" i="25" s="1"/>
  <c r="K83" i="23"/>
  <c r="K88" i="25" s="1"/>
  <c r="B84" i="23"/>
  <c r="B89" i="25" s="1"/>
  <c r="C84" i="23"/>
  <c r="C89" i="25" s="1"/>
  <c r="D84" i="23"/>
  <c r="D89" i="25" s="1"/>
  <c r="E84" i="23"/>
  <c r="E89" i="25" s="1"/>
  <c r="F84" i="23"/>
  <c r="F89" i="25" s="1"/>
  <c r="G84" i="23"/>
  <c r="G89" i="25" s="1"/>
  <c r="H84" i="23"/>
  <c r="H89" i="25" s="1"/>
  <c r="I84" i="23"/>
  <c r="I89" i="25" s="1"/>
  <c r="J84" i="23"/>
  <c r="J89" i="25" s="1"/>
  <c r="K84" i="23"/>
  <c r="K89" i="25" s="1"/>
  <c r="B85" i="23"/>
  <c r="B90" i="25" s="1"/>
  <c r="C85" i="23"/>
  <c r="C90" i="25" s="1"/>
  <c r="D85" i="23"/>
  <c r="D90" i="25" s="1"/>
  <c r="E85" i="23"/>
  <c r="E90" i="25" s="1"/>
  <c r="F85" i="23"/>
  <c r="F90" i="25" s="1"/>
  <c r="G85" i="23"/>
  <c r="G90" i="25" s="1"/>
  <c r="H85" i="23"/>
  <c r="H90" i="25" s="1"/>
  <c r="I85" i="23"/>
  <c r="I90" i="25" s="1"/>
  <c r="J85" i="23"/>
  <c r="J90" i="25" s="1"/>
  <c r="K85" i="23"/>
  <c r="K90" i="25" s="1"/>
  <c r="B86" i="23"/>
  <c r="B91" i="25" s="1"/>
  <c r="C86" i="23"/>
  <c r="C91" i="25" s="1"/>
  <c r="D86" i="23"/>
  <c r="D91" i="25" s="1"/>
  <c r="E86" i="23"/>
  <c r="E91" i="25" s="1"/>
  <c r="F86" i="23"/>
  <c r="F91" i="25" s="1"/>
  <c r="G86" i="23"/>
  <c r="G91" i="25" s="1"/>
  <c r="H86" i="23"/>
  <c r="H91" i="25" s="1"/>
  <c r="I86" i="23"/>
  <c r="I91" i="25" s="1"/>
  <c r="J86" i="23"/>
  <c r="J91" i="25" s="1"/>
  <c r="K86" i="23"/>
  <c r="K91" i="25" s="1"/>
  <c r="B87" i="23"/>
  <c r="B92" i="25" s="1"/>
  <c r="C87" i="23"/>
  <c r="C92" i="25" s="1"/>
  <c r="D87" i="23"/>
  <c r="D92" i="25" s="1"/>
  <c r="E87" i="23"/>
  <c r="E92" i="25" s="1"/>
  <c r="F87" i="23"/>
  <c r="F92" i="25" s="1"/>
  <c r="G87" i="23"/>
  <c r="G92" i="25" s="1"/>
  <c r="H87" i="23"/>
  <c r="H92" i="25" s="1"/>
  <c r="I87" i="23"/>
  <c r="I92" i="25" s="1"/>
  <c r="J87" i="23"/>
  <c r="J92" i="25" s="1"/>
  <c r="K87" i="23"/>
  <c r="K92" i="25" s="1"/>
  <c r="B88" i="23"/>
  <c r="B93" i="25" s="1"/>
  <c r="C88" i="23"/>
  <c r="C93" i="25" s="1"/>
  <c r="D88" i="23"/>
  <c r="D93" i="25" s="1"/>
  <c r="E88" i="23"/>
  <c r="E93" i="25" s="1"/>
  <c r="F88" i="23"/>
  <c r="F93" i="25" s="1"/>
  <c r="G88" i="23"/>
  <c r="G93" i="25" s="1"/>
  <c r="H88" i="23"/>
  <c r="H93" i="25" s="1"/>
  <c r="I88" i="23"/>
  <c r="I93" i="25" s="1"/>
  <c r="J88" i="23"/>
  <c r="J93" i="25" s="1"/>
  <c r="K88" i="23"/>
  <c r="K93" i="25" s="1"/>
  <c r="B89" i="23"/>
  <c r="B94" i="25" s="1"/>
  <c r="C89" i="23"/>
  <c r="C94" i="25" s="1"/>
  <c r="D89" i="23"/>
  <c r="D94" i="25" s="1"/>
  <c r="E89" i="23"/>
  <c r="E94" i="25" s="1"/>
  <c r="F89" i="23"/>
  <c r="F94" i="25" s="1"/>
  <c r="G89" i="23"/>
  <c r="G94" i="25" s="1"/>
  <c r="H89" i="23"/>
  <c r="H94" i="25" s="1"/>
  <c r="I89" i="23"/>
  <c r="I94" i="25" s="1"/>
  <c r="J89" i="23"/>
  <c r="J94" i="25" s="1"/>
  <c r="K89" i="23"/>
  <c r="K94" i="25" s="1"/>
  <c r="B90" i="23"/>
  <c r="B95" i="25" s="1"/>
  <c r="C90" i="23"/>
  <c r="C95" i="25" s="1"/>
  <c r="D90" i="23"/>
  <c r="D95" i="25" s="1"/>
  <c r="E90" i="23"/>
  <c r="E95" i="25" s="1"/>
  <c r="F90" i="23"/>
  <c r="F95" i="25" s="1"/>
  <c r="G90" i="23"/>
  <c r="G95" i="25" s="1"/>
  <c r="H90" i="23"/>
  <c r="H95" i="25" s="1"/>
  <c r="I90" i="23"/>
  <c r="I95" i="25" s="1"/>
  <c r="J90" i="23"/>
  <c r="J95" i="25" s="1"/>
  <c r="K90" i="23"/>
  <c r="K95" i="25" s="1"/>
  <c r="B91" i="23"/>
  <c r="B96" i="25" s="1"/>
  <c r="C91" i="23"/>
  <c r="C96" i="25" s="1"/>
  <c r="D91" i="23"/>
  <c r="D96" i="25" s="1"/>
  <c r="E91" i="23"/>
  <c r="E96" i="25" s="1"/>
  <c r="F91" i="23"/>
  <c r="F96" i="25" s="1"/>
  <c r="G91" i="23"/>
  <c r="G96" i="25" s="1"/>
  <c r="H91" i="23"/>
  <c r="H96" i="25" s="1"/>
  <c r="I91" i="23"/>
  <c r="I96" i="25" s="1"/>
  <c r="J91" i="23"/>
  <c r="J96" i="25" s="1"/>
  <c r="K91" i="23"/>
  <c r="K96" i="25" s="1"/>
  <c r="B92" i="23"/>
  <c r="B97" i="25" s="1"/>
  <c r="C92" i="23"/>
  <c r="C97" i="25" s="1"/>
  <c r="D92" i="23"/>
  <c r="D97" i="25" s="1"/>
  <c r="E92" i="23"/>
  <c r="E97" i="25" s="1"/>
  <c r="F92" i="23"/>
  <c r="F97" i="25" s="1"/>
  <c r="G92" i="23"/>
  <c r="G97" i="25" s="1"/>
  <c r="H92" i="23"/>
  <c r="H97" i="25" s="1"/>
  <c r="I92" i="23"/>
  <c r="I97" i="25" s="1"/>
  <c r="J92" i="23"/>
  <c r="J97" i="25" s="1"/>
  <c r="K92" i="23"/>
  <c r="K97" i="25" s="1"/>
  <c r="B93" i="23"/>
  <c r="B98" i="25" s="1"/>
  <c r="C93" i="23"/>
  <c r="C98" i="25" s="1"/>
  <c r="D93" i="23"/>
  <c r="D98" i="25" s="1"/>
  <c r="E93" i="23"/>
  <c r="E98" i="25" s="1"/>
  <c r="F93" i="23"/>
  <c r="F98" i="25" s="1"/>
  <c r="G93" i="23"/>
  <c r="G98" i="25" s="1"/>
  <c r="H93" i="23"/>
  <c r="H98" i="25" s="1"/>
  <c r="I93" i="23"/>
  <c r="I98" i="25" s="1"/>
  <c r="J93" i="23"/>
  <c r="J98" i="25" s="1"/>
  <c r="K93" i="23"/>
  <c r="K98" i="25" s="1"/>
  <c r="B94" i="23"/>
  <c r="B99" i="25" s="1"/>
  <c r="C94" i="23"/>
  <c r="C99" i="25" s="1"/>
  <c r="D94" i="23"/>
  <c r="D99" i="25" s="1"/>
  <c r="E94" i="23"/>
  <c r="E99" i="25" s="1"/>
  <c r="F94" i="23"/>
  <c r="F99" i="25" s="1"/>
  <c r="G94" i="23"/>
  <c r="G99" i="25" s="1"/>
  <c r="H94" i="23"/>
  <c r="H99" i="25" s="1"/>
  <c r="I94" i="23"/>
  <c r="I99" i="25" s="1"/>
  <c r="J94" i="23"/>
  <c r="J99" i="25" s="1"/>
  <c r="K94" i="23"/>
  <c r="K99" i="25" s="1"/>
  <c r="B95" i="23"/>
  <c r="B100" i="25" s="1"/>
  <c r="C95" i="23"/>
  <c r="C100" i="25" s="1"/>
  <c r="D95" i="23"/>
  <c r="D100" i="25" s="1"/>
  <c r="E95" i="23"/>
  <c r="E100" i="25" s="1"/>
  <c r="F95" i="23"/>
  <c r="F100" i="25" s="1"/>
  <c r="G95" i="23"/>
  <c r="G100" i="25" s="1"/>
  <c r="H95" i="23"/>
  <c r="H100" i="25" s="1"/>
  <c r="I95" i="23"/>
  <c r="I100" i="25" s="1"/>
  <c r="J95" i="23"/>
  <c r="J100" i="25" s="1"/>
  <c r="K95" i="23"/>
  <c r="K100" i="25" s="1"/>
  <c r="B96" i="23"/>
  <c r="B101" i="25" s="1"/>
  <c r="C96" i="23"/>
  <c r="C101" i="25" s="1"/>
  <c r="D96" i="23"/>
  <c r="D101" i="25" s="1"/>
  <c r="E96" i="23"/>
  <c r="E101" i="25" s="1"/>
  <c r="F96" i="23"/>
  <c r="F101" i="25" s="1"/>
  <c r="G96" i="23"/>
  <c r="G101" i="25" s="1"/>
  <c r="H96" i="23"/>
  <c r="H101" i="25" s="1"/>
  <c r="I96" i="23"/>
  <c r="I101" i="25" s="1"/>
  <c r="J96" i="23"/>
  <c r="J101" i="25" s="1"/>
  <c r="K96" i="23"/>
  <c r="K101" i="25" s="1"/>
  <c r="B97" i="23"/>
  <c r="B102" i="25" s="1"/>
  <c r="C97" i="23"/>
  <c r="C102" i="25" s="1"/>
  <c r="D97" i="23"/>
  <c r="D102" i="25" s="1"/>
  <c r="E97" i="23"/>
  <c r="E102" i="25" s="1"/>
  <c r="F97" i="23"/>
  <c r="F102" i="25" s="1"/>
  <c r="G97" i="23"/>
  <c r="G102" i="25" s="1"/>
  <c r="H97" i="23"/>
  <c r="H102" i="25" s="1"/>
  <c r="I97" i="23"/>
  <c r="I102" i="25" s="1"/>
  <c r="J97" i="23"/>
  <c r="J102" i="25" s="1"/>
  <c r="K97" i="23"/>
  <c r="K102" i="25" s="1"/>
  <c r="B98" i="23"/>
  <c r="B103" i="25" s="1"/>
  <c r="C98" i="23"/>
  <c r="C103" i="25" s="1"/>
  <c r="D98" i="23"/>
  <c r="D103" i="25" s="1"/>
  <c r="E98" i="23"/>
  <c r="E103" i="25" s="1"/>
  <c r="F98" i="23"/>
  <c r="F103" i="25" s="1"/>
  <c r="G98" i="23"/>
  <c r="G103" i="25" s="1"/>
  <c r="H98" i="23"/>
  <c r="H103" i="25" s="1"/>
  <c r="I98" i="23"/>
  <c r="I103" i="25" s="1"/>
  <c r="J98" i="23"/>
  <c r="J103" i="25" s="1"/>
  <c r="K98" i="23"/>
  <c r="K103" i="25" s="1"/>
  <c r="B99" i="23"/>
  <c r="B104" i="25" s="1"/>
  <c r="C99" i="23"/>
  <c r="C104" i="25" s="1"/>
  <c r="D99" i="23"/>
  <c r="D104" i="25" s="1"/>
  <c r="E99" i="23"/>
  <c r="E104" i="25" s="1"/>
  <c r="F99" i="23"/>
  <c r="F104" i="25" s="1"/>
  <c r="G99" i="23"/>
  <c r="G104" i="25" s="1"/>
  <c r="H99" i="23"/>
  <c r="H104" i="25" s="1"/>
  <c r="I99" i="23"/>
  <c r="I104" i="25" s="1"/>
  <c r="J99" i="23"/>
  <c r="J104" i="25" s="1"/>
  <c r="K99" i="23"/>
  <c r="K104" i="25" s="1"/>
  <c r="B100" i="23"/>
  <c r="B105" i="25" s="1"/>
  <c r="C100" i="23"/>
  <c r="C105" i="25" s="1"/>
  <c r="D100" i="23"/>
  <c r="D105" i="25" s="1"/>
  <c r="E100" i="23"/>
  <c r="E105" i="25" s="1"/>
  <c r="F100" i="23"/>
  <c r="F105" i="25" s="1"/>
  <c r="G100" i="23"/>
  <c r="G105" i="25" s="1"/>
  <c r="H100" i="23"/>
  <c r="H105" i="25" s="1"/>
  <c r="I100" i="23"/>
  <c r="I105" i="25" s="1"/>
  <c r="J100" i="23"/>
  <c r="J105" i="25" s="1"/>
  <c r="K100" i="23"/>
  <c r="K105" i="25" s="1"/>
  <c r="B101" i="23"/>
  <c r="B106" i="25" s="1"/>
  <c r="C101" i="23"/>
  <c r="C106" i="25" s="1"/>
  <c r="D101" i="23"/>
  <c r="D106" i="25" s="1"/>
  <c r="E101" i="23"/>
  <c r="E106" i="25" s="1"/>
  <c r="F101" i="23"/>
  <c r="F106" i="25" s="1"/>
  <c r="G101" i="23"/>
  <c r="G106" i="25" s="1"/>
  <c r="H101" i="23"/>
  <c r="H106" i="25" s="1"/>
  <c r="I101" i="23"/>
  <c r="I106" i="25" s="1"/>
  <c r="J101" i="23"/>
  <c r="J106" i="25" s="1"/>
  <c r="K101" i="23"/>
  <c r="K106" i="25" s="1"/>
  <c r="B102" i="23"/>
  <c r="B107" i="25" s="1"/>
  <c r="C102" i="23"/>
  <c r="C107" i="25" s="1"/>
  <c r="D102" i="23"/>
  <c r="D107" i="25" s="1"/>
  <c r="E102" i="23"/>
  <c r="E107" i="25" s="1"/>
  <c r="F102" i="23"/>
  <c r="F107" i="25" s="1"/>
  <c r="G102" i="23"/>
  <c r="G107" i="25" s="1"/>
  <c r="H102" i="23"/>
  <c r="H107" i="25" s="1"/>
  <c r="I102" i="23"/>
  <c r="I107" i="25" s="1"/>
  <c r="J102" i="23"/>
  <c r="J107" i="25" s="1"/>
  <c r="K102" i="23"/>
  <c r="K107" i="25" s="1"/>
  <c r="B103" i="23"/>
  <c r="B108" i="25" s="1"/>
  <c r="C103" i="23"/>
  <c r="C108" i="25" s="1"/>
  <c r="D103" i="23"/>
  <c r="D108" i="25" s="1"/>
  <c r="E103" i="23"/>
  <c r="E108" i="25" s="1"/>
  <c r="F103" i="23"/>
  <c r="F108" i="25" s="1"/>
  <c r="G103" i="23"/>
  <c r="G108" i="25" s="1"/>
  <c r="H103" i="23"/>
  <c r="H108" i="25" s="1"/>
  <c r="I103" i="23"/>
  <c r="I108" i="25" s="1"/>
  <c r="J103" i="23"/>
  <c r="J108" i="25" s="1"/>
  <c r="K103" i="23"/>
  <c r="K108" i="25" s="1"/>
  <c r="B104" i="23"/>
  <c r="B109" i="25" s="1"/>
  <c r="C104" i="23"/>
  <c r="C109" i="25" s="1"/>
  <c r="D104" i="23"/>
  <c r="D109" i="25" s="1"/>
  <c r="E104" i="23"/>
  <c r="E109" i="25" s="1"/>
  <c r="F104" i="23"/>
  <c r="F109" i="25" s="1"/>
  <c r="G104" i="23"/>
  <c r="G109" i="25" s="1"/>
  <c r="H104" i="23"/>
  <c r="H109" i="25" s="1"/>
  <c r="I104" i="23"/>
  <c r="I109" i="25" s="1"/>
  <c r="J104" i="23"/>
  <c r="J109" i="25" s="1"/>
  <c r="K104" i="23"/>
  <c r="K109" i="25" s="1"/>
  <c r="B105" i="23"/>
  <c r="B110" i="25" s="1"/>
  <c r="C105" i="23"/>
  <c r="C110" i="25" s="1"/>
  <c r="D105" i="23"/>
  <c r="D110" i="25" s="1"/>
  <c r="E105" i="23"/>
  <c r="E110" i="25" s="1"/>
  <c r="F105" i="23"/>
  <c r="F110" i="25" s="1"/>
  <c r="G105" i="23"/>
  <c r="G110" i="25" s="1"/>
  <c r="H105" i="23"/>
  <c r="H110" i="25" s="1"/>
  <c r="I105" i="23"/>
  <c r="I110" i="25" s="1"/>
  <c r="J105" i="23"/>
  <c r="J110" i="25" s="1"/>
  <c r="K105" i="23"/>
  <c r="K110" i="25" s="1"/>
  <c r="B106" i="23"/>
  <c r="B111" i="25" s="1"/>
  <c r="C106" i="23"/>
  <c r="C111" i="25" s="1"/>
  <c r="D106" i="23"/>
  <c r="D111" i="25" s="1"/>
  <c r="E106" i="23"/>
  <c r="E111" i="25" s="1"/>
  <c r="F106" i="23"/>
  <c r="F111" i="25" s="1"/>
  <c r="G106" i="23"/>
  <c r="G111" i="25" s="1"/>
  <c r="H106" i="23"/>
  <c r="H111" i="25" s="1"/>
  <c r="I106" i="23"/>
  <c r="I111" i="25" s="1"/>
  <c r="J106" i="23"/>
  <c r="J111" i="25" s="1"/>
  <c r="K106" i="23"/>
  <c r="K111" i="25" s="1"/>
  <c r="B107" i="23"/>
  <c r="B112" i="25" s="1"/>
  <c r="C107" i="23"/>
  <c r="C112" i="25" s="1"/>
  <c r="D107" i="23"/>
  <c r="D112" i="25" s="1"/>
  <c r="E107" i="23"/>
  <c r="E112" i="25" s="1"/>
  <c r="F107" i="23"/>
  <c r="F112" i="25" s="1"/>
  <c r="G107" i="23"/>
  <c r="G112" i="25" s="1"/>
  <c r="H107" i="23"/>
  <c r="H112" i="25" s="1"/>
  <c r="I107" i="23"/>
  <c r="I112" i="25" s="1"/>
  <c r="J107" i="23"/>
  <c r="J112" i="25" s="1"/>
  <c r="K107" i="23"/>
  <c r="K112" i="25" s="1"/>
  <c r="B108" i="23"/>
  <c r="B113" i="25" s="1"/>
  <c r="C108" i="23"/>
  <c r="C113" i="25" s="1"/>
  <c r="D108" i="23"/>
  <c r="D113" i="25" s="1"/>
  <c r="E108" i="23"/>
  <c r="E113" i="25" s="1"/>
  <c r="F108" i="23"/>
  <c r="F113" i="25" s="1"/>
  <c r="G108" i="23"/>
  <c r="G113" i="25" s="1"/>
  <c r="H108" i="23"/>
  <c r="H113" i="25" s="1"/>
  <c r="I108" i="23"/>
  <c r="I113" i="25" s="1"/>
  <c r="J108" i="23"/>
  <c r="J113" i="25" s="1"/>
  <c r="K108" i="23"/>
  <c r="K113" i="25" s="1"/>
  <c r="B109" i="23"/>
  <c r="B114" i="25" s="1"/>
  <c r="C109" i="23"/>
  <c r="C114" i="25" s="1"/>
  <c r="D109" i="23"/>
  <c r="D114" i="25" s="1"/>
  <c r="E109" i="23"/>
  <c r="E114" i="25" s="1"/>
  <c r="F109" i="23"/>
  <c r="F114" i="25" s="1"/>
  <c r="G109" i="23"/>
  <c r="G114" i="25" s="1"/>
  <c r="H109" i="23"/>
  <c r="H114" i="25" s="1"/>
  <c r="I109" i="23"/>
  <c r="I114" i="25" s="1"/>
  <c r="J109" i="23"/>
  <c r="J114" i="25" s="1"/>
  <c r="K109" i="23"/>
  <c r="K114" i="25" s="1"/>
  <c r="B110" i="23"/>
  <c r="B115" i="25" s="1"/>
  <c r="C110" i="23"/>
  <c r="C115" i="25" s="1"/>
  <c r="D110" i="23"/>
  <c r="D115" i="25" s="1"/>
  <c r="E110" i="23"/>
  <c r="E115" i="25" s="1"/>
  <c r="F110" i="23"/>
  <c r="F115" i="25" s="1"/>
  <c r="G110" i="23"/>
  <c r="G115" i="25" s="1"/>
  <c r="H110" i="23"/>
  <c r="H115" i="25" s="1"/>
  <c r="I110" i="23"/>
  <c r="I115" i="25" s="1"/>
  <c r="J110" i="23"/>
  <c r="J115" i="25" s="1"/>
  <c r="K110" i="23"/>
  <c r="K115" i="25" s="1"/>
  <c r="B111" i="23"/>
  <c r="B116" i="25" s="1"/>
  <c r="C111" i="23"/>
  <c r="C116" i="25" s="1"/>
  <c r="D111" i="23"/>
  <c r="D116" i="25" s="1"/>
  <c r="E111" i="23"/>
  <c r="E116" i="25" s="1"/>
  <c r="F111" i="23"/>
  <c r="F116" i="25" s="1"/>
  <c r="G111" i="23"/>
  <c r="G116" i="25" s="1"/>
  <c r="H111" i="23"/>
  <c r="H116" i="25" s="1"/>
  <c r="I111" i="23"/>
  <c r="I116" i="25" s="1"/>
  <c r="J111" i="23"/>
  <c r="J116" i="25" s="1"/>
  <c r="K111" i="23"/>
  <c r="K116" i="25" s="1"/>
  <c r="B112" i="23"/>
  <c r="B117" i="25" s="1"/>
  <c r="C112" i="23"/>
  <c r="C117" i="25" s="1"/>
  <c r="D112" i="23"/>
  <c r="D117" i="25" s="1"/>
  <c r="E112" i="23"/>
  <c r="E117" i="25" s="1"/>
  <c r="F112" i="23"/>
  <c r="F117" i="25" s="1"/>
  <c r="G112" i="23"/>
  <c r="G117" i="25" s="1"/>
  <c r="H112" i="23"/>
  <c r="H117" i="25" s="1"/>
  <c r="I112" i="23"/>
  <c r="I117" i="25" s="1"/>
  <c r="J112" i="23"/>
  <c r="J117" i="25" s="1"/>
  <c r="K112" i="23"/>
  <c r="K117" i="25" s="1"/>
  <c r="B113" i="23"/>
  <c r="B118" i="25" s="1"/>
  <c r="C113" i="23"/>
  <c r="C118" i="25" s="1"/>
  <c r="D113" i="23"/>
  <c r="D118" i="25" s="1"/>
  <c r="E113" i="23"/>
  <c r="E118" i="25" s="1"/>
  <c r="F113" i="23"/>
  <c r="F118" i="25" s="1"/>
  <c r="G113" i="23"/>
  <c r="G118" i="25" s="1"/>
  <c r="H113" i="23"/>
  <c r="H118" i="25" s="1"/>
  <c r="I113" i="23"/>
  <c r="I118" i="25" s="1"/>
  <c r="J113" i="23"/>
  <c r="J118" i="25" s="1"/>
  <c r="K113" i="23"/>
  <c r="K118" i="25" s="1"/>
  <c r="B114" i="23"/>
  <c r="B119" i="25" s="1"/>
  <c r="C114" i="23"/>
  <c r="C119" i="25" s="1"/>
  <c r="D114" i="23"/>
  <c r="D119" i="25" s="1"/>
  <c r="E114" i="23"/>
  <c r="E119" i="25" s="1"/>
  <c r="F114" i="23"/>
  <c r="F119" i="25" s="1"/>
  <c r="G114" i="23"/>
  <c r="G119" i="25" s="1"/>
  <c r="H114" i="23"/>
  <c r="H119" i="25" s="1"/>
  <c r="I114" i="23"/>
  <c r="I119" i="25" s="1"/>
  <c r="J114" i="23"/>
  <c r="J119" i="25" s="1"/>
  <c r="K114" i="23"/>
  <c r="K119" i="25" s="1"/>
  <c r="B115" i="23"/>
  <c r="B120" i="25" s="1"/>
  <c r="C115" i="23"/>
  <c r="C120" i="25" s="1"/>
  <c r="D115" i="23"/>
  <c r="D120" i="25" s="1"/>
  <c r="E115" i="23"/>
  <c r="E120" i="25" s="1"/>
  <c r="F115" i="23"/>
  <c r="F120" i="25" s="1"/>
  <c r="G115" i="23"/>
  <c r="G120" i="25" s="1"/>
  <c r="H115" i="23"/>
  <c r="H120" i="25" s="1"/>
  <c r="I115" i="23"/>
  <c r="I120" i="25" s="1"/>
  <c r="J115" i="23"/>
  <c r="J120" i="25" s="1"/>
  <c r="K115" i="23"/>
  <c r="K120" i="25" s="1"/>
  <c r="B116" i="23"/>
  <c r="B121" i="25" s="1"/>
  <c r="C116" i="23"/>
  <c r="C121" i="25" s="1"/>
  <c r="D116" i="23"/>
  <c r="D121" i="25" s="1"/>
  <c r="E116" i="23"/>
  <c r="E121" i="25" s="1"/>
  <c r="F116" i="23"/>
  <c r="F121" i="25" s="1"/>
  <c r="G116" i="23"/>
  <c r="G121" i="25" s="1"/>
  <c r="H116" i="23"/>
  <c r="H121" i="25" s="1"/>
  <c r="I116" i="23"/>
  <c r="I121" i="25" s="1"/>
  <c r="J116" i="23"/>
  <c r="J121" i="25" s="1"/>
  <c r="K116" i="23"/>
  <c r="K121" i="25" s="1"/>
  <c r="B117" i="23"/>
  <c r="B122" i="25" s="1"/>
  <c r="C117" i="23"/>
  <c r="C122" i="25" s="1"/>
  <c r="D117" i="23"/>
  <c r="D122" i="25" s="1"/>
  <c r="E117" i="23"/>
  <c r="E122" i="25" s="1"/>
  <c r="F117" i="23"/>
  <c r="F122" i="25" s="1"/>
  <c r="G117" i="23"/>
  <c r="G122" i="25" s="1"/>
  <c r="H117" i="23"/>
  <c r="H122" i="25" s="1"/>
  <c r="I117" i="23"/>
  <c r="I122" i="25" s="1"/>
  <c r="J117" i="23"/>
  <c r="J122" i="25" s="1"/>
  <c r="K117" i="23"/>
  <c r="K122" i="25" s="1"/>
  <c r="B118" i="23"/>
  <c r="B123" i="25" s="1"/>
  <c r="C118" i="23"/>
  <c r="C123" i="25" s="1"/>
  <c r="D118" i="23"/>
  <c r="D123" i="25" s="1"/>
  <c r="E118" i="23"/>
  <c r="E123" i="25" s="1"/>
  <c r="F118" i="23"/>
  <c r="F123" i="25" s="1"/>
  <c r="G118" i="23"/>
  <c r="G123" i="25" s="1"/>
  <c r="H118" i="23"/>
  <c r="H123" i="25" s="1"/>
  <c r="I118" i="23"/>
  <c r="I123" i="25" s="1"/>
  <c r="J118" i="23"/>
  <c r="J123" i="25" s="1"/>
  <c r="K118" i="23"/>
  <c r="K123" i="25" s="1"/>
  <c r="B119" i="23"/>
  <c r="B124" i="25" s="1"/>
  <c r="C119" i="23"/>
  <c r="C124" i="25" s="1"/>
  <c r="D119" i="23"/>
  <c r="D124" i="25" s="1"/>
  <c r="E119" i="23"/>
  <c r="E124" i="25" s="1"/>
  <c r="F119" i="23"/>
  <c r="F124" i="25" s="1"/>
  <c r="G119" i="23"/>
  <c r="G124" i="25" s="1"/>
  <c r="H119" i="23"/>
  <c r="H124" i="25" s="1"/>
  <c r="I119" i="23"/>
  <c r="I124" i="25" s="1"/>
  <c r="J119" i="23"/>
  <c r="J124" i="25" s="1"/>
  <c r="K119" i="23"/>
  <c r="K124" i="25" s="1"/>
  <c r="B120" i="23"/>
  <c r="B125" i="25" s="1"/>
  <c r="C120" i="23"/>
  <c r="C125" i="25" s="1"/>
  <c r="D120" i="23"/>
  <c r="D125" i="25" s="1"/>
  <c r="E120" i="23"/>
  <c r="E125" i="25" s="1"/>
  <c r="F120" i="23"/>
  <c r="F125" i="25" s="1"/>
  <c r="G120" i="23"/>
  <c r="G125" i="25" s="1"/>
  <c r="H120" i="23"/>
  <c r="H125" i="25" s="1"/>
  <c r="I120" i="23"/>
  <c r="I125" i="25" s="1"/>
  <c r="J120" i="23"/>
  <c r="J125" i="25" s="1"/>
  <c r="K120" i="23"/>
  <c r="K125" i="25" s="1"/>
  <c r="B121" i="23"/>
  <c r="B126" i="25" s="1"/>
  <c r="C121" i="23"/>
  <c r="C126" i="25" s="1"/>
  <c r="D121" i="23"/>
  <c r="D126" i="25" s="1"/>
  <c r="E121" i="23"/>
  <c r="E126" i="25" s="1"/>
  <c r="F121" i="23"/>
  <c r="F126" i="25" s="1"/>
  <c r="G121" i="23"/>
  <c r="G126" i="25" s="1"/>
  <c r="H121" i="23"/>
  <c r="H126" i="25" s="1"/>
  <c r="I121" i="23"/>
  <c r="I126" i="25" s="1"/>
  <c r="J121" i="23"/>
  <c r="J126" i="25" s="1"/>
  <c r="K121" i="23"/>
  <c r="K126" i="25" s="1"/>
  <c r="B122" i="23"/>
  <c r="B127" i="25" s="1"/>
  <c r="C122" i="23"/>
  <c r="C127" i="25" s="1"/>
  <c r="D122" i="23"/>
  <c r="D127" i="25" s="1"/>
  <c r="E122" i="23"/>
  <c r="E127" i="25" s="1"/>
  <c r="F122" i="23"/>
  <c r="F127" i="25" s="1"/>
  <c r="G122" i="23"/>
  <c r="G127" i="25" s="1"/>
  <c r="H122" i="23"/>
  <c r="H127" i="25" s="1"/>
  <c r="I122" i="23"/>
  <c r="I127" i="25" s="1"/>
  <c r="J122" i="23"/>
  <c r="J127" i="25" s="1"/>
  <c r="K122" i="23"/>
  <c r="K127" i="25" s="1"/>
  <c r="B123" i="23"/>
  <c r="B128" i="25" s="1"/>
  <c r="C123" i="23"/>
  <c r="C128" i="25" s="1"/>
  <c r="D123" i="23"/>
  <c r="D128" i="25" s="1"/>
  <c r="E123" i="23"/>
  <c r="E128" i="25" s="1"/>
  <c r="F123" i="23"/>
  <c r="F128" i="25" s="1"/>
  <c r="G123" i="23"/>
  <c r="G128" i="25" s="1"/>
  <c r="H123" i="23"/>
  <c r="H128" i="25" s="1"/>
  <c r="I123" i="23"/>
  <c r="I128" i="25" s="1"/>
  <c r="J123" i="23"/>
  <c r="J128" i="25" s="1"/>
  <c r="K123" i="23"/>
  <c r="K128" i="25" s="1"/>
  <c r="B124" i="23"/>
  <c r="B129" i="25" s="1"/>
  <c r="C124" i="23"/>
  <c r="C129" i="25" s="1"/>
  <c r="D124" i="23"/>
  <c r="D129" i="25" s="1"/>
  <c r="E124" i="23"/>
  <c r="E129" i="25" s="1"/>
  <c r="F124" i="23"/>
  <c r="F129" i="25" s="1"/>
  <c r="G124" i="23"/>
  <c r="G129" i="25" s="1"/>
  <c r="H124" i="23"/>
  <c r="H129" i="25" s="1"/>
  <c r="I124" i="23"/>
  <c r="I129" i="25" s="1"/>
  <c r="J124" i="23"/>
  <c r="J129" i="25" s="1"/>
  <c r="K124" i="23"/>
  <c r="K129" i="25" s="1"/>
  <c r="B125" i="23"/>
  <c r="B130" i="25" s="1"/>
  <c r="C125" i="23"/>
  <c r="C130" i="25" s="1"/>
  <c r="D125" i="23"/>
  <c r="D130" i="25" s="1"/>
  <c r="E125" i="23"/>
  <c r="E130" i="25" s="1"/>
  <c r="F125" i="23"/>
  <c r="F130" i="25" s="1"/>
  <c r="G125" i="23"/>
  <c r="G130" i="25" s="1"/>
  <c r="H125" i="23"/>
  <c r="H130" i="25" s="1"/>
  <c r="I125" i="23"/>
  <c r="I130" i="25" s="1"/>
  <c r="J125" i="23"/>
  <c r="J130" i="25" s="1"/>
  <c r="K125" i="23"/>
  <c r="K130" i="25" s="1"/>
  <c r="B126" i="23"/>
  <c r="B131" i="25" s="1"/>
  <c r="C126" i="23"/>
  <c r="C131" i="25" s="1"/>
  <c r="D126" i="23"/>
  <c r="D131" i="25" s="1"/>
  <c r="E126" i="23"/>
  <c r="E131" i="25" s="1"/>
  <c r="F126" i="23"/>
  <c r="F131" i="25" s="1"/>
  <c r="G126" i="23"/>
  <c r="G131" i="25" s="1"/>
  <c r="H126" i="23"/>
  <c r="H131" i="25" s="1"/>
  <c r="I126" i="23"/>
  <c r="I131" i="25" s="1"/>
  <c r="J126" i="23"/>
  <c r="J131" i="25" s="1"/>
  <c r="K126" i="23"/>
  <c r="K131" i="25" s="1"/>
  <c r="B127" i="23"/>
  <c r="B132" i="25" s="1"/>
  <c r="C127" i="23"/>
  <c r="C132" i="25" s="1"/>
  <c r="D127" i="23"/>
  <c r="D132" i="25" s="1"/>
  <c r="E127" i="23"/>
  <c r="E132" i="25" s="1"/>
  <c r="F127" i="23"/>
  <c r="F132" i="25" s="1"/>
  <c r="G127" i="23"/>
  <c r="G132" i="25" s="1"/>
  <c r="H127" i="23"/>
  <c r="H132" i="25" s="1"/>
  <c r="I127" i="23"/>
  <c r="I132" i="25" s="1"/>
  <c r="J127" i="23"/>
  <c r="J132" i="25" s="1"/>
  <c r="K127" i="23"/>
  <c r="K132" i="25" s="1"/>
  <c r="B128" i="23"/>
  <c r="B133" i="25" s="1"/>
  <c r="C128" i="23"/>
  <c r="C133" i="25" s="1"/>
  <c r="D128" i="23"/>
  <c r="D133" i="25" s="1"/>
  <c r="E128" i="23"/>
  <c r="E133" i="25" s="1"/>
  <c r="F128" i="23"/>
  <c r="F133" i="25" s="1"/>
  <c r="G128" i="23"/>
  <c r="G133" i="25" s="1"/>
  <c r="H128" i="23"/>
  <c r="H133" i="25" s="1"/>
  <c r="I128" i="23"/>
  <c r="I133" i="25" s="1"/>
  <c r="J128" i="23"/>
  <c r="J133" i="25" s="1"/>
  <c r="K128" i="23"/>
  <c r="K133" i="25" s="1"/>
  <c r="B129" i="23"/>
  <c r="B134" i="25" s="1"/>
  <c r="C129" i="23"/>
  <c r="C134" i="25" s="1"/>
  <c r="D129" i="23"/>
  <c r="D134" i="25" s="1"/>
  <c r="E129" i="23"/>
  <c r="E134" i="25" s="1"/>
  <c r="F129" i="23"/>
  <c r="F134" i="25" s="1"/>
  <c r="G129" i="23"/>
  <c r="G134" i="25" s="1"/>
  <c r="H129" i="23"/>
  <c r="H134" i="25" s="1"/>
  <c r="I129" i="23"/>
  <c r="I134" i="25" s="1"/>
  <c r="J129" i="23"/>
  <c r="J134" i="25" s="1"/>
  <c r="K129" i="23"/>
  <c r="K134" i="25" s="1"/>
  <c r="B130" i="23"/>
  <c r="B135" i="25" s="1"/>
  <c r="C130" i="23"/>
  <c r="C135" i="25" s="1"/>
  <c r="D130" i="23"/>
  <c r="D135" i="25" s="1"/>
  <c r="E130" i="23"/>
  <c r="E135" i="25" s="1"/>
  <c r="F130" i="23"/>
  <c r="F135" i="25" s="1"/>
  <c r="G130" i="23"/>
  <c r="G135" i="25" s="1"/>
  <c r="H130" i="23"/>
  <c r="H135" i="25" s="1"/>
  <c r="I130" i="23"/>
  <c r="I135" i="25" s="1"/>
  <c r="J130" i="23"/>
  <c r="J135" i="25" s="1"/>
  <c r="K130" i="23"/>
  <c r="K135" i="25" s="1"/>
  <c r="B131" i="23"/>
  <c r="B136" i="25" s="1"/>
  <c r="C131" i="23"/>
  <c r="C136" i="25" s="1"/>
  <c r="D131" i="23"/>
  <c r="D136" i="25" s="1"/>
  <c r="E131" i="23"/>
  <c r="E136" i="25" s="1"/>
  <c r="F131" i="23"/>
  <c r="F136" i="25" s="1"/>
  <c r="G131" i="23"/>
  <c r="G136" i="25" s="1"/>
  <c r="H131" i="23"/>
  <c r="H136" i="25" s="1"/>
  <c r="I131" i="23"/>
  <c r="I136" i="25" s="1"/>
  <c r="J131" i="23"/>
  <c r="J136" i="25" s="1"/>
  <c r="K131" i="23"/>
  <c r="K136" i="25" s="1"/>
  <c r="B132" i="23"/>
  <c r="B137" i="25" s="1"/>
  <c r="C132" i="23"/>
  <c r="C137" i="25" s="1"/>
  <c r="D132" i="23"/>
  <c r="D137" i="25" s="1"/>
  <c r="E132" i="23"/>
  <c r="E137" i="25" s="1"/>
  <c r="F132" i="23"/>
  <c r="F137" i="25" s="1"/>
  <c r="G132" i="23"/>
  <c r="G137" i="25" s="1"/>
  <c r="H132" i="23"/>
  <c r="H137" i="25" s="1"/>
  <c r="I132" i="23"/>
  <c r="I137" i="25" s="1"/>
  <c r="J132" i="23"/>
  <c r="J137" i="25" s="1"/>
  <c r="K132" i="23"/>
  <c r="K137" i="25" s="1"/>
  <c r="B133" i="23"/>
  <c r="B138" i="25" s="1"/>
  <c r="C133" i="23"/>
  <c r="C138" i="25" s="1"/>
  <c r="D133" i="23"/>
  <c r="D138" i="25" s="1"/>
  <c r="E133" i="23"/>
  <c r="E138" i="25" s="1"/>
  <c r="F133" i="23"/>
  <c r="F138" i="25" s="1"/>
  <c r="G133" i="23"/>
  <c r="G138" i="25" s="1"/>
  <c r="H133" i="23"/>
  <c r="H138" i="25" s="1"/>
  <c r="I133" i="23"/>
  <c r="I138" i="25" s="1"/>
  <c r="J133" i="23"/>
  <c r="J138" i="25" s="1"/>
  <c r="K133" i="23"/>
  <c r="K138" i="25" s="1"/>
  <c r="B134" i="23"/>
  <c r="B139" i="25" s="1"/>
  <c r="C134" i="23"/>
  <c r="C139" i="25" s="1"/>
  <c r="D134" i="23"/>
  <c r="D139" i="25" s="1"/>
  <c r="E134" i="23"/>
  <c r="E139" i="25" s="1"/>
  <c r="F134" i="23"/>
  <c r="F139" i="25" s="1"/>
  <c r="G134" i="23"/>
  <c r="G139" i="25" s="1"/>
  <c r="H134" i="23"/>
  <c r="H139" i="25" s="1"/>
  <c r="I134" i="23"/>
  <c r="I139" i="25" s="1"/>
  <c r="J134" i="23"/>
  <c r="J139" i="25" s="1"/>
  <c r="K134" i="23"/>
  <c r="K139" i="25" s="1"/>
  <c r="B135" i="23"/>
  <c r="B140" i="25" s="1"/>
  <c r="C135" i="23"/>
  <c r="C140" i="25" s="1"/>
  <c r="D135" i="23"/>
  <c r="D140" i="25" s="1"/>
  <c r="E135" i="23"/>
  <c r="E140" i="25" s="1"/>
  <c r="F135" i="23"/>
  <c r="F140" i="25" s="1"/>
  <c r="G135" i="23"/>
  <c r="G140" i="25" s="1"/>
  <c r="H135" i="23"/>
  <c r="H140" i="25" s="1"/>
  <c r="I135" i="23"/>
  <c r="I140" i="25" s="1"/>
  <c r="J135" i="23"/>
  <c r="J140" i="25" s="1"/>
  <c r="K135" i="23"/>
  <c r="K140" i="25" s="1"/>
  <c r="B136" i="23"/>
  <c r="B141" i="25" s="1"/>
  <c r="C136" i="23"/>
  <c r="C141" i="25" s="1"/>
  <c r="D136" i="23"/>
  <c r="D141" i="25" s="1"/>
  <c r="E136" i="23"/>
  <c r="E141" i="25" s="1"/>
  <c r="F136" i="23"/>
  <c r="F141" i="25" s="1"/>
  <c r="G136" i="23"/>
  <c r="G141" i="25" s="1"/>
  <c r="H136" i="23"/>
  <c r="H141" i="25" s="1"/>
  <c r="I136" i="23"/>
  <c r="I141" i="25" s="1"/>
  <c r="J136" i="23"/>
  <c r="J141" i="25" s="1"/>
  <c r="K136" i="23"/>
  <c r="K141" i="25" s="1"/>
  <c r="B137" i="23"/>
  <c r="B142" i="25" s="1"/>
  <c r="C137" i="23"/>
  <c r="C142" i="25" s="1"/>
  <c r="D137" i="23"/>
  <c r="D142" i="25" s="1"/>
  <c r="E137" i="23"/>
  <c r="E142" i="25" s="1"/>
  <c r="F137" i="23"/>
  <c r="F142" i="25" s="1"/>
  <c r="G137" i="23"/>
  <c r="G142" i="25" s="1"/>
  <c r="H137" i="23"/>
  <c r="H142" i="25" s="1"/>
  <c r="I137" i="23"/>
  <c r="I142" i="25" s="1"/>
  <c r="J137" i="23"/>
  <c r="J142" i="25" s="1"/>
  <c r="K137" i="23"/>
  <c r="K142" i="25" s="1"/>
  <c r="B138" i="23"/>
  <c r="B143" i="25" s="1"/>
  <c r="C138" i="23"/>
  <c r="C143" i="25" s="1"/>
  <c r="D138" i="23"/>
  <c r="D143" i="25" s="1"/>
  <c r="E138" i="23"/>
  <c r="E143" i="25" s="1"/>
  <c r="F138" i="23"/>
  <c r="F143" i="25" s="1"/>
  <c r="G138" i="23"/>
  <c r="G143" i="25" s="1"/>
  <c r="H138" i="23"/>
  <c r="H143" i="25" s="1"/>
  <c r="I138" i="23"/>
  <c r="I143" i="25" s="1"/>
  <c r="J138" i="23"/>
  <c r="J143" i="25" s="1"/>
  <c r="K138" i="23"/>
  <c r="K143" i="25" s="1"/>
  <c r="B139" i="23"/>
  <c r="B144" i="25" s="1"/>
  <c r="C139" i="23"/>
  <c r="C144" i="25" s="1"/>
  <c r="D139" i="23"/>
  <c r="D144" i="25" s="1"/>
  <c r="E139" i="23"/>
  <c r="E144" i="25" s="1"/>
  <c r="F139" i="23"/>
  <c r="F144" i="25" s="1"/>
  <c r="G139" i="23"/>
  <c r="G144" i="25" s="1"/>
  <c r="H139" i="23"/>
  <c r="H144" i="25" s="1"/>
  <c r="I139" i="23"/>
  <c r="I144" i="25" s="1"/>
  <c r="J139" i="23"/>
  <c r="J144" i="25" s="1"/>
  <c r="K139" i="23"/>
  <c r="K144" i="25" s="1"/>
  <c r="B140" i="23"/>
  <c r="B145" i="25" s="1"/>
  <c r="C140" i="23"/>
  <c r="C145" i="25" s="1"/>
  <c r="D140" i="23"/>
  <c r="D145" i="25" s="1"/>
  <c r="E140" i="23"/>
  <c r="E145" i="25" s="1"/>
  <c r="F140" i="23"/>
  <c r="F145" i="25" s="1"/>
  <c r="G140" i="23"/>
  <c r="G145" i="25" s="1"/>
  <c r="H140" i="23"/>
  <c r="H145" i="25" s="1"/>
  <c r="I140" i="23"/>
  <c r="I145" i="25" s="1"/>
  <c r="J140" i="23"/>
  <c r="J145" i="25" s="1"/>
  <c r="K140" i="23"/>
  <c r="K145" i="25" s="1"/>
  <c r="B141" i="23"/>
  <c r="B146" i="25" s="1"/>
  <c r="C141" i="23"/>
  <c r="C146" i="25" s="1"/>
  <c r="D141" i="23"/>
  <c r="D146" i="25" s="1"/>
  <c r="E141" i="23"/>
  <c r="E146" i="25" s="1"/>
  <c r="F141" i="23"/>
  <c r="F146" i="25" s="1"/>
  <c r="G141" i="23"/>
  <c r="G146" i="25" s="1"/>
  <c r="H141" i="23"/>
  <c r="H146" i="25" s="1"/>
  <c r="I141" i="23"/>
  <c r="I146" i="25" s="1"/>
  <c r="J141" i="23"/>
  <c r="J146" i="25" s="1"/>
  <c r="K141" i="23"/>
  <c r="K146" i="25" s="1"/>
  <c r="B142" i="23"/>
  <c r="B147" i="25" s="1"/>
  <c r="C142" i="23"/>
  <c r="C147" i="25" s="1"/>
  <c r="D142" i="23"/>
  <c r="D147" i="25" s="1"/>
  <c r="E142" i="23"/>
  <c r="E147" i="25" s="1"/>
  <c r="F142" i="23"/>
  <c r="F147" i="25" s="1"/>
  <c r="G142" i="23"/>
  <c r="G147" i="25" s="1"/>
  <c r="H142" i="23"/>
  <c r="H147" i="25" s="1"/>
  <c r="I142" i="23"/>
  <c r="I147" i="25" s="1"/>
  <c r="J142" i="23"/>
  <c r="J147" i="25" s="1"/>
  <c r="K142" i="23"/>
  <c r="K147" i="25" s="1"/>
  <c r="B143" i="23"/>
  <c r="B148" i="25" s="1"/>
  <c r="C143" i="23"/>
  <c r="C148" i="25" s="1"/>
  <c r="D143" i="23"/>
  <c r="D148" i="25" s="1"/>
  <c r="E143" i="23"/>
  <c r="E148" i="25" s="1"/>
  <c r="F143" i="23"/>
  <c r="F148" i="25" s="1"/>
  <c r="G143" i="23"/>
  <c r="G148" i="25" s="1"/>
  <c r="H143" i="23"/>
  <c r="H148" i="25" s="1"/>
  <c r="I143" i="23"/>
  <c r="I148" i="25" s="1"/>
  <c r="J143" i="23"/>
  <c r="J148" i="25" s="1"/>
  <c r="K143" i="23"/>
  <c r="K148" i="25" s="1"/>
  <c r="B144" i="23"/>
  <c r="B149" i="25" s="1"/>
  <c r="C144" i="23"/>
  <c r="C149" i="25" s="1"/>
  <c r="D144" i="23"/>
  <c r="D149" i="25" s="1"/>
  <c r="E144" i="23"/>
  <c r="E149" i="25" s="1"/>
  <c r="F144" i="23"/>
  <c r="F149" i="25" s="1"/>
  <c r="G144" i="23"/>
  <c r="G149" i="25" s="1"/>
  <c r="H144" i="23"/>
  <c r="H149" i="25" s="1"/>
  <c r="I144" i="23"/>
  <c r="I149" i="25" s="1"/>
  <c r="J144" i="23"/>
  <c r="J149" i="25" s="1"/>
  <c r="K144" i="23"/>
  <c r="K149" i="25" s="1"/>
  <c r="B145" i="23"/>
  <c r="B150" i="25" s="1"/>
  <c r="C145" i="23"/>
  <c r="C150" i="25" s="1"/>
  <c r="D145" i="23"/>
  <c r="D150" i="25" s="1"/>
  <c r="E145" i="23"/>
  <c r="E150" i="25" s="1"/>
  <c r="F145" i="23"/>
  <c r="F150" i="25" s="1"/>
  <c r="G145" i="23"/>
  <c r="G150" i="25" s="1"/>
  <c r="H145" i="23"/>
  <c r="H150" i="25" s="1"/>
  <c r="I145" i="23"/>
  <c r="I150" i="25" s="1"/>
  <c r="J145" i="23"/>
  <c r="J150" i="25" s="1"/>
  <c r="K145" i="23"/>
  <c r="K150" i="25" s="1"/>
  <c r="B146" i="23"/>
  <c r="B151" i="25" s="1"/>
  <c r="C146" i="23"/>
  <c r="C151" i="25" s="1"/>
  <c r="D146" i="23"/>
  <c r="D151" i="25" s="1"/>
  <c r="E146" i="23"/>
  <c r="E151" i="25" s="1"/>
  <c r="F146" i="23"/>
  <c r="F151" i="25" s="1"/>
  <c r="G146" i="23"/>
  <c r="G151" i="25" s="1"/>
  <c r="H146" i="23"/>
  <c r="H151" i="25" s="1"/>
  <c r="I146" i="23"/>
  <c r="I151" i="25" s="1"/>
  <c r="J146" i="23"/>
  <c r="J151" i="25" s="1"/>
  <c r="K146" i="23"/>
  <c r="K151" i="25" s="1"/>
  <c r="B147" i="23"/>
  <c r="B152" i="25" s="1"/>
  <c r="C147" i="23"/>
  <c r="C152" i="25" s="1"/>
  <c r="D147" i="23"/>
  <c r="D152" i="25" s="1"/>
  <c r="E147" i="23"/>
  <c r="E152" i="25" s="1"/>
  <c r="F147" i="23"/>
  <c r="F152" i="25" s="1"/>
  <c r="G147" i="23"/>
  <c r="G152" i="25" s="1"/>
  <c r="H147" i="23"/>
  <c r="H152" i="25" s="1"/>
  <c r="I147" i="23"/>
  <c r="I152" i="25" s="1"/>
  <c r="J147" i="23"/>
  <c r="J152" i="25" s="1"/>
  <c r="K147" i="23"/>
  <c r="K152" i="25" s="1"/>
  <c r="B148" i="23"/>
  <c r="B153" i="25" s="1"/>
  <c r="C148" i="23"/>
  <c r="C153" i="25" s="1"/>
  <c r="D148" i="23"/>
  <c r="D153" i="25" s="1"/>
  <c r="E148" i="23"/>
  <c r="E153" i="25" s="1"/>
  <c r="F148" i="23"/>
  <c r="F153" i="25" s="1"/>
  <c r="G148" i="23"/>
  <c r="G153" i="25" s="1"/>
  <c r="H148" i="23"/>
  <c r="H153" i="25" s="1"/>
  <c r="I148" i="23"/>
  <c r="I153" i="25" s="1"/>
  <c r="J148" i="23"/>
  <c r="J153" i="25" s="1"/>
  <c r="K148" i="23"/>
  <c r="K153" i="25" s="1"/>
  <c r="B149" i="23"/>
  <c r="B154" i="25" s="1"/>
  <c r="C149" i="23"/>
  <c r="C154" i="25" s="1"/>
  <c r="D149" i="23"/>
  <c r="D154" i="25" s="1"/>
  <c r="E149" i="23"/>
  <c r="E154" i="25" s="1"/>
  <c r="F149" i="23"/>
  <c r="F154" i="25" s="1"/>
  <c r="G149" i="23"/>
  <c r="G154" i="25" s="1"/>
  <c r="H149" i="23"/>
  <c r="H154" i="25" s="1"/>
  <c r="I149" i="23"/>
  <c r="I154" i="25" s="1"/>
  <c r="J149" i="23"/>
  <c r="J154" i="25" s="1"/>
  <c r="K149" i="23"/>
  <c r="K154" i="25" s="1"/>
  <c r="AY96" i="25" l="1"/>
  <c r="L125" i="25"/>
  <c r="D127" i="29" s="1"/>
  <c r="L97" i="25"/>
  <c r="L81" i="25"/>
  <c r="D83" i="29" s="1"/>
  <c r="I83" i="29" s="1"/>
  <c r="L61" i="25"/>
  <c r="Y94" i="25"/>
  <c r="F96" i="28" s="1"/>
  <c r="AY72" i="25"/>
  <c r="AL49" i="25"/>
  <c r="Y127" i="25"/>
  <c r="AL99" i="25"/>
  <c r="AL33" i="25"/>
  <c r="G98" i="30"/>
  <c r="G98" i="29"/>
  <c r="G98" i="28"/>
  <c r="G74" i="30"/>
  <c r="G74" i="29"/>
  <c r="G74" i="28"/>
  <c r="Y95" i="25"/>
  <c r="Y91" i="25"/>
  <c r="Y77" i="25"/>
  <c r="D127" i="30"/>
  <c r="D127" i="28"/>
  <c r="L119" i="25"/>
  <c r="L105" i="25"/>
  <c r="D99" i="30"/>
  <c r="I99" i="30" s="1"/>
  <c r="D99" i="29"/>
  <c r="I99" i="29" s="1"/>
  <c r="D99" i="28"/>
  <c r="I99" i="28" s="1"/>
  <c r="D83" i="30"/>
  <c r="I83" i="30" s="1"/>
  <c r="D83" i="28"/>
  <c r="I83" i="28" s="1"/>
  <c r="D63" i="30"/>
  <c r="I63" i="30" s="1"/>
  <c r="D63" i="29"/>
  <c r="I63" i="29" s="1"/>
  <c r="D63" i="28"/>
  <c r="I63" i="28" s="1"/>
  <c r="Y110" i="25"/>
  <c r="AY107" i="25"/>
  <c r="Y82" i="25"/>
  <c r="Y69" i="25"/>
  <c r="AY48" i="25"/>
  <c r="Y119" i="25"/>
  <c r="C26" i="29"/>
  <c r="C25" i="30"/>
  <c r="C26" i="28"/>
  <c r="L133" i="25"/>
  <c r="L117" i="25"/>
  <c r="L109" i="25"/>
  <c r="L101" i="25"/>
  <c r="L95" i="25"/>
  <c r="L91" i="25"/>
  <c r="L85" i="25"/>
  <c r="L79" i="25"/>
  <c r="L69" i="25"/>
  <c r="L63" i="25"/>
  <c r="L57" i="25"/>
  <c r="L51" i="25"/>
  <c r="L45" i="25"/>
  <c r="L41" i="25"/>
  <c r="L37" i="25"/>
  <c r="L31" i="25"/>
  <c r="AL148" i="25"/>
  <c r="AL144" i="25"/>
  <c r="AL120" i="25"/>
  <c r="AL87" i="25"/>
  <c r="AL77" i="25"/>
  <c r="AL72" i="25"/>
  <c r="L122" i="25"/>
  <c r="L154" i="25"/>
  <c r="L152" i="25"/>
  <c r="L150" i="25"/>
  <c r="L148" i="25"/>
  <c r="L146" i="25"/>
  <c r="L144" i="25"/>
  <c r="L142" i="25"/>
  <c r="L140" i="25"/>
  <c r="L138" i="25"/>
  <c r="L136" i="25"/>
  <c r="L134" i="25"/>
  <c r="L132" i="25"/>
  <c r="L130" i="25"/>
  <c r="L128" i="25"/>
  <c r="L126" i="25"/>
  <c r="L124" i="25"/>
  <c r="L120" i="25"/>
  <c r="L118" i="25"/>
  <c r="L116" i="25"/>
  <c r="L114" i="25"/>
  <c r="L112" i="25"/>
  <c r="L110" i="25"/>
  <c r="L106" i="25"/>
  <c r="L104" i="25"/>
  <c r="L102" i="25"/>
  <c r="L98" i="25"/>
  <c r="L96" i="25"/>
  <c r="L94" i="25"/>
  <c r="L92" i="25"/>
  <c r="L90" i="25"/>
  <c r="L88" i="25"/>
  <c r="L86" i="25"/>
  <c r="L84" i="25"/>
  <c r="L82" i="25"/>
  <c r="L78" i="25"/>
  <c r="L76" i="25"/>
  <c r="L74" i="25"/>
  <c r="L72" i="25"/>
  <c r="L70" i="25"/>
  <c r="L66" i="25"/>
  <c r="L64" i="25"/>
  <c r="L62" i="25"/>
  <c r="L60" i="25"/>
  <c r="L58" i="25"/>
  <c r="L56" i="25"/>
  <c r="L54" i="25"/>
  <c r="L52" i="25"/>
  <c r="L50" i="25"/>
  <c r="L48" i="25"/>
  <c r="L46" i="25"/>
  <c r="L42" i="25"/>
  <c r="L40" i="25"/>
  <c r="L38" i="25"/>
  <c r="AL134" i="25"/>
  <c r="L139" i="25"/>
  <c r="L131" i="25"/>
  <c r="L123" i="25"/>
  <c r="L115" i="25"/>
  <c r="L111" i="25"/>
  <c r="L103" i="25"/>
  <c r="L99" i="25"/>
  <c r="L89" i="25"/>
  <c r="L83" i="25"/>
  <c r="L75" i="25"/>
  <c r="L71" i="25"/>
  <c r="L65" i="25"/>
  <c r="L59" i="25"/>
  <c r="L53" i="25"/>
  <c r="L49" i="25"/>
  <c r="L35" i="25"/>
  <c r="L29" i="25"/>
  <c r="L153" i="25"/>
  <c r="L151" i="25"/>
  <c r="L149" i="25"/>
  <c r="L147" i="25"/>
  <c r="L145" i="25"/>
  <c r="L143" i="25"/>
  <c r="L141" i="25"/>
  <c r="L137" i="25"/>
  <c r="L108" i="25"/>
  <c r="L87" i="25"/>
  <c r="L80" i="25"/>
  <c r="L77" i="25"/>
  <c r="L68" i="25"/>
  <c r="L32" i="25"/>
  <c r="AL137" i="25"/>
  <c r="AL135" i="25"/>
  <c r="AL133" i="25"/>
  <c r="AL131" i="25"/>
  <c r="AL129" i="25"/>
  <c r="AL127" i="25"/>
  <c r="AL125" i="25"/>
  <c r="AL123" i="25"/>
  <c r="AL122" i="25"/>
  <c r="AL121" i="25"/>
  <c r="AL119" i="25"/>
  <c r="AL117" i="25"/>
  <c r="AL116" i="25"/>
  <c r="AL115" i="25"/>
  <c r="AL113" i="25"/>
  <c r="AL111" i="25"/>
  <c r="AL109" i="25"/>
  <c r="AL107" i="25"/>
  <c r="AL105" i="25"/>
  <c r="AL103" i="25"/>
  <c r="AL102" i="25"/>
  <c r="AL101" i="25"/>
  <c r="AL97" i="25"/>
  <c r="AL95" i="25"/>
  <c r="AL93" i="25"/>
  <c r="AL91" i="25"/>
  <c r="AL85" i="25"/>
  <c r="AL83" i="25"/>
  <c r="AL81" i="25"/>
  <c r="AL79" i="25"/>
  <c r="AL75" i="25"/>
  <c r="AL73" i="25"/>
  <c r="AL71" i="25"/>
  <c r="L135" i="25"/>
  <c r="L129" i="25"/>
  <c r="L127" i="25"/>
  <c r="L121" i="25"/>
  <c r="L113" i="25"/>
  <c r="L107" i="25"/>
  <c r="L93" i="25"/>
  <c r="L73" i="25"/>
  <c r="L67" i="25"/>
  <c r="L55" i="25"/>
  <c r="L47" i="25"/>
  <c r="L43" i="25"/>
  <c r="L33" i="25"/>
  <c r="AL150" i="25"/>
  <c r="AL146" i="25"/>
  <c r="AL142" i="25"/>
  <c r="L100" i="25"/>
  <c r="L44" i="25"/>
  <c r="L39" i="25"/>
  <c r="L27" i="25"/>
  <c r="L23" i="25"/>
  <c r="L19" i="25"/>
  <c r="AL151" i="25"/>
  <c r="AL149" i="25"/>
  <c r="AL147" i="25"/>
  <c r="AL145" i="25"/>
  <c r="L25" i="25"/>
  <c r="L21" i="25"/>
  <c r="L17" i="25"/>
  <c r="L15" i="25"/>
  <c r="L13" i="25"/>
  <c r="AL152" i="25"/>
  <c r="AL139" i="25"/>
  <c r="AL118" i="25"/>
  <c r="AL138" i="25"/>
  <c r="Y133" i="25"/>
  <c r="Y74" i="25"/>
  <c r="AL69" i="25"/>
  <c r="AL67" i="25"/>
  <c r="AL65" i="25"/>
  <c r="AL63" i="25"/>
  <c r="AL62" i="25"/>
  <c r="AL61" i="25"/>
  <c r="AL59" i="25"/>
  <c r="AL57" i="25"/>
  <c r="AL55" i="25"/>
  <c r="AL53" i="25"/>
  <c r="AL51" i="25"/>
  <c r="AL47" i="25"/>
  <c r="AL45" i="25"/>
  <c r="AL43" i="25"/>
  <c r="AL41" i="25"/>
  <c r="AL39" i="25"/>
  <c r="AL37" i="25"/>
  <c r="AL35" i="25"/>
  <c r="AL31" i="25"/>
  <c r="AL29" i="25"/>
  <c r="AL11" i="25"/>
  <c r="AL141" i="25"/>
  <c r="AL96" i="25"/>
  <c r="Y41" i="25"/>
  <c r="AL68" i="25"/>
  <c r="AL50" i="25"/>
  <c r="AL42" i="25"/>
  <c r="AL34" i="25"/>
  <c r="AL25" i="25"/>
  <c r="AL22" i="25"/>
  <c r="AL21" i="25"/>
  <c r="AL153" i="25"/>
  <c r="AL143" i="25"/>
  <c r="L36" i="25"/>
  <c r="L34" i="25"/>
  <c r="L30" i="25"/>
  <c r="L28" i="25"/>
  <c r="L26" i="25"/>
  <c r="L24" i="25"/>
  <c r="L22" i="25"/>
  <c r="L20" i="25"/>
  <c r="L18" i="25"/>
  <c r="L16" i="25"/>
  <c r="L14" i="25"/>
  <c r="L12" i="25"/>
  <c r="AL154" i="25"/>
  <c r="AL140" i="25"/>
  <c r="AL126" i="25"/>
  <c r="AL114" i="25"/>
  <c r="AL112" i="25"/>
  <c r="AL110" i="25"/>
  <c r="AL106" i="25"/>
  <c r="AL100" i="25"/>
  <c r="AL86" i="25"/>
  <c r="AL84" i="25"/>
  <c r="AL82" i="25"/>
  <c r="AL80" i="25"/>
  <c r="AL74" i="25"/>
  <c r="AY153" i="25"/>
  <c r="AY149" i="25"/>
  <c r="AY145" i="25"/>
  <c r="AL94" i="25"/>
  <c r="Y135" i="25"/>
  <c r="Y132" i="25"/>
  <c r="Y131" i="25"/>
  <c r="AY113" i="25"/>
  <c r="AL108" i="25"/>
  <c r="AL66" i="25"/>
  <c r="AY36" i="25"/>
  <c r="Y111" i="25"/>
  <c r="Y104" i="25"/>
  <c r="Y102" i="25"/>
  <c r="Y100" i="25"/>
  <c r="Y87" i="25"/>
  <c r="Y83" i="25"/>
  <c r="Y68" i="25"/>
  <c r="Y60" i="25"/>
  <c r="Y52" i="25"/>
  <c r="L11" i="25"/>
  <c r="AL136" i="25"/>
  <c r="AL132" i="25"/>
  <c r="AL130" i="25"/>
  <c r="AL128" i="25"/>
  <c r="AL124" i="25"/>
  <c r="AL104" i="25"/>
  <c r="AL98" i="25"/>
  <c r="AL92" i="25"/>
  <c r="AL90" i="25"/>
  <c r="AL89" i="25"/>
  <c r="AL88" i="25"/>
  <c r="AL78" i="25"/>
  <c r="AL76" i="25"/>
  <c r="AL70" i="25"/>
  <c r="AL64" i="25"/>
  <c r="AL58" i="25"/>
  <c r="AL46" i="25"/>
  <c r="AL32" i="25"/>
  <c r="AL24" i="25"/>
  <c r="AY135" i="25"/>
  <c r="Y126" i="25"/>
  <c r="AY124" i="25"/>
  <c r="AY116" i="25"/>
  <c r="Y96" i="25"/>
  <c r="AY93" i="25"/>
  <c r="AY71" i="25"/>
  <c r="AY57" i="25"/>
  <c r="AL60" i="25"/>
  <c r="AL56" i="25"/>
  <c r="AL54" i="25"/>
  <c r="AL27" i="25"/>
  <c r="AL23" i="25"/>
  <c r="AL19" i="25"/>
  <c r="AL17" i="25"/>
  <c r="AL15" i="25"/>
  <c r="AL13" i="25"/>
  <c r="AY141" i="25"/>
  <c r="AY122" i="25"/>
  <c r="AY90" i="25"/>
  <c r="AY73" i="25"/>
  <c r="AL38" i="25"/>
  <c r="Y75" i="25"/>
  <c r="Y73" i="25"/>
  <c r="Y71" i="25"/>
  <c r="Y65" i="25"/>
  <c r="Y45" i="25"/>
  <c r="Y37" i="25"/>
  <c r="Y33" i="25"/>
  <c r="AY133" i="25"/>
  <c r="AY126" i="25"/>
  <c r="AY121" i="25"/>
  <c r="Y101" i="25"/>
  <c r="AY100" i="25"/>
  <c r="Y86" i="25"/>
  <c r="AL48" i="25"/>
  <c r="AY46" i="25"/>
  <c r="AY123" i="25"/>
  <c r="AY108" i="25"/>
  <c r="Y105" i="25"/>
  <c r="AY102" i="25"/>
  <c r="AY85" i="25"/>
  <c r="AY79" i="25"/>
  <c r="AY64" i="25"/>
  <c r="AY41" i="25"/>
  <c r="AY137" i="25"/>
  <c r="AY95" i="25"/>
  <c r="AY89" i="25"/>
  <c r="Y16" i="25"/>
  <c r="Y14" i="25"/>
  <c r="Y13" i="25"/>
  <c r="Y70" i="25"/>
  <c r="AY60" i="25"/>
  <c r="Y54" i="25"/>
  <c r="AY44" i="25"/>
  <c r="AY35" i="25"/>
  <c r="AL52" i="25"/>
  <c r="AL44" i="25"/>
  <c r="AL40" i="25"/>
  <c r="AL36" i="25"/>
  <c r="AL30" i="25"/>
  <c r="AL28" i="25"/>
  <c r="AL26" i="25"/>
  <c r="AL20" i="25"/>
  <c r="AL18" i="25"/>
  <c r="AL16" i="25"/>
  <c r="AL14" i="25"/>
  <c r="AL12" i="25"/>
  <c r="Y122" i="25"/>
  <c r="AY104" i="25"/>
  <c r="Y88" i="25"/>
  <c r="AY74" i="25"/>
  <c r="AY68" i="25"/>
  <c r="AY51" i="25"/>
  <c r="AY42" i="25"/>
  <c r="AY28" i="25"/>
  <c r="AY119" i="25"/>
  <c r="AY105" i="25"/>
  <c r="AY87" i="25"/>
  <c r="AY61" i="25"/>
  <c r="AY45" i="25"/>
  <c r="AY56" i="25"/>
  <c r="AY40" i="25"/>
  <c r="Y125" i="25"/>
  <c r="AY118" i="25"/>
  <c r="Y99" i="25"/>
  <c r="AY65" i="25"/>
  <c r="Y50" i="25"/>
  <c r="AY30" i="25"/>
  <c r="AY29" i="25"/>
  <c r="AY27" i="25"/>
  <c r="AY19" i="25"/>
  <c r="AY15" i="25"/>
  <c r="AY11" i="25"/>
  <c r="AY55" i="25"/>
  <c r="AY52" i="25"/>
  <c r="AY37" i="25"/>
  <c r="AY53" i="25"/>
  <c r="Y46" i="25"/>
  <c r="Y42" i="25"/>
  <c r="Y40" i="25"/>
  <c r="Y38" i="25"/>
  <c r="AY34" i="25"/>
  <c r="Y29" i="25"/>
  <c r="AY23" i="25"/>
  <c r="AY154" i="25"/>
  <c r="AY150" i="25"/>
  <c r="AY146" i="25"/>
  <c r="AY139" i="25"/>
  <c r="AY117" i="25"/>
  <c r="AY109" i="25"/>
  <c r="AY99" i="25"/>
  <c r="AY92" i="25"/>
  <c r="AY84" i="25"/>
  <c r="AY83" i="25"/>
  <c r="AY81" i="25"/>
  <c r="AY80" i="25"/>
  <c r="AY75" i="25"/>
  <c r="AY69" i="25"/>
  <c r="AY63" i="25"/>
  <c r="AY59" i="25"/>
  <c r="AY50" i="25"/>
  <c r="AY43" i="25"/>
  <c r="AY38" i="25"/>
  <c r="AY20" i="25"/>
  <c r="AY18" i="25"/>
  <c r="AY17" i="25"/>
  <c r="AY152" i="25"/>
  <c r="AY148" i="25"/>
  <c r="AY144" i="25"/>
  <c r="AY138" i="25"/>
  <c r="AY136" i="25"/>
  <c r="AY134" i="25"/>
  <c r="AY131" i="25"/>
  <c r="AY128" i="25"/>
  <c r="AY120" i="25"/>
  <c r="AY112" i="25"/>
  <c r="AY110" i="25"/>
  <c r="AY106" i="25"/>
  <c r="AY91" i="25"/>
  <c r="AY88" i="25"/>
  <c r="AY86" i="25"/>
  <c r="AY78" i="25"/>
  <c r="AY77" i="25"/>
  <c r="AY76" i="25"/>
  <c r="AY62" i="25"/>
  <c r="AY32" i="25"/>
  <c r="AY24" i="25"/>
  <c r="AY22" i="25"/>
  <c r="AY21" i="25"/>
  <c r="AY13" i="25"/>
  <c r="AY12" i="25"/>
  <c r="AY140" i="25"/>
  <c r="AY132" i="25"/>
  <c r="AY130" i="25"/>
  <c r="AY129" i="25"/>
  <c r="AY125" i="25"/>
  <c r="AY114" i="25"/>
  <c r="AY111" i="25"/>
  <c r="AY103" i="25"/>
  <c r="AY101" i="25"/>
  <c r="AY98" i="25"/>
  <c r="AY94" i="25"/>
  <c r="AY82" i="25"/>
  <c r="AY70" i="25"/>
  <c r="AY67" i="25"/>
  <c r="AY66" i="25"/>
  <c r="AY58" i="25"/>
  <c r="AY54" i="25"/>
  <c r="AY49" i="25"/>
  <c r="AY47" i="25"/>
  <c r="AY39" i="25"/>
  <c r="AY33" i="25"/>
  <c r="AY31" i="25"/>
  <c r="AY26" i="25"/>
  <c r="AY25" i="25"/>
  <c r="AY14" i="25"/>
  <c r="AY151" i="25"/>
  <c r="AY147" i="25"/>
  <c r="AY143" i="25"/>
  <c r="AY142" i="25"/>
  <c r="AY127" i="25"/>
  <c r="AY115" i="25"/>
  <c r="AY97" i="25"/>
  <c r="AY16" i="25"/>
  <c r="Y130" i="25"/>
  <c r="Y151" i="25"/>
  <c r="Y147" i="25"/>
  <c r="Y143" i="25"/>
  <c r="Y129" i="25"/>
  <c r="Y153" i="25"/>
  <c r="Y149" i="25"/>
  <c r="Y144" i="25"/>
  <c r="Y140" i="25"/>
  <c r="Y139" i="25"/>
  <c r="Y123" i="25"/>
  <c r="Y78" i="25"/>
  <c r="Y154" i="25"/>
  <c r="Y142" i="25"/>
  <c r="Y136" i="25"/>
  <c r="Y124" i="25"/>
  <c r="Y121" i="25"/>
  <c r="Y98" i="25"/>
  <c r="Y81" i="25"/>
  <c r="Y17" i="25"/>
  <c r="Y118" i="25"/>
  <c r="Y116" i="25"/>
  <c r="Y106" i="25"/>
  <c r="Y76" i="25"/>
  <c r="Y72" i="25"/>
  <c r="Y62" i="25"/>
  <c r="Y58" i="25"/>
  <c r="Y57" i="25"/>
  <c r="Y55" i="25"/>
  <c r="Y51" i="25"/>
  <c r="Y44" i="25"/>
  <c r="Y43" i="25"/>
  <c r="Y21" i="25"/>
  <c r="Y138" i="25"/>
  <c r="Y134" i="25"/>
  <c r="Y128" i="25"/>
  <c r="Y113" i="25"/>
  <c r="Y107" i="25"/>
  <c r="Y97" i="25"/>
  <c r="Y92" i="25"/>
  <c r="Y89" i="25"/>
  <c r="Y79" i="25"/>
  <c r="Y67" i="25"/>
  <c r="Y64" i="25"/>
  <c r="Y48" i="25"/>
  <c r="Y35" i="25"/>
  <c r="Y34" i="25"/>
  <c r="Y31" i="25"/>
  <c r="Y25" i="25"/>
  <c r="Y152" i="25"/>
  <c r="Y148" i="25"/>
  <c r="Y145" i="25"/>
  <c r="Y150" i="25"/>
  <c r="Y146" i="25"/>
  <c r="Y61" i="25"/>
  <c r="Y49" i="25"/>
  <c r="Y36" i="25"/>
  <c r="Y141" i="25"/>
  <c r="Y137" i="25"/>
  <c r="Y120" i="25"/>
  <c r="Y109" i="25"/>
  <c r="Y93" i="25"/>
  <c r="Y84" i="25"/>
  <c r="Y80" i="25"/>
  <c r="Y39" i="25"/>
  <c r="Y32" i="25"/>
  <c r="Y28" i="25"/>
  <c r="Y24" i="25"/>
  <c r="Y20" i="25"/>
  <c r="Y117" i="25"/>
  <c r="Y115" i="25"/>
  <c r="Y114" i="25"/>
  <c r="Y112" i="25"/>
  <c r="Y108" i="25"/>
  <c r="Y103" i="25"/>
  <c r="Y90" i="25"/>
  <c r="Y85" i="25"/>
  <c r="Y66" i="25"/>
  <c r="Y63" i="25"/>
  <c r="Y59" i="25"/>
  <c r="Y56" i="25"/>
  <c r="Y53" i="25"/>
  <c r="Y47" i="25"/>
  <c r="Y30" i="25"/>
  <c r="Y27" i="25"/>
  <c r="Y26" i="25"/>
  <c r="Y23" i="25"/>
  <c r="Y22" i="25"/>
  <c r="Y19" i="25"/>
  <c r="Y18" i="25"/>
  <c r="Y15" i="25"/>
  <c r="Y12" i="25"/>
  <c r="Y11" i="25"/>
  <c r="F96" i="29" l="1"/>
  <c r="F96" i="30"/>
  <c r="F14" i="30"/>
  <c r="F14" i="29"/>
  <c r="F14" i="28"/>
  <c r="F24" i="30"/>
  <c r="F24" i="29"/>
  <c r="F24" i="28"/>
  <c r="F32" i="30"/>
  <c r="F32" i="29"/>
  <c r="F32" i="28"/>
  <c r="F61" i="30"/>
  <c r="F61" i="29"/>
  <c r="F61" i="28"/>
  <c r="F92" i="30"/>
  <c r="F92" i="29"/>
  <c r="F92" i="28"/>
  <c r="F116" i="30"/>
  <c r="F116" i="29"/>
  <c r="F116" i="28"/>
  <c r="F26" i="30"/>
  <c r="F26" i="29"/>
  <c r="F26" i="28"/>
  <c r="F82" i="30"/>
  <c r="F82" i="29"/>
  <c r="F82" i="28"/>
  <c r="F122" i="30"/>
  <c r="F122" i="29"/>
  <c r="F122" i="28"/>
  <c r="F51" i="30"/>
  <c r="F51" i="29"/>
  <c r="F51" i="28"/>
  <c r="F147" i="30"/>
  <c r="F147" i="29"/>
  <c r="F147" i="28"/>
  <c r="F33" i="30"/>
  <c r="F33" i="29"/>
  <c r="F33" i="28"/>
  <c r="F66" i="30"/>
  <c r="F66" i="29"/>
  <c r="F66" i="28"/>
  <c r="F94" i="30"/>
  <c r="F94" i="29"/>
  <c r="F94" i="28"/>
  <c r="F130" i="30"/>
  <c r="F130" i="29"/>
  <c r="F130" i="28"/>
  <c r="F45" i="30"/>
  <c r="F45" i="29"/>
  <c r="F45" i="28"/>
  <c r="F59" i="30"/>
  <c r="F59" i="29"/>
  <c r="F59" i="28"/>
  <c r="F78" i="30"/>
  <c r="F78" i="29"/>
  <c r="F78" i="28"/>
  <c r="F19" i="30"/>
  <c r="F19" i="29"/>
  <c r="F19" i="28"/>
  <c r="F126" i="30"/>
  <c r="F126" i="29"/>
  <c r="F126" i="28"/>
  <c r="F80" i="30"/>
  <c r="F80" i="29"/>
  <c r="F80" i="28"/>
  <c r="F146" i="30"/>
  <c r="F146" i="29"/>
  <c r="F146" i="28"/>
  <c r="F145" i="30"/>
  <c r="F145" i="29"/>
  <c r="F145" i="28"/>
  <c r="G18" i="30"/>
  <c r="G18" i="29"/>
  <c r="G18" i="28"/>
  <c r="G144" i="30"/>
  <c r="G144" i="29"/>
  <c r="G144" i="28"/>
  <c r="G16" i="30"/>
  <c r="G16" i="29"/>
  <c r="G16" i="28"/>
  <c r="G35" i="30"/>
  <c r="G35" i="29"/>
  <c r="G35" i="28"/>
  <c r="G56" i="30"/>
  <c r="G56" i="29"/>
  <c r="G56" i="28"/>
  <c r="G72" i="30"/>
  <c r="G72" i="29"/>
  <c r="G72" i="28"/>
  <c r="G103" i="30"/>
  <c r="G103" i="29"/>
  <c r="G103" i="28"/>
  <c r="G127" i="30"/>
  <c r="G127" i="29"/>
  <c r="G127" i="28"/>
  <c r="G142" i="30"/>
  <c r="G142" i="29"/>
  <c r="G142" i="28"/>
  <c r="G24" i="30"/>
  <c r="G24" i="29"/>
  <c r="G24" i="28"/>
  <c r="G78" i="30"/>
  <c r="G78" i="29"/>
  <c r="G78" i="28"/>
  <c r="G90" i="30"/>
  <c r="G90" i="29"/>
  <c r="G90" i="28"/>
  <c r="G114" i="30"/>
  <c r="G114" i="29"/>
  <c r="G114" i="28"/>
  <c r="G136" i="30"/>
  <c r="G136" i="29"/>
  <c r="G136" i="28"/>
  <c r="G150" i="30"/>
  <c r="G150" i="29"/>
  <c r="G150" i="28"/>
  <c r="G22" i="30"/>
  <c r="G22" i="29"/>
  <c r="G22" i="28"/>
  <c r="G61" i="30"/>
  <c r="G61" i="29"/>
  <c r="G61" i="28"/>
  <c r="G82" i="30"/>
  <c r="G82" i="29"/>
  <c r="G82" i="28"/>
  <c r="G94" i="30"/>
  <c r="G94" i="29"/>
  <c r="G94" i="28"/>
  <c r="G141" i="30"/>
  <c r="G141" i="29"/>
  <c r="G141" i="28"/>
  <c r="G25" i="30"/>
  <c r="G25" i="29"/>
  <c r="G25" i="28"/>
  <c r="F42" i="30"/>
  <c r="F42" i="29"/>
  <c r="F42" i="28"/>
  <c r="G39" i="30"/>
  <c r="G39" i="29"/>
  <c r="G39" i="28"/>
  <c r="G17" i="30"/>
  <c r="G17" i="29"/>
  <c r="G17" i="28"/>
  <c r="G32" i="30"/>
  <c r="G32" i="29"/>
  <c r="G32" i="28"/>
  <c r="G120" i="30"/>
  <c r="G120" i="29"/>
  <c r="G120" i="28"/>
  <c r="G47" i="30"/>
  <c r="G47" i="29"/>
  <c r="G47" i="28"/>
  <c r="G121" i="30"/>
  <c r="G121" i="29"/>
  <c r="G121" i="28"/>
  <c r="G70" i="30"/>
  <c r="G70" i="29"/>
  <c r="G70" i="28"/>
  <c r="F124" i="30"/>
  <c r="F124" i="29"/>
  <c r="F124" i="28"/>
  <c r="E20" i="30"/>
  <c r="E20" i="29"/>
  <c r="E20" i="28"/>
  <c r="E32" i="30"/>
  <c r="E32" i="29"/>
  <c r="E32" i="28"/>
  <c r="E54" i="30"/>
  <c r="E54" i="29"/>
  <c r="E54" i="28"/>
  <c r="G62" i="30"/>
  <c r="G62" i="29"/>
  <c r="G62" i="28"/>
  <c r="F18" i="30"/>
  <c r="F18" i="29"/>
  <c r="F18" i="28"/>
  <c r="G43" i="30"/>
  <c r="G43" i="29"/>
  <c r="G43" i="28"/>
  <c r="G104" i="30"/>
  <c r="G104" i="29"/>
  <c r="G104" i="28"/>
  <c r="G48" i="30"/>
  <c r="G48" i="29"/>
  <c r="G48" i="28"/>
  <c r="F103" i="30"/>
  <c r="F103" i="29"/>
  <c r="F103" i="28"/>
  <c r="F35" i="30"/>
  <c r="F35" i="29"/>
  <c r="F35" i="28"/>
  <c r="F73" i="30"/>
  <c r="F73" i="29"/>
  <c r="F73" i="28"/>
  <c r="G75" i="30"/>
  <c r="G75" i="29"/>
  <c r="G75" i="28"/>
  <c r="E15" i="30"/>
  <c r="E15" i="29"/>
  <c r="E15" i="28"/>
  <c r="E25" i="30"/>
  <c r="E25" i="29"/>
  <c r="E25" i="28"/>
  <c r="E62" i="30"/>
  <c r="E62" i="29"/>
  <c r="E62" i="28"/>
  <c r="F98" i="30"/>
  <c r="F98" i="29"/>
  <c r="F98" i="28"/>
  <c r="G137" i="30"/>
  <c r="G137" i="29"/>
  <c r="G137" i="28"/>
  <c r="E60" i="30"/>
  <c r="E60" i="29"/>
  <c r="E60" i="28"/>
  <c r="E80" i="30"/>
  <c r="E80" i="29"/>
  <c r="E80" i="28"/>
  <c r="E94" i="30"/>
  <c r="E94" i="29"/>
  <c r="E94" i="28"/>
  <c r="E130" i="30"/>
  <c r="E130" i="29"/>
  <c r="E130" i="28"/>
  <c r="D13" i="30"/>
  <c r="D13" i="29"/>
  <c r="D13" i="28"/>
  <c r="F85" i="30"/>
  <c r="F85" i="29"/>
  <c r="F85" i="28"/>
  <c r="F106" i="30"/>
  <c r="F106" i="29"/>
  <c r="F106" i="28"/>
  <c r="E110" i="30"/>
  <c r="E110" i="29"/>
  <c r="E110" i="28"/>
  <c r="F137" i="30"/>
  <c r="F137" i="29"/>
  <c r="F137" i="28"/>
  <c r="G155" i="30"/>
  <c r="G155" i="29"/>
  <c r="G155" i="28"/>
  <c r="E86" i="30"/>
  <c r="E86" i="29"/>
  <c r="E86" i="28"/>
  <c r="E112" i="30"/>
  <c r="E112" i="29"/>
  <c r="E112" i="28"/>
  <c r="E142" i="30"/>
  <c r="E142" i="29"/>
  <c r="E142" i="28"/>
  <c r="D18" i="30"/>
  <c r="I18" i="30" s="1"/>
  <c r="D18" i="29"/>
  <c r="I18" i="29" s="1"/>
  <c r="D18" i="28"/>
  <c r="I18" i="28" s="1"/>
  <c r="D26" i="30"/>
  <c r="I26" i="30" s="1"/>
  <c r="D26" i="29"/>
  <c r="I26" i="29" s="1"/>
  <c r="D26" i="28"/>
  <c r="I26" i="28" s="1"/>
  <c r="D36" i="30"/>
  <c r="I36" i="30" s="1"/>
  <c r="D36" i="29"/>
  <c r="I36" i="29" s="1"/>
  <c r="D36" i="28"/>
  <c r="I36" i="28" s="1"/>
  <c r="E23" i="30"/>
  <c r="E23" i="29"/>
  <c r="E23" i="28"/>
  <c r="E44" i="30"/>
  <c r="E44" i="29"/>
  <c r="E44" i="28"/>
  <c r="E98" i="30"/>
  <c r="E98" i="29"/>
  <c r="E98" i="28"/>
  <c r="E33" i="30"/>
  <c r="E33" i="29"/>
  <c r="E33" i="28"/>
  <c r="E43" i="30"/>
  <c r="E43" i="29"/>
  <c r="E43" i="28"/>
  <c r="E53" i="30"/>
  <c r="E53" i="29"/>
  <c r="E53" i="28"/>
  <c r="E61" i="30"/>
  <c r="E61" i="29"/>
  <c r="E61" i="28"/>
  <c r="E67" i="30"/>
  <c r="E67" i="29"/>
  <c r="E67" i="28"/>
  <c r="F135" i="30"/>
  <c r="F135" i="29"/>
  <c r="F135" i="28"/>
  <c r="E154" i="30"/>
  <c r="E154" i="29"/>
  <c r="E154" i="28"/>
  <c r="D23" i="30"/>
  <c r="I23" i="30" s="1"/>
  <c r="J23" i="30" s="1"/>
  <c r="D23" i="29"/>
  <c r="I23" i="29" s="1"/>
  <c r="J23" i="29" s="1"/>
  <c r="D23" i="28"/>
  <c r="I23" i="28" s="1"/>
  <c r="E151" i="30"/>
  <c r="E151" i="29"/>
  <c r="E151" i="28"/>
  <c r="D29" i="30"/>
  <c r="I29" i="30" s="1"/>
  <c r="D29" i="29"/>
  <c r="I29" i="29" s="1"/>
  <c r="D29" i="28"/>
  <c r="I29" i="28" s="1"/>
  <c r="E144" i="30"/>
  <c r="E144" i="29"/>
  <c r="E144" i="28"/>
  <c r="D45" i="30"/>
  <c r="I45" i="30" s="1"/>
  <c r="D45" i="29"/>
  <c r="I45" i="29" s="1"/>
  <c r="D45" i="28"/>
  <c r="I45" i="28" s="1"/>
  <c r="D75" i="30"/>
  <c r="I75" i="30" s="1"/>
  <c r="D75" i="29"/>
  <c r="I75" i="29" s="1"/>
  <c r="D75" i="28"/>
  <c r="I75" i="28" s="1"/>
  <c r="D123" i="30"/>
  <c r="I123" i="30" s="1"/>
  <c r="D123" i="29"/>
  <c r="I123" i="29" s="1"/>
  <c r="D123" i="28"/>
  <c r="I123" i="28" s="1"/>
  <c r="E73" i="30"/>
  <c r="E73" i="29"/>
  <c r="E73" i="28"/>
  <c r="E83" i="30"/>
  <c r="J83" i="30" s="1"/>
  <c r="E83" i="29"/>
  <c r="E83" i="28"/>
  <c r="E95" i="30"/>
  <c r="E95" i="29"/>
  <c r="E95" i="28"/>
  <c r="E104" i="30"/>
  <c r="E104" i="29"/>
  <c r="E104" i="28"/>
  <c r="E111" i="30"/>
  <c r="E111" i="29"/>
  <c r="E111" i="28"/>
  <c r="E118" i="30"/>
  <c r="E118" i="29"/>
  <c r="E118" i="28"/>
  <c r="E124" i="30"/>
  <c r="E124" i="29"/>
  <c r="E124" i="28"/>
  <c r="E131" i="30"/>
  <c r="E131" i="29"/>
  <c r="E131" i="28"/>
  <c r="E139" i="30"/>
  <c r="E139" i="29"/>
  <c r="E139" i="28"/>
  <c r="D82" i="30"/>
  <c r="I82" i="30" s="1"/>
  <c r="D82" i="29"/>
  <c r="I82" i="29" s="1"/>
  <c r="D82" i="28"/>
  <c r="I82" i="28" s="1"/>
  <c r="D143" i="30"/>
  <c r="D143" i="29"/>
  <c r="D143" i="28"/>
  <c r="D151" i="30"/>
  <c r="D151" i="29"/>
  <c r="D151" i="28"/>
  <c r="D37" i="30"/>
  <c r="I37" i="30" s="1"/>
  <c r="D37" i="29"/>
  <c r="I37" i="29" s="1"/>
  <c r="D37" i="28"/>
  <c r="I37" i="28" s="1"/>
  <c r="D67" i="30"/>
  <c r="I67" i="30" s="1"/>
  <c r="J67" i="30" s="1"/>
  <c r="D67" i="29"/>
  <c r="I67" i="29" s="1"/>
  <c r="D67" i="28"/>
  <c r="I67" i="28" s="1"/>
  <c r="D91" i="30"/>
  <c r="I91" i="30" s="1"/>
  <c r="D91" i="29"/>
  <c r="I91" i="29" s="1"/>
  <c r="D91" i="28"/>
  <c r="I91" i="28" s="1"/>
  <c r="D117" i="30"/>
  <c r="I117" i="30" s="1"/>
  <c r="D117" i="29"/>
  <c r="I117" i="29" s="1"/>
  <c r="D117" i="28"/>
  <c r="I117" i="28" s="1"/>
  <c r="E136" i="30"/>
  <c r="E136" i="29"/>
  <c r="E136" i="28"/>
  <c r="D48" i="30"/>
  <c r="I48" i="30" s="1"/>
  <c r="D48" i="29"/>
  <c r="I48" i="29" s="1"/>
  <c r="D48" i="28"/>
  <c r="I48" i="28" s="1"/>
  <c r="D56" i="30"/>
  <c r="I56" i="30" s="1"/>
  <c r="D56" i="29"/>
  <c r="I56" i="29" s="1"/>
  <c r="D56" i="28"/>
  <c r="I56" i="28" s="1"/>
  <c r="D64" i="30"/>
  <c r="I64" i="30" s="1"/>
  <c r="D64" i="29"/>
  <c r="I64" i="29" s="1"/>
  <c r="D64" i="28"/>
  <c r="I64" i="28" s="1"/>
  <c r="D74" i="30"/>
  <c r="I74" i="30" s="1"/>
  <c r="D74" i="29"/>
  <c r="I74" i="29" s="1"/>
  <c r="D74" i="28"/>
  <c r="I74" i="28" s="1"/>
  <c r="D84" i="30"/>
  <c r="I84" i="30" s="1"/>
  <c r="D84" i="29"/>
  <c r="I84" i="29" s="1"/>
  <c r="D84" i="28"/>
  <c r="I84" i="28" s="1"/>
  <c r="D92" i="30"/>
  <c r="I92" i="30" s="1"/>
  <c r="D92" i="29"/>
  <c r="I92" i="29" s="1"/>
  <c r="D92" i="28"/>
  <c r="I92" i="28" s="1"/>
  <c r="D100" i="30"/>
  <c r="I100" i="30" s="1"/>
  <c r="D100" i="29"/>
  <c r="I100" i="29" s="1"/>
  <c r="D100" i="28"/>
  <c r="I100" i="28" s="1"/>
  <c r="D112" i="30"/>
  <c r="I112" i="30" s="1"/>
  <c r="J112" i="30" s="1"/>
  <c r="D112" i="29"/>
  <c r="I112" i="29" s="1"/>
  <c r="D112" i="28"/>
  <c r="I112" i="28" s="1"/>
  <c r="D120" i="30"/>
  <c r="I120" i="30" s="1"/>
  <c r="D120" i="29"/>
  <c r="I120" i="29" s="1"/>
  <c r="D120" i="28"/>
  <c r="I120" i="28" s="1"/>
  <c r="D130" i="30"/>
  <c r="D130" i="29"/>
  <c r="D130" i="28"/>
  <c r="D138" i="30"/>
  <c r="D138" i="29"/>
  <c r="D138" i="28"/>
  <c r="D146" i="30"/>
  <c r="D146" i="29"/>
  <c r="D146" i="28"/>
  <c r="D154" i="30"/>
  <c r="I154" i="30" s="1"/>
  <c r="D154" i="29"/>
  <c r="I154" i="29" s="1"/>
  <c r="J154" i="29" s="1"/>
  <c r="D154" i="28"/>
  <c r="I154" i="28" s="1"/>
  <c r="J154" i="28" s="1"/>
  <c r="E79" i="30"/>
  <c r="E79" i="29"/>
  <c r="E79" i="28"/>
  <c r="E150" i="30"/>
  <c r="E150" i="29"/>
  <c r="E150" i="28"/>
  <c r="D47" i="30"/>
  <c r="I47" i="30" s="1"/>
  <c r="D47" i="29"/>
  <c r="I47" i="29" s="1"/>
  <c r="D47" i="28"/>
  <c r="I47" i="28" s="1"/>
  <c r="D71" i="30"/>
  <c r="I71" i="30" s="1"/>
  <c r="D71" i="29"/>
  <c r="I71" i="29" s="1"/>
  <c r="D71" i="28"/>
  <c r="I71" i="28" s="1"/>
  <c r="D97" i="30"/>
  <c r="I97" i="30" s="1"/>
  <c r="D97" i="29"/>
  <c r="I97" i="29" s="1"/>
  <c r="D97" i="28"/>
  <c r="I97" i="28" s="1"/>
  <c r="D135" i="30"/>
  <c r="D135" i="29"/>
  <c r="D135" i="28"/>
  <c r="F121" i="30"/>
  <c r="F121" i="29"/>
  <c r="F121" i="28"/>
  <c r="G109" i="30"/>
  <c r="G109" i="29"/>
  <c r="G109" i="28"/>
  <c r="D121" i="30"/>
  <c r="I121" i="30" s="1"/>
  <c r="D121" i="29"/>
  <c r="I121" i="29" s="1"/>
  <c r="D121" i="28"/>
  <c r="I121" i="28" s="1"/>
  <c r="F79" i="30"/>
  <c r="F79" i="29"/>
  <c r="F79" i="28"/>
  <c r="E35" i="30"/>
  <c r="E35" i="29"/>
  <c r="E35" i="28"/>
  <c r="F17" i="30"/>
  <c r="F17" i="29"/>
  <c r="F17" i="28"/>
  <c r="F25" i="30"/>
  <c r="F25" i="29"/>
  <c r="F25" i="28"/>
  <c r="F49" i="30"/>
  <c r="F49" i="29"/>
  <c r="F49" i="28"/>
  <c r="F65" i="30"/>
  <c r="F65" i="29"/>
  <c r="F65" i="28"/>
  <c r="F105" i="30"/>
  <c r="F105" i="29"/>
  <c r="F105" i="28"/>
  <c r="F117" i="30"/>
  <c r="F117" i="29"/>
  <c r="F117" i="28"/>
  <c r="F30" i="30"/>
  <c r="F30" i="29"/>
  <c r="F30" i="28"/>
  <c r="F86" i="30"/>
  <c r="F86" i="29"/>
  <c r="F86" i="28"/>
  <c r="F139" i="30"/>
  <c r="F139" i="29"/>
  <c r="F139" i="28"/>
  <c r="F63" i="30"/>
  <c r="F63" i="29"/>
  <c r="F63" i="28"/>
  <c r="F150" i="30"/>
  <c r="F150" i="29"/>
  <c r="F150" i="28"/>
  <c r="F36" i="30"/>
  <c r="F36" i="29"/>
  <c r="F36" i="28"/>
  <c r="F69" i="30"/>
  <c r="F69" i="29"/>
  <c r="F69" i="28"/>
  <c r="F99" i="30"/>
  <c r="F99" i="29"/>
  <c r="F99" i="28"/>
  <c r="F136" i="30"/>
  <c r="F136" i="29"/>
  <c r="F136" i="28"/>
  <c r="F46" i="30"/>
  <c r="F46" i="29"/>
  <c r="F46" i="28"/>
  <c r="F60" i="30"/>
  <c r="F60" i="29"/>
  <c r="F60" i="28"/>
  <c r="F108" i="30"/>
  <c r="F108" i="29"/>
  <c r="F108" i="28"/>
  <c r="F83" i="30"/>
  <c r="F83" i="29"/>
  <c r="F83" i="28"/>
  <c r="F138" i="30"/>
  <c r="F138" i="29"/>
  <c r="F138" i="28"/>
  <c r="F125" i="30"/>
  <c r="F125" i="29"/>
  <c r="F125" i="28"/>
  <c r="F151" i="30"/>
  <c r="F151" i="29"/>
  <c r="F151" i="28"/>
  <c r="F149" i="30"/>
  <c r="F149" i="29"/>
  <c r="F149" i="28"/>
  <c r="G99" i="30"/>
  <c r="G99" i="29"/>
  <c r="G99" i="28"/>
  <c r="G145" i="30"/>
  <c r="G145" i="29"/>
  <c r="G145" i="28"/>
  <c r="G27" i="30"/>
  <c r="G27" i="29"/>
  <c r="G27" i="28"/>
  <c r="G41" i="30"/>
  <c r="G41" i="29"/>
  <c r="G41" i="28"/>
  <c r="G60" i="30"/>
  <c r="G60" i="29"/>
  <c r="G60" i="28"/>
  <c r="G84" i="30"/>
  <c r="G84" i="29"/>
  <c r="G84" i="28"/>
  <c r="G105" i="30"/>
  <c r="G105" i="29"/>
  <c r="G105" i="28"/>
  <c r="G131" i="30"/>
  <c r="G131" i="29"/>
  <c r="G131" i="28"/>
  <c r="G14" i="30"/>
  <c r="G14" i="29"/>
  <c r="G14" i="28"/>
  <c r="G26" i="30"/>
  <c r="G26" i="29"/>
  <c r="G26" i="28"/>
  <c r="G79" i="30"/>
  <c r="G79" i="29"/>
  <c r="G79" i="28"/>
  <c r="G93" i="30"/>
  <c r="G93" i="29"/>
  <c r="G93" i="28"/>
  <c r="G122" i="30"/>
  <c r="G122" i="29"/>
  <c r="G122" i="28"/>
  <c r="G138" i="30"/>
  <c r="G138" i="29"/>
  <c r="G138" i="28"/>
  <c r="G154" i="30"/>
  <c r="G154" i="29"/>
  <c r="G154" i="28"/>
  <c r="G40" i="30"/>
  <c r="G40" i="29"/>
  <c r="G40" i="28"/>
  <c r="G65" i="30"/>
  <c r="G65" i="29"/>
  <c r="G65" i="28"/>
  <c r="G83" i="30"/>
  <c r="G83" i="29"/>
  <c r="G83" i="28"/>
  <c r="G101" i="30"/>
  <c r="G101" i="29"/>
  <c r="G101" i="28"/>
  <c r="G148" i="30"/>
  <c r="G148" i="29"/>
  <c r="G148" i="28"/>
  <c r="F31" i="30"/>
  <c r="F31" i="29"/>
  <c r="F31" i="28"/>
  <c r="F44" i="30"/>
  <c r="F44" i="29"/>
  <c r="F44" i="28"/>
  <c r="G54" i="30"/>
  <c r="G54" i="29"/>
  <c r="G54" i="28"/>
  <c r="G21" i="30"/>
  <c r="G21" i="29"/>
  <c r="G21" i="28"/>
  <c r="F52" i="30"/>
  <c r="F52" i="29"/>
  <c r="F52" i="28"/>
  <c r="F127" i="30"/>
  <c r="F127" i="29"/>
  <c r="F127" i="28"/>
  <c r="G63" i="30"/>
  <c r="G63" i="29"/>
  <c r="G63" i="28"/>
  <c r="G30" i="30"/>
  <c r="G30" i="29"/>
  <c r="G30" i="28"/>
  <c r="G76" i="30"/>
  <c r="G76" i="29"/>
  <c r="G76" i="28"/>
  <c r="E14" i="30"/>
  <c r="E14" i="29"/>
  <c r="E14" i="28"/>
  <c r="E22" i="30"/>
  <c r="E22" i="29"/>
  <c r="E22" i="28"/>
  <c r="E38" i="30"/>
  <c r="E38" i="29"/>
  <c r="E38" i="28"/>
  <c r="G37" i="30"/>
  <c r="G37" i="29"/>
  <c r="G37" i="28"/>
  <c r="F72" i="30"/>
  <c r="F72" i="29"/>
  <c r="F72" i="28"/>
  <c r="G91" i="30"/>
  <c r="G91" i="29"/>
  <c r="G91" i="28"/>
  <c r="G66" i="30"/>
  <c r="G66" i="29"/>
  <c r="G66" i="28"/>
  <c r="F107" i="30"/>
  <c r="F107" i="29"/>
  <c r="F107" i="28"/>
  <c r="E50" i="30"/>
  <c r="E50" i="29"/>
  <c r="E50" i="28"/>
  <c r="G123" i="30"/>
  <c r="G123" i="29"/>
  <c r="G123" i="28"/>
  <c r="F39" i="30"/>
  <c r="F39" i="29"/>
  <c r="F39" i="28"/>
  <c r="F75" i="30"/>
  <c r="F75" i="29"/>
  <c r="F75" i="28"/>
  <c r="G92" i="30"/>
  <c r="G92" i="29"/>
  <c r="G92" i="28"/>
  <c r="E17" i="30"/>
  <c r="E17" i="29"/>
  <c r="E17" i="28"/>
  <c r="E29" i="30"/>
  <c r="E29" i="29"/>
  <c r="E29" i="28"/>
  <c r="G59" i="30"/>
  <c r="G59" i="29"/>
  <c r="G59" i="28"/>
  <c r="G118" i="30"/>
  <c r="G118" i="29"/>
  <c r="G118" i="28"/>
  <c r="E26" i="30"/>
  <c r="E26" i="29"/>
  <c r="E26" i="28"/>
  <c r="E66" i="30"/>
  <c r="E66" i="29"/>
  <c r="E66" i="28"/>
  <c r="E90" i="30"/>
  <c r="E90" i="29"/>
  <c r="E90" i="28"/>
  <c r="E100" i="30"/>
  <c r="E100" i="29"/>
  <c r="E100" i="28"/>
  <c r="E132" i="30"/>
  <c r="E132" i="29"/>
  <c r="E132" i="28"/>
  <c r="F54" i="30"/>
  <c r="F54" i="29"/>
  <c r="F54" i="28"/>
  <c r="F89" i="30"/>
  <c r="F89" i="29"/>
  <c r="F89" i="28"/>
  <c r="F113" i="30"/>
  <c r="F113" i="29"/>
  <c r="F113" i="28"/>
  <c r="G115" i="30"/>
  <c r="G115" i="29"/>
  <c r="G115" i="28"/>
  <c r="E96" i="30"/>
  <c r="E96" i="29"/>
  <c r="E96" i="28"/>
  <c r="E76" i="30"/>
  <c r="E76" i="29"/>
  <c r="E76" i="28"/>
  <c r="E88" i="30"/>
  <c r="E88" i="29"/>
  <c r="E88" i="28"/>
  <c r="E114" i="30"/>
  <c r="E114" i="29"/>
  <c r="E114" i="28"/>
  <c r="E156" i="30"/>
  <c r="E156" i="29"/>
  <c r="E156" i="28"/>
  <c r="D20" i="30"/>
  <c r="I20" i="30" s="1"/>
  <c r="J20" i="30" s="1"/>
  <c r="D20" i="29"/>
  <c r="I20" i="29" s="1"/>
  <c r="D20" i="28"/>
  <c r="I20" i="28" s="1"/>
  <c r="D28" i="30"/>
  <c r="I28" i="30" s="1"/>
  <c r="D28" i="29"/>
  <c r="I28" i="29" s="1"/>
  <c r="D28" i="28"/>
  <c r="I28" i="28" s="1"/>
  <c r="D38" i="30"/>
  <c r="I38" i="30" s="1"/>
  <c r="D38" i="29"/>
  <c r="I38" i="29" s="1"/>
  <c r="J38" i="29" s="1"/>
  <c r="D38" i="28"/>
  <c r="I38" i="28" s="1"/>
  <c r="E24" i="30"/>
  <c r="E24" i="29"/>
  <c r="E24" i="28"/>
  <c r="E52" i="30"/>
  <c r="E52" i="29"/>
  <c r="E52" i="28"/>
  <c r="E143" i="30"/>
  <c r="E143" i="29"/>
  <c r="E143" i="28"/>
  <c r="E37" i="30"/>
  <c r="E37" i="29"/>
  <c r="E37" i="28"/>
  <c r="E45" i="30"/>
  <c r="E45" i="29"/>
  <c r="E45" i="28"/>
  <c r="E55" i="30"/>
  <c r="E55" i="29"/>
  <c r="E55" i="28"/>
  <c r="E63" i="30"/>
  <c r="J63" i="30" s="1"/>
  <c r="E63" i="29"/>
  <c r="E63" i="28"/>
  <c r="E69" i="30"/>
  <c r="E69" i="29"/>
  <c r="E69" i="28"/>
  <c r="E140" i="30"/>
  <c r="E140" i="29"/>
  <c r="E140" i="28"/>
  <c r="D15" i="30"/>
  <c r="I15" i="30" s="1"/>
  <c r="J15" i="30" s="1"/>
  <c r="D15" i="29"/>
  <c r="I15" i="29" s="1"/>
  <c r="D15" i="28"/>
  <c r="I15" i="28" s="1"/>
  <c r="D27" i="30"/>
  <c r="I27" i="30" s="1"/>
  <c r="D27" i="29"/>
  <c r="I27" i="29" s="1"/>
  <c r="D27" i="28"/>
  <c r="I27" i="28" s="1"/>
  <c r="E153" i="30"/>
  <c r="E153" i="29"/>
  <c r="E153" i="28"/>
  <c r="D41" i="30"/>
  <c r="I41" i="30" s="1"/>
  <c r="D41" i="29"/>
  <c r="I41" i="29" s="1"/>
  <c r="D41" i="28"/>
  <c r="I41" i="28" s="1"/>
  <c r="E148" i="30"/>
  <c r="E148" i="29"/>
  <c r="E148" i="28"/>
  <c r="D49" i="30"/>
  <c r="I49" i="30" s="1"/>
  <c r="D49" i="29"/>
  <c r="I49" i="29" s="1"/>
  <c r="D49" i="28"/>
  <c r="I49" i="28" s="1"/>
  <c r="D95" i="30"/>
  <c r="I95" i="30" s="1"/>
  <c r="J95" i="30" s="1"/>
  <c r="D95" i="29"/>
  <c r="I95" i="29" s="1"/>
  <c r="J95" i="29" s="1"/>
  <c r="D95" i="28"/>
  <c r="I95" i="28" s="1"/>
  <c r="J95" i="28" s="1"/>
  <c r="D129" i="30"/>
  <c r="D129" i="29"/>
  <c r="D129" i="28"/>
  <c r="E75" i="30"/>
  <c r="E75" i="29"/>
  <c r="E75" i="28"/>
  <c r="E85" i="30"/>
  <c r="E85" i="29"/>
  <c r="E85" i="28"/>
  <c r="E97" i="30"/>
  <c r="E97" i="29"/>
  <c r="E97" i="28"/>
  <c r="E105" i="30"/>
  <c r="E105" i="29"/>
  <c r="E105" i="28"/>
  <c r="E113" i="30"/>
  <c r="E113" i="29"/>
  <c r="E113" i="28"/>
  <c r="E119" i="30"/>
  <c r="E119" i="29"/>
  <c r="E119" i="28"/>
  <c r="E125" i="30"/>
  <c r="E125" i="29"/>
  <c r="E125" i="28"/>
  <c r="E133" i="30"/>
  <c r="E133" i="29"/>
  <c r="E133" i="28"/>
  <c r="D34" i="30"/>
  <c r="I34" i="30" s="1"/>
  <c r="D34" i="29"/>
  <c r="I34" i="29" s="1"/>
  <c r="D34" i="28"/>
  <c r="I34" i="28" s="1"/>
  <c r="D89" i="30"/>
  <c r="I89" i="30" s="1"/>
  <c r="J89" i="30" s="1"/>
  <c r="D89" i="29"/>
  <c r="I89" i="29" s="1"/>
  <c r="D89" i="28"/>
  <c r="I89" i="28" s="1"/>
  <c r="D145" i="30"/>
  <c r="D145" i="29"/>
  <c r="D145" i="28"/>
  <c r="D153" i="30"/>
  <c r="I153" i="30" s="1"/>
  <c r="J153" i="30" s="1"/>
  <c r="D153" i="29"/>
  <c r="I153" i="29" s="1"/>
  <c r="D153" i="28"/>
  <c r="I153" i="28" s="1"/>
  <c r="D51" i="30"/>
  <c r="I51" i="30" s="1"/>
  <c r="D51" i="29"/>
  <c r="I51" i="29" s="1"/>
  <c r="D51" i="28"/>
  <c r="I51" i="28" s="1"/>
  <c r="D73" i="30"/>
  <c r="I73" i="30" s="1"/>
  <c r="D73" i="29"/>
  <c r="I73" i="29" s="1"/>
  <c r="J73" i="29" s="1"/>
  <c r="D73" i="28"/>
  <c r="I73" i="28" s="1"/>
  <c r="J73" i="28" s="1"/>
  <c r="D101" i="30"/>
  <c r="I101" i="30" s="1"/>
  <c r="D101" i="29"/>
  <c r="I101" i="29" s="1"/>
  <c r="D101" i="28"/>
  <c r="I101" i="28" s="1"/>
  <c r="D125" i="30"/>
  <c r="I125" i="30" s="1"/>
  <c r="J125" i="30" s="1"/>
  <c r="D125" i="29"/>
  <c r="I125" i="29" s="1"/>
  <c r="D125" i="28"/>
  <c r="I125" i="28" s="1"/>
  <c r="D40" i="30"/>
  <c r="I40" i="30" s="1"/>
  <c r="D40" i="29"/>
  <c r="I40" i="29" s="1"/>
  <c r="D40" i="28"/>
  <c r="I40" i="28" s="1"/>
  <c r="D50" i="30"/>
  <c r="I50" i="30" s="1"/>
  <c r="J50" i="30" s="1"/>
  <c r="D50" i="29"/>
  <c r="I50" i="29" s="1"/>
  <c r="J50" i="29" s="1"/>
  <c r="D50" i="28"/>
  <c r="I50" i="28" s="1"/>
  <c r="J50" i="28" s="1"/>
  <c r="D58" i="30"/>
  <c r="I58" i="30" s="1"/>
  <c r="D58" i="29"/>
  <c r="I58" i="29" s="1"/>
  <c r="D58" i="28"/>
  <c r="I58" i="28" s="1"/>
  <c r="D66" i="30"/>
  <c r="I66" i="30" s="1"/>
  <c r="J66" i="30" s="1"/>
  <c r="D66" i="29"/>
  <c r="I66" i="29" s="1"/>
  <c r="J66" i="29" s="1"/>
  <c r="D66" i="28"/>
  <c r="I66" i="28" s="1"/>
  <c r="J66" i="28" s="1"/>
  <c r="D76" i="30"/>
  <c r="I76" i="30" s="1"/>
  <c r="J76" i="30" s="1"/>
  <c r="D76" i="29"/>
  <c r="I76" i="29" s="1"/>
  <c r="J76" i="29" s="1"/>
  <c r="D76" i="28"/>
  <c r="I76" i="28" s="1"/>
  <c r="J76" i="28" s="1"/>
  <c r="D86" i="30"/>
  <c r="I86" i="30" s="1"/>
  <c r="J86" i="30" s="1"/>
  <c r="D86" i="29"/>
  <c r="I86" i="29" s="1"/>
  <c r="J86" i="29" s="1"/>
  <c r="D86" i="28"/>
  <c r="I86" i="28" s="1"/>
  <c r="J86" i="28" s="1"/>
  <c r="D94" i="30"/>
  <c r="I94" i="30" s="1"/>
  <c r="D94" i="29"/>
  <c r="I94" i="29" s="1"/>
  <c r="D94" i="28"/>
  <c r="I94" i="28" s="1"/>
  <c r="J94" i="28" s="1"/>
  <c r="D104" i="30"/>
  <c r="I104" i="30" s="1"/>
  <c r="J104" i="30" s="1"/>
  <c r="D104" i="29"/>
  <c r="I104" i="29" s="1"/>
  <c r="J104" i="29" s="1"/>
  <c r="D104" i="28"/>
  <c r="I104" i="28" s="1"/>
  <c r="J104" i="28" s="1"/>
  <c r="D114" i="30"/>
  <c r="I114" i="30" s="1"/>
  <c r="J114" i="30" s="1"/>
  <c r="D114" i="29"/>
  <c r="I114" i="29" s="1"/>
  <c r="D114" i="28"/>
  <c r="I114" i="28" s="1"/>
  <c r="D122" i="30"/>
  <c r="I122" i="30" s="1"/>
  <c r="D122" i="29"/>
  <c r="I122" i="29" s="1"/>
  <c r="D122" i="28"/>
  <c r="I122" i="28" s="1"/>
  <c r="D132" i="30"/>
  <c r="D132" i="29"/>
  <c r="D132" i="28"/>
  <c r="D140" i="30"/>
  <c r="D140" i="29"/>
  <c r="D140" i="28"/>
  <c r="D148" i="30"/>
  <c r="D148" i="29"/>
  <c r="D148" i="28"/>
  <c r="D156" i="30"/>
  <c r="I156" i="30" s="1"/>
  <c r="J156" i="30" s="1"/>
  <c r="D156" i="29"/>
  <c r="I156" i="29" s="1"/>
  <c r="J156" i="29" s="1"/>
  <c r="D156" i="28"/>
  <c r="I156" i="28" s="1"/>
  <c r="E89" i="30"/>
  <c r="E89" i="29"/>
  <c r="E89" i="28"/>
  <c r="D33" i="30"/>
  <c r="I33" i="30" s="1"/>
  <c r="J33" i="30" s="1"/>
  <c r="D33" i="29"/>
  <c r="I33" i="29" s="1"/>
  <c r="D33" i="28"/>
  <c r="I33" i="28" s="1"/>
  <c r="D53" i="30"/>
  <c r="I53" i="30" s="1"/>
  <c r="J53" i="30" s="1"/>
  <c r="D53" i="29"/>
  <c r="I53" i="29" s="1"/>
  <c r="J53" i="29" s="1"/>
  <c r="D53" i="28"/>
  <c r="I53" i="28" s="1"/>
  <c r="J53" i="28" s="1"/>
  <c r="D81" i="30"/>
  <c r="I81" i="30" s="1"/>
  <c r="D81" i="29"/>
  <c r="I81" i="29" s="1"/>
  <c r="D81" i="28"/>
  <c r="I81" i="28" s="1"/>
  <c r="D103" i="30"/>
  <c r="I103" i="30" s="1"/>
  <c r="D103" i="29"/>
  <c r="I103" i="29" s="1"/>
  <c r="D103" i="28"/>
  <c r="I103" i="28" s="1"/>
  <c r="G50" i="30"/>
  <c r="G50" i="29"/>
  <c r="G50" i="28"/>
  <c r="F112" i="30"/>
  <c r="F112" i="29"/>
  <c r="F112" i="28"/>
  <c r="J83" i="28"/>
  <c r="F93" i="30"/>
  <c r="F93" i="29"/>
  <c r="F93" i="28"/>
  <c r="E101" i="30"/>
  <c r="E101" i="29"/>
  <c r="E101" i="28"/>
  <c r="F20" i="30"/>
  <c r="F20" i="29"/>
  <c r="F20" i="28"/>
  <c r="F28" i="30"/>
  <c r="F28" i="29"/>
  <c r="F28" i="28"/>
  <c r="F55" i="30"/>
  <c r="F55" i="29"/>
  <c r="F55" i="28"/>
  <c r="F68" i="30"/>
  <c r="F68" i="29"/>
  <c r="F68" i="28"/>
  <c r="F110" i="30"/>
  <c r="F110" i="29"/>
  <c r="F110" i="28"/>
  <c r="F119" i="30"/>
  <c r="F119" i="29"/>
  <c r="F119" i="28"/>
  <c r="F34" i="30"/>
  <c r="F34" i="29"/>
  <c r="F34" i="28"/>
  <c r="F95" i="30"/>
  <c r="F95" i="29"/>
  <c r="F95" i="28"/>
  <c r="F143" i="30"/>
  <c r="F143" i="29"/>
  <c r="F143" i="28"/>
  <c r="F148" i="30"/>
  <c r="F148" i="29"/>
  <c r="F148" i="28"/>
  <c r="F154" i="30"/>
  <c r="F154" i="29"/>
  <c r="F154" i="28"/>
  <c r="F37" i="30"/>
  <c r="F37" i="29"/>
  <c r="F37" i="28"/>
  <c r="F81" i="30"/>
  <c r="F81" i="29"/>
  <c r="F81" i="28"/>
  <c r="F109" i="30"/>
  <c r="F109" i="29"/>
  <c r="F109" i="28"/>
  <c r="F140" i="30"/>
  <c r="F140" i="29"/>
  <c r="F140" i="28"/>
  <c r="F53" i="30"/>
  <c r="F53" i="29"/>
  <c r="F53" i="28"/>
  <c r="F64" i="30"/>
  <c r="F64" i="29"/>
  <c r="F64" i="28"/>
  <c r="F118" i="30"/>
  <c r="F118" i="29"/>
  <c r="F118" i="28"/>
  <c r="F100" i="30"/>
  <c r="F100" i="29"/>
  <c r="F100" i="28"/>
  <c r="F144" i="30"/>
  <c r="F144" i="29"/>
  <c r="F144" i="28"/>
  <c r="F141" i="30"/>
  <c r="F141" i="29"/>
  <c r="F141" i="28"/>
  <c r="F155" i="30"/>
  <c r="F155" i="29"/>
  <c r="F155" i="28"/>
  <c r="F153" i="30"/>
  <c r="F153" i="29"/>
  <c r="F153" i="28"/>
  <c r="G117" i="30"/>
  <c r="G117" i="29"/>
  <c r="G117" i="28"/>
  <c r="G149" i="30"/>
  <c r="G149" i="29"/>
  <c r="G149" i="28"/>
  <c r="G28" i="30"/>
  <c r="G28" i="29"/>
  <c r="G28" i="28"/>
  <c r="G49" i="30"/>
  <c r="G49" i="29"/>
  <c r="G49" i="28"/>
  <c r="G68" i="30"/>
  <c r="G68" i="29"/>
  <c r="G68" i="28"/>
  <c r="G96" i="30"/>
  <c r="G96" i="29"/>
  <c r="G96" i="28"/>
  <c r="G113" i="30"/>
  <c r="G113" i="29"/>
  <c r="G113" i="28"/>
  <c r="G132" i="30"/>
  <c r="G132" i="29"/>
  <c r="G132" i="28"/>
  <c r="G15" i="30"/>
  <c r="G15" i="29"/>
  <c r="G15" i="28"/>
  <c r="G34" i="30"/>
  <c r="G34" i="29"/>
  <c r="G34" i="28"/>
  <c r="G80" i="30"/>
  <c r="G80" i="29"/>
  <c r="G80" i="28"/>
  <c r="G108" i="30"/>
  <c r="G108" i="29"/>
  <c r="G108" i="28"/>
  <c r="G130" i="30"/>
  <c r="G130" i="29"/>
  <c r="G130" i="28"/>
  <c r="G140" i="30"/>
  <c r="G140" i="29"/>
  <c r="G140" i="28"/>
  <c r="G19" i="30"/>
  <c r="G19" i="29"/>
  <c r="G19" i="28"/>
  <c r="G45" i="30"/>
  <c r="G45" i="29"/>
  <c r="G45" i="28"/>
  <c r="G71" i="30"/>
  <c r="G71" i="29"/>
  <c r="G71" i="28"/>
  <c r="G85" i="30"/>
  <c r="G85" i="29"/>
  <c r="G85" i="28"/>
  <c r="G111" i="30"/>
  <c r="G111" i="29"/>
  <c r="G111" i="28"/>
  <c r="G152" i="30"/>
  <c r="G152" i="29"/>
  <c r="G152" i="28"/>
  <c r="G36" i="30"/>
  <c r="G36" i="29"/>
  <c r="G36" i="28"/>
  <c r="F48" i="30"/>
  <c r="F48" i="29"/>
  <c r="F48" i="28"/>
  <c r="G57" i="30"/>
  <c r="G57" i="29"/>
  <c r="G57" i="28"/>
  <c r="G29" i="30"/>
  <c r="G29" i="29"/>
  <c r="G29" i="28"/>
  <c r="G67" i="30"/>
  <c r="G67" i="29"/>
  <c r="G67" i="28"/>
  <c r="G42" i="30"/>
  <c r="G42" i="29"/>
  <c r="G42" i="28"/>
  <c r="G89" i="30"/>
  <c r="G89" i="29"/>
  <c r="G89" i="28"/>
  <c r="G44" i="30"/>
  <c r="G44" i="29"/>
  <c r="G44" i="28"/>
  <c r="F90" i="30"/>
  <c r="F90" i="29"/>
  <c r="F90" i="28"/>
  <c r="E16" i="30"/>
  <c r="E16" i="29"/>
  <c r="E16" i="28"/>
  <c r="E28" i="30"/>
  <c r="E28" i="29"/>
  <c r="E28" i="28"/>
  <c r="E42" i="30"/>
  <c r="E42" i="29"/>
  <c r="E42" i="28"/>
  <c r="G46" i="30"/>
  <c r="G46" i="29"/>
  <c r="G46" i="28"/>
  <c r="F15" i="30"/>
  <c r="F15" i="29"/>
  <c r="F15" i="28"/>
  <c r="G97" i="30"/>
  <c r="G97" i="29"/>
  <c r="G97" i="28"/>
  <c r="G81" i="30"/>
  <c r="G81" i="29"/>
  <c r="G81" i="28"/>
  <c r="G110" i="30"/>
  <c r="G110" i="29"/>
  <c r="G110" i="28"/>
  <c r="F88" i="30"/>
  <c r="F88" i="29"/>
  <c r="F88" i="28"/>
  <c r="G128" i="30"/>
  <c r="G128" i="29"/>
  <c r="G128" i="28"/>
  <c r="F47" i="30"/>
  <c r="F47" i="29"/>
  <c r="F47" i="28"/>
  <c r="F77" i="30"/>
  <c r="F77" i="29"/>
  <c r="F77" i="28"/>
  <c r="G124" i="30"/>
  <c r="G124" i="29"/>
  <c r="G124" i="28"/>
  <c r="E19" i="30"/>
  <c r="E19" i="29"/>
  <c r="E19" i="28"/>
  <c r="E56" i="30"/>
  <c r="E56" i="29"/>
  <c r="E56" i="28"/>
  <c r="G73" i="30"/>
  <c r="G73" i="29"/>
  <c r="G73" i="28"/>
  <c r="G126" i="30"/>
  <c r="G126" i="29"/>
  <c r="G126" i="28"/>
  <c r="E34" i="30"/>
  <c r="E34" i="29"/>
  <c r="E34" i="28"/>
  <c r="E72" i="30"/>
  <c r="E72" i="29"/>
  <c r="E72" i="28"/>
  <c r="E91" i="30"/>
  <c r="E91" i="29"/>
  <c r="E91" i="28"/>
  <c r="E106" i="30"/>
  <c r="E106" i="29"/>
  <c r="E106" i="28"/>
  <c r="E134" i="30"/>
  <c r="E134" i="29"/>
  <c r="E134" i="28"/>
  <c r="F62" i="30"/>
  <c r="F62" i="29"/>
  <c r="F62" i="28"/>
  <c r="F102" i="30"/>
  <c r="F102" i="29"/>
  <c r="F102" i="28"/>
  <c r="G38" i="30"/>
  <c r="G38" i="29"/>
  <c r="G38" i="28"/>
  <c r="F133" i="30"/>
  <c r="F133" i="29"/>
  <c r="F133" i="28"/>
  <c r="G147" i="30"/>
  <c r="G147" i="29"/>
  <c r="G147" i="28"/>
  <c r="E82" i="30"/>
  <c r="E82" i="29"/>
  <c r="E82" i="28"/>
  <c r="E102" i="30"/>
  <c r="E102" i="29"/>
  <c r="E102" i="28"/>
  <c r="E116" i="30"/>
  <c r="E116" i="29"/>
  <c r="E116" i="28"/>
  <c r="D14" i="30"/>
  <c r="I14" i="30" s="1"/>
  <c r="J14" i="30" s="1"/>
  <c r="D14" i="29"/>
  <c r="I14" i="29" s="1"/>
  <c r="D14" i="28"/>
  <c r="I14" i="28" s="1"/>
  <c r="J14" i="28" s="1"/>
  <c r="D22" i="30"/>
  <c r="I22" i="30" s="1"/>
  <c r="J22" i="30" s="1"/>
  <c r="D22" i="29"/>
  <c r="I22" i="29" s="1"/>
  <c r="J22" i="29" s="1"/>
  <c r="D22" i="28"/>
  <c r="I22" i="28" s="1"/>
  <c r="D30" i="30"/>
  <c r="I30" i="30" s="1"/>
  <c r="D30" i="29"/>
  <c r="I30" i="29" s="1"/>
  <c r="D30" i="28"/>
  <c r="I30" i="28" s="1"/>
  <c r="E145" i="30"/>
  <c r="E145" i="29"/>
  <c r="E145" i="28"/>
  <c r="E27" i="30"/>
  <c r="E27" i="29"/>
  <c r="E27" i="28"/>
  <c r="E70" i="30"/>
  <c r="E70" i="29"/>
  <c r="E70" i="28"/>
  <c r="E13" i="30"/>
  <c r="E13" i="29"/>
  <c r="E13" i="28"/>
  <c r="E39" i="30"/>
  <c r="E39" i="29"/>
  <c r="E39" i="28"/>
  <c r="E47" i="30"/>
  <c r="E47" i="29"/>
  <c r="E47" i="28"/>
  <c r="E57" i="30"/>
  <c r="E57" i="29"/>
  <c r="E57" i="28"/>
  <c r="E64" i="30"/>
  <c r="E64" i="29"/>
  <c r="E64" i="28"/>
  <c r="E71" i="30"/>
  <c r="E71" i="29"/>
  <c r="E71" i="28"/>
  <c r="E120" i="30"/>
  <c r="E120" i="29"/>
  <c r="E120" i="28"/>
  <c r="D17" i="30"/>
  <c r="I17" i="30" s="1"/>
  <c r="J17" i="30" s="1"/>
  <c r="D17" i="29"/>
  <c r="I17" i="29" s="1"/>
  <c r="J17" i="29" s="1"/>
  <c r="D17" i="28"/>
  <c r="I17" i="28" s="1"/>
  <c r="E147" i="30"/>
  <c r="E147" i="29"/>
  <c r="E147" i="28"/>
  <c r="D21" i="30"/>
  <c r="I21" i="30" s="1"/>
  <c r="D21" i="29"/>
  <c r="I21" i="29" s="1"/>
  <c r="D21" i="28"/>
  <c r="I21" i="28" s="1"/>
  <c r="D46" i="30"/>
  <c r="I46" i="30" s="1"/>
  <c r="D46" i="29"/>
  <c r="I46" i="29" s="1"/>
  <c r="D46" i="28"/>
  <c r="I46" i="28" s="1"/>
  <c r="E152" i="30"/>
  <c r="E152" i="29"/>
  <c r="E152" i="28"/>
  <c r="D57" i="30"/>
  <c r="I57" i="30" s="1"/>
  <c r="D57" i="29"/>
  <c r="I57" i="29" s="1"/>
  <c r="D57" i="28"/>
  <c r="I57" i="28" s="1"/>
  <c r="J57" i="28" s="1"/>
  <c r="D109" i="30"/>
  <c r="I109" i="30" s="1"/>
  <c r="D109" i="29"/>
  <c r="I109" i="29" s="1"/>
  <c r="D109" i="28"/>
  <c r="I109" i="28" s="1"/>
  <c r="D131" i="30"/>
  <c r="D131" i="29"/>
  <c r="D131" i="28"/>
  <c r="E77" i="30"/>
  <c r="E77" i="29"/>
  <c r="E77" i="28"/>
  <c r="E87" i="30"/>
  <c r="E87" i="29"/>
  <c r="E87" i="28"/>
  <c r="E99" i="30"/>
  <c r="E99" i="29"/>
  <c r="J99" i="29" s="1"/>
  <c r="E99" i="28"/>
  <c r="J99" i="28" s="1"/>
  <c r="E107" i="30"/>
  <c r="E107" i="29"/>
  <c r="E107" i="28"/>
  <c r="E115" i="30"/>
  <c r="E115" i="29"/>
  <c r="E115" i="28"/>
  <c r="E121" i="30"/>
  <c r="E121" i="29"/>
  <c r="E121" i="28"/>
  <c r="E127" i="30"/>
  <c r="E127" i="29"/>
  <c r="E127" i="28"/>
  <c r="E135" i="30"/>
  <c r="E135" i="29"/>
  <c r="E135" i="28"/>
  <c r="D70" i="30"/>
  <c r="I70" i="30" s="1"/>
  <c r="J70" i="30" s="1"/>
  <c r="D70" i="29"/>
  <c r="I70" i="29" s="1"/>
  <c r="J70" i="29" s="1"/>
  <c r="D70" i="28"/>
  <c r="I70" i="28" s="1"/>
  <c r="J70" i="28" s="1"/>
  <c r="D110" i="30"/>
  <c r="I110" i="30" s="1"/>
  <c r="J110" i="30" s="1"/>
  <c r="D110" i="29"/>
  <c r="I110" i="29" s="1"/>
  <c r="J110" i="29" s="1"/>
  <c r="D110" i="28"/>
  <c r="I110" i="28" s="1"/>
  <c r="J110" i="28" s="1"/>
  <c r="D147" i="30"/>
  <c r="D147" i="29"/>
  <c r="D147" i="28"/>
  <c r="D155" i="30"/>
  <c r="I155" i="30" s="1"/>
  <c r="D155" i="29"/>
  <c r="I155" i="29" s="1"/>
  <c r="D155" i="28"/>
  <c r="I155" i="28" s="1"/>
  <c r="D55" i="30"/>
  <c r="I55" i="30" s="1"/>
  <c r="D55" i="29"/>
  <c r="I55" i="29" s="1"/>
  <c r="J55" i="29" s="1"/>
  <c r="D55" i="28"/>
  <c r="I55" i="28" s="1"/>
  <c r="J55" i="28" s="1"/>
  <c r="D77" i="30"/>
  <c r="I77" i="30" s="1"/>
  <c r="D77" i="29"/>
  <c r="I77" i="29" s="1"/>
  <c r="D77" i="28"/>
  <c r="I77" i="28" s="1"/>
  <c r="J77" i="28" s="1"/>
  <c r="D105" i="30"/>
  <c r="I105" i="30" s="1"/>
  <c r="J105" i="30" s="1"/>
  <c r="D105" i="29"/>
  <c r="I105" i="29" s="1"/>
  <c r="J105" i="29" s="1"/>
  <c r="D105" i="28"/>
  <c r="I105" i="28" s="1"/>
  <c r="J105" i="28" s="1"/>
  <c r="D133" i="30"/>
  <c r="D133" i="29"/>
  <c r="D133" i="28"/>
  <c r="D42" i="30"/>
  <c r="I42" i="30" s="1"/>
  <c r="D42" i="29"/>
  <c r="I42" i="29" s="1"/>
  <c r="J42" i="29" s="1"/>
  <c r="D42" i="28"/>
  <c r="I42" i="28" s="1"/>
  <c r="J42" i="28" s="1"/>
  <c r="D52" i="30"/>
  <c r="I52" i="30" s="1"/>
  <c r="D52" i="29"/>
  <c r="I52" i="29" s="1"/>
  <c r="J52" i="29" s="1"/>
  <c r="D52" i="28"/>
  <c r="I52" i="28" s="1"/>
  <c r="J52" i="28" s="1"/>
  <c r="D60" i="30"/>
  <c r="I60" i="30" s="1"/>
  <c r="J60" i="30" s="1"/>
  <c r="D60" i="29"/>
  <c r="I60" i="29" s="1"/>
  <c r="J60" i="29" s="1"/>
  <c r="D60" i="28"/>
  <c r="I60" i="28" s="1"/>
  <c r="J60" i="28" s="1"/>
  <c r="D68" i="30"/>
  <c r="I68" i="30" s="1"/>
  <c r="D68" i="29"/>
  <c r="I68" i="29" s="1"/>
  <c r="D68" i="28"/>
  <c r="I68" i="28" s="1"/>
  <c r="D78" i="30"/>
  <c r="I78" i="30" s="1"/>
  <c r="D78" i="29"/>
  <c r="I78" i="29" s="1"/>
  <c r="D78" i="28"/>
  <c r="I78" i="28" s="1"/>
  <c r="D88" i="30"/>
  <c r="I88" i="30" s="1"/>
  <c r="D88" i="29"/>
  <c r="I88" i="29" s="1"/>
  <c r="D88" i="28"/>
  <c r="I88" i="28" s="1"/>
  <c r="J88" i="28" s="1"/>
  <c r="D96" i="30"/>
  <c r="I96" i="30" s="1"/>
  <c r="J96" i="30" s="1"/>
  <c r="D96" i="29"/>
  <c r="I96" i="29" s="1"/>
  <c r="J96" i="29" s="1"/>
  <c r="D96" i="28"/>
  <c r="I96" i="28" s="1"/>
  <c r="J96" i="28" s="1"/>
  <c r="D106" i="30"/>
  <c r="I106" i="30" s="1"/>
  <c r="J106" i="30" s="1"/>
  <c r="D106" i="29"/>
  <c r="I106" i="29" s="1"/>
  <c r="D106" i="28"/>
  <c r="I106" i="28" s="1"/>
  <c r="D116" i="30"/>
  <c r="I116" i="30" s="1"/>
  <c r="J116" i="30" s="1"/>
  <c r="D116" i="29"/>
  <c r="I116" i="29" s="1"/>
  <c r="J116" i="29" s="1"/>
  <c r="D116" i="28"/>
  <c r="I116" i="28" s="1"/>
  <c r="D126" i="30"/>
  <c r="I126" i="30" s="1"/>
  <c r="D126" i="29"/>
  <c r="I126" i="29" s="1"/>
  <c r="D126" i="28"/>
  <c r="I126" i="28" s="1"/>
  <c r="J126" i="28" s="1"/>
  <c r="D134" i="30"/>
  <c r="D134" i="29"/>
  <c r="D134" i="28"/>
  <c r="D142" i="30"/>
  <c r="D142" i="29"/>
  <c r="D142" i="28"/>
  <c r="D150" i="30"/>
  <c r="D150" i="29"/>
  <c r="D150" i="28"/>
  <c r="D124" i="30"/>
  <c r="I124" i="30" s="1"/>
  <c r="J124" i="30" s="1"/>
  <c r="D124" i="29"/>
  <c r="I124" i="29" s="1"/>
  <c r="J124" i="29" s="1"/>
  <c r="D124" i="28"/>
  <c r="I124" i="28" s="1"/>
  <c r="J124" i="28" s="1"/>
  <c r="E122" i="30"/>
  <c r="E122" i="29"/>
  <c r="E122" i="28"/>
  <c r="D39" i="30"/>
  <c r="I39" i="30" s="1"/>
  <c r="J39" i="30" s="1"/>
  <c r="D39" i="29"/>
  <c r="I39" i="29" s="1"/>
  <c r="D39" i="28"/>
  <c r="I39" i="28" s="1"/>
  <c r="D59" i="30"/>
  <c r="I59" i="30" s="1"/>
  <c r="D59" i="29"/>
  <c r="I59" i="29" s="1"/>
  <c r="J59" i="29" s="1"/>
  <c r="D59" i="28"/>
  <c r="I59" i="28" s="1"/>
  <c r="D87" i="30"/>
  <c r="I87" i="30" s="1"/>
  <c r="J87" i="30" s="1"/>
  <c r="D87" i="29"/>
  <c r="I87" i="29" s="1"/>
  <c r="J87" i="29" s="1"/>
  <c r="D87" i="28"/>
  <c r="I87" i="28" s="1"/>
  <c r="J87" i="28" s="1"/>
  <c r="D111" i="30"/>
  <c r="I111" i="30" s="1"/>
  <c r="D111" i="29"/>
  <c r="I111" i="29" s="1"/>
  <c r="J111" i="29" s="1"/>
  <c r="D111" i="28"/>
  <c r="I111" i="28" s="1"/>
  <c r="J111" i="28" s="1"/>
  <c r="F71" i="30"/>
  <c r="F71" i="29"/>
  <c r="F71" i="28"/>
  <c r="J63" i="28"/>
  <c r="J83" i="29"/>
  <c r="J99" i="30"/>
  <c r="F97" i="30"/>
  <c r="F97" i="29"/>
  <c r="F97" i="28"/>
  <c r="F129" i="30"/>
  <c r="F129" i="29"/>
  <c r="F129" i="28"/>
  <c r="F13" i="30"/>
  <c r="F13" i="29"/>
  <c r="F13" i="28"/>
  <c r="F21" i="30"/>
  <c r="F21" i="29"/>
  <c r="F21" i="28"/>
  <c r="F29" i="30"/>
  <c r="F29" i="29"/>
  <c r="F29" i="28"/>
  <c r="F58" i="30"/>
  <c r="F58" i="29"/>
  <c r="F58" i="28"/>
  <c r="F87" i="30"/>
  <c r="F87" i="29"/>
  <c r="F87" i="28"/>
  <c r="F114" i="30"/>
  <c r="F114" i="29"/>
  <c r="F114" i="28"/>
  <c r="F22" i="30"/>
  <c r="F22" i="29"/>
  <c r="F22" i="28"/>
  <c r="F41" i="30"/>
  <c r="F41" i="29"/>
  <c r="F41" i="28"/>
  <c r="F111" i="30"/>
  <c r="F111" i="29"/>
  <c r="F111" i="28"/>
  <c r="F38" i="30"/>
  <c r="F38" i="29"/>
  <c r="F38" i="28"/>
  <c r="F152" i="30"/>
  <c r="F152" i="29"/>
  <c r="F152" i="28"/>
  <c r="F27" i="30"/>
  <c r="F27" i="29"/>
  <c r="F27" i="28"/>
  <c r="F50" i="30"/>
  <c r="F50" i="29"/>
  <c r="F50" i="28"/>
  <c r="F91" i="30"/>
  <c r="F91" i="29"/>
  <c r="F91" i="28"/>
  <c r="F115" i="30"/>
  <c r="F115" i="29"/>
  <c r="F115" i="28"/>
  <c r="F23" i="30"/>
  <c r="F23" i="29"/>
  <c r="F23" i="28"/>
  <c r="F57" i="30"/>
  <c r="F57" i="29"/>
  <c r="F57" i="28"/>
  <c r="F74" i="30"/>
  <c r="F74" i="29"/>
  <c r="F74" i="28"/>
  <c r="F120" i="30"/>
  <c r="F120" i="29"/>
  <c r="F120" i="28"/>
  <c r="F123" i="30"/>
  <c r="F123" i="29"/>
  <c r="F123" i="28"/>
  <c r="F156" i="30"/>
  <c r="F156" i="29"/>
  <c r="F156" i="28"/>
  <c r="F142" i="30"/>
  <c r="F142" i="29"/>
  <c r="F142" i="28"/>
  <c r="F131" i="30"/>
  <c r="F131" i="29"/>
  <c r="F131" i="28"/>
  <c r="F132" i="30"/>
  <c r="F132" i="29"/>
  <c r="F132" i="28"/>
  <c r="G129" i="30"/>
  <c r="G129" i="29"/>
  <c r="G129" i="28"/>
  <c r="G153" i="30"/>
  <c r="G153" i="29"/>
  <c r="G153" i="28"/>
  <c r="G33" i="30"/>
  <c r="G33" i="29"/>
  <c r="G33" i="28"/>
  <c r="G51" i="30"/>
  <c r="G51" i="29"/>
  <c r="G51" i="28"/>
  <c r="G69" i="30"/>
  <c r="G69" i="29"/>
  <c r="G69" i="28"/>
  <c r="G100" i="30"/>
  <c r="G100" i="29"/>
  <c r="G100" i="28"/>
  <c r="G116" i="30"/>
  <c r="G116" i="29"/>
  <c r="G116" i="28"/>
  <c r="G134" i="30"/>
  <c r="G134" i="29"/>
  <c r="G134" i="28"/>
  <c r="G23" i="30"/>
  <c r="G23" i="29"/>
  <c r="G23" i="28"/>
  <c r="G64" i="30"/>
  <c r="G64" i="29"/>
  <c r="G64" i="28"/>
  <c r="G88" i="30"/>
  <c r="G88" i="29"/>
  <c r="G88" i="28"/>
  <c r="G112" i="30"/>
  <c r="G112" i="29"/>
  <c r="G112" i="28"/>
  <c r="G133" i="30"/>
  <c r="G133" i="29"/>
  <c r="G133" i="28"/>
  <c r="G146" i="30"/>
  <c r="G146" i="29"/>
  <c r="G146" i="28"/>
  <c r="G20" i="30"/>
  <c r="G20" i="29"/>
  <c r="G20" i="28"/>
  <c r="G52" i="30"/>
  <c r="G52" i="29"/>
  <c r="G52" i="28"/>
  <c r="G77" i="30"/>
  <c r="G77" i="29"/>
  <c r="G77" i="28"/>
  <c r="G86" i="30"/>
  <c r="G86" i="29"/>
  <c r="G86" i="28"/>
  <c r="G119" i="30"/>
  <c r="G119" i="29"/>
  <c r="G119" i="28"/>
  <c r="G156" i="30"/>
  <c r="G156" i="29"/>
  <c r="G156" i="28"/>
  <c r="F40" i="30"/>
  <c r="F40" i="29"/>
  <c r="F40" i="28"/>
  <c r="G55" i="30"/>
  <c r="G55" i="29"/>
  <c r="G55" i="28"/>
  <c r="G13" i="30"/>
  <c r="G13" i="29"/>
  <c r="G13" i="28"/>
  <c r="G31" i="30"/>
  <c r="G31" i="29"/>
  <c r="G31" i="28"/>
  <c r="F101" i="30"/>
  <c r="F101" i="29"/>
  <c r="F101" i="28"/>
  <c r="G58" i="30"/>
  <c r="G58" i="29"/>
  <c r="G58" i="28"/>
  <c r="G107" i="30"/>
  <c r="G107" i="29"/>
  <c r="G107" i="28"/>
  <c r="G53" i="30"/>
  <c r="G53" i="29"/>
  <c r="G53" i="28"/>
  <c r="G106" i="30"/>
  <c r="G106" i="29"/>
  <c r="G106" i="28"/>
  <c r="E18" i="30"/>
  <c r="E18" i="29"/>
  <c r="E18" i="28"/>
  <c r="E30" i="30"/>
  <c r="E30" i="29"/>
  <c r="E30" i="28"/>
  <c r="E46" i="30"/>
  <c r="E46" i="29"/>
  <c r="E46" i="28"/>
  <c r="F56" i="30"/>
  <c r="F56" i="29"/>
  <c r="F56" i="28"/>
  <c r="F16" i="30"/>
  <c r="F16" i="29"/>
  <c r="F16" i="28"/>
  <c r="G139" i="30"/>
  <c r="G139" i="29"/>
  <c r="G139" i="28"/>
  <c r="G87" i="30"/>
  <c r="G87" i="29"/>
  <c r="G87" i="28"/>
  <c r="G125" i="30"/>
  <c r="G125" i="29"/>
  <c r="G125" i="28"/>
  <c r="G102" i="30"/>
  <c r="G102" i="29"/>
  <c r="G102" i="28"/>
  <c r="G135" i="30"/>
  <c r="G135" i="29"/>
  <c r="G135" i="28"/>
  <c r="F67" i="30"/>
  <c r="F67" i="29"/>
  <c r="F67" i="28"/>
  <c r="E40" i="30"/>
  <c r="E40" i="29"/>
  <c r="E40" i="28"/>
  <c r="G143" i="30"/>
  <c r="G143" i="29"/>
  <c r="G143" i="28"/>
  <c r="E21" i="30"/>
  <c r="E21" i="29"/>
  <c r="E21" i="28"/>
  <c r="E58" i="30"/>
  <c r="E58" i="29"/>
  <c r="E58" i="28"/>
  <c r="G95" i="30"/>
  <c r="G95" i="29"/>
  <c r="G95" i="28"/>
  <c r="F128" i="30"/>
  <c r="F128" i="29"/>
  <c r="F128" i="28"/>
  <c r="E48" i="30"/>
  <c r="E48" i="29"/>
  <c r="E48" i="28"/>
  <c r="E78" i="30"/>
  <c r="E78" i="29"/>
  <c r="E78" i="28"/>
  <c r="E92" i="30"/>
  <c r="E92" i="29"/>
  <c r="E92" i="28"/>
  <c r="E126" i="30"/>
  <c r="E126" i="29"/>
  <c r="E126" i="28"/>
  <c r="E138" i="30"/>
  <c r="E138" i="29"/>
  <c r="E138" i="28"/>
  <c r="F70" i="30"/>
  <c r="F70" i="29"/>
  <c r="F70" i="28"/>
  <c r="F104" i="30"/>
  <c r="F104" i="29"/>
  <c r="F104" i="28"/>
  <c r="E68" i="30"/>
  <c r="E68" i="29"/>
  <c r="E68" i="28"/>
  <c r="F134" i="30"/>
  <c r="F134" i="29"/>
  <c r="F134" i="28"/>
  <c r="G151" i="30"/>
  <c r="G151" i="29"/>
  <c r="G151" i="28"/>
  <c r="E84" i="30"/>
  <c r="E84" i="29"/>
  <c r="E84" i="28"/>
  <c r="E108" i="30"/>
  <c r="E108" i="29"/>
  <c r="E108" i="28"/>
  <c r="E128" i="30"/>
  <c r="E128" i="29"/>
  <c r="E128" i="28"/>
  <c r="D16" i="30"/>
  <c r="I16" i="30" s="1"/>
  <c r="J16" i="30" s="1"/>
  <c r="D16" i="29"/>
  <c r="I16" i="29" s="1"/>
  <c r="D16" i="28"/>
  <c r="I16" i="28" s="1"/>
  <c r="D24" i="30"/>
  <c r="I24" i="30" s="1"/>
  <c r="J24" i="30" s="1"/>
  <c r="D24" i="29"/>
  <c r="I24" i="29" s="1"/>
  <c r="J24" i="29" s="1"/>
  <c r="D24" i="28"/>
  <c r="I24" i="28" s="1"/>
  <c r="D32" i="30"/>
  <c r="I32" i="30" s="1"/>
  <c r="J32" i="30" s="1"/>
  <c r="D32" i="29"/>
  <c r="I32" i="29" s="1"/>
  <c r="J32" i="29" s="1"/>
  <c r="D32" i="28"/>
  <c r="I32" i="28" s="1"/>
  <c r="E155" i="30"/>
  <c r="E155" i="29"/>
  <c r="E155" i="28"/>
  <c r="E36" i="30"/>
  <c r="E36" i="29"/>
  <c r="E36" i="28"/>
  <c r="F43" i="30"/>
  <c r="F43" i="29"/>
  <c r="F43" i="28"/>
  <c r="E31" i="30"/>
  <c r="E31" i="29"/>
  <c r="E31" i="28"/>
  <c r="E41" i="30"/>
  <c r="E41" i="29"/>
  <c r="E41" i="28"/>
  <c r="E49" i="30"/>
  <c r="E49" i="29"/>
  <c r="E49" i="28"/>
  <c r="E59" i="30"/>
  <c r="E59" i="29"/>
  <c r="E59" i="28"/>
  <c r="E65" i="30"/>
  <c r="E65" i="29"/>
  <c r="E65" i="28"/>
  <c r="F76" i="30"/>
  <c r="F76" i="29"/>
  <c r="F76" i="28"/>
  <c r="E141" i="30"/>
  <c r="E141" i="29"/>
  <c r="E141" i="28"/>
  <c r="D19" i="30"/>
  <c r="I19" i="30" s="1"/>
  <c r="J19" i="30" s="1"/>
  <c r="D19" i="29"/>
  <c r="I19" i="29" s="1"/>
  <c r="J19" i="29" s="1"/>
  <c r="D19" i="28"/>
  <c r="I19" i="28" s="1"/>
  <c r="E149" i="30"/>
  <c r="E149" i="29"/>
  <c r="E149" i="28"/>
  <c r="D25" i="30"/>
  <c r="I25" i="30" s="1"/>
  <c r="J25" i="30" s="1"/>
  <c r="D25" i="29"/>
  <c r="I25" i="29" s="1"/>
  <c r="J25" i="29" s="1"/>
  <c r="D25" i="28"/>
  <c r="I25" i="28" s="1"/>
  <c r="J25" i="28" s="1"/>
  <c r="D102" i="30"/>
  <c r="I102" i="30" s="1"/>
  <c r="J102" i="30" s="1"/>
  <c r="D102" i="29"/>
  <c r="I102" i="29" s="1"/>
  <c r="D102" i="28"/>
  <c r="I102" i="28" s="1"/>
  <c r="D35" i="30"/>
  <c r="I35" i="30" s="1"/>
  <c r="J35" i="30" s="1"/>
  <c r="D35" i="29"/>
  <c r="I35" i="29" s="1"/>
  <c r="J35" i="29" s="1"/>
  <c r="D35" i="28"/>
  <c r="I35" i="28" s="1"/>
  <c r="J35" i="28" s="1"/>
  <c r="D69" i="30"/>
  <c r="I69" i="30" s="1"/>
  <c r="J69" i="30" s="1"/>
  <c r="D69" i="29"/>
  <c r="I69" i="29" s="1"/>
  <c r="J69" i="29" s="1"/>
  <c r="D69" i="28"/>
  <c r="I69" i="28" s="1"/>
  <c r="D115" i="30"/>
  <c r="I115" i="30" s="1"/>
  <c r="D115" i="29"/>
  <c r="I115" i="29" s="1"/>
  <c r="D115" i="28"/>
  <c r="I115" i="28" s="1"/>
  <c r="J115" i="28" s="1"/>
  <c r="D137" i="30"/>
  <c r="D137" i="29"/>
  <c r="D137" i="28"/>
  <c r="E81" i="30"/>
  <c r="E81" i="29"/>
  <c r="E81" i="28"/>
  <c r="E93" i="30"/>
  <c r="E93" i="29"/>
  <c r="E93" i="28"/>
  <c r="E103" i="30"/>
  <c r="E103" i="29"/>
  <c r="E103" i="28"/>
  <c r="E109" i="30"/>
  <c r="E109" i="29"/>
  <c r="E109" i="28"/>
  <c r="E117" i="30"/>
  <c r="E117" i="29"/>
  <c r="E117" i="28"/>
  <c r="E123" i="30"/>
  <c r="E123" i="29"/>
  <c r="E123" i="28"/>
  <c r="E129" i="30"/>
  <c r="E129" i="29"/>
  <c r="E129" i="28"/>
  <c r="E137" i="30"/>
  <c r="E137" i="29"/>
  <c r="E137" i="28"/>
  <c r="D79" i="30"/>
  <c r="I79" i="30" s="1"/>
  <c r="J79" i="30" s="1"/>
  <c r="D79" i="29"/>
  <c r="I79" i="29" s="1"/>
  <c r="D79" i="28"/>
  <c r="I79" i="28" s="1"/>
  <c r="D139" i="30"/>
  <c r="D139" i="29"/>
  <c r="D139" i="28"/>
  <c r="D149" i="30"/>
  <c r="D149" i="29"/>
  <c r="D149" i="28"/>
  <c r="D31" i="30"/>
  <c r="I31" i="30" s="1"/>
  <c r="D31" i="29"/>
  <c r="I31" i="29" s="1"/>
  <c r="D31" i="28"/>
  <c r="I31" i="28" s="1"/>
  <c r="J31" i="28" s="1"/>
  <c r="D61" i="30"/>
  <c r="I61" i="30" s="1"/>
  <c r="J61" i="30" s="1"/>
  <c r="D61" i="29"/>
  <c r="I61" i="29" s="1"/>
  <c r="D61" i="28"/>
  <c r="I61" i="28" s="1"/>
  <c r="J61" i="28" s="1"/>
  <c r="D85" i="30"/>
  <c r="I85" i="30" s="1"/>
  <c r="J85" i="30" s="1"/>
  <c r="D85" i="29"/>
  <c r="I85" i="29" s="1"/>
  <c r="J85" i="29" s="1"/>
  <c r="D85" i="28"/>
  <c r="I85" i="28" s="1"/>
  <c r="J85" i="28" s="1"/>
  <c r="D113" i="30"/>
  <c r="I113" i="30" s="1"/>
  <c r="D113" i="29"/>
  <c r="I113" i="29" s="1"/>
  <c r="J113" i="29" s="1"/>
  <c r="D113" i="28"/>
  <c r="I113" i="28" s="1"/>
  <c r="J113" i="28" s="1"/>
  <c r="D141" i="30"/>
  <c r="D141" i="29"/>
  <c r="D141" i="28"/>
  <c r="D44" i="30"/>
  <c r="I44" i="30" s="1"/>
  <c r="J44" i="30" s="1"/>
  <c r="D44" i="29"/>
  <c r="I44" i="29" s="1"/>
  <c r="J44" i="29" s="1"/>
  <c r="D44" i="28"/>
  <c r="I44" i="28" s="1"/>
  <c r="J44" i="28" s="1"/>
  <c r="D54" i="30"/>
  <c r="I54" i="30" s="1"/>
  <c r="D54" i="29"/>
  <c r="I54" i="29" s="1"/>
  <c r="J54" i="29" s="1"/>
  <c r="D54" i="28"/>
  <c r="I54" i="28" s="1"/>
  <c r="J54" i="28" s="1"/>
  <c r="D62" i="30"/>
  <c r="I62" i="30" s="1"/>
  <c r="D62" i="29"/>
  <c r="I62" i="29" s="1"/>
  <c r="J62" i="29" s="1"/>
  <c r="D62" i="28"/>
  <c r="I62" i="28" s="1"/>
  <c r="J62" i="28" s="1"/>
  <c r="D72" i="30"/>
  <c r="I72" i="30" s="1"/>
  <c r="D72" i="29"/>
  <c r="I72" i="29" s="1"/>
  <c r="J72" i="29" s="1"/>
  <c r="D72" i="28"/>
  <c r="I72" i="28" s="1"/>
  <c r="J72" i="28" s="1"/>
  <c r="D80" i="30"/>
  <c r="I80" i="30" s="1"/>
  <c r="J80" i="30" s="1"/>
  <c r="D80" i="29"/>
  <c r="I80" i="29" s="1"/>
  <c r="J80" i="29" s="1"/>
  <c r="D80" i="28"/>
  <c r="I80" i="28" s="1"/>
  <c r="J80" i="28" s="1"/>
  <c r="D90" i="30"/>
  <c r="I90" i="30" s="1"/>
  <c r="D90" i="29"/>
  <c r="I90" i="29" s="1"/>
  <c r="J90" i="29" s="1"/>
  <c r="D90" i="28"/>
  <c r="I90" i="28" s="1"/>
  <c r="J90" i="28" s="1"/>
  <c r="D98" i="30"/>
  <c r="I98" i="30" s="1"/>
  <c r="D98" i="29"/>
  <c r="I98" i="29" s="1"/>
  <c r="D98" i="28"/>
  <c r="I98" i="28" s="1"/>
  <c r="J98" i="28" s="1"/>
  <c r="D108" i="30"/>
  <c r="I108" i="30" s="1"/>
  <c r="D108" i="29"/>
  <c r="I108" i="29" s="1"/>
  <c r="D108" i="28"/>
  <c r="I108" i="28" s="1"/>
  <c r="J108" i="28" s="1"/>
  <c r="D118" i="30"/>
  <c r="I118" i="30" s="1"/>
  <c r="J118" i="30" s="1"/>
  <c r="D118" i="29"/>
  <c r="I118" i="29" s="1"/>
  <c r="D118" i="28"/>
  <c r="I118" i="28" s="1"/>
  <c r="J118" i="28" s="1"/>
  <c r="D128" i="30"/>
  <c r="D128" i="29"/>
  <c r="D128" i="28"/>
  <c r="D136" i="30"/>
  <c r="D136" i="29"/>
  <c r="D136" i="28"/>
  <c r="D144" i="30"/>
  <c r="D144" i="29"/>
  <c r="D144" i="28"/>
  <c r="D152" i="30"/>
  <c r="I152" i="30" s="1"/>
  <c r="J152" i="30" s="1"/>
  <c r="D152" i="29"/>
  <c r="I152" i="29" s="1"/>
  <c r="D152" i="28"/>
  <c r="I152" i="28" s="1"/>
  <c r="J152" i="28" s="1"/>
  <c r="E74" i="30"/>
  <c r="E74" i="29"/>
  <c r="E74" i="28"/>
  <c r="E146" i="30"/>
  <c r="E146" i="29"/>
  <c r="E146" i="28"/>
  <c r="D43" i="30"/>
  <c r="I43" i="30" s="1"/>
  <c r="J43" i="30" s="1"/>
  <c r="D43" i="29"/>
  <c r="I43" i="29" s="1"/>
  <c r="J43" i="29" s="1"/>
  <c r="D43" i="28"/>
  <c r="I43" i="28" s="1"/>
  <c r="J43" i="28" s="1"/>
  <c r="D65" i="30"/>
  <c r="I65" i="30" s="1"/>
  <c r="J65" i="30" s="1"/>
  <c r="D65" i="29"/>
  <c r="I65" i="29" s="1"/>
  <c r="D65" i="28"/>
  <c r="I65" i="28" s="1"/>
  <c r="J65" i="28" s="1"/>
  <c r="D93" i="30"/>
  <c r="I93" i="30" s="1"/>
  <c r="J93" i="30" s="1"/>
  <c r="D93" i="29"/>
  <c r="I93" i="29" s="1"/>
  <c r="J93" i="29" s="1"/>
  <c r="D93" i="28"/>
  <c r="I93" i="28" s="1"/>
  <c r="J93" i="28" s="1"/>
  <c r="D119" i="30"/>
  <c r="I119" i="30" s="1"/>
  <c r="D119" i="29"/>
  <c r="I119" i="29" s="1"/>
  <c r="D119" i="28"/>
  <c r="I119" i="28" s="1"/>
  <c r="J119" i="28" s="1"/>
  <c r="F84" i="30"/>
  <c r="F84" i="29"/>
  <c r="F84" i="28"/>
  <c r="J63" i="29"/>
  <c r="D107" i="30"/>
  <c r="I107" i="30" s="1"/>
  <c r="D107" i="29"/>
  <c r="I107" i="29" s="1"/>
  <c r="J107" i="29" s="1"/>
  <c r="D107" i="28"/>
  <c r="I107" i="28" s="1"/>
  <c r="J107" i="28" s="1"/>
  <c r="E51" i="30"/>
  <c r="E51" i="29"/>
  <c r="E51" i="28"/>
  <c r="C27" i="29"/>
  <c r="C26" i="30"/>
  <c r="C27" i="28"/>
  <c r="K35" i="1"/>
  <c r="N5" i="17" s="1"/>
  <c r="B7" i="17"/>
  <c r="C8" i="4"/>
  <c r="B8" i="4"/>
  <c r="B9" i="4" s="1"/>
  <c r="J16" i="1"/>
  <c r="J119" i="29" l="1"/>
  <c r="J98" i="29"/>
  <c r="J54" i="30"/>
  <c r="J115" i="29"/>
  <c r="J102" i="28"/>
  <c r="J125" i="28"/>
  <c r="J73" i="30"/>
  <c r="J154" i="30"/>
  <c r="J107" i="30"/>
  <c r="J119" i="30"/>
  <c r="J108" i="29"/>
  <c r="J98" i="30"/>
  <c r="J62" i="30"/>
  <c r="J113" i="30"/>
  <c r="J31" i="29"/>
  <c r="J79" i="28"/>
  <c r="J115" i="30"/>
  <c r="J102" i="29"/>
  <c r="J19" i="28"/>
  <c r="J24" i="28"/>
  <c r="J16" i="29"/>
  <c r="J39" i="28"/>
  <c r="J126" i="30"/>
  <c r="J106" i="28"/>
  <c r="J88" i="30"/>
  <c r="J52" i="30"/>
  <c r="J77" i="30"/>
  <c r="J57" i="30"/>
  <c r="J33" i="29"/>
  <c r="J114" i="28"/>
  <c r="J94" i="30"/>
  <c r="J15" i="28"/>
  <c r="J20" i="28"/>
  <c r="J112" i="28"/>
  <c r="J90" i="30"/>
  <c r="J16" i="28"/>
  <c r="J88" i="29"/>
  <c r="J42" i="30"/>
  <c r="J55" i="30"/>
  <c r="J33" i="28"/>
  <c r="J94" i="29"/>
  <c r="J153" i="28"/>
  <c r="J152" i="29"/>
  <c r="J118" i="29"/>
  <c r="J108" i="30"/>
  <c r="J72" i="30"/>
  <c r="J61" i="29"/>
  <c r="J31" i="30"/>
  <c r="J79" i="29"/>
  <c r="J69" i="28"/>
  <c r="J32" i="28"/>
  <c r="J111" i="30"/>
  <c r="J116" i="28"/>
  <c r="J106" i="29"/>
  <c r="J17" i="28"/>
  <c r="J22" i="28"/>
  <c r="J14" i="29"/>
  <c r="J156" i="28"/>
  <c r="J114" i="29"/>
  <c r="J89" i="28"/>
  <c r="J15" i="29"/>
  <c r="J20" i="29"/>
  <c r="J112" i="29"/>
  <c r="J67" i="28"/>
  <c r="J23" i="28"/>
  <c r="P5" i="29"/>
  <c r="J59" i="30"/>
  <c r="J126" i="29"/>
  <c r="J78" i="30"/>
  <c r="J77" i="29"/>
  <c r="J109" i="28"/>
  <c r="J57" i="29"/>
  <c r="J21" i="28"/>
  <c r="M5" i="29"/>
  <c r="J30" i="29"/>
  <c r="J103" i="28"/>
  <c r="J81" i="29"/>
  <c r="J122" i="29"/>
  <c r="J58" i="28"/>
  <c r="J40" i="30"/>
  <c r="J101" i="28"/>
  <c r="J51" i="30"/>
  <c r="J89" i="29"/>
  <c r="J34" i="30"/>
  <c r="J49" i="29"/>
  <c r="J27" i="29"/>
  <c r="J38" i="28"/>
  <c r="J28" i="29"/>
  <c r="J121" i="28"/>
  <c r="J97" i="30"/>
  <c r="J47" i="28"/>
  <c r="J100" i="29"/>
  <c r="J92" i="30"/>
  <c r="J74" i="28"/>
  <c r="J64" i="29"/>
  <c r="J56" i="30"/>
  <c r="J117" i="29"/>
  <c r="J91" i="30"/>
  <c r="J37" i="28"/>
  <c r="J123" i="29"/>
  <c r="J75" i="30"/>
  <c r="J29" i="29"/>
  <c r="J36" i="30"/>
  <c r="J18" i="28"/>
  <c r="I13" i="29"/>
  <c r="J13" i="29" s="1"/>
  <c r="M10" i="29"/>
  <c r="M16" i="29" s="1"/>
  <c r="P5" i="30"/>
  <c r="J68" i="28"/>
  <c r="J155" i="28"/>
  <c r="J109" i="29"/>
  <c r="J46" i="28"/>
  <c r="J21" i="29"/>
  <c r="M5" i="30"/>
  <c r="J30" i="30"/>
  <c r="J103" i="29"/>
  <c r="J81" i="30"/>
  <c r="J122" i="30"/>
  <c r="J58" i="29"/>
  <c r="J101" i="29"/>
  <c r="J49" i="30"/>
  <c r="J41" i="28"/>
  <c r="J27" i="30"/>
  <c r="J28" i="30"/>
  <c r="J121" i="29"/>
  <c r="J71" i="28"/>
  <c r="J47" i="29"/>
  <c r="J120" i="28"/>
  <c r="J100" i="30"/>
  <c r="J84" i="28"/>
  <c r="J74" i="29"/>
  <c r="J64" i="30"/>
  <c r="J48" i="28"/>
  <c r="J117" i="30"/>
  <c r="J37" i="29"/>
  <c r="J82" i="28"/>
  <c r="J123" i="30"/>
  <c r="J45" i="28"/>
  <c r="J29" i="30"/>
  <c r="J26" i="28"/>
  <c r="J18" i="29"/>
  <c r="I13" i="30"/>
  <c r="J13" i="30" s="1"/>
  <c r="M10" i="30"/>
  <c r="M16" i="30" s="1"/>
  <c r="J65" i="29"/>
  <c r="J59" i="28"/>
  <c r="J39" i="29"/>
  <c r="J78" i="28"/>
  <c r="J68" i="29"/>
  <c r="J155" i="29"/>
  <c r="J109" i="30"/>
  <c r="J46" i="29"/>
  <c r="J21" i="30"/>
  <c r="J103" i="30"/>
  <c r="J58" i="30"/>
  <c r="J40" i="28"/>
  <c r="J125" i="29"/>
  <c r="J101" i="30"/>
  <c r="J51" i="28"/>
  <c r="J153" i="29"/>
  <c r="J34" i="28"/>
  <c r="J41" i="29"/>
  <c r="J38" i="30"/>
  <c r="J121" i="30"/>
  <c r="J97" i="28"/>
  <c r="J71" i="29"/>
  <c r="J47" i="30"/>
  <c r="J120" i="29"/>
  <c r="J92" i="28"/>
  <c r="J84" i="29"/>
  <c r="J74" i="30"/>
  <c r="J56" i="28"/>
  <c r="J48" i="29"/>
  <c r="J91" i="28"/>
  <c r="J67" i="29"/>
  <c r="J37" i="30"/>
  <c r="J82" i="29"/>
  <c r="J75" i="28"/>
  <c r="J45" i="29"/>
  <c r="J36" i="28"/>
  <c r="J26" i="29"/>
  <c r="J18" i="30"/>
  <c r="P5" i="28"/>
  <c r="J78" i="29"/>
  <c r="J68" i="30"/>
  <c r="J155" i="30"/>
  <c r="J46" i="30"/>
  <c r="M5" i="28"/>
  <c r="J30" i="28"/>
  <c r="J81" i="28"/>
  <c r="J122" i="28"/>
  <c r="J40" i="29"/>
  <c r="J51" i="29"/>
  <c r="J34" i="29"/>
  <c r="J49" i="28"/>
  <c r="J41" i="30"/>
  <c r="J27" i="28"/>
  <c r="J28" i="28"/>
  <c r="J97" i="29"/>
  <c r="J71" i="30"/>
  <c r="J120" i="30"/>
  <c r="J100" i="28"/>
  <c r="J92" i="29"/>
  <c r="J84" i="30"/>
  <c r="J64" i="28"/>
  <c r="J56" i="29"/>
  <c r="J48" i="30"/>
  <c r="J117" i="28"/>
  <c r="J91" i="29"/>
  <c r="J82" i="30"/>
  <c r="J123" i="28"/>
  <c r="J75" i="29"/>
  <c r="J45" i="30"/>
  <c r="J29" i="28"/>
  <c r="J36" i="29"/>
  <c r="J26" i="30"/>
  <c r="I13" i="28"/>
  <c r="J13" i="28" s="1"/>
  <c r="M10" i="28"/>
  <c r="M16" i="28" s="1"/>
  <c r="C28" i="29"/>
  <c r="C27" i="30"/>
  <c r="C28" i="28"/>
  <c r="F12" i="3"/>
  <c r="M15" i="30" l="1"/>
  <c r="M11" i="30"/>
  <c r="M11" i="28"/>
  <c r="M15" i="28"/>
  <c r="M15" i="29"/>
  <c r="M11" i="29"/>
  <c r="C29" i="29"/>
  <c r="C28" i="30"/>
  <c r="C29" i="28"/>
  <c r="H13" i="20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G13" i="20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P11" i="20"/>
  <c r="M17" i="28" l="1"/>
  <c r="M17" i="29"/>
  <c r="M17" i="30"/>
  <c r="C30" i="29"/>
  <c r="C29" i="30"/>
  <c r="C30" i="28"/>
  <c r="G156" i="22"/>
  <c r="F156" i="22"/>
  <c r="E156" i="22"/>
  <c r="D156" i="22"/>
  <c r="G155" i="22"/>
  <c r="F155" i="22"/>
  <c r="E155" i="22"/>
  <c r="D155" i="22"/>
  <c r="G154" i="22"/>
  <c r="F154" i="22"/>
  <c r="E154" i="22"/>
  <c r="D154" i="22"/>
  <c r="G153" i="22"/>
  <c r="F153" i="22"/>
  <c r="E153" i="22"/>
  <c r="D153" i="22"/>
  <c r="G152" i="22"/>
  <c r="F152" i="22"/>
  <c r="E152" i="22"/>
  <c r="D152" i="22"/>
  <c r="G151" i="22"/>
  <c r="F151" i="22"/>
  <c r="E151" i="22"/>
  <c r="D151" i="22"/>
  <c r="I151" i="22" s="1"/>
  <c r="G150" i="22"/>
  <c r="F150" i="22"/>
  <c r="E150" i="22"/>
  <c r="D150" i="22"/>
  <c r="I150" i="22" s="1"/>
  <c r="G149" i="22"/>
  <c r="F149" i="22"/>
  <c r="E149" i="22"/>
  <c r="D149" i="22"/>
  <c r="I149" i="22" s="1"/>
  <c r="G148" i="22"/>
  <c r="F148" i="22"/>
  <c r="E148" i="22"/>
  <c r="D148" i="22"/>
  <c r="I148" i="22" s="1"/>
  <c r="G147" i="22"/>
  <c r="F147" i="22"/>
  <c r="E147" i="22"/>
  <c r="D147" i="22"/>
  <c r="I147" i="22" s="1"/>
  <c r="G146" i="22"/>
  <c r="F146" i="22"/>
  <c r="E146" i="22"/>
  <c r="D146" i="22"/>
  <c r="I146" i="22" s="1"/>
  <c r="G145" i="22"/>
  <c r="F145" i="22"/>
  <c r="E145" i="22"/>
  <c r="D145" i="22"/>
  <c r="I145" i="22" s="1"/>
  <c r="G144" i="22"/>
  <c r="F144" i="22"/>
  <c r="E144" i="22"/>
  <c r="D144" i="22"/>
  <c r="I144" i="22" s="1"/>
  <c r="G143" i="22"/>
  <c r="F143" i="22"/>
  <c r="E143" i="22"/>
  <c r="D143" i="22"/>
  <c r="I143" i="22" s="1"/>
  <c r="G142" i="22"/>
  <c r="F142" i="22"/>
  <c r="E142" i="22"/>
  <c r="D142" i="22"/>
  <c r="I142" i="22" s="1"/>
  <c r="G141" i="22"/>
  <c r="F141" i="22"/>
  <c r="E141" i="22"/>
  <c r="D141" i="22"/>
  <c r="I141" i="22" s="1"/>
  <c r="G140" i="22"/>
  <c r="F140" i="22"/>
  <c r="E140" i="22"/>
  <c r="D140" i="22"/>
  <c r="I140" i="22" s="1"/>
  <c r="G139" i="22"/>
  <c r="F139" i="22"/>
  <c r="E139" i="22"/>
  <c r="D139" i="22"/>
  <c r="I139" i="22" s="1"/>
  <c r="G138" i="22"/>
  <c r="F138" i="22"/>
  <c r="E138" i="22"/>
  <c r="D138" i="22"/>
  <c r="I138" i="22" s="1"/>
  <c r="G137" i="22"/>
  <c r="F137" i="22"/>
  <c r="E137" i="22"/>
  <c r="D137" i="22"/>
  <c r="I137" i="22" s="1"/>
  <c r="G136" i="22"/>
  <c r="F136" i="22"/>
  <c r="E136" i="22"/>
  <c r="D136" i="22"/>
  <c r="I136" i="22" s="1"/>
  <c r="G135" i="22"/>
  <c r="F135" i="22"/>
  <c r="E135" i="22"/>
  <c r="D135" i="22"/>
  <c r="I135" i="22" s="1"/>
  <c r="G134" i="22"/>
  <c r="F134" i="22"/>
  <c r="E134" i="22"/>
  <c r="D134" i="22"/>
  <c r="I134" i="22" s="1"/>
  <c r="G133" i="22"/>
  <c r="F133" i="22"/>
  <c r="E133" i="22"/>
  <c r="D133" i="22"/>
  <c r="I133" i="22" s="1"/>
  <c r="G132" i="22"/>
  <c r="F132" i="22"/>
  <c r="E132" i="22"/>
  <c r="D132" i="22"/>
  <c r="I132" i="22" s="1"/>
  <c r="G131" i="22"/>
  <c r="F131" i="22"/>
  <c r="E131" i="22"/>
  <c r="D131" i="22"/>
  <c r="I131" i="22" s="1"/>
  <c r="G130" i="22"/>
  <c r="F130" i="22"/>
  <c r="E130" i="22"/>
  <c r="D130" i="22"/>
  <c r="I130" i="22" s="1"/>
  <c r="G129" i="22"/>
  <c r="F129" i="22"/>
  <c r="E129" i="22"/>
  <c r="D129" i="22"/>
  <c r="I129" i="22" s="1"/>
  <c r="G128" i="22"/>
  <c r="F128" i="22"/>
  <c r="E128" i="22"/>
  <c r="D128" i="22"/>
  <c r="I128" i="22" s="1"/>
  <c r="G127" i="22"/>
  <c r="F127" i="22"/>
  <c r="E127" i="22"/>
  <c r="D127" i="22"/>
  <c r="I127" i="22" s="1"/>
  <c r="G126" i="22"/>
  <c r="F126" i="22"/>
  <c r="E126" i="22"/>
  <c r="D126" i="22"/>
  <c r="G125" i="22"/>
  <c r="F125" i="22"/>
  <c r="E125" i="22"/>
  <c r="D125" i="22"/>
  <c r="G124" i="22"/>
  <c r="F124" i="22"/>
  <c r="E124" i="22"/>
  <c r="D124" i="22"/>
  <c r="G123" i="22"/>
  <c r="F123" i="22"/>
  <c r="E123" i="22"/>
  <c r="D123" i="22"/>
  <c r="G122" i="22"/>
  <c r="F122" i="22"/>
  <c r="E122" i="22"/>
  <c r="D122" i="22"/>
  <c r="G121" i="22"/>
  <c r="F121" i="22"/>
  <c r="E121" i="22"/>
  <c r="D121" i="22"/>
  <c r="G120" i="22"/>
  <c r="F120" i="22"/>
  <c r="E120" i="22"/>
  <c r="D120" i="22"/>
  <c r="G119" i="22"/>
  <c r="F119" i="22"/>
  <c r="E119" i="22"/>
  <c r="D119" i="22"/>
  <c r="G118" i="22"/>
  <c r="F118" i="22"/>
  <c r="E118" i="22"/>
  <c r="D118" i="22"/>
  <c r="G117" i="22"/>
  <c r="F117" i="22"/>
  <c r="E117" i="22"/>
  <c r="D117" i="22"/>
  <c r="G116" i="22"/>
  <c r="F116" i="22"/>
  <c r="E116" i="22"/>
  <c r="D116" i="22"/>
  <c r="G115" i="22"/>
  <c r="F115" i="22"/>
  <c r="E115" i="22"/>
  <c r="D115" i="22"/>
  <c r="G114" i="22"/>
  <c r="F114" i="22"/>
  <c r="E114" i="22"/>
  <c r="D114" i="22"/>
  <c r="G113" i="22"/>
  <c r="F113" i="22"/>
  <c r="E113" i="22"/>
  <c r="D113" i="22"/>
  <c r="G112" i="22"/>
  <c r="F112" i="22"/>
  <c r="E112" i="22"/>
  <c r="D112" i="22"/>
  <c r="G111" i="22"/>
  <c r="F111" i="22"/>
  <c r="E111" i="22"/>
  <c r="D111" i="22"/>
  <c r="G110" i="22"/>
  <c r="F110" i="22"/>
  <c r="E110" i="22"/>
  <c r="D110" i="22"/>
  <c r="G109" i="22"/>
  <c r="F109" i="22"/>
  <c r="E109" i="22"/>
  <c r="D109" i="22"/>
  <c r="G108" i="22"/>
  <c r="F108" i="22"/>
  <c r="E108" i="22"/>
  <c r="D108" i="22"/>
  <c r="G107" i="22"/>
  <c r="F107" i="22"/>
  <c r="E107" i="22"/>
  <c r="D107" i="22"/>
  <c r="G106" i="22"/>
  <c r="F106" i="22"/>
  <c r="E106" i="22"/>
  <c r="D106" i="22"/>
  <c r="G105" i="22"/>
  <c r="F105" i="22"/>
  <c r="E105" i="22"/>
  <c r="D105" i="22"/>
  <c r="G104" i="22"/>
  <c r="F104" i="22"/>
  <c r="E104" i="22"/>
  <c r="D104" i="22"/>
  <c r="G103" i="22"/>
  <c r="F103" i="22"/>
  <c r="E103" i="22"/>
  <c r="D103" i="22"/>
  <c r="G102" i="22"/>
  <c r="F102" i="22"/>
  <c r="E102" i="22"/>
  <c r="D102" i="22"/>
  <c r="G101" i="22"/>
  <c r="F101" i="22"/>
  <c r="E101" i="22"/>
  <c r="D101" i="22"/>
  <c r="G100" i="22"/>
  <c r="F100" i="22"/>
  <c r="E100" i="22"/>
  <c r="D100" i="22"/>
  <c r="G99" i="22"/>
  <c r="F99" i="22"/>
  <c r="E99" i="22"/>
  <c r="D99" i="22"/>
  <c r="G98" i="22"/>
  <c r="F98" i="22"/>
  <c r="E98" i="22"/>
  <c r="D98" i="22"/>
  <c r="G97" i="22"/>
  <c r="F97" i="22"/>
  <c r="E97" i="22"/>
  <c r="D97" i="22"/>
  <c r="G96" i="22"/>
  <c r="F96" i="22"/>
  <c r="E96" i="22"/>
  <c r="D96" i="22"/>
  <c r="G95" i="22"/>
  <c r="F95" i="22"/>
  <c r="E95" i="22"/>
  <c r="D95" i="22"/>
  <c r="G94" i="22"/>
  <c r="F94" i="22"/>
  <c r="E94" i="22"/>
  <c r="D94" i="22"/>
  <c r="G93" i="22"/>
  <c r="F93" i="22"/>
  <c r="E93" i="22"/>
  <c r="D93" i="22"/>
  <c r="G92" i="22"/>
  <c r="F92" i="22"/>
  <c r="E92" i="22"/>
  <c r="D92" i="22"/>
  <c r="G91" i="22"/>
  <c r="F91" i="22"/>
  <c r="E91" i="22"/>
  <c r="D91" i="22"/>
  <c r="G90" i="22"/>
  <c r="F90" i="22"/>
  <c r="E90" i="22"/>
  <c r="D90" i="22"/>
  <c r="G89" i="22"/>
  <c r="F89" i="22"/>
  <c r="E89" i="22"/>
  <c r="D89" i="22"/>
  <c r="G88" i="22"/>
  <c r="F88" i="22"/>
  <c r="E88" i="22"/>
  <c r="D88" i="22"/>
  <c r="G87" i="22"/>
  <c r="F87" i="22"/>
  <c r="E87" i="22"/>
  <c r="D87" i="22"/>
  <c r="G86" i="22"/>
  <c r="F86" i="22"/>
  <c r="E86" i="22"/>
  <c r="D86" i="22"/>
  <c r="G85" i="22"/>
  <c r="F85" i="22"/>
  <c r="E85" i="22"/>
  <c r="D85" i="22"/>
  <c r="G84" i="22"/>
  <c r="F84" i="22"/>
  <c r="E84" i="22"/>
  <c r="D84" i="22"/>
  <c r="G83" i="22"/>
  <c r="F83" i="22"/>
  <c r="E83" i="22"/>
  <c r="D83" i="22"/>
  <c r="G82" i="22"/>
  <c r="F82" i="22"/>
  <c r="E82" i="22"/>
  <c r="D82" i="22"/>
  <c r="G81" i="22"/>
  <c r="F81" i="22"/>
  <c r="E81" i="22"/>
  <c r="D81" i="22"/>
  <c r="G80" i="22"/>
  <c r="F80" i="22"/>
  <c r="E80" i="22"/>
  <c r="D80" i="22"/>
  <c r="G79" i="22"/>
  <c r="F79" i="22"/>
  <c r="E79" i="22"/>
  <c r="D79" i="22"/>
  <c r="G78" i="22"/>
  <c r="F78" i="22"/>
  <c r="E78" i="22"/>
  <c r="D78" i="22"/>
  <c r="G77" i="22"/>
  <c r="F77" i="22"/>
  <c r="E77" i="22"/>
  <c r="D77" i="22"/>
  <c r="G76" i="22"/>
  <c r="F76" i="22"/>
  <c r="E76" i="22"/>
  <c r="D76" i="22"/>
  <c r="G75" i="22"/>
  <c r="F75" i="22"/>
  <c r="E75" i="22"/>
  <c r="D75" i="22"/>
  <c r="G74" i="22"/>
  <c r="F74" i="22"/>
  <c r="E74" i="22"/>
  <c r="D74" i="22"/>
  <c r="G73" i="22"/>
  <c r="F73" i="22"/>
  <c r="E73" i="22"/>
  <c r="D73" i="22"/>
  <c r="G72" i="22"/>
  <c r="F72" i="22"/>
  <c r="E72" i="22"/>
  <c r="D72" i="22"/>
  <c r="G71" i="22"/>
  <c r="F71" i="22"/>
  <c r="E71" i="22"/>
  <c r="D71" i="22"/>
  <c r="G70" i="22"/>
  <c r="F70" i="22"/>
  <c r="E70" i="22"/>
  <c r="D70" i="22"/>
  <c r="G69" i="22"/>
  <c r="F69" i="22"/>
  <c r="E69" i="22"/>
  <c r="D69" i="22"/>
  <c r="G68" i="22"/>
  <c r="F68" i="22"/>
  <c r="E68" i="22"/>
  <c r="D68" i="22"/>
  <c r="G67" i="22"/>
  <c r="F67" i="22"/>
  <c r="E67" i="22"/>
  <c r="D67" i="22"/>
  <c r="G66" i="22"/>
  <c r="F66" i="22"/>
  <c r="E66" i="22"/>
  <c r="D66" i="22"/>
  <c r="G65" i="22"/>
  <c r="F65" i="22"/>
  <c r="E65" i="22"/>
  <c r="D65" i="22"/>
  <c r="G64" i="22"/>
  <c r="F64" i="22"/>
  <c r="E64" i="22"/>
  <c r="D64" i="22"/>
  <c r="G63" i="22"/>
  <c r="F63" i="22"/>
  <c r="E63" i="22"/>
  <c r="D63" i="22"/>
  <c r="G62" i="22"/>
  <c r="F62" i="22"/>
  <c r="E62" i="22"/>
  <c r="D62" i="22"/>
  <c r="G61" i="22"/>
  <c r="F61" i="22"/>
  <c r="E61" i="22"/>
  <c r="D61" i="22"/>
  <c r="G60" i="22"/>
  <c r="F60" i="22"/>
  <c r="E60" i="22"/>
  <c r="D60" i="22"/>
  <c r="G59" i="22"/>
  <c r="F59" i="22"/>
  <c r="E59" i="22"/>
  <c r="D59" i="22"/>
  <c r="G58" i="22"/>
  <c r="F58" i="22"/>
  <c r="E58" i="22"/>
  <c r="D58" i="22"/>
  <c r="G57" i="22"/>
  <c r="F57" i="22"/>
  <c r="E57" i="22"/>
  <c r="D57" i="22"/>
  <c r="G56" i="22"/>
  <c r="F56" i="22"/>
  <c r="E56" i="22"/>
  <c r="D56" i="22"/>
  <c r="G55" i="22"/>
  <c r="F55" i="22"/>
  <c r="E55" i="22"/>
  <c r="D55" i="22"/>
  <c r="G54" i="22"/>
  <c r="F54" i="22"/>
  <c r="E54" i="22"/>
  <c r="D54" i="22"/>
  <c r="G53" i="22"/>
  <c r="F53" i="22"/>
  <c r="E53" i="22"/>
  <c r="D53" i="22"/>
  <c r="G52" i="22"/>
  <c r="F52" i="22"/>
  <c r="E52" i="22"/>
  <c r="D52" i="22"/>
  <c r="G51" i="22"/>
  <c r="F51" i="22"/>
  <c r="E51" i="22"/>
  <c r="D51" i="22"/>
  <c r="G50" i="22"/>
  <c r="F50" i="22"/>
  <c r="E50" i="22"/>
  <c r="D50" i="22"/>
  <c r="G49" i="22"/>
  <c r="F49" i="22"/>
  <c r="E49" i="22"/>
  <c r="D49" i="22"/>
  <c r="G48" i="22"/>
  <c r="F48" i="22"/>
  <c r="E48" i="22"/>
  <c r="D48" i="22"/>
  <c r="G47" i="22"/>
  <c r="F47" i="22"/>
  <c r="E47" i="22"/>
  <c r="D47" i="22"/>
  <c r="G46" i="22"/>
  <c r="F46" i="22"/>
  <c r="E46" i="22"/>
  <c r="D46" i="22"/>
  <c r="G45" i="22"/>
  <c r="F45" i="22"/>
  <c r="E45" i="22"/>
  <c r="D45" i="22"/>
  <c r="G44" i="22"/>
  <c r="F44" i="22"/>
  <c r="E44" i="22"/>
  <c r="D44" i="22"/>
  <c r="G43" i="22"/>
  <c r="F43" i="22"/>
  <c r="E43" i="22"/>
  <c r="D43" i="22"/>
  <c r="G42" i="22"/>
  <c r="F42" i="22"/>
  <c r="E42" i="22"/>
  <c r="D42" i="22"/>
  <c r="G41" i="22"/>
  <c r="F41" i="22"/>
  <c r="E41" i="22"/>
  <c r="D41" i="22"/>
  <c r="G40" i="22"/>
  <c r="F40" i="22"/>
  <c r="E40" i="22"/>
  <c r="D40" i="22"/>
  <c r="G39" i="22"/>
  <c r="F39" i="22"/>
  <c r="E39" i="22"/>
  <c r="D39" i="22"/>
  <c r="G38" i="22"/>
  <c r="F38" i="22"/>
  <c r="E38" i="22"/>
  <c r="D38" i="22"/>
  <c r="G37" i="22"/>
  <c r="F37" i="22"/>
  <c r="E37" i="22"/>
  <c r="D37" i="22"/>
  <c r="G36" i="22"/>
  <c r="F36" i="22"/>
  <c r="E36" i="22"/>
  <c r="D36" i="22"/>
  <c r="G35" i="22"/>
  <c r="F35" i="22"/>
  <c r="E35" i="22"/>
  <c r="D35" i="22"/>
  <c r="G34" i="22"/>
  <c r="F34" i="22"/>
  <c r="E34" i="22"/>
  <c r="D34" i="22"/>
  <c r="G33" i="22"/>
  <c r="F33" i="22"/>
  <c r="E33" i="22"/>
  <c r="D33" i="22"/>
  <c r="G32" i="22"/>
  <c r="F32" i="22"/>
  <c r="E32" i="22"/>
  <c r="D32" i="22"/>
  <c r="G31" i="22"/>
  <c r="F31" i="22"/>
  <c r="E31" i="22"/>
  <c r="D31" i="22"/>
  <c r="G30" i="22"/>
  <c r="F30" i="22"/>
  <c r="E30" i="22"/>
  <c r="D30" i="22"/>
  <c r="G29" i="22"/>
  <c r="F29" i="22"/>
  <c r="E29" i="22"/>
  <c r="D29" i="22"/>
  <c r="G28" i="22"/>
  <c r="F28" i="22"/>
  <c r="E28" i="22"/>
  <c r="D28" i="22"/>
  <c r="G27" i="22"/>
  <c r="F27" i="22"/>
  <c r="E27" i="22"/>
  <c r="D27" i="22"/>
  <c r="G26" i="22"/>
  <c r="F26" i="22"/>
  <c r="E26" i="22"/>
  <c r="D26" i="22"/>
  <c r="G25" i="22"/>
  <c r="F25" i="22"/>
  <c r="E25" i="22"/>
  <c r="D25" i="22"/>
  <c r="G24" i="22"/>
  <c r="F24" i="22"/>
  <c r="E24" i="22"/>
  <c r="D24" i="22"/>
  <c r="G23" i="22"/>
  <c r="F23" i="22"/>
  <c r="E23" i="22"/>
  <c r="D23" i="22"/>
  <c r="G22" i="22"/>
  <c r="F22" i="22"/>
  <c r="E22" i="22"/>
  <c r="D22" i="22"/>
  <c r="G21" i="22"/>
  <c r="F21" i="22"/>
  <c r="E21" i="22"/>
  <c r="D21" i="22"/>
  <c r="G20" i="22"/>
  <c r="F20" i="22"/>
  <c r="E20" i="22"/>
  <c r="D20" i="22"/>
  <c r="G19" i="22"/>
  <c r="F19" i="22"/>
  <c r="E19" i="22"/>
  <c r="D19" i="22"/>
  <c r="G18" i="22"/>
  <c r="F18" i="22"/>
  <c r="E18" i="22"/>
  <c r="D18" i="22"/>
  <c r="G17" i="22"/>
  <c r="F17" i="22"/>
  <c r="E17" i="22"/>
  <c r="D17" i="22"/>
  <c r="G16" i="22"/>
  <c r="F16" i="22"/>
  <c r="E16" i="22"/>
  <c r="D16" i="22"/>
  <c r="G15" i="22"/>
  <c r="F15" i="22"/>
  <c r="E15" i="22"/>
  <c r="D15" i="22"/>
  <c r="G14" i="22"/>
  <c r="F14" i="22"/>
  <c r="E14" i="22"/>
  <c r="D14" i="22"/>
  <c r="C14" i="22"/>
  <c r="C15" i="22" s="1"/>
  <c r="B14" i="22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A14" i="22"/>
  <c r="A15" i="22" s="1"/>
  <c r="P13" i="22"/>
  <c r="H13" i="22"/>
  <c r="G13" i="22"/>
  <c r="F13" i="22"/>
  <c r="E13" i="22"/>
  <c r="D13" i="22"/>
  <c r="P12" i="22"/>
  <c r="P11" i="22"/>
  <c r="E156" i="21"/>
  <c r="D156" i="21"/>
  <c r="E155" i="21"/>
  <c r="D155" i="21"/>
  <c r="E154" i="21"/>
  <c r="D154" i="21"/>
  <c r="E153" i="21"/>
  <c r="D153" i="21"/>
  <c r="E152" i="21"/>
  <c r="D152" i="21"/>
  <c r="E151" i="21"/>
  <c r="D151" i="21"/>
  <c r="I151" i="21" s="1"/>
  <c r="E150" i="21"/>
  <c r="D150" i="21"/>
  <c r="I150" i="21" s="1"/>
  <c r="E149" i="21"/>
  <c r="D149" i="21"/>
  <c r="I149" i="21" s="1"/>
  <c r="E148" i="21"/>
  <c r="D148" i="21"/>
  <c r="I148" i="21" s="1"/>
  <c r="E147" i="21"/>
  <c r="D147" i="21"/>
  <c r="I147" i="21" s="1"/>
  <c r="E146" i="21"/>
  <c r="D146" i="21"/>
  <c r="I146" i="21" s="1"/>
  <c r="E145" i="21"/>
  <c r="D145" i="21"/>
  <c r="I145" i="21" s="1"/>
  <c r="E144" i="21"/>
  <c r="D144" i="21"/>
  <c r="I144" i="21" s="1"/>
  <c r="E143" i="21"/>
  <c r="D143" i="21"/>
  <c r="I143" i="21" s="1"/>
  <c r="E142" i="21"/>
  <c r="D142" i="21"/>
  <c r="I142" i="21" s="1"/>
  <c r="E141" i="21"/>
  <c r="D141" i="21"/>
  <c r="I141" i="21" s="1"/>
  <c r="E140" i="21"/>
  <c r="D140" i="21"/>
  <c r="I140" i="21" s="1"/>
  <c r="E139" i="21"/>
  <c r="D139" i="21"/>
  <c r="I139" i="21" s="1"/>
  <c r="E138" i="21"/>
  <c r="D138" i="21"/>
  <c r="I138" i="21" s="1"/>
  <c r="E137" i="21"/>
  <c r="D137" i="21"/>
  <c r="I137" i="21" s="1"/>
  <c r="E136" i="21"/>
  <c r="D136" i="21"/>
  <c r="I136" i="21" s="1"/>
  <c r="E135" i="21"/>
  <c r="D135" i="21"/>
  <c r="I135" i="21" s="1"/>
  <c r="E134" i="21"/>
  <c r="D134" i="21"/>
  <c r="I134" i="21" s="1"/>
  <c r="E133" i="21"/>
  <c r="D133" i="21"/>
  <c r="I133" i="21" s="1"/>
  <c r="E132" i="21"/>
  <c r="D132" i="21"/>
  <c r="I132" i="21" s="1"/>
  <c r="E131" i="21"/>
  <c r="D131" i="21"/>
  <c r="I131" i="21" s="1"/>
  <c r="E130" i="21"/>
  <c r="D130" i="21"/>
  <c r="I130" i="21" s="1"/>
  <c r="E129" i="21"/>
  <c r="D129" i="21"/>
  <c r="I129" i="21" s="1"/>
  <c r="E128" i="21"/>
  <c r="D128" i="21"/>
  <c r="I128" i="21" s="1"/>
  <c r="E127" i="21"/>
  <c r="D127" i="21"/>
  <c r="I127" i="21" s="1"/>
  <c r="E126" i="21"/>
  <c r="D126" i="21"/>
  <c r="E125" i="21"/>
  <c r="D125" i="21"/>
  <c r="E124" i="21"/>
  <c r="D124" i="21"/>
  <c r="E123" i="21"/>
  <c r="D123" i="21"/>
  <c r="E122" i="21"/>
  <c r="D122" i="21"/>
  <c r="E121" i="21"/>
  <c r="D121" i="21"/>
  <c r="E120" i="21"/>
  <c r="D120" i="21"/>
  <c r="E119" i="21"/>
  <c r="D119" i="21"/>
  <c r="E118" i="21"/>
  <c r="D118" i="21"/>
  <c r="E117" i="21"/>
  <c r="D117" i="21"/>
  <c r="E116" i="21"/>
  <c r="D116" i="21"/>
  <c r="E115" i="21"/>
  <c r="D115" i="21"/>
  <c r="E114" i="21"/>
  <c r="D114" i="21"/>
  <c r="E113" i="21"/>
  <c r="D113" i="21"/>
  <c r="E112" i="21"/>
  <c r="D112" i="21"/>
  <c r="E111" i="21"/>
  <c r="D111" i="21"/>
  <c r="E110" i="21"/>
  <c r="D110" i="21"/>
  <c r="E109" i="21"/>
  <c r="D109" i="21"/>
  <c r="E108" i="21"/>
  <c r="D108" i="21"/>
  <c r="E107" i="21"/>
  <c r="D107" i="21"/>
  <c r="E106" i="21"/>
  <c r="D106" i="21"/>
  <c r="E105" i="21"/>
  <c r="D105" i="21"/>
  <c r="E104" i="21"/>
  <c r="D104" i="21"/>
  <c r="E103" i="21"/>
  <c r="D103" i="21"/>
  <c r="E102" i="21"/>
  <c r="D102" i="21"/>
  <c r="E101" i="21"/>
  <c r="D101" i="21"/>
  <c r="E100" i="21"/>
  <c r="D100" i="21"/>
  <c r="E99" i="21"/>
  <c r="D99" i="21"/>
  <c r="E98" i="21"/>
  <c r="D98" i="21"/>
  <c r="E97" i="21"/>
  <c r="D97" i="21"/>
  <c r="E96" i="21"/>
  <c r="D96" i="21"/>
  <c r="E95" i="21"/>
  <c r="D95" i="21"/>
  <c r="E94" i="21"/>
  <c r="D94" i="21"/>
  <c r="E93" i="21"/>
  <c r="D93" i="21"/>
  <c r="E92" i="21"/>
  <c r="D92" i="21"/>
  <c r="E91" i="21"/>
  <c r="D91" i="21"/>
  <c r="E90" i="21"/>
  <c r="D90" i="21"/>
  <c r="E89" i="21"/>
  <c r="D89" i="21"/>
  <c r="E88" i="21"/>
  <c r="D88" i="21"/>
  <c r="E87" i="21"/>
  <c r="D87" i="21"/>
  <c r="E86" i="21"/>
  <c r="D86" i="21"/>
  <c r="E85" i="21"/>
  <c r="D85" i="21"/>
  <c r="E84" i="21"/>
  <c r="D84" i="21"/>
  <c r="E83" i="21"/>
  <c r="D83" i="21"/>
  <c r="E82" i="21"/>
  <c r="D82" i="21"/>
  <c r="E81" i="21"/>
  <c r="D81" i="21"/>
  <c r="E80" i="21"/>
  <c r="D80" i="21"/>
  <c r="E79" i="21"/>
  <c r="D79" i="21"/>
  <c r="E78" i="21"/>
  <c r="D78" i="21"/>
  <c r="E77" i="21"/>
  <c r="D77" i="21"/>
  <c r="E76" i="21"/>
  <c r="D76" i="21"/>
  <c r="E75" i="21"/>
  <c r="D75" i="21"/>
  <c r="E74" i="21"/>
  <c r="D74" i="21"/>
  <c r="E73" i="21"/>
  <c r="D73" i="21"/>
  <c r="E72" i="21"/>
  <c r="D72" i="21"/>
  <c r="E71" i="21"/>
  <c r="D71" i="21"/>
  <c r="E70" i="21"/>
  <c r="D70" i="21"/>
  <c r="E69" i="21"/>
  <c r="D69" i="21"/>
  <c r="E68" i="21"/>
  <c r="D68" i="21"/>
  <c r="E67" i="21"/>
  <c r="D67" i="21"/>
  <c r="E66" i="21"/>
  <c r="D66" i="21"/>
  <c r="E65" i="21"/>
  <c r="D65" i="21"/>
  <c r="E64" i="21"/>
  <c r="D64" i="21"/>
  <c r="E63" i="21"/>
  <c r="D63" i="21"/>
  <c r="E62" i="21"/>
  <c r="D62" i="21"/>
  <c r="E61" i="21"/>
  <c r="D61" i="21"/>
  <c r="E60" i="21"/>
  <c r="D60" i="21"/>
  <c r="E59" i="21"/>
  <c r="D59" i="21"/>
  <c r="E58" i="21"/>
  <c r="D58" i="21"/>
  <c r="E57" i="21"/>
  <c r="D57" i="21"/>
  <c r="E56" i="21"/>
  <c r="D56" i="21"/>
  <c r="E55" i="21"/>
  <c r="D55" i="21"/>
  <c r="E54" i="21"/>
  <c r="D54" i="21"/>
  <c r="E53" i="21"/>
  <c r="D53" i="21"/>
  <c r="E52" i="21"/>
  <c r="D52" i="21"/>
  <c r="E51" i="21"/>
  <c r="D51" i="21"/>
  <c r="E50" i="21"/>
  <c r="D50" i="21"/>
  <c r="E49" i="21"/>
  <c r="D49" i="21"/>
  <c r="E48" i="21"/>
  <c r="D48" i="21"/>
  <c r="E47" i="21"/>
  <c r="D47" i="21"/>
  <c r="E46" i="21"/>
  <c r="D46" i="21"/>
  <c r="E45" i="21"/>
  <c r="D45" i="21"/>
  <c r="E44" i="21"/>
  <c r="D44" i="21"/>
  <c r="E43" i="21"/>
  <c r="D43" i="21"/>
  <c r="E42" i="21"/>
  <c r="D42" i="21"/>
  <c r="E41" i="21"/>
  <c r="D41" i="21"/>
  <c r="E40" i="21"/>
  <c r="D40" i="21"/>
  <c r="E39" i="21"/>
  <c r="D39" i="21"/>
  <c r="E38" i="21"/>
  <c r="D38" i="21"/>
  <c r="E37" i="21"/>
  <c r="D37" i="21"/>
  <c r="E36" i="21"/>
  <c r="D36" i="21"/>
  <c r="E35" i="21"/>
  <c r="D35" i="21"/>
  <c r="E34" i="21"/>
  <c r="D34" i="21"/>
  <c r="E33" i="21"/>
  <c r="D33" i="21"/>
  <c r="E32" i="21"/>
  <c r="D32" i="21"/>
  <c r="E31" i="21"/>
  <c r="D31" i="21"/>
  <c r="E30" i="21"/>
  <c r="D30" i="21"/>
  <c r="E29" i="21"/>
  <c r="D29" i="21"/>
  <c r="E28" i="21"/>
  <c r="D28" i="21"/>
  <c r="E27" i="21"/>
  <c r="D27" i="21"/>
  <c r="E26" i="21"/>
  <c r="D26" i="21"/>
  <c r="E25" i="21"/>
  <c r="D25" i="21"/>
  <c r="E24" i="21"/>
  <c r="D24" i="21"/>
  <c r="E23" i="21"/>
  <c r="D23" i="21"/>
  <c r="E22" i="21"/>
  <c r="D22" i="21"/>
  <c r="E21" i="21"/>
  <c r="D21" i="21"/>
  <c r="E20" i="21"/>
  <c r="D20" i="21"/>
  <c r="E19" i="21"/>
  <c r="D19" i="21"/>
  <c r="E18" i="21"/>
  <c r="D18" i="21"/>
  <c r="E17" i="21"/>
  <c r="D17" i="21"/>
  <c r="E16" i="21"/>
  <c r="D16" i="21"/>
  <c r="E15" i="21"/>
  <c r="D15" i="21"/>
  <c r="E14" i="21"/>
  <c r="D14" i="21"/>
  <c r="C14" i="21"/>
  <c r="C15" i="21" s="1"/>
  <c r="B14" i="2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A14" i="21"/>
  <c r="A15" i="21" s="1"/>
  <c r="P13" i="21"/>
  <c r="H13" i="21"/>
  <c r="E13" i="21"/>
  <c r="D13" i="21"/>
  <c r="P12" i="21"/>
  <c r="P11" i="21"/>
  <c r="I56" i="22" l="1"/>
  <c r="I57" i="22"/>
  <c r="J57" i="22" s="1"/>
  <c r="I60" i="22"/>
  <c r="J60" i="22" s="1"/>
  <c r="I61" i="22"/>
  <c r="J61" i="22" s="1"/>
  <c r="I64" i="22"/>
  <c r="I65" i="22"/>
  <c r="J65" i="22" s="1"/>
  <c r="I68" i="22"/>
  <c r="I69" i="22"/>
  <c r="J69" i="22" s="1"/>
  <c r="I73" i="22"/>
  <c r="I74" i="22"/>
  <c r="J74" i="22" s="1"/>
  <c r="I75" i="22"/>
  <c r="I78" i="22"/>
  <c r="J78" i="22" s="1"/>
  <c r="I79" i="22"/>
  <c r="I82" i="22"/>
  <c r="I83" i="22"/>
  <c r="J83" i="22" s="1"/>
  <c r="I86" i="22"/>
  <c r="J86" i="22" s="1"/>
  <c r="I87" i="22"/>
  <c r="I90" i="22"/>
  <c r="J90" i="22" s="1"/>
  <c r="I91" i="22"/>
  <c r="J91" i="22" s="1"/>
  <c r="I94" i="22"/>
  <c r="J94" i="22" s="1"/>
  <c r="I95" i="22"/>
  <c r="I98" i="22"/>
  <c r="J98" i="22" s="1"/>
  <c r="I99" i="22"/>
  <c r="I102" i="22"/>
  <c r="J102" i="22" s="1"/>
  <c r="I103" i="22"/>
  <c r="I106" i="22"/>
  <c r="J106" i="22" s="1"/>
  <c r="I107" i="22"/>
  <c r="J107" i="22" s="1"/>
  <c r="I110" i="22"/>
  <c r="J110" i="22" s="1"/>
  <c r="I111" i="22"/>
  <c r="I114" i="22"/>
  <c r="J114" i="22" s="1"/>
  <c r="I117" i="22"/>
  <c r="I120" i="22"/>
  <c r="J120" i="22" s="1"/>
  <c r="I121" i="22"/>
  <c r="I125" i="22"/>
  <c r="I126" i="22"/>
  <c r="J126" i="22" s="1"/>
  <c r="I153" i="22"/>
  <c r="J153" i="22" s="1"/>
  <c r="I154" i="22"/>
  <c r="J154" i="22" s="1"/>
  <c r="C31" i="29"/>
  <c r="I63" i="21"/>
  <c r="J63" i="21" s="1"/>
  <c r="I71" i="21"/>
  <c r="I79" i="21"/>
  <c r="I95" i="21"/>
  <c r="I56" i="21"/>
  <c r="J56" i="21" s="1"/>
  <c r="I60" i="21"/>
  <c r="J60" i="21" s="1"/>
  <c r="I64" i="21"/>
  <c r="I68" i="21"/>
  <c r="I70" i="21"/>
  <c r="J70" i="21" s="1"/>
  <c r="I72" i="21"/>
  <c r="J72" i="21" s="1"/>
  <c r="I76" i="21"/>
  <c r="I78" i="21"/>
  <c r="I80" i="21"/>
  <c r="J80" i="21" s="1"/>
  <c r="I84" i="21"/>
  <c r="J84" i="21" s="1"/>
  <c r="I88" i="21"/>
  <c r="I92" i="21"/>
  <c r="I94" i="21"/>
  <c r="J94" i="21" s="1"/>
  <c r="I96" i="21"/>
  <c r="I98" i="21"/>
  <c r="I100" i="21"/>
  <c r="I102" i="21"/>
  <c r="I104" i="21"/>
  <c r="I106" i="21"/>
  <c r="I108" i="21"/>
  <c r="I110" i="21"/>
  <c r="J110" i="21" s="1"/>
  <c r="I112" i="21"/>
  <c r="J112" i="21" s="1"/>
  <c r="I114" i="21"/>
  <c r="I120" i="21"/>
  <c r="I122" i="21"/>
  <c r="I126" i="21"/>
  <c r="J126" i="21" s="1"/>
  <c r="I154" i="21"/>
  <c r="I58" i="21"/>
  <c r="I62" i="21"/>
  <c r="I66" i="21"/>
  <c r="I59" i="21"/>
  <c r="I67" i="21"/>
  <c r="I75" i="21"/>
  <c r="I83" i="21"/>
  <c r="I87" i="21"/>
  <c r="I91" i="21"/>
  <c r="I99" i="21"/>
  <c r="I103" i="21"/>
  <c r="I107" i="21"/>
  <c r="I111" i="21"/>
  <c r="I117" i="21"/>
  <c r="J117" i="21" s="1"/>
  <c r="I121" i="21"/>
  <c r="J121" i="21" s="1"/>
  <c r="I125" i="21"/>
  <c r="J125" i="21" s="1"/>
  <c r="I153" i="21"/>
  <c r="C30" i="30"/>
  <c r="C31" i="28"/>
  <c r="J96" i="21"/>
  <c r="J106" i="21"/>
  <c r="J71" i="21"/>
  <c r="J107" i="21"/>
  <c r="H14" i="22"/>
  <c r="I14" i="22" s="1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99" i="22"/>
  <c r="I13" i="22"/>
  <c r="J58" i="21"/>
  <c r="J59" i="21"/>
  <c r="J75" i="21"/>
  <c r="J91" i="21"/>
  <c r="J102" i="21"/>
  <c r="J103" i="21"/>
  <c r="J108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3" i="21"/>
  <c r="J154" i="21"/>
  <c r="J62" i="21"/>
  <c r="J64" i="21"/>
  <c r="J76" i="21"/>
  <c r="J78" i="21"/>
  <c r="J87" i="21"/>
  <c r="J98" i="21"/>
  <c r="J99" i="21"/>
  <c r="J104" i="21"/>
  <c r="J114" i="21"/>
  <c r="J120" i="21"/>
  <c r="J56" i="22"/>
  <c r="J127" i="22"/>
  <c r="J128" i="22"/>
  <c r="J66" i="21"/>
  <c r="J67" i="21"/>
  <c r="J68" i="21"/>
  <c r="J79" i="21"/>
  <c r="J83" i="21"/>
  <c r="J88" i="21"/>
  <c r="J95" i="21"/>
  <c r="J100" i="21"/>
  <c r="J111" i="21"/>
  <c r="J122" i="21"/>
  <c r="J64" i="22"/>
  <c r="J82" i="22"/>
  <c r="J129" i="22"/>
  <c r="C16" i="22"/>
  <c r="H15" i="22"/>
  <c r="I15" i="22" s="1"/>
  <c r="A16" i="22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I3" i="22" s="1"/>
  <c r="B56" i="22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I63" i="22"/>
  <c r="I71" i="22"/>
  <c r="J73" i="22"/>
  <c r="J68" i="22"/>
  <c r="I81" i="22"/>
  <c r="I89" i="22"/>
  <c r="I62" i="22"/>
  <c r="I70" i="22"/>
  <c r="I113" i="22"/>
  <c r="I118" i="22"/>
  <c r="I59" i="22"/>
  <c r="I67" i="22"/>
  <c r="J75" i="22"/>
  <c r="I105" i="22"/>
  <c r="I58" i="22"/>
  <c r="I66" i="22"/>
  <c r="I80" i="22"/>
  <c r="I97" i="22"/>
  <c r="I88" i="22"/>
  <c r="I96" i="22"/>
  <c r="I104" i="22"/>
  <c r="I112" i="22"/>
  <c r="I116" i="22"/>
  <c r="I72" i="22"/>
  <c r="I77" i="22"/>
  <c r="J79" i="22"/>
  <c r="I85" i="22"/>
  <c r="J87" i="22"/>
  <c r="I93" i="22"/>
  <c r="J95" i="22"/>
  <c r="I101" i="22"/>
  <c r="J103" i="22"/>
  <c r="I109" i="22"/>
  <c r="J111" i="22"/>
  <c r="J121" i="22"/>
  <c r="I76" i="22"/>
  <c r="I84" i="22"/>
  <c r="I92" i="22"/>
  <c r="I100" i="22"/>
  <c r="I108" i="22"/>
  <c r="I124" i="22"/>
  <c r="I115" i="22"/>
  <c r="I122" i="22"/>
  <c r="I119" i="22"/>
  <c r="I123" i="22"/>
  <c r="I152" i="22"/>
  <c r="J152" i="22" s="1"/>
  <c r="I156" i="22"/>
  <c r="J156" i="22" s="1"/>
  <c r="I155" i="22"/>
  <c r="J155" i="22" s="1"/>
  <c r="A16" i="2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C16" i="21"/>
  <c r="H15" i="21"/>
  <c r="I15" i="21" s="1"/>
  <c r="B56" i="2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I13" i="21"/>
  <c r="H14" i="21"/>
  <c r="I14" i="21" s="1"/>
  <c r="I57" i="21"/>
  <c r="J57" i="21" s="1"/>
  <c r="I61" i="21"/>
  <c r="J61" i="21" s="1"/>
  <c r="I65" i="21"/>
  <c r="J65" i="21" s="1"/>
  <c r="I69" i="21"/>
  <c r="J69" i="21" s="1"/>
  <c r="I74" i="21"/>
  <c r="J74" i="21" s="1"/>
  <c r="I77" i="21"/>
  <c r="J77" i="21" s="1"/>
  <c r="I85" i="21"/>
  <c r="J85" i="21" s="1"/>
  <c r="I81" i="21"/>
  <c r="J81" i="21" s="1"/>
  <c r="I82" i="21"/>
  <c r="J82" i="21" s="1"/>
  <c r="I90" i="21"/>
  <c r="J90" i="21" s="1"/>
  <c r="J92" i="21"/>
  <c r="I89" i="21"/>
  <c r="J89" i="21" s="1"/>
  <c r="I73" i="21"/>
  <c r="J73" i="21" s="1"/>
  <c r="I86" i="21"/>
  <c r="J86" i="21" s="1"/>
  <c r="I93" i="21"/>
  <c r="J93" i="21" s="1"/>
  <c r="I97" i="21"/>
  <c r="J97" i="21" s="1"/>
  <c r="I101" i="21"/>
  <c r="J101" i="21" s="1"/>
  <c r="I105" i="21"/>
  <c r="J105" i="21" s="1"/>
  <c r="I109" i="21"/>
  <c r="J109" i="21" s="1"/>
  <c r="I113" i="21"/>
  <c r="J113" i="21" s="1"/>
  <c r="I118" i="21"/>
  <c r="J118" i="21" s="1"/>
  <c r="I116" i="21"/>
  <c r="J116" i="21" s="1"/>
  <c r="I124" i="21"/>
  <c r="J124" i="21" s="1"/>
  <c r="I115" i="21"/>
  <c r="J115" i="21" s="1"/>
  <c r="J127" i="21"/>
  <c r="I119" i="21"/>
  <c r="J119" i="21" s="1"/>
  <c r="I123" i="21"/>
  <c r="J123" i="21" s="1"/>
  <c r="I152" i="21"/>
  <c r="J152" i="21" s="1"/>
  <c r="I156" i="21"/>
  <c r="J156" i="21" s="1"/>
  <c r="I155" i="21"/>
  <c r="J155" i="21" s="1"/>
  <c r="P13" i="20"/>
  <c r="P12" i="20"/>
  <c r="D13" i="20"/>
  <c r="E13" i="20"/>
  <c r="A14" i="20"/>
  <c r="A15" i="20" s="1"/>
  <c r="B14" i="20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C14" i="20"/>
  <c r="H14" i="20" s="1"/>
  <c r="D14" i="20"/>
  <c r="E14" i="20"/>
  <c r="G14" i="20"/>
  <c r="D15" i="20"/>
  <c r="E15" i="20"/>
  <c r="G15" i="20"/>
  <c r="D16" i="20"/>
  <c r="E16" i="20"/>
  <c r="G16" i="20"/>
  <c r="D17" i="20"/>
  <c r="E17" i="20"/>
  <c r="G17" i="20"/>
  <c r="D18" i="20"/>
  <c r="E18" i="20"/>
  <c r="G18" i="20"/>
  <c r="D19" i="20"/>
  <c r="E19" i="20"/>
  <c r="G19" i="20"/>
  <c r="D20" i="20"/>
  <c r="E20" i="20"/>
  <c r="G20" i="20"/>
  <c r="D21" i="20"/>
  <c r="E21" i="20"/>
  <c r="G21" i="20"/>
  <c r="D22" i="20"/>
  <c r="E22" i="20"/>
  <c r="G22" i="20"/>
  <c r="D23" i="20"/>
  <c r="E23" i="20"/>
  <c r="G23" i="20"/>
  <c r="D24" i="20"/>
  <c r="E24" i="20"/>
  <c r="G24" i="20"/>
  <c r="D25" i="20"/>
  <c r="E25" i="20"/>
  <c r="G25" i="20"/>
  <c r="D26" i="20"/>
  <c r="E26" i="20"/>
  <c r="G26" i="20"/>
  <c r="D27" i="20"/>
  <c r="E27" i="20"/>
  <c r="G27" i="20"/>
  <c r="D28" i="20"/>
  <c r="E28" i="20"/>
  <c r="G28" i="20"/>
  <c r="D29" i="20"/>
  <c r="E29" i="20"/>
  <c r="G29" i="20"/>
  <c r="D30" i="20"/>
  <c r="E30" i="20"/>
  <c r="G30" i="20"/>
  <c r="D31" i="20"/>
  <c r="E31" i="20"/>
  <c r="G31" i="20"/>
  <c r="D32" i="20"/>
  <c r="E32" i="20"/>
  <c r="G32" i="20"/>
  <c r="D33" i="20"/>
  <c r="E33" i="20"/>
  <c r="G33" i="20"/>
  <c r="D34" i="20"/>
  <c r="E34" i="20"/>
  <c r="G34" i="20"/>
  <c r="D35" i="20"/>
  <c r="E35" i="20"/>
  <c r="G35" i="20"/>
  <c r="D36" i="20"/>
  <c r="E36" i="20"/>
  <c r="G36" i="20"/>
  <c r="D37" i="20"/>
  <c r="E37" i="20"/>
  <c r="G37" i="20"/>
  <c r="D38" i="20"/>
  <c r="E38" i="20"/>
  <c r="G38" i="20"/>
  <c r="D39" i="20"/>
  <c r="E39" i="20"/>
  <c r="G39" i="20"/>
  <c r="D40" i="20"/>
  <c r="E40" i="20"/>
  <c r="G40" i="20"/>
  <c r="D41" i="20"/>
  <c r="E41" i="20"/>
  <c r="G41" i="20"/>
  <c r="D42" i="20"/>
  <c r="E42" i="20"/>
  <c r="G42" i="20"/>
  <c r="D43" i="20"/>
  <c r="E43" i="20"/>
  <c r="G43" i="20"/>
  <c r="D44" i="20"/>
  <c r="E44" i="20"/>
  <c r="G44" i="20"/>
  <c r="D45" i="20"/>
  <c r="E45" i="20"/>
  <c r="G45" i="20"/>
  <c r="D46" i="20"/>
  <c r="E46" i="20"/>
  <c r="G46" i="20"/>
  <c r="D47" i="20"/>
  <c r="E47" i="20"/>
  <c r="G47" i="20"/>
  <c r="D48" i="20"/>
  <c r="E48" i="20"/>
  <c r="G48" i="20"/>
  <c r="D49" i="20"/>
  <c r="E49" i="20"/>
  <c r="G49" i="20"/>
  <c r="D50" i="20"/>
  <c r="E50" i="20"/>
  <c r="G50" i="20"/>
  <c r="D51" i="20"/>
  <c r="E51" i="20"/>
  <c r="G51" i="20"/>
  <c r="D52" i="20"/>
  <c r="E52" i="20"/>
  <c r="G52" i="20"/>
  <c r="D53" i="20"/>
  <c r="E53" i="20"/>
  <c r="G53" i="20"/>
  <c r="D54" i="20"/>
  <c r="E54" i="20"/>
  <c r="G54" i="20"/>
  <c r="D55" i="20"/>
  <c r="E55" i="20"/>
  <c r="G55" i="20"/>
  <c r="D56" i="20"/>
  <c r="E56" i="20"/>
  <c r="G56" i="20"/>
  <c r="D57" i="20"/>
  <c r="E57" i="20"/>
  <c r="G57" i="20"/>
  <c r="D58" i="20"/>
  <c r="E58" i="20"/>
  <c r="G58" i="20"/>
  <c r="D59" i="20"/>
  <c r="E59" i="20"/>
  <c r="G59" i="20"/>
  <c r="D60" i="20"/>
  <c r="E60" i="20"/>
  <c r="G60" i="20"/>
  <c r="D61" i="20"/>
  <c r="I61" i="20" s="1"/>
  <c r="E61" i="20"/>
  <c r="G61" i="20"/>
  <c r="D62" i="20"/>
  <c r="E62" i="20"/>
  <c r="G62" i="20"/>
  <c r="D63" i="20"/>
  <c r="E63" i="20"/>
  <c r="G63" i="20"/>
  <c r="D64" i="20"/>
  <c r="E64" i="20"/>
  <c r="G64" i="20"/>
  <c r="D65" i="20"/>
  <c r="E65" i="20"/>
  <c r="G65" i="20"/>
  <c r="D66" i="20"/>
  <c r="E66" i="20"/>
  <c r="G66" i="20"/>
  <c r="D67" i="20"/>
  <c r="I67" i="20" s="1"/>
  <c r="E67" i="20"/>
  <c r="G67" i="20"/>
  <c r="D68" i="20"/>
  <c r="E68" i="20"/>
  <c r="G68" i="20"/>
  <c r="D69" i="20"/>
  <c r="I69" i="20" s="1"/>
  <c r="E69" i="20"/>
  <c r="G69" i="20"/>
  <c r="D70" i="20"/>
  <c r="E70" i="20"/>
  <c r="G70" i="20"/>
  <c r="D71" i="20"/>
  <c r="E71" i="20"/>
  <c r="G71" i="20"/>
  <c r="D72" i="20"/>
  <c r="E72" i="20"/>
  <c r="G72" i="20"/>
  <c r="D73" i="20"/>
  <c r="E73" i="20"/>
  <c r="G73" i="20"/>
  <c r="D74" i="20"/>
  <c r="I74" i="20" s="1"/>
  <c r="E74" i="20"/>
  <c r="G74" i="20"/>
  <c r="D75" i="20"/>
  <c r="E75" i="20"/>
  <c r="G75" i="20"/>
  <c r="D76" i="20"/>
  <c r="E76" i="20"/>
  <c r="G76" i="20"/>
  <c r="D77" i="20"/>
  <c r="E77" i="20"/>
  <c r="G77" i="20"/>
  <c r="D78" i="20"/>
  <c r="E78" i="20"/>
  <c r="G78" i="20"/>
  <c r="D79" i="20"/>
  <c r="E79" i="20"/>
  <c r="G79" i="20"/>
  <c r="D80" i="20"/>
  <c r="E80" i="20"/>
  <c r="G80" i="20"/>
  <c r="D81" i="20"/>
  <c r="E81" i="20"/>
  <c r="G81" i="20"/>
  <c r="D82" i="20"/>
  <c r="E82" i="20"/>
  <c r="G82" i="20"/>
  <c r="D83" i="20"/>
  <c r="E83" i="20"/>
  <c r="G83" i="20"/>
  <c r="D84" i="20"/>
  <c r="E84" i="20"/>
  <c r="G84" i="20"/>
  <c r="D85" i="20"/>
  <c r="E85" i="20"/>
  <c r="G85" i="20"/>
  <c r="D86" i="20"/>
  <c r="E86" i="20"/>
  <c r="G86" i="20"/>
  <c r="D87" i="20"/>
  <c r="I87" i="20" s="1"/>
  <c r="E87" i="20"/>
  <c r="G87" i="20"/>
  <c r="D88" i="20"/>
  <c r="E88" i="20"/>
  <c r="G88" i="20"/>
  <c r="D89" i="20"/>
  <c r="E89" i="20"/>
  <c r="G89" i="20"/>
  <c r="D90" i="20"/>
  <c r="E90" i="20"/>
  <c r="G90" i="20"/>
  <c r="D91" i="20"/>
  <c r="E91" i="20"/>
  <c r="G91" i="20"/>
  <c r="D92" i="20"/>
  <c r="E92" i="20"/>
  <c r="G92" i="20"/>
  <c r="D93" i="20"/>
  <c r="E93" i="20"/>
  <c r="G93" i="20"/>
  <c r="D94" i="20"/>
  <c r="E94" i="20"/>
  <c r="G94" i="20"/>
  <c r="D95" i="20"/>
  <c r="I95" i="20" s="1"/>
  <c r="E95" i="20"/>
  <c r="G95" i="20"/>
  <c r="D96" i="20"/>
  <c r="E96" i="20"/>
  <c r="G96" i="20"/>
  <c r="D97" i="20"/>
  <c r="E97" i="20"/>
  <c r="G97" i="20"/>
  <c r="D98" i="20"/>
  <c r="E98" i="20"/>
  <c r="G98" i="20"/>
  <c r="D99" i="20"/>
  <c r="I99" i="20" s="1"/>
  <c r="E99" i="20"/>
  <c r="G99" i="20"/>
  <c r="D100" i="20"/>
  <c r="E100" i="20"/>
  <c r="G100" i="20"/>
  <c r="D101" i="20"/>
  <c r="E101" i="20"/>
  <c r="G101" i="20"/>
  <c r="D102" i="20"/>
  <c r="I102" i="20" s="1"/>
  <c r="E102" i="20"/>
  <c r="G102" i="20"/>
  <c r="D103" i="20"/>
  <c r="E103" i="20"/>
  <c r="G103" i="20"/>
  <c r="D104" i="20"/>
  <c r="E104" i="20"/>
  <c r="G104" i="20"/>
  <c r="D105" i="20"/>
  <c r="E105" i="20"/>
  <c r="G105" i="20"/>
  <c r="D106" i="20"/>
  <c r="E106" i="20"/>
  <c r="G106" i="20"/>
  <c r="D107" i="20"/>
  <c r="E107" i="20"/>
  <c r="G107" i="20"/>
  <c r="D108" i="20"/>
  <c r="E108" i="20"/>
  <c r="G108" i="20"/>
  <c r="D109" i="20"/>
  <c r="E109" i="20"/>
  <c r="G109" i="20"/>
  <c r="D110" i="20"/>
  <c r="E110" i="20"/>
  <c r="G110" i="20"/>
  <c r="D111" i="20"/>
  <c r="E111" i="20"/>
  <c r="G111" i="20"/>
  <c r="D112" i="20"/>
  <c r="E112" i="20"/>
  <c r="G112" i="20"/>
  <c r="D113" i="20"/>
  <c r="E113" i="20"/>
  <c r="G113" i="20"/>
  <c r="D114" i="20"/>
  <c r="E114" i="20"/>
  <c r="G114" i="20"/>
  <c r="D115" i="20"/>
  <c r="E115" i="20"/>
  <c r="G115" i="20"/>
  <c r="D116" i="20"/>
  <c r="E116" i="20"/>
  <c r="G116" i="20"/>
  <c r="D117" i="20"/>
  <c r="E117" i="20"/>
  <c r="G117" i="20"/>
  <c r="D118" i="20"/>
  <c r="I118" i="20" s="1"/>
  <c r="E118" i="20"/>
  <c r="G118" i="20"/>
  <c r="D119" i="20"/>
  <c r="E119" i="20"/>
  <c r="G119" i="20"/>
  <c r="D120" i="20"/>
  <c r="E120" i="20"/>
  <c r="G120" i="20"/>
  <c r="D121" i="20"/>
  <c r="E121" i="20"/>
  <c r="G121" i="20"/>
  <c r="D122" i="20"/>
  <c r="I122" i="20" s="1"/>
  <c r="E122" i="20"/>
  <c r="G122" i="20"/>
  <c r="D123" i="20"/>
  <c r="E123" i="20"/>
  <c r="G123" i="20"/>
  <c r="D124" i="20"/>
  <c r="E124" i="20"/>
  <c r="G124" i="20"/>
  <c r="D125" i="20"/>
  <c r="E125" i="20"/>
  <c r="G125" i="20"/>
  <c r="D126" i="20"/>
  <c r="E126" i="20"/>
  <c r="G126" i="20"/>
  <c r="D127" i="20"/>
  <c r="I127" i="20" s="1"/>
  <c r="E127" i="20"/>
  <c r="G127" i="20"/>
  <c r="D128" i="20"/>
  <c r="I128" i="20" s="1"/>
  <c r="E128" i="20"/>
  <c r="G128" i="20"/>
  <c r="D129" i="20"/>
  <c r="I129" i="20" s="1"/>
  <c r="E129" i="20"/>
  <c r="G129" i="20"/>
  <c r="D130" i="20"/>
  <c r="I130" i="20" s="1"/>
  <c r="E130" i="20"/>
  <c r="G130" i="20"/>
  <c r="D131" i="20"/>
  <c r="I131" i="20" s="1"/>
  <c r="E131" i="20"/>
  <c r="G131" i="20"/>
  <c r="D132" i="20"/>
  <c r="I132" i="20" s="1"/>
  <c r="E132" i="20"/>
  <c r="G132" i="20"/>
  <c r="D133" i="20"/>
  <c r="I133" i="20" s="1"/>
  <c r="E133" i="20"/>
  <c r="G133" i="20"/>
  <c r="D134" i="20"/>
  <c r="I134" i="20" s="1"/>
  <c r="E134" i="20"/>
  <c r="G134" i="20"/>
  <c r="D135" i="20"/>
  <c r="I135" i="20" s="1"/>
  <c r="E135" i="20"/>
  <c r="G135" i="20"/>
  <c r="D136" i="20"/>
  <c r="I136" i="20" s="1"/>
  <c r="E136" i="20"/>
  <c r="G136" i="20"/>
  <c r="D137" i="20"/>
  <c r="I137" i="20" s="1"/>
  <c r="E137" i="20"/>
  <c r="G137" i="20"/>
  <c r="D138" i="20"/>
  <c r="I138" i="20" s="1"/>
  <c r="E138" i="20"/>
  <c r="G138" i="20"/>
  <c r="D139" i="20"/>
  <c r="I139" i="20" s="1"/>
  <c r="E139" i="20"/>
  <c r="G139" i="20"/>
  <c r="D140" i="20"/>
  <c r="I140" i="20" s="1"/>
  <c r="E140" i="20"/>
  <c r="G140" i="20"/>
  <c r="D141" i="20"/>
  <c r="I141" i="20" s="1"/>
  <c r="E141" i="20"/>
  <c r="G141" i="20"/>
  <c r="D142" i="20"/>
  <c r="I142" i="20" s="1"/>
  <c r="E142" i="20"/>
  <c r="G142" i="20"/>
  <c r="D143" i="20"/>
  <c r="I143" i="20" s="1"/>
  <c r="E143" i="20"/>
  <c r="G143" i="20"/>
  <c r="D144" i="20"/>
  <c r="I144" i="20" s="1"/>
  <c r="E144" i="20"/>
  <c r="G144" i="20"/>
  <c r="D145" i="20"/>
  <c r="I145" i="20" s="1"/>
  <c r="E145" i="20"/>
  <c r="G145" i="20"/>
  <c r="D146" i="20"/>
  <c r="I146" i="20" s="1"/>
  <c r="E146" i="20"/>
  <c r="G146" i="20"/>
  <c r="D147" i="20"/>
  <c r="I147" i="20" s="1"/>
  <c r="E147" i="20"/>
  <c r="G147" i="20"/>
  <c r="D148" i="20"/>
  <c r="I148" i="20" s="1"/>
  <c r="E148" i="20"/>
  <c r="G148" i="20"/>
  <c r="D149" i="20"/>
  <c r="I149" i="20" s="1"/>
  <c r="E149" i="20"/>
  <c r="G149" i="20"/>
  <c r="D150" i="20"/>
  <c r="I150" i="20" s="1"/>
  <c r="E150" i="20"/>
  <c r="G150" i="20"/>
  <c r="D151" i="20"/>
  <c r="I151" i="20" s="1"/>
  <c r="E151" i="20"/>
  <c r="G151" i="20"/>
  <c r="D152" i="20"/>
  <c r="I152" i="20" s="1"/>
  <c r="E152" i="20"/>
  <c r="G152" i="20"/>
  <c r="D153" i="20"/>
  <c r="E153" i="20"/>
  <c r="G153" i="20"/>
  <c r="D154" i="20"/>
  <c r="E154" i="20"/>
  <c r="G154" i="20"/>
  <c r="D155" i="20"/>
  <c r="I155" i="20" s="1"/>
  <c r="E155" i="20"/>
  <c r="G155" i="20"/>
  <c r="D156" i="20"/>
  <c r="E156" i="20"/>
  <c r="G156" i="20"/>
  <c r="J125" i="22" l="1"/>
  <c r="J117" i="22"/>
  <c r="C32" i="29"/>
  <c r="C31" i="30"/>
  <c r="C32" i="28"/>
  <c r="C15" i="20"/>
  <c r="C16" i="20" s="1"/>
  <c r="C17" i="20" s="1"/>
  <c r="I124" i="20"/>
  <c r="J124" i="20" s="1"/>
  <c r="I93" i="20"/>
  <c r="J93" i="20" s="1"/>
  <c r="I92" i="20"/>
  <c r="J92" i="20" s="1"/>
  <c r="I79" i="20"/>
  <c r="J79" i="20" s="1"/>
  <c r="I57" i="20"/>
  <c r="I56" i="20"/>
  <c r="J56" i="20" s="1"/>
  <c r="J15" i="21"/>
  <c r="J119" i="22"/>
  <c r="J100" i="22"/>
  <c r="J84" i="22"/>
  <c r="J101" i="22"/>
  <c r="J116" i="22"/>
  <c r="J80" i="22"/>
  <c r="J105" i="22"/>
  <c r="J67" i="22"/>
  <c r="J63" i="22"/>
  <c r="J14" i="22"/>
  <c r="I153" i="20"/>
  <c r="J153" i="20" s="1"/>
  <c r="J141" i="20"/>
  <c r="I126" i="20"/>
  <c r="J126" i="20" s="1"/>
  <c r="I123" i="20"/>
  <c r="J123" i="20" s="1"/>
  <c r="I111" i="20"/>
  <c r="J111" i="20" s="1"/>
  <c r="I110" i="20"/>
  <c r="J110" i="20" s="1"/>
  <c r="I81" i="20"/>
  <c r="J81" i="20" s="1"/>
  <c r="J14" i="21"/>
  <c r="J124" i="22"/>
  <c r="J109" i="22"/>
  <c r="J77" i="22"/>
  <c r="J96" i="22"/>
  <c r="J118" i="22"/>
  <c r="J70" i="22"/>
  <c r="J89" i="22"/>
  <c r="J13" i="21"/>
  <c r="J123" i="22"/>
  <c r="J122" i="22"/>
  <c r="J92" i="22"/>
  <c r="J76" i="22"/>
  <c r="J85" i="22"/>
  <c r="J112" i="22"/>
  <c r="J88" i="22"/>
  <c r="J66" i="22"/>
  <c r="J113" i="22"/>
  <c r="J81" i="22"/>
  <c r="J15" i="22"/>
  <c r="J115" i="22"/>
  <c r="J108" i="22"/>
  <c r="J93" i="22"/>
  <c r="J72" i="22"/>
  <c r="J104" i="22"/>
  <c r="J97" i="22"/>
  <c r="J58" i="22"/>
  <c r="J59" i="22"/>
  <c r="J62" i="22"/>
  <c r="J71" i="22"/>
  <c r="J13" i="22"/>
  <c r="I156" i="20"/>
  <c r="J156" i="20" s="1"/>
  <c r="I114" i="20"/>
  <c r="I104" i="20"/>
  <c r="J104" i="20" s="1"/>
  <c r="I103" i="20"/>
  <c r="J103" i="20" s="1"/>
  <c r="I85" i="20"/>
  <c r="I84" i="20"/>
  <c r="J84" i="20" s="1"/>
  <c r="I66" i="20"/>
  <c r="J66" i="20" s="1"/>
  <c r="I65" i="20"/>
  <c r="I64" i="20"/>
  <c r="J64" i="20" s="1"/>
  <c r="I63" i="20"/>
  <c r="J63" i="20" s="1"/>
  <c r="I62" i="20"/>
  <c r="J62" i="20" s="1"/>
  <c r="I59" i="20"/>
  <c r="J59" i="20" s="1"/>
  <c r="I116" i="20"/>
  <c r="J116" i="20" s="1"/>
  <c r="I108" i="20"/>
  <c r="J108" i="20" s="1"/>
  <c r="I107" i="20"/>
  <c r="J107" i="20" s="1"/>
  <c r="I106" i="20"/>
  <c r="J106" i="20" s="1"/>
  <c r="I101" i="20"/>
  <c r="J101" i="20" s="1"/>
  <c r="I100" i="20"/>
  <c r="I98" i="20"/>
  <c r="J98" i="20" s="1"/>
  <c r="I97" i="20"/>
  <c r="J97" i="20" s="1"/>
  <c r="I89" i="20"/>
  <c r="J89" i="20" s="1"/>
  <c r="I88" i="20"/>
  <c r="J88" i="20" s="1"/>
  <c r="I77" i="20"/>
  <c r="I76" i="20"/>
  <c r="J76" i="20" s="1"/>
  <c r="I73" i="20"/>
  <c r="J73" i="20" s="1"/>
  <c r="I72" i="20"/>
  <c r="J72" i="20" s="1"/>
  <c r="I82" i="20"/>
  <c r="J82" i="20" s="1"/>
  <c r="I78" i="20"/>
  <c r="J78" i="20" s="1"/>
  <c r="I154" i="20"/>
  <c r="J154" i="20" s="1"/>
  <c r="I112" i="20"/>
  <c r="J112" i="20" s="1"/>
  <c r="I90" i="20"/>
  <c r="J90" i="20" s="1"/>
  <c r="I70" i="20"/>
  <c r="J70" i="20" s="1"/>
  <c r="J149" i="20"/>
  <c r="J57" i="20"/>
  <c r="I121" i="20"/>
  <c r="J121" i="20" s="1"/>
  <c r="I105" i="20"/>
  <c r="J105" i="20" s="1"/>
  <c r="I91" i="20"/>
  <c r="J91" i="20" s="1"/>
  <c r="I75" i="20"/>
  <c r="J75" i="20" s="1"/>
  <c r="J145" i="20"/>
  <c r="A56" i="22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I4" i="22"/>
  <c r="B152" i="22"/>
  <c r="B153" i="22" s="1"/>
  <c r="B154" i="22" s="1"/>
  <c r="B155" i="22" s="1"/>
  <c r="B156" i="22" s="1"/>
  <c r="C17" i="22"/>
  <c r="H16" i="22"/>
  <c r="I16" i="22" s="1"/>
  <c r="H16" i="21"/>
  <c r="I16" i="21" s="1"/>
  <c r="C17" i="21"/>
  <c r="B152" i="21"/>
  <c r="B153" i="21" s="1"/>
  <c r="B154" i="21" s="1"/>
  <c r="B155" i="21" s="1"/>
  <c r="B156" i="21" s="1"/>
  <c r="A56" i="2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H3" i="21"/>
  <c r="H4" i="21" s="1"/>
  <c r="I96" i="20"/>
  <c r="J96" i="20" s="1"/>
  <c r="I80" i="20"/>
  <c r="J80" i="20" s="1"/>
  <c r="I58" i="20"/>
  <c r="J58" i="20" s="1"/>
  <c r="J122" i="20"/>
  <c r="J85" i="20"/>
  <c r="J77" i="20"/>
  <c r="J65" i="20"/>
  <c r="I60" i="20"/>
  <c r="J60" i="20" s="1"/>
  <c r="J155" i="20"/>
  <c r="J114" i="20"/>
  <c r="J102" i="20"/>
  <c r="J67" i="20"/>
  <c r="I115" i="20"/>
  <c r="J115" i="20" s="1"/>
  <c r="I94" i="20"/>
  <c r="J94" i="20" s="1"/>
  <c r="I86" i="20"/>
  <c r="J86" i="20" s="1"/>
  <c r="I83" i="20"/>
  <c r="J83" i="20" s="1"/>
  <c r="I71" i="20"/>
  <c r="J71" i="20" s="1"/>
  <c r="I68" i="20"/>
  <c r="J68" i="20" s="1"/>
  <c r="J140" i="20"/>
  <c r="J127" i="20"/>
  <c r="J144" i="20"/>
  <c r="J137" i="20"/>
  <c r="J118" i="20"/>
  <c r="A16" i="20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J152" i="20"/>
  <c r="J130" i="20"/>
  <c r="I117" i="20"/>
  <c r="J117" i="20" s="1"/>
  <c r="I119" i="20"/>
  <c r="J119" i="20" s="1"/>
  <c r="I113" i="20"/>
  <c r="J113" i="20" s="1"/>
  <c r="J148" i="20"/>
  <c r="J134" i="20"/>
  <c r="J132" i="20"/>
  <c r="J129" i="20"/>
  <c r="I125" i="20"/>
  <c r="J125" i="20" s="1"/>
  <c r="I120" i="20"/>
  <c r="J120" i="20" s="1"/>
  <c r="I109" i="20"/>
  <c r="J109" i="20" s="1"/>
  <c r="J150" i="20"/>
  <c r="J147" i="20"/>
  <c r="J146" i="20"/>
  <c r="J143" i="20"/>
  <c r="J142" i="20"/>
  <c r="J138" i="20"/>
  <c r="J136" i="20"/>
  <c r="J133" i="20"/>
  <c r="J128" i="20"/>
  <c r="J95" i="20"/>
  <c r="J87" i="20"/>
  <c r="J69" i="20"/>
  <c r="J61" i="20"/>
  <c r="I13" i="20"/>
  <c r="J13" i="20" s="1"/>
  <c r="J99" i="20"/>
  <c r="J151" i="20"/>
  <c r="J139" i="20"/>
  <c r="J135" i="20"/>
  <c r="J131" i="20"/>
  <c r="J100" i="20"/>
  <c r="J74" i="20"/>
  <c r="B56" i="20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B107" i="20" s="1"/>
  <c r="B108" i="20" s="1"/>
  <c r="B109" i="20" s="1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B136" i="20" s="1"/>
  <c r="B137" i="20" s="1"/>
  <c r="B138" i="20" s="1"/>
  <c r="B139" i="20" s="1"/>
  <c r="B140" i="20" s="1"/>
  <c r="B141" i="20" s="1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I14" i="20"/>
  <c r="J14" i="20" s="1"/>
  <c r="C33" i="29" l="1"/>
  <c r="C32" i="30"/>
  <c r="C33" i="28"/>
  <c r="H16" i="20"/>
  <c r="I16" i="20" s="1"/>
  <c r="J16" i="20" s="1"/>
  <c r="H15" i="20"/>
  <c r="I15" i="20" s="1"/>
  <c r="J15" i="20" s="1"/>
  <c r="J16" i="22"/>
  <c r="J16" i="21"/>
  <c r="C18" i="22"/>
  <c r="H17" i="22"/>
  <c r="I17" i="22" s="1"/>
  <c r="A152" i="22"/>
  <c r="A153" i="22" s="1"/>
  <c r="A154" i="22" s="1"/>
  <c r="A155" i="22" s="1"/>
  <c r="A156" i="22" s="1"/>
  <c r="A152" i="21"/>
  <c r="A153" i="21" s="1"/>
  <c r="A154" i="21" s="1"/>
  <c r="A155" i="21" s="1"/>
  <c r="A156" i="21" s="1"/>
  <c r="C18" i="21"/>
  <c r="H17" i="21"/>
  <c r="I17" i="21" s="1"/>
  <c r="C18" i="20"/>
  <c r="H17" i="20"/>
  <c r="I17" i="20" s="1"/>
  <c r="J17" i="20" s="1"/>
  <c r="H3" i="20"/>
  <c r="H4" i="20" s="1"/>
  <c r="A56" i="20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B152" i="20"/>
  <c r="B153" i="20" s="1"/>
  <c r="B154" i="20" s="1"/>
  <c r="B155" i="20" s="1"/>
  <c r="B156" i="20" s="1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I2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6" i="18"/>
  <c r="I37" i="18"/>
  <c r="I35" i="18"/>
  <c r="I33" i="18"/>
  <c r="I34" i="18"/>
  <c r="I32" i="18"/>
  <c r="I31" i="18"/>
  <c r="I30" i="18"/>
  <c r="I29" i="18"/>
  <c r="H27" i="18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H38" i="18" s="1"/>
  <c r="H39" i="18" s="1"/>
  <c r="H40" i="18" s="1"/>
  <c r="H41" i="18" s="1"/>
  <c r="H42" i="18" s="1"/>
  <c r="H43" i="18" s="1"/>
  <c r="H44" i="18" s="1"/>
  <c r="H45" i="18" s="1"/>
  <c r="H46" i="18" s="1"/>
  <c r="H47" i="18" s="1"/>
  <c r="H48" i="18" s="1"/>
  <c r="H49" i="18" s="1"/>
  <c r="H50" i="18" s="1"/>
  <c r="H51" i="18" s="1"/>
  <c r="H52" i="18" s="1"/>
  <c r="H53" i="18" s="1"/>
  <c r="H54" i="18" s="1"/>
  <c r="H55" i="18" s="1"/>
  <c r="I28" i="18"/>
  <c r="I27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7" i="18"/>
  <c r="C8" i="18"/>
  <c r="C9" i="18"/>
  <c r="C6" i="18"/>
  <c r="C34" i="29" l="1"/>
  <c r="C33" i="30"/>
  <c r="C34" i="28"/>
  <c r="J17" i="22"/>
  <c r="J17" i="21"/>
  <c r="M3" i="22"/>
  <c r="M4" i="22" s="1"/>
  <c r="M5" i="22" s="1"/>
  <c r="M15" i="22" s="1"/>
  <c r="M8" i="22"/>
  <c r="M9" i="22" s="1"/>
  <c r="M10" i="22" s="1"/>
  <c r="M16" i="22" s="1"/>
  <c r="S3" i="22"/>
  <c r="S4" i="22" s="1"/>
  <c r="P3" i="22"/>
  <c r="P4" i="22" s="1"/>
  <c r="P5" i="22" s="1"/>
  <c r="C19" i="22"/>
  <c r="H18" i="22"/>
  <c r="I18" i="22" s="1"/>
  <c r="C19" i="21"/>
  <c r="H18" i="21"/>
  <c r="I18" i="21" s="1"/>
  <c r="M8" i="21"/>
  <c r="M9" i="21" s="1"/>
  <c r="M10" i="21" s="1"/>
  <c r="M16" i="21" s="1"/>
  <c r="S3" i="21"/>
  <c r="S4" i="21" s="1"/>
  <c r="P3" i="21"/>
  <c r="P4" i="21" s="1"/>
  <c r="P5" i="21" s="1"/>
  <c r="M3" i="21"/>
  <c r="M4" i="21" s="1"/>
  <c r="M5" i="21" s="1"/>
  <c r="M15" i="21" s="1"/>
  <c r="A152" i="20"/>
  <c r="A153" i="20" s="1"/>
  <c r="A154" i="20" s="1"/>
  <c r="A155" i="20" s="1"/>
  <c r="A156" i="20" s="1"/>
  <c r="C19" i="20"/>
  <c r="H18" i="20"/>
  <c r="I18" i="20" s="1"/>
  <c r="J18" i="20" s="1"/>
  <c r="C4" i="18"/>
  <c r="C3" i="18"/>
  <c r="J18" i="22" l="1"/>
  <c r="C35" i="29"/>
  <c r="C34" i="30"/>
  <c r="C35" i="28"/>
  <c r="M11" i="22"/>
  <c r="M17" i="22" s="1"/>
  <c r="M11" i="21"/>
  <c r="M17" i="21" s="1"/>
  <c r="J18" i="21"/>
  <c r="C20" i="22"/>
  <c r="H19" i="22"/>
  <c r="I19" i="22" s="1"/>
  <c r="C20" i="21"/>
  <c r="H19" i="21"/>
  <c r="I19" i="21" s="1"/>
  <c r="C20" i="20"/>
  <c r="H19" i="20"/>
  <c r="I19" i="20" s="1"/>
  <c r="J19" i="20" s="1"/>
  <c r="M8" i="20"/>
  <c r="M9" i="20" s="1"/>
  <c r="M10" i="20" s="1"/>
  <c r="M3" i="20"/>
  <c r="M4" i="20" s="1"/>
  <c r="M5" i="20" s="1"/>
  <c r="P3" i="20"/>
  <c r="P4" i="20" s="1"/>
  <c r="P5" i="20" s="1"/>
  <c r="S3" i="20"/>
  <c r="S4" i="20" s="1"/>
  <c r="C3" i="17"/>
  <c r="C2" i="17"/>
  <c r="I5" i="17"/>
  <c r="B26" i="17"/>
  <c r="B6" i="17"/>
  <c r="E4" i="3"/>
  <c r="B3" i="3" s="1"/>
  <c r="M16" i="20" l="1"/>
  <c r="C36" i="29"/>
  <c r="C35" i="30"/>
  <c r="C36" i="28"/>
  <c r="C7" i="17"/>
  <c r="D24" i="17"/>
  <c r="U10" i="28" s="1"/>
  <c r="J19" i="21"/>
  <c r="J19" i="22"/>
  <c r="M11" i="20"/>
  <c r="M15" i="20"/>
  <c r="C21" i="22"/>
  <c r="H20" i="22"/>
  <c r="I20" i="22" s="1"/>
  <c r="H20" i="21"/>
  <c r="I20" i="21" s="1"/>
  <c r="C21" i="21"/>
  <c r="C21" i="20"/>
  <c r="H20" i="20"/>
  <c r="I20" i="20" s="1"/>
  <c r="J20" i="20" s="1"/>
  <c r="B41" i="17"/>
  <c r="D39" i="17" s="1"/>
  <c r="S11" i="29" s="1"/>
  <c r="B56" i="17"/>
  <c r="D54" i="17" s="1"/>
  <c r="S11" i="30" l="1"/>
  <c r="S10" i="21"/>
  <c r="S11" i="20"/>
  <c r="U11" i="28"/>
  <c r="S10" i="29"/>
  <c r="S10" i="30"/>
  <c r="C37" i="29"/>
  <c r="C36" i="30"/>
  <c r="C37" i="28"/>
  <c r="S10" i="20"/>
  <c r="J20" i="22"/>
  <c r="S10" i="22"/>
  <c r="S11" i="21"/>
  <c r="D25" i="17"/>
  <c r="B24" i="17" s="1"/>
  <c r="U12" i="28" s="1"/>
  <c r="S11" i="22"/>
  <c r="J20" i="21"/>
  <c r="M17" i="20"/>
  <c r="H21" i="22"/>
  <c r="I21" i="22" s="1"/>
  <c r="C22" i="22"/>
  <c r="H21" i="21"/>
  <c r="I21" i="21" s="1"/>
  <c r="C22" i="21"/>
  <c r="C22" i="20"/>
  <c r="H21" i="20"/>
  <c r="I21" i="20" s="1"/>
  <c r="J21" i="20" s="1"/>
  <c r="D55" i="17"/>
  <c r="B54" i="17" s="1"/>
  <c r="D56" i="17"/>
  <c r="B55" i="17" s="1"/>
  <c r="D40" i="17"/>
  <c r="B39" i="17" s="1"/>
  <c r="S12" i="29" s="1"/>
  <c r="D41" i="17"/>
  <c r="B40" i="17" s="1"/>
  <c r="S13" i="29" s="1"/>
  <c r="D26" i="17"/>
  <c r="B25" i="17" s="1"/>
  <c r="U13" i="28" s="1"/>
  <c r="S13" i="30" l="1"/>
  <c r="S12" i="30"/>
  <c r="C38" i="29"/>
  <c r="C37" i="30"/>
  <c r="C38" i="28"/>
  <c r="S13" i="21"/>
  <c r="S12" i="21"/>
  <c r="J21" i="22"/>
  <c r="S12" i="20"/>
  <c r="S13" i="22"/>
  <c r="S13" i="20"/>
  <c r="S12" i="22"/>
  <c r="J21" i="21"/>
  <c r="C23" i="22"/>
  <c r="H22" i="22"/>
  <c r="I22" i="22" s="1"/>
  <c r="C23" i="21"/>
  <c r="H22" i="21"/>
  <c r="I22" i="21" s="1"/>
  <c r="C23" i="20"/>
  <c r="H22" i="20"/>
  <c r="I22" i="20" s="1"/>
  <c r="J22" i="20" s="1"/>
  <c r="G2" i="3"/>
  <c r="C39" i="29" l="1"/>
  <c r="C38" i="30"/>
  <c r="C39" i="28"/>
  <c r="J22" i="22"/>
  <c r="J22" i="21"/>
  <c r="H23" i="22"/>
  <c r="I23" i="22" s="1"/>
  <c r="C24" i="22"/>
  <c r="C24" i="21"/>
  <c r="H23" i="21"/>
  <c r="I23" i="21" s="1"/>
  <c r="H23" i="20"/>
  <c r="I23" i="20" s="1"/>
  <c r="J23" i="20" s="1"/>
  <c r="C24" i="20"/>
  <c r="B2" i="3"/>
  <c r="C40" i="29" l="1"/>
  <c r="C39" i="30"/>
  <c r="C40" i="28"/>
  <c r="J23" i="22"/>
  <c r="J23" i="21"/>
  <c r="C25" i="22"/>
  <c r="H24" i="22"/>
  <c r="I24" i="22" s="1"/>
  <c r="C25" i="21"/>
  <c r="H24" i="21"/>
  <c r="I24" i="21" s="1"/>
  <c r="C25" i="20"/>
  <c r="H24" i="20"/>
  <c r="I24" i="20" s="1"/>
  <c r="J24" i="20" s="1"/>
  <c r="C41" i="29" l="1"/>
  <c r="C40" i="30"/>
  <c r="C41" i="28"/>
  <c r="J24" i="21"/>
  <c r="J24" i="22"/>
  <c r="H25" i="22"/>
  <c r="I25" i="22" s="1"/>
  <c r="C26" i="22"/>
  <c r="C26" i="21"/>
  <c r="H25" i="21"/>
  <c r="I25" i="21" s="1"/>
  <c r="C26" i="20"/>
  <c r="H25" i="20"/>
  <c r="I25" i="20" s="1"/>
  <c r="J25" i="20" s="1"/>
  <c r="C42" i="29" l="1"/>
  <c r="C41" i="30"/>
  <c r="C42" i="28"/>
  <c r="J25" i="21"/>
  <c r="J25" i="22"/>
  <c r="C27" i="22"/>
  <c r="H26" i="22"/>
  <c r="I26" i="22" s="1"/>
  <c r="C27" i="21"/>
  <c r="H26" i="21"/>
  <c r="I26" i="21" s="1"/>
  <c r="C27" i="20"/>
  <c r="H26" i="20"/>
  <c r="I26" i="20" s="1"/>
  <c r="J26" i="20" s="1"/>
  <c r="C43" i="29" l="1"/>
  <c r="C42" i="30"/>
  <c r="C43" i="28"/>
  <c r="J26" i="21"/>
  <c r="J26" i="22"/>
  <c r="H27" i="22"/>
  <c r="I27" i="22" s="1"/>
  <c r="C28" i="22"/>
  <c r="C28" i="21"/>
  <c r="H27" i="21"/>
  <c r="I27" i="21" s="1"/>
  <c r="C28" i="20"/>
  <c r="H27" i="20"/>
  <c r="I27" i="20" s="1"/>
  <c r="J27" i="20" s="1"/>
  <c r="C44" i="29" l="1"/>
  <c r="C43" i="30"/>
  <c r="C44" i="28"/>
  <c r="J27" i="22"/>
  <c r="J27" i="21"/>
  <c r="C29" i="22"/>
  <c r="H28" i="22"/>
  <c r="I28" i="22" s="1"/>
  <c r="C29" i="21"/>
  <c r="H28" i="21"/>
  <c r="I28" i="21" s="1"/>
  <c r="C29" i="20"/>
  <c r="H28" i="20"/>
  <c r="I28" i="20" s="1"/>
  <c r="J28" i="20" s="1"/>
  <c r="C45" i="29" l="1"/>
  <c r="C44" i="30"/>
  <c r="C45" i="28"/>
  <c r="J28" i="21"/>
  <c r="J28" i="22"/>
  <c r="H29" i="22"/>
  <c r="I29" i="22" s="1"/>
  <c r="C30" i="22"/>
  <c r="C30" i="21"/>
  <c r="H29" i="21"/>
  <c r="I29" i="21" s="1"/>
  <c r="C30" i="20"/>
  <c r="H29" i="20"/>
  <c r="I29" i="20" s="1"/>
  <c r="J29" i="20" s="1"/>
  <c r="J2" i="3"/>
  <c r="J5" i="1"/>
  <c r="C46" i="29" l="1"/>
  <c r="C45" i="30"/>
  <c r="C46" i="28"/>
  <c r="J29" i="21"/>
  <c r="J29" i="22"/>
  <c r="C31" i="22"/>
  <c r="H30" i="22"/>
  <c r="I30" i="22" s="1"/>
  <c r="C31" i="21"/>
  <c r="H30" i="21"/>
  <c r="I30" i="21" s="1"/>
  <c r="C31" i="20"/>
  <c r="H30" i="20"/>
  <c r="I30" i="20" s="1"/>
  <c r="J30" i="20" s="1"/>
  <c r="J6" i="1"/>
  <c r="J7" i="1"/>
  <c r="J8" i="1"/>
  <c r="J9" i="1"/>
  <c r="J10" i="1"/>
  <c r="J11" i="1"/>
  <c r="J12" i="1"/>
  <c r="J13" i="1"/>
  <c r="J14" i="1"/>
  <c r="J15" i="1"/>
  <c r="C47" i="29" l="1"/>
  <c r="C46" i="30"/>
  <c r="C47" i="28"/>
  <c r="J30" i="22"/>
  <c r="J30" i="21"/>
  <c r="H31" i="22"/>
  <c r="I31" i="22" s="1"/>
  <c r="C32" i="22"/>
  <c r="C32" i="21"/>
  <c r="H31" i="21"/>
  <c r="I31" i="21" s="1"/>
  <c r="C32" i="20"/>
  <c r="H31" i="20"/>
  <c r="I31" i="20" s="1"/>
  <c r="J31" i="20" s="1"/>
  <c r="C48" i="29" l="1"/>
  <c r="C47" i="30"/>
  <c r="C48" i="28"/>
  <c r="J31" i="22"/>
  <c r="J31" i="21"/>
  <c r="H32" i="22"/>
  <c r="I32" i="22" s="1"/>
  <c r="C33" i="22"/>
  <c r="C33" i="21"/>
  <c r="H32" i="21"/>
  <c r="I32" i="21" s="1"/>
  <c r="C33" i="20"/>
  <c r="H32" i="20"/>
  <c r="I32" i="20" s="1"/>
  <c r="J32" i="20" s="1"/>
  <c r="C49" i="29" l="1"/>
  <c r="C48" i="30"/>
  <c r="C49" i="28"/>
  <c r="J32" i="21"/>
  <c r="J32" i="22"/>
  <c r="H33" i="22"/>
  <c r="I33" i="22" s="1"/>
  <c r="C34" i="22"/>
  <c r="C34" i="21"/>
  <c r="H33" i="21"/>
  <c r="I33" i="21" s="1"/>
  <c r="C34" i="20"/>
  <c r="H33" i="20"/>
  <c r="I33" i="20" s="1"/>
  <c r="J33" i="20" s="1"/>
  <c r="C50" i="29" l="1"/>
  <c r="C49" i="30"/>
  <c r="C50" i="28"/>
  <c r="J33" i="21"/>
  <c r="J33" i="22"/>
  <c r="H34" i="22"/>
  <c r="I34" i="22" s="1"/>
  <c r="C35" i="22"/>
  <c r="C35" i="21"/>
  <c r="H34" i="21"/>
  <c r="I34" i="21" s="1"/>
  <c r="C35" i="20"/>
  <c r="H34" i="20"/>
  <c r="I34" i="20" s="1"/>
  <c r="J34" i="20" s="1"/>
  <c r="C51" i="29" l="1"/>
  <c r="C50" i="30"/>
  <c r="C51" i="28"/>
  <c r="J34" i="21"/>
  <c r="J34" i="22"/>
  <c r="C36" i="22"/>
  <c r="H35" i="22"/>
  <c r="I35" i="22" s="1"/>
  <c r="C36" i="21"/>
  <c r="H35" i="21"/>
  <c r="I35" i="21" s="1"/>
  <c r="C36" i="20"/>
  <c r="H35" i="20"/>
  <c r="I35" i="20" s="1"/>
  <c r="J35" i="20" s="1"/>
  <c r="C52" i="29" l="1"/>
  <c r="C51" i="30"/>
  <c r="C52" i="28"/>
  <c r="J35" i="22"/>
  <c r="J35" i="21"/>
  <c r="H36" i="22"/>
  <c r="I36" i="22" s="1"/>
  <c r="C37" i="22"/>
  <c r="C37" i="21"/>
  <c r="H36" i="21"/>
  <c r="I36" i="21" s="1"/>
  <c r="C37" i="20"/>
  <c r="H36" i="20"/>
  <c r="I36" i="20" s="1"/>
  <c r="J36" i="20" s="1"/>
  <c r="C53" i="29" l="1"/>
  <c r="C52" i="30"/>
  <c r="C53" i="28"/>
  <c r="J36" i="21"/>
  <c r="J36" i="22"/>
  <c r="H37" i="22"/>
  <c r="I37" i="22" s="1"/>
  <c r="C38" i="22"/>
  <c r="C38" i="21"/>
  <c r="H37" i="21"/>
  <c r="I37" i="21" s="1"/>
  <c r="C38" i="20"/>
  <c r="H37" i="20"/>
  <c r="I37" i="20" s="1"/>
  <c r="J37" i="20" s="1"/>
  <c r="C54" i="29" l="1"/>
  <c r="C53" i="30"/>
  <c r="C54" i="28"/>
  <c r="J37" i="22"/>
  <c r="J37" i="21"/>
  <c r="H38" i="22"/>
  <c r="I38" i="22" s="1"/>
  <c r="C39" i="22"/>
  <c r="C39" i="21"/>
  <c r="H38" i="21"/>
  <c r="I38" i="21" s="1"/>
  <c r="C39" i="20"/>
  <c r="H38" i="20"/>
  <c r="I38" i="20" s="1"/>
  <c r="J38" i="20" s="1"/>
  <c r="L8" i="3"/>
  <c r="M8" i="3" s="1"/>
  <c r="E12" i="3"/>
  <c r="L12" i="3" s="1"/>
  <c r="E25" i="3"/>
  <c r="L9" i="3"/>
  <c r="N9" i="3" s="1"/>
  <c r="L10" i="3"/>
  <c r="N10" i="3" s="1"/>
  <c r="L11" i="3"/>
  <c r="N11" i="3" s="1"/>
  <c r="L13" i="3"/>
  <c r="N13" i="3" s="1"/>
  <c r="L14" i="3"/>
  <c r="N14" i="3" s="1"/>
  <c r="L15" i="3"/>
  <c r="N15" i="3" s="1"/>
  <c r="L16" i="3"/>
  <c r="M16" i="3" s="1"/>
  <c r="L17" i="3"/>
  <c r="N17" i="3" s="1"/>
  <c r="L18" i="3"/>
  <c r="N18" i="3" s="1"/>
  <c r="L19" i="3"/>
  <c r="N19" i="3" s="1"/>
  <c r="L20" i="3"/>
  <c r="M20" i="3" s="1"/>
  <c r="N20" i="3"/>
  <c r="L21" i="3"/>
  <c r="N21" i="3" s="1"/>
  <c r="L22" i="3"/>
  <c r="N22" i="3" s="1"/>
  <c r="L23" i="3"/>
  <c r="N23" i="3" s="1"/>
  <c r="L24" i="3"/>
  <c r="M24" i="3" s="1"/>
  <c r="L7" i="3"/>
  <c r="G12" i="3"/>
  <c r="C9" i="4"/>
  <c r="C10" i="4" s="1"/>
  <c r="C16" i="4" s="1"/>
  <c r="I4" i="17" s="1"/>
  <c r="I6" i="17" s="1"/>
  <c r="B30" i="17" s="1"/>
  <c r="W14" i="28" s="1"/>
  <c r="B10" i="4"/>
  <c r="B16" i="4" s="1"/>
  <c r="H4" i="17" s="1"/>
  <c r="H6" i="17" s="1"/>
  <c r="B29" i="17" s="1"/>
  <c r="W13" i="28" s="1"/>
  <c r="G15" i="3"/>
  <c r="G16" i="3"/>
  <c r="G17" i="3"/>
  <c r="G18" i="3"/>
  <c r="G19" i="3"/>
  <c r="G20" i="3"/>
  <c r="G21" i="3"/>
  <c r="G22" i="3"/>
  <c r="G23" i="3"/>
  <c r="G24" i="3"/>
  <c r="G14" i="3"/>
  <c r="G9" i="3"/>
  <c r="G10" i="3"/>
  <c r="G11" i="3"/>
  <c r="G8" i="3"/>
  <c r="G34" i="1"/>
  <c r="F34" i="1"/>
  <c r="E34" i="1"/>
  <c r="D34" i="1"/>
  <c r="M22" i="3" l="1"/>
  <c r="C55" i="29"/>
  <c r="C54" i="30"/>
  <c r="C55" i="28"/>
  <c r="M10" i="3"/>
  <c r="U13" i="20"/>
  <c r="J38" i="21"/>
  <c r="U14" i="20"/>
  <c r="F25" i="3"/>
  <c r="J38" i="22"/>
  <c r="H39" i="22"/>
  <c r="I39" i="22" s="1"/>
  <c r="C40" i="22"/>
  <c r="C40" i="21"/>
  <c r="H39" i="21"/>
  <c r="I39" i="21" s="1"/>
  <c r="C40" i="20"/>
  <c r="H39" i="20"/>
  <c r="I39" i="20" s="1"/>
  <c r="J39" i="20" s="1"/>
  <c r="B19" i="17"/>
  <c r="B12" i="17"/>
  <c r="B45" i="17"/>
  <c r="U14" i="29" s="1"/>
  <c r="B60" i="17"/>
  <c r="B11" i="17"/>
  <c r="B18" i="17"/>
  <c r="B59" i="17"/>
  <c r="B44" i="17"/>
  <c r="U13" i="29" s="1"/>
  <c r="M18" i="3"/>
  <c r="N24" i="3"/>
  <c r="M14" i="3"/>
  <c r="N16" i="3"/>
  <c r="L25" i="3"/>
  <c r="K29" i="3" s="1"/>
  <c r="N12" i="3"/>
  <c r="M12" i="3"/>
  <c r="N8" i="3"/>
  <c r="M23" i="3"/>
  <c r="M19" i="3"/>
  <c r="M15" i="3"/>
  <c r="M11" i="3"/>
  <c r="M21" i="3"/>
  <c r="M17" i="3"/>
  <c r="M13" i="3"/>
  <c r="M9" i="3"/>
  <c r="U13" i="30" l="1"/>
  <c r="U14" i="30"/>
  <c r="P17" i="30"/>
  <c r="P17" i="29"/>
  <c r="P17" i="28"/>
  <c r="P16" i="30"/>
  <c r="P16" i="29"/>
  <c r="P16" i="28"/>
  <c r="C56" i="29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C73" i="29" s="1"/>
  <c r="C74" i="29" s="1"/>
  <c r="C75" i="29" s="1"/>
  <c r="C76" i="29" s="1"/>
  <c r="C77" i="29" s="1"/>
  <c r="C78" i="29" s="1"/>
  <c r="C79" i="29" s="1"/>
  <c r="C80" i="29" s="1"/>
  <c r="C81" i="29" s="1"/>
  <c r="C82" i="29" s="1"/>
  <c r="C83" i="29" s="1"/>
  <c r="C84" i="29" s="1"/>
  <c r="C85" i="29" s="1"/>
  <c r="C86" i="29" s="1"/>
  <c r="C87" i="29" s="1"/>
  <c r="C88" i="29" s="1"/>
  <c r="C89" i="29" s="1"/>
  <c r="C90" i="29" s="1"/>
  <c r="C91" i="29" s="1"/>
  <c r="C92" i="29" s="1"/>
  <c r="C93" i="29" s="1"/>
  <c r="C94" i="29" s="1"/>
  <c r="C95" i="29" s="1"/>
  <c r="C96" i="29" s="1"/>
  <c r="C97" i="29" s="1"/>
  <c r="C98" i="29" s="1"/>
  <c r="C99" i="29" s="1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55" i="30"/>
  <c r="C56" i="28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C73" i="28" s="1"/>
  <c r="C74" i="28" s="1"/>
  <c r="C75" i="28" s="1"/>
  <c r="C76" i="28" s="1"/>
  <c r="C77" i="28" s="1"/>
  <c r="C78" i="28" s="1"/>
  <c r="C79" i="28" s="1"/>
  <c r="C80" i="28" s="1"/>
  <c r="C81" i="28" s="1"/>
  <c r="C82" i="28" s="1"/>
  <c r="C83" i="28" s="1"/>
  <c r="C84" i="28" s="1"/>
  <c r="C85" i="28" s="1"/>
  <c r="C86" i="28" s="1"/>
  <c r="C87" i="28" s="1"/>
  <c r="C88" i="28" s="1"/>
  <c r="C89" i="28" s="1"/>
  <c r="C90" i="28" s="1"/>
  <c r="C91" i="28" s="1"/>
  <c r="C92" i="28" s="1"/>
  <c r="C93" i="28" s="1"/>
  <c r="C94" i="28" s="1"/>
  <c r="C95" i="28" s="1"/>
  <c r="C96" i="28" s="1"/>
  <c r="C97" i="28" s="1"/>
  <c r="C98" i="28" s="1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G25" i="3"/>
  <c r="K30" i="3"/>
  <c r="U13" i="21"/>
  <c r="P17" i="20"/>
  <c r="P17" i="22"/>
  <c r="P17" i="21"/>
  <c r="U13" i="22"/>
  <c r="U14" i="22"/>
  <c r="P16" i="21"/>
  <c r="P16" i="22"/>
  <c r="P16" i="20"/>
  <c r="U14" i="21"/>
  <c r="J39" i="22"/>
  <c r="J39" i="21"/>
  <c r="H40" i="22"/>
  <c r="I40" i="22" s="1"/>
  <c r="C41" i="22"/>
  <c r="C41" i="21"/>
  <c r="H40" i="21"/>
  <c r="I40" i="21" s="1"/>
  <c r="C41" i="20"/>
  <c r="H40" i="20"/>
  <c r="I40" i="20" s="1"/>
  <c r="J40" i="20" s="1"/>
  <c r="L3" i="3"/>
  <c r="L4" i="3" s="1"/>
  <c r="M25" i="3"/>
  <c r="N25" i="3"/>
  <c r="K33" i="3" s="1"/>
  <c r="N4" i="17" l="1"/>
  <c r="D2" i="30" s="1"/>
  <c r="J3" i="3"/>
  <c r="J4" i="3" s="1"/>
  <c r="H127" i="29"/>
  <c r="I127" i="29" s="1"/>
  <c r="J127" i="29" s="1"/>
  <c r="C116" i="29"/>
  <c r="C56" i="30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C73" i="30" s="1"/>
  <c r="C74" i="30" s="1"/>
  <c r="C75" i="30" s="1"/>
  <c r="C76" i="30" s="1"/>
  <c r="C77" i="30" s="1"/>
  <c r="C78" i="30" s="1"/>
  <c r="C79" i="30" s="1"/>
  <c r="C80" i="30" s="1"/>
  <c r="C81" i="30" s="1"/>
  <c r="C82" i="30" s="1"/>
  <c r="C83" i="30" s="1"/>
  <c r="C84" i="30" s="1"/>
  <c r="C85" i="30" s="1"/>
  <c r="C86" i="30" s="1"/>
  <c r="C87" i="30" s="1"/>
  <c r="C88" i="30" s="1"/>
  <c r="C89" i="30" s="1"/>
  <c r="C90" i="30" s="1"/>
  <c r="C91" i="30" s="1"/>
  <c r="C92" i="30" s="1"/>
  <c r="C93" i="30" s="1"/>
  <c r="C94" i="30" s="1"/>
  <c r="C95" i="30" s="1"/>
  <c r="C96" i="30" s="1"/>
  <c r="C97" i="30" s="1"/>
  <c r="C98" i="30" s="1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H127" i="28"/>
  <c r="C116" i="28"/>
  <c r="L4" i="17"/>
  <c r="D29" i="17" s="1"/>
  <c r="K32" i="3"/>
  <c r="K31" i="3"/>
  <c r="L9" i="17" s="1"/>
  <c r="L10" i="17" s="1"/>
  <c r="L11" i="17" s="1"/>
  <c r="S15" i="21"/>
  <c r="J40" i="22"/>
  <c r="J40" i="21"/>
  <c r="H41" i="22"/>
  <c r="I41" i="22" s="1"/>
  <c r="C42" i="22"/>
  <c r="C42" i="21"/>
  <c r="H41" i="21"/>
  <c r="I41" i="21" s="1"/>
  <c r="C42" i="20"/>
  <c r="H41" i="20"/>
  <c r="I41" i="20" s="1"/>
  <c r="J41" i="20" s="1"/>
  <c r="L5" i="17"/>
  <c r="D44" i="17"/>
  <c r="D59" i="17" l="1"/>
  <c r="S15" i="22"/>
  <c r="S15" i="29"/>
  <c r="S15" i="30"/>
  <c r="S15" i="20"/>
  <c r="U15" i="28"/>
  <c r="S16" i="30"/>
  <c r="S16" i="29"/>
  <c r="S16" i="20"/>
  <c r="U16" i="28"/>
  <c r="D2" i="21"/>
  <c r="D32" i="17"/>
  <c r="D2" i="29"/>
  <c r="D2" i="20"/>
  <c r="D3" i="20" s="1"/>
  <c r="H2" i="30"/>
  <c r="N6" i="17"/>
  <c r="B31" i="17" s="1"/>
  <c r="B32" i="17" s="1"/>
  <c r="D2" i="28"/>
  <c r="G2" i="28" s="1"/>
  <c r="P15" i="29"/>
  <c r="P18" i="29" s="1"/>
  <c r="P15" i="28"/>
  <c r="P18" i="28" s="1"/>
  <c r="P15" i="30"/>
  <c r="P18" i="30" s="1"/>
  <c r="W11" i="28"/>
  <c r="U11" i="29"/>
  <c r="U11" i="20"/>
  <c r="U11" i="30"/>
  <c r="C117" i="29"/>
  <c r="H128" i="29"/>
  <c r="I128" i="29" s="1"/>
  <c r="J128" i="29" s="1"/>
  <c r="H127" i="30"/>
  <c r="C116" i="30"/>
  <c r="I127" i="28"/>
  <c r="J127" i="28" s="1"/>
  <c r="H128" i="28"/>
  <c r="I128" i="28" s="1"/>
  <c r="J128" i="28" s="1"/>
  <c r="C117" i="28"/>
  <c r="P15" i="21"/>
  <c r="P18" i="21" s="1"/>
  <c r="P15" i="20"/>
  <c r="P18" i="20" s="1"/>
  <c r="U11" i="22"/>
  <c r="P15" i="22"/>
  <c r="P18" i="22" s="1"/>
  <c r="D2" i="22"/>
  <c r="U11" i="21"/>
  <c r="D47" i="17"/>
  <c r="D62" i="17"/>
  <c r="S16" i="21"/>
  <c r="S16" i="22"/>
  <c r="J41" i="22"/>
  <c r="J41" i="21"/>
  <c r="H42" i="22"/>
  <c r="I42" i="22" s="1"/>
  <c r="C43" i="22"/>
  <c r="C43" i="21"/>
  <c r="H42" i="21"/>
  <c r="I42" i="21" s="1"/>
  <c r="C43" i="20"/>
  <c r="H42" i="20"/>
  <c r="I42" i="20" s="1"/>
  <c r="J42" i="20" s="1"/>
  <c r="D60" i="17"/>
  <c r="D45" i="17"/>
  <c r="D30" i="17"/>
  <c r="B46" i="17" l="1"/>
  <c r="B47" i="17" s="1"/>
  <c r="B20" i="17"/>
  <c r="B21" i="17" s="1"/>
  <c r="B48" i="17" s="1"/>
  <c r="B50" i="17" s="1"/>
  <c r="B10" i="17"/>
  <c r="B13" i="17" s="1"/>
  <c r="B14" i="17" s="1"/>
  <c r="B61" i="17"/>
  <c r="B62" i="17" s="1"/>
  <c r="D3" i="29"/>
  <c r="G2" i="29"/>
  <c r="C118" i="29"/>
  <c r="H129" i="29"/>
  <c r="I129" i="29" s="1"/>
  <c r="J129" i="29" s="1"/>
  <c r="H128" i="30"/>
  <c r="I128" i="30" s="1"/>
  <c r="C117" i="30"/>
  <c r="I127" i="30"/>
  <c r="H129" i="28"/>
  <c r="I129" i="28" s="1"/>
  <c r="J129" i="28" s="1"/>
  <c r="C118" i="28"/>
  <c r="G2" i="22"/>
  <c r="F2" i="20"/>
  <c r="F2" i="21"/>
  <c r="J42" i="22"/>
  <c r="J42" i="21"/>
  <c r="C44" i="22"/>
  <c r="H43" i="22"/>
  <c r="I43" i="22" s="1"/>
  <c r="H43" i="21"/>
  <c r="I43" i="21" s="1"/>
  <c r="C44" i="21"/>
  <c r="C44" i="20"/>
  <c r="H43" i="20"/>
  <c r="I43" i="20" s="1"/>
  <c r="J43" i="20" s="1"/>
  <c r="B33" i="17" l="1"/>
  <c r="B35" i="17" s="1"/>
  <c r="H35" i="17" s="1"/>
  <c r="D50" i="17"/>
  <c r="H50" i="17"/>
  <c r="B63" i="17"/>
  <c r="B66" i="17" s="1"/>
  <c r="B15" i="17"/>
  <c r="H130" i="29"/>
  <c r="I130" i="29" s="1"/>
  <c r="J130" i="29" s="1"/>
  <c r="C119" i="29"/>
  <c r="H129" i="30"/>
  <c r="I129" i="30" s="1"/>
  <c r="C118" i="30"/>
  <c r="J127" i="30"/>
  <c r="J128" i="30"/>
  <c r="C119" i="28"/>
  <c r="H130" i="28"/>
  <c r="I130" i="28" s="1"/>
  <c r="J130" i="28" s="1"/>
  <c r="J43" i="21"/>
  <c r="J43" i="22"/>
  <c r="H44" i="22"/>
  <c r="I44" i="22" s="1"/>
  <c r="C45" i="22"/>
  <c r="C45" i="21"/>
  <c r="H44" i="21"/>
  <c r="I44" i="21" s="1"/>
  <c r="C45" i="20"/>
  <c r="H44" i="20"/>
  <c r="I44" i="20" s="1"/>
  <c r="J44" i="20" s="1"/>
  <c r="B51" i="17"/>
  <c r="D35" i="17" l="1"/>
  <c r="B36" i="17"/>
  <c r="D36" i="17" s="1"/>
  <c r="B65" i="17"/>
  <c r="D65" i="17" s="1"/>
  <c r="D51" i="17"/>
  <c r="H51" i="17"/>
  <c r="H65" i="17"/>
  <c r="D66" i="17"/>
  <c r="H66" i="17"/>
  <c r="C120" i="29"/>
  <c r="H131" i="29"/>
  <c r="I131" i="29" s="1"/>
  <c r="J131" i="29" s="1"/>
  <c r="J129" i="30"/>
  <c r="C119" i="30"/>
  <c r="H130" i="30"/>
  <c r="I130" i="30" s="1"/>
  <c r="H131" i="28"/>
  <c r="I131" i="28" s="1"/>
  <c r="J131" i="28" s="1"/>
  <c r="C120" i="28"/>
  <c r="J44" i="21"/>
  <c r="J44" i="22"/>
  <c r="H45" i="22"/>
  <c r="I45" i="22" s="1"/>
  <c r="C46" i="22"/>
  <c r="H45" i="21"/>
  <c r="I45" i="21" s="1"/>
  <c r="C46" i="21"/>
  <c r="C46" i="20"/>
  <c r="H45" i="20"/>
  <c r="I45" i="20" s="1"/>
  <c r="J45" i="20" s="1"/>
  <c r="H36" i="17" l="1"/>
  <c r="H132" i="29"/>
  <c r="I132" i="29" s="1"/>
  <c r="J132" i="29" s="1"/>
  <c r="C121" i="29"/>
  <c r="J130" i="30"/>
  <c r="H131" i="30"/>
  <c r="I131" i="30" s="1"/>
  <c r="C120" i="30"/>
  <c r="C121" i="28"/>
  <c r="H132" i="28"/>
  <c r="I132" i="28" s="1"/>
  <c r="J132" i="28" s="1"/>
  <c r="J45" i="21"/>
  <c r="J45" i="22"/>
  <c r="H46" i="22"/>
  <c r="I46" i="22" s="1"/>
  <c r="C47" i="22"/>
  <c r="C47" i="21"/>
  <c r="H46" i="21"/>
  <c r="I46" i="21" s="1"/>
  <c r="J46" i="21" s="1"/>
  <c r="C47" i="20"/>
  <c r="H46" i="20"/>
  <c r="I46" i="20" s="1"/>
  <c r="J46" i="20" s="1"/>
  <c r="H133" i="29" l="1"/>
  <c r="I133" i="29" s="1"/>
  <c r="J133" i="29" s="1"/>
  <c r="C122" i="29"/>
  <c r="H132" i="30"/>
  <c r="I132" i="30" s="1"/>
  <c r="C121" i="30"/>
  <c r="J131" i="30"/>
  <c r="C122" i="28"/>
  <c r="H133" i="28"/>
  <c r="I133" i="28" s="1"/>
  <c r="J133" i="28" s="1"/>
  <c r="J46" i="22"/>
  <c r="C48" i="22"/>
  <c r="H47" i="22"/>
  <c r="I47" i="22" s="1"/>
  <c r="H47" i="21"/>
  <c r="I47" i="21" s="1"/>
  <c r="J47" i="21" s="1"/>
  <c r="C48" i="21"/>
  <c r="C48" i="20"/>
  <c r="H47" i="20"/>
  <c r="I47" i="20" s="1"/>
  <c r="J47" i="20" s="1"/>
  <c r="C123" i="29" l="1"/>
  <c r="H134" i="29"/>
  <c r="I134" i="29" s="1"/>
  <c r="J134" i="29" s="1"/>
  <c r="H133" i="30"/>
  <c r="I133" i="30" s="1"/>
  <c r="C122" i="30"/>
  <c r="J132" i="30"/>
  <c r="C123" i="28"/>
  <c r="H134" i="28"/>
  <c r="I134" i="28" s="1"/>
  <c r="J134" i="28" s="1"/>
  <c r="J47" i="22"/>
  <c r="H48" i="22"/>
  <c r="I48" i="22" s="1"/>
  <c r="C49" i="22"/>
  <c r="C49" i="21"/>
  <c r="H48" i="21"/>
  <c r="I48" i="21" s="1"/>
  <c r="J48" i="21" s="1"/>
  <c r="C49" i="20"/>
  <c r="H48" i="20"/>
  <c r="I48" i="20" s="1"/>
  <c r="J48" i="20" s="1"/>
  <c r="H135" i="29" l="1"/>
  <c r="I135" i="29" s="1"/>
  <c r="J135" i="29" s="1"/>
  <c r="C124" i="29"/>
  <c r="C123" i="30"/>
  <c r="H134" i="30"/>
  <c r="I134" i="30" s="1"/>
  <c r="J133" i="30"/>
  <c r="H135" i="28"/>
  <c r="I135" i="28" s="1"/>
  <c r="J135" i="28" s="1"/>
  <c r="C124" i="28"/>
  <c r="J48" i="22"/>
  <c r="H49" i="22"/>
  <c r="I49" i="22" s="1"/>
  <c r="C50" i="22"/>
  <c r="H49" i="21"/>
  <c r="I49" i="21" s="1"/>
  <c r="J49" i="21" s="1"/>
  <c r="C50" i="21"/>
  <c r="C50" i="20"/>
  <c r="H49" i="20"/>
  <c r="I49" i="20" s="1"/>
  <c r="J49" i="20" s="1"/>
  <c r="C125" i="29" l="1"/>
  <c r="H136" i="29"/>
  <c r="I136" i="29" s="1"/>
  <c r="J136" i="29" s="1"/>
  <c r="J134" i="30"/>
  <c r="C124" i="30"/>
  <c r="H135" i="30"/>
  <c r="I135" i="30" s="1"/>
  <c r="C125" i="28"/>
  <c r="H136" i="28"/>
  <c r="I136" i="28" s="1"/>
  <c r="J136" i="28" s="1"/>
  <c r="J49" i="22"/>
  <c r="H50" i="22"/>
  <c r="I50" i="22" s="1"/>
  <c r="C51" i="22"/>
  <c r="C51" i="21"/>
  <c r="H50" i="21"/>
  <c r="I50" i="21" s="1"/>
  <c r="J50" i="21" s="1"/>
  <c r="C51" i="20"/>
  <c r="H50" i="20"/>
  <c r="I50" i="20" s="1"/>
  <c r="J50" i="20" s="1"/>
  <c r="H137" i="29" l="1"/>
  <c r="I137" i="29" s="1"/>
  <c r="J137" i="29" s="1"/>
  <c r="C126" i="29"/>
  <c r="J135" i="30"/>
  <c r="H136" i="30"/>
  <c r="I136" i="30" s="1"/>
  <c r="C125" i="30"/>
  <c r="H137" i="28"/>
  <c r="I137" i="28" s="1"/>
  <c r="J137" i="28" s="1"/>
  <c r="C126" i="28"/>
  <c r="J50" i="22"/>
  <c r="C52" i="22"/>
  <c r="H51" i="22"/>
  <c r="I51" i="22" s="1"/>
  <c r="H51" i="21"/>
  <c r="I51" i="21" s="1"/>
  <c r="J51" i="21" s="1"/>
  <c r="C52" i="21"/>
  <c r="C52" i="20"/>
  <c r="H51" i="20"/>
  <c r="I51" i="20" s="1"/>
  <c r="J51" i="20" s="1"/>
  <c r="H138" i="29" l="1"/>
  <c r="I138" i="29" s="1"/>
  <c r="J138" i="29" s="1"/>
  <c r="C127" i="29"/>
  <c r="H137" i="30"/>
  <c r="I137" i="30" s="1"/>
  <c r="C126" i="30"/>
  <c r="J136" i="30"/>
  <c r="C127" i="28"/>
  <c r="H138" i="28"/>
  <c r="I138" i="28" s="1"/>
  <c r="J138" i="28" s="1"/>
  <c r="J51" i="22"/>
  <c r="H52" i="22"/>
  <c r="I52" i="22" s="1"/>
  <c r="C53" i="22"/>
  <c r="H52" i="21"/>
  <c r="I52" i="21" s="1"/>
  <c r="J52" i="21" s="1"/>
  <c r="C53" i="21"/>
  <c r="C53" i="20"/>
  <c r="H52" i="20"/>
  <c r="I52" i="20" s="1"/>
  <c r="J52" i="20" s="1"/>
  <c r="C128" i="29" l="1"/>
  <c r="H139" i="29"/>
  <c r="I139" i="29" s="1"/>
  <c r="J139" i="29" s="1"/>
  <c r="H138" i="30"/>
  <c r="I138" i="30" s="1"/>
  <c r="C127" i="30"/>
  <c r="J137" i="30"/>
  <c r="C128" i="28"/>
  <c r="H139" i="28"/>
  <c r="I139" i="28" s="1"/>
  <c r="J139" i="28" s="1"/>
  <c r="J52" i="22"/>
  <c r="C54" i="22"/>
  <c r="H53" i="22"/>
  <c r="I53" i="22" s="1"/>
  <c r="H53" i="21"/>
  <c r="I53" i="21" s="1"/>
  <c r="J53" i="21" s="1"/>
  <c r="C54" i="21"/>
  <c r="C54" i="20"/>
  <c r="H53" i="20"/>
  <c r="I53" i="20" s="1"/>
  <c r="J53" i="20" s="1"/>
  <c r="H140" i="29" l="1"/>
  <c r="I140" i="29" s="1"/>
  <c r="J140" i="29" s="1"/>
  <c r="C129" i="29"/>
  <c r="H139" i="30"/>
  <c r="I139" i="30" s="1"/>
  <c r="C128" i="30"/>
  <c r="J138" i="30"/>
  <c r="C129" i="28"/>
  <c r="H140" i="28"/>
  <c r="I140" i="28" s="1"/>
  <c r="J140" i="28" s="1"/>
  <c r="J53" i="22"/>
  <c r="H54" i="22"/>
  <c r="I54" i="22" s="1"/>
  <c r="C55" i="22"/>
  <c r="H54" i="21"/>
  <c r="I54" i="21" s="1"/>
  <c r="J54" i="21" s="1"/>
  <c r="C55" i="21"/>
  <c r="C55" i="20"/>
  <c r="H54" i="20"/>
  <c r="I54" i="20" s="1"/>
  <c r="J54" i="20" s="1"/>
  <c r="C130" i="29" l="1"/>
  <c r="H141" i="29"/>
  <c r="I141" i="29" s="1"/>
  <c r="J141" i="29" s="1"/>
  <c r="C129" i="30"/>
  <c r="H140" i="30"/>
  <c r="I140" i="30" s="1"/>
  <c r="J139" i="30"/>
  <c r="C130" i="28"/>
  <c r="H141" i="28"/>
  <c r="I141" i="28" s="1"/>
  <c r="J141" i="28" s="1"/>
  <c r="J54" i="22"/>
  <c r="C56" i="22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73" i="22" s="1"/>
  <c r="C74" i="22" s="1"/>
  <c r="C75" i="22" s="1"/>
  <c r="C76" i="22" s="1"/>
  <c r="C77" i="22" s="1"/>
  <c r="C78" i="22" s="1"/>
  <c r="C79" i="22" s="1"/>
  <c r="C80" i="22" s="1"/>
  <c r="C81" i="22" s="1"/>
  <c r="C82" i="22" s="1"/>
  <c r="C83" i="22" s="1"/>
  <c r="C84" i="22" s="1"/>
  <c r="C85" i="22" s="1"/>
  <c r="C86" i="22" s="1"/>
  <c r="C87" i="22" s="1"/>
  <c r="C88" i="22" s="1"/>
  <c r="C89" i="22" s="1"/>
  <c r="C90" i="22" s="1"/>
  <c r="C91" i="22" s="1"/>
  <c r="C92" i="22" s="1"/>
  <c r="C93" i="22" s="1"/>
  <c r="C94" i="22" s="1"/>
  <c r="C95" i="22" s="1"/>
  <c r="C96" i="22" s="1"/>
  <c r="C97" i="22" s="1"/>
  <c r="C98" i="22" s="1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H55" i="22"/>
  <c r="H55" i="21"/>
  <c r="C56" i="2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93" i="21" s="1"/>
  <c r="C94" i="21" s="1"/>
  <c r="C95" i="21" s="1"/>
  <c r="C96" i="21" s="1"/>
  <c r="C97" i="21" s="1"/>
  <c r="C98" i="21" s="1"/>
  <c r="C99" i="21" s="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56" i="20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C87" i="20" s="1"/>
  <c r="C88" i="20" s="1"/>
  <c r="C89" i="20" s="1"/>
  <c r="C90" i="20" s="1"/>
  <c r="C91" i="20" s="1"/>
  <c r="C92" i="20" s="1"/>
  <c r="C93" i="20" s="1"/>
  <c r="C94" i="20" s="1"/>
  <c r="C95" i="20" s="1"/>
  <c r="C96" i="20" s="1"/>
  <c r="C97" i="20" s="1"/>
  <c r="C98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H55" i="20"/>
  <c r="H5" i="20" s="1"/>
  <c r="F3" i="20" s="1"/>
  <c r="C131" i="29" l="1"/>
  <c r="H142" i="29"/>
  <c r="I142" i="29" s="1"/>
  <c r="J142" i="29" s="1"/>
  <c r="J140" i="30"/>
  <c r="H141" i="30"/>
  <c r="I141" i="30" s="1"/>
  <c r="C130" i="30"/>
  <c r="C131" i="28"/>
  <c r="H142" i="28"/>
  <c r="I142" i="28" s="1"/>
  <c r="J142" i="28" s="1"/>
  <c r="I55" i="22"/>
  <c r="I5" i="22"/>
  <c r="G3" i="22" s="1"/>
  <c r="C116" i="22"/>
  <c r="C116" i="21"/>
  <c r="I55" i="21"/>
  <c r="J55" i="21" s="1"/>
  <c r="S5" i="21" s="1"/>
  <c r="S6" i="21" s="1"/>
  <c r="H5" i="21"/>
  <c r="F3" i="21" s="1"/>
  <c r="C116" i="20"/>
  <c r="I55" i="20"/>
  <c r="J55" i="20" s="1"/>
  <c r="S5" i="20" s="1"/>
  <c r="S6" i="20" s="1"/>
  <c r="U12" i="20" s="1"/>
  <c r="H143" i="29" l="1"/>
  <c r="I143" i="29" s="1"/>
  <c r="J143" i="29" s="1"/>
  <c r="C132" i="29"/>
  <c r="U15" i="20"/>
  <c r="C131" i="30"/>
  <c r="H142" i="30"/>
  <c r="I142" i="30" s="1"/>
  <c r="J141" i="30"/>
  <c r="C132" i="28"/>
  <c r="H143" i="28"/>
  <c r="I143" i="28" s="1"/>
  <c r="J143" i="28" s="1"/>
  <c r="J55" i="22"/>
  <c r="S5" i="22" s="1"/>
  <c r="S6" i="22" s="1"/>
  <c r="U12" i="22" s="1"/>
  <c r="U15" i="22" s="1"/>
  <c r="U16" i="22" s="1"/>
  <c r="S18" i="22" s="1"/>
  <c r="W18" i="22" s="1"/>
  <c r="U12" i="21"/>
  <c r="U15" i="21" s="1"/>
  <c r="U16" i="21" s="1"/>
  <c r="C117" i="22"/>
  <c r="C117" i="21"/>
  <c r="C117" i="20"/>
  <c r="U16" i="20" l="1"/>
  <c r="C133" i="29"/>
  <c r="H144" i="29"/>
  <c r="I144" i="29" s="1"/>
  <c r="J144" i="29" s="1"/>
  <c r="J142" i="30"/>
  <c r="H143" i="30"/>
  <c r="I143" i="30" s="1"/>
  <c r="C132" i="30"/>
  <c r="C133" i="28"/>
  <c r="H144" i="28"/>
  <c r="I144" i="28" s="1"/>
  <c r="J144" i="28" s="1"/>
  <c r="S18" i="21"/>
  <c r="S19" i="21"/>
  <c r="S19" i="22"/>
  <c r="U18" i="22"/>
  <c r="C118" i="22"/>
  <c r="C118" i="21"/>
  <c r="C118" i="20"/>
  <c r="U19" i="21" l="1"/>
  <c r="W19" i="21"/>
  <c r="U18" i="21"/>
  <c r="W18" i="21"/>
  <c r="S19" i="20"/>
  <c r="U19" i="22"/>
  <c r="W19" i="22"/>
  <c r="U19" i="20"/>
  <c r="W19" i="20"/>
  <c r="H145" i="29"/>
  <c r="I145" i="29" s="1"/>
  <c r="J145" i="29" s="1"/>
  <c r="C134" i="29"/>
  <c r="J143" i="30"/>
  <c r="C133" i="30"/>
  <c r="H144" i="30"/>
  <c r="I144" i="30" s="1"/>
  <c r="C134" i="28"/>
  <c r="H145" i="28"/>
  <c r="I145" i="28" s="1"/>
  <c r="J145" i="28" s="1"/>
  <c r="S18" i="20"/>
  <c r="C119" i="22"/>
  <c r="C119" i="21"/>
  <c r="C119" i="20"/>
  <c r="U18" i="20" l="1"/>
  <c r="W18" i="20"/>
  <c r="C135" i="29"/>
  <c r="H146" i="29"/>
  <c r="I146" i="29" s="1"/>
  <c r="J146" i="29" s="1"/>
  <c r="J144" i="30"/>
  <c r="H145" i="30"/>
  <c r="I145" i="30" s="1"/>
  <c r="C134" i="30"/>
  <c r="C135" i="28"/>
  <c r="H146" i="28"/>
  <c r="I146" i="28" s="1"/>
  <c r="J146" i="28" s="1"/>
  <c r="C120" i="22"/>
  <c r="C120" i="21"/>
  <c r="C120" i="20"/>
  <c r="C136" i="29" l="1"/>
  <c r="H147" i="29"/>
  <c r="I147" i="29" s="1"/>
  <c r="J147" i="29" s="1"/>
  <c r="C135" i="30"/>
  <c r="H146" i="30"/>
  <c r="I146" i="30" s="1"/>
  <c r="J145" i="30"/>
  <c r="C136" i="28"/>
  <c r="H147" i="28"/>
  <c r="I147" i="28" s="1"/>
  <c r="J147" i="28" s="1"/>
  <c r="C121" i="22"/>
  <c r="C121" i="21"/>
  <c r="C121" i="20"/>
  <c r="H148" i="29" l="1"/>
  <c r="I148" i="29" s="1"/>
  <c r="J148" i="29" s="1"/>
  <c r="C137" i="29"/>
  <c r="J146" i="30"/>
  <c r="H147" i="30"/>
  <c r="I147" i="30" s="1"/>
  <c r="C136" i="30"/>
  <c r="C137" i="28"/>
  <c r="H148" i="28"/>
  <c r="I148" i="28" s="1"/>
  <c r="J148" i="28" s="1"/>
  <c r="C122" i="22"/>
  <c r="C122" i="21"/>
  <c r="C122" i="20"/>
  <c r="C138" i="29" l="1"/>
  <c r="H149" i="29"/>
  <c r="I149" i="29" s="1"/>
  <c r="J149" i="29" s="1"/>
  <c r="C137" i="30"/>
  <c r="H148" i="30"/>
  <c r="I148" i="30" s="1"/>
  <c r="J147" i="30"/>
  <c r="C138" i="28"/>
  <c r="H149" i="28"/>
  <c r="I149" i="28" s="1"/>
  <c r="J149" i="28" s="1"/>
  <c r="C123" i="22"/>
  <c r="C123" i="21"/>
  <c r="C123" i="20"/>
  <c r="C139" i="29" l="1"/>
  <c r="H150" i="29"/>
  <c r="I150" i="29" s="1"/>
  <c r="J150" i="29" s="1"/>
  <c r="J148" i="30"/>
  <c r="H149" i="30"/>
  <c r="I149" i="30" s="1"/>
  <c r="C138" i="30"/>
  <c r="C139" i="28"/>
  <c r="H150" i="28"/>
  <c r="I150" i="28" s="1"/>
  <c r="J150" i="28" s="1"/>
  <c r="C124" i="22"/>
  <c r="C124" i="21"/>
  <c r="C124" i="20"/>
  <c r="C140" i="29" l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C155" i="29" s="1"/>
  <c r="C156" i="29" s="1"/>
  <c r="H151" i="29"/>
  <c r="J149" i="30"/>
  <c r="C139" i="30"/>
  <c r="H150" i="30"/>
  <c r="I150" i="30" s="1"/>
  <c r="C140" i="28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C155" i="28" s="1"/>
  <c r="C156" i="28" s="1"/>
  <c r="H151" i="28"/>
  <c r="C125" i="22"/>
  <c r="C125" i="21"/>
  <c r="C125" i="20"/>
  <c r="I5" i="29" l="1"/>
  <c r="G3" i="29" s="1"/>
  <c r="I151" i="29"/>
  <c r="J151" i="29" s="1"/>
  <c r="S5" i="29" s="1"/>
  <c r="S6" i="29" s="1"/>
  <c r="U12" i="29" s="1"/>
  <c r="U15" i="29" s="1"/>
  <c r="U16" i="29" s="1"/>
  <c r="S18" i="29" s="1"/>
  <c r="W18" i="29" s="1"/>
  <c r="J150" i="30"/>
  <c r="H151" i="30"/>
  <c r="C140" i="30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C155" i="30" s="1"/>
  <c r="C156" i="30" s="1"/>
  <c r="I151" i="28"/>
  <c r="J151" i="28" s="1"/>
  <c r="U5" i="28" s="1"/>
  <c r="U6" i="28" s="1"/>
  <c r="W12" i="28" s="1"/>
  <c r="W15" i="28" s="1"/>
  <c r="W16" i="28" s="1"/>
  <c r="I5" i="28"/>
  <c r="G3" i="28" s="1"/>
  <c r="C126" i="22"/>
  <c r="C126" i="21"/>
  <c r="C126" i="20"/>
  <c r="U18" i="29" l="1"/>
  <c r="S19" i="29"/>
  <c r="I151" i="30"/>
  <c r="J5" i="30"/>
  <c r="H3" i="30" s="1"/>
  <c r="U19" i="28"/>
  <c r="U18" i="28"/>
  <c r="Y18" i="28" s="1"/>
  <c r="C127" i="22"/>
  <c r="C127" i="21"/>
  <c r="C127" i="20"/>
  <c r="U19" i="29" l="1"/>
  <c r="W19" i="29"/>
  <c r="W19" i="28"/>
  <c r="Y19" i="28"/>
  <c r="W18" i="28"/>
  <c r="J151" i="30"/>
  <c r="S5" i="30" s="1"/>
  <c r="S6" i="30" s="1"/>
  <c r="U12" i="30" s="1"/>
  <c r="U15" i="30" s="1"/>
  <c r="U16" i="30" s="1"/>
  <c r="C128" i="22"/>
  <c r="C128" i="21"/>
  <c r="C128" i="20"/>
  <c r="S19" i="30" l="1"/>
  <c r="S18" i="30"/>
  <c r="C129" i="22"/>
  <c r="C129" i="21"/>
  <c r="C129" i="20"/>
  <c r="U18" i="30" l="1"/>
  <c r="W18" i="30"/>
  <c r="U19" i="30"/>
  <c r="W19" i="30"/>
  <c r="C130" i="22"/>
  <c r="C130" i="21"/>
  <c r="C130" i="20"/>
  <c r="C131" i="22" l="1"/>
  <c r="C131" i="21"/>
  <c r="C131" i="20"/>
  <c r="C132" i="22" l="1"/>
  <c r="C132" i="21"/>
  <c r="C132" i="20"/>
  <c r="C133" i="22" l="1"/>
  <c r="C133" i="21"/>
  <c r="C133" i="20"/>
  <c r="C134" i="22" l="1"/>
  <c r="C134" i="21"/>
  <c r="C134" i="20"/>
  <c r="C135" i="22" l="1"/>
  <c r="C135" i="21"/>
  <c r="C135" i="20"/>
  <c r="C136" i="22" l="1"/>
  <c r="C136" i="21"/>
  <c r="C136" i="20"/>
  <c r="C137" i="22" l="1"/>
  <c r="C137" i="21"/>
  <c r="C137" i="20"/>
  <c r="C138" i="22" l="1"/>
  <c r="C138" i="21"/>
  <c r="C138" i="20"/>
  <c r="C139" i="22" l="1"/>
  <c r="C139" i="21"/>
  <c r="C139" i="20"/>
  <c r="C140" i="22" l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C155" i="22" s="1"/>
  <c r="C156" i="22" s="1"/>
  <c r="C140" i="2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155" i="21" s="1"/>
  <c r="C156" i="21" s="1"/>
  <c r="C140" i="20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C155" i="20" s="1"/>
  <c r="C156" i="20" s="1"/>
</calcChain>
</file>

<file path=xl/sharedStrings.xml><?xml version="1.0" encoding="utf-8"?>
<sst xmlns="http://schemas.openxmlformats.org/spreadsheetml/2006/main" count="2123" uniqueCount="272">
  <si>
    <t>%16/15</t>
  </si>
  <si>
    <t>Hidráulica</t>
  </si>
  <si>
    <t>Nuclear</t>
  </si>
  <si>
    <t>-</t>
  </si>
  <si>
    <t>Carbón</t>
  </si>
  <si>
    <t>Fuel/gas</t>
  </si>
  <si>
    <t>Ciclo combinado</t>
  </si>
  <si>
    <t>Hidroeólica</t>
  </si>
  <si>
    <t>Eólica</t>
  </si>
  <si>
    <t>Solar fotovoltaica</t>
  </si>
  <si>
    <t>Solar térmica</t>
  </si>
  <si>
    <t>Cogeneración</t>
  </si>
  <si>
    <t>Residuos</t>
  </si>
  <si>
    <t>Generación</t>
  </si>
  <si>
    <t>Consumos en bombeo</t>
  </si>
  <si>
    <t>Demanda (b.c.)</t>
  </si>
  <si>
    <t>Térmica renovable</t>
  </si>
  <si>
    <t>Total Emisiones (tCO2)</t>
  </si>
  <si>
    <t>Factor emisión (tCO2/MWh)</t>
  </si>
  <si>
    <t>RENAULT</t>
  </si>
  <si>
    <t>NISSAN</t>
  </si>
  <si>
    <t>BMW</t>
  </si>
  <si>
    <t>SMART</t>
  </si>
  <si>
    <t>TESLA</t>
  </si>
  <si>
    <t>VOLKSWAGEN</t>
  </si>
  <si>
    <t>CITROEN</t>
  </si>
  <si>
    <t>HYUNDAI</t>
  </si>
  <si>
    <t>KIA</t>
  </si>
  <si>
    <t>PEUGEOT</t>
  </si>
  <si>
    <t>MERCEDES</t>
  </si>
  <si>
    <t>SEAT</t>
  </si>
  <si>
    <t>FORD</t>
  </si>
  <si>
    <t>ZOE</t>
  </si>
  <si>
    <t>LEAF</t>
  </si>
  <si>
    <t>i3</t>
  </si>
  <si>
    <t>MODEL S</t>
  </si>
  <si>
    <t>GOLF</t>
  </si>
  <si>
    <t>MODEL X</t>
  </si>
  <si>
    <t>C-ZERO</t>
  </si>
  <si>
    <t>IONIQ</t>
  </si>
  <si>
    <t>FORFOUR</t>
  </si>
  <si>
    <t>SOUL</t>
  </si>
  <si>
    <t>UP!</t>
  </si>
  <si>
    <t>E-MEHARI</t>
  </si>
  <si>
    <t>CLASE B</t>
  </si>
  <si>
    <t>MII</t>
  </si>
  <si>
    <t>FOCUS</t>
  </si>
  <si>
    <t>MARCA</t>
  </si>
  <si>
    <t>MODELO</t>
  </si>
  <si>
    <t>UNIDADES</t>
  </si>
  <si>
    <t xml:space="preserve">TESLA </t>
  </si>
  <si>
    <t>MODEL S 60</t>
  </si>
  <si>
    <t>MODEL S 90D</t>
  </si>
  <si>
    <t>kwh/100km</t>
  </si>
  <si>
    <t>https://www.km77.com/coches/smart/forfour/2015/5-puertas/electric-drive/informacion</t>
  </si>
  <si>
    <t>http://www.kia.com/es/modelos/soul-ev-2016/</t>
  </si>
  <si>
    <t>ION</t>
  </si>
  <si>
    <t>https://www.volkswagen.es/es/modelos/e-up.html#home</t>
  </si>
  <si>
    <t>http://www.peugeot.es/gama/selector-de-coches/peugeot-ion/informacion-tecnica.html</t>
  </si>
  <si>
    <t>https://movilidadelectrica.com/prueba-del-mercedes-clase-b-250e/</t>
  </si>
  <si>
    <t>https://www.motor.es/noticias/ford-focus-electrico-2017-201733840.html?gclid=EAIaIQobChMI0MTwmpT72QIVAvEbCh0lPgd2EAAYAyAAEgIx5vD_BwE</t>
  </si>
  <si>
    <t>https://www.motor.es/noticias/seat-e-mii-matriculaciones-201736819.html</t>
  </si>
  <si>
    <t>https://www.electrocoches.eu/marcas/citroen/e-mehari/</t>
  </si>
  <si>
    <t>SMART/fortwo</t>
  </si>
  <si>
    <t>https://www.smart.com/es/es/index/smart-fortwo-electric-drive-453/technical-data.html</t>
  </si>
  <si>
    <t>MEDIA</t>
  </si>
  <si>
    <t>Autonomía(km)</t>
  </si>
  <si>
    <t>Energía batería(kWh)</t>
  </si>
  <si>
    <t xml:space="preserve">Numero de coches total </t>
  </si>
  <si>
    <t>km anual por coche</t>
  </si>
  <si>
    <t>km diario por coche</t>
  </si>
  <si>
    <t>kwh=</t>
  </si>
  <si>
    <t>MJ</t>
  </si>
  <si>
    <t xml:space="preserve">Gasolina </t>
  </si>
  <si>
    <t>Valor máximo densidad</t>
  </si>
  <si>
    <t>Análisis Well to Tank</t>
  </si>
  <si>
    <t>Contaminación por el tubo de escape</t>
  </si>
  <si>
    <t>kg CO2/l</t>
  </si>
  <si>
    <t>kgCO2-eq/kWh [1]</t>
  </si>
  <si>
    <t>GWh</t>
  </si>
  <si>
    <t>Fuel/gas (2)</t>
  </si>
  <si>
    <t>Ciclo combinado (3)</t>
  </si>
  <si>
    <t>Otras renovables (4)</t>
  </si>
  <si>
    <t>Enlace Península-Baleares (5)</t>
  </si>
  <si>
    <t>Saldo intercambios internacionales físicos (6)</t>
  </si>
  <si>
    <t>Sistema peninsular</t>
  </si>
  <si>
    <t>Sistemas no peninsulares</t>
  </si>
  <si>
    <t>Total Nacional</t>
  </si>
  <si>
    <t xml:space="preserve"> </t>
  </si>
  <si>
    <t>Energia total</t>
  </si>
  <si>
    <t>Coches electricos nuevos</t>
  </si>
  <si>
    <t>Coches gasolina desmatriculados</t>
  </si>
  <si>
    <t>Coches gasolina</t>
  </si>
  <si>
    <t>Diferencia sin integración</t>
  </si>
  <si>
    <t>Años en compensar</t>
  </si>
  <si>
    <t>Km/coche</t>
  </si>
  <si>
    <t>ESCENARIO 1</t>
  </si>
  <si>
    <t>ESCENARIO 2</t>
  </si>
  <si>
    <t>% coches gasolina del coche conve</t>
  </si>
  <si>
    <t>Dist.Anual(km)</t>
  </si>
  <si>
    <t>Parque automovilístico</t>
  </si>
  <si>
    <t>Otra tipología</t>
  </si>
  <si>
    <t>Total parque</t>
  </si>
  <si>
    <t>Total (sin otra tipo)</t>
  </si>
  <si>
    <t>Contaminación coches convencionales</t>
  </si>
  <si>
    <t>Contaminación sin integración</t>
  </si>
  <si>
    <t>Contaminación coches de gasolina</t>
  </si>
  <si>
    <t xml:space="preserve">Coches gasolina </t>
  </si>
  <si>
    <t>Contaminación por circulación</t>
  </si>
  <si>
    <t>Contaminación de las baterias</t>
  </si>
  <si>
    <t>Contaminación máxima</t>
  </si>
  <si>
    <t>Contaminación mínima</t>
  </si>
  <si>
    <t>% de los coches convencionales</t>
  </si>
  <si>
    <t>&lt;- negativo reducción de contaminación</t>
  </si>
  <si>
    <t>Tasa reducción</t>
  </si>
  <si>
    <t>Tiempo mínimo</t>
  </si>
  <si>
    <t>http://www.ree.es/es/estadisticas-del-sistema-electrico-espanol/balance-diario</t>
  </si>
  <si>
    <t>MIN</t>
  </si>
  <si>
    <t>MAX</t>
  </si>
  <si>
    <t>Clase</t>
  </si>
  <si>
    <t>y mayor...</t>
  </si>
  <si>
    <t>Frecuencia</t>
  </si>
  <si>
    <t>675&lt;x&lt;700</t>
  </si>
  <si>
    <t>Coches diesel</t>
  </si>
  <si>
    <t>Incremento</t>
  </si>
  <si>
    <t>Dia medio</t>
  </si>
  <si>
    <t>dia medio (tCO2/MWh)</t>
  </si>
  <si>
    <t>Coches electricos viejos</t>
  </si>
  <si>
    <t>Energia MWh</t>
  </si>
  <si>
    <t>h</t>
  </si>
  <si>
    <t>n</t>
  </si>
  <si>
    <t>Energia dia medio</t>
  </si>
  <si>
    <t>Integral</t>
  </si>
  <si>
    <t>diff dia medio</t>
  </si>
  <si>
    <t>dif dia medio</t>
  </si>
  <si>
    <t>c</t>
  </si>
  <si>
    <t>Contaminación E2 (tCO2)</t>
  </si>
  <si>
    <t>Contaminación E1(tCO2)</t>
  </si>
  <si>
    <t>Contaminación maxima(tCO2)</t>
  </si>
  <si>
    <t>Contaminación dia medio (tCO2)</t>
  </si>
  <si>
    <t>b</t>
  </si>
  <si>
    <t>a</t>
  </si>
  <si>
    <t>Condicion 0</t>
  </si>
  <si>
    <t>Regla de simpson</t>
  </si>
  <si>
    <t>Energia extra</t>
  </si>
  <si>
    <t>Contaminación en la circulación(kgCO2)</t>
  </si>
  <si>
    <t>TOTAL</t>
  </si>
  <si>
    <t>Inicial</t>
  </si>
  <si>
    <t xml:space="preserve">Coches electricos </t>
  </si>
  <si>
    <t>Maxima</t>
  </si>
  <si>
    <t>Minima</t>
  </si>
  <si>
    <t>Contaminación (tCO2)</t>
  </si>
  <si>
    <t>Energía (MWh)</t>
  </si>
  <si>
    <t>tCO2/MWh</t>
  </si>
  <si>
    <t>Hora</t>
  </si>
  <si>
    <t>Dem. Dia medio</t>
  </si>
  <si>
    <t>Cont. Dia medio</t>
  </si>
  <si>
    <t>Dem. Dia máximo</t>
  </si>
  <si>
    <t>Cont. Dia máximo</t>
  </si>
  <si>
    <t>Cont. Día E1</t>
  </si>
  <si>
    <t>Cont. Día E2</t>
  </si>
  <si>
    <t>Energia extra(MWh)</t>
  </si>
  <si>
    <t>x</t>
  </si>
  <si>
    <t>x&gt;750</t>
  </si>
  <si>
    <t>% del total</t>
  </si>
  <si>
    <r>
      <t>kg CO</t>
    </r>
    <r>
      <rPr>
        <vertAlign val="subscript"/>
        <sz val="11"/>
        <color theme="1"/>
        <rFont val="Times New Roman"/>
        <family val="1"/>
      </rPr>
      <t>2-equivalente-max</t>
    </r>
  </si>
  <si>
    <r>
      <t>kg CO</t>
    </r>
    <r>
      <rPr>
        <vertAlign val="subscript"/>
        <sz val="11"/>
        <color theme="1"/>
        <rFont val="Times New Roman"/>
        <family val="1"/>
      </rPr>
      <t>2-equivalente-mín</t>
    </r>
  </si>
  <si>
    <r>
      <t>kg CO</t>
    </r>
    <r>
      <rPr>
        <b/>
        <vertAlign val="subscript"/>
        <sz val="11"/>
        <color theme="1"/>
        <rFont val="Times New Roman"/>
        <family val="1"/>
      </rPr>
      <t xml:space="preserve">2-eq-máx </t>
    </r>
    <r>
      <rPr>
        <b/>
        <sz val="11"/>
        <color theme="1"/>
        <rFont val="Times New Roman"/>
        <family val="1"/>
      </rPr>
      <t>bat</t>
    </r>
  </si>
  <si>
    <r>
      <t>kg CO</t>
    </r>
    <r>
      <rPr>
        <b/>
        <vertAlign val="subscript"/>
        <sz val="11"/>
        <color theme="1"/>
        <rFont val="Times New Roman"/>
        <family val="1"/>
      </rPr>
      <t xml:space="preserve">2-eq-mín </t>
    </r>
    <r>
      <rPr>
        <b/>
        <sz val="11"/>
        <color theme="1"/>
        <rFont val="Times New Roman"/>
        <family val="1"/>
      </rPr>
      <t>bat</t>
    </r>
  </si>
  <si>
    <r>
      <t>kgCO</t>
    </r>
    <r>
      <rPr>
        <b/>
        <vertAlign val="subscript"/>
        <sz val="11"/>
        <color theme="1"/>
        <rFont val="Times New Roman"/>
        <family val="1"/>
      </rPr>
      <t>2 eq</t>
    </r>
    <r>
      <rPr>
        <b/>
        <sz val="11"/>
        <color theme="1"/>
        <rFont val="Times New Roman"/>
        <family val="1"/>
      </rPr>
      <t>/km</t>
    </r>
  </si>
  <si>
    <r>
      <t>Contaminación total(kgCO</t>
    </r>
    <r>
      <rPr>
        <vertAlign val="subscript"/>
        <sz val="11"/>
        <color theme="1"/>
        <rFont val="Times New Roman"/>
        <family val="1"/>
      </rPr>
      <t>2-eq</t>
    </r>
    <r>
      <rPr>
        <sz val="11"/>
        <color theme="1"/>
        <rFont val="Times New Roman"/>
        <family val="1"/>
      </rPr>
      <t>)</t>
    </r>
  </si>
  <si>
    <t>Perdidas en la recarga (%)</t>
  </si>
  <si>
    <r>
      <t>Promedio Factor emisión(tCO</t>
    </r>
    <r>
      <rPr>
        <b/>
        <vertAlign val="subscript"/>
        <sz val="11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>/MWh)</t>
    </r>
  </si>
  <si>
    <t>Solar</t>
  </si>
  <si>
    <t>Balear link</t>
  </si>
  <si>
    <t>Int. exchanges</t>
  </si>
  <si>
    <t>Other special regime</t>
  </si>
  <si>
    <t>Wind</t>
  </si>
  <si>
    <t>Hydro</t>
  </si>
  <si>
    <t>Combined cycle</t>
  </si>
  <si>
    <t>Coal</t>
  </si>
  <si>
    <t>PROMEDIO</t>
  </si>
  <si>
    <t>CONTAMINACIÓN MAXIMA</t>
  </si>
  <si>
    <t>CONTAMINACIÓN MEDIA</t>
  </si>
  <si>
    <t>PROMEDIO medio</t>
  </si>
  <si>
    <t>%  coche elec. del parque de estudio</t>
  </si>
  <si>
    <t>Número de coches diésel</t>
  </si>
  <si>
    <t>Número de coches gasolina</t>
  </si>
  <si>
    <t>Número de coches eléctricos</t>
  </si>
  <si>
    <t>Número de coches a estudio</t>
  </si>
  <si>
    <t xml:space="preserve">Fuel/gas </t>
  </si>
  <si>
    <t xml:space="preserve">Ciclo combinado </t>
  </si>
  <si>
    <t xml:space="preserve">Otras renovables </t>
  </si>
  <si>
    <t>Porcentaje del total(%)</t>
  </si>
  <si>
    <t>Potencia(MW)</t>
  </si>
  <si>
    <t>Potencia instalada en España en el 2016</t>
  </si>
  <si>
    <t>Valor mínimo densidad</t>
  </si>
  <si>
    <t>kWh/km</t>
  </si>
  <si>
    <t>Eficiencia del proceso total de carga</t>
  </si>
  <si>
    <t xml:space="preserve">Demanda coche </t>
  </si>
  <si>
    <t>Demanda red</t>
  </si>
  <si>
    <t>Demanda cargador</t>
  </si>
  <si>
    <t>Contaminación coches gasolina</t>
  </si>
  <si>
    <t>Contaminación coches diésel</t>
  </si>
  <si>
    <t>Contaminación coches eléctrico</t>
  </si>
  <si>
    <r>
      <t>Contaminación total (kgCO</t>
    </r>
    <r>
      <rPr>
        <b/>
        <vertAlign val="subscript"/>
        <sz val="11"/>
        <color rgb="FF000000"/>
        <rFont val="Times New Roman"/>
        <family val="1"/>
      </rPr>
      <t>2</t>
    </r>
    <r>
      <rPr>
        <b/>
        <sz val="11"/>
        <color rgb="FF000000"/>
        <rFont val="Times New Roman"/>
        <family val="1"/>
      </rPr>
      <t>)</t>
    </r>
  </si>
  <si>
    <t>Coches diésel</t>
  </si>
  <si>
    <t>Coches eléctricos</t>
  </si>
  <si>
    <t>Energía eléctrica demandada(GWh/año)</t>
  </si>
  <si>
    <t>Coches eléctricos nuevos</t>
  </si>
  <si>
    <t>Coches gasolina des matriculados</t>
  </si>
  <si>
    <t>Coches diésel desmatriculados</t>
  </si>
  <si>
    <t>Edad media</t>
  </si>
  <si>
    <t>Contaminación reducida</t>
  </si>
  <si>
    <t xml:space="preserve">Contaminación con la integración del </t>
  </si>
  <si>
    <t>Contaminación de las baterías</t>
  </si>
  <si>
    <t>Años y distancia por recorrer para compensar contaminación de la batería</t>
  </si>
  <si>
    <t>kWh/100km</t>
  </si>
  <si>
    <t>dif día medio</t>
  </si>
  <si>
    <t>Energía día medio</t>
  </si>
  <si>
    <t>Energía MWh</t>
  </si>
  <si>
    <t>Coches eléctricos viejos</t>
  </si>
  <si>
    <t>día medio (tCO2/MWh)</t>
  </si>
  <si>
    <t xml:space="preserve">Coches eléctricos </t>
  </si>
  <si>
    <t>Energía total</t>
  </si>
  <si>
    <t>Máxima</t>
  </si>
  <si>
    <t>Mínima</t>
  </si>
  <si>
    <t>Contaminación máxima(tCO2)</t>
  </si>
  <si>
    <t>Energía extra(MWh)</t>
  </si>
  <si>
    <t>Energía extra</t>
  </si>
  <si>
    <t>Regla de Simpson</t>
  </si>
  <si>
    <t>Contaminación día medio (tCO2)</t>
  </si>
  <si>
    <t>Condición 0</t>
  </si>
  <si>
    <t>diff día medio</t>
  </si>
  <si>
    <t>Contaminación coche eléctrico</t>
  </si>
  <si>
    <t>Coches gasóleo</t>
  </si>
  <si>
    <t>Gasóleo</t>
  </si>
  <si>
    <t>Producción de la batería</t>
  </si>
  <si>
    <t>Circulación</t>
  </si>
  <si>
    <t>kW/km</t>
  </si>
  <si>
    <t>Caso de un vehículo</t>
  </si>
  <si>
    <t>Cont. eléctrico</t>
  </si>
  <si>
    <t>Cont. gasolina</t>
  </si>
  <si>
    <t>Cont. gasóleo</t>
  </si>
  <si>
    <t>Tiempo máximo</t>
  </si>
  <si>
    <r>
      <t>kgCO</t>
    </r>
    <r>
      <rPr>
        <b/>
        <vertAlign val="subscript"/>
        <sz val="11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>/kWh</t>
    </r>
  </si>
  <si>
    <t>PROMEDIO máximo</t>
  </si>
  <si>
    <t>Coche eléctrico tipo</t>
  </si>
  <si>
    <t>Energía batería (kWh)</t>
  </si>
  <si>
    <t>Autonomía (km)</t>
  </si>
  <si>
    <t>% coches diésel de ch conv</t>
  </si>
  <si>
    <t>Coches de Otra tipología</t>
  </si>
  <si>
    <t>Perdidas en el transporte de energía (%)</t>
  </si>
  <si>
    <t>Energía a recargar media/día</t>
  </si>
  <si>
    <t>Energía a recargar media/anual</t>
  </si>
  <si>
    <t>Energía recargar con perdidas/día</t>
  </si>
  <si>
    <t>Energía recargar con perdidas/anual</t>
  </si>
  <si>
    <t>Coches eléctricos matriculados en el año 2017</t>
  </si>
  <si>
    <t>Contaminación total del vehículo convencional</t>
  </si>
  <si>
    <t>MJ/L</t>
  </si>
  <si>
    <t xml:space="preserve">CO2 eq/MJ energía interior </t>
  </si>
  <si>
    <t>Diesel</t>
  </si>
  <si>
    <t>PCI(kWh/kg)</t>
  </si>
  <si>
    <t>kgCO2 eq/l</t>
  </si>
  <si>
    <t>gCO2 eq/l</t>
  </si>
  <si>
    <r>
      <t>Valor medio densidad(kg/m</t>
    </r>
    <r>
      <rPr>
        <vertAlign val="superscript"/>
        <sz val="11"/>
        <color theme="1"/>
        <rFont val="Times New Roman"/>
        <family val="1"/>
      </rPr>
      <t>3</t>
    </r>
    <r>
      <rPr>
        <sz val="11"/>
        <color theme="1"/>
        <rFont val="Times New Roman"/>
        <family val="1"/>
      </rPr>
      <t>)</t>
    </r>
  </si>
  <si>
    <t>Energía generada en 2016 en España</t>
  </si>
  <si>
    <t>Energía(GWh)</t>
  </si>
  <si>
    <t>Energía sin perdidas en la red</t>
  </si>
  <si>
    <t>Contaminación reducida a lo largo de toda la vida útil</t>
  </si>
  <si>
    <r>
      <t>kgCO</t>
    </r>
    <r>
      <rPr>
        <b/>
        <vertAlign val="subscript"/>
        <sz val="11"/>
        <color theme="1"/>
        <rFont val="Times New Roman"/>
        <family val="1"/>
      </rPr>
      <t>2 eq</t>
    </r>
    <r>
      <rPr>
        <b/>
        <sz val="11"/>
        <color theme="1"/>
        <rFont val="Times New Roman"/>
        <family val="1"/>
      </rPr>
      <t>/l</t>
    </r>
  </si>
  <si>
    <t>l/km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</si>
</sst>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_)"/>
    <numFmt numFmtId="165" formatCode="#,##0.0"/>
    <numFmt numFmtId="166" formatCode="#,##0.000"/>
    <numFmt numFmtId="167" formatCode="0.0"/>
    <numFmt numFmtId="168" formatCode="0.000"/>
    <numFmt numFmtId="169" formatCode="h:mm;@"/>
    <numFmt numFmtId="170" formatCode="0.0000000"/>
    <numFmt numFmtId="171" formatCode="0.0000"/>
    <numFmt numFmtId="172" formatCode="#,##0.0000"/>
  </numFmts>
  <fonts count="21">
    <font>
      <sz val="11"/>
      <color theme="1"/>
      <name val="Calibri"/>
      <family val="2"/>
      <scheme val="minor"/>
    </font>
    <font>
      <sz val="10"/>
      <name val="Geneva"/>
    </font>
    <font>
      <sz val="10"/>
      <name val="Geneva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b/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vertAlign val="subscript"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vertAlign val="subscript"/>
      <sz val="11"/>
      <color rgb="FF000000"/>
      <name val="Times New Roman"/>
      <family val="1"/>
    </font>
    <font>
      <vertAlign val="superscript"/>
      <sz val="11"/>
      <color theme="1"/>
      <name val="Times New Roman"/>
      <family val="1"/>
    </font>
    <font>
      <u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0" fontId="5" fillId="0" borderId="0" applyNumberFormat="0" applyFill="0" applyBorder="0" applyAlignment="0" applyProtection="0"/>
  </cellStyleXfs>
  <cellXfs count="283">
    <xf numFmtId="0" fontId="0" fillId="0" borderId="0" xfId="0"/>
    <xf numFmtId="0" fontId="6" fillId="0" borderId="0" xfId="0" applyFont="1"/>
    <xf numFmtId="0" fontId="7" fillId="0" borderId="0" xfId="3" applyFont="1" applyBorder="1" applyAlignment="1"/>
    <xf numFmtId="0" fontId="7" fillId="0" borderId="18" xfId="3" applyFont="1" applyBorder="1" applyAlignment="1"/>
    <xf numFmtId="0" fontId="7" fillId="0" borderId="0" xfId="3" applyFont="1"/>
    <xf numFmtId="0" fontId="6" fillId="0" borderId="9" xfId="0" applyFont="1" applyBorder="1"/>
    <xf numFmtId="0" fontId="6" fillId="0" borderId="4" xfId="0" applyFont="1" applyBorder="1"/>
    <xf numFmtId="2" fontId="6" fillId="0" borderId="0" xfId="0" applyNumberFormat="1" applyFont="1"/>
    <xf numFmtId="0" fontId="6" fillId="0" borderId="2" xfId="0" applyFont="1" applyBorder="1"/>
    <xf numFmtId="0" fontId="6" fillId="0" borderId="3" xfId="0" applyFont="1" applyBorder="1"/>
    <xf numFmtId="0" fontId="6" fillId="0" borderId="0" xfId="0" applyFont="1" applyAlignment="1">
      <alignment horizontal="center"/>
    </xf>
    <xf numFmtId="0" fontId="7" fillId="0" borderId="0" xfId="3" applyFont="1" applyBorder="1"/>
    <xf numFmtId="0" fontId="6" fillId="0" borderId="28" xfId="0" applyFont="1" applyBorder="1"/>
    <xf numFmtId="167" fontId="6" fillId="0" borderId="3" xfId="0" applyNumberFormat="1" applyFont="1" applyBorder="1"/>
    <xf numFmtId="0" fontId="8" fillId="0" borderId="0" xfId="0" applyFont="1" applyAlignment="1">
      <alignment horizontal="center"/>
    </xf>
    <xf numFmtId="2" fontId="8" fillId="0" borderId="34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67" fontId="8" fillId="0" borderId="35" xfId="0" applyNumberFormat="1" applyFont="1" applyBorder="1" applyAlignment="1">
      <alignment horizontal="center"/>
    </xf>
    <xf numFmtId="0" fontId="6" fillId="0" borderId="7" xfId="0" applyFont="1" applyBorder="1"/>
    <xf numFmtId="0" fontId="8" fillId="0" borderId="40" xfId="0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167" fontId="6" fillId="0" borderId="3" xfId="0" applyNumberFormat="1" applyFont="1" applyBorder="1" applyAlignment="1">
      <alignment horizontal="center"/>
    </xf>
    <xf numFmtId="2" fontId="6" fillId="0" borderId="3" xfId="0" applyNumberFormat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167" fontId="6" fillId="0" borderId="37" xfId="0" applyNumberFormat="1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2" fontId="6" fillId="0" borderId="47" xfId="0" applyNumberFormat="1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2" fontId="6" fillId="0" borderId="7" xfId="0" applyNumberFormat="1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6" fillId="0" borderId="29" xfId="0" applyFont="1" applyBorder="1"/>
    <xf numFmtId="167" fontId="6" fillId="0" borderId="10" xfId="0" applyNumberFormat="1" applyFont="1" applyBorder="1"/>
    <xf numFmtId="2" fontId="8" fillId="0" borderId="30" xfId="0" applyNumberFormat="1" applyFont="1" applyBorder="1" applyAlignment="1">
      <alignment horizontal="center"/>
    </xf>
    <xf numFmtId="167" fontId="8" fillId="0" borderId="33" xfId="0" applyNumberFormat="1" applyFont="1" applyBorder="1" applyAlignment="1">
      <alignment horizontal="center"/>
    </xf>
    <xf numFmtId="2" fontId="8" fillId="0" borderId="26" xfId="0" applyNumberFormat="1" applyFont="1" applyBorder="1" applyAlignment="1">
      <alignment horizontal="center"/>
    </xf>
    <xf numFmtId="167" fontId="8" fillId="0" borderId="3" xfId="0" applyNumberFormat="1" applyFont="1" applyBorder="1" applyAlignment="1">
      <alignment horizontal="center"/>
    </xf>
    <xf numFmtId="171" fontId="6" fillId="0" borderId="29" xfId="0" applyNumberFormat="1" applyFont="1" applyBorder="1" applyAlignment="1">
      <alignment horizontal="center"/>
    </xf>
    <xf numFmtId="168" fontId="6" fillId="0" borderId="0" xfId="0" applyNumberFormat="1" applyFont="1"/>
    <xf numFmtId="0" fontId="6" fillId="0" borderId="1" xfId="0" applyFont="1" applyBorder="1"/>
    <xf numFmtId="0" fontId="6" fillId="0" borderId="11" xfId="0" applyFont="1" applyBorder="1"/>
    <xf numFmtId="0" fontId="6" fillId="0" borderId="6" xfId="0" applyFont="1" applyBorder="1"/>
    <xf numFmtId="0" fontId="6" fillId="0" borderId="19" xfId="0" applyFont="1" applyBorder="1"/>
    <xf numFmtId="0" fontId="6" fillId="0" borderId="21" xfId="0" applyFont="1" applyBorder="1"/>
    <xf numFmtId="0" fontId="6" fillId="0" borderId="15" xfId="0" applyFont="1" applyBorder="1"/>
    <xf numFmtId="0" fontId="6" fillId="0" borderId="12" xfId="0" applyFont="1" applyBorder="1"/>
    <xf numFmtId="0" fontId="6" fillId="0" borderId="22" xfId="0" applyFont="1" applyBorder="1"/>
    <xf numFmtId="0" fontId="6" fillId="0" borderId="23" xfId="0" applyFont="1" applyBorder="1"/>
    <xf numFmtId="0" fontId="6" fillId="0" borderId="24" xfId="0" applyFont="1" applyBorder="1"/>
    <xf numFmtId="0" fontId="6" fillId="0" borderId="25" xfId="0" applyFont="1" applyBorder="1"/>
    <xf numFmtId="0" fontId="6" fillId="0" borderId="16" xfId="0" applyFont="1" applyBorder="1"/>
    <xf numFmtId="0" fontId="6" fillId="0" borderId="13" xfId="0" applyFont="1" applyBorder="1"/>
    <xf numFmtId="0" fontId="6" fillId="0" borderId="26" xfId="0" applyFont="1" applyBorder="1"/>
    <xf numFmtId="0" fontId="6" fillId="0" borderId="0" xfId="0" applyFont="1" applyFill="1"/>
    <xf numFmtId="0" fontId="6" fillId="0" borderId="16" xfId="0" applyFont="1" applyFill="1" applyBorder="1"/>
    <xf numFmtId="0" fontId="6" fillId="0" borderId="13" xfId="0" applyFont="1" applyFill="1" applyBorder="1"/>
    <xf numFmtId="0" fontId="6" fillId="0" borderId="2" xfId="0" applyFont="1" applyFill="1" applyBorder="1"/>
    <xf numFmtId="167" fontId="6" fillId="0" borderId="3" xfId="0" applyNumberFormat="1" applyFont="1" applyFill="1" applyBorder="1"/>
    <xf numFmtId="0" fontId="6" fillId="0" borderId="26" xfId="0" applyFont="1" applyFill="1" applyBorder="1"/>
    <xf numFmtId="0" fontId="6" fillId="0" borderId="3" xfId="0" applyFont="1" applyFill="1" applyBorder="1"/>
    <xf numFmtId="1" fontId="6" fillId="0" borderId="2" xfId="0" applyNumberFormat="1" applyFont="1" applyBorder="1"/>
    <xf numFmtId="0" fontId="6" fillId="0" borderId="17" xfId="0" applyFont="1" applyBorder="1"/>
    <xf numFmtId="0" fontId="6" fillId="0" borderId="14" xfId="0" applyFont="1" applyBorder="1"/>
    <xf numFmtId="167" fontId="6" fillId="0" borderId="8" xfId="0" applyNumberFormat="1" applyFont="1" applyBorder="1"/>
    <xf numFmtId="0" fontId="6" fillId="0" borderId="27" xfId="0" applyFont="1" applyBorder="1"/>
    <xf numFmtId="1" fontId="8" fillId="0" borderId="5" xfId="0" applyNumberFormat="1" applyFont="1" applyBorder="1"/>
    <xf numFmtId="1" fontId="8" fillId="0" borderId="6" xfId="0" applyNumberFormat="1" applyFont="1" applyBorder="1"/>
    <xf numFmtId="167" fontId="8" fillId="0" borderId="7" xfId="0" applyNumberFormat="1" applyFont="1" applyBorder="1"/>
    <xf numFmtId="0" fontId="6" fillId="0" borderId="4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1" fontId="6" fillId="0" borderId="40" xfId="0" applyNumberFormat="1" applyFont="1" applyBorder="1" applyAlignment="1">
      <alignment horizontal="center"/>
    </xf>
    <xf numFmtId="171" fontId="6" fillId="0" borderId="15" xfId="0" applyNumberFormat="1" applyFont="1" applyBorder="1" applyAlignment="1">
      <alignment horizontal="center"/>
    </xf>
    <xf numFmtId="171" fontId="6" fillId="0" borderId="10" xfId="0" applyNumberFormat="1" applyFont="1" applyBorder="1" applyAlignment="1">
      <alignment horizontal="center"/>
    </xf>
    <xf numFmtId="171" fontId="6" fillId="0" borderId="26" xfId="0" applyNumberFormat="1" applyFont="1" applyBorder="1" applyAlignment="1">
      <alignment horizontal="center"/>
    </xf>
    <xf numFmtId="171" fontId="6" fillId="0" borderId="16" xfId="0" applyNumberFormat="1" applyFont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171" fontId="6" fillId="0" borderId="27" xfId="0" applyNumberFormat="1" applyFont="1" applyBorder="1" applyAlignment="1">
      <alignment horizontal="center"/>
    </xf>
    <xf numFmtId="171" fontId="6" fillId="0" borderId="17" xfId="0" applyNumberFormat="1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170" fontId="6" fillId="0" borderId="0" xfId="0" applyNumberFormat="1" applyFont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9" fontId="6" fillId="5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167" fontId="6" fillId="0" borderId="35" xfId="0" applyNumberFormat="1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169" fontId="6" fillId="0" borderId="0" xfId="0" applyNumberFormat="1" applyFont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169" fontId="6" fillId="4" borderId="0" xfId="0" applyNumberFormat="1" applyFont="1" applyFill="1" applyAlignment="1">
      <alignment horizontal="center"/>
    </xf>
    <xf numFmtId="2" fontId="6" fillId="0" borderId="31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164" fontId="6" fillId="0" borderId="34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165" fontId="6" fillId="0" borderId="35" xfId="0" applyNumberFormat="1" applyFont="1" applyBorder="1" applyAlignment="1">
      <alignment horizontal="center"/>
    </xf>
    <xf numFmtId="164" fontId="6" fillId="0" borderId="31" xfId="0" applyNumberFormat="1" applyFont="1" applyBorder="1" applyAlignment="1">
      <alignment horizontal="center"/>
    </xf>
    <xf numFmtId="3" fontId="6" fillId="0" borderId="36" xfId="0" applyNumberFormat="1" applyFont="1" applyBorder="1" applyAlignment="1">
      <alignment horizontal="center"/>
    </xf>
    <xf numFmtId="165" fontId="6" fillId="0" borderId="36" xfId="0" applyNumberFormat="1" applyFont="1" applyBorder="1" applyAlignment="1">
      <alignment horizontal="center"/>
    </xf>
    <xf numFmtId="165" fontId="6" fillId="0" borderId="37" xfId="0" applyNumberFormat="1" applyFont="1" applyBorder="1" applyAlignment="1">
      <alignment horizontal="center"/>
    </xf>
    <xf numFmtId="165" fontId="8" fillId="0" borderId="34" xfId="0" applyNumberFormat="1" applyFont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165" fontId="8" fillId="0" borderId="0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center"/>
    </xf>
    <xf numFmtId="165" fontId="6" fillId="0" borderId="34" xfId="0" applyNumberFormat="1" applyFont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5" fontId="8" fillId="0" borderId="31" xfId="0" applyNumberFormat="1" applyFont="1" applyBorder="1" applyAlignment="1">
      <alignment horizontal="center"/>
    </xf>
    <xf numFmtId="3" fontId="8" fillId="0" borderId="36" xfId="0" applyNumberFormat="1" applyFont="1" applyBorder="1" applyAlignment="1">
      <alignment horizontal="center"/>
    </xf>
    <xf numFmtId="165" fontId="8" fillId="0" borderId="36" xfId="0" applyNumberFormat="1" applyFont="1" applyBorder="1" applyAlignment="1">
      <alignment horizontal="center"/>
    </xf>
    <xf numFmtId="165" fontId="8" fillId="0" borderId="37" xfId="0" applyNumberFormat="1" applyFont="1" applyBorder="1" applyAlignment="1">
      <alignment horizontal="center"/>
    </xf>
    <xf numFmtId="166" fontId="8" fillId="0" borderId="7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8" fillId="0" borderId="22" xfId="0" applyNumberFormat="1" applyFont="1" applyBorder="1" applyAlignment="1">
      <alignment horizontal="center"/>
    </xf>
    <xf numFmtId="164" fontId="8" fillId="0" borderId="16" xfId="0" applyNumberFormat="1" applyFont="1" applyBorder="1" applyAlignment="1">
      <alignment horizontal="center"/>
    </xf>
    <xf numFmtId="164" fontId="8" fillId="0" borderId="56" xfId="0" applyNumberFormat="1" applyFont="1" applyBorder="1" applyAlignment="1">
      <alignment horizontal="center"/>
    </xf>
    <xf numFmtId="3" fontId="8" fillId="0" borderId="57" xfId="0" applyNumberFormat="1" applyFont="1" applyBorder="1" applyAlignment="1">
      <alignment horizontal="center"/>
    </xf>
    <xf numFmtId="3" fontId="6" fillId="0" borderId="23" xfId="0" applyNumberFormat="1" applyFont="1" applyBorder="1" applyAlignment="1">
      <alignment horizontal="center"/>
    </xf>
    <xf numFmtId="2" fontId="6" fillId="0" borderId="25" xfId="0" applyNumberFormat="1" applyFont="1" applyBorder="1" applyAlignment="1">
      <alignment horizontal="center"/>
    </xf>
    <xf numFmtId="3" fontId="6" fillId="0" borderId="26" xfId="0" applyNumberFormat="1" applyFont="1" applyBorder="1" applyAlignment="1">
      <alignment horizontal="center"/>
    </xf>
    <xf numFmtId="3" fontId="6" fillId="0" borderId="27" xfId="0" applyNumberFormat="1" applyFont="1" applyBorder="1" applyAlignment="1">
      <alignment horizontal="center"/>
    </xf>
    <xf numFmtId="2" fontId="6" fillId="0" borderId="29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3" fontId="6" fillId="0" borderId="43" xfId="0" applyNumberFormat="1" applyFont="1" applyBorder="1" applyAlignment="1">
      <alignment horizontal="center"/>
    </xf>
    <xf numFmtId="3" fontId="8" fillId="0" borderId="21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2" xfId="0" applyNumberFormat="1" applyFont="1" applyFill="1" applyBorder="1" applyAlignment="1">
      <alignment horizontal="center"/>
    </xf>
    <xf numFmtId="3" fontId="9" fillId="2" borderId="2" xfId="2" applyNumberFormat="1" applyFont="1" applyFill="1" applyBorder="1" applyAlignment="1" applyProtection="1">
      <alignment horizontal="center"/>
    </xf>
    <xf numFmtId="164" fontId="9" fillId="2" borderId="2" xfId="1" applyFont="1" applyFill="1" applyBorder="1" applyAlignment="1" applyProtection="1">
      <alignment horizontal="center"/>
    </xf>
    <xf numFmtId="3" fontId="10" fillId="2" borderId="2" xfId="2" applyNumberFormat="1" applyFont="1" applyFill="1" applyBorder="1" applyAlignment="1" applyProtection="1">
      <alignment horizontal="center"/>
    </xf>
    <xf numFmtId="166" fontId="10" fillId="2" borderId="2" xfId="2" applyNumberFormat="1" applyFont="1" applyFill="1" applyBorder="1" applyAlignment="1" applyProtection="1">
      <alignment horizontal="center"/>
    </xf>
    <xf numFmtId="1" fontId="13" fillId="2" borderId="2" xfId="1" applyNumberFormat="1" applyFont="1" applyFill="1" applyBorder="1" applyAlignment="1" applyProtection="1">
      <alignment horizontal="center"/>
    </xf>
    <xf numFmtId="0" fontId="6" fillId="0" borderId="2" xfId="0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67" fontId="6" fillId="0" borderId="2" xfId="0" applyNumberFormat="1" applyFont="1" applyBorder="1" applyAlignment="1">
      <alignment horizontal="center"/>
    </xf>
    <xf numFmtId="0" fontId="14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167" fontId="8" fillId="0" borderId="0" xfId="0" applyNumberFormat="1" applyFont="1" applyBorder="1" applyAlignment="1">
      <alignment horizontal="center"/>
    </xf>
    <xf numFmtId="167" fontId="6" fillId="0" borderId="0" xfId="0" applyNumberFormat="1" applyFont="1" applyBorder="1" applyAlignment="1">
      <alignment horizontal="center"/>
    </xf>
    <xf numFmtId="167" fontId="6" fillId="0" borderId="29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4" fontId="6" fillId="0" borderId="9" xfId="0" applyNumberFormat="1" applyFont="1" applyBorder="1" applyAlignment="1">
      <alignment horizontal="center"/>
    </xf>
    <xf numFmtId="4" fontId="6" fillId="0" borderId="2" xfId="0" applyNumberFormat="1" applyFont="1" applyBorder="1" applyAlignment="1">
      <alignment horizontal="center"/>
    </xf>
    <xf numFmtId="4" fontId="6" fillId="0" borderId="8" xfId="0" applyNumberFormat="1" applyFont="1" applyBorder="1" applyAlignment="1">
      <alignment horizontal="center"/>
    </xf>
    <xf numFmtId="4" fontId="6" fillId="0" borderId="24" xfId="0" applyNumberFormat="1" applyFont="1" applyBorder="1" applyAlignment="1">
      <alignment horizontal="center"/>
    </xf>
    <xf numFmtId="4" fontId="6" fillId="0" borderId="28" xfId="0" applyNumberFormat="1" applyFont="1" applyBorder="1" applyAlignment="1">
      <alignment horizontal="center"/>
    </xf>
    <xf numFmtId="4" fontId="6" fillId="0" borderId="3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3" fontId="6" fillId="0" borderId="52" xfId="0" applyNumberFormat="1" applyFont="1" applyBorder="1" applyAlignment="1">
      <alignment horizontal="center"/>
    </xf>
    <xf numFmtId="3" fontId="6" fillId="0" borderId="44" xfId="0" applyNumberFormat="1" applyFont="1" applyBorder="1" applyAlignment="1">
      <alignment horizontal="center"/>
    </xf>
    <xf numFmtId="3" fontId="6" fillId="0" borderId="38" xfId="0" applyNumberFormat="1" applyFont="1" applyBorder="1" applyAlignment="1">
      <alignment horizontal="center"/>
    </xf>
    <xf numFmtId="3" fontId="6" fillId="0" borderId="53" xfId="0" applyNumberFormat="1" applyFont="1" applyBorder="1" applyAlignment="1">
      <alignment horizontal="center"/>
    </xf>
    <xf numFmtId="3" fontId="6" fillId="0" borderId="10" xfId="0" applyNumberFormat="1" applyFont="1" applyBorder="1" applyAlignment="1">
      <alignment horizontal="center"/>
    </xf>
    <xf numFmtId="3" fontId="6" fillId="0" borderId="29" xfId="0" applyNumberFormat="1" applyFont="1" applyBorder="1" applyAlignment="1">
      <alignment horizontal="center"/>
    </xf>
    <xf numFmtId="3" fontId="6" fillId="0" borderId="9" xfId="0" applyNumberFormat="1" applyFont="1" applyBorder="1" applyAlignment="1">
      <alignment horizontal="center"/>
    </xf>
    <xf numFmtId="3" fontId="6" fillId="0" borderId="2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2" fontId="6" fillId="0" borderId="2" xfId="0" applyNumberFormat="1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0" fontId="6" fillId="0" borderId="23" xfId="0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3" fontId="6" fillId="0" borderId="25" xfId="0" applyNumberFormat="1" applyFont="1" applyFill="1" applyBorder="1" applyAlignment="1">
      <alignment horizontal="center"/>
    </xf>
    <xf numFmtId="3" fontId="6" fillId="0" borderId="29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0" borderId="0" xfId="3" applyFont="1" applyAlignment="1">
      <alignment horizontal="center"/>
    </xf>
    <xf numFmtId="2" fontId="19" fillId="0" borderId="0" xfId="0" applyNumberFormat="1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36" xfId="0" applyFont="1" applyFill="1" applyBorder="1" applyAlignment="1">
      <alignment horizontal="center"/>
    </xf>
    <xf numFmtId="0" fontId="19" fillId="0" borderId="36" xfId="0" applyNumberFormat="1" applyFont="1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9" fontId="8" fillId="0" borderId="1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165" fontId="6" fillId="0" borderId="7" xfId="0" applyNumberFormat="1" applyFont="1" applyBorder="1" applyAlignment="1">
      <alignment horizontal="center"/>
    </xf>
    <xf numFmtId="4" fontId="6" fillId="0" borderId="7" xfId="0" applyNumberFormat="1" applyFont="1" applyBorder="1" applyAlignment="1">
      <alignment horizontal="center"/>
    </xf>
    <xf numFmtId="4" fontId="6" fillId="0" borderId="29" xfId="0" applyNumberFormat="1" applyFont="1" applyBorder="1" applyAlignment="1">
      <alignment horizontal="center"/>
    </xf>
    <xf numFmtId="3" fontId="8" fillId="0" borderId="44" xfId="0" applyNumberFormat="1" applyFont="1" applyBorder="1" applyAlignment="1">
      <alignment horizontal="center"/>
    </xf>
    <xf numFmtId="3" fontId="8" fillId="0" borderId="47" xfId="0" applyNumberFormat="1" applyFont="1" applyBorder="1" applyAlignment="1">
      <alignment horizontal="center"/>
    </xf>
    <xf numFmtId="172" fontId="6" fillId="0" borderId="29" xfId="0" applyNumberFormat="1" applyFont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2" fontId="6" fillId="0" borderId="9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3" fontId="6" fillId="0" borderId="10" xfId="0" applyNumberFormat="1" applyFont="1" applyFill="1" applyBorder="1" applyAlignment="1">
      <alignment horizontal="center"/>
    </xf>
    <xf numFmtId="0" fontId="8" fillId="0" borderId="27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6" fillId="0" borderId="52" xfId="0" applyFont="1" applyBorder="1" applyAlignment="1">
      <alignment horizontal="center"/>
    </xf>
    <xf numFmtId="171" fontId="6" fillId="0" borderId="0" xfId="0" applyNumberFormat="1" applyFont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164" fontId="6" fillId="0" borderId="30" xfId="0" applyNumberFormat="1" applyFont="1" applyBorder="1" applyAlignment="1">
      <alignment horizontal="center"/>
    </xf>
    <xf numFmtId="164" fontId="6" fillId="0" borderId="34" xfId="0" applyNumberFormat="1" applyFont="1" applyBorder="1" applyAlignment="1">
      <alignment horizontal="center"/>
    </xf>
    <xf numFmtId="164" fontId="6" fillId="0" borderId="32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6" fillId="0" borderId="33" xfId="0" applyNumberFormat="1" applyFont="1" applyBorder="1" applyAlignment="1">
      <alignment horizontal="center"/>
    </xf>
    <xf numFmtId="164" fontId="6" fillId="0" borderId="35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19" fillId="0" borderId="0" xfId="0" applyFont="1" applyFill="1" applyAlignment="1">
      <alignment horizontal="center"/>
    </xf>
    <xf numFmtId="2" fontId="6" fillId="0" borderId="44" xfId="0" applyNumberFormat="1" applyFont="1" applyFill="1" applyBorder="1" applyAlignment="1">
      <alignment horizontal="center"/>
    </xf>
    <xf numFmtId="3" fontId="6" fillId="0" borderId="45" xfId="0" applyNumberFormat="1" applyFont="1" applyFill="1" applyBorder="1" applyAlignment="1">
      <alignment horizontal="center"/>
    </xf>
    <xf numFmtId="0" fontId="8" fillId="0" borderId="46" xfId="0" applyFont="1" applyFill="1" applyBorder="1" applyAlignment="1">
      <alignment horizontal="center"/>
    </xf>
  </cellXfs>
  <cellStyles count="4">
    <cellStyle name="Hipervínculo" xfId="3" builtinId="8"/>
    <cellStyle name="Normal" xfId="0" builtinId="0"/>
    <cellStyle name="Normal 2" xfId="1"/>
    <cellStyle name="Normal_cuadro 1.1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Histograma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Frecuencia</c:v>
          </c:tx>
          <c:invertIfNegative val="0"/>
          <c:cat>
            <c:numRef>
              <c:f>'Histograma demanda'!$F$8:$F$21</c:f>
              <c:numCache>
                <c:formatCode>General</c:formatCode>
                <c:ptCount val="14"/>
                <c:pt idx="0">
                  <c:v>500</c:v>
                </c:pt>
                <c:pt idx="1">
                  <c:v>525</c:v>
                </c:pt>
                <c:pt idx="2">
                  <c:v>550</c:v>
                </c:pt>
                <c:pt idx="3">
                  <c:v>575</c:v>
                </c:pt>
                <c:pt idx="4">
                  <c:v>600</c:v>
                </c:pt>
                <c:pt idx="5">
                  <c:v>625</c:v>
                </c:pt>
                <c:pt idx="6">
                  <c:v>650</c:v>
                </c:pt>
                <c:pt idx="7">
                  <c:v>675</c:v>
                </c:pt>
                <c:pt idx="8">
                  <c:v>700</c:v>
                </c:pt>
                <c:pt idx="9">
                  <c:v>725</c:v>
                </c:pt>
                <c:pt idx="10">
                  <c:v>750</c:v>
                </c:pt>
                <c:pt idx="11">
                  <c:v>775</c:v>
                </c:pt>
                <c:pt idx="12">
                  <c:v>800</c:v>
                </c:pt>
                <c:pt idx="13">
                  <c:v>825</c:v>
                </c:pt>
              </c:numCache>
            </c:numRef>
          </c:cat>
          <c:val>
            <c:numRef>
              <c:f>'Histograma demanda'!$G$8:$G$21</c:f>
              <c:numCache>
                <c:formatCode>General</c:formatCode>
                <c:ptCount val="14"/>
                <c:pt idx="0">
                  <c:v>0</c:v>
                </c:pt>
                <c:pt idx="1">
                  <c:v>9</c:v>
                </c:pt>
                <c:pt idx="2">
                  <c:v>56</c:v>
                </c:pt>
                <c:pt idx="3">
                  <c:v>78</c:v>
                </c:pt>
                <c:pt idx="4">
                  <c:v>91</c:v>
                </c:pt>
                <c:pt idx="5">
                  <c:v>101</c:v>
                </c:pt>
                <c:pt idx="6">
                  <c:v>170</c:v>
                </c:pt>
                <c:pt idx="7">
                  <c:v>303</c:v>
                </c:pt>
                <c:pt idx="8">
                  <c:v>210</c:v>
                </c:pt>
                <c:pt idx="9">
                  <c:v>141</c:v>
                </c:pt>
                <c:pt idx="10">
                  <c:v>164</c:v>
                </c:pt>
                <c:pt idx="11">
                  <c:v>96</c:v>
                </c:pt>
                <c:pt idx="12">
                  <c:v>32</c:v>
                </c:pt>
                <c:pt idx="1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A0-473E-914E-A9ED8218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857216"/>
        <c:axId val="238863488"/>
      </c:barChart>
      <c:catAx>
        <c:axId val="23885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Clase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863488"/>
        <c:crosses val="autoZero"/>
        <c:auto val="1"/>
        <c:lblAlgn val="ctr"/>
        <c:lblOffset val="100"/>
        <c:noMultiLvlLbl val="0"/>
      </c:catAx>
      <c:valAx>
        <c:axId val="238863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Frecuencia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8572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 b="1" i="0" u="none" strike="noStrike" baseline="0">
                <a:effectLst/>
              </a:rPr>
              <a:t>Energía de recarga </a:t>
            </a:r>
            <a:r>
              <a:rPr lang="es-ES" sz="1800"/>
              <a:t>Integración 2%</a:t>
            </a:r>
          </a:p>
        </c:rich>
      </c:tx>
      <c:layout>
        <c:manualLayout>
          <c:xMode val="edge"/>
          <c:yMode val="edge"/>
          <c:x val="0.24103805964457325"/>
          <c:y val="1.002416996226492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755664985321681"/>
          <c:y val="0.13344724407773564"/>
          <c:w val="0.58381992671816307"/>
          <c:h val="0.7411418683978752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'Comparación (2%) E2'!$H$11:$J$11</c:f>
              <c:strCache>
                <c:ptCount val="1"/>
                <c:pt idx="0">
                  <c:v>ESCENARIO 2</c:v>
                </c:pt>
              </c:strCache>
            </c:strRef>
          </c:tx>
          <c:xVal>
            <c:numRef>
              <c:f>'Comparación (2%) E2'!$C$127:$C$151</c:f>
              <c:numCache>
                <c:formatCode>h:mm;@</c:formatCode>
                <c:ptCount val="25"/>
                <c:pt idx="0">
                  <c:v>0.79166666666666485</c:v>
                </c:pt>
                <c:pt idx="1">
                  <c:v>0.79861111111110927</c:v>
                </c:pt>
                <c:pt idx="2">
                  <c:v>0.80555555555555369</c:v>
                </c:pt>
                <c:pt idx="3">
                  <c:v>0.81249999999999811</c:v>
                </c:pt>
                <c:pt idx="4">
                  <c:v>0.81944444444444253</c:v>
                </c:pt>
                <c:pt idx="5">
                  <c:v>0.82638888888888695</c:v>
                </c:pt>
                <c:pt idx="6">
                  <c:v>0.83333333333333137</c:v>
                </c:pt>
                <c:pt idx="7">
                  <c:v>0.84027777777777579</c:v>
                </c:pt>
                <c:pt idx="8">
                  <c:v>0.84722222222222021</c:v>
                </c:pt>
                <c:pt idx="9">
                  <c:v>0.85416666666666463</c:v>
                </c:pt>
                <c:pt idx="10">
                  <c:v>0.86111111111110905</c:v>
                </c:pt>
                <c:pt idx="11">
                  <c:v>0.86805555555555347</c:v>
                </c:pt>
                <c:pt idx="12">
                  <c:v>0.87499999999999789</c:v>
                </c:pt>
                <c:pt idx="13">
                  <c:v>0.88194444444444231</c:v>
                </c:pt>
                <c:pt idx="14">
                  <c:v>0.88888888888888673</c:v>
                </c:pt>
                <c:pt idx="15">
                  <c:v>0.89583333333333115</c:v>
                </c:pt>
                <c:pt idx="16">
                  <c:v>0.90277777777777557</c:v>
                </c:pt>
                <c:pt idx="17">
                  <c:v>0.90972222222221999</c:v>
                </c:pt>
                <c:pt idx="18">
                  <c:v>0.91666666666666441</c:v>
                </c:pt>
                <c:pt idx="19">
                  <c:v>0.92361111111110883</c:v>
                </c:pt>
                <c:pt idx="20">
                  <c:v>0.93055555555555325</c:v>
                </c:pt>
                <c:pt idx="21">
                  <c:v>0.93749999999999767</c:v>
                </c:pt>
                <c:pt idx="22">
                  <c:v>0.94444444444444209</c:v>
                </c:pt>
                <c:pt idx="23">
                  <c:v>0.95138888888888651</c:v>
                </c:pt>
                <c:pt idx="24">
                  <c:v>0.95833333333333093</c:v>
                </c:pt>
              </c:numCache>
            </c:numRef>
          </c:xVal>
          <c:yVal>
            <c:numRef>
              <c:f>'Comparación (2%) E2'!$H$127:$H$151</c:f>
              <c:numCache>
                <c:formatCode>0.00</c:formatCode>
                <c:ptCount val="25"/>
                <c:pt idx="0">
                  <c:v>0</c:v>
                </c:pt>
                <c:pt idx="1">
                  <c:v>122.40172588879068</c:v>
                </c:pt>
                <c:pt idx="2">
                  <c:v>234.15982343940414</c:v>
                </c:pt>
                <c:pt idx="3">
                  <c:v>335.27429265186947</c:v>
                </c:pt>
                <c:pt idx="4">
                  <c:v>425.74513352617214</c:v>
                </c:pt>
                <c:pt idx="5">
                  <c:v>505.57234606232669</c:v>
                </c:pt>
                <c:pt idx="6">
                  <c:v>574.75593026030401</c:v>
                </c:pt>
                <c:pt idx="7">
                  <c:v>633.29588612017687</c:v>
                </c:pt>
                <c:pt idx="8">
                  <c:v>681.19221364184341</c:v>
                </c:pt>
                <c:pt idx="9">
                  <c:v>718.44491282540548</c:v>
                </c:pt>
                <c:pt idx="10">
                  <c:v>745.05398367077578</c:v>
                </c:pt>
                <c:pt idx="11">
                  <c:v>761.01942617801251</c:v>
                </c:pt>
                <c:pt idx="12">
                  <c:v>766.34124034707202</c:v>
                </c:pt>
                <c:pt idx="13">
                  <c:v>761.01942617801251</c:v>
                </c:pt>
                <c:pt idx="14">
                  <c:v>745.05398367076123</c:v>
                </c:pt>
                <c:pt idx="15">
                  <c:v>718.44491282540548</c:v>
                </c:pt>
                <c:pt idx="16">
                  <c:v>681.19221364182886</c:v>
                </c:pt>
                <c:pt idx="17">
                  <c:v>633.29588612016232</c:v>
                </c:pt>
                <c:pt idx="18">
                  <c:v>574.75593026028946</c:v>
                </c:pt>
                <c:pt idx="19">
                  <c:v>505.57234606231214</c:v>
                </c:pt>
                <c:pt idx="20">
                  <c:v>425.74513352614304</c:v>
                </c:pt>
                <c:pt idx="21">
                  <c:v>335.27429265184037</c:v>
                </c:pt>
                <c:pt idx="22">
                  <c:v>234.15982343936048</c:v>
                </c:pt>
                <c:pt idx="23">
                  <c:v>122.40172588876158</c:v>
                </c:pt>
                <c:pt idx="24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29E-46F2-997C-C76D1CC0AC1A}"/>
            </c:ext>
          </c:extLst>
        </c:ser>
        <c:ser>
          <c:idx val="0"/>
          <c:order val="1"/>
          <c:tx>
            <c:strRef>
              <c:f>'Comparación (2%) E1'!$H$11</c:f>
              <c:strCache>
                <c:ptCount val="1"/>
                <c:pt idx="0">
                  <c:v>ESCENARIO 1</c:v>
                </c:pt>
              </c:strCache>
            </c:strRef>
          </c:tx>
          <c:xVal>
            <c:numRef>
              <c:f>'Comparación (2%) E1'!$C$13:$C$55</c:f>
              <c:numCache>
                <c:formatCode>h:mm;@</c:formatCode>
                <c:ptCount val="43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</c:numCache>
            </c:numRef>
          </c:xVal>
          <c:yVal>
            <c:numRef>
              <c:f>'Comparación (2%) E1'!$H$13:$H$55</c:f>
              <c:numCache>
                <c:formatCode>0.00</c:formatCode>
                <c:ptCount val="43"/>
                <c:pt idx="0">
                  <c:v>0</c:v>
                </c:pt>
                <c:pt idx="1">
                  <c:v>40.712654168390955</c:v>
                </c:pt>
                <c:pt idx="2">
                  <c:v>79.439325206616488</c:v>
                </c:pt>
                <c:pt idx="3">
                  <c:v>116.18001311467663</c:v>
                </c:pt>
                <c:pt idx="4">
                  <c:v>150.93471789257134</c:v>
                </c:pt>
                <c:pt idx="5">
                  <c:v>183.70343954030062</c:v>
                </c:pt>
                <c:pt idx="6">
                  <c:v>214.48617805786455</c:v>
                </c:pt>
                <c:pt idx="7">
                  <c:v>243.28293344526304</c:v>
                </c:pt>
                <c:pt idx="8">
                  <c:v>270.0937057024961</c:v>
                </c:pt>
                <c:pt idx="9">
                  <c:v>294.91849482956377</c:v>
                </c:pt>
                <c:pt idx="10">
                  <c:v>317.75730082646601</c:v>
                </c:pt>
                <c:pt idx="11">
                  <c:v>338.61012369320281</c:v>
                </c:pt>
                <c:pt idx="12">
                  <c:v>357.47696342977423</c:v>
                </c:pt>
                <c:pt idx="13">
                  <c:v>374.35782003618027</c:v>
                </c:pt>
                <c:pt idx="14">
                  <c:v>389.25269351242093</c:v>
                </c:pt>
                <c:pt idx="15">
                  <c:v>402.16158385849599</c:v>
                </c:pt>
                <c:pt idx="16">
                  <c:v>413.08449107440583</c:v>
                </c:pt>
                <c:pt idx="17">
                  <c:v>422.02141516015018</c:v>
                </c:pt>
                <c:pt idx="18">
                  <c:v>428.97235611572899</c:v>
                </c:pt>
                <c:pt idx="19">
                  <c:v>433.93731394114258</c:v>
                </c:pt>
                <c:pt idx="20">
                  <c:v>436.91628863639073</c:v>
                </c:pt>
                <c:pt idx="21">
                  <c:v>437.90928020147334</c:v>
                </c:pt>
                <c:pt idx="22">
                  <c:v>436.91628863639062</c:v>
                </c:pt>
                <c:pt idx="23">
                  <c:v>433.93731394114263</c:v>
                </c:pt>
                <c:pt idx="24">
                  <c:v>428.97235611572887</c:v>
                </c:pt>
                <c:pt idx="25">
                  <c:v>422.02141516015013</c:v>
                </c:pt>
                <c:pt idx="26">
                  <c:v>413.08449107440561</c:v>
                </c:pt>
                <c:pt idx="27">
                  <c:v>402.16158385849576</c:v>
                </c:pt>
                <c:pt idx="28">
                  <c:v>389.25269351242071</c:v>
                </c:pt>
                <c:pt idx="29">
                  <c:v>374.3578200361801</c:v>
                </c:pt>
                <c:pt idx="30">
                  <c:v>357.47696342977395</c:v>
                </c:pt>
                <c:pt idx="31">
                  <c:v>338.61012369320269</c:v>
                </c:pt>
                <c:pt idx="32">
                  <c:v>317.75730082646567</c:v>
                </c:pt>
                <c:pt idx="33">
                  <c:v>294.91849482956331</c:v>
                </c:pt>
                <c:pt idx="34">
                  <c:v>270.09370570249575</c:v>
                </c:pt>
                <c:pt idx="35">
                  <c:v>243.28293344526264</c:v>
                </c:pt>
                <c:pt idx="36">
                  <c:v>214.48617805786398</c:v>
                </c:pt>
                <c:pt idx="37">
                  <c:v>183.70343954030045</c:v>
                </c:pt>
                <c:pt idx="38">
                  <c:v>150.93471789257137</c:v>
                </c:pt>
                <c:pt idx="39">
                  <c:v>116.18001311467651</c:v>
                </c:pt>
                <c:pt idx="40">
                  <c:v>79.439325206616559</c:v>
                </c:pt>
                <c:pt idx="41">
                  <c:v>40.712654168391055</c:v>
                </c:pt>
                <c:pt idx="42">
                  <c:v>4.5474735088646412E-13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29E-46F2-997C-C76D1CC0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770432"/>
        <c:axId val="256771968"/>
      </c:scatterChart>
      <c:valAx>
        <c:axId val="25677043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6771968"/>
        <c:crosses val="autoZero"/>
        <c:crossBetween val="midCat"/>
      </c:valAx>
      <c:valAx>
        <c:axId val="256771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200" b="1" i="0" baseline="0">
                    <a:effectLst/>
                  </a:rPr>
                  <a:t>Potencia recarga (MW)</a:t>
                </a:r>
                <a:endParaRPr lang="es-ES" sz="12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256770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45949541704102"/>
          <c:y val="0.38746037853924509"/>
          <c:w val="0.2123205589250288"/>
          <c:h val="0.2017856206148612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CASO 2% ESCENARIO 2</a:t>
            </a:r>
          </a:p>
        </c:rich>
      </c:tx>
      <c:layout>
        <c:manualLayout>
          <c:xMode val="edge"/>
          <c:yMode val="edge"/>
          <c:x val="0.31993489572388611"/>
          <c:y val="2.0079728644338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951663146487904"/>
          <c:y val="0.15963384272249498"/>
          <c:w val="0.80344265715330354"/>
          <c:h val="0.76167022234215009"/>
        </c:manualLayout>
      </c:layout>
      <c:scatterChart>
        <c:scatterStyle val="smoothMarker"/>
        <c:varyColors val="0"/>
        <c:ser>
          <c:idx val="0"/>
          <c:order val="0"/>
          <c:tx>
            <c:v>Demanda dia medio</c:v>
          </c:tx>
          <c:marker>
            <c:symbol val="none"/>
          </c:marker>
          <c:xVal>
            <c:numRef>
              <c:f>'Comparación (2%) E2'!$C$13:$C$156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(2%) E2'!$D$13:$D$156</c:f>
              <c:numCache>
                <c:formatCode>0</c:formatCode>
                <c:ptCount val="144"/>
                <c:pt idx="0">
                  <c:v>27129.466666666671</c:v>
                </c:pt>
                <c:pt idx="1">
                  <c:v>26963.666666666664</c:v>
                </c:pt>
                <c:pt idx="2">
                  <c:v>26728.666666666668</c:v>
                </c:pt>
                <c:pt idx="3">
                  <c:v>26346.5</c:v>
                </c:pt>
                <c:pt idx="4">
                  <c:v>26039.933333333327</c:v>
                </c:pt>
                <c:pt idx="5">
                  <c:v>25628.9</c:v>
                </c:pt>
                <c:pt idx="6">
                  <c:v>25240.266666666666</c:v>
                </c:pt>
                <c:pt idx="7">
                  <c:v>24930.199999999997</c:v>
                </c:pt>
                <c:pt idx="8">
                  <c:v>24640.7</c:v>
                </c:pt>
                <c:pt idx="9">
                  <c:v>24328.366666666661</c:v>
                </c:pt>
                <c:pt idx="10">
                  <c:v>24083.566666666666</c:v>
                </c:pt>
                <c:pt idx="11">
                  <c:v>23895.3</c:v>
                </c:pt>
                <c:pt idx="12">
                  <c:v>23576.666666666668</c:v>
                </c:pt>
                <c:pt idx="13">
                  <c:v>23400.9</c:v>
                </c:pt>
                <c:pt idx="14">
                  <c:v>23206.066666666669</c:v>
                </c:pt>
                <c:pt idx="15">
                  <c:v>22949.4</c:v>
                </c:pt>
                <c:pt idx="16">
                  <c:v>22874.566666666666</c:v>
                </c:pt>
                <c:pt idx="17">
                  <c:v>22798.566666666666</c:v>
                </c:pt>
                <c:pt idx="18">
                  <c:v>22654.633333333331</c:v>
                </c:pt>
                <c:pt idx="19">
                  <c:v>22553.933333333334</c:v>
                </c:pt>
                <c:pt idx="20">
                  <c:v>22496.933333333334</c:v>
                </c:pt>
                <c:pt idx="21">
                  <c:v>22368.133333333339</c:v>
                </c:pt>
                <c:pt idx="22">
                  <c:v>22348.433333333334</c:v>
                </c:pt>
                <c:pt idx="23">
                  <c:v>22259.133333333331</c:v>
                </c:pt>
                <c:pt idx="24">
                  <c:v>22145.633333333331</c:v>
                </c:pt>
                <c:pt idx="25">
                  <c:v>22181.733333333337</c:v>
                </c:pt>
                <c:pt idx="26">
                  <c:v>22147.5</c:v>
                </c:pt>
                <c:pt idx="27">
                  <c:v>22096.733333333334</c:v>
                </c:pt>
                <c:pt idx="28">
                  <c:v>22130.166666666668</c:v>
                </c:pt>
                <c:pt idx="29">
                  <c:v>22099.633333333328</c:v>
                </c:pt>
                <c:pt idx="30">
                  <c:v>22151.466666666664</c:v>
                </c:pt>
                <c:pt idx="31">
                  <c:v>22337.499999999996</c:v>
                </c:pt>
                <c:pt idx="32">
                  <c:v>22363.566666666669</c:v>
                </c:pt>
                <c:pt idx="33">
                  <c:v>22425.766666666663</c:v>
                </c:pt>
                <c:pt idx="34">
                  <c:v>22525.033333333333</c:v>
                </c:pt>
                <c:pt idx="35">
                  <c:v>22624.033333333333</c:v>
                </c:pt>
                <c:pt idx="36">
                  <c:v>22908.533333333336</c:v>
                </c:pt>
                <c:pt idx="37">
                  <c:v>23567.366666666661</c:v>
                </c:pt>
                <c:pt idx="38">
                  <c:v>23921</c:v>
                </c:pt>
                <c:pt idx="39">
                  <c:v>24177.966666666667</c:v>
                </c:pt>
                <c:pt idx="40">
                  <c:v>24555.900000000005</c:v>
                </c:pt>
                <c:pt idx="41">
                  <c:v>24805.200000000001</c:v>
                </c:pt>
                <c:pt idx="42">
                  <c:v>25275.633333333335</c:v>
                </c:pt>
                <c:pt idx="43">
                  <c:v>26155.733333333337</c:v>
                </c:pt>
                <c:pt idx="44">
                  <c:v>26576.5</c:v>
                </c:pt>
                <c:pt idx="45">
                  <c:v>26944.633333333335</c:v>
                </c:pt>
                <c:pt idx="46">
                  <c:v>27308.133333333331</c:v>
                </c:pt>
                <c:pt idx="47">
                  <c:v>27482.299999999996</c:v>
                </c:pt>
                <c:pt idx="48">
                  <c:v>27669.966666666671</c:v>
                </c:pt>
                <c:pt idx="49">
                  <c:v>28593.133333333335</c:v>
                </c:pt>
                <c:pt idx="50">
                  <c:v>28916.5</c:v>
                </c:pt>
                <c:pt idx="51">
                  <c:v>29104.733333333337</c:v>
                </c:pt>
                <c:pt idx="52">
                  <c:v>29458.7</c:v>
                </c:pt>
                <c:pt idx="53">
                  <c:v>29604.933333333331</c:v>
                </c:pt>
                <c:pt idx="54">
                  <c:v>29860.566666666669</c:v>
                </c:pt>
                <c:pt idx="55">
                  <c:v>30399.200000000001</c:v>
                </c:pt>
                <c:pt idx="56">
                  <c:v>30737.399999999998</c:v>
                </c:pt>
                <c:pt idx="57">
                  <c:v>30966.266666666663</c:v>
                </c:pt>
                <c:pt idx="58">
                  <c:v>31294.033333333336</c:v>
                </c:pt>
                <c:pt idx="59">
                  <c:v>31493.833333333336</c:v>
                </c:pt>
                <c:pt idx="60">
                  <c:v>31684.1</c:v>
                </c:pt>
                <c:pt idx="61">
                  <c:v>31976.166666666668</c:v>
                </c:pt>
                <c:pt idx="62">
                  <c:v>32132.133333333335</c:v>
                </c:pt>
                <c:pt idx="63">
                  <c:v>32298.066666666669</c:v>
                </c:pt>
                <c:pt idx="64">
                  <c:v>32466.866666666669</c:v>
                </c:pt>
                <c:pt idx="65">
                  <c:v>32553.9</c:v>
                </c:pt>
                <c:pt idx="66">
                  <c:v>32489.8</c:v>
                </c:pt>
                <c:pt idx="67">
                  <c:v>32666.166666666664</c:v>
                </c:pt>
                <c:pt idx="68">
                  <c:v>32688.2</c:v>
                </c:pt>
                <c:pt idx="69">
                  <c:v>32675.733333333334</c:v>
                </c:pt>
                <c:pt idx="70">
                  <c:v>32796.73333333333</c:v>
                </c:pt>
                <c:pt idx="71">
                  <c:v>32827.199999999997</c:v>
                </c:pt>
                <c:pt idx="72">
                  <c:v>32752.799999999996</c:v>
                </c:pt>
                <c:pt idx="73">
                  <c:v>32832.166666666664</c:v>
                </c:pt>
                <c:pt idx="74">
                  <c:v>32847.466666666667</c:v>
                </c:pt>
                <c:pt idx="75">
                  <c:v>32852.800000000003</c:v>
                </c:pt>
                <c:pt idx="76">
                  <c:v>32940.76666666667</c:v>
                </c:pt>
                <c:pt idx="77">
                  <c:v>33031.966666666667</c:v>
                </c:pt>
                <c:pt idx="78">
                  <c:v>33031.366666666669</c:v>
                </c:pt>
                <c:pt idx="79">
                  <c:v>33015.966666666667</c:v>
                </c:pt>
                <c:pt idx="80">
                  <c:v>32977.733333333337</c:v>
                </c:pt>
                <c:pt idx="81">
                  <c:v>32962.133333333331</c:v>
                </c:pt>
                <c:pt idx="82">
                  <c:v>32869.73333333333</c:v>
                </c:pt>
                <c:pt idx="83">
                  <c:v>32728.1</c:v>
                </c:pt>
                <c:pt idx="84">
                  <c:v>32383.333333333336</c:v>
                </c:pt>
                <c:pt idx="85">
                  <c:v>32157.333333333336</c:v>
                </c:pt>
                <c:pt idx="86">
                  <c:v>32004.666666666661</c:v>
                </c:pt>
                <c:pt idx="87">
                  <c:v>31841</c:v>
                </c:pt>
                <c:pt idx="88">
                  <c:v>31689.866666666669</c:v>
                </c:pt>
                <c:pt idx="89">
                  <c:v>31486.433333333334</c:v>
                </c:pt>
                <c:pt idx="90">
                  <c:v>31226.133333333339</c:v>
                </c:pt>
                <c:pt idx="91">
                  <c:v>31229.300000000003</c:v>
                </c:pt>
                <c:pt idx="92">
                  <c:v>31155.266666666666</c:v>
                </c:pt>
                <c:pt idx="93">
                  <c:v>30986.666666666664</c:v>
                </c:pt>
                <c:pt idx="94">
                  <c:v>31023.166666666672</c:v>
                </c:pt>
                <c:pt idx="95">
                  <c:v>30902.2</c:v>
                </c:pt>
                <c:pt idx="96">
                  <c:v>30784.800000000003</c:v>
                </c:pt>
                <c:pt idx="97">
                  <c:v>30847.1</c:v>
                </c:pt>
                <c:pt idx="98">
                  <c:v>30728.3</c:v>
                </c:pt>
                <c:pt idx="99">
                  <c:v>30676.433333333334</c:v>
                </c:pt>
                <c:pt idx="100">
                  <c:v>30685.26666666667</c:v>
                </c:pt>
                <c:pt idx="101">
                  <c:v>30599.966666666667</c:v>
                </c:pt>
                <c:pt idx="102">
                  <c:v>30579.5</c:v>
                </c:pt>
                <c:pt idx="103">
                  <c:v>30692.966666666664</c:v>
                </c:pt>
                <c:pt idx="104">
                  <c:v>30687.033333333336</c:v>
                </c:pt>
                <c:pt idx="105">
                  <c:v>30681.300000000003</c:v>
                </c:pt>
                <c:pt idx="106">
                  <c:v>30761.800000000003</c:v>
                </c:pt>
                <c:pt idx="107">
                  <c:v>30854.7</c:v>
                </c:pt>
                <c:pt idx="108">
                  <c:v>30842.233333333334</c:v>
                </c:pt>
                <c:pt idx="109">
                  <c:v>31013.733333333334</c:v>
                </c:pt>
                <c:pt idx="110">
                  <c:v>31087.7</c:v>
                </c:pt>
                <c:pt idx="111">
                  <c:v>31130.566666666669</c:v>
                </c:pt>
                <c:pt idx="112">
                  <c:v>31297.866666666665</c:v>
                </c:pt>
                <c:pt idx="113">
                  <c:v>31338.333333333336</c:v>
                </c:pt>
                <c:pt idx="114">
                  <c:v>31357.733333333334</c:v>
                </c:pt>
                <c:pt idx="115">
                  <c:v>31552.433333333331</c:v>
                </c:pt>
                <c:pt idx="116">
                  <c:v>31638.566666666669</c:v>
                </c:pt>
                <c:pt idx="117">
                  <c:v>31787.533333333329</c:v>
                </c:pt>
                <c:pt idx="118">
                  <c:v>31974.333333333336</c:v>
                </c:pt>
                <c:pt idx="119">
                  <c:v>32167.100000000002</c:v>
                </c:pt>
                <c:pt idx="120">
                  <c:v>32231.233333333334</c:v>
                </c:pt>
                <c:pt idx="121">
                  <c:v>32413.666666666672</c:v>
                </c:pt>
                <c:pt idx="122">
                  <c:v>32550.533333333333</c:v>
                </c:pt>
                <c:pt idx="123">
                  <c:v>32634.733333333334</c:v>
                </c:pt>
                <c:pt idx="124">
                  <c:v>32729.233333333334</c:v>
                </c:pt>
                <c:pt idx="125">
                  <c:v>32825.633333333339</c:v>
                </c:pt>
                <c:pt idx="126">
                  <c:v>32915.833333333336</c:v>
                </c:pt>
                <c:pt idx="127">
                  <c:v>33013.166666666672</c:v>
                </c:pt>
                <c:pt idx="128">
                  <c:v>32953.033333333326</c:v>
                </c:pt>
                <c:pt idx="129">
                  <c:v>32727.666666666668</c:v>
                </c:pt>
                <c:pt idx="130">
                  <c:v>32485.533333333336</c:v>
                </c:pt>
                <c:pt idx="131">
                  <c:v>32192.1</c:v>
                </c:pt>
                <c:pt idx="132">
                  <c:v>31758.5</c:v>
                </c:pt>
                <c:pt idx="133">
                  <c:v>31488.23333333333</c:v>
                </c:pt>
                <c:pt idx="134">
                  <c:v>31142.433333333331</c:v>
                </c:pt>
                <c:pt idx="135">
                  <c:v>30705.9</c:v>
                </c:pt>
                <c:pt idx="136">
                  <c:v>30250.6</c:v>
                </c:pt>
                <c:pt idx="137">
                  <c:v>29924.26666666667</c:v>
                </c:pt>
                <c:pt idx="138">
                  <c:v>29426.133333333339</c:v>
                </c:pt>
                <c:pt idx="139">
                  <c:v>29087.899999999998</c:v>
                </c:pt>
                <c:pt idx="140">
                  <c:v>28709.533333333333</c:v>
                </c:pt>
                <c:pt idx="141">
                  <c:v>28318.3</c:v>
                </c:pt>
                <c:pt idx="142">
                  <c:v>27934.433333333331</c:v>
                </c:pt>
                <c:pt idx="143">
                  <c:v>27622.199999999997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F8B-44CB-904C-476963EBF405}"/>
            </c:ext>
          </c:extLst>
        </c:ser>
        <c:ser>
          <c:idx val="1"/>
          <c:order val="1"/>
          <c:tx>
            <c:v>Incremento Escenario 2</c:v>
          </c:tx>
          <c:marker>
            <c:symbol val="none"/>
          </c:marker>
          <c:xVal>
            <c:numRef>
              <c:f>'Comparación (2%) E2'!$C$127:$C$151</c:f>
              <c:numCache>
                <c:formatCode>h:mm;@</c:formatCode>
                <c:ptCount val="25"/>
                <c:pt idx="0">
                  <c:v>0.79166666666666485</c:v>
                </c:pt>
                <c:pt idx="1">
                  <c:v>0.79861111111110927</c:v>
                </c:pt>
                <c:pt idx="2">
                  <c:v>0.80555555555555369</c:v>
                </c:pt>
                <c:pt idx="3">
                  <c:v>0.81249999999999811</c:v>
                </c:pt>
                <c:pt idx="4">
                  <c:v>0.81944444444444253</c:v>
                </c:pt>
                <c:pt idx="5">
                  <c:v>0.82638888888888695</c:v>
                </c:pt>
                <c:pt idx="6">
                  <c:v>0.83333333333333137</c:v>
                </c:pt>
                <c:pt idx="7">
                  <c:v>0.84027777777777579</c:v>
                </c:pt>
                <c:pt idx="8">
                  <c:v>0.84722222222222021</c:v>
                </c:pt>
                <c:pt idx="9">
                  <c:v>0.85416666666666463</c:v>
                </c:pt>
                <c:pt idx="10">
                  <c:v>0.86111111111110905</c:v>
                </c:pt>
                <c:pt idx="11">
                  <c:v>0.86805555555555347</c:v>
                </c:pt>
                <c:pt idx="12">
                  <c:v>0.87499999999999789</c:v>
                </c:pt>
                <c:pt idx="13">
                  <c:v>0.88194444444444231</c:v>
                </c:pt>
                <c:pt idx="14">
                  <c:v>0.88888888888888673</c:v>
                </c:pt>
                <c:pt idx="15">
                  <c:v>0.89583333333333115</c:v>
                </c:pt>
                <c:pt idx="16">
                  <c:v>0.90277777777777557</c:v>
                </c:pt>
                <c:pt idx="17">
                  <c:v>0.90972222222221999</c:v>
                </c:pt>
                <c:pt idx="18">
                  <c:v>0.91666666666666441</c:v>
                </c:pt>
                <c:pt idx="19">
                  <c:v>0.92361111111110883</c:v>
                </c:pt>
                <c:pt idx="20">
                  <c:v>0.93055555555555325</c:v>
                </c:pt>
                <c:pt idx="21">
                  <c:v>0.93749999999999767</c:v>
                </c:pt>
                <c:pt idx="22">
                  <c:v>0.94444444444444209</c:v>
                </c:pt>
                <c:pt idx="23">
                  <c:v>0.95138888888888651</c:v>
                </c:pt>
                <c:pt idx="24">
                  <c:v>0.95833333333333093</c:v>
                </c:pt>
              </c:numCache>
            </c:numRef>
          </c:xVal>
          <c:yVal>
            <c:numRef>
              <c:f>'Comparación (2%) E2'!$I$127:$I$151</c:f>
              <c:numCache>
                <c:formatCode>0</c:formatCode>
                <c:ptCount val="25"/>
                <c:pt idx="0">
                  <c:v>31357.733333333334</c:v>
                </c:pt>
                <c:pt idx="1">
                  <c:v>31674.835059222121</c:v>
                </c:pt>
                <c:pt idx="2">
                  <c:v>31872.726490106073</c:v>
                </c:pt>
                <c:pt idx="3">
                  <c:v>32122.807625985199</c:v>
                </c:pt>
                <c:pt idx="4">
                  <c:v>32400.078466859508</c:v>
                </c:pt>
                <c:pt idx="5">
                  <c:v>32672.672346062329</c:v>
                </c:pt>
                <c:pt idx="6">
                  <c:v>32805.989263593641</c:v>
                </c:pt>
                <c:pt idx="7">
                  <c:v>33046.962552786848</c:v>
                </c:pt>
                <c:pt idx="8">
                  <c:v>33231.725546975176</c:v>
                </c:pt>
                <c:pt idx="9">
                  <c:v>33353.178246158743</c:v>
                </c:pt>
                <c:pt idx="10">
                  <c:v>33474.287317004113</c:v>
                </c:pt>
                <c:pt idx="11">
                  <c:v>33586.652759511351</c:v>
                </c:pt>
                <c:pt idx="12">
                  <c:v>33682.174573680408</c:v>
                </c:pt>
                <c:pt idx="13">
                  <c:v>33774.186092844684</c:v>
                </c:pt>
                <c:pt idx="14">
                  <c:v>33698.087317004087</c:v>
                </c:pt>
                <c:pt idx="15">
                  <c:v>33446.111579492077</c:v>
                </c:pt>
                <c:pt idx="16">
                  <c:v>33166.725546975169</c:v>
                </c:pt>
                <c:pt idx="17">
                  <c:v>32825.395886120161</c:v>
                </c:pt>
                <c:pt idx="18">
                  <c:v>32333.255930260289</c:v>
                </c:pt>
                <c:pt idx="19">
                  <c:v>31993.805679395642</c:v>
                </c:pt>
                <c:pt idx="20">
                  <c:v>31568.178466859474</c:v>
                </c:pt>
                <c:pt idx="21">
                  <c:v>31041.174292651842</c:v>
                </c:pt>
                <c:pt idx="22">
                  <c:v>30484.759823439359</c:v>
                </c:pt>
                <c:pt idx="23">
                  <c:v>30046.668392555432</c:v>
                </c:pt>
                <c:pt idx="24">
                  <c:v>29426.133333333339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F8B-44CB-904C-476963EB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443136"/>
        <c:axId val="256444672"/>
      </c:scatterChart>
      <c:valAx>
        <c:axId val="256443136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6444672"/>
        <c:crosses val="autoZero"/>
        <c:crossBetween val="midCat"/>
      </c:valAx>
      <c:valAx>
        <c:axId val="256444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demandada (MW)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56443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438198820441453"/>
          <c:y val="0.52304425551112144"/>
          <c:w val="0.30867345791572803"/>
          <c:h val="0.187171003396161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CASO 5% ESCENARIO 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203213574180211"/>
          <c:y val="0.13855863363495827"/>
          <c:w val="0.83122204352905915"/>
          <c:h val="0.75047632490801275"/>
        </c:manualLayout>
      </c:layout>
      <c:scatterChart>
        <c:scatterStyle val="smoothMarker"/>
        <c:varyColors val="0"/>
        <c:ser>
          <c:idx val="0"/>
          <c:order val="0"/>
          <c:tx>
            <c:v>Demanda dia medio</c:v>
          </c:tx>
          <c:marker>
            <c:symbol val="none"/>
          </c:marker>
          <c:xVal>
            <c:numRef>
              <c:f>'Comparación (5%) E1'!$C$13:$C$156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(5%) E1'!$D$13:$D$156</c:f>
              <c:numCache>
                <c:formatCode>0</c:formatCode>
                <c:ptCount val="144"/>
                <c:pt idx="0">
                  <c:v>27129.466666666671</c:v>
                </c:pt>
                <c:pt idx="1">
                  <c:v>26963.666666666664</c:v>
                </c:pt>
                <c:pt idx="2">
                  <c:v>26728.666666666668</c:v>
                </c:pt>
                <c:pt idx="3">
                  <c:v>26346.5</c:v>
                </c:pt>
                <c:pt idx="4">
                  <c:v>26039.933333333327</c:v>
                </c:pt>
                <c:pt idx="5">
                  <c:v>25628.9</c:v>
                </c:pt>
                <c:pt idx="6">
                  <c:v>25240.266666666666</c:v>
                </c:pt>
                <c:pt idx="7">
                  <c:v>24930.199999999997</c:v>
                </c:pt>
                <c:pt idx="8">
                  <c:v>24640.7</c:v>
                </c:pt>
                <c:pt idx="9">
                  <c:v>24328.366666666661</c:v>
                </c:pt>
                <c:pt idx="10">
                  <c:v>24083.566666666666</c:v>
                </c:pt>
                <c:pt idx="11">
                  <c:v>23895.3</c:v>
                </c:pt>
                <c:pt idx="12">
                  <c:v>23576.666666666668</c:v>
                </c:pt>
                <c:pt idx="13">
                  <c:v>23400.9</c:v>
                </c:pt>
                <c:pt idx="14">
                  <c:v>23206.066666666669</c:v>
                </c:pt>
                <c:pt idx="15">
                  <c:v>22949.4</c:v>
                </c:pt>
                <c:pt idx="16">
                  <c:v>22874.566666666666</c:v>
                </c:pt>
                <c:pt idx="17">
                  <c:v>22798.566666666666</c:v>
                </c:pt>
                <c:pt idx="18">
                  <c:v>22654.633333333331</c:v>
                </c:pt>
                <c:pt idx="19">
                  <c:v>22553.933333333334</c:v>
                </c:pt>
                <c:pt idx="20">
                  <c:v>22496.933333333334</c:v>
                </c:pt>
                <c:pt idx="21">
                  <c:v>22368.133333333339</c:v>
                </c:pt>
                <c:pt idx="22">
                  <c:v>22348.433333333334</c:v>
                </c:pt>
                <c:pt idx="23">
                  <c:v>22259.133333333331</c:v>
                </c:pt>
                <c:pt idx="24">
                  <c:v>22145.633333333331</c:v>
                </c:pt>
                <c:pt idx="25">
                  <c:v>22181.733333333337</c:v>
                </c:pt>
                <c:pt idx="26">
                  <c:v>22147.5</c:v>
                </c:pt>
                <c:pt idx="27">
                  <c:v>22096.733333333334</c:v>
                </c:pt>
                <c:pt idx="28">
                  <c:v>22130.166666666668</c:v>
                </c:pt>
                <c:pt idx="29">
                  <c:v>22099.633333333328</c:v>
                </c:pt>
                <c:pt idx="30">
                  <c:v>22151.466666666664</c:v>
                </c:pt>
                <c:pt idx="31">
                  <c:v>22337.499999999996</c:v>
                </c:pt>
                <c:pt idx="32">
                  <c:v>22363.566666666669</c:v>
                </c:pt>
                <c:pt idx="33">
                  <c:v>22425.766666666663</c:v>
                </c:pt>
                <c:pt idx="34">
                  <c:v>22525.033333333333</c:v>
                </c:pt>
                <c:pt idx="35">
                  <c:v>22624.033333333333</c:v>
                </c:pt>
                <c:pt idx="36">
                  <c:v>22908.533333333336</c:v>
                </c:pt>
                <c:pt idx="37">
                  <c:v>23567.366666666661</c:v>
                </c:pt>
                <c:pt idx="38">
                  <c:v>23921</c:v>
                </c:pt>
                <c:pt idx="39">
                  <c:v>24177.966666666667</c:v>
                </c:pt>
                <c:pt idx="40">
                  <c:v>24555.900000000005</c:v>
                </c:pt>
                <c:pt idx="41">
                  <c:v>24805.200000000001</c:v>
                </c:pt>
                <c:pt idx="42">
                  <c:v>25275.633333333335</c:v>
                </c:pt>
                <c:pt idx="43">
                  <c:v>26155.733333333337</c:v>
                </c:pt>
                <c:pt idx="44">
                  <c:v>26576.5</c:v>
                </c:pt>
                <c:pt idx="45">
                  <c:v>26944.633333333335</c:v>
                </c:pt>
                <c:pt idx="46">
                  <c:v>27308.133333333331</c:v>
                </c:pt>
                <c:pt idx="47">
                  <c:v>27482.299999999996</c:v>
                </c:pt>
                <c:pt idx="48">
                  <c:v>27669.966666666671</c:v>
                </c:pt>
                <c:pt idx="49">
                  <c:v>28593.133333333335</c:v>
                </c:pt>
                <c:pt idx="50">
                  <c:v>28916.5</c:v>
                </c:pt>
                <c:pt idx="51">
                  <c:v>29104.733333333337</c:v>
                </c:pt>
                <c:pt idx="52">
                  <c:v>29458.7</c:v>
                </c:pt>
                <c:pt idx="53">
                  <c:v>29604.933333333331</c:v>
                </c:pt>
                <c:pt idx="54">
                  <c:v>29860.566666666669</c:v>
                </c:pt>
                <c:pt idx="55">
                  <c:v>30399.200000000001</c:v>
                </c:pt>
                <c:pt idx="56">
                  <c:v>30737.399999999998</c:v>
                </c:pt>
                <c:pt idx="57">
                  <c:v>30966.266666666663</c:v>
                </c:pt>
                <c:pt idx="58">
                  <c:v>31294.033333333336</c:v>
                </c:pt>
                <c:pt idx="59">
                  <c:v>31493.833333333336</c:v>
                </c:pt>
                <c:pt idx="60">
                  <c:v>31684.1</c:v>
                </c:pt>
                <c:pt idx="61">
                  <c:v>31976.166666666668</c:v>
                </c:pt>
                <c:pt idx="62">
                  <c:v>32132.133333333335</c:v>
                </c:pt>
                <c:pt idx="63">
                  <c:v>32298.066666666669</c:v>
                </c:pt>
                <c:pt idx="64">
                  <c:v>32466.866666666669</c:v>
                </c:pt>
                <c:pt idx="65">
                  <c:v>32553.9</c:v>
                </c:pt>
                <c:pt idx="66">
                  <c:v>32489.8</c:v>
                </c:pt>
                <c:pt idx="67">
                  <c:v>32666.166666666664</c:v>
                </c:pt>
                <c:pt idx="68">
                  <c:v>32688.2</c:v>
                </c:pt>
                <c:pt idx="69">
                  <c:v>32675.733333333334</c:v>
                </c:pt>
                <c:pt idx="70">
                  <c:v>32796.73333333333</c:v>
                </c:pt>
                <c:pt idx="71">
                  <c:v>32827.199999999997</c:v>
                </c:pt>
                <c:pt idx="72">
                  <c:v>32752.799999999996</c:v>
                </c:pt>
                <c:pt idx="73">
                  <c:v>32832.166666666664</c:v>
                </c:pt>
                <c:pt idx="74">
                  <c:v>32847.466666666667</c:v>
                </c:pt>
                <c:pt idx="75">
                  <c:v>32852.800000000003</c:v>
                </c:pt>
                <c:pt idx="76">
                  <c:v>32940.76666666667</c:v>
                </c:pt>
                <c:pt idx="77">
                  <c:v>33031.966666666667</c:v>
                </c:pt>
                <c:pt idx="78">
                  <c:v>33031.366666666669</c:v>
                </c:pt>
                <c:pt idx="79">
                  <c:v>33015.966666666667</c:v>
                </c:pt>
                <c:pt idx="80">
                  <c:v>32977.733333333337</c:v>
                </c:pt>
                <c:pt idx="81">
                  <c:v>32962.133333333331</c:v>
                </c:pt>
                <c:pt idx="82">
                  <c:v>32869.73333333333</c:v>
                </c:pt>
                <c:pt idx="83">
                  <c:v>32728.1</c:v>
                </c:pt>
                <c:pt idx="84">
                  <c:v>32383.333333333336</c:v>
                </c:pt>
                <c:pt idx="85">
                  <c:v>32157.333333333336</c:v>
                </c:pt>
                <c:pt idx="86">
                  <c:v>32004.666666666661</c:v>
                </c:pt>
                <c:pt idx="87">
                  <c:v>31841</c:v>
                </c:pt>
                <c:pt idx="88">
                  <c:v>31689.866666666669</c:v>
                </c:pt>
                <c:pt idx="89">
                  <c:v>31486.433333333334</c:v>
                </c:pt>
                <c:pt idx="90">
                  <c:v>31226.133333333339</c:v>
                </c:pt>
                <c:pt idx="91">
                  <c:v>31229.300000000003</c:v>
                </c:pt>
                <c:pt idx="92">
                  <c:v>31155.266666666666</c:v>
                </c:pt>
                <c:pt idx="93">
                  <c:v>30986.666666666664</c:v>
                </c:pt>
                <c:pt idx="94">
                  <c:v>31023.166666666672</c:v>
                </c:pt>
                <c:pt idx="95">
                  <c:v>30902.2</c:v>
                </c:pt>
                <c:pt idx="96">
                  <c:v>30784.800000000003</c:v>
                </c:pt>
                <c:pt idx="97">
                  <c:v>30847.1</c:v>
                </c:pt>
                <c:pt idx="98">
                  <c:v>30728.3</c:v>
                </c:pt>
                <c:pt idx="99">
                  <c:v>30676.433333333334</c:v>
                </c:pt>
                <c:pt idx="100">
                  <c:v>30685.26666666667</c:v>
                </c:pt>
                <c:pt idx="101">
                  <c:v>30599.966666666667</c:v>
                </c:pt>
                <c:pt idx="102">
                  <c:v>30579.5</c:v>
                </c:pt>
                <c:pt idx="103">
                  <c:v>30692.966666666664</c:v>
                </c:pt>
                <c:pt idx="104">
                  <c:v>30687.033333333336</c:v>
                </c:pt>
                <c:pt idx="105">
                  <c:v>30681.300000000003</c:v>
                </c:pt>
                <c:pt idx="106">
                  <c:v>30761.800000000003</c:v>
                </c:pt>
                <c:pt idx="107">
                  <c:v>30854.7</c:v>
                </c:pt>
                <c:pt idx="108">
                  <c:v>30842.233333333334</c:v>
                </c:pt>
                <c:pt idx="109">
                  <c:v>31013.733333333334</c:v>
                </c:pt>
                <c:pt idx="110">
                  <c:v>31087.7</c:v>
                </c:pt>
                <c:pt idx="111">
                  <c:v>31130.566666666669</c:v>
                </c:pt>
                <c:pt idx="112">
                  <c:v>31297.866666666665</c:v>
                </c:pt>
                <c:pt idx="113">
                  <c:v>31338.333333333336</c:v>
                </c:pt>
                <c:pt idx="114">
                  <c:v>31357.733333333334</c:v>
                </c:pt>
                <c:pt idx="115">
                  <c:v>31552.433333333331</c:v>
                </c:pt>
                <c:pt idx="116">
                  <c:v>31638.566666666669</c:v>
                </c:pt>
                <c:pt idx="117">
                  <c:v>31787.533333333329</c:v>
                </c:pt>
                <c:pt idx="118">
                  <c:v>31974.333333333336</c:v>
                </c:pt>
                <c:pt idx="119">
                  <c:v>32167.100000000002</c:v>
                </c:pt>
                <c:pt idx="120">
                  <c:v>32231.233333333334</c:v>
                </c:pt>
                <c:pt idx="121">
                  <c:v>32413.666666666672</c:v>
                </c:pt>
                <c:pt idx="122">
                  <c:v>32550.533333333333</c:v>
                </c:pt>
                <c:pt idx="123">
                  <c:v>32634.733333333334</c:v>
                </c:pt>
                <c:pt idx="124">
                  <c:v>32729.233333333334</c:v>
                </c:pt>
                <c:pt idx="125">
                  <c:v>32825.633333333339</c:v>
                </c:pt>
                <c:pt idx="126">
                  <c:v>32915.833333333336</c:v>
                </c:pt>
                <c:pt idx="127">
                  <c:v>33013.166666666672</c:v>
                </c:pt>
                <c:pt idx="128">
                  <c:v>32953.033333333326</c:v>
                </c:pt>
                <c:pt idx="129">
                  <c:v>32727.666666666668</c:v>
                </c:pt>
                <c:pt idx="130">
                  <c:v>32485.533333333336</c:v>
                </c:pt>
                <c:pt idx="131">
                  <c:v>32192.1</c:v>
                </c:pt>
                <c:pt idx="132">
                  <c:v>31758.5</c:v>
                </c:pt>
                <c:pt idx="133">
                  <c:v>31488.23333333333</c:v>
                </c:pt>
                <c:pt idx="134">
                  <c:v>31142.433333333331</c:v>
                </c:pt>
                <c:pt idx="135">
                  <c:v>30705.9</c:v>
                </c:pt>
                <c:pt idx="136">
                  <c:v>30250.6</c:v>
                </c:pt>
                <c:pt idx="137">
                  <c:v>29924.26666666667</c:v>
                </c:pt>
                <c:pt idx="138">
                  <c:v>29426.133333333339</c:v>
                </c:pt>
                <c:pt idx="139">
                  <c:v>29087.899999999998</c:v>
                </c:pt>
                <c:pt idx="140">
                  <c:v>28709.533333333333</c:v>
                </c:pt>
                <c:pt idx="141">
                  <c:v>28318.3</c:v>
                </c:pt>
                <c:pt idx="142">
                  <c:v>27934.433333333331</c:v>
                </c:pt>
                <c:pt idx="143">
                  <c:v>27622.199999999997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288-4583-8039-E0919A5B69C1}"/>
            </c:ext>
          </c:extLst>
        </c:ser>
        <c:ser>
          <c:idx val="1"/>
          <c:order val="1"/>
          <c:tx>
            <c:v>Incremento Escenario 1</c:v>
          </c:tx>
          <c:marker>
            <c:symbol val="none"/>
          </c:marker>
          <c:xVal>
            <c:numRef>
              <c:f>'Comparación (5%) E1'!$C$13:$C$156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(5%) E1'!$I$13:$I$55</c:f>
              <c:numCache>
                <c:formatCode>0</c:formatCode>
                <c:ptCount val="43"/>
                <c:pt idx="0">
                  <c:v>27129.466666666671</c:v>
                </c:pt>
                <c:pt idx="1">
                  <c:v>27067.496034384312</c:v>
                </c:pt>
                <c:pt idx="2">
                  <c:v>26931.260554896224</c:v>
                </c:pt>
                <c:pt idx="3">
                  <c:v>26642.793561535727</c:v>
                </c:pt>
                <c:pt idx="4">
                  <c:v>26424.861720969486</c:v>
                </c:pt>
                <c:pt idx="5">
                  <c:v>26097.398366530851</c:v>
                </c:pt>
                <c:pt idx="6">
                  <c:v>25787.270164886471</c:v>
                </c:pt>
                <c:pt idx="7">
                  <c:v>25550.643782703017</c:v>
                </c:pt>
                <c:pt idx="8">
                  <c:v>25329.519219980495</c:v>
                </c:pt>
                <c:pt idx="9">
                  <c:v>25080.49647671889</c:v>
                </c:pt>
                <c:pt idx="10">
                  <c:v>24893.942219584893</c:v>
                </c:pt>
                <c:pt idx="11">
                  <c:v>24758.856448578485</c:v>
                </c:pt>
                <c:pt idx="12">
                  <c:v>24488.339163699675</c:v>
                </c:pt>
                <c:pt idx="13">
                  <c:v>24355.62369828179</c:v>
                </c:pt>
                <c:pt idx="14">
                  <c:v>24198.776718991499</c:v>
                </c:pt>
                <c:pt idx="15">
                  <c:v>23975.031559162133</c:v>
                </c:pt>
                <c:pt idx="16">
                  <c:v>23928.054885460362</c:v>
                </c:pt>
                <c:pt idx="17">
                  <c:v>23874.846697886187</c:v>
                </c:pt>
                <c:pt idx="18">
                  <c:v>23748.640329772938</c:v>
                </c:pt>
                <c:pt idx="19">
                  <c:v>23660.602447787289</c:v>
                </c:pt>
                <c:pt idx="20">
                  <c:v>23611.199718595897</c:v>
                </c:pt>
                <c:pt idx="21">
                  <c:v>23484.93214219877</c:v>
                </c:pt>
                <c:pt idx="22">
                  <c:v>23462.699718595897</c:v>
                </c:pt>
                <c:pt idx="23">
                  <c:v>23365.802447787286</c:v>
                </c:pt>
                <c:pt idx="24">
                  <c:v>23239.640329772938</c:v>
                </c:pt>
                <c:pt idx="25">
                  <c:v>23258.013364552859</c:v>
                </c:pt>
                <c:pt idx="26">
                  <c:v>23200.988218793696</c:v>
                </c:pt>
                <c:pt idx="27">
                  <c:v>23122.364892495465</c:v>
                </c:pt>
                <c:pt idx="28">
                  <c:v>23122.876718991494</c:v>
                </c:pt>
                <c:pt idx="29">
                  <c:v>23054.357031615113</c:v>
                </c:pt>
                <c:pt idx="30">
                  <c:v>23063.13916369967</c:v>
                </c:pt>
                <c:pt idx="31">
                  <c:v>23201.056448578482</c:v>
                </c:pt>
                <c:pt idx="32">
                  <c:v>23173.942219584897</c:v>
                </c:pt>
                <c:pt idx="33">
                  <c:v>23177.896476718892</c:v>
                </c:pt>
                <c:pt idx="34">
                  <c:v>23213.852553313824</c:v>
                </c:pt>
                <c:pt idx="35">
                  <c:v>23244.477116036349</c:v>
                </c:pt>
                <c:pt idx="36">
                  <c:v>23455.536831553138</c:v>
                </c:pt>
                <c:pt idx="37">
                  <c:v>24035.865033197511</c:v>
                </c:pt>
                <c:pt idx="38">
                  <c:v>24305.928387636159</c:v>
                </c:pt>
                <c:pt idx="39">
                  <c:v>24474.260228202395</c:v>
                </c:pt>
                <c:pt idx="40">
                  <c:v>24758.493888229561</c:v>
                </c:pt>
                <c:pt idx="41">
                  <c:v>24909.029367717649</c:v>
                </c:pt>
                <c:pt idx="42">
                  <c:v>25275.633333333335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288-4583-8039-E0919A5B6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333696"/>
        <c:axId val="256335232"/>
      </c:scatterChart>
      <c:valAx>
        <c:axId val="256333696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6335232"/>
        <c:crosses val="autoZero"/>
        <c:crossBetween val="midCat"/>
      </c:valAx>
      <c:valAx>
        <c:axId val="256335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demandada (MW)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56333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04304034314102"/>
          <c:y val="0.44006107610839812"/>
          <c:w val="0.24935702093203929"/>
          <c:h val="0.2264112158520983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Energía de recarga</a:t>
            </a:r>
            <a:r>
              <a:rPr lang="es-ES" sz="1800" baseline="0"/>
              <a:t> </a:t>
            </a:r>
            <a:r>
              <a:rPr lang="es-ES" sz="1800"/>
              <a:t>Caso 5%</a:t>
            </a:r>
          </a:p>
        </c:rich>
      </c:tx>
      <c:layout>
        <c:manualLayout>
          <c:xMode val="edge"/>
          <c:yMode val="edge"/>
          <c:x val="0.2471506461102469"/>
          <c:y val="2.857006046252078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976660174479856"/>
          <c:y val="0.14803169908339334"/>
          <c:w val="0.56957490464016425"/>
          <c:h val="0.72603976934736203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'Comparación (5%) E2'!$H$11:$J$11</c:f>
              <c:strCache>
                <c:ptCount val="1"/>
                <c:pt idx="0">
                  <c:v>ESCENARIO 2</c:v>
                </c:pt>
              </c:strCache>
            </c:strRef>
          </c:tx>
          <c:xVal>
            <c:numRef>
              <c:f>'Comparación (5%) E2'!$C$127:$C$151</c:f>
              <c:numCache>
                <c:formatCode>h:mm;@</c:formatCode>
                <c:ptCount val="25"/>
                <c:pt idx="0">
                  <c:v>0.79166666666666485</c:v>
                </c:pt>
                <c:pt idx="1">
                  <c:v>0.79861111111110927</c:v>
                </c:pt>
                <c:pt idx="2">
                  <c:v>0.80555555555555369</c:v>
                </c:pt>
                <c:pt idx="3">
                  <c:v>0.81249999999999811</c:v>
                </c:pt>
                <c:pt idx="4">
                  <c:v>0.81944444444444253</c:v>
                </c:pt>
                <c:pt idx="5">
                  <c:v>0.82638888888888695</c:v>
                </c:pt>
                <c:pt idx="6">
                  <c:v>0.83333333333333137</c:v>
                </c:pt>
                <c:pt idx="7">
                  <c:v>0.84027777777777579</c:v>
                </c:pt>
                <c:pt idx="8">
                  <c:v>0.84722222222222021</c:v>
                </c:pt>
                <c:pt idx="9">
                  <c:v>0.85416666666666463</c:v>
                </c:pt>
                <c:pt idx="10">
                  <c:v>0.86111111111110905</c:v>
                </c:pt>
                <c:pt idx="11">
                  <c:v>0.86805555555555347</c:v>
                </c:pt>
                <c:pt idx="12">
                  <c:v>0.87499999999999789</c:v>
                </c:pt>
                <c:pt idx="13">
                  <c:v>0.88194444444444231</c:v>
                </c:pt>
                <c:pt idx="14">
                  <c:v>0.88888888888888673</c:v>
                </c:pt>
                <c:pt idx="15">
                  <c:v>0.89583333333333115</c:v>
                </c:pt>
                <c:pt idx="16">
                  <c:v>0.90277777777777557</c:v>
                </c:pt>
                <c:pt idx="17">
                  <c:v>0.90972222222221999</c:v>
                </c:pt>
                <c:pt idx="18">
                  <c:v>0.91666666666666441</c:v>
                </c:pt>
                <c:pt idx="19">
                  <c:v>0.92361111111110883</c:v>
                </c:pt>
                <c:pt idx="20">
                  <c:v>0.93055555555555325</c:v>
                </c:pt>
                <c:pt idx="21">
                  <c:v>0.93749999999999767</c:v>
                </c:pt>
                <c:pt idx="22">
                  <c:v>0.94444444444444209</c:v>
                </c:pt>
                <c:pt idx="23">
                  <c:v>0.95138888888888651</c:v>
                </c:pt>
                <c:pt idx="24">
                  <c:v>0.95833333333333093</c:v>
                </c:pt>
              </c:numCache>
            </c:numRef>
          </c:xVal>
          <c:yVal>
            <c:numRef>
              <c:f>'Comparación (5%) E2'!$H$127:$H$151</c:f>
              <c:numCache>
                <c:formatCode>0.00</c:formatCode>
                <c:ptCount val="25"/>
                <c:pt idx="0">
                  <c:v>0</c:v>
                </c:pt>
                <c:pt idx="1">
                  <c:v>312.16077816046891</c:v>
                </c:pt>
                <c:pt idx="2">
                  <c:v>597.17714082865859</c:v>
                </c:pt>
                <c:pt idx="3">
                  <c:v>855.04908800462727</c:v>
                </c:pt>
                <c:pt idx="4">
                  <c:v>1085.776619688404</c:v>
                </c:pt>
                <c:pt idx="5">
                  <c:v>1289.3597358799889</c:v>
                </c:pt>
                <c:pt idx="6">
                  <c:v>1465.7984365792945</c:v>
                </c:pt>
                <c:pt idx="7">
                  <c:v>1615.0927217864664</c:v>
                </c:pt>
                <c:pt idx="8">
                  <c:v>1737.2425915013882</c:v>
                </c:pt>
                <c:pt idx="9">
                  <c:v>1832.2480457241181</c:v>
                </c:pt>
                <c:pt idx="10">
                  <c:v>1900.1090844545979</c:v>
                </c:pt>
                <c:pt idx="11">
                  <c:v>1940.8257076928858</c:v>
                </c:pt>
                <c:pt idx="12">
                  <c:v>1954.3979154390108</c:v>
                </c:pt>
                <c:pt idx="13">
                  <c:v>1940.8257076929149</c:v>
                </c:pt>
                <c:pt idx="14">
                  <c:v>1900.1090844545688</c:v>
                </c:pt>
                <c:pt idx="15">
                  <c:v>1832.248045724089</c:v>
                </c:pt>
                <c:pt idx="16">
                  <c:v>1737.24259150133</c:v>
                </c:pt>
                <c:pt idx="17">
                  <c:v>1615.0927217864082</c:v>
                </c:pt>
                <c:pt idx="18">
                  <c:v>1465.7984365792654</c:v>
                </c:pt>
                <c:pt idx="19">
                  <c:v>1289.3597358799016</c:v>
                </c:pt>
                <c:pt idx="20">
                  <c:v>1085.7766196883458</c:v>
                </c:pt>
                <c:pt idx="21">
                  <c:v>855.04908800456906</c:v>
                </c:pt>
                <c:pt idx="22">
                  <c:v>597.17714082860039</c:v>
                </c:pt>
                <c:pt idx="23">
                  <c:v>312.1607781604107</c:v>
                </c:pt>
                <c:pt idx="24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BCD-4EF2-9CDB-7ECE8FD73B55}"/>
            </c:ext>
          </c:extLst>
        </c:ser>
        <c:ser>
          <c:idx val="0"/>
          <c:order val="0"/>
          <c:tx>
            <c:strRef>
              <c:f>'Comparación (5%) E1'!$H$11</c:f>
              <c:strCache>
                <c:ptCount val="1"/>
                <c:pt idx="0">
                  <c:v>ESCENARIO 1</c:v>
                </c:pt>
              </c:strCache>
            </c:strRef>
          </c:tx>
          <c:xVal>
            <c:numRef>
              <c:f>'Comparación (5%) E1'!$C$13:$C$55</c:f>
              <c:numCache>
                <c:formatCode>h:mm;@</c:formatCode>
                <c:ptCount val="43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</c:numCache>
            </c:numRef>
          </c:xVal>
          <c:yVal>
            <c:numRef>
              <c:f>'Comparación (5%) E1'!$H$13:$H$55</c:f>
              <c:numCache>
                <c:formatCode>0.00</c:formatCode>
                <c:ptCount val="43"/>
                <c:pt idx="0">
                  <c:v>0</c:v>
                </c:pt>
                <c:pt idx="1">
                  <c:v>103.82936771764793</c:v>
                </c:pt>
                <c:pt idx="2">
                  <c:v>202.59388822955691</c:v>
                </c:pt>
                <c:pt idx="3">
                  <c:v>296.29356153572695</c:v>
                </c:pt>
                <c:pt idx="4">
                  <c:v>384.92838763615816</c:v>
                </c:pt>
                <c:pt idx="5">
                  <c:v>468.49836653085038</c:v>
                </c:pt>
                <c:pt idx="6">
                  <c:v>547.00349821980376</c:v>
                </c:pt>
                <c:pt idx="7">
                  <c:v>620.44378270301809</c:v>
                </c:pt>
                <c:pt idx="8">
                  <c:v>688.8192199804937</c:v>
                </c:pt>
                <c:pt idx="9">
                  <c:v>752.12981005223025</c:v>
                </c:pt>
                <c:pt idx="10">
                  <c:v>810.37555291822775</c:v>
                </c:pt>
                <c:pt idx="11">
                  <c:v>863.55644857848654</c:v>
                </c:pt>
                <c:pt idx="12">
                  <c:v>911.67249703300627</c:v>
                </c:pt>
                <c:pt idx="13">
                  <c:v>954.72369828178716</c:v>
                </c:pt>
                <c:pt idx="14">
                  <c:v>992.71005232482901</c:v>
                </c:pt>
                <c:pt idx="15">
                  <c:v>1025.6315591621321</c:v>
                </c:pt>
                <c:pt idx="16">
                  <c:v>1053.488218793696</c:v>
                </c:pt>
                <c:pt idx="17">
                  <c:v>1076.2800312195211</c:v>
                </c:pt>
                <c:pt idx="18">
                  <c:v>1094.0069964396075</c:v>
                </c:pt>
                <c:pt idx="19">
                  <c:v>1106.6691144539545</c:v>
                </c:pt>
                <c:pt idx="20">
                  <c:v>1114.2663852625628</c:v>
                </c:pt>
                <c:pt idx="21">
                  <c:v>1116.7988088654324</c:v>
                </c:pt>
                <c:pt idx="22">
                  <c:v>1114.2663852625628</c:v>
                </c:pt>
                <c:pt idx="23">
                  <c:v>1106.6691144539548</c:v>
                </c:pt>
                <c:pt idx="24">
                  <c:v>1094.0069964396068</c:v>
                </c:pt>
                <c:pt idx="25">
                  <c:v>1076.2800312195209</c:v>
                </c:pt>
                <c:pt idx="26">
                  <c:v>1053.4882187936958</c:v>
                </c:pt>
                <c:pt idx="27">
                  <c:v>1025.6315591621312</c:v>
                </c:pt>
                <c:pt idx="28">
                  <c:v>992.71005232482821</c:v>
                </c:pt>
                <c:pt idx="29">
                  <c:v>954.72369828178626</c:v>
                </c:pt>
                <c:pt idx="30">
                  <c:v>911.67249703300558</c:v>
                </c:pt>
                <c:pt idx="31">
                  <c:v>863.55644857848529</c:v>
                </c:pt>
                <c:pt idx="32">
                  <c:v>810.37555291822673</c:v>
                </c:pt>
                <c:pt idx="33">
                  <c:v>752.129810052229</c:v>
                </c:pt>
                <c:pt idx="34">
                  <c:v>688.81921998049211</c:v>
                </c:pt>
                <c:pt idx="35">
                  <c:v>620.44378270301695</c:v>
                </c:pt>
                <c:pt idx="36">
                  <c:v>547.00349821980262</c:v>
                </c:pt>
                <c:pt idx="37">
                  <c:v>468.49836653084958</c:v>
                </c:pt>
                <c:pt idx="38">
                  <c:v>384.92838763615737</c:v>
                </c:pt>
                <c:pt idx="39">
                  <c:v>296.29356153572689</c:v>
                </c:pt>
                <c:pt idx="40">
                  <c:v>202.59388822955589</c:v>
                </c:pt>
                <c:pt idx="41">
                  <c:v>103.82936771764707</c:v>
                </c:pt>
                <c:pt idx="42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BCD-4EF2-9CDB-7ECE8FD73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985344"/>
        <c:axId val="256987136"/>
      </c:scatterChart>
      <c:valAx>
        <c:axId val="256985344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6987136"/>
        <c:crosses val="autoZero"/>
        <c:crossBetween val="midCat"/>
      </c:valAx>
      <c:valAx>
        <c:axId val="256987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 sz="1200" b="1" i="0" u="none" strike="noStrike" baseline="0">
                    <a:effectLst/>
                  </a:rPr>
                  <a:t>Potencia recarga (MW)</a:t>
                </a:r>
                <a:endParaRPr lang="es-ES"/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2569853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CASO 5% ESCENARIO 2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154090778444132"/>
          <c:y val="0.12346793251524689"/>
          <c:w val="0.81412502588784874"/>
          <c:h val="0.79178981530865866"/>
        </c:manualLayout>
      </c:layout>
      <c:scatterChart>
        <c:scatterStyle val="smoothMarker"/>
        <c:varyColors val="0"/>
        <c:ser>
          <c:idx val="0"/>
          <c:order val="0"/>
          <c:tx>
            <c:v>Demanda dia medio</c:v>
          </c:tx>
          <c:marker>
            <c:symbol val="none"/>
          </c:marker>
          <c:xVal>
            <c:numRef>
              <c:f>'Comparación (5%) E2'!$C$13:$C$156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(5%) E2'!$D$13:$D$156</c:f>
              <c:numCache>
                <c:formatCode>0</c:formatCode>
                <c:ptCount val="144"/>
                <c:pt idx="0">
                  <c:v>27129.466666666671</c:v>
                </c:pt>
                <c:pt idx="1">
                  <c:v>26963.666666666664</c:v>
                </c:pt>
                <c:pt idx="2">
                  <c:v>26728.666666666668</c:v>
                </c:pt>
                <c:pt idx="3">
                  <c:v>26346.5</c:v>
                </c:pt>
                <c:pt idx="4">
                  <c:v>26039.933333333327</c:v>
                </c:pt>
                <c:pt idx="5">
                  <c:v>25628.9</c:v>
                </c:pt>
                <c:pt idx="6">
                  <c:v>25240.266666666666</c:v>
                </c:pt>
                <c:pt idx="7">
                  <c:v>24930.199999999997</c:v>
                </c:pt>
                <c:pt idx="8">
                  <c:v>24640.7</c:v>
                </c:pt>
                <c:pt idx="9">
                  <c:v>24328.366666666661</c:v>
                </c:pt>
                <c:pt idx="10">
                  <c:v>24083.566666666666</c:v>
                </c:pt>
                <c:pt idx="11">
                  <c:v>23895.3</c:v>
                </c:pt>
                <c:pt idx="12">
                  <c:v>23576.666666666668</c:v>
                </c:pt>
                <c:pt idx="13">
                  <c:v>23400.9</c:v>
                </c:pt>
                <c:pt idx="14">
                  <c:v>23206.066666666669</c:v>
                </c:pt>
                <c:pt idx="15">
                  <c:v>22949.4</c:v>
                </c:pt>
                <c:pt idx="16">
                  <c:v>22874.566666666666</c:v>
                </c:pt>
                <c:pt idx="17">
                  <c:v>22798.566666666666</c:v>
                </c:pt>
                <c:pt idx="18">
                  <c:v>22654.633333333331</c:v>
                </c:pt>
                <c:pt idx="19">
                  <c:v>22553.933333333334</c:v>
                </c:pt>
                <c:pt idx="20">
                  <c:v>22496.933333333334</c:v>
                </c:pt>
                <c:pt idx="21">
                  <c:v>22368.133333333339</c:v>
                </c:pt>
                <c:pt idx="22">
                  <c:v>22348.433333333334</c:v>
                </c:pt>
                <c:pt idx="23">
                  <c:v>22259.133333333331</c:v>
                </c:pt>
                <c:pt idx="24">
                  <c:v>22145.633333333331</c:v>
                </c:pt>
                <c:pt idx="25">
                  <c:v>22181.733333333337</c:v>
                </c:pt>
                <c:pt idx="26">
                  <c:v>22147.5</c:v>
                </c:pt>
                <c:pt idx="27">
                  <c:v>22096.733333333334</c:v>
                </c:pt>
                <c:pt idx="28">
                  <c:v>22130.166666666668</c:v>
                </c:pt>
                <c:pt idx="29">
                  <c:v>22099.633333333328</c:v>
                </c:pt>
                <c:pt idx="30">
                  <c:v>22151.466666666664</c:v>
                </c:pt>
                <c:pt idx="31">
                  <c:v>22337.499999999996</c:v>
                </c:pt>
                <c:pt idx="32">
                  <c:v>22363.566666666669</c:v>
                </c:pt>
                <c:pt idx="33">
                  <c:v>22425.766666666663</c:v>
                </c:pt>
                <c:pt idx="34">
                  <c:v>22525.033333333333</c:v>
                </c:pt>
                <c:pt idx="35">
                  <c:v>22624.033333333333</c:v>
                </c:pt>
                <c:pt idx="36">
                  <c:v>22908.533333333336</c:v>
                </c:pt>
                <c:pt idx="37">
                  <c:v>23567.366666666661</c:v>
                </c:pt>
                <c:pt idx="38">
                  <c:v>23921</c:v>
                </c:pt>
                <c:pt idx="39">
                  <c:v>24177.966666666667</c:v>
                </c:pt>
                <c:pt idx="40">
                  <c:v>24555.900000000005</c:v>
                </c:pt>
                <c:pt idx="41">
                  <c:v>24805.200000000001</c:v>
                </c:pt>
                <c:pt idx="42">
                  <c:v>25275.633333333335</c:v>
                </c:pt>
                <c:pt idx="43">
                  <c:v>26155.733333333337</c:v>
                </c:pt>
                <c:pt idx="44">
                  <c:v>26576.5</c:v>
                </c:pt>
                <c:pt idx="45">
                  <c:v>26944.633333333335</c:v>
                </c:pt>
                <c:pt idx="46">
                  <c:v>27308.133333333331</c:v>
                </c:pt>
                <c:pt idx="47">
                  <c:v>27482.299999999996</c:v>
                </c:pt>
                <c:pt idx="48">
                  <c:v>27669.966666666671</c:v>
                </c:pt>
                <c:pt idx="49">
                  <c:v>28593.133333333335</c:v>
                </c:pt>
                <c:pt idx="50">
                  <c:v>28916.5</c:v>
                </c:pt>
                <c:pt idx="51">
                  <c:v>29104.733333333337</c:v>
                </c:pt>
                <c:pt idx="52">
                  <c:v>29458.7</c:v>
                </c:pt>
                <c:pt idx="53">
                  <c:v>29604.933333333331</c:v>
                </c:pt>
                <c:pt idx="54">
                  <c:v>29860.566666666669</c:v>
                </c:pt>
                <c:pt idx="55">
                  <c:v>30399.200000000001</c:v>
                </c:pt>
                <c:pt idx="56">
                  <c:v>30737.399999999998</c:v>
                </c:pt>
                <c:pt idx="57">
                  <c:v>30966.266666666663</c:v>
                </c:pt>
                <c:pt idx="58">
                  <c:v>31294.033333333336</c:v>
                </c:pt>
                <c:pt idx="59">
                  <c:v>31493.833333333336</c:v>
                </c:pt>
                <c:pt idx="60">
                  <c:v>31684.1</c:v>
                </c:pt>
                <c:pt idx="61">
                  <c:v>31976.166666666668</c:v>
                </c:pt>
                <c:pt idx="62">
                  <c:v>32132.133333333335</c:v>
                </c:pt>
                <c:pt idx="63">
                  <c:v>32298.066666666669</c:v>
                </c:pt>
                <c:pt idx="64">
                  <c:v>32466.866666666669</c:v>
                </c:pt>
                <c:pt idx="65">
                  <c:v>32553.9</c:v>
                </c:pt>
                <c:pt idx="66">
                  <c:v>32489.8</c:v>
                </c:pt>
                <c:pt idx="67">
                  <c:v>32666.166666666664</c:v>
                </c:pt>
                <c:pt idx="68">
                  <c:v>32688.2</c:v>
                </c:pt>
                <c:pt idx="69">
                  <c:v>32675.733333333334</c:v>
                </c:pt>
                <c:pt idx="70">
                  <c:v>32796.73333333333</c:v>
                </c:pt>
                <c:pt idx="71">
                  <c:v>32827.199999999997</c:v>
                </c:pt>
                <c:pt idx="72">
                  <c:v>32752.799999999996</c:v>
                </c:pt>
                <c:pt idx="73">
                  <c:v>32832.166666666664</c:v>
                </c:pt>
                <c:pt idx="74">
                  <c:v>32847.466666666667</c:v>
                </c:pt>
                <c:pt idx="75">
                  <c:v>32852.800000000003</c:v>
                </c:pt>
                <c:pt idx="76">
                  <c:v>32940.76666666667</c:v>
                </c:pt>
                <c:pt idx="77">
                  <c:v>33031.966666666667</c:v>
                </c:pt>
                <c:pt idx="78">
                  <c:v>33031.366666666669</c:v>
                </c:pt>
                <c:pt idx="79">
                  <c:v>33015.966666666667</c:v>
                </c:pt>
                <c:pt idx="80">
                  <c:v>32977.733333333337</c:v>
                </c:pt>
                <c:pt idx="81">
                  <c:v>32962.133333333331</c:v>
                </c:pt>
                <c:pt idx="82">
                  <c:v>32869.73333333333</c:v>
                </c:pt>
                <c:pt idx="83">
                  <c:v>32728.1</c:v>
                </c:pt>
                <c:pt idx="84">
                  <c:v>32383.333333333336</c:v>
                </c:pt>
                <c:pt idx="85">
                  <c:v>32157.333333333336</c:v>
                </c:pt>
                <c:pt idx="86">
                  <c:v>32004.666666666661</c:v>
                </c:pt>
                <c:pt idx="87">
                  <c:v>31841</c:v>
                </c:pt>
                <c:pt idx="88">
                  <c:v>31689.866666666669</c:v>
                </c:pt>
                <c:pt idx="89">
                  <c:v>31486.433333333334</c:v>
                </c:pt>
                <c:pt idx="90">
                  <c:v>31226.133333333339</c:v>
                </c:pt>
                <c:pt idx="91">
                  <c:v>31229.300000000003</c:v>
                </c:pt>
                <c:pt idx="92">
                  <c:v>31155.266666666666</c:v>
                </c:pt>
                <c:pt idx="93">
                  <c:v>30986.666666666664</c:v>
                </c:pt>
                <c:pt idx="94">
                  <c:v>31023.166666666672</c:v>
                </c:pt>
                <c:pt idx="95">
                  <c:v>30902.2</c:v>
                </c:pt>
                <c:pt idx="96">
                  <c:v>30784.800000000003</c:v>
                </c:pt>
                <c:pt idx="97">
                  <c:v>30847.1</c:v>
                </c:pt>
                <c:pt idx="98">
                  <c:v>30728.3</c:v>
                </c:pt>
                <c:pt idx="99">
                  <c:v>30676.433333333334</c:v>
                </c:pt>
                <c:pt idx="100">
                  <c:v>30685.26666666667</c:v>
                </c:pt>
                <c:pt idx="101">
                  <c:v>30599.966666666667</c:v>
                </c:pt>
                <c:pt idx="102">
                  <c:v>30579.5</c:v>
                </c:pt>
                <c:pt idx="103">
                  <c:v>30692.966666666664</c:v>
                </c:pt>
                <c:pt idx="104">
                  <c:v>30687.033333333336</c:v>
                </c:pt>
                <c:pt idx="105">
                  <c:v>30681.300000000003</c:v>
                </c:pt>
                <c:pt idx="106">
                  <c:v>30761.800000000003</c:v>
                </c:pt>
                <c:pt idx="107">
                  <c:v>30854.7</c:v>
                </c:pt>
                <c:pt idx="108">
                  <c:v>30842.233333333334</c:v>
                </c:pt>
                <c:pt idx="109">
                  <c:v>31013.733333333334</c:v>
                </c:pt>
                <c:pt idx="110">
                  <c:v>31087.7</c:v>
                </c:pt>
                <c:pt idx="111">
                  <c:v>31130.566666666669</c:v>
                </c:pt>
                <c:pt idx="112">
                  <c:v>31297.866666666665</c:v>
                </c:pt>
                <c:pt idx="113">
                  <c:v>31338.333333333336</c:v>
                </c:pt>
                <c:pt idx="114">
                  <c:v>31357.733333333334</c:v>
                </c:pt>
                <c:pt idx="115">
                  <c:v>31552.433333333331</c:v>
                </c:pt>
                <c:pt idx="116">
                  <c:v>31638.566666666669</c:v>
                </c:pt>
                <c:pt idx="117">
                  <c:v>31787.533333333329</c:v>
                </c:pt>
                <c:pt idx="118">
                  <c:v>31974.333333333336</c:v>
                </c:pt>
                <c:pt idx="119">
                  <c:v>32167.100000000002</c:v>
                </c:pt>
                <c:pt idx="120">
                  <c:v>32231.233333333334</c:v>
                </c:pt>
                <c:pt idx="121">
                  <c:v>32413.666666666672</c:v>
                </c:pt>
                <c:pt idx="122">
                  <c:v>32550.533333333333</c:v>
                </c:pt>
                <c:pt idx="123">
                  <c:v>32634.733333333334</c:v>
                </c:pt>
                <c:pt idx="124">
                  <c:v>32729.233333333334</c:v>
                </c:pt>
                <c:pt idx="125">
                  <c:v>32825.633333333339</c:v>
                </c:pt>
                <c:pt idx="126">
                  <c:v>32915.833333333336</c:v>
                </c:pt>
                <c:pt idx="127">
                  <c:v>33013.166666666672</c:v>
                </c:pt>
                <c:pt idx="128">
                  <c:v>32953.033333333326</c:v>
                </c:pt>
                <c:pt idx="129">
                  <c:v>32727.666666666668</c:v>
                </c:pt>
                <c:pt idx="130">
                  <c:v>32485.533333333336</c:v>
                </c:pt>
                <c:pt idx="131">
                  <c:v>32192.1</c:v>
                </c:pt>
                <c:pt idx="132">
                  <c:v>31758.5</c:v>
                </c:pt>
                <c:pt idx="133">
                  <c:v>31488.23333333333</c:v>
                </c:pt>
                <c:pt idx="134">
                  <c:v>31142.433333333331</c:v>
                </c:pt>
                <c:pt idx="135">
                  <c:v>30705.9</c:v>
                </c:pt>
                <c:pt idx="136">
                  <c:v>30250.6</c:v>
                </c:pt>
                <c:pt idx="137">
                  <c:v>29924.26666666667</c:v>
                </c:pt>
                <c:pt idx="138">
                  <c:v>29426.133333333339</c:v>
                </c:pt>
                <c:pt idx="139">
                  <c:v>29087.899999999998</c:v>
                </c:pt>
                <c:pt idx="140">
                  <c:v>28709.533333333333</c:v>
                </c:pt>
                <c:pt idx="141">
                  <c:v>28318.3</c:v>
                </c:pt>
                <c:pt idx="142">
                  <c:v>27934.433333333331</c:v>
                </c:pt>
                <c:pt idx="143">
                  <c:v>27622.199999999997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6D7-45CC-8152-5E74D90CB27C}"/>
            </c:ext>
          </c:extLst>
        </c:ser>
        <c:ser>
          <c:idx val="1"/>
          <c:order val="1"/>
          <c:tx>
            <c:v>Incremento Escenario 2</c:v>
          </c:tx>
          <c:marker>
            <c:symbol val="none"/>
          </c:marker>
          <c:xVal>
            <c:numRef>
              <c:f>'Comparación (5%) E2'!$C$127:$C$151</c:f>
              <c:numCache>
                <c:formatCode>h:mm;@</c:formatCode>
                <c:ptCount val="25"/>
                <c:pt idx="0">
                  <c:v>0.79166666666666485</c:v>
                </c:pt>
                <c:pt idx="1">
                  <c:v>0.79861111111110927</c:v>
                </c:pt>
                <c:pt idx="2">
                  <c:v>0.80555555555555369</c:v>
                </c:pt>
                <c:pt idx="3">
                  <c:v>0.81249999999999811</c:v>
                </c:pt>
                <c:pt idx="4">
                  <c:v>0.81944444444444253</c:v>
                </c:pt>
                <c:pt idx="5">
                  <c:v>0.82638888888888695</c:v>
                </c:pt>
                <c:pt idx="6">
                  <c:v>0.83333333333333137</c:v>
                </c:pt>
                <c:pt idx="7">
                  <c:v>0.84027777777777579</c:v>
                </c:pt>
                <c:pt idx="8">
                  <c:v>0.84722222222222021</c:v>
                </c:pt>
                <c:pt idx="9">
                  <c:v>0.85416666666666463</c:v>
                </c:pt>
                <c:pt idx="10">
                  <c:v>0.86111111111110905</c:v>
                </c:pt>
                <c:pt idx="11">
                  <c:v>0.86805555555555347</c:v>
                </c:pt>
                <c:pt idx="12">
                  <c:v>0.87499999999999789</c:v>
                </c:pt>
                <c:pt idx="13">
                  <c:v>0.88194444444444231</c:v>
                </c:pt>
                <c:pt idx="14">
                  <c:v>0.88888888888888673</c:v>
                </c:pt>
                <c:pt idx="15">
                  <c:v>0.89583333333333115</c:v>
                </c:pt>
                <c:pt idx="16">
                  <c:v>0.90277777777777557</c:v>
                </c:pt>
                <c:pt idx="17">
                  <c:v>0.90972222222221999</c:v>
                </c:pt>
                <c:pt idx="18">
                  <c:v>0.91666666666666441</c:v>
                </c:pt>
                <c:pt idx="19">
                  <c:v>0.92361111111110883</c:v>
                </c:pt>
                <c:pt idx="20">
                  <c:v>0.93055555555555325</c:v>
                </c:pt>
                <c:pt idx="21">
                  <c:v>0.93749999999999767</c:v>
                </c:pt>
                <c:pt idx="22">
                  <c:v>0.94444444444444209</c:v>
                </c:pt>
                <c:pt idx="23">
                  <c:v>0.95138888888888651</c:v>
                </c:pt>
                <c:pt idx="24">
                  <c:v>0.95833333333333093</c:v>
                </c:pt>
              </c:numCache>
            </c:numRef>
          </c:xVal>
          <c:yVal>
            <c:numRef>
              <c:f>'Comparación (5%) E2'!$I$127:$I$151</c:f>
              <c:numCache>
                <c:formatCode>0</c:formatCode>
                <c:ptCount val="25"/>
                <c:pt idx="0">
                  <c:v>31357.733333333334</c:v>
                </c:pt>
                <c:pt idx="1">
                  <c:v>31864.5941114938</c:v>
                </c:pt>
                <c:pt idx="2">
                  <c:v>32235.743807495328</c:v>
                </c:pt>
                <c:pt idx="3">
                  <c:v>32642.582421337956</c:v>
                </c:pt>
                <c:pt idx="4">
                  <c:v>33060.10995302174</c:v>
                </c:pt>
                <c:pt idx="5">
                  <c:v>33456.459735879995</c:v>
                </c:pt>
                <c:pt idx="6">
                  <c:v>33697.031769912632</c:v>
                </c:pt>
                <c:pt idx="7">
                  <c:v>34028.759388453138</c:v>
                </c:pt>
                <c:pt idx="8">
                  <c:v>34287.775924834721</c:v>
                </c:pt>
                <c:pt idx="9">
                  <c:v>34466.981379057455</c:v>
                </c:pt>
                <c:pt idx="10">
                  <c:v>34629.342417787935</c:v>
                </c:pt>
                <c:pt idx="11">
                  <c:v>34766.459041026224</c:v>
                </c:pt>
                <c:pt idx="12">
                  <c:v>34870.231248772347</c:v>
                </c:pt>
                <c:pt idx="13">
                  <c:v>34953.992374359586</c:v>
                </c:pt>
                <c:pt idx="14">
                  <c:v>34853.142417787894</c:v>
                </c:pt>
                <c:pt idx="15">
                  <c:v>34559.914712390761</c:v>
                </c:pt>
                <c:pt idx="16">
                  <c:v>34222.77592483467</c:v>
                </c:pt>
                <c:pt idx="17">
                  <c:v>33807.192721786407</c:v>
                </c:pt>
                <c:pt idx="18">
                  <c:v>33224.298436579265</c:v>
                </c:pt>
                <c:pt idx="19">
                  <c:v>32777.593069213232</c:v>
                </c:pt>
                <c:pt idx="20">
                  <c:v>32228.209953021676</c:v>
                </c:pt>
                <c:pt idx="21">
                  <c:v>31560.949088004571</c:v>
                </c:pt>
                <c:pt idx="22">
                  <c:v>30847.777140828599</c:v>
                </c:pt>
                <c:pt idx="23">
                  <c:v>30236.427444827081</c:v>
                </c:pt>
                <c:pt idx="24">
                  <c:v>29426.133333333339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6D7-45CC-8152-5E74D90C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387136"/>
        <c:axId val="257393024"/>
      </c:scatterChart>
      <c:valAx>
        <c:axId val="257387136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7393024"/>
        <c:crosses val="autoZero"/>
        <c:crossBetween val="midCat"/>
      </c:valAx>
      <c:valAx>
        <c:axId val="257393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demandada (MW)</a:t>
                </a:r>
              </a:p>
            </c:rich>
          </c:tx>
          <c:layout>
            <c:manualLayout>
              <c:xMode val="edge"/>
              <c:yMode val="edge"/>
              <c:x val="2.5875536939266995E-2"/>
              <c:y val="0.27285057308915817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57387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204313131797255"/>
          <c:y val="0.49961790542605922"/>
          <c:w val="0.31593171558645633"/>
          <c:h val="0.1972108677183314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Curva de generación día medio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'Graficas Dias Tipo '!$B$10</c:f>
              <c:strCache>
                <c:ptCount val="1"/>
                <c:pt idx="0">
                  <c:v>Nuclear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'!$B$11:$B$154</c:f>
              <c:numCache>
                <c:formatCode>0</c:formatCode>
                <c:ptCount val="144"/>
                <c:pt idx="0">
                  <c:v>6412.1333333333332</c:v>
                </c:pt>
                <c:pt idx="1">
                  <c:v>6410.0666666666666</c:v>
                </c:pt>
                <c:pt idx="2">
                  <c:v>6410.5</c:v>
                </c:pt>
                <c:pt idx="3">
                  <c:v>6411.5333333333338</c:v>
                </c:pt>
                <c:pt idx="4">
                  <c:v>6411.5666666666666</c:v>
                </c:pt>
                <c:pt idx="5">
                  <c:v>6411.5333333333338</c:v>
                </c:pt>
                <c:pt idx="6">
                  <c:v>6412.2666666666664</c:v>
                </c:pt>
                <c:pt idx="7">
                  <c:v>6410.166666666667</c:v>
                </c:pt>
                <c:pt idx="8">
                  <c:v>6411.7666666666664</c:v>
                </c:pt>
                <c:pt idx="9">
                  <c:v>6410.4666666666662</c:v>
                </c:pt>
                <c:pt idx="10">
                  <c:v>6411.2</c:v>
                </c:pt>
                <c:pt idx="11">
                  <c:v>6410.666666666667</c:v>
                </c:pt>
                <c:pt idx="12">
                  <c:v>6410.4333333333334</c:v>
                </c:pt>
                <c:pt idx="13">
                  <c:v>6409.2333333333336</c:v>
                </c:pt>
                <c:pt idx="14">
                  <c:v>6410.5333333333338</c:v>
                </c:pt>
                <c:pt idx="15">
                  <c:v>6410.6333333333332</c:v>
                </c:pt>
                <c:pt idx="16">
                  <c:v>6410.666666666667</c:v>
                </c:pt>
                <c:pt idx="17">
                  <c:v>6412.166666666667</c:v>
                </c:pt>
                <c:pt idx="18">
                  <c:v>6411.6333333333332</c:v>
                </c:pt>
                <c:pt idx="19">
                  <c:v>6411</c:v>
                </c:pt>
                <c:pt idx="20">
                  <c:v>6410.8666666666668</c:v>
                </c:pt>
                <c:pt idx="21">
                  <c:v>6414.4</c:v>
                </c:pt>
                <c:pt idx="22">
                  <c:v>6415.4333333333334</c:v>
                </c:pt>
                <c:pt idx="23">
                  <c:v>6415.4333333333334</c:v>
                </c:pt>
                <c:pt idx="24">
                  <c:v>6416.2666666666664</c:v>
                </c:pt>
                <c:pt idx="25">
                  <c:v>6418.4</c:v>
                </c:pt>
                <c:pt idx="26">
                  <c:v>6423.0333333333338</c:v>
                </c:pt>
                <c:pt idx="27">
                  <c:v>6425.2666666666664</c:v>
                </c:pt>
                <c:pt idx="28">
                  <c:v>6426.9</c:v>
                </c:pt>
                <c:pt idx="29">
                  <c:v>6428.2333333333336</c:v>
                </c:pt>
                <c:pt idx="30">
                  <c:v>6419.8</c:v>
                </c:pt>
                <c:pt idx="31">
                  <c:v>6419.9666666666662</c:v>
                </c:pt>
                <c:pt idx="32">
                  <c:v>6420.0333333333338</c:v>
                </c:pt>
                <c:pt idx="33">
                  <c:v>6420.5333333333338</c:v>
                </c:pt>
                <c:pt idx="34">
                  <c:v>6420.4333333333334</c:v>
                </c:pt>
                <c:pt idx="35">
                  <c:v>6421.6333333333332</c:v>
                </c:pt>
                <c:pt idx="36">
                  <c:v>6421.9666666666662</c:v>
                </c:pt>
                <c:pt idx="37">
                  <c:v>6420.7</c:v>
                </c:pt>
                <c:pt idx="38">
                  <c:v>6421.8</c:v>
                </c:pt>
                <c:pt idx="39">
                  <c:v>6421.8</c:v>
                </c:pt>
                <c:pt idx="40">
                  <c:v>6422.0333333333338</c:v>
                </c:pt>
                <c:pt idx="41">
                  <c:v>6421.1333333333332</c:v>
                </c:pt>
                <c:pt idx="42">
                  <c:v>6421.4</c:v>
                </c:pt>
                <c:pt idx="43">
                  <c:v>6422.833333333333</c:v>
                </c:pt>
                <c:pt idx="44">
                  <c:v>6422</c:v>
                </c:pt>
                <c:pt idx="45">
                  <c:v>6421.9333333333334</c:v>
                </c:pt>
                <c:pt idx="46">
                  <c:v>6421.4666666666662</c:v>
                </c:pt>
                <c:pt idx="47">
                  <c:v>6422.4333333333334</c:v>
                </c:pt>
                <c:pt idx="48">
                  <c:v>6424.166666666667</c:v>
                </c:pt>
                <c:pt idx="49">
                  <c:v>6424.7333333333336</c:v>
                </c:pt>
                <c:pt idx="50">
                  <c:v>6422.7</c:v>
                </c:pt>
                <c:pt idx="51">
                  <c:v>6422.3666666666668</c:v>
                </c:pt>
                <c:pt idx="52">
                  <c:v>6424.3666666666668</c:v>
                </c:pt>
                <c:pt idx="53">
                  <c:v>6422.8</c:v>
                </c:pt>
                <c:pt idx="54">
                  <c:v>6424.5666666666666</c:v>
                </c:pt>
                <c:pt idx="55">
                  <c:v>6423.6</c:v>
                </c:pt>
                <c:pt idx="56">
                  <c:v>6423.4333333333334</c:v>
                </c:pt>
                <c:pt idx="57">
                  <c:v>6424.8666666666668</c:v>
                </c:pt>
                <c:pt idx="58">
                  <c:v>6425</c:v>
                </c:pt>
                <c:pt idx="59">
                  <c:v>6423.4666666666662</c:v>
                </c:pt>
                <c:pt idx="60">
                  <c:v>6424.5333333333338</c:v>
                </c:pt>
                <c:pt idx="61">
                  <c:v>6424.1</c:v>
                </c:pt>
                <c:pt idx="62">
                  <c:v>6423.5333333333338</c:v>
                </c:pt>
                <c:pt idx="63">
                  <c:v>6425.1333333333332</c:v>
                </c:pt>
                <c:pt idx="64">
                  <c:v>6424.4</c:v>
                </c:pt>
                <c:pt idx="65">
                  <c:v>6424.5333333333338</c:v>
                </c:pt>
                <c:pt idx="66">
                  <c:v>6425.4</c:v>
                </c:pt>
                <c:pt idx="67">
                  <c:v>6425.7</c:v>
                </c:pt>
                <c:pt idx="68">
                  <c:v>6425.5</c:v>
                </c:pt>
                <c:pt idx="69">
                  <c:v>6424.333333333333</c:v>
                </c:pt>
                <c:pt idx="70">
                  <c:v>6424.8</c:v>
                </c:pt>
                <c:pt idx="71">
                  <c:v>6424.4333333333334</c:v>
                </c:pt>
                <c:pt idx="72">
                  <c:v>6424.4</c:v>
                </c:pt>
                <c:pt idx="73">
                  <c:v>6424.4333333333334</c:v>
                </c:pt>
                <c:pt idx="74">
                  <c:v>6424.2666666666664</c:v>
                </c:pt>
                <c:pt idx="75">
                  <c:v>6422.8</c:v>
                </c:pt>
                <c:pt idx="76">
                  <c:v>6422.166666666667</c:v>
                </c:pt>
                <c:pt idx="77">
                  <c:v>6422.2666666666664</c:v>
                </c:pt>
                <c:pt idx="78">
                  <c:v>6422.1</c:v>
                </c:pt>
                <c:pt idx="79">
                  <c:v>6419.7666666666664</c:v>
                </c:pt>
                <c:pt idx="80">
                  <c:v>6387.5666666666666</c:v>
                </c:pt>
                <c:pt idx="81">
                  <c:v>6420.4333333333334</c:v>
                </c:pt>
                <c:pt idx="82">
                  <c:v>6418.8</c:v>
                </c:pt>
                <c:pt idx="83">
                  <c:v>6417.8666666666668</c:v>
                </c:pt>
                <c:pt idx="84">
                  <c:v>6417.9666666666662</c:v>
                </c:pt>
                <c:pt idx="85">
                  <c:v>6416.3</c:v>
                </c:pt>
                <c:pt idx="86">
                  <c:v>6415.9333333333334</c:v>
                </c:pt>
                <c:pt idx="87">
                  <c:v>6416.0666666666666</c:v>
                </c:pt>
                <c:pt idx="88">
                  <c:v>6415.3</c:v>
                </c:pt>
                <c:pt idx="89">
                  <c:v>6415.2666666666664</c:v>
                </c:pt>
                <c:pt idx="90">
                  <c:v>6414.9333333333334</c:v>
                </c:pt>
                <c:pt idx="91">
                  <c:v>6414.0333333333338</c:v>
                </c:pt>
                <c:pt idx="92">
                  <c:v>6412.8666666666668</c:v>
                </c:pt>
                <c:pt idx="93">
                  <c:v>6412.8</c:v>
                </c:pt>
                <c:pt idx="94">
                  <c:v>6410.833333333333</c:v>
                </c:pt>
                <c:pt idx="95">
                  <c:v>6410.2</c:v>
                </c:pt>
                <c:pt idx="96">
                  <c:v>6410.333333333333</c:v>
                </c:pt>
                <c:pt idx="97">
                  <c:v>6410.5</c:v>
                </c:pt>
                <c:pt idx="98">
                  <c:v>6409.3666666666668</c:v>
                </c:pt>
                <c:pt idx="99">
                  <c:v>6409.3</c:v>
                </c:pt>
                <c:pt idx="100">
                  <c:v>6408.666666666667</c:v>
                </c:pt>
                <c:pt idx="101">
                  <c:v>6409.0666666666666</c:v>
                </c:pt>
                <c:pt idx="102">
                  <c:v>6408.4666666666662</c:v>
                </c:pt>
                <c:pt idx="103">
                  <c:v>6408.4</c:v>
                </c:pt>
                <c:pt idx="104">
                  <c:v>6405.4</c:v>
                </c:pt>
                <c:pt idx="105">
                  <c:v>6403.2333333333336</c:v>
                </c:pt>
                <c:pt idx="106">
                  <c:v>6402.333333333333</c:v>
                </c:pt>
                <c:pt idx="107">
                  <c:v>6402.9333333333334</c:v>
                </c:pt>
                <c:pt idx="108">
                  <c:v>6402.833333333333</c:v>
                </c:pt>
                <c:pt idx="109">
                  <c:v>6404.6</c:v>
                </c:pt>
                <c:pt idx="110">
                  <c:v>6406.1333333333332</c:v>
                </c:pt>
                <c:pt idx="111">
                  <c:v>6405.4</c:v>
                </c:pt>
                <c:pt idx="112">
                  <c:v>6408.0333333333338</c:v>
                </c:pt>
                <c:pt idx="113">
                  <c:v>6409.3</c:v>
                </c:pt>
                <c:pt idx="114">
                  <c:v>6409.2</c:v>
                </c:pt>
                <c:pt idx="115">
                  <c:v>6408.5666666666666</c:v>
                </c:pt>
                <c:pt idx="116">
                  <c:v>6407.9333333333334</c:v>
                </c:pt>
                <c:pt idx="117">
                  <c:v>6409.3666666666668</c:v>
                </c:pt>
                <c:pt idx="118">
                  <c:v>6408.0666666666666</c:v>
                </c:pt>
                <c:pt idx="119">
                  <c:v>6410.6</c:v>
                </c:pt>
                <c:pt idx="120">
                  <c:v>6410.5333333333338</c:v>
                </c:pt>
                <c:pt idx="121">
                  <c:v>6410.4</c:v>
                </c:pt>
                <c:pt idx="122">
                  <c:v>6410.4666666666662</c:v>
                </c:pt>
                <c:pt idx="123">
                  <c:v>6411.9</c:v>
                </c:pt>
                <c:pt idx="124">
                  <c:v>6411</c:v>
                </c:pt>
                <c:pt idx="125">
                  <c:v>6411.4666666666662</c:v>
                </c:pt>
                <c:pt idx="126">
                  <c:v>6412.4</c:v>
                </c:pt>
                <c:pt idx="127">
                  <c:v>6410.1</c:v>
                </c:pt>
                <c:pt idx="128">
                  <c:v>6411.5</c:v>
                </c:pt>
                <c:pt idx="129">
                  <c:v>6413.0333333333338</c:v>
                </c:pt>
                <c:pt idx="130">
                  <c:v>6413.9333333333334</c:v>
                </c:pt>
                <c:pt idx="131">
                  <c:v>6414.4</c:v>
                </c:pt>
                <c:pt idx="132">
                  <c:v>6414.1</c:v>
                </c:pt>
                <c:pt idx="133">
                  <c:v>6411.9666666666662</c:v>
                </c:pt>
                <c:pt idx="134">
                  <c:v>6413.666666666667</c:v>
                </c:pt>
                <c:pt idx="135">
                  <c:v>6414.5333333333338</c:v>
                </c:pt>
                <c:pt idx="136">
                  <c:v>6413.666666666667</c:v>
                </c:pt>
                <c:pt idx="137">
                  <c:v>6414.2333333333336</c:v>
                </c:pt>
                <c:pt idx="138">
                  <c:v>6413.9666666666662</c:v>
                </c:pt>
                <c:pt idx="139">
                  <c:v>6413.4</c:v>
                </c:pt>
                <c:pt idx="140">
                  <c:v>6413</c:v>
                </c:pt>
                <c:pt idx="141">
                  <c:v>6414.2666666666664</c:v>
                </c:pt>
                <c:pt idx="142">
                  <c:v>6413.4666666666662</c:v>
                </c:pt>
                <c:pt idx="143">
                  <c:v>6415.2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E6-4946-B731-DAE6F525999F}"/>
            </c:ext>
          </c:extLst>
        </c:ser>
        <c:ser>
          <c:idx val="1"/>
          <c:order val="1"/>
          <c:tx>
            <c:strRef>
              <c:f>'Graficas Dias Tipo '!$C$10</c:f>
              <c:strCache>
                <c:ptCount val="1"/>
                <c:pt idx="0">
                  <c:v>Fuel/gas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'!$C$11:$C$154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E6-4946-B731-DAE6F525999F}"/>
            </c:ext>
          </c:extLst>
        </c:ser>
        <c:ser>
          <c:idx val="2"/>
          <c:order val="2"/>
          <c:tx>
            <c:strRef>
              <c:f>'Graficas Dias Tipo '!$D$10</c:f>
              <c:strCache>
                <c:ptCount val="1"/>
                <c:pt idx="0">
                  <c:v>Coal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'!$D$11:$D$154</c:f>
              <c:numCache>
                <c:formatCode>0</c:formatCode>
                <c:ptCount val="144"/>
                <c:pt idx="0">
                  <c:v>3813.8333333333335</c:v>
                </c:pt>
                <c:pt idx="1">
                  <c:v>3904.3666666666668</c:v>
                </c:pt>
                <c:pt idx="2">
                  <c:v>3911.4</c:v>
                </c:pt>
                <c:pt idx="3">
                  <c:v>3878.7666666666669</c:v>
                </c:pt>
                <c:pt idx="4">
                  <c:v>3843</c:v>
                </c:pt>
                <c:pt idx="5">
                  <c:v>3772.2</c:v>
                </c:pt>
                <c:pt idx="6">
                  <c:v>3738.8333333333335</c:v>
                </c:pt>
                <c:pt idx="7">
                  <c:v>3777.3333333333335</c:v>
                </c:pt>
                <c:pt idx="8">
                  <c:v>3760.2</c:v>
                </c:pt>
                <c:pt idx="9">
                  <c:v>3719.3333333333335</c:v>
                </c:pt>
                <c:pt idx="10">
                  <c:v>3686.1</c:v>
                </c:pt>
                <c:pt idx="11">
                  <c:v>3635.6666666666665</c:v>
                </c:pt>
                <c:pt idx="12">
                  <c:v>3613.3</c:v>
                </c:pt>
                <c:pt idx="13">
                  <c:v>3591.3</c:v>
                </c:pt>
                <c:pt idx="14">
                  <c:v>3546.2333333333331</c:v>
                </c:pt>
                <c:pt idx="15">
                  <c:v>3520.5666666666666</c:v>
                </c:pt>
                <c:pt idx="16">
                  <c:v>3497.9666666666667</c:v>
                </c:pt>
                <c:pt idx="17">
                  <c:v>3471.7666666666669</c:v>
                </c:pt>
                <c:pt idx="18">
                  <c:v>3454.6666666666665</c:v>
                </c:pt>
                <c:pt idx="19">
                  <c:v>3419.1</c:v>
                </c:pt>
                <c:pt idx="20">
                  <c:v>3395.9333333333334</c:v>
                </c:pt>
                <c:pt idx="21">
                  <c:v>3391.7</c:v>
                </c:pt>
                <c:pt idx="22">
                  <c:v>3377.4</c:v>
                </c:pt>
                <c:pt idx="23">
                  <c:v>3363.6333333333332</c:v>
                </c:pt>
                <c:pt idx="24">
                  <c:v>3358.9</c:v>
                </c:pt>
                <c:pt idx="25">
                  <c:v>3365.9666666666667</c:v>
                </c:pt>
                <c:pt idx="26">
                  <c:v>3384.4</c:v>
                </c:pt>
                <c:pt idx="27">
                  <c:v>3374.9</c:v>
                </c:pt>
                <c:pt idx="28">
                  <c:v>3381.5</c:v>
                </c:pt>
                <c:pt idx="29">
                  <c:v>3400.1666666666665</c:v>
                </c:pt>
                <c:pt idx="30">
                  <c:v>3410.1</c:v>
                </c:pt>
                <c:pt idx="31">
                  <c:v>3459.7333333333331</c:v>
                </c:pt>
                <c:pt idx="32">
                  <c:v>3477.5333333333333</c:v>
                </c:pt>
                <c:pt idx="33">
                  <c:v>3508.5</c:v>
                </c:pt>
                <c:pt idx="34">
                  <c:v>3522.8333333333335</c:v>
                </c:pt>
                <c:pt idx="35">
                  <c:v>3535.9333333333334</c:v>
                </c:pt>
                <c:pt idx="36">
                  <c:v>3552.7666666666669</c:v>
                </c:pt>
                <c:pt idx="37">
                  <c:v>3557.2333333333331</c:v>
                </c:pt>
                <c:pt idx="38">
                  <c:v>3610.6</c:v>
                </c:pt>
                <c:pt idx="39">
                  <c:v>3652.8666666666668</c:v>
                </c:pt>
                <c:pt idx="40">
                  <c:v>3691.2</c:v>
                </c:pt>
                <c:pt idx="41">
                  <c:v>3738.7</c:v>
                </c:pt>
                <c:pt idx="42">
                  <c:v>3760.1333333333332</c:v>
                </c:pt>
                <c:pt idx="43">
                  <c:v>3740.2</c:v>
                </c:pt>
                <c:pt idx="44">
                  <c:v>3783.0333333333333</c:v>
                </c:pt>
                <c:pt idx="45">
                  <c:v>3832</c:v>
                </c:pt>
                <c:pt idx="46">
                  <c:v>3875.2666666666669</c:v>
                </c:pt>
                <c:pt idx="47">
                  <c:v>3909.2666666666669</c:v>
                </c:pt>
                <c:pt idx="48">
                  <c:v>3921</c:v>
                </c:pt>
                <c:pt idx="49">
                  <c:v>3938</c:v>
                </c:pt>
                <c:pt idx="50">
                  <c:v>3994.0666666666666</c:v>
                </c:pt>
                <c:pt idx="51">
                  <c:v>4018.8333333333335</c:v>
                </c:pt>
                <c:pt idx="52">
                  <c:v>4057.2666666666669</c:v>
                </c:pt>
                <c:pt idx="53">
                  <c:v>4067.3333333333335</c:v>
                </c:pt>
                <c:pt idx="54">
                  <c:v>4073.6666666666665</c:v>
                </c:pt>
                <c:pt idx="55">
                  <c:v>4110.8</c:v>
                </c:pt>
                <c:pt idx="56">
                  <c:v>4140.9666666666662</c:v>
                </c:pt>
                <c:pt idx="57">
                  <c:v>4153.7666666666664</c:v>
                </c:pt>
                <c:pt idx="58">
                  <c:v>4161.3666666666668</c:v>
                </c:pt>
                <c:pt idx="59">
                  <c:v>4158.6000000000004</c:v>
                </c:pt>
                <c:pt idx="60">
                  <c:v>4172.2333333333336</c:v>
                </c:pt>
                <c:pt idx="61">
                  <c:v>4181.8</c:v>
                </c:pt>
                <c:pt idx="62">
                  <c:v>4174.7</c:v>
                </c:pt>
                <c:pt idx="63">
                  <c:v>4168</c:v>
                </c:pt>
                <c:pt idx="64">
                  <c:v>4157.5</c:v>
                </c:pt>
                <c:pt idx="65">
                  <c:v>4151.333333333333</c:v>
                </c:pt>
                <c:pt idx="66">
                  <c:v>4138.333333333333</c:v>
                </c:pt>
                <c:pt idx="67">
                  <c:v>4159.3999999999996</c:v>
                </c:pt>
                <c:pt idx="68">
                  <c:v>4147.2666666666664</c:v>
                </c:pt>
                <c:pt idx="69">
                  <c:v>4135.8</c:v>
                </c:pt>
                <c:pt idx="70">
                  <c:v>4132.5333333333338</c:v>
                </c:pt>
                <c:pt idx="71">
                  <c:v>4117.833333333333</c:v>
                </c:pt>
                <c:pt idx="72">
                  <c:v>4098.7</c:v>
                </c:pt>
                <c:pt idx="73">
                  <c:v>4108.0666666666666</c:v>
                </c:pt>
                <c:pt idx="74">
                  <c:v>4102</c:v>
                </c:pt>
                <c:pt idx="75">
                  <c:v>4094.1666666666665</c:v>
                </c:pt>
                <c:pt idx="76">
                  <c:v>4092.3333333333335</c:v>
                </c:pt>
                <c:pt idx="77">
                  <c:v>4082.4333333333334</c:v>
                </c:pt>
                <c:pt idx="78">
                  <c:v>4080.0666666666666</c:v>
                </c:pt>
                <c:pt idx="79">
                  <c:v>4094.9666666666667</c:v>
                </c:pt>
                <c:pt idx="80">
                  <c:v>4092.8666666666668</c:v>
                </c:pt>
                <c:pt idx="81">
                  <c:v>4085.9</c:v>
                </c:pt>
                <c:pt idx="82">
                  <c:v>4067.5666666666666</c:v>
                </c:pt>
                <c:pt idx="83">
                  <c:v>4051.8333333333335</c:v>
                </c:pt>
                <c:pt idx="84">
                  <c:v>4031.7333333333331</c:v>
                </c:pt>
                <c:pt idx="85">
                  <c:v>4045.9</c:v>
                </c:pt>
                <c:pt idx="86">
                  <c:v>4037.5333333333333</c:v>
                </c:pt>
                <c:pt idx="87">
                  <c:v>4017.6666666666665</c:v>
                </c:pt>
                <c:pt idx="88">
                  <c:v>3977.6333333333332</c:v>
                </c:pt>
                <c:pt idx="89">
                  <c:v>3942.2</c:v>
                </c:pt>
                <c:pt idx="90">
                  <c:v>3922.5666666666666</c:v>
                </c:pt>
                <c:pt idx="91">
                  <c:v>3970.5</c:v>
                </c:pt>
                <c:pt idx="92">
                  <c:v>3961.2666666666669</c:v>
                </c:pt>
                <c:pt idx="93">
                  <c:v>3941.6</c:v>
                </c:pt>
                <c:pt idx="94">
                  <c:v>3933.1666666666665</c:v>
                </c:pt>
                <c:pt idx="95">
                  <c:v>3913.5666666666666</c:v>
                </c:pt>
                <c:pt idx="96">
                  <c:v>3900.7333333333331</c:v>
                </c:pt>
                <c:pt idx="97">
                  <c:v>3918.7</c:v>
                </c:pt>
                <c:pt idx="98">
                  <c:v>3922.2</c:v>
                </c:pt>
                <c:pt idx="99">
                  <c:v>3925.3666666666668</c:v>
                </c:pt>
                <c:pt idx="100">
                  <c:v>3908.1</c:v>
                </c:pt>
                <c:pt idx="101">
                  <c:v>3909.2666666666669</c:v>
                </c:pt>
                <c:pt idx="102">
                  <c:v>3898.6333333333332</c:v>
                </c:pt>
                <c:pt idx="103">
                  <c:v>3883.4</c:v>
                </c:pt>
                <c:pt idx="104">
                  <c:v>3908.6</c:v>
                </c:pt>
                <c:pt idx="105">
                  <c:v>3915.7333333333331</c:v>
                </c:pt>
                <c:pt idx="106">
                  <c:v>3933.9666666666667</c:v>
                </c:pt>
                <c:pt idx="107">
                  <c:v>3953.7</c:v>
                </c:pt>
                <c:pt idx="108">
                  <c:v>3933.8666666666668</c:v>
                </c:pt>
                <c:pt idx="109">
                  <c:v>3897.3</c:v>
                </c:pt>
                <c:pt idx="110">
                  <c:v>3925.9</c:v>
                </c:pt>
                <c:pt idx="111">
                  <c:v>3948.6333333333332</c:v>
                </c:pt>
                <c:pt idx="112">
                  <c:v>3946.8</c:v>
                </c:pt>
                <c:pt idx="113">
                  <c:v>3965.5666666666666</c:v>
                </c:pt>
                <c:pt idx="114">
                  <c:v>3967.5333333333333</c:v>
                </c:pt>
                <c:pt idx="115">
                  <c:v>3947.6</c:v>
                </c:pt>
                <c:pt idx="116">
                  <c:v>3963.9333333333334</c:v>
                </c:pt>
                <c:pt idx="117">
                  <c:v>3973.1666666666665</c:v>
                </c:pt>
                <c:pt idx="118">
                  <c:v>3980.7666666666669</c:v>
                </c:pt>
                <c:pt idx="119">
                  <c:v>3984.4333333333334</c:v>
                </c:pt>
                <c:pt idx="120">
                  <c:v>3995.8</c:v>
                </c:pt>
                <c:pt idx="121">
                  <c:v>3967.2</c:v>
                </c:pt>
                <c:pt idx="122">
                  <c:v>3988.6666666666665</c:v>
                </c:pt>
                <c:pt idx="123">
                  <c:v>4008</c:v>
                </c:pt>
                <c:pt idx="124">
                  <c:v>4023.9666666666667</c:v>
                </c:pt>
                <c:pt idx="125">
                  <c:v>4042.0666666666666</c:v>
                </c:pt>
                <c:pt idx="126">
                  <c:v>4049.7333333333331</c:v>
                </c:pt>
                <c:pt idx="127">
                  <c:v>4053</c:v>
                </c:pt>
                <c:pt idx="128">
                  <c:v>4048.1333333333332</c:v>
                </c:pt>
                <c:pt idx="129">
                  <c:v>4036.1666666666665</c:v>
                </c:pt>
                <c:pt idx="130">
                  <c:v>4027.5</c:v>
                </c:pt>
                <c:pt idx="131">
                  <c:v>4014.1</c:v>
                </c:pt>
                <c:pt idx="132">
                  <c:v>3989.2666666666669</c:v>
                </c:pt>
                <c:pt idx="133">
                  <c:v>4012.5666666666666</c:v>
                </c:pt>
                <c:pt idx="134">
                  <c:v>4009.6</c:v>
                </c:pt>
                <c:pt idx="135">
                  <c:v>3981.1666666666665</c:v>
                </c:pt>
                <c:pt idx="136">
                  <c:v>3937.1666666666665</c:v>
                </c:pt>
                <c:pt idx="137">
                  <c:v>3901.3</c:v>
                </c:pt>
                <c:pt idx="138">
                  <c:v>3849.9</c:v>
                </c:pt>
                <c:pt idx="139">
                  <c:v>3879.7666666666669</c:v>
                </c:pt>
                <c:pt idx="140">
                  <c:v>3856.9666666666667</c:v>
                </c:pt>
                <c:pt idx="141">
                  <c:v>3802.9666666666667</c:v>
                </c:pt>
                <c:pt idx="142">
                  <c:v>3741.6333333333332</c:v>
                </c:pt>
                <c:pt idx="143">
                  <c:v>3673.5333333333333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E6-4946-B731-DAE6F525999F}"/>
            </c:ext>
          </c:extLst>
        </c:ser>
        <c:ser>
          <c:idx val="3"/>
          <c:order val="3"/>
          <c:tx>
            <c:strRef>
              <c:f>'Graficas Dias Tipo '!$E$10</c:f>
              <c:strCache>
                <c:ptCount val="1"/>
                <c:pt idx="0">
                  <c:v>Combined cycle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'!$E$11:$E$154</c:f>
              <c:numCache>
                <c:formatCode>0</c:formatCode>
                <c:ptCount val="144"/>
                <c:pt idx="0">
                  <c:v>2567.7333333333331</c:v>
                </c:pt>
                <c:pt idx="1">
                  <c:v>2503.8666666666668</c:v>
                </c:pt>
                <c:pt idx="2">
                  <c:v>2371</c:v>
                </c:pt>
                <c:pt idx="3">
                  <c:v>2255.3000000000002</c:v>
                </c:pt>
                <c:pt idx="4">
                  <c:v>2144.9666666666667</c:v>
                </c:pt>
                <c:pt idx="5">
                  <c:v>2045.7</c:v>
                </c:pt>
                <c:pt idx="6">
                  <c:v>2027.1333333333334</c:v>
                </c:pt>
                <c:pt idx="7">
                  <c:v>2053.8000000000002</c:v>
                </c:pt>
                <c:pt idx="8">
                  <c:v>1955.7</c:v>
                </c:pt>
                <c:pt idx="9">
                  <c:v>1883.5333333333333</c:v>
                </c:pt>
                <c:pt idx="10">
                  <c:v>1817.2666666666667</c:v>
                </c:pt>
                <c:pt idx="11">
                  <c:v>1764.4</c:v>
                </c:pt>
                <c:pt idx="12">
                  <c:v>1773.6</c:v>
                </c:pt>
                <c:pt idx="13">
                  <c:v>1800.4666666666667</c:v>
                </c:pt>
                <c:pt idx="14">
                  <c:v>1769.1</c:v>
                </c:pt>
                <c:pt idx="15">
                  <c:v>1724.7</c:v>
                </c:pt>
                <c:pt idx="16">
                  <c:v>1717.5333333333333</c:v>
                </c:pt>
                <c:pt idx="17">
                  <c:v>1726.6</c:v>
                </c:pt>
                <c:pt idx="18">
                  <c:v>1714.8</c:v>
                </c:pt>
                <c:pt idx="19">
                  <c:v>1734.3666666666666</c:v>
                </c:pt>
                <c:pt idx="20">
                  <c:v>1722.1333333333334</c:v>
                </c:pt>
                <c:pt idx="21">
                  <c:v>1681.9666666666667</c:v>
                </c:pt>
                <c:pt idx="22">
                  <c:v>1687.8333333333333</c:v>
                </c:pt>
                <c:pt idx="23">
                  <c:v>1670.4333333333334</c:v>
                </c:pt>
                <c:pt idx="24">
                  <c:v>1682.1</c:v>
                </c:pt>
                <c:pt idx="25">
                  <c:v>1727.3333333333333</c:v>
                </c:pt>
                <c:pt idx="26">
                  <c:v>1734.5333333333333</c:v>
                </c:pt>
                <c:pt idx="27">
                  <c:v>1711.1666666666667</c:v>
                </c:pt>
                <c:pt idx="28">
                  <c:v>1732.0333333333333</c:v>
                </c:pt>
                <c:pt idx="29">
                  <c:v>1719.8</c:v>
                </c:pt>
                <c:pt idx="30">
                  <c:v>1730.5</c:v>
                </c:pt>
                <c:pt idx="31">
                  <c:v>1796.3</c:v>
                </c:pt>
                <c:pt idx="32">
                  <c:v>1794.7</c:v>
                </c:pt>
                <c:pt idx="33">
                  <c:v>1810.4666666666667</c:v>
                </c:pt>
                <c:pt idx="34">
                  <c:v>1846.5</c:v>
                </c:pt>
                <c:pt idx="35">
                  <c:v>1853.4333333333334</c:v>
                </c:pt>
                <c:pt idx="36">
                  <c:v>1843.8666666666666</c:v>
                </c:pt>
                <c:pt idx="37">
                  <c:v>1945.8333333333333</c:v>
                </c:pt>
                <c:pt idx="38">
                  <c:v>2056.0666666666666</c:v>
                </c:pt>
                <c:pt idx="39">
                  <c:v>2099.1333333333332</c:v>
                </c:pt>
                <c:pt idx="40">
                  <c:v>2172.1333333333332</c:v>
                </c:pt>
                <c:pt idx="41">
                  <c:v>2237.1333333333332</c:v>
                </c:pt>
                <c:pt idx="42">
                  <c:v>2289.1333333333332</c:v>
                </c:pt>
                <c:pt idx="43">
                  <c:v>2404.9333333333334</c:v>
                </c:pt>
                <c:pt idx="44">
                  <c:v>2558.4666666666667</c:v>
                </c:pt>
                <c:pt idx="45">
                  <c:v>2677.0333333333333</c:v>
                </c:pt>
                <c:pt idx="46">
                  <c:v>2846.8666666666668</c:v>
                </c:pt>
                <c:pt idx="47">
                  <c:v>2936.6</c:v>
                </c:pt>
                <c:pt idx="48">
                  <c:v>2969</c:v>
                </c:pt>
                <c:pt idx="49">
                  <c:v>2941</c:v>
                </c:pt>
                <c:pt idx="50">
                  <c:v>2981.9666666666667</c:v>
                </c:pt>
                <c:pt idx="51">
                  <c:v>2995</c:v>
                </c:pt>
                <c:pt idx="52">
                  <c:v>3080.3</c:v>
                </c:pt>
                <c:pt idx="53">
                  <c:v>3102.1666666666665</c:v>
                </c:pt>
                <c:pt idx="54">
                  <c:v>3113.1333333333332</c:v>
                </c:pt>
                <c:pt idx="55">
                  <c:v>3212.5666666666666</c:v>
                </c:pt>
                <c:pt idx="56">
                  <c:v>3253.9666666666667</c:v>
                </c:pt>
                <c:pt idx="57">
                  <c:v>3258.8333333333335</c:v>
                </c:pt>
                <c:pt idx="58">
                  <c:v>3283.4333333333334</c:v>
                </c:pt>
                <c:pt idx="59">
                  <c:v>3275.3666666666668</c:v>
                </c:pt>
                <c:pt idx="60">
                  <c:v>3291.1666666666665</c:v>
                </c:pt>
                <c:pt idx="61">
                  <c:v>3316.3</c:v>
                </c:pt>
                <c:pt idx="62">
                  <c:v>3296.4333333333334</c:v>
                </c:pt>
                <c:pt idx="63">
                  <c:v>3292.1666666666665</c:v>
                </c:pt>
                <c:pt idx="64">
                  <c:v>3298.3333333333335</c:v>
                </c:pt>
                <c:pt idx="65">
                  <c:v>3282.1333333333332</c:v>
                </c:pt>
                <c:pt idx="66">
                  <c:v>3224.8333333333335</c:v>
                </c:pt>
                <c:pt idx="67">
                  <c:v>3262.4</c:v>
                </c:pt>
                <c:pt idx="68">
                  <c:v>3247.9666666666667</c:v>
                </c:pt>
                <c:pt idx="69">
                  <c:v>3202.9</c:v>
                </c:pt>
                <c:pt idx="70">
                  <c:v>3218.9666666666667</c:v>
                </c:pt>
                <c:pt idx="71">
                  <c:v>3201.5</c:v>
                </c:pt>
                <c:pt idx="72">
                  <c:v>3175.5666666666666</c:v>
                </c:pt>
                <c:pt idx="73">
                  <c:v>3204.5333333333333</c:v>
                </c:pt>
                <c:pt idx="74">
                  <c:v>3182.0666666666666</c:v>
                </c:pt>
                <c:pt idx="75">
                  <c:v>3146.9333333333334</c:v>
                </c:pt>
                <c:pt idx="76">
                  <c:v>3156</c:v>
                </c:pt>
                <c:pt idx="77">
                  <c:v>3167</c:v>
                </c:pt>
                <c:pt idx="78">
                  <c:v>3156.1333333333332</c:v>
                </c:pt>
                <c:pt idx="79">
                  <c:v>3173.3333333333335</c:v>
                </c:pt>
                <c:pt idx="80">
                  <c:v>3160.3333333333335</c:v>
                </c:pt>
                <c:pt idx="81">
                  <c:v>3131.3</c:v>
                </c:pt>
                <c:pt idx="82">
                  <c:v>3102.7666666666669</c:v>
                </c:pt>
                <c:pt idx="83">
                  <c:v>3058.7666666666669</c:v>
                </c:pt>
                <c:pt idx="84">
                  <c:v>2997.7</c:v>
                </c:pt>
                <c:pt idx="85">
                  <c:v>3005.6666666666665</c:v>
                </c:pt>
                <c:pt idx="86">
                  <c:v>2999.8333333333335</c:v>
                </c:pt>
                <c:pt idx="87">
                  <c:v>2937</c:v>
                </c:pt>
                <c:pt idx="88">
                  <c:v>2897.6666666666665</c:v>
                </c:pt>
                <c:pt idx="89">
                  <c:v>2835.3333333333335</c:v>
                </c:pt>
                <c:pt idx="90">
                  <c:v>2808.6</c:v>
                </c:pt>
                <c:pt idx="91">
                  <c:v>2939.6333333333332</c:v>
                </c:pt>
                <c:pt idx="92">
                  <c:v>2951.7</c:v>
                </c:pt>
                <c:pt idx="93">
                  <c:v>2917.2333333333331</c:v>
                </c:pt>
                <c:pt idx="94">
                  <c:v>2946.6666666666665</c:v>
                </c:pt>
                <c:pt idx="95">
                  <c:v>2925.3</c:v>
                </c:pt>
                <c:pt idx="96">
                  <c:v>2912.4333333333334</c:v>
                </c:pt>
                <c:pt idx="97">
                  <c:v>2979.0666666666666</c:v>
                </c:pt>
                <c:pt idx="98">
                  <c:v>2974.5</c:v>
                </c:pt>
                <c:pt idx="99">
                  <c:v>2981.3</c:v>
                </c:pt>
                <c:pt idx="100">
                  <c:v>3013.2</c:v>
                </c:pt>
                <c:pt idx="101">
                  <c:v>3008.2666666666669</c:v>
                </c:pt>
                <c:pt idx="102">
                  <c:v>3018.9</c:v>
                </c:pt>
                <c:pt idx="103">
                  <c:v>3074.7333333333331</c:v>
                </c:pt>
                <c:pt idx="104">
                  <c:v>3127.9</c:v>
                </c:pt>
                <c:pt idx="105">
                  <c:v>3147.8666666666668</c:v>
                </c:pt>
                <c:pt idx="106">
                  <c:v>3211.6</c:v>
                </c:pt>
                <c:pt idx="107">
                  <c:v>3282.6666666666665</c:v>
                </c:pt>
                <c:pt idx="108">
                  <c:v>3288.0333333333333</c:v>
                </c:pt>
                <c:pt idx="109">
                  <c:v>3213.7</c:v>
                </c:pt>
                <c:pt idx="110">
                  <c:v>3292.4666666666667</c:v>
                </c:pt>
                <c:pt idx="111">
                  <c:v>3358.2333333333331</c:v>
                </c:pt>
                <c:pt idx="112">
                  <c:v>3432.3666666666668</c:v>
                </c:pt>
                <c:pt idx="113">
                  <c:v>3499.1666666666665</c:v>
                </c:pt>
                <c:pt idx="114">
                  <c:v>3531.3</c:v>
                </c:pt>
                <c:pt idx="115">
                  <c:v>3534.6333333333332</c:v>
                </c:pt>
                <c:pt idx="116">
                  <c:v>3580.5666666666666</c:v>
                </c:pt>
                <c:pt idx="117">
                  <c:v>3619.9</c:v>
                </c:pt>
                <c:pt idx="118">
                  <c:v>3686.1</c:v>
                </c:pt>
                <c:pt idx="119">
                  <c:v>3749.9333333333334</c:v>
                </c:pt>
                <c:pt idx="120">
                  <c:v>3774.5333333333333</c:v>
                </c:pt>
                <c:pt idx="121">
                  <c:v>3816.5666666666666</c:v>
                </c:pt>
                <c:pt idx="122">
                  <c:v>3824.4</c:v>
                </c:pt>
                <c:pt idx="123">
                  <c:v>3829.6333333333332</c:v>
                </c:pt>
                <c:pt idx="124">
                  <c:v>3864.7666666666669</c:v>
                </c:pt>
                <c:pt idx="125">
                  <c:v>3905.9333333333334</c:v>
                </c:pt>
                <c:pt idx="126">
                  <c:v>3916.0333333333333</c:v>
                </c:pt>
                <c:pt idx="127">
                  <c:v>3925.8</c:v>
                </c:pt>
                <c:pt idx="128">
                  <c:v>3899.3</c:v>
                </c:pt>
                <c:pt idx="129">
                  <c:v>3839.7</c:v>
                </c:pt>
                <c:pt idx="130">
                  <c:v>3811.0666666666666</c:v>
                </c:pt>
                <c:pt idx="131">
                  <c:v>3739.8333333333335</c:v>
                </c:pt>
                <c:pt idx="132">
                  <c:v>3666.4666666666667</c:v>
                </c:pt>
                <c:pt idx="133">
                  <c:v>3524.6</c:v>
                </c:pt>
                <c:pt idx="134">
                  <c:v>3371.1</c:v>
                </c:pt>
                <c:pt idx="135">
                  <c:v>3227.6333333333332</c:v>
                </c:pt>
                <c:pt idx="136">
                  <c:v>3109.1333333333332</c:v>
                </c:pt>
                <c:pt idx="137">
                  <c:v>3006.8333333333335</c:v>
                </c:pt>
                <c:pt idx="138">
                  <c:v>2946.4666666666667</c:v>
                </c:pt>
                <c:pt idx="139">
                  <c:v>2913.2333333333331</c:v>
                </c:pt>
                <c:pt idx="140">
                  <c:v>2806.5</c:v>
                </c:pt>
                <c:pt idx="141">
                  <c:v>2730</c:v>
                </c:pt>
                <c:pt idx="142">
                  <c:v>2669.6666666666665</c:v>
                </c:pt>
                <c:pt idx="143">
                  <c:v>2619.4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E6-4946-B731-DAE6F525999F}"/>
            </c:ext>
          </c:extLst>
        </c:ser>
        <c:ser>
          <c:idx val="4"/>
          <c:order val="4"/>
          <c:tx>
            <c:strRef>
              <c:f>'Graficas Dias Tipo '!$F$10</c:f>
              <c:strCache>
                <c:ptCount val="1"/>
                <c:pt idx="0">
                  <c:v>Hydro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'!$F$11:$F$154</c:f>
              <c:numCache>
                <c:formatCode>0</c:formatCode>
                <c:ptCount val="144"/>
                <c:pt idx="0">
                  <c:v>2889.1</c:v>
                </c:pt>
                <c:pt idx="1">
                  <c:v>3049.6666666666665</c:v>
                </c:pt>
                <c:pt idx="2">
                  <c:v>2908.8</c:v>
                </c:pt>
                <c:pt idx="3">
                  <c:v>2685.9</c:v>
                </c:pt>
                <c:pt idx="4">
                  <c:v>2533.6666666666665</c:v>
                </c:pt>
                <c:pt idx="5">
                  <c:v>2307.4333333333334</c:v>
                </c:pt>
                <c:pt idx="6">
                  <c:v>2181</c:v>
                </c:pt>
                <c:pt idx="7">
                  <c:v>2212.7666666666669</c:v>
                </c:pt>
                <c:pt idx="8">
                  <c:v>1994.8</c:v>
                </c:pt>
                <c:pt idx="9">
                  <c:v>1819.1666666666667</c:v>
                </c:pt>
                <c:pt idx="10">
                  <c:v>1723.7</c:v>
                </c:pt>
                <c:pt idx="11">
                  <c:v>1602.0333333333333</c:v>
                </c:pt>
                <c:pt idx="12">
                  <c:v>1452.3666666666666</c:v>
                </c:pt>
                <c:pt idx="13">
                  <c:v>1329.2</c:v>
                </c:pt>
                <c:pt idx="14">
                  <c:v>1195.0666666666666</c:v>
                </c:pt>
                <c:pt idx="15">
                  <c:v>1082.0666666666666</c:v>
                </c:pt>
                <c:pt idx="16">
                  <c:v>1069.2666666666667</c:v>
                </c:pt>
                <c:pt idx="17">
                  <c:v>995.93333333333328</c:v>
                </c:pt>
                <c:pt idx="18">
                  <c:v>925.5</c:v>
                </c:pt>
                <c:pt idx="19">
                  <c:v>869.9</c:v>
                </c:pt>
                <c:pt idx="20">
                  <c:v>826.73333333333335</c:v>
                </c:pt>
                <c:pt idx="21">
                  <c:v>778.83333333333337</c:v>
                </c:pt>
                <c:pt idx="22">
                  <c:v>783.2</c:v>
                </c:pt>
                <c:pt idx="23">
                  <c:v>742.63333333333333</c:v>
                </c:pt>
                <c:pt idx="24">
                  <c:v>726.1</c:v>
                </c:pt>
                <c:pt idx="25">
                  <c:v>731.0333333333333</c:v>
                </c:pt>
                <c:pt idx="26">
                  <c:v>702.66666666666663</c:v>
                </c:pt>
                <c:pt idx="27">
                  <c:v>669.5</c:v>
                </c:pt>
                <c:pt idx="28">
                  <c:v>688.06666666666672</c:v>
                </c:pt>
                <c:pt idx="29">
                  <c:v>684.56666666666672</c:v>
                </c:pt>
                <c:pt idx="30">
                  <c:v>695.73333333333335</c:v>
                </c:pt>
                <c:pt idx="31">
                  <c:v>774.16666666666663</c:v>
                </c:pt>
                <c:pt idx="32">
                  <c:v>818.36666666666667</c:v>
                </c:pt>
                <c:pt idx="33">
                  <c:v>846.93333333333328</c:v>
                </c:pt>
                <c:pt idx="34">
                  <c:v>901.7</c:v>
                </c:pt>
                <c:pt idx="35">
                  <c:v>932.86666666666667</c:v>
                </c:pt>
                <c:pt idx="36">
                  <c:v>1038.8333333333333</c:v>
                </c:pt>
                <c:pt idx="37">
                  <c:v>1376.1333333333334</c:v>
                </c:pt>
                <c:pt idx="38">
                  <c:v>1527.7</c:v>
                </c:pt>
                <c:pt idx="39">
                  <c:v>1708.9666666666667</c:v>
                </c:pt>
                <c:pt idx="40">
                  <c:v>1921.2333333333333</c:v>
                </c:pt>
                <c:pt idx="41">
                  <c:v>2108.6999999999998</c:v>
                </c:pt>
                <c:pt idx="42">
                  <c:v>2296.9666666666667</c:v>
                </c:pt>
                <c:pt idx="43">
                  <c:v>2789.5</c:v>
                </c:pt>
                <c:pt idx="44">
                  <c:v>3021.0666666666666</c:v>
                </c:pt>
                <c:pt idx="45">
                  <c:v>3260.6666666666665</c:v>
                </c:pt>
                <c:pt idx="46">
                  <c:v>3444</c:v>
                </c:pt>
                <c:pt idx="47">
                  <c:v>3538.9333333333334</c:v>
                </c:pt>
                <c:pt idx="48">
                  <c:v>3602.2666666666669</c:v>
                </c:pt>
                <c:pt idx="49">
                  <c:v>3962.3666666666668</c:v>
                </c:pt>
                <c:pt idx="50">
                  <c:v>4176.7333333333336</c:v>
                </c:pt>
                <c:pt idx="51">
                  <c:v>4297.9333333333334</c:v>
                </c:pt>
                <c:pt idx="52">
                  <c:v>4470.5666666666666</c:v>
                </c:pt>
                <c:pt idx="53">
                  <c:v>4496.0666666666666</c:v>
                </c:pt>
                <c:pt idx="54">
                  <c:v>4603.333333333333</c:v>
                </c:pt>
                <c:pt idx="55">
                  <c:v>4986.5666666666666</c:v>
                </c:pt>
                <c:pt idx="56">
                  <c:v>5133.3999999999996</c:v>
                </c:pt>
                <c:pt idx="57">
                  <c:v>5178.7666666666664</c:v>
                </c:pt>
                <c:pt idx="58">
                  <c:v>5236.1000000000004</c:v>
                </c:pt>
                <c:pt idx="59">
                  <c:v>5266.4666666666662</c:v>
                </c:pt>
                <c:pt idx="60">
                  <c:v>5339.5666666666666</c:v>
                </c:pt>
                <c:pt idx="61">
                  <c:v>5514.5333333333338</c:v>
                </c:pt>
                <c:pt idx="62">
                  <c:v>5517.0333333333338</c:v>
                </c:pt>
                <c:pt idx="63">
                  <c:v>5523.9666666666662</c:v>
                </c:pt>
                <c:pt idx="64">
                  <c:v>5549.8666666666668</c:v>
                </c:pt>
                <c:pt idx="65">
                  <c:v>5535.833333333333</c:v>
                </c:pt>
                <c:pt idx="66">
                  <c:v>5441</c:v>
                </c:pt>
                <c:pt idx="67">
                  <c:v>5474.5333333333338</c:v>
                </c:pt>
                <c:pt idx="68">
                  <c:v>5389.4333333333334</c:v>
                </c:pt>
                <c:pt idx="69">
                  <c:v>5276.4666666666662</c:v>
                </c:pt>
                <c:pt idx="70">
                  <c:v>5279.7333333333336</c:v>
                </c:pt>
                <c:pt idx="71">
                  <c:v>5217.9666666666662</c:v>
                </c:pt>
                <c:pt idx="72">
                  <c:v>5074.5333333333338</c:v>
                </c:pt>
                <c:pt idx="73">
                  <c:v>5115.4333333333334</c:v>
                </c:pt>
                <c:pt idx="74">
                  <c:v>5069.7666666666664</c:v>
                </c:pt>
                <c:pt idx="75">
                  <c:v>5026.5666666666666</c:v>
                </c:pt>
                <c:pt idx="76">
                  <c:v>5024.5666666666666</c:v>
                </c:pt>
                <c:pt idx="77">
                  <c:v>5033.3</c:v>
                </c:pt>
                <c:pt idx="78">
                  <c:v>5013.6000000000004</c:v>
                </c:pt>
                <c:pt idx="79">
                  <c:v>4948.8</c:v>
                </c:pt>
                <c:pt idx="80">
                  <c:v>4923.8666666666668</c:v>
                </c:pt>
                <c:pt idx="81">
                  <c:v>4851.4666666666662</c:v>
                </c:pt>
                <c:pt idx="82">
                  <c:v>4782.666666666667</c:v>
                </c:pt>
                <c:pt idx="83">
                  <c:v>4658.8666666666668</c:v>
                </c:pt>
                <c:pt idx="84">
                  <c:v>4475.9333333333334</c:v>
                </c:pt>
                <c:pt idx="85">
                  <c:v>4275.4666666666662</c:v>
                </c:pt>
                <c:pt idx="86">
                  <c:v>4169.9666666666662</c:v>
                </c:pt>
                <c:pt idx="87">
                  <c:v>3993.1666666666665</c:v>
                </c:pt>
                <c:pt idx="88">
                  <c:v>3828.4</c:v>
                </c:pt>
                <c:pt idx="89">
                  <c:v>3655.5666666666666</c:v>
                </c:pt>
                <c:pt idx="90">
                  <c:v>3505.0333333333333</c:v>
                </c:pt>
                <c:pt idx="91">
                  <c:v>3490.4</c:v>
                </c:pt>
                <c:pt idx="92">
                  <c:v>3452.0666666666666</c:v>
                </c:pt>
                <c:pt idx="93">
                  <c:v>3358.6666666666665</c:v>
                </c:pt>
                <c:pt idx="94">
                  <c:v>3386.0333333333333</c:v>
                </c:pt>
                <c:pt idx="95">
                  <c:v>3366.5</c:v>
                </c:pt>
                <c:pt idx="96">
                  <c:v>3297.9666666666667</c:v>
                </c:pt>
                <c:pt idx="97">
                  <c:v>3297.4</c:v>
                </c:pt>
                <c:pt idx="98">
                  <c:v>3254.4333333333334</c:v>
                </c:pt>
                <c:pt idx="99">
                  <c:v>3252.7</c:v>
                </c:pt>
                <c:pt idx="100">
                  <c:v>3306.2</c:v>
                </c:pt>
                <c:pt idx="101">
                  <c:v>3325.8333333333335</c:v>
                </c:pt>
                <c:pt idx="102">
                  <c:v>3296.7</c:v>
                </c:pt>
                <c:pt idx="103">
                  <c:v>3333.7</c:v>
                </c:pt>
                <c:pt idx="104">
                  <c:v>3427.8333333333335</c:v>
                </c:pt>
                <c:pt idx="105">
                  <c:v>3450.6333333333332</c:v>
                </c:pt>
                <c:pt idx="106">
                  <c:v>3541.8666666666668</c:v>
                </c:pt>
                <c:pt idx="107">
                  <c:v>3647.1333333333332</c:v>
                </c:pt>
                <c:pt idx="108">
                  <c:v>3689.2333333333331</c:v>
                </c:pt>
                <c:pt idx="109">
                  <c:v>3822.6333333333332</c:v>
                </c:pt>
                <c:pt idx="110">
                  <c:v>4040.1666666666665</c:v>
                </c:pt>
                <c:pt idx="111">
                  <c:v>4190.666666666667</c:v>
                </c:pt>
                <c:pt idx="112">
                  <c:v>4386.8999999999996</c:v>
                </c:pt>
                <c:pt idx="113">
                  <c:v>4519.2</c:v>
                </c:pt>
                <c:pt idx="114">
                  <c:v>4604.6333333333332</c:v>
                </c:pt>
                <c:pt idx="115">
                  <c:v>4757.2333333333336</c:v>
                </c:pt>
                <c:pt idx="116">
                  <c:v>4895.4666666666662</c:v>
                </c:pt>
                <c:pt idx="117">
                  <c:v>5048.7666666666664</c:v>
                </c:pt>
                <c:pt idx="118">
                  <c:v>5238.4666666666662</c:v>
                </c:pt>
                <c:pt idx="119">
                  <c:v>5436.5</c:v>
                </c:pt>
                <c:pt idx="120">
                  <c:v>5559.2</c:v>
                </c:pt>
                <c:pt idx="121">
                  <c:v>5598.8666666666668</c:v>
                </c:pt>
                <c:pt idx="122">
                  <c:v>5720.5333333333338</c:v>
                </c:pt>
                <c:pt idx="123">
                  <c:v>5760.166666666667</c:v>
                </c:pt>
                <c:pt idx="124">
                  <c:v>5886.5666666666666</c:v>
                </c:pt>
                <c:pt idx="125">
                  <c:v>5956.9</c:v>
                </c:pt>
                <c:pt idx="126">
                  <c:v>6004.3666666666668</c:v>
                </c:pt>
                <c:pt idx="127">
                  <c:v>6082.166666666667</c:v>
                </c:pt>
                <c:pt idx="128">
                  <c:v>6118.333333333333</c:v>
                </c:pt>
                <c:pt idx="129">
                  <c:v>5951.8666666666668</c:v>
                </c:pt>
                <c:pt idx="130">
                  <c:v>5776.3666666666668</c:v>
                </c:pt>
                <c:pt idx="131">
                  <c:v>5578.833333333333</c:v>
                </c:pt>
                <c:pt idx="132">
                  <c:v>5361.1</c:v>
                </c:pt>
                <c:pt idx="133">
                  <c:v>5448.1</c:v>
                </c:pt>
                <c:pt idx="134">
                  <c:v>5296.3</c:v>
                </c:pt>
                <c:pt idx="135">
                  <c:v>5074.2</c:v>
                </c:pt>
                <c:pt idx="136">
                  <c:v>4809.0333333333338</c:v>
                </c:pt>
                <c:pt idx="137">
                  <c:v>4564.5666666666666</c:v>
                </c:pt>
                <c:pt idx="138">
                  <c:v>4312.333333333333</c:v>
                </c:pt>
                <c:pt idx="139">
                  <c:v>4269.7333333333336</c:v>
                </c:pt>
                <c:pt idx="140">
                  <c:v>4028.2666666666669</c:v>
                </c:pt>
                <c:pt idx="141">
                  <c:v>3744.9</c:v>
                </c:pt>
                <c:pt idx="142">
                  <c:v>3538.5333333333333</c:v>
                </c:pt>
                <c:pt idx="143">
                  <c:v>3303.4333333333334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E6-4946-B731-DAE6F525999F}"/>
            </c:ext>
          </c:extLst>
        </c:ser>
        <c:ser>
          <c:idx val="5"/>
          <c:order val="5"/>
          <c:tx>
            <c:strRef>
              <c:f>'Graficas Dias Tipo '!$G$10</c:f>
              <c:strCache>
                <c:ptCount val="1"/>
                <c:pt idx="0">
                  <c:v>Wind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'!$G$11:$G$154</c:f>
              <c:numCache>
                <c:formatCode>0</c:formatCode>
                <c:ptCount val="144"/>
                <c:pt idx="0">
                  <c:v>6879.8666666666668</c:v>
                </c:pt>
                <c:pt idx="1">
                  <c:v>6856.1</c:v>
                </c:pt>
                <c:pt idx="2">
                  <c:v>6848.7333333333336</c:v>
                </c:pt>
                <c:pt idx="3">
                  <c:v>6853.0666666666666</c:v>
                </c:pt>
                <c:pt idx="4">
                  <c:v>6826.666666666667</c:v>
                </c:pt>
                <c:pt idx="5">
                  <c:v>6800.7666666666664</c:v>
                </c:pt>
                <c:pt idx="6">
                  <c:v>6758.2666666666664</c:v>
                </c:pt>
                <c:pt idx="7">
                  <c:v>6688.5333333333338</c:v>
                </c:pt>
                <c:pt idx="8">
                  <c:v>6646.4333333333334</c:v>
                </c:pt>
                <c:pt idx="9">
                  <c:v>6629.8666666666668</c:v>
                </c:pt>
                <c:pt idx="10">
                  <c:v>6592.4333333333334</c:v>
                </c:pt>
                <c:pt idx="11">
                  <c:v>6553.7</c:v>
                </c:pt>
                <c:pt idx="12">
                  <c:v>6482.4333333333334</c:v>
                </c:pt>
                <c:pt idx="13">
                  <c:v>6438.7666666666664</c:v>
                </c:pt>
                <c:pt idx="14">
                  <c:v>6398.2666666666664</c:v>
                </c:pt>
                <c:pt idx="15">
                  <c:v>6340.3</c:v>
                </c:pt>
                <c:pt idx="16">
                  <c:v>6291.1</c:v>
                </c:pt>
                <c:pt idx="17">
                  <c:v>6252.1333333333332</c:v>
                </c:pt>
                <c:pt idx="18">
                  <c:v>6208.5666666666666</c:v>
                </c:pt>
                <c:pt idx="19">
                  <c:v>6163.9</c:v>
                </c:pt>
                <c:pt idx="20">
                  <c:v>6151.3</c:v>
                </c:pt>
                <c:pt idx="21">
                  <c:v>6137.3</c:v>
                </c:pt>
                <c:pt idx="22">
                  <c:v>6108.8</c:v>
                </c:pt>
                <c:pt idx="23">
                  <c:v>6088.7</c:v>
                </c:pt>
                <c:pt idx="24">
                  <c:v>6063.7</c:v>
                </c:pt>
                <c:pt idx="25">
                  <c:v>6041.4666666666662</c:v>
                </c:pt>
                <c:pt idx="26">
                  <c:v>6034.4333333333334</c:v>
                </c:pt>
                <c:pt idx="27">
                  <c:v>6022.6</c:v>
                </c:pt>
                <c:pt idx="28">
                  <c:v>6011.2666666666664</c:v>
                </c:pt>
                <c:pt idx="29">
                  <c:v>5984.5666666666666</c:v>
                </c:pt>
                <c:pt idx="30">
                  <c:v>5959.9333333333334</c:v>
                </c:pt>
                <c:pt idx="31">
                  <c:v>5923.1</c:v>
                </c:pt>
                <c:pt idx="32">
                  <c:v>5897.6333333333332</c:v>
                </c:pt>
                <c:pt idx="33">
                  <c:v>5886.4</c:v>
                </c:pt>
                <c:pt idx="34">
                  <c:v>5881.5666666666666</c:v>
                </c:pt>
                <c:pt idx="35">
                  <c:v>5905.5333333333338</c:v>
                </c:pt>
                <c:pt idx="36">
                  <c:v>5953.7666666666664</c:v>
                </c:pt>
                <c:pt idx="37">
                  <c:v>5970.4333333333334</c:v>
                </c:pt>
                <c:pt idx="38">
                  <c:v>5996.9666666666662</c:v>
                </c:pt>
                <c:pt idx="39">
                  <c:v>6041.7333333333336</c:v>
                </c:pt>
                <c:pt idx="40">
                  <c:v>6084.2333333333336</c:v>
                </c:pt>
                <c:pt idx="41">
                  <c:v>6118.4333333333334</c:v>
                </c:pt>
                <c:pt idx="42">
                  <c:v>6122.7666666666664</c:v>
                </c:pt>
                <c:pt idx="43">
                  <c:v>6125.2333333333336</c:v>
                </c:pt>
                <c:pt idx="44">
                  <c:v>6125.0333333333338</c:v>
                </c:pt>
                <c:pt idx="45">
                  <c:v>6097.4</c:v>
                </c:pt>
                <c:pt idx="46">
                  <c:v>6075.833333333333</c:v>
                </c:pt>
                <c:pt idx="47">
                  <c:v>6056.3666666666668</c:v>
                </c:pt>
                <c:pt idx="48">
                  <c:v>6020.9666666666662</c:v>
                </c:pt>
                <c:pt idx="49">
                  <c:v>6015.8</c:v>
                </c:pt>
                <c:pt idx="50">
                  <c:v>5997.7</c:v>
                </c:pt>
                <c:pt idx="51">
                  <c:v>5966.9333333333334</c:v>
                </c:pt>
                <c:pt idx="52">
                  <c:v>5938.4666666666662</c:v>
                </c:pt>
                <c:pt idx="53">
                  <c:v>5916.3</c:v>
                </c:pt>
                <c:pt idx="54">
                  <c:v>5906.4</c:v>
                </c:pt>
                <c:pt idx="55">
                  <c:v>5871.9666666666662</c:v>
                </c:pt>
                <c:pt idx="56">
                  <c:v>5874.4</c:v>
                </c:pt>
                <c:pt idx="57">
                  <c:v>5867.9</c:v>
                </c:pt>
                <c:pt idx="58">
                  <c:v>5874.666666666667</c:v>
                </c:pt>
                <c:pt idx="59">
                  <c:v>5892.7333333333336</c:v>
                </c:pt>
                <c:pt idx="60">
                  <c:v>5907.9666666666662</c:v>
                </c:pt>
                <c:pt idx="61">
                  <c:v>5938.6</c:v>
                </c:pt>
                <c:pt idx="62">
                  <c:v>5970.2</c:v>
                </c:pt>
                <c:pt idx="63">
                  <c:v>6004.9666666666662</c:v>
                </c:pt>
                <c:pt idx="64">
                  <c:v>6021.3666666666668</c:v>
                </c:pt>
                <c:pt idx="65">
                  <c:v>6034.7666666666664</c:v>
                </c:pt>
                <c:pt idx="66">
                  <c:v>6089.7333333333336</c:v>
                </c:pt>
                <c:pt idx="67">
                  <c:v>6154.1333333333332</c:v>
                </c:pt>
                <c:pt idx="68">
                  <c:v>6216.7333333333336</c:v>
                </c:pt>
                <c:pt idx="69">
                  <c:v>6276.7333333333336</c:v>
                </c:pt>
                <c:pt idx="70">
                  <c:v>6333.2333333333336</c:v>
                </c:pt>
                <c:pt idx="71">
                  <c:v>6380.5333333333338</c:v>
                </c:pt>
                <c:pt idx="72">
                  <c:v>6419.2</c:v>
                </c:pt>
                <c:pt idx="73">
                  <c:v>6483.1333333333332</c:v>
                </c:pt>
                <c:pt idx="74">
                  <c:v>6518.7</c:v>
                </c:pt>
                <c:pt idx="75">
                  <c:v>6567.166666666667</c:v>
                </c:pt>
                <c:pt idx="76">
                  <c:v>6599.3666666666668</c:v>
                </c:pt>
                <c:pt idx="77">
                  <c:v>6626.6</c:v>
                </c:pt>
                <c:pt idx="78">
                  <c:v>6621.2666666666664</c:v>
                </c:pt>
                <c:pt idx="79">
                  <c:v>6651.5</c:v>
                </c:pt>
                <c:pt idx="80">
                  <c:v>6670.9333333333334</c:v>
                </c:pt>
                <c:pt idx="81">
                  <c:v>6705.5666666666666</c:v>
                </c:pt>
                <c:pt idx="82">
                  <c:v>6748.5666666666666</c:v>
                </c:pt>
                <c:pt idx="83">
                  <c:v>6791</c:v>
                </c:pt>
                <c:pt idx="84">
                  <c:v>6816.7</c:v>
                </c:pt>
                <c:pt idx="85">
                  <c:v>6847.1</c:v>
                </c:pt>
                <c:pt idx="86">
                  <c:v>6851.9</c:v>
                </c:pt>
                <c:pt idx="87">
                  <c:v>6907.166666666667</c:v>
                </c:pt>
                <c:pt idx="88">
                  <c:v>6995.166666666667</c:v>
                </c:pt>
                <c:pt idx="89">
                  <c:v>7060.7666666666664</c:v>
                </c:pt>
                <c:pt idx="90">
                  <c:v>7090.166666666667</c:v>
                </c:pt>
                <c:pt idx="91">
                  <c:v>7100.4</c:v>
                </c:pt>
                <c:pt idx="92">
                  <c:v>7097.5</c:v>
                </c:pt>
                <c:pt idx="93">
                  <c:v>7112.4</c:v>
                </c:pt>
                <c:pt idx="94">
                  <c:v>7123.0666666666666</c:v>
                </c:pt>
                <c:pt idx="95">
                  <c:v>7118.0333333333338</c:v>
                </c:pt>
                <c:pt idx="96">
                  <c:v>7143.4</c:v>
                </c:pt>
                <c:pt idx="97">
                  <c:v>7219.333333333333</c:v>
                </c:pt>
                <c:pt idx="98">
                  <c:v>7258.6333333333332</c:v>
                </c:pt>
                <c:pt idx="99">
                  <c:v>7261.2</c:v>
                </c:pt>
                <c:pt idx="100">
                  <c:v>7288.6333333333332</c:v>
                </c:pt>
                <c:pt idx="101">
                  <c:v>7320.666666666667</c:v>
                </c:pt>
                <c:pt idx="102">
                  <c:v>7344.9</c:v>
                </c:pt>
                <c:pt idx="103">
                  <c:v>7375.9</c:v>
                </c:pt>
                <c:pt idx="104">
                  <c:v>7369.4666666666662</c:v>
                </c:pt>
                <c:pt idx="105">
                  <c:v>7393.7</c:v>
                </c:pt>
                <c:pt idx="106">
                  <c:v>7391.1</c:v>
                </c:pt>
                <c:pt idx="107">
                  <c:v>7394.166666666667</c:v>
                </c:pt>
                <c:pt idx="108">
                  <c:v>7384.8</c:v>
                </c:pt>
                <c:pt idx="109">
                  <c:v>7406.0666666666666</c:v>
                </c:pt>
                <c:pt idx="110">
                  <c:v>7387.1</c:v>
                </c:pt>
                <c:pt idx="111">
                  <c:v>7354.8</c:v>
                </c:pt>
                <c:pt idx="112">
                  <c:v>7346.9666666666662</c:v>
                </c:pt>
                <c:pt idx="113">
                  <c:v>7316.7333333333336</c:v>
                </c:pt>
                <c:pt idx="114">
                  <c:v>7291.2</c:v>
                </c:pt>
                <c:pt idx="115">
                  <c:v>7294.7333333333336</c:v>
                </c:pt>
                <c:pt idx="116">
                  <c:v>7305.9666666666662</c:v>
                </c:pt>
                <c:pt idx="117">
                  <c:v>7311.6</c:v>
                </c:pt>
                <c:pt idx="118">
                  <c:v>7300.2</c:v>
                </c:pt>
                <c:pt idx="119">
                  <c:v>7297.5333333333338</c:v>
                </c:pt>
                <c:pt idx="120">
                  <c:v>7291.2</c:v>
                </c:pt>
                <c:pt idx="121">
                  <c:v>7293.666666666667</c:v>
                </c:pt>
                <c:pt idx="122">
                  <c:v>7320.4666666666662</c:v>
                </c:pt>
                <c:pt idx="123">
                  <c:v>7336.9333333333334</c:v>
                </c:pt>
                <c:pt idx="124">
                  <c:v>7343.5666666666666</c:v>
                </c:pt>
                <c:pt idx="125">
                  <c:v>7344.7666666666664</c:v>
                </c:pt>
                <c:pt idx="126">
                  <c:v>7326.4333333333334</c:v>
                </c:pt>
                <c:pt idx="127">
                  <c:v>7291.5</c:v>
                </c:pt>
                <c:pt idx="128">
                  <c:v>7283.9</c:v>
                </c:pt>
                <c:pt idx="129">
                  <c:v>7258.8666666666668</c:v>
                </c:pt>
                <c:pt idx="130">
                  <c:v>7253.1333333333332</c:v>
                </c:pt>
                <c:pt idx="131">
                  <c:v>7238.0666666666666</c:v>
                </c:pt>
                <c:pt idx="132">
                  <c:v>7195.0666666666666</c:v>
                </c:pt>
                <c:pt idx="133">
                  <c:v>7138.8</c:v>
                </c:pt>
                <c:pt idx="134">
                  <c:v>7116.8</c:v>
                </c:pt>
                <c:pt idx="135">
                  <c:v>7101.7333333333336</c:v>
                </c:pt>
                <c:pt idx="136">
                  <c:v>7091.3</c:v>
                </c:pt>
                <c:pt idx="137">
                  <c:v>7081.7333333333336</c:v>
                </c:pt>
                <c:pt idx="138">
                  <c:v>7056.666666666667</c:v>
                </c:pt>
                <c:pt idx="139">
                  <c:v>7038.333333333333</c:v>
                </c:pt>
                <c:pt idx="140">
                  <c:v>7025.9333333333334</c:v>
                </c:pt>
                <c:pt idx="141">
                  <c:v>7015.166666666667</c:v>
                </c:pt>
                <c:pt idx="142">
                  <c:v>6998.7333333333336</c:v>
                </c:pt>
                <c:pt idx="143">
                  <c:v>6963.6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E6-4946-B731-DAE6F525999F}"/>
            </c:ext>
          </c:extLst>
        </c:ser>
        <c:ser>
          <c:idx val="6"/>
          <c:order val="6"/>
          <c:tx>
            <c:strRef>
              <c:f>'Graficas Dias Tipo '!$H$10</c:f>
              <c:strCache>
                <c:ptCount val="1"/>
                <c:pt idx="0">
                  <c:v>Other special regime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'!$H$11:$H$154</c:f>
              <c:numCache>
                <c:formatCode>0</c:formatCode>
                <c:ptCount val="144"/>
                <c:pt idx="0">
                  <c:v>5041.0666666666666</c:v>
                </c:pt>
                <c:pt idx="1">
                  <c:v>4556.1000000000004</c:v>
                </c:pt>
                <c:pt idx="2">
                  <c:v>4555</c:v>
                </c:pt>
                <c:pt idx="3">
                  <c:v>4554.2666666666664</c:v>
                </c:pt>
                <c:pt idx="4">
                  <c:v>4553.333333333333</c:v>
                </c:pt>
                <c:pt idx="5">
                  <c:v>4552.0666666666666</c:v>
                </c:pt>
                <c:pt idx="6">
                  <c:v>4543.7</c:v>
                </c:pt>
                <c:pt idx="7">
                  <c:v>4482.2333333333336</c:v>
                </c:pt>
                <c:pt idx="8">
                  <c:v>4481.9333333333334</c:v>
                </c:pt>
                <c:pt idx="9">
                  <c:v>4481.833333333333</c:v>
                </c:pt>
                <c:pt idx="10">
                  <c:v>4481.833333333333</c:v>
                </c:pt>
                <c:pt idx="11">
                  <c:v>4481.8</c:v>
                </c:pt>
                <c:pt idx="12">
                  <c:v>4472.1333333333332</c:v>
                </c:pt>
                <c:pt idx="13">
                  <c:v>4427.833333333333</c:v>
                </c:pt>
                <c:pt idx="14">
                  <c:v>4427.8</c:v>
                </c:pt>
                <c:pt idx="15">
                  <c:v>4427.8</c:v>
                </c:pt>
                <c:pt idx="16">
                  <c:v>4427.2666666666664</c:v>
                </c:pt>
                <c:pt idx="17">
                  <c:v>4427.166666666667</c:v>
                </c:pt>
                <c:pt idx="18">
                  <c:v>4420.5666666666666</c:v>
                </c:pt>
                <c:pt idx="19">
                  <c:v>4374.4666666666662</c:v>
                </c:pt>
                <c:pt idx="20">
                  <c:v>4371.9666666666662</c:v>
                </c:pt>
                <c:pt idx="21">
                  <c:v>4369.166666666667</c:v>
                </c:pt>
                <c:pt idx="22">
                  <c:v>4368.4333333333334</c:v>
                </c:pt>
                <c:pt idx="23">
                  <c:v>4367.6000000000004</c:v>
                </c:pt>
                <c:pt idx="24">
                  <c:v>4364.5333333333338</c:v>
                </c:pt>
                <c:pt idx="25">
                  <c:v>4348.6000000000004</c:v>
                </c:pt>
                <c:pt idx="26">
                  <c:v>4348.6000000000004</c:v>
                </c:pt>
                <c:pt idx="27">
                  <c:v>4348.3</c:v>
                </c:pt>
                <c:pt idx="28">
                  <c:v>4348.4333333333334</c:v>
                </c:pt>
                <c:pt idx="29">
                  <c:v>4347.5333333333338</c:v>
                </c:pt>
                <c:pt idx="30">
                  <c:v>4346.8</c:v>
                </c:pt>
                <c:pt idx="31">
                  <c:v>4357</c:v>
                </c:pt>
                <c:pt idx="32">
                  <c:v>4357.0333333333338</c:v>
                </c:pt>
                <c:pt idx="33">
                  <c:v>4356.4666666666662</c:v>
                </c:pt>
                <c:pt idx="34">
                  <c:v>4356.5333333333338</c:v>
                </c:pt>
                <c:pt idx="35">
                  <c:v>4357.0666666666666</c:v>
                </c:pt>
                <c:pt idx="36">
                  <c:v>4359.1000000000004</c:v>
                </c:pt>
                <c:pt idx="37">
                  <c:v>4401.8999999999996</c:v>
                </c:pt>
                <c:pt idx="38">
                  <c:v>4401.5333333333338</c:v>
                </c:pt>
                <c:pt idx="39">
                  <c:v>4401.666666666667</c:v>
                </c:pt>
                <c:pt idx="40">
                  <c:v>4401.2666666666664</c:v>
                </c:pt>
                <c:pt idx="41">
                  <c:v>4401.3666666666668</c:v>
                </c:pt>
                <c:pt idx="42">
                  <c:v>4408.5333333333338</c:v>
                </c:pt>
                <c:pt idx="43">
                  <c:v>4534.6000000000004</c:v>
                </c:pt>
                <c:pt idx="44">
                  <c:v>4534.333333333333</c:v>
                </c:pt>
                <c:pt idx="45">
                  <c:v>4535.5</c:v>
                </c:pt>
                <c:pt idx="46">
                  <c:v>4540.5333333333338</c:v>
                </c:pt>
                <c:pt idx="47">
                  <c:v>4548.833333333333</c:v>
                </c:pt>
                <c:pt idx="48">
                  <c:v>4582.666666666667</c:v>
                </c:pt>
                <c:pt idx="49">
                  <c:v>4999.1333333333332</c:v>
                </c:pt>
                <c:pt idx="50">
                  <c:v>5024.5666666666666</c:v>
                </c:pt>
                <c:pt idx="51">
                  <c:v>5055.333333333333</c:v>
                </c:pt>
                <c:pt idx="52">
                  <c:v>5093.2333333333336</c:v>
                </c:pt>
                <c:pt idx="53">
                  <c:v>5131.8</c:v>
                </c:pt>
                <c:pt idx="54">
                  <c:v>5182.666666666667</c:v>
                </c:pt>
                <c:pt idx="55">
                  <c:v>5263.5666666666666</c:v>
                </c:pt>
                <c:pt idx="56">
                  <c:v>5307.5</c:v>
                </c:pt>
                <c:pt idx="57">
                  <c:v>5354.166666666667</c:v>
                </c:pt>
                <c:pt idx="58">
                  <c:v>5407.1</c:v>
                </c:pt>
                <c:pt idx="59">
                  <c:v>5448.9</c:v>
                </c:pt>
                <c:pt idx="60">
                  <c:v>5498.6333333333332</c:v>
                </c:pt>
                <c:pt idx="61">
                  <c:v>5558.2333333333336</c:v>
                </c:pt>
                <c:pt idx="62">
                  <c:v>5605.333333333333</c:v>
                </c:pt>
                <c:pt idx="63">
                  <c:v>5652.2666666666664</c:v>
                </c:pt>
                <c:pt idx="64">
                  <c:v>5691.7333333333336</c:v>
                </c:pt>
                <c:pt idx="65">
                  <c:v>5726.666666666667</c:v>
                </c:pt>
                <c:pt idx="66">
                  <c:v>5767.3666666666668</c:v>
                </c:pt>
                <c:pt idx="67">
                  <c:v>5847.2333333333336</c:v>
                </c:pt>
                <c:pt idx="68">
                  <c:v>5864.2</c:v>
                </c:pt>
                <c:pt idx="69">
                  <c:v>5890.6</c:v>
                </c:pt>
                <c:pt idx="70">
                  <c:v>5915.8666666666668</c:v>
                </c:pt>
                <c:pt idx="71">
                  <c:v>5930.4666666666662</c:v>
                </c:pt>
                <c:pt idx="72">
                  <c:v>5959.833333333333</c:v>
                </c:pt>
                <c:pt idx="73">
                  <c:v>5994.4333333333334</c:v>
                </c:pt>
                <c:pt idx="74">
                  <c:v>6005.3</c:v>
                </c:pt>
                <c:pt idx="75">
                  <c:v>6020.7666666666664</c:v>
                </c:pt>
                <c:pt idx="76">
                  <c:v>6040.5</c:v>
                </c:pt>
                <c:pt idx="77">
                  <c:v>6054.666666666667</c:v>
                </c:pt>
                <c:pt idx="78">
                  <c:v>6054.7</c:v>
                </c:pt>
                <c:pt idx="79">
                  <c:v>6061.9666666666662</c:v>
                </c:pt>
                <c:pt idx="80">
                  <c:v>6068.5333333333338</c:v>
                </c:pt>
                <c:pt idx="81">
                  <c:v>6068.4</c:v>
                </c:pt>
                <c:pt idx="82">
                  <c:v>6071.1</c:v>
                </c:pt>
                <c:pt idx="83">
                  <c:v>6079.8</c:v>
                </c:pt>
                <c:pt idx="84">
                  <c:v>6074.2333333333336</c:v>
                </c:pt>
                <c:pt idx="85">
                  <c:v>6061.9666666666662</c:v>
                </c:pt>
                <c:pt idx="86">
                  <c:v>6056.7666666666664</c:v>
                </c:pt>
                <c:pt idx="87">
                  <c:v>6058.2333333333336</c:v>
                </c:pt>
                <c:pt idx="88">
                  <c:v>6063.333333333333</c:v>
                </c:pt>
                <c:pt idx="89">
                  <c:v>6048.7333333333336</c:v>
                </c:pt>
                <c:pt idx="90">
                  <c:v>6036.333333333333</c:v>
                </c:pt>
                <c:pt idx="91">
                  <c:v>6014.4</c:v>
                </c:pt>
                <c:pt idx="92">
                  <c:v>5998.5666666666666</c:v>
                </c:pt>
                <c:pt idx="93">
                  <c:v>5983.7666666666664</c:v>
                </c:pt>
                <c:pt idx="94">
                  <c:v>5978.1</c:v>
                </c:pt>
                <c:pt idx="95">
                  <c:v>5955.9</c:v>
                </c:pt>
                <c:pt idx="96">
                  <c:v>5927</c:v>
                </c:pt>
                <c:pt idx="97">
                  <c:v>5901.3</c:v>
                </c:pt>
                <c:pt idx="98">
                  <c:v>5872.9</c:v>
                </c:pt>
                <c:pt idx="99">
                  <c:v>5847</c:v>
                </c:pt>
                <c:pt idx="100">
                  <c:v>5810.8666666666668</c:v>
                </c:pt>
                <c:pt idx="101">
                  <c:v>5778.9333333333334</c:v>
                </c:pt>
                <c:pt idx="102">
                  <c:v>5741.666666666667</c:v>
                </c:pt>
                <c:pt idx="103">
                  <c:v>5715.3</c:v>
                </c:pt>
                <c:pt idx="104">
                  <c:v>5680.1333333333332</c:v>
                </c:pt>
                <c:pt idx="105">
                  <c:v>5644.8</c:v>
                </c:pt>
                <c:pt idx="106">
                  <c:v>5608.0333333333338</c:v>
                </c:pt>
                <c:pt idx="107">
                  <c:v>5565.7333333333336</c:v>
                </c:pt>
                <c:pt idx="108">
                  <c:v>5526.3</c:v>
                </c:pt>
                <c:pt idx="109">
                  <c:v>5495.666666666667</c:v>
                </c:pt>
                <c:pt idx="110">
                  <c:v>5454.8</c:v>
                </c:pt>
                <c:pt idx="111">
                  <c:v>5411.6333333333332</c:v>
                </c:pt>
                <c:pt idx="112">
                  <c:v>5372.3</c:v>
                </c:pt>
                <c:pt idx="113">
                  <c:v>5344.166666666667</c:v>
                </c:pt>
                <c:pt idx="114">
                  <c:v>5318.5333333333338</c:v>
                </c:pt>
                <c:pt idx="115">
                  <c:v>5325.9666666666662</c:v>
                </c:pt>
                <c:pt idx="116">
                  <c:v>5305</c:v>
                </c:pt>
                <c:pt idx="117">
                  <c:v>5288</c:v>
                </c:pt>
                <c:pt idx="118">
                  <c:v>5267.4333333333334</c:v>
                </c:pt>
                <c:pt idx="119">
                  <c:v>5247.2</c:v>
                </c:pt>
                <c:pt idx="120">
                  <c:v>5229.4333333333334</c:v>
                </c:pt>
                <c:pt idx="121">
                  <c:v>5214.1333333333332</c:v>
                </c:pt>
                <c:pt idx="122">
                  <c:v>5199.9666666666662</c:v>
                </c:pt>
                <c:pt idx="123">
                  <c:v>5193.1000000000004</c:v>
                </c:pt>
                <c:pt idx="124">
                  <c:v>5186</c:v>
                </c:pt>
                <c:pt idx="125">
                  <c:v>5180.1333333333332</c:v>
                </c:pt>
                <c:pt idx="126">
                  <c:v>5174.3666666666668</c:v>
                </c:pt>
                <c:pt idx="127">
                  <c:v>5167.6000000000004</c:v>
                </c:pt>
                <c:pt idx="128">
                  <c:v>5165.0666666666666</c:v>
                </c:pt>
                <c:pt idx="129">
                  <c:v>5164.1000000000004</c:v>
                </c:pt>
                <c:pt idx="130">
                  <c:v>5158.3666666666668</c:v>
                </c:pt>
                <c:pt idx="131">
                  <c:v>5154.2333333333336</c:v>
                </c:pt>
                <c:pt idx="132">
                  <c:v>5151.0666666666666</c:v>
                </c:pt>
                <c:pt idx="133">
                  <c:v>5151.0333333333338</c:v>
                </c:pt>
                <c:pt idx="134">
                  <c:v>5146.833333333333</c:v>
                </c:pt>
                <c:pt idx="135">
                  <c:v>5140.5</c:v>
                </c:pt>
                <c:pt idx="136">
                  <c:v>5134.7333333333336</c:v>
                </c:pt>
                <c:pt idx="137">
                  <c:v>5126.7333333333336</c:v>
                </c:pt>
                <c:pt idx="138">
                  <c:v>5118.8666666666668</c:v>
                </c:pt>
                <c:pt idx="139">
                  <c:v>5075.5666666666666</c:v>
                </c:pt>
                <c:pt idx="140">
                  <c:v>5072.5666666666666</c:v>
                </c:pt>
                <c:pt idx="141">
                  <c:v>5067.833333333333</c:v>
                </c:pt>
                <c:pt idx="142">
                  <c:v>5065.4333333333334</c:v>
                </c:pt>
                <c:pt idx="143">
                  <c:v>5064.2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9E6-4946-B731-DAE6F525999F}"/>
            </c:ext>
          </c:extLst>
        </c:ser>
        <c:ser>
          <c:idx val="7"/>
          <c:order val="7"/>
          <c:tx>
            <c:strRef>
              <c:f>'Graficas Dias Tipo '!$I$10</c:f>
              <c:strCache>
                <c:ptCount val="1"/>
                <c:pt idx="0">
                  <c:v>Int. exchanges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'!$I$11:$I$154</c:f>
              <c:numCache>
                <c:formatCode>0</c:formatCode>
                <c:ptCount val="144"/>
                <c:pt idx="0">
                  <c:v>-519.36666666666667</c:v>
                </c:pt>
                <c:pt idx="1">
                  <c:v>-374.56666666666666</c:v>
                </c:pt>
                <c:pt idx="2">
                  <c:v>-338.7</c:v>
                </c:pt>
                <c:pt idx="3">
                  <c:v>-353.43333333333334</c:v>
                </c:pt>
                <c:pt idx="4">
                  <c:v>-329.9</c:v>
                </c:pt>
                <c:pt idx="5">
                  <c:v>-315.39999999999998</c:v>
                </c:pt>
                <c:pt idx="6">
                  <c:v>-476.96666666666664</c:v>
                </c:pt>
                <c:pt idx="7">
                  <c:v>-755.16666666666663</c:v>
                </c:pt>
                <c:pt idx="8">
                  <c:v>-669.4666666666667</c:v>
                </c:pt>
                <c:pt idx="9">
                  <c:v>-673.9</c:v>
                </c:pt>
                <c:pt idx="10">
                  <c:v>-685.6</c:v>
                </c:pt>
                <c:pt idx="11">
                  <c:v>-607.23333333333335</c:v>
                </c:pt>
                <c:pt idx="12">
                  <c:v>-684.16666666666663</c:v>
                </c:pt>
                <c:pt idx="13">
                  <c:v>-655.23333333333335</c:v>
                </c:pt>
                <c:pt idx="14">
                  <c:v>-600.5333333333333</c:v>
                </c:pt>
                <c:pt idx="15">
                  <c:v>-614.0333333333333</c:v>
                </c:pt>
                <c:pt idx="16">
                  <c:v>-596.33333333333337</c:v>
                </c:pt>
                <c:pt idx="17">
                  <c:v>-542.26666666666665</c:v>
                </c:pt>
                <c:pt idx="18">
                  <c:v>-536.83333333333337</c:v>
                </c:pt>
                <c:pt idx="19">
                  <c:v>-477.33333333333331</c:v>
                </c:pt>
                <c:pt idx="20">
                  <c:v>-439.53333333333336</c:v>
                </c:pt>
                <c:pt idx="21">
                  <c:v>-461.6</c:v>
                </c:pt>
                <c:pt idx="22">
                  <c:v>-447.96666666666664</c:v>
                </c:pt>
                <c:pt idx="23">
                  <c:v>-443.96666666666664</c:v>
                </c:pt>
                <c:pt idx="24">
                  <c:v>-518.29999999999995</c:v>
                </c:pt>
                <c:pt idx="25">
                  <c:v>-502.13333333333333</c:v>
                </c:pt>
                <c:pt idx="26">
                  <c:v>-530.23333333333335</c:v>
                </c:pt>
                <c:pt idx="27">
                  <c:v>-503.83333333333331</c:v>
                </c:pt>
                <c:pt idx="28">
                  <c:v>-505.53333333333336</c:v>
                </c:pt>
                <c:pt idx="29">
                  <c:v>-511.43333333333334</c:v>
                </c:pt>
                <c:pt idx="30">
                  <c:v>-455.93333333333334</c:v>
                </c:pt>
                <c:pt idx="31">
                  <c:v>-435.83333333333331</c:v>
                </c:pt>
                <c:pt idx="32">
                  <c:v>-443.3</c:v>
                </c:pt>
                <c:pt idx="33">
                  <c:v>-443.13333333333333</c:v>
                </c:pt>
                <c:pt idx="34">
                  <c:v>-441.63333333333333</c:v>
                </c:pt>
                <c:pt idx="35">
                  <c:v>-415.73333333333335</c:v>
                </c:pt>
                <c:pt idx="36">
                  <c:v>-287.76666666666665</c:v>
                </c:pt>
                <c:pt idx="37">
                  <c:v>-121.16666666666667</c:v>
                </c:pt>
                <c:pt idx="38">
                  <c:v>-101.8</c:v>
                </c:pt>
                <c:pt idx="39">
                  <c:v>-149.16666666666666</c:v>
                </c:pt>
                <c:pt idx="40">
                  <c:v>-129.30000000000001</c:v>
                </c:pt>
                <c:pt idx="41">
                  <c:v>-208.46666666666667</c:v>
                </c:pt>
                <c:pt idx="42">
                  <c:v>0.6333333333333333</c:v>
                </c:pt>
                <c:pt idx="43">
                  <c:v>173.13333333333333</c:v>
                </c:pt>
                <c:pt idx="44">
                  <c:v>172.3</c:v>
                </c:pt>
                <c:pt idx="45">
                  <c:v>157.43333333333334</c:v>
                </c:pt>
                <c:pt idx="46">
                  <c:v>133.16666666666666</c:v>
                </c:pt>
                <c:pt idx="47">
                  <c:v>86.1</c:v>
                </c:pt>
                <c:pt idx="48">
                  <c:v>158.03333333333333</c:v>
                </c:pt>
                <c:pt idx="49">
                  <c:v>310.26666666666665</c:v>
                </c:pt>
                <c:pt idx="50">
                  <c:v>283.86666666666667</c:v>
                </c:pt>
                <c:pt idx="51">
                  <c:v>259.23333333333335</c:v>
                </c:pt>
                <c:pt idx="52">
                  <c:v>235.7</c:v>
                </c:pt>
                <c:pt idx="53">
                  <c:v>224.5</c:v>
                </c:pt>
                <c:pt idx="54">
                  <c:v>223.16666666666666</c:v>
                </c:pt>
                <c:pt idx="55">
                  <c:v>102.4</c:v>
                </c:pt>
                <c:pt idx="56">
                  <c:v>52.5</c:v>
                </c:pt>
                <c:pt idx="57">
                  <c:v>52.1</c:v>
                </c:pt>
                <c:pt idx="58">
                  <c:v>101.8</c:v>
                </c:pt>
                <c:pt idx="59">
                  <c:v>95.13333333333334</c:v>
                </c:pt>
                <c:pt idx="60">
                  <c:v>-9.4333333333333336</c:v>
                </c:pt>
                <c:pt idx="61">
                  <c:v>-129.96666666666667</c:v>
                </c:pt>
                <c:pt idx="62">
                  <c:v>-129.93333333333334</c:v>
                </c:pt>
                <c:pt idx="63">
                  <c:v>-145.53333333333333</c:v>
                </c:pt>
                <c:pt idx="64">
                  <c:v>-148.4</c:v>
                </c:pt>
                <c:pt idx="65">
                  <c:v>-154.36666666666667</c:v>
                </c:pt>
                <c:pt idx="66">
                  <c:v>-228.3</c:v>
                </c:pt>
                <c:pt idx="67">
                  <c:v>-354.66666666666669</c:v>
                </c:pt>
                <c:pt idx="68">
                  <c:v>-358.66666666666669</c:v>
                </c:pt>
                <c:pt idx="69">
                  <c:v>-343.13333333333333</c:v>
                </c:pt>
                <c:pt idx="70">
                  <c:v>-367</c:v>
                </c:pt>
                <c:pt idx="71">
                  <c:v>-344.6</c:v>
                </c:pt>
                <c:pt idx="72">
                  <c:v>-336.96666666666664</c:v>
                </c:pt>
                <c:pt idx="73">
                  <c:v>-460.53333333333336</c:v>
                </c:pt>
                <c:pt idx="74">
                  <c:v>-454.06666666666666</c:v>
                </c:pt>
                <c:pt idx="75">
                  <c:v>-444</c:v>
                </c:pt>
                <c:pt idx="76">
                  <c:v>-432</c:v>
                </c:pt>
                <c:pt idx="77">
                  <c:v>-404.23333333333335</c:v>
                </c:pt>
                <c:pt idx="78">
                  <c:v>-388.03333333333336</c:v>
                </c:pt>
                <c:pt idx="79">
                  <c:v>-421.13333333333333</c:v>
                </c:pt>
                <c:pt idx="80">
                  <c:v>-420.76666666666665</c:v>
                </c:pt>
                <c:pt idx="81">
                  <c:v>-409.36666666666667</c:v>
                </c:pt>
                <c:pt idx="82">
                  <c:v>-441.9</c:v>
                </c:pt>
                <c:pt idx="83">
                  <c:v>-444.7</c:v>
                </c:pt>
                <c:pt idx="84">
                  <c:v>-553.83333333333337</c:v>
                </c:pt>
                <c:pt idx="85">
                  <c:v>-622</c:v>
                </c:pt>
                <c:pt idx="86">
                  <c:v>-653.13333333333333</c:v>
                </c:pt>
                <c:pt idx="87">
                  <c:v>-616.70000000000005</c:v>
                </c:pt>
                <c:pt idx="88">
                  <c:v>-608.33333333333337</c:v>
                </c:pt>
                <c:pt idx="89">
                  <c:v>-586.63333333333333</c:v>
                </c:pt>
                <c:pt idx="90">
                  <c:v>-645.5333333333333</c:v>
                </c:pt>
                <c:pt idx="91">
                  <c:v>-779.56666666666672</c:v>
                </c:pt>
                <c:pt idx="92">
                  <c:v>-781.76666666666665</c:v>
                </c:pt>
                <c:pt idx="93">
                  <c:v>-794</c:v>
                </c:pt>
                <c:pt idx="94">
                  <c:v>-792.8</c:v>
                </c:pt>
                <c:pt idx="95">
                  <c:v>-803.56666666666672</c:v>
                </c:pt>
                <c:pt idx="96">
                  <c:v>-791.8</c:v>
                </c:pt>
                <c:pt idx="97">
                  <c:v>-831.76666666666665</c:v>
                </c:pt>
                <c:pt idx="98">
                  <c:v>-875.83333333333337</c:v>
                </c:pt>
                <c:pt idx="99">
                  <c:v>-868.26666666666665</c:v>
                </c:pt>
                <c:pt idx="100">
                  <c:v>-862.7</c:v>
                </c:pt>
                <c:pt idx="101">
                  <c:v>-898.16666666666663</c:v>
                </c:pt>
                <c:pt idx="102">
                  <c:v>-805.2</c:v>
                </c:pt>
                <c:pt idx="103">
                  <c:v>-709.0333333333333</c:v>
                </c:pt>
                <c:pt idx="104">
                  <c:v>-766.63333333333333</c:v>
                </c:pt>
                <c:pt idx="105">
                  <c:v>-735.9666666666667</c:v>
                </c:pt>
                <c:pt idx="106">
                  <c:v>-723.83333333333337</c:v>
                </c:pt>
                <c:pt idx="107">
                  <c:v>-715.43333333333328</c:v>
                </c:pt>
                <c:pt idx="108">
                  <c:v>-629.36666666666667</c:v>
                </c:pt>
                <c:pt idx="109">
                  <c:v>-384.96666666666664</c:v>
                </c:pt>
                <c:pt idx="110">
                  <c:v>-491.66666666666669</c:v>
                </c:pt>
                <c:pt idx="111">
                  <c:v>-531.76666666666665</c:v>
                </c:pt>
                <c:pt idx="112">
                  <c:v>-517.83333333333337</c:v>
                </c:pt>
                <c:pt idx="113">
                  <c:v>-559</c:v>
                </c:pt>
                <c:pt idx="114">
                  <c:v>-532</c:v>
                </c:pt>
                <c:pt idx="115">
                  <c:v>-405.73333333333335</c:v>
                </c:pt>
                <c:pt idx="116">
                  <c:v>-435.23333333333335</c:v>
                </c:pt>
                <c:pt idx="117">
                  <c:v>-411.26666666666665</c:v>
                </c:pt>
                <c:pt idx="118">
                  <c:v>-391.8</c:v>
                </c:pt>
                <c:pt idx="119">
                  <c:v>-385</c:v>
                </c:pt>
                <c:pt idx="120">
                  <c:v>-399.5</c:v>
                </c:pt>
                <c:pt idx="121">
                  <c:v>-203.56666666666666</c:v>
                </c:pt>
                <c:pt idx="122">
                  <c:v>-177.5</c:v>
                </c:pt>
                <c:pt idx="123">
                  <c:v>-124.66666666666667</c:v>
                </c:pt>
                <c:pt idx="124">
                  <c:v>-164.83333333333334</c:v>
                </c:pt>
                <c:pt idx="125">
                  <c:v>-159.76666666666668</c:v>
                </c:pt>
                <c:pt idx="126">
                  <c:v>-83.066666666666663</c:v>
                </c:pt>
                <c:pt idx="127">
                  <c:v>3.9</c:v>
                </c:pt>
                <c:pt idx="128">
                  <c:v>-34.966666666666669</c:v>
                </c:pt>
                <c:pt idx="129">
                  <c:v>14.366666666666667</c:v>
                </c:pt>
                <c:pt idx="130">
                  <c:v>6.7333333333333334</c:v>
                </c:pt>
                <c:pt idx="131">
                  <c:v>23.533333333333335</c:v>
                </c:pt>
                <c:pt idx="132">
                  <c:v>-51.06666666666667</c:v>
                </c:pt>
                <c:pt idx="133">
                  <c:v>-237.93333333333334</c:v>
                </c:pt>
                <c:pt idx="134">
                  <c:v>-252.4</c:v>
                </c:pt>
                <c:pt idx="135">
                  <c:v>-268.86666666666667</c:v>
                </c:pt>
                <c:pt idx="136">
                  <c:v>-276.56666666666666</c:v>
                </c:pt>
                <c:pt idx="137">
                  <c:v>-199.46666666666667</c:v>
                </c:pt>
                <c:pt idx="138">
                  <c:v>-307.63333333333333</c:v>
                </c:pt>
                <c:pt idx="139">
                  <c:v>-551.83333333333337</c:v>
                </c:pt>
                <c:pt idx="140">
                  <c:v>-542.4</c:v>
                </c:pt>
                <c:pt idx="141">
                  <c:v>-502.66666666666669</c:v>
                </c:pt>
                <c:pt idx="142">
                  <c:v>-535.20000000000005</c:v>
                </c:pt>
                <c:pt idx="143">
                  <c:v>-457.3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9E6-4946-B731-DAE6F525999F}"/>
            </c:ext>
          </c:extLst>
        </c:ser>
        <c:ser>
          <c:idx val="8"/>
          <c:order val="8"/>
          <c:tx>
            <c:strRef>
              <c:f>'Graficas Dias Tipo '!$J$10</c:f>
              <c:strCache>
                <c:ptCount val="1"/>
                <c:pt idx="0">
                  <c:v>Balear link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'!$J$11:$J$154</c:f>
              <c:numCache>
                <c:formatCode>0</c:formatCode>
                <c:ptCount val="144"/>
                <c:pt idx="0">
                  <c:v>-108.53333333333333</c:v>
                </c:pt>
                <c:pt idx="1">
                  <c:v>-93.033333333333331</c:v>
                </c:pt>
                <c:pt idx="2">
                  <c:v>-86.233333333333334</c:v>
                </c:pt>
                <c:pt idx="3">
                  <c:v>-84.933333333333337</c:v>
                </c:pt>
                <c:pt idx="4">
                  <c:v>-85.433333333333337</c:v>
                </c:pt>
                <c:pt idx="5">
                  <c:v>-85.36666666666666</c:v>
                </c:pt>
                <c:pt idx="6">
                  <c:v>-80.833333333333329</c:v>
                </c:pt>
                <c:pt idx="7">
                  <c:v>-74.033333333333331</c:v>
                </c:pt>
                <c:pt idx="8">
                  <c:v>-73.733333333333334</c:v>
                </c:pt>
                <c:pt idx="9">
                  <c:v>-73.666666666666671</c:v>
                </c:pt>
                <c:pt idx="10">
                  <c:v>-73.7</c:v>
                </c:pt>
                <c:pt idx="11">
                  <c:v>-73.733333333333334</c:v>
                </c:pt>
                <c:pt idx="12">
                  <c:v>-70.13333333333334</c:v>
                </c:pt>
                <c:pt idx="13">
                  <c:v>-65.333333333333329</c:v>
                </c:pt>
                <c:pt idx="14">
                  <c:v>-64.333333333333329</c:v>
                </c:pt>
                <c:pt idx="15">
                  <c:v>-64.266666666666666</c:v>
                </c:pt>
                <c:pt idx="16">
                  <c:v>-64.266666666666666</c:v>
                </c:pt>
                <c:pt idx="17">
                  <c:v>-64.3</c:v>
                </c:pt>
                <c:pt idx="18">
                  <c:v>-63.2</c:v>
                </c:pt>
                <c:pt idx="19">
                  <c:v>-60.266666666666666</c:v>
                </c:pt>
                <c:pt idx="20">
                  <c:v>-59.766666666666666</c:v>
                </c:pt>
                <c:pt idx="21">
                  <c:v>-59.766666666666666</c:v>
                </c:pt>
                <c:pt idx="22">
                  <c:v>-59.766666666666666</c:v>
                </c:pt>
                <c:pt idx="23">
                  <c:v>-59.633333333333333</c:v>
                </c:pt>
                <c:pt idx="24">
                  <c:v>-60.233333333333334</c:v>
                </c:pt>
                <c:pt idx="25">
                  <c:v>-60.333333333333336</c:v>
                </c:pt>
                <c:pt idx="26">
                  <c:v>-60.366666666666667</c:v>
                </c:pt>
                <c:pt idx="27">
                  <c:v>-60.4</c:v>
                </c:pt>
                <c:pt idx="28">
                  <c:v>-60.366666666666667</c:v>
                </c:pt>
                <c:pt idx="29">
                  <c:v>-60.4</c:v>
                </c:pt>
                <c:pt idx="30">
                  <c:v>-60.633333333333333</c:v>
                </c:pt>
                <c:pt idx="31">
                  <c:v>-61.233333333333334</c:v>
                </c:pt>
                <c:pt idx="32">
                  <c:v>-61.2</c:v>
                </c:pt>
                <c:pt idx="33">
                  <c:v>-61.266666666666666</c:v>
                </c:pt>
                <c:pt idx="34">
                  <c:v>-61.333333333333336</c:v>
                </c:pt>
                <c:pt idx="35">
                  <c:v>-61.3</c:v>
                </c:pt>
                <c:pt idx="36">
                  <c:v>-65.266666666666666</c:v>
                </c:pt>
                <c:pt idx="37">
                  <c:v>-71</c:v>
                </c:pt>
                <c:pt idx="38">
                  <c:v>-71.166666666666671</c:v>
                </c:pt>
                <c:pt idx="39">
                  <c:v>-71.2</c:v>
                </c:pt>
                <c:pt idx="40">
                  <c:v>-71.36666666666666</c:v>
                </c:pt>
                <c:pt idx="41">
                  <c:v>-71.233333333333334</c:v>
                </c:pt>
                <c:pt idx="42">
                  <c:v>-80.733333333333334</c:v>
                </c:pt>
                <c:pt idx="43">
                  <c:v>-95.666666666666671</c:v>
                </c:pt>
                <c:pt idx="44">
                  <c:v>-98.36666666666666</c:v>
                </c:pt>
                <c:pt idx="45">
                  <c:v>-98.333333333333329</c:v>
                </c:pt>
                <c:pt idx="46">
                  <c:v>-98.266666666666666</c:v>
                </c:pt>
                <c:pt idx="47">
                  <c:v>-98.333333333333329</c:v>
                </c:pt>
                <c:pt idx="48">
                  <c:v>-109.53333333333333</c:v>
                </c:pt>
                <c:pt idx="49">
                  <c:v>-128.33333333333334</c:v>
                </c:pt>
                <c:pt idx="50">
                  <c:v>-133.73333333333332</c:v>
                </c:pt>
                <c:pt idx="51">
                  <c:v>-132.56666666666666</c:v>
                </c:pt>
                <c:pt idx="52">
                  <c:v>-132.13333333333333</c:v>
                </c:pt>
                <c:pt idx="53">
                  <c:v>-131.73333333333332</c:v>
                </c:pt>
                <c:pt idx="54">
                  <c:v>-139.56666666666666</c:v>
                </c:pt>
                <c:pt idx="55">
                  <c:v>-151.16666666666666</c:v>
                </c:pt>
                <c:pt idx="56">
                  <c:v>-151.53333333333333</c:v>
                </c:pt>
                <c:pt idx="57">
                  <c:v>-151.46666666666667</c:v>
                </c:pt>
                <c:pt idx="58">
                  <c:v>-151.46666666666667</c:v>
                </c:pt>
                <c:pt idx="59">
                  <c:v>-151.36666666666667</c:v>
                </c:pt>
                <c:pt idx="60">
                  <c:v>-151.96666666666667</c:v>
                </c:pt>
                <c:pt idx="61">
                  <c:v>-152.53333333333333</c:v>
                </c:pt>
                <c:pt idx="62">
                  <c:v>-152.56666666666666</c:v>
                </c:pt>
                <c:pt idx="63">
                  <c:v>-152.56666666666666</c:v>
                </c:pt>
                <c:pt idx="64">
                  <c:v>-152.56666666666666</c:v>
                </c:pt>
                <c:pt idx="65">
                  <c:v>-152.56666666666666</c:v>
                </c:pt>
                <c:pt idx="66">
                  <c:v>-153.56666666666666</c:v>
                </c:pt>
                <c:pt idx="67">
                  <c:v>-156.46666666666667</c:v>
                </c:pt>
                <c:pt idx="68">
                  <c:v>-156.53333333333333</c:v>
                </c:pt>
                <c:pt idx="69">
                  <c:v>-156.46666666666667</c:v>
                </c:pt>
                <c:pt idx="70">
                  <c:v>-156.53333333333333</c:v>
                </c:pt>
                <c:pt idx="71">
                  <c:v>-156.43333333333334</c:v>
                </c:pt>
                <c:pt idx="72">
                  <c:v>-157.73333333333332</c:v>
                </c:pt>
                <c:pt idx="73">
                  <c:v>-159.30000000000001</c:v>
                </c:pt>
                <c:pt idx="74">
                  <c:v>-159.9</c:v>
                </c:pt>
                <c:pt idx="75">
                  <c:v>-159.36666666666667</c:v>
                </c:pt>
                <c:pt idx="76">
                  <c:v>-159.46666666666667</c:v>
                </c:pt>
                <c:pt idx="77">
                  <c:v>-162.43333333333334</c:v>
                </c:pt>
                <c:pt idx="78">
                  <c:v>-161.93333333333334</c:v>
                </c:pt>
                <c:pt idx="79">
                  <c:v>-160.16666666666666</c:v>
                </c:pt>
                <c:pt idx="80">
                  <c:v>-159.36666666666667</c:v>
                </c:pt>
                <c:pt idx="81">
                  <c:v>-159.26666666666668</c:v>
                </c:pt>
                <c:pt idx="82">
                  <c:v>-159.43333333333334</c:v>
                </c:pt>
                <c:pt idx="83">
                  <c:v>-159.43333333333334</c:v>
                </c:pt>
                <c:pt idx="84">
                  <c:v>-157.86666666666667</c:v>
                </c:pt>
                <c:pt idx="85">
                  <c:v>-155.36666666666667</c:v>
                </c:pt>
                <c:pt idx="86">
                  <c:v>-155.43333333333334</c:v>
                </c:pt>
                <c:pt idx="87">
                  <c:v>-155.46666666666667</c:v>
                </c:pt>
                <c:pt idx="88">
                  <c:v>-155.46666666666667</c:v>
                </c:pt>
                <c:pt idx="89">
                  <c:v>-155.36666666666667</c:v>
                </c:pt>
                <c:pt idx="90">
                  <c:v>-155.1</c:v>
                </c:pt>
                <c:pt idx="91">
                  <c:v>-154.43333333333334</c:v>
                </c:pt>
                <c:pt idx="92">
                  <c:v>-154.1</c:v>
                </c:pt>
                <c:pt idx="93">
                  <c:v>-154</c:v>
                </c:pt>
                <c:pt idx="94">
                  <c:v>-154.03333333333333</c:v>
                </c:pt>
                <c:pt idx="95">
                  <c:v>-154</c:v>
                </c:pt>
                <c:pt idx="96">
                  <c:v>-153.03333333333333</c:v>
                </c:pt>
                <c:pt idx="97">
                  <c:v>-152.30000000000001</c:v>
                </c:pt>
                <c:pt idx="98">
                  <c:v>-152.43333333333334</c:v>
                </c:pt>
                <c:pt idx="99">
                  <c:v>-152.43333333333334</c:v>
                </c:pt>
                <c:pt idx="100">
                  <c:v>-152.30000000000001</c:v>
                </c:pt>
                <c:pt idx="101">
                  <c:v>-152.4</c:v>
                </c:pt>
                <c:pt idx="102">
                  <c:v>-153.33333333333334</c:v>
                </c:pt>
                <c:pt idx="103">
                  <c:v>-153.43333333333334</c:v>
                </c:pt>
                <c:pt idx="104">
                  <c:v>-152.83333333333334</c:v>
                </c:pt>
                <c:pt idx="105">
                  <c:v>-152.83333333333334</c:v>
                </c:pt>
                <c:pt idx="106">
                  <c:v>-149.6</c:v>
                </c:pt>
                <c:pt idx="107">
                  <c:v>-149.63333333333333</c:v>
                </c:pt>
                <c:pt idx="108">
                  <c:v>-151.83333333333334</c:v>
                </c:pt>
                <c:pt idx="109">
                  <c:v>-155.13333333333333</c:v>
                </c:pt>
                <c:pt idx="110">
                  <c:v>-156</c:v>
                </c:pt>
                <c:pt idx="111">
                  <c:v>-156.03333333333333</c:v>
                </c:pt>
                <c:pt idx="112">
                  <c:v>-156</c:v>
                </c:pt>
                <c:pt idx="113">
                  <c:v>-156.03333333333333</c:v>
                </c:pt>
                <c:pt idx="114">
                  <c:v>-160.6</c:v>
                </c:pt>
                <c:pt idx="115">
                  <c:v>-167.9</c:v>
                </c:pt>
                <c:pt idx="116">
                  <c:v>-168.53333333333333</c:v>
                </c:pt>
                <c:pt idx="117">
                  <c:v>-168.56666666666666</c:v>
                </c:pt>
                <c:pt idx="118">
                  <c:v>-168.5</c:v>
                </c:pt>
                <c:pt idx="119">
                  <c:v>-168.53333333333333</c:v>
                </c:pt>
                <c:pt idx="120">
                  <c:v>-170.93333333333334</c:v>
                </c:pt>
                <c:pt idx="121">
                  <c:v>-174.03333333333333</c:v>
                </c:pt>
                <c:pt idx="122">
                  <c:v>-174.06666666666666</c:v>
                </c:pt>
                <c:pt idx="123">
                  <c:v>-173.9</c:v>
                </c:pt>
                <c:pt idx="124">
                  <c:v>-174.1</c:v>
                </c:pt>
                <c:pt idx="125">
                  <c:v>-174</c:v>
                </c:pt>
                <c:pt idx="126">
                  <c:v>-173.36666666666667</c:v>
                </c:pt>
                <c:pt idx="127">
                  <c:v>-172.33333333333334</c:v>
                </c:pt>
                <c:pt idx="128">
                  <c:v>-171.43333333333334</c:v>
                </c:pt>
                <c:pt idx="129">
                  <c:v>-171.43333333333334</c:v>
                </c:pt>
                <c:pt idx="130">
                  <c:v>-171.46666666666667</c:v>
                </c:pt>
                <c:pt idx="131">
                  <c:v>-171.46666666666667</c:v>
                </c:pt>
                <c:pt idx="132">
                  <c:v>-162.56666666666666</c:v>
                </c:pt>
                <c:pt idx="133">
                  <c:v>-150</c:v>
                </c:pt>
                <c:pt idx="134">
                  <c:v>-144.76666666666668</c:v>
                </c:pt>
                <c:pt idx="135">
                  <c:v>-144</c:v>
                </c:pt>
                <c:pt idx="136">
                  <c:v>-143.63333333333333</c:v>
                </c:pt>
                <c:pt idx="137">
                  <c:v>-144.33333333333334</c:v>
                </c:pt>
                <c:pt idx="138">
                  <c:v>-133.1</c:v>
                </c:pt>
                <c:pt idx="139">
                  <c:v>-115.83333333333333</c:v>
                </c:pt>
                <c:pt idx="140">
                  <c:v>-114.6</c:v>
                </c:pt>
                <c:pt idx="141">
                  <c:v>-114.53333333333333</c:v>
                </c:pt>
                <c:pt idx="142">
                  <c:v>-114.63333333333334</c:v>
                </c:pt>
                <c:pt idx="143">
                  <c:v>-114.66666666666667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E6-4946-B731-DAE6F525999F}"/>
            </c:ext>
          </c:extLst>
        </c:ser>
        <c:ser>
          <c:idx val="9"/>
          <c:order val="9"/>
          <c:tx>
            <c:strRef>
              <c:f>'Graficas Dias Tipo '!$K$10</c:f>
              <c:strCache>
                <c:ptCount val="1"/>
                <c:pt idx="0">
                  <c:v>Solar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'!$K$11:$K$154</c:f>
              <c:numCache>
                <c:formatCode>0</c:formatCode>
                <c:ptCount val="144"/>
                <c:pt idx="0">
                  <c:v>153.63333333333333</c:v>
                </c:pt>
                <c:pt idx="1">
                  <c:v>151.1</c:v>
                </c:pt>
                <c:pt idx="2">
                  <c:v>148.16666666666666</c:v>
                </c:pt>
                <c:pt idx="3">
                  <c:v>146.03333333333333</c:v>
                </c:pt>
                <c:pt idx="4">
                  <c:v>142.06666666666666</c:v>
                </c:pt>
                <c:pt idx="5">
                  <c:v>139.96666666666667</c:v>
                </c:pt>
                <c:pt idx="6">
                  <c:v>136.86666666666667</c:v>
                </c:pt>
                <c:pt idx="7">
                  <c:v>134.56666666666666</c:v>
                </c:pt>
                <c:pt idx="8">
                  <c:v>133.06666666666666</c:v>
                </c:pt>
                <c:pt idx="9">
                  <c:v>131.73333333333332</c:v>
                </c:pt>
                <c:pt idx="10">
                  <c:v>130.33333333333334</c:v>
                </c:pt>
                <c:pt idx="11">
                  <c:v>128</c:v>
                </c:pt>
                <c:pt idx="12">
                  <c:v>126.7</c:v>
                </c:pt>
                <c:pt idx="13">
                  <c:v>124.66666666666667</c:v>
                </c:pt>
                <c:pt idx="14">
                  <c:v>123.93333333333334</c:v>
                </c:pt>
                <c:pt idx="15">
                  <c:v>121.63333333333334</c:v>
                </c:pt>
                <c:pt idx="16">
                  <c:v>121.36666666666666</c:v>
                </c:pt>
                <c:pt idx="17">
                  <c:v>119.36666666666666</c:v>
                </c:pt>
                <c:pt idx="18">
                  <c:v>118.93333333333334</c:v>
                </c:pt>
                <c:pt idx="19">
                  <c:v>118.8</c:v>
                </c:pt>
                <c:pt idx="20">
                  <c:v>117.3</c:v>
                </c:pt>
                <c:pt idx="21">
                  <c:v>116.13333333333334</c:v>
                </c:pt>
                <c:pt idx="22">
                  <c:v>115.06666666666666</c:v>
                </c:pt>
                <c:pt idx="23">
                  <c:v>114.3</c:v>
                </c:pt>
                <c:pt idx="24">
                  <c:v>112.56666666666666</c:v>
                </c:pt>
                <c:pt idx="25">
                  <c:v>111.4</c:v>
                </c:pt>
                <c:pt idx="26">
                  <c:v>110.43333333333334</c:v>
                </c:pt>
                <c:pt idx="27">
                  <c:v>109.23333333333333</c:v>
                </c:pt>
                <c:pt idx="28">
                  <c:v>107.86666666666666</c:v>
                </c:pt>
                <c:pt idx="29">
                  <c:v>106.6</c:v>
                </c:pt>
                <c:pt idx="30">
                  <c:v>105.16666666666667</c:v>
                </c:pt>
                <c:pt idx="31">
                  <c:v>104.3</c:v>
                </c:pt>
                <c:pt idx="32">
                  <c:v>102.76666666666667</c:v>
                </c:pt>
                <c:pt idx="33">
                  <c:v>100.86666666666666</c:v>
                </c:pt>
                <c:pt idx="34">
                  <c:v>98.433333333333337</c:v>
                </c:pt>
                <c:pt idx="35">
                  <c:v>94.6</c:v>
                </c:pt>
                <c:pt idx="36">
                  <c:v>91.266666666666666</c:v>
                </c:pt>
                <c:pt idx="37">
                  <c:v>87.3</c:v>
                </c:pt>
                <c:pt idx="38">
                  <c:v>79.3</c:v>
                </c:pt>
                <c:pt idx="39">
                  <c:v>72.166666666666671</c:v>
                </c:pt>
                <c:pt idx="40">
                  <c:v>64.466666666666669</c:v>
                </c:pt>
                <c:pt idx="41">
                  <c:v>59.43333333333333</c:v>
                </c:pt>
                <c:pt idx="42">
                  <c:v>56.8</c:v>
                </c:pt>
                <c:pt idx="43">
                  <c:v>60.966666666666669</c:v>
                </c:pt>
                <c:pt idx="44">
                  <c:v>58.633333333333333</c:v>
                </c:pt>
                <c:pt idx="45">
                  <c:v>61</c:v>
                </c:pt>
                <c:pt idx="46">
                  <c:v>69.266666666666666</c:v>
                </c:pt>
                <c:pt idx="47">
                  <c:v>82.1</c:v>
                </c:pt>
                <c:pt idx="48">
                  <c:v>101.4</c:v>
                </c:pt>
                <c:pt idx="49">
                  <c:v>130.16666666666666</c:v>
                </c:pt>
                <c:pt idx="50">
                  <c:v>168.63333333333333</c:v>
                </c:pt>
                <c:pt idx="51">
                  <c:v>221.66666666666666</c:v>
                </c:pt>
                <c:pt idx="52">
                  <c:v>290.93333333333334</c:v>
                </c:pt>
                <c:pt idx="53">
                  <c:v>375.7</c:v>
                </c:pt>
                <c:pt idx="54">
                  <c:v>473.2</c:v>
                </c:pt>
                <c:pt idx="55">
                  <c:v>578.9</c:v>
                </c:pt>
                <c:pt idx="56">
                  <c:v>702.76666666666665</c:v>
                </c:pt>
                <c:pt idx="57">
                  <c:v>827.33333333333337</c:v>
                </c:pt>
                <c:pt idx="58">
                  <c:v>956.0333333333333</c:v>
                </c:pt>
                <c:pt idx="59">
                  <c:v>1084.5333333333333</c:v>
                </c:pt>
                <c:pt idx="60">
                  <c:v>1211.4000000000001</c:v>
                </c:pt>
                <c:pt idx="61">
                  <c:v>1325.1</c:v>
                </c:pt>
                <c:pt idx="62">
                  <c:v>1427.4</c:v>
                </c:pt>
                <c:pt idx="63">
                  <c:v>1529.6666666666667</c:v>
                </c:pt>
                <c:pt idx="64">
                  <c:v>1624.6333333333334</c:v>
                </c:pt>
                <c:pt idx="65">
                  <c:v>1705.5666666666666</c:v>
                </c:pt>
                <c:pt idx="66">
                  <c:v>1785</c:v>
                </c:pt>
                <c:pt idx="67">
                  <c:v>1853.9</c:v>
                </c:pt>
                <c:pt idx="68">
                  <c:v>1912.3</c:v>
                </c:pt>
                <c:pt idx="69">
                  <c:v>1968.5</c:v>
                </c:pt>
                <c:pt idx="70">
                  <c:v>2015.1333333333334</c:v>
                </c:pt>
                <c:pt idx="71">
                  <c:v>2055.5</c:v>
                </c:pt>
                <c:pt idx="72">
                  <c:v>2095.2666666666669</c:v>
                </c:pt>
                <c:pt idx="73">
                  <c:v>2121.9666666666667</c:v>
                </c:pt>
                <c:pt idx="74">
                  <c:v>2159.3333333333335</c:v>
                </c:pt>
                <c:pt idx="75">
                  <c:v>2177.7666666666669</c:v>
                </c:pt>
                <c:pt idx="76">
                  <c:v>2197.3000000000002</c:v>
                </c:pt>
                <c:pt idx="77">
                  <c:v>2212.3666666666668</c:v>
                </c:pt>
                <c:pt idx="78">
                  <c:v>2233.4666666666667</c:v>
                </c:pt>
                <c:pt idx="79">
                  <c:v>2246.9333333333334</c:v>
                </c:pt>
                <c:pt idx="80">
                  <c:v>2253.7666666666669</c:v>
                </c:pt>
                <c:pt idx="81">
                  <c:v>2267.6999999999998</c:v>
                </c:pt>
                <c:pt idx="82">
                  <c:v>2279.6</c:v>
                </c:pt>
                <c:pt idx="83">
                  <c:v>2274.1</c:v>
                </c:pt>
                <c:pt idx="84">
                  <c:v>2280.7666666666669</c:v>
                </c:pt>
                <c:pt idx="85">
                  <c:v>2282.3000000000002</c:v>
                </c:pt>
                <c:pt idx="86">
                  <c:v>2281.3000000000002</c:v>
                </c:pt>
                <c:pt idx="87">
                  <c:v>2283.8666666666668</c:v>
                </c:pt>
                <c:pt idx="88">
                  <c:v>2276.1666666666665</c:v>
                </c:pt>
                <c:pt idx="89">
                  <c:v>2270.5666666666666</c:v>
                </c:pt>
                <c:pt idx="90">
                  <c:v>2249.1333333333332</c:v>
                </c:pt>
                <c:pt idx="91">
                  <c:v>2233.9333333333334</c:v>
                </c:pt>
                <c:pt idx="92">
                  <c:v>2217.1666666666665</c:v>
                </c:pt>
                <c:pt idx="93">
                  <c:v>2208.1999999999998</c:v>
                </c:pt>
                <c:pt idx="94">
                  <c:v>2192.1333333333332</c:v>
                </c:pt>
                <c:pt idx="95">
                  <c:v>2170.2666666666669</c:v>
                </c:pt>
                <c:pt idx="96">
                  <c:v>2137.7666666666669</c:v>
                </c:pt>
                <c:pt idx="97">
                  <c:v>2104.8666666666668</c:v>
                </c:pt>
                <c:pt idx="98">
                  <c:v>2064.5333333333333</c:v>
                </c:pt>
                <c:pt idx="99">
                  <c:v>2020.2666666666667</c:v>
                </c:pt>
                <c:pt idx="100">
                  <c:v>1964.6</c:v>
                </c:pt>
                <c:pt idx="101">
                  <c:v>1898.5</c:v>
                </c:pt>
                <c:pt idx="102">
                  <c:v>1828.7666666666667</c:v>
                </c:pt>
                <c:pt idx="103">
                  <c:v>1764</c:v>
                </c:pt>
                <c:pt idx="104">
                  <c:v>1687.1666666666667</c:v>
                </c:pt>
                <c:pt idx="105">
                  <c:v>1614.1333333333334</c:v>
                </c:pt>
                <c:pt idx="106">
                  <c:v>1546.3333333333333</c:v>
                </c:pt>
                <c:pt idx="107">
                  <c:v>1473.4333333333334</c:v>
                </c:pt>
                <c:pt idx="108">
                  <c:v>1398.3666666666666</c:v>
                </c:pt>
                <c:pt idx="109">
                  <c:v>1313.8666666666666</c:v>
                </c:pt>
                <c:pt idx="110">
                  <c:v>1228.8</c:v>
                </c:pt>
                <c:pt idx="111">
                  <c:v>1149</c:v>
                </c:pt>
                <c:pt idx="112">
                  <c:v>1078.3333333333333</c:v>
                </c:pt>
                <c:pt idx="113">
                  <c:v>999.23333333333335</c:v>
                </c:pt>
                <c:pt idx="114">
                  <c:v>927.93333333333328</c:v>
                </c:pt>
                <c:pt idx="115">
                  <c:v>857.33333333333337</c:v>
                </c:pt>
                <c:pt idx="116">
                  <c:v>783.4666666666667</c:v>
                </c:pt>
                <c:pt idx="117">
                  <c:v>716.56666666666672</c:v>
                </c:pt>
                <c:pt idx="118">
                  <c:v>653.6</c:v>
                </c:pt>
                <c:pt idx="119">
                  <c:v>594.43333333333328</c:v>
                </c:pt>
                <c:pt idx="120">
                  <c:v>540.9666666666667</c:v>
                </c:pt>
                <c:pt idx="121">
                  <c:v>490.43333333333334</c:v>
                </c:pt>
                <c:pt idx="122">
                  <c:v>437.6</c:v>
                </c:pt>
                <c:pt idx="123">
                  <c:v>393.56666666666666</c:v>
                </c:pt>
                <c:pt idx="124">
                  <c:v>352.3</c:v>
                </c:pt>
                <c:pt idx="125">
                  <c:v>318.13333333333333</c:v>
                </c:pt>
                <c:pt idx="126">
                  <c:v>288.93333333333334</c:v>
                </c:pt>
                <c:pt idx="127">
                  <c:v>251.43333333333334</c:v>
                </c:pt>
                <c:pt idx="128">
                  <c:v>233.2</c:v>
                </c:pt>
                <c:pt idx="129">
                  <c:v>221</c:v>
                </c:pt>
                <c:pt idx="130">
                  <c:v>209.9</c:v>
                </c:pt>
                <c:pt idx="131">
                  <c:v>200.56666666666666</c:v>
                </c:pt>
                <c:pt idx="132">
                  <c:v>195.06666666666666</c:v>
                </c:pt>
                <c:pt idx="133">
                  <c:v>189.1</c:v>
                </c:pt>
                <c:pt idx="134">
                  <c:v>185.3</c:v>
                </c:pt>
                <c:pt idx="135">
                  <c:v>179</c:v>
                </c:pt>
                <c:pt idx="136">
                  <c:v>175.76666666666668</c:v>
                </c:pt>
                <c:pt idx="137">
                  <c:v>172.66666666666666</c:v>
                </c:pt>
                <c:pt idx="138">
                  <c:v>168.66666666666666</c:v>
                </c:pt>
                <c:pt idx="139">
                  <c:v>165.53333333333333</c:v>
                </c:pt>
                <c:pt idx="140">
                  <c:v>163.30000000000001</c:v>
                </c:pt>
                <c:pt idx="141">
                  <c:v>160.36666666666667</c:v>
                </c:pt>
                <c:pt idx="142">
                  <c:v>156.80000000000001</c:v>
                </c:pt>
                <c:pt idx="143">
                  <c:v>154.80000000000001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9E6-4946-B731-DAE6F5259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34208"/>
        <c:axId val="255535744"/>
      </c:areaChart>
      <c:catAx>
        <c:axId val="2555342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crossAx val="255535744"/>
        <c:crosses val="autoZero"/>
        <c:auto val="1"/>
        <c:lblAlgn val="ctr"/>
        <c:lblOffset val="100"/>
        <c:noMultiLvlLbl val="0"/>
      </c:catAx>
      <c:valAx>
        <c:axId val="25553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eléctrica (MW)</a:t>
                </a:r>
              </a:p>
            </c:rich>
          </c:tx>
          <c:layout>
            <c:manualLayout>
              <c:xMode val="edge"/>
              <c:yMode val="edge"/>
              <c:x val="1.5712680157631588E-2"/>
              <c:y val="0.3243713538696433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255534208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Curva de generación día máximo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'Graficas Dias Tipo '!$O$10</c:f>
              <c:strCache>
                <c:ptCount val="1"/>
                <c:pt idx="0">
                  <c:v>Nuclear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'!$O$11:$O$154</c:f>
              <c:numCache>
                <c:formatCode>0</c:formatCode>
                <c:ptCount val="144"/>
                <c:pt idx="0">
                  <c:v>6340.3</c:v>
                </c:pt>
                <c:pt idx="1">
                  <c:v>6338.0333333333338</c:v>
                </c:pt>
                <c:pt idx="2">
                  <c:v>6340.7</c:v>
                </c:pt>
                <c:pt idx="3">
                  <c:v>6341.8666666666668</c:v>
                </c:pt>
                <c:pt idx="4">
                  <c:v>6340.6333333333332</c:v>
                </c:pt>
                <c:pt idx="5">
                  <c:v>6340.7666666666664</c:v>
                </c:pt>
                <c:pt idx="6">
                  <c:v>6339.4333333333334</c:v>
                </c:pt>
                <c:pt idx="7">
                  <c:v>6337.4666666666662</c:v>
                </c:pt>
                <c:pt idx="8">
                  <c:v>6337.2666666666664</c:v>
                </c:pt>
                <c:pt idx="9">
                  <c:v>6336.9</c:v>
                </c:pt>
                <c:pt idx="10">
                  <c:v>6336</c:v>
                </c:pt>
                <c:pt idx="11">
                  <c:v>6335.0666666666666</c:v>
                </c:pt>
                <c:pt idx="12">
                  <c:v>6333.833333333333</c:v>
                </c:pt>
                <c:pt idx="13">
                  <c:v>6332.4333333333334</c:v>
                </c:pt>
                <c:pt idx="14">
                  <c:v>6331.5666666666666</c:v>
                </c:pt>
                <c:pt idx="15">
                  <c:v>6331.4</c:v>
                </c:pt>
                <c:pt idx="16">
                  <c:v>6330.1</c:v>
                </c:pt>
                <c:pt idx="17">
                  <c:v>6329.1</c:v>
                </c:pt>
                <c:pt idx="18">
                  <c:v>6328.4666666666662</c:v>
                </c:pt>
                <c:pt idx="19">
                  <c:v>6326.333333333333</c:v>
                </c:pt>
                <c:pt idx="20">
                  <c:v>6325.4333333333334</c:v>
                </c:pt>
                <c:pt idx="21">
                  <c:v>6324.1</c:v>
                </c:pt>
                <c:pt idx="22">
                  <c:v>6322.9</c:v>
                </c:pt>
                <c:pt idx="23">
                  <c:v>6324.2</c:v>
                </c:pt>
                <c:pt idx="24">
                  <c:v>6321.8</c:v>
                </c:pt>
                <c:pt idx="25">
                  <c:v>6323.1</c:v>
                </c:pt>
                <c:pt idx="26">
                  <c:v>6324</c:v>
                </c:pt>
                <c:pt idx="27">
                  <c:v>6323.6333333333332</c:v>
                </c:pt>
                <c:pt idx="28">
                  <c:v>6323.6333333333332</c:v>
                </c:pt>
                <c:pt idx="29">
                  <c:v>6324.9666666666662</c:v>
                </c:pt>
                <c:pt idx="30">
                  <c:v>6324.3666666666668</c:v>
                </c:pt>
                <c:pt idx="31">
                  <c:v>6326</c:v>
                </c:pt>
                <c:pt idx="32">
                  <c:v>6326.166666666667</c:v>
                </c:pt>
                <c:pt idx="33">
                  <c:v>6327.9666666666662</c:v>
                </c:pt>
                <c:pt idx="34">
                  <c:v>6326.5</c:v>
                </c:pt>
                <c:pt idx="35">
                  <c:v>6326.2</c:v>
                </c:pt>
                <c:pt idx="36">
                  <c:v>6326.7333333333336</c:v>
                </c:pt>
                <c:pt idx="37">
                  <c:v>6327.2</c:v>
                </c:pt>
                <c:pt idx="38">
                  <c:v>6327.2333333333336</c:v>
                </c:pt>
                <c:pt idx="39">
                  <c:v>6326.9</c:v>
                </c:pt>
                <c:pt idx="40">
                  <c:v>6328</c:v>
                </c:pt>
                <c:pt idx="41">
                  <c:v>6327.5666666666666</c:v>
                </c:pt>
                <c:pt idx="42">
                  <c:v>6328.4333333333334</c:v>
                </c:pt>
                <c:pt idx="43">
                  <c:v>6329.2</c:v>
                </c:pt>
                <c:pt idx="44">
                  <c:v>6328.6333333333332</c:v>
                </c:pt>
                <c:pt idx="45">
                  <c:v>6328.9333333333334</c:v>
                </c:pt>
                <c:pt idx="46">
                  <c:v>6329.5333333333338</c:v>
                </c:pt>
                <c:pt idx="47">
                  <c:v>6329.5666666666666</c:v>
                </c:pt>
                <c:pt idx="48">
                  <c:v>6330.4</c:v>
                </c:pt>
                <c:pt idx="49">
                  <c:v>6330.5666666666666</c:v>
                </c:pt>
                <c:pt idx="50">
                  <c:v>6328.9333333333334</c:v>
                </c:pt>
                <c:pt idx="51">
                  <c:v>6324.4</c:v>
                </c:pt>
                <c:pt idx="52">
                  <c:v>6318.5333333333338</c:v>
                </c:pt>
                <c:pt idx="53">
                  <c:v>6312.5</c:v>
                </c:pt>
                <c:pt idx="54">
                  <c:v>6307.6333333333332</c:v>
                </c:pt>
                <c:pt idx="55">
                  <c:v>6304.7333333333336</c:v>
                </c:pt>
                <c:pt idx="56">
                  <c:v>6301.4666666666662</c:v>
                </c:pt>
                <c:pt idx="57">
                  <c:v>6297.9333333333334</c:v>
                </c:pt>
                <c:pt idx="58">
                  <c:v>6296.8</c:v>
                </c:pt>
                <c:pt idx="59">
                  <c:v>6297.3</c:v>
                </c:pt>
                <c:pt idx="60">
                  <c:v>6298.1</c:v>
                </c:pt>
                <c:pt idx="61">
                  <c:v>6296.333333333333</c:v>
                </c:pt>
                <c:pt idx="62">
                  <c:v>6296.9333333333334</c:v>
                </c:pt>
                <c:pt idx="63">
                  <c:v>6298.1</c:v>
                </c:pt>
                <c:pt idx="64">
                  <c:v>6297.3</c:v>
                </c:pt>
                <c:pt idx="65">
                  <c:v>6298.7</c:v>
                </c:pt>
                <c:pt idx="66">
                  <c:v>6297.3</c:v>
                </c:pt>
                <c:pt idx="67">
                  <c:v>6297</c:v>
                </c:pt>
                <c:pt idx="68">
                  <c:v>6296.3666666666668</c:v>
                </c:pt>
                <c:pt idx="69">
                  <c:v>6296.166666666667</c:v>
                </c:pt>
                <c:pt idx="70">
                  <c:v>6297.1</c:v>
                </c:pt>
                <c:pt idx="71">
                  <c:v>6296.833333333333</c:v>
                </c:pt>
                <c:pt idx="72">
                  <c:v>6298.2666666666664</c:v>
                </c:pt>
                <c:pt idx="73">
                  <c:v>6296.3666666666668</c:v>
                </c:pt>
                <c:pt idx="74">
                  <c:v>6296.2</c:v>
                </c:pt>
                <c:pt idx="75">
                  <c:v>6297.333333333333</c:v>
                </c:pt>
                <c:pt idx="76">
                  <c:v>6296.9</c:v>
                </c:pt>
                <c:pt idx="77">
                  <c:v>6297.4666666666662</c:v>
                </c:pt>
                <c:pt idx="78">
                  <c:v>6298.4333333333334</c:v>
                </c:pt>
                <c:pt idx="79">
                  <c:v>6298.6333333333332</c:v>
                </c:pt>
                <c:pt idx="80">
                  <c:v>6299.5333333333338</c:v>
                </c:pt>
                <c:pt idx="81">
                  <c:v>6300.0666666666666</c:v>
                </c:pt>
                <c:pt idx="82">
                  <c:v>6299.3</c:v>
                </c:pt>
                <c:pt idx="83">
                  <c:v>6300.5333333333338</c:v>
                </c:pt>
                <c:pt idx="84">
                  <c:v>6300.7</c:v>
                </c:pt>
                <c:pt idx="85">
                  <c:v>6299.833333333333</c:v>
                </c:pt>
                <c:pt idx="86">
                  <c:v>6299.5333333333338</c:v>
                </c:pt>
                <c:pt idx="87">
                  <c:v>6300.6333333333332</c:v>
                </c:pt>
                <c:pt idx="88">
                  <c:v>6301.666666666667</c:v>
                </c:pt>
                <c:pt idx="89">
                  <c:v>6302.7333333333336</c:v>
                </c:pt>
                <c:pt idx="90">
                  <c:v>6304.2</c:v>
                </c:pt>
                <c:pt idx="91">
                  <c:v>6303.9</c:v>
                </c:pt>
                <c:pt idx="92">
                  <c:v>6304.8</c:v>
                </c:pt>
                <c:pt idx="93">
                  <c:v>6304.9</c:v>
                </c:pt>
                <c:pt idx="94">
                  <c:v>6305.2666666666664</c:v>
                </c:pt>
                <c:pt idx="95">
                  <c:v>6305.3</c:v>
                </c:pt>
                <c:pt idx="96">
                  <c:v>6306.2666666666664</c:v>
                </c:pt>
                <c:pt idx="97">
                  <c:v>6272.333333333333</c:v>
                </c:pt>
                <c:pt idx="98">
                  <c:v>6305.0666666666666</c:v>
                </c:pt>
                <c:pt idx="99">
                  <c:v>6305.6</c:v>
                </c:pt>
                <c:pt idx="100">
                  <c:v>6306.166666666667</c:v>
                </c:pt>
                <c:pt idx="101">
                  <c:v>6305.9666666666662</c:v>
                </c:pt>
                <c:pt idx="102">
                  <c:v>6307.1333333333332</c:v>
                </c:pt>
                <c:pt idx="103">
                  <c:v>6308</c:v>
                </c:pt>
                <c:pt idx="104">
                  <c:v>6307.6</c:v>
                </c:pt>
                <c:pt idx="105">
                  <c:v>6309.0666666666666</c:v>
                </c:pt>
                <c:pt idx="106">
                  <c:v>6309.7333333333336</c:v>
                </c:pt>
                <c:pt idx="107">
                  <c:v>6310</c:v>
                </c:pt>
                <c:pt idx="108">
                  <c:v>6311.9</c:v>
                </c:pt>
                <c:pt idx="109">
                  <c:v>6313.333333333333</c:v>
                </c:pt>
                <c:pt idx="110">
                  <c:v>6313.5</c:v>
                </c:pt>
                <c:pt idx="111">
                  <c:v>6315.5333333333338</c:v>
                </c:pt>
                <c:pt idx="112">
                  <c:v>6316.4666666666662</c:v>
                </c:pt>
                <c:pt idx="113">
                  <c:v>6317.7</c:v>
                </c:pt>
                <c:pt idx="114">
                  <c:v>6319.6</c:v>
                </c:pt>
                <c:pt idx="115">
                  <c:v>6319.7</c:v>
                </c:pt>
                <c:pt idx="116">
                  <c:v>6320.9666666666662</c:v>
                </c:pt>
                <c:pt idx="117">
                  <c:v>6322.6</c:v>
                </c:pt>
                <c:pt idx="118">
                  <c:v>6325.1333333333332</c:v>
                </c:pt>
                <c:pt idx="119">
                  <c:v>6325.833333333333</c:v>
                </c:pt>
                <c:pt idx="120">
                  <c:v>6328.7</c:v>
                </c:pt>
                <c:pt idx="121">
                  <c:v>6327.7</c:v>
                </c:pt>
                <c:pt idx="122">
                  <c:v>6330.5333333333338</c:v>
                </c:pt>
                <c:pt idx="123">
                  <c:v>6330.666666666667</c:v>
                </c:pt>
                <c:pt idx="124">
                  <c:v>6331.6333333333332</c:v>
                </c:pt>
                <c:pt idx="125">
                  <c:v>6333.0666666666666</c:v>
                </c:pt>
                <c:pt idx="126">
                  <c:v>6334</c:v>
                </c:pt>
                <c:pt idx="127">
                  <c:v>6333.0333333333338</c:v>
                </c:pt>
                <c:pt idx="128">
                  <c:v>6335.1333333333332</c:v>
                </c:pt>
                <c:pt idx="129">
                  <c:v>6337</c:v>
                </c:pt>
                <c:pt idx="130">
                  <c:v>6337.8666666666668</c:v>
                </c:pt>
                <c:pt idx="131">
                  <c:v>6338.4666666666662</c:v>
                </c:pt>
                <c:pt idx="132">
                  <c:v>6339.4333333333334</c:v>
                </c:pt>
                <c:pt idx="133">
                  <c:v>6337.7666666666664</c:v>
                </c:pt>
                <c:pt idx="134">
                  <c:v>6338</c:v>
                </c:pt>
                <c:pt idx="135">
                  <c:v>6338.7333333333336</c:v>
                </c:pt>
                <c:pt idx="136">
                  <c:v>6338.7333333333336</c:v>
                </c:pt>
                <c:pt idx="137">
                  <c:v>6340.833333333333</c:v>
                </c:pt>
                <c:pt idx="138">
                  <c:v>6340.666666666667</c:v>
                </c:pt>
                <c:pt idx="139">
                  <c:v>6339.8666666666668</c:v>
                </c:pt>
                <c:pt idx="140">
                  <c:v>6341.7666666666664</c:v>
                </c:pt>
                <c:pt idx="141">
                  <c:v>6342.2666666666664</c:v>
                </c:pt>
                <c:pt idx="142">
                  <c:v>6342.833333333333</c:v>
                </c:pt>
                <c:pt idx="143">
                  <c:v>6344.9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9B-4BEB-98F4-F3AD086C58B0}"/>
            </c:ext>
          </c:extLst>
        </c:ser>
        <c:ser>
          <c:idx val="1"/>
          <c:order val="1"/>
          <c:tx>
            <c:strRef>
              <c:f>'Graficas Dias Tipo '!$P$10</c:f>
              <c:strCache>
                <c:ptCount val="1"/>
                <c:pt idx="0">
                  <c:v>Fuel/gas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'!$P$11:$P$154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9B-4BEB-98F4-F3AD086C58B0}"/>
            </c:ext>
          </c:extLst>
        </c:ser>
        <c:ser>
          <c:idx val="2"/>
          <c:order val="2"/>
          <c:tx>
            <c:strRef>
              <c:f>'Graficas Dias Tipo '!$Q$10</c:f>
              <c:strCache>
                <c:ptCount val="1"/>
                <c:pt idx="0">
                  <c:v>Coal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'!$Q$11:$Q$154</c:f>
              <c:numCache>
                <c:formatCode>0</c:formatCode>
                <c:ptCount val="144"/>
                <c:pt idx="0">
                  <c:v>5571.7333333333336</c:v>
                </c:pt>
                <c:pt idx="1">
                  <c:v>5727.4333333333334</c:v>
                </c:pt>
                <c:pt idx="2">
                  <c:v>5733.4333333333334</c:v>
                </c:pt>
                <c:pt idx="3">
                  <c:v>5702.833333333333</c:v>
                </c:pt>
                <c:pt idx="4">
                  <c:v>5630.6</c:v>
                </c:pt>
                <c:pt idx="5">
                  <c:v>5538.3</c:v>
                </c:pt>
                <c:pt idx="6">
                  <c:v>5456.4333333333334</c:v>
                </c:pt>
                <c:pt idx="7">
                  <c:v>5473.6</c:v>
                </c:pt>
                <c:pt idx="8">
                  <c:v>5422.666666666667</c:v>
                </c:pt>
                <c:pt idx="9">
                  <c:v>5328.2</c:v>
                </c:pt>
                <c:pt idx="10">
                  <c:v>5268.5333333333338</c:v>
                </c:pt>
                <c:pt idx="11">
                  <c:v>5219.7</c:v>
                </c:pt>
                <c:pt idx="12">
                  <c:v>5201.5</c:v>
                </c:pt>
                <c:pt idx="13">
                  <c:v>5246.8666666666668</c:v>
                </c:pt>
                <c:pt idx="14">
                  <c:v>5239.3999999999996</c:v>
                </c:pt>
                <c:pt idx="15">
                  <c:v>5206.1333333333332</c:v>
                </c:pt>
                <c:pt idx="16">
                  <c:v>5187.7666666666664</c:v>
                </c:pt>
                <c:pt idx="17">
                  <c:v>5160.4666666666662</c:v>
                </c:pt>
                <c:pt idx="18">
                  <c:v>5127.333333333333</c:v>
                </c:pt>
                <c:pt idx="19">
                  <c:v>5124.5333333333338</c:v>
                </c:pt>
                <c:pt idx="20">
                  <c:v>5144.1000000000004</c:v>
                </c:pt>
                <c:pt idx="21">
                  <c:v>5124.833333333333</c:v>
                </c:pt>
                <c:pt idx="22">
                  <c:v>5121.2333333333336</c:v>
                </c:pt>
                <c:pt idx="23">
                  <c:v>5099.9333333333334</c:v>
                </c:pt>
                <c:pt idx="24">
                  <c:v>5094.3999999999996</c:v>
                </c:pt>
                <c:pt idx="25">
                  <c:v>5108.2666666666664</c:v>
                </c:pt>
                <c:pt idx="26">
                  <c:v>5120.7333333333336</c:v>
                </c:pt>
                <c:pt idx="27">
                  <c:v>5083.8999999999996</c:v>
                </c:pt>
                <c:pt idx="28">
                  <c:v>5090.333333333333</c:v>
                </c:pt>
                <c:pt idx="29">
                  <c:v>5127.3666666666668</c:v>
                </c:pt>
                <c:pt idx="30">
                  <c:v>5137.9666666666662</c:v>
                </c:pt>
                <c:pt idx="31">
                  <c:v>5157.833333333333</c:v>
                </c:pt>
                <c:pt idx="32">
                  <c:v>5208.7666666666664</c:v>
                </c:pt>
                <c:pt idx="33">
                  <c:v>5210.8999999999996</c:v>
                </c:pt>
                <c:pt idx="34">
                  <c:v>5258.6</c:v>
                </c:pt>
                <c:pt idx="35">
                  <c:v>5283.0666666666666</c:v>
                </c:pt>
                <c:pt idx="36">
                  <c:v>5335.3</c:v>
                </c:pt>
                <c:pt idx="37">
                  <c:v>5438.4666666666662</c:v>
                </c:pt>
                <c:pt idx="38">
                  <c:v>5548.8</c:v>
                </c:pt>
                <c:pt idx="39">
                  <c:v>5637.833333333333</c:v>
                </c:pt>
                <c:pt idx="40">
                  <c:v>5761.7</c:v>
                </c:pt>
                <c:pt idx="41">
                  <c:v>5850.0666666666666</c:v>
                </c:pt>
                <c:pt idx="42">
                  <c:v>5903.3666666666668</c:v>
                </c:pt>
                <c:pt idx="43">
                  <c:v>5880</c:v>
                </c:pt>
                <c:pt idx="44">
                  <c:v>6004.1</c:v>
                </c:pt>
                <c:pt idx="45">
                  <c:v>6114.7666666666664</c:v>
                </c:pt>
                <c:pt idx="46">
                  <c:v>6209.3</c:v>
                </c:pt>
                <c:pt idx="47">
                  <c:v>6267.333333333333</c:v>
                </c:pt>
                <c:pt idx="48">
                  <c:v>6318.1</c:v>
                </c:pt>
                <c:pt idx="49">
                  <c:v>6348.2333333333336</c:v>
                </c:pt>
                <c:pt idx="50">
                  <c:v>6395.4</c:v>
                </c:pt>
                <c:pt idx="51">
                  <c:v>6410.7666666666664</c:v>
                </c:pt>
                <c:pt idx="52">
                  <c:v>6434.7</c:v>
                </c:pt>
                <c:pt idx="53">
                  <c:v>6430.0666666666666</c:v>
                </c:pt>
                <c:pt idx="54">
                  <c:v>6436.4</c:v>
                </c:pt>
                <c:pt idx="55">
                  <c:v>6446.2666666666664</c:v>
                </c:pt>
                <c:pt idx="56">
                  <c:v>6464.2</c:v>
                </c:pt>
                <c:pt idx="57">
                  <c:v>6486.4</c:v>
                </c:pt>
                <c:pt idx="58">
                  <c:v>6486.9333333333334</c:v>
                </c:pt>
                <c:pt idx="59">
                  <c:v>6480.5333333333338</c:v>
                </c:pt>
                <c:pt idx="60">
                  <c:v>6487.5</c:v>
                </c:pt>
                <c:pt idx="61">
                  <c:v>6478.2</c:v>
                </c:pt>
                <c:pt idx="62">
                  <c:v>6479.2</c:v>
                </c:pt>
                <c:pt idx="63">
                  <c:v>6472.833333333333</c:v>
                </c:pt>
                <c:pt idx="64">
                  <c:v>6471.5333333333338</c:v>
                </c:pt>
                <c:pt idx="65">
                  <c:v>6451.166666666667</c:v>
                </c:pt>
                <c:pt idx="66">
                  <c:v>6429.1</c:v>
                </c:pt>
                <c:pt idx="67">
                  <c:v>6458.9</c:v>
                </c:pt>
                <c:pt idx="68">
                  <c:v>6426.0333333333338</c:v>
                </c:pt>
                <c:pt idx="69">
                  <c:v>6418.9666666666662</c:v>
                </c:pt>
                <c:pt idx="70">
                  <c:v>6402.7333333333336</c:v>
                </c:pt>
                <c:pt idx="71">
                  <c:v>6393.9333333333334</c:v>
                </c:pt>
                <c:pt idx="72">
                  <c:v>6364.166666666667</c:v>
                </c:pt>
                <c:pt idx="73">
                  <c:v>6369.3666666666668</c:v>
                </c:pt>
                <c:pt idx="74">
                  <c:v>6365.7</c:v>
                </c:pt>
                <c:pt idx="75">
                  <c:v>6357.2666666666664</c:v>
                </c:pt>
                <c:pt idx="76">
                  <c:v>6350.3</c:v>
                </c:pt>
                <c:pt idx="77">
                  <c:v>6349.4666666666662</c:v>
                </c:pt>
                <c:pt idx="78">
                  <c:v>6354.4333333333334</c:v>
                </c:pt>
                <c:pt idx="79">
                  <c:v>6384.166666666667</c:v>
                </c:pt>
                <c:pt idx="80">
                  <c:v>6391.7666666666664</c:v>
                </c:pt>
                <c:pt idx="81">
                  <c:v>6384.4666666666662</c:v>
                </c:pt>
                <c:pt idx="82">
                  <c:v>6355.5666666666666</c:v>
                </c:pt>
                <c:pt idx="83">
                  <c:v>6323.2666666666664</c:v>
                </c:pt>
                <c:pt idx="84">
                  <c:v>6288.9333333333334</c:v>
                </c:pt>
                <c:pt idx="85">
                  <c:v>6292.2333333333336</c:v>
                </c:pt>
                <c:pt idx="86">
                  <c:v>6304.8666666666668</c:v>
                </c:pt>
                <c:pt idx="87">
                  <c:v>6267.6</c:v>
                </c:pt>
                <c:pt idx="88">
                  <c:v>6239.333333333333</c:v>
                </c:pt>
                <c:pt idx="89">
                  <c:v>6187.2</c:v>
                </c:pt>
                <c:pt idx="90">
                  <c:v>6155.0333333333338</c:v>
                </c:pt>
                <c:pt idx="91">
                  <c:v>6231.4</c:v>
                </c:pt>
                <c:pt idx="92">
                  <c:v>6246.166666666667</c:v>
                </c:pt>
                <c:pt idx="93">
                  <c:v>6228.833333333333</c:v>
                </c:pt>
                <c:pt idx="94">
                  <c:v>6240.6</c:v>
                </c:pt>
                <c:pt idx="95">
                  <c:v>6235.0666666666666</c:v>
                </c:pt>
                <c:pt idx="96">
                  <c:v>6229.7333333333336</c:v>
                </c:pt>
                <c:pt idx="97">
                  <c:v>6204.2</c:v>
                </c:pt>
                <c:pt idx="98">
                  <c:v>6179.9666666666662</c:v>
                </c:pt>
                <c:pt idx="99">
                  <c:v>6162.8666666666668</c:v>
                </c:pt>
                <c:pt idx="100">
                  <c:v>6185.3666666666668</c:v>
                </c:pt>
                <c:pt idx="101">
                  <c:v>6192.9</c:v>
                </c:pt>
                <c:pt idx="102">
                  <c:v>6189.1</c:v>
                </c:pt>
                <c:pt idx="103">
                  <c:v>6161.5666666666666</c:v>
                </c:pt>
                <c:pt idx="104">
                  <c:v>6193.4333333333334</c:v>
                </c:pt>
                <c:pt idx="105">
                  <c:v>6226.6333333333332</c:v>
                </c:pt>
                <c:pt idx="106">
                  <c:v>6259.9333333333334</c:v>
                </c:pt>
                <c:pt idx="107">
                  <c:v>6285.4666666666662</c:v>
                </c:pt>
                <c:pt idx="108">
                  <c:v>6290.2333333333336</c:v>
                </c:pt>
                <c:pt idx="109">
                  <c:v>6227.1333333333332</c:v>
                </c:pt>
                <c:pt idx="110">
                  <c:v>6261.0666666666666</c:v>
                </c:pt>
                <c:pt idx="111">
                  <c:v>6321.3</c:v>
                </c:pt>
                <c:pt idx="112">
                  <c:v>6366.5666666666666</c:v>
                </c:pt>
                <c:pt idx="113">
                  <c:v>6406.4666666666662</c:v>
                </c:pt>
                <c:pt idx="114">
                  <c:v>6438.1333333333332</c:v>
                </c:pt>
                <c:pt idx="115">
                  <c:v>6423.0666666666666</c:v>
                </c:pt>
                <c:pt idx="116">
                  <c:v>6449.5666666666666</c:v>
                </c:pt>
                <c:pt idx="117">
                  <c:v>6462.9333333333334</c:v>
                </c:pt>
                <c:pt idx="118">
                  <c:v>6481.1333333333332</c:v>
                </c:pt>
                <c:pt idx="119">
                  <c:v>6491.166666666667</c:v>
                </c:pt>
                <c:pt idx="120">
                  <c:v>6497</c:v>
                </c:pt>
                <c:pt idx="121">
                  <c:v>6487.4</c:v>
                </c:pt>
                <c:pt idx="122">
                  <c:v>6482.7666666666664</c:v>
                </c:pt>
                <c:pt idx="123">
                  <c:v>6486</c:v>
                </c:pt>
                <c:pt idx="124">
                  <c:v>6473.2666666666664</c:v>
                </c:pt>
                <c:pt idx="125">
                  <c:v>6478.7666666666664</c:v>
                </c:pt>
                <c:pt idx="126">
                  <c:v>6453.5666666666666</c:v>
                </c:pt>
                <c:pt idx="127">
                  <c:v>6442.9666666666662</c:v>
                </c:pt>
                <c:pt idx="128">
                  <c:v>6433.3666666666668</c:v>
                </c:pt>
                <c:pt idx="129">
                  <c:v>6412.4666666666662</c:v>
                </c:pt>
                <c:pt idx="130">
                  <c:v>6369.7</c:v>
                </c:pt>
                <c:pt idx="131">
                  <c:v>6317.333333333333</c:v>
                </c:pt>
                <c:pt idx="132">
                  <c:v>6250.4</c:v>
                </c:pt>
                <c:pt idx="133">
                  <c:v>6276.7333333333336</c:v>
                </c:pt>
                <c:pt idx="134">
                  <c:v>6266.8666666666668</c:v>
                </c:pt>
                <c:pt idx="135">
                  <c:v>6232.9333333333334</c:v>
                </c:pt>
                <c:pt idx="136">
                  <c:v>6179.9666666666662</c:v>
                </c:pt>
                <c:pt idx="137">
                  <c:v>6121.4</c:v>
                </c:pt>
                <c:pt idx="138">
                  <c:v>6058.5666666666666</c:v>
                </c:pt>
                <c:pt idx="139">
                  <c:v>6159.6333333333332</c:v>
                </c:pt>
                <c:pt idx="140">
                  <c:v>6147.2333333333336</c:v>
                </c:pt>
                <c:pt idx="141">
                  <c:v>6088.7</c:v>
                </c:pt>
                <c:pt idx="142">
                  <c:v>5997.6333333333332</c:v>
                </c:pt>
                <c:pt idx="143">
                  <c:v>5878.3666666666668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9B-4BEB-98F4-F3AD086C58B0}"/>
            </c:ext>
          </c:extLst>
        </c:ser>
        <c:ser>
          <c:idx val="3"/>
          <c:order val="3"/>
          <c:tx>
            <c:strRef>
              <c:f>'Graficas Dias Tipo '!$R$10</c:f>
              <c:strCache>
                <c:ptCount val="1"/>
                <c:pt idx="0">
                  <c:v>Combined cycle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'!$R$11:$R$154</c:f>
              <c:numCache>
                <c:formatCode>0</c:formatCode>
                <c:ptCount val="144"/>
                <c:pt idx="0">
                  <c:v>2707.2333333333331</c:v>
                </c:pt>
                <c:pt idx="1">
                  <c:v>2815.2333333333331</c:v>
                </c:pt>
                <c:pt idx="2">
                  <c:v>2599.1999999999998</c:v>
                </c:pt>
                <c:pt idx="3">
                  <c:v>2424.0333333333333</c:v>
                </c:pt>
                <c:pt idx="4">
                  <c:v>2271.3666666666668</c:v>
                </c:pt>
                <c:pt idx="5">
                  <c:v>2138.3666666666668</c:v>
                </c:pt>
                <c:pt idx="6">
                  <c:v>2081.6999999999998</c:v>
                </c:pt>
                <c:pt idx="7">
                  <c:v>2141.1333333333332</c:v>
                </c:pt>
                <c:pt idx="8">
                  <c:v>2059.0666666666666</c:v>
                </c:pt>
                <c:pt idx="9">
                  <c:v>1963.1666666666667</c:v>
                </c:pt>
                <c:pt idx="10">
                  <c:v>1927.4333333333334</c:v>
                </c:pt>
                <c:pt idx="11">
                  <c:v>1910.6333333333334</c:v>
                </c:pt>
                <c:pt idx="12">
                  <c:v>1931.4666666666667</c:v>
                </c:pt>
                <c:pt idx="13">
                  <c:v>2021.1666666666667</c:v>
                </c:pt>
                <c:pt idx="14">
                  <c:v>1975.9666666666667</c:v>
                </c:pt>
                <c:pt idx="15">
                  <c:v>1927.0666666666666</c:v>
                </c:pt>
                <c:pt idx="16">
                  <c:v>1923.0666666666666</c:v>
                </c:pt>
                <c:pt idx="17">
                  <c:v>1901.6666666666667</c:v>
                </c:pt>
                <c:pt idx="18">
                  <c:v>1888.1666666666667</c:v>
                </c:pt>
                <c:pt idx="19">
                  <c:v>1942.3</c:v>
                </c:pt>
                <c:pt idx="20">
                  <c:v>1935.2666666666667</c:v>
                </c:pt>
                <c:pt idx="21">
                  <c:v>1912.0333333333333</c:v>
                </c:pt>
                <c:pt idx="22">
                  <c:v>1902.8333333333333</c:v>
                </c:pt>
                <c:pt idx="23">
                  <c:v>1887.8666666666666</c:v>
                </c:pt>
                <c:pt idx="24">
                  <c:v>1896.1666666666667</c:v>
                </c:pt>
                <c:pt idx="25">
                  <c:v>1896.6333333333334</c:v>
                </c:pt>
                <c:pt idx="26">
                  <c:v>1906.6333333333334</c:v>
                </c:pt>
                <c:pt idx="27">
                  <c:v>1875.4333333333334</c:v>
                </c:pt>
                <c:pt idx="28">
                  <c:v>1901.5</c:v>
                </c:pt>
                <c:pt idx="29">
                  <c:v>1921.4</c:v>
                </c:pt>
                <c:pt idx="30">
                  <c:v>1905.9333333333334</c:v>
                </c:pt>
                <c:pt idx="31">
                  <c:v>2013.7</c:v>
                </c:pt>
                <c:pt idx="32">
                  <c:v>2012.4666666666667</c:v>
                </c:pt>
                <c:pt idx="33">
                  <c:v>1999.2666666666667</c:v>
                </c:pt>
                <c:pt idx="34">
                  <c:v>2046.4333333333334</c:v>
                </c:pt>
                <c:pt idx="35">
                  <c:v>2080.8333333333335</c:v>
                </c:pt>
                <c:pt idx="36">
                  <c:v>2086.0666666666666</c:v>
                </c:pt>
                <c:pt idx="37">
                  <c:v>2282.5333333333333</c:v>
                </c:pt>
                <c:pt idx="38">
                  <c:v>2386.1</c:v>
                </c:pt>
                <c:pt idx="39">
                  <c:v>2434.6999999999998</c:v>
                </c:pt>
                <c:pt idx="40">
                  <c:v>2560.5333333333333</c:v>
                </c:pt>
                <c:pt idx="41">
                  <c:v>2715.6666666666665</c:v>
                </c:pt>
                <c:pt idx="42">
                  <c:v>2802.6333333333332</c:v>
                </c:pt>
                <c:pt idx="43">
                  <c:v>2980.2666666666669</c:v>
                </c:pt>
                <c:pt idx="44">
                  <c:v>3264.7666666666669</c:v>
                </c:pt>
                <c:pt idx="45">
                  <c:v>3424.3666666666668</c:v>
                </c:pt>
                <c:pt idx="46">
                  <c:v>3660.1</c:v>
                </c:pt>
                <c:pt idx="47">
                  <c:v>3813.3666666666668</c:v>
                </c:pt>
                <c:pt idx="48">
                  <c:v>3924.3333333333335</c:v>
                </c:pt>
                <c:pt idx="49">
                  <c:v>4238.166666666667</c:v>
                </c:pt>
                <c:pt idx="50">
                  <c:v>4417.2333333333336</c:v>
                </c:pt>
                <c:pt idx="51">
                  <c:v>4451.6000000000004</c:v>
                </c:pt>
                <c:pt idx="52">
                  <c:v>4504.4666666666662</c:v>
                </c:pt>
                <c:pt idx="53">
                  <c:v>4506.6333333333332</c:v>
                </c:pt>
                <c:pt idx="54">
                  <c:v>4446.833333333333</c:v>
                </c:pt>
                <c:pt idx="55">
                  <c:v>4548.333333333333</c:v>
                </c:pt>
                <c:pt idx="56">
                  <c:v>4598.3999999999996</c:v>
                </c:pt>
                <c:pt idx="57">
                  <c:v>4618.5</c:v>
                </c:pt>
                <c:pt idx="58">
                  <c:v>4664.2</c:v>
                </c:pt>
                <c:pt idx="59">
                  <c:v>4704.2333333333336</c:v>
                </c:pt>
                <c:pt idx="60">
                  <c:v>4704.0666666666666</c:v>
                </c:pt>
                <c:pt idx="61">
                  <c:v>4766.8666666666668</c:v>
                </c:pt>
                <c:pt idx="62">
                  <c:v>4761.2666666666664</c:v>
                </c:pt>
                <c:pt idx="63">
                  <c:v>4717.666666666667</c:v>
                </c:pt>
                <c:pt idx="64">
                  <c:v>4698.7333333333336</c:v>
                </c:pt>
                <c:pt idx="65">
                  <c:v>4657</c:v>
                </c:pt>
                <c:pt idx="66">
                  <c:v>4653.0333333333338</c:v>
                </c:pt>
                <c:pt idx="67">
                  <c:v>4730.2666666666664</c:v>
                </c:pt>
                <c:pt idx="68">
                  <c:v>4692.5333333333338</c:v>
                </c:pt>
                <c:pt idx="69">
                  <c:v>4639.9666666666662</c:v>
                </c:pt>
                <c:pt idx="70">
                  <c:v>4614.166666666667</c:v>
                </c:pt>
                <c:pt idx="71">
                  <c:v>4573.5333333333338</c:v>
                </c:pt>
                <c:pt idx="72">
                  <c:v>4484.7</c:v>
                </c:pt>
                <c:pt idx="73">
                  <c:v>4389.6000000000004</c:v>
                </c:pt>
                <c:pt idx="74">
                  <c:v>4349.8666666666668</c:v>
                </c:pt>
                <c:pt idx="75">
                  <c:v>4294.8999999999996</c:v>
                </c:pt>
                <c:pt idx="76">
                  <c:v>4283.4333333333334</c:v>
                </c:pt>
                <c:pt idx="77">
                  <c:v>4290.3999999999996</c:v>
                </c:pt>
                <c:pt idx="78">
                  <c:v>4284.7333333333336</c:v>
                </c:pt>
                <c:pt idx="79">
                  <c:v>4351.6000000000004</c:v>
                </c:pt>
                <c:pt idx="80">
                  <c:v>4358.9333333333334</c:v>
                </c:pt>
                <c:pt idx="81">
                  <c:v>4332.7</c:v>
                </c:pt>
                <c:pt idx="82">
                  <c:v>4269.9333333333334</c:v>
                </c:pt>
                <c:pt idx="83">
                  <c:v>4196.833333333333</c:v>
                </c:pt>
                <c:pt idx="84">
                  <c:v>4102.2333333333336</c:v>
                </c:pt>
                <c:pt idx="85">
                  <c:v>4050.1666666666665</c:v>
                </c:pt>
                <c:pt idx="86">
                  <c:v>4064.7</c:v>
                </c:pt>
                <c:pt idx="87">
                  <c:v>4043.1</c:v>
                </c:pt>
                <c:pt idx="88">
                  <c:v>4024.0333333333333</c:v>
                </c:pt>
                <c:pt idx="89">
                  <c:v>3971.8</c:v>
                </c:pt>
                <c:pt idx="90">
                  <c:v>3955.1333333333332</c:v>
                </c:pt>
                <c:pt idx="91">
                  <c:v>4053.4</c:v>
                </c:pt>
                <c:pt idx="92">
                  <c:v>4081.5333333333333</c:v>
                </c:pt>
                <c:pt idx="93">
                  <c:v>4054.1333333333332</c:v>
                </c:pt>
                <c:pt idx="94">
                  <c:v>4076.6333333333332</c:v>
                </c:pt>
                <c:pt idx="95">
                  <c:v>4093.2333333333331</c:v>
                </c:pt>
                <c:pt idx="96">
                  <c:v>4112.8666666666668</c:v>
                </c:pt>
                <c:pt idx="97">
                  <c:v>4193.9333333333334</c:v>
                </c:pt>
                <c:pt idx="98">
                  <c:v>4256.5333333333338</c:v>
                </c:pt>
                <c:pt idx="99">
                  <c:v>4280.7666666666664</c:v>
                </c:pt>
                <c:pt idx="100">
                  <c:v>4329.1333333333332</c:v>
                </c:pt>
                <c:pt idx="101">
                  <c:v>4389.9333333333334</c:v>
                </c:pt>
                <c:pt idx="102">
                  <c:v>4408.3</c:v>
                </c:pt>
                <c:pt idx="103">
                  <c:v>4464.4666666666662</c:v>
                </c:pt>
                <c:pt idx="104">
                  <c:v>4657.0333333333338</c:v>
                </c:pt>
                <c:pt idx="105">
                  <c:v>4745.333333333333</c:v>
                </c:pt>
                <c:pt idx="106">
                  <c:v>4865.0666666666666</c:v>
                </c:pt>
                <c:pt idx="107">
                  <c:v>4997.7666666666664</c:v>
                </c:pt>
                <c:pt idx="108">
                  <c:v>5105.2333333333336</c:v>
                </c:pt>
                <c:pt idx="109">
                  <c:v>5173.5333333333338</c:v>
                </c:pt>
                <c:pt idx="110">
                  <c:v>5330.4</c:v>
                </c:pt>
                <c:pt idx="111">
                  <c:v>5483.833333333333</c:v>
                </c:pt>
                <c:pt idx="112">
                  <c:v>5677.4</c:v>
                </c:pt>
                <c:pt idx="113">
                  <c:v>5882.2666666666664</c:v>
                </c:pt>
                <c:pt idx="114">
                  <c:v>5894.2333333333336</c:v>
                </c:pt>
                <c:pt idx="115">
                  <c:v>5777.833333333333</c:v>
                </c:pt>
                <c:pt idx="116">
                  <c:v>5782.5333333333338</c:v>
                </c:pt>
                <c:pt idx="117">
                  <c:v>5801.5333333333338</c:v>
                </c:pt>
                <c:pt idx="118">
                  <c:v>5852.0333333333338</c:v>
                </c:pt>
                <c:pt idx="119">
                  <c:v>5882.4666666666662</c:v>
                </c:pt>
                <c:pt idx="120">
                  <c:v>5863</c:v>
                </c:pt>
                <c:pt idx="121">
                  <c:v>5877.9333333333334</c:v>
                </c:pt>
                <c:pt idx="122">
                  <c:v>5885.333333333333</c:v>
                </c:pt>
                <c:pt idx="123">
                  <c:v>5840.166666666667</c:v>
                </c:pt>
                <c:pt idx="124">
                  <c:v>5828.8</c:v>
                </c:pt>
                <c:pt idx="125">
                  <c:v>5817.8</c:v>
                </c:pt>
                <c:pt idx="126">
                  <c:v>5774.4</c:v>
                </c:pt>
                <c:pt idx="127">
                  <c:v>5709.2666666666664</c:v>
                </c:pt>
                <c:pt idx="128">
                  <c:v>5634.3</c:v>
                </c:pt>
                <c:pt idx="129">
                  <c:v>5513.2</c:v>
                </c:pt>
                <c:pt idx="130">
                  <c:v>5417.7333333333336</c:v>
                </c:pt>
                <c:pt idx="131">
                  <c:v>5319.6</c:v>
                </c:pt>
                <c:pt idx="132">
                  <c:v>5227.0666666666666</c:v>
                </c:pt>
                <c:pt idx="133">
                  <c:v>5006.8666666666668</c:v>
                </c:pt>
                <c:pt idx="134">
                  <c:v>4722.6000000000004</c:v>
                </c:pt>
                <c:pt idx="135">
                  <c:v>4505.333333333333</c:v>
                </c:pt>
                <c:pt idx="136">
                  <c:v>4350.833333333333</c:v>
                </c:pt>
                <c:pt idx="137">
                  <c:v>4208.9666666666662</c:v>
                </c:pt>
                <c:pt idx="138">
                  <c:v>4136</c:v>
                </c:pt>
                <c:pt idx="139">
                  <c:v>3901.0666666666666</c:v>
                </c:pt>
                <c:pt idx="140">
                  <c:v>3602.2333333333331</c:v>
                </c:pt>
                <c:pt idx="141">
                  <c:v>3464.1</c:v>
                </c:pt>
                <c:pt idx="142">
                  <c:v>3317.7</c:v>
                </c:pt>
                <c:pt idx="143">
                  <c:v>3151.7333333333331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E9B-4BEB-98F4-F3AD086C58B0}"/>
            </c:ext>
          </c:extLst>
        </c:ser>
        <c:ser>
          <c:idx val="4"/>
          <c:order val="4"/>
          <c:tx>
            <c:strRef>
              <c:f>'Graficas Dias Tipo '!$S$10</c:f>
              <c:strCache>
                <c:ptCount val="1"/>
                <c:pt idx="0">
                  <c:v>Hydro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'!$S$11:$S$154</c:f>
              <c:numCache>
                <c:formatCode>0</c:formatCode>
                <c:ptCount val="144"/>
                <c:pt idx="0">
                  <c:v>3363.4</c:v>
                </c:pt>
                <c:pt idx="1">
                  <c:v>3523.4</c:v>
                </c:pt>
                <c:pt idx="2">
                  <c:v>3240.1333333333332</c:v>
                </c:pt>
                <c:pt idx="3">
                  <c:v>2991.2333333333331</c:v>
                </c:pt>
                <c:pt idx="4">
                  <c:v>2736.3333333333335</c:v>
                </c:pt>
                <c:pt idx="5">
                  <c:v>2466.6</c:v>
                </c:pt>
                <c:pt idx="6">
                  <c:v>2233.1</c:v>
                </c:pt>
                <c:pt idx="7">
                  <c:v>2169.2666666666669</c:v>
                </c:pt>
                <c:pt idx="8">
                  <c:v>1945.3</c:v>
                </c:pt>
                <c:pt idx="9">
                  <c:v>1719.2666666666667</c:v>
                </c:pt>
                <c:pt idx="10">
                  <c:v>1629.9333333333334</c:v>
                </c:pt>
                <c:pt idx="11">
                  <c:v>1471.7666666666667</c:v>
                </c:pt>
                <c:pt idx="12">
                  <c:v>1307.3</c:v>
                </c:pt>
                <c:pt idx="13">
                  <c:v>1228.8666666666666</c:v>
                </c:pt>
                <c:pt idx="14">
                  <c:v>1096.5999999999999</c:v>
                </c:pt>
                <c:pt idx="15">
                  <c:v>978.4</c:v>
                </c:pt>
                <c:pt idx="16">
                  <c:v>949.0333333333333</c:v>
                </c:pt>
                <c:pt idx="17">
                  <c:v>885.7</c:v>
                </c:pt>
                <c:pt idx="18">
                  <c:v>734.73333333333335</c:v>
                </c:pt>
                <c:pt idx="19">
                  <c:v>706.23333333333335</c:v>
                </c:pt>
                <c:pt idx="20">
                  <c:v>673.66666666666663</c:v>
                </c:pt>
                <c:pt idx="21">
                  <c:v>597.86666666666667</c:v>
                </c:pt>
                <c:pt idx="22">
                  <c:v>602.86666666666667</c:v>
                </c:pt>
                <c:pt idx="23">
                  <c:v>543.6</c:v>
                </c:pt>
                <c:pt idx="24">
                  <c:v>506.23333333333335</c:v>
                </c:pt>
                <c:pt idx="25">
                  <c:v>486.73333333333335</c:v>
                </c:pt>
                <c:pt idx="26">
                  <c:v>487.23333333333335</c:v>
                </c:pt>
                <c:pt idx="27">
                  <c:v>442</c:v>
                </c:pt>
                <c:pt idx="28">
                  <c:v>473.9</c:v>
                </c:pt>
                <c:pt idx="29">
                  <c:v>509.86666666666667</c:v>
                </c:pt>
                <c:pt idx="30">
                  <c:v>518.79999999999995</c:v>
                </c:pt>
                <c:pt idx="31">
                  <c:v>609.4666666666667</c:v>
                </c:pt>
                <c:pt idx="32">
                  <c:v>689.26666666666665</c:v>
                </c:pt>
                <c:pt idx="33">
                  <c:v>725</c:v>
                </c:pt>
                <c:pt idx="34">
                  <c:v>868.23333333333335</c:v>
                </c:pt>
                <c:pt idx="35">
                  <c:v>979.63333333333333</c:v>
                </c:pt>
                <c:pt idx="36">
                  <c:v>1185.5333333333333</c:v>
                </c:pt>
                <c:pt idx="37">
                  <c:v>1617.7</c:v>
                </c:pt>
                <c:pt idx="38">
                  <c:v>1957.5</c:v>
                </c:pt>
                <c:pt idx="39">
                  <c:v>2184.9333333333334</c:v>
                </c:pt>
                <c:pt idx="40">
                  <c:v>2508.1666666666665</c:v>
                </c:pt>
                <c:pt idx="41">
                  <c:v>2894.1333333333332</c:v>
                </c:pt>
                <c:pt idx="42">
                  <c:v>3084.5666666666666</c:v>
                </c:pt>
                <c:pt idx="43">
                  <c:v>3473.3333333333335</c:v>
                </c:pt>
                <c:pt idx="44">
                  <c:v>4012.0333333333333</c:v>
                </c:pt>
                <c:pt idx="45">
                  <c:v>4363.5</c:v>
                </c:pt>
                <c:pt idx="46">
                  <c:v>4807.5666666666666</c:v>
                </c:pt>
                <c:pt idx="47">
                  <c:v>5053.1333333333332</c:v>
                </c:pt>
                <c:pt idx="48">
                  <c:v>5178.7666666666664</c:v>
                </c:pt>
                <c:pt idx="49">
                  <c:v>5427.0666666666666</c:v>
                </c:pt>
                <c:pt idx="50">
                  <c:v>5743.5666666666666</c:v>
                </c:pt>
                <c:pt idx="51">
                  <c:v>5772.5666666666666</c:v>
                </c:pt>
                <c:pt idx="52">
                  <c:v>5866.2</c:v>
                </c:pt>
                <c:pt idx="53">
                  <c:v>5884.833333333333</c:v>
                </c:pt>
                <c:pt idx="54">
                  <c:v>5853.7</c:v>
                </c:pt>
                <c:pt idx="55">
                  <c:v>6256.4333333333334</c:v>
                </c:pt>
                <c:pt idx="56">
                  <c:v>6436.5666666666666</c:v>
                </c:pt>
                <c:pt idx="57">
                  <c:v>6421.5</c:v>
                </c:pt>
                <c:pt idx="58">
                  <c:v>6459.4333333333334</c:v>
                </c:pt>
                <c:pt idx="59">
                  <c:v>6436.666666666667</c:v>
                </c:pt>
                <c:pt idx="60">
                  <c:v>6380.9333333333334</c:v>
                </c:pt>
                <c:pt idx="61">
                  <c:v>6514.2</c:v>
                </c:pt>
                <c:pt idx="62">
                  <c:v>6466.4333333333334</c:v>
                </c:pt>
                <c:pt idx="63">
                  <c:v>6420.3666666666668</c:v>
                </c:pt>
                <c:pt idx="64">
                  <c:v>6387.5</c:v>
                </c:pt>
                <c:pt idx="65">
                  <c:v>6279.7333333333336</c:v>
                </c:pt>
                <c:pt idx="66">
                  <c:v>6169.9</c:v>
                </c:pt>
                <c:pt idx="67">
                  <c:v>6180.1333333333332</c:v>
                </c:pt>
                <c:pt idx="68">
                  <c:v>6037.9333333333334</c:v>
                </c:pt>
                <c:pt idx="69">
                  <c:v>5918.1333333333332</c:v>
                </c:pt>
                <c:pt idx="70">
                  <c:v>5833.4666666666662</c:v>
                </c:pt>
                <c:pt idx="71">
                  <c:v>5740.6</c:v>
                </c:pt>
                <c:pt idx="72">
                  <c:v>5561.1</c:v>
                </c:pt>
                <c:pt idx="73">
                  <c:v>5575.7666666666664</c:v>
                </c:pt>
                <c:pt idx="74">
                  <c:v>5554</c:v>
                </c:pt>
                <c:pt idx="75">
                  <c:v>5459.8</c:v>
                </c:pt>
                <c:pt idx="76">
                  <c:v>5467.8</c:v>
                </c:pt>
                <c:pt idx="77">
                  <c:v>5432.2666666666664</c:v>
                </c:pt>
                <c:pt idx="78">
                  <c:v>5296.8666666666668</c:v>
                </c:pt>
                <c:pt idx="79">
                  <c:v>5308.6</c:v>
                </c:pt>
                <c:pt idx="80">
                  <c:v>5292.1</c:v>
                </c:pt>
                <c:pt idx="81">
                  <c:v>5192.0333333333338</c:v>
                </c:pt>
                <c:pt idx="82">
                  <c:v>5010.3</c:v>
                </c:pt>
                <c:pt idx="83">
                  <c:v>4823.4666666666662</c:v>
                </c:pt>
                <c:pt idx="84">
                  <c:v>4547.2333333333336</c:v>
                </c:pt>
                <c:pt idx="85">
                  <c:v>4404.7333333333336</c:v>
                </c:pt>
                <c:pt idx="86">
                  <c:v>4407.2</c:v>
                </c:pt>
                <c:pt idx="87">
                  <c:v>4298.166666666667</c:v>
                </c:pt>
                <c:pt idx="88">
                  <c:v>4232.5333333333338</c:v>
                </c:pt>
                <c:pt idx="89">
                  <c:v>4116.5333333333338</c:v>
                </c:pt>
                <c:pt idx="90">
                  <c:v>3996.1333333333332</c:v>
                </c:pt>
                <c:pt idx="91">
                  <c:v>4043.5666666666666</c:v>
                </c:pt>
                <c:pt idx="92">
                  <c:v>4048.4</c:v>
                </c:pt>
                <c:pt idx="93">
                  <c:v>3972.7666666666669</c:v>
                </c:pt>
                <c:pt idx="94">
                  <c:v>4041.0333333333333</c:v>
                </c:pt>
                <c:pt idx="95">
                  <c:v>4031.7</c:v>
                </c:pt>
                <c:pt idx="96">
                  <c:v>3932.4666666666667</c:v>
                </c:pt>
                <c:pt idx="97">
                  <c:v>3951.9333333333334</c:v>
                </c:pt>
                <c:pt idx="98">
                  <c:v>4001.4333333333334</c:v>
                </c:pt>
                <c:pt idx="99">
                  <c:v>3997.4333333333334</c:v>
                </c:pt>
                <c:pt idx="100">
                  <c:v>4119.9666666666662</c:v>
                </c:pt>
                <c:pt idx="101">
                  <c:v>4154.4333333333334</c:v>
                </c:pt>
                <c:pt idx="102">
                  <c:v>4207.0666666666666</c:v>
                </c:pt>
                <c:pt idx="103">
                  <c:v>4350.166666666667</c:v>
                </c:pt>
                <c:pt idx="104">
                  <c:v>4555.4333333333334</c:v>
                </c:pt>
                <c:pt idx="105">
                  <c:v>4708.166666666667</c:v>
                </c:pt>
                <c:pt idx="106">
                  <c:v>4846.7</c:v>
                </c:pt>
                <c:pt idx="107">
                  <c:v>5004.9666666666662</c:v>
                </c:pt>
                <c:pt idx="108">
                  <c:v>5094.833333333333</c:v>
                </c:pt>
                <c:pt idx="109">
                  <c:v>5178.0333333333338</c:v>
                </c:pt>
                <c:pt idx="110">
                  <c:v>5580.3</c:v>
                </c:pt>
                <c:pt idx="111">
                  <c:v>5825.0666666666666</c:v>
                </c:pt>
                <c:pt idx="112">
                  <c:v>6102.3</c:v>
                </c:pt>
                <c:pt idx="113">
                  <c:v>6292.6333333333332</c:v>
                </c:pt>
                <c:pt idx="114">
                  <c:v>6356.7666666666664</c:v>
                </c:pt>
                <c:pt idx="115">
                  <c:v>6455.6333333333332</c:v>
                </c:pt>
                <c:pt idx="116">
                  <c:v>6581.4666666666662</c:v>
                </c:pt>
                <c:pt idx="117">
                  <c:v>6535.7333333333336</c:v>
                </c:pt>
                <c:pt idx="118">
                  <c:v>6620.6333333333332</c:v>
                </c:pt>
                <c:pt idx="119">
                  <c:v>6668.1</c:v>
                </c:pt>
                <c:pt idx="120">
                  <c:v>6651.4333333333334</c:v>
                </c:pt>
                <c:pt idx="121">
                  <c:v>6574.4</c:v>
                </c:pt>
                <c:pt idx="122">
                  <c:v>6569.1</c:v>
                </c:pt>
                <c:pt idx="123">
                  <c:v>6453.3666666666668</c:v>
                </c:pt>
                <c:pt idx="124">
                  <c:v>6465.3666666666668</c:v>
                </c:pt>
                <c:pt idx="125">
                  <c:v>6420.7333333333336</c:v>
                </c:pt>
                <c:pt idx="126">
                  <c:v>6254.6</c:v>
                </c:pt>
                <c:pt idx="127">
                  <c:v>6394.9</c:v>
                </c:pt>
                <c:pt idx="128">
                  <c:v>6344.1333333333332</c:v>
                </c:pt>
                <c:pt idx="129">
                  <c:v>6104.3666666666668</c:v>
                </c:pt>
                <c:pt idx="130">
                  <c:v>5870.2</c:v>
                </c:pt>
                <c:pt idx="131">
                  <c:v>5565.2333333333336</c:v>
                </c:pt>
                <c:pt idx="132">
                  <c:v>5222.4666666666662</c:v>
                </c:pt>
                <c:pt idx="133">
                  <c:v>5448</c:v>
                </c:pt>
                <c:pt idx="134">
                  <c:v>5419</c:v>
                </c:pt>
                <c:pt idx="135">
                  <c:v>5210.2333333333336</c:v>
                </c:pt>
                <c:pt idx="136">
                  <c:v>4949.7666666666664</c:v>
                </c:pt>
                <c:pt idx="137">
                  <c:v>4653.5333333333338</c:v>
                </c:pt>
                <c:pt idx="138">
                  <c:v>4370.7333333333336</c:v>
                </c:pt>
                <c:pt idx="139">
                  <c:v>4412.4333333333334</c:v>
                </c:pt>
                <c:pt idx="140">
                  <c:v>4162.6333333333332</c:v>
                </c:pt>
                <c:pt idx="141">
                  <c:v>3870.4</c:v>
                </c:pt>
                <c:pt idx="142">
                  <c:v>3651.6</c:v>
                </c:pt>
                <c:pt idx="143">
                  <c:v>3317.5666666666666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E9B-4BEB-98F4-F3AD086C58B0}"/>
            </c:ext>
          </c:extLst>
        </c:ser>
        <c:ser>
          <c:idx val="5"/>
          <c:order val="5"/>
          <c:tx>
            <c:strRef>
              <c:f>'Graficas Dias Tipo '!$T$10</c:f>
              <c:strCache>
                <c:ptCount val="1"/>
                <c:pt idx="0">
                  <c:v>Wind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'!$T$11:$T$154</c:f>
              <c:numCache>
                <c:formatCode>0</c:formatCode>
                <c:ptCount val="144"/>
                <c:pt idx="0">
                  <c:v>7185.6</c:v>
                </c:pt>
                <c:pt idx="1">
                  <c:v>7154.4666666666662</c:v>
                </c:pt>
                <c:pt idx="2">
                  <c:v>7143</c:v>
                </c:pt>
                <c:pt idx="3">
                  <c:v>7111</c:v>
                </c:pt>
                <c:pt idx="4">
                  <c:v>7128.6</c:v>
                </c:pt>
                <c:pt idx="5">
                  <c:v>7120.1333333333332</c:v>
                </c:pt>
                <c:pt idx="6">
                  <c:v>7107.2</c:v>
                </c:pt>
                <c:pt idx="7">
                  <c:v>7108.9</c:v>
                </c:pt>
                <c:pt idx="8">
                  <c:v>7089.6</c:v>
                </c:pt>
                <c:pt idx="9">
                  <c:v>7102.7</c:v>
                </c:pt>
                <c:pt idx="10">
                  <c:v>7080.8666666666668</c:v>
                </c:pt>
                <c:pt idx="11">
                  <c:v>7055.1</c:v>
                </c:pt>
                <c:pt idx="12">
                  <c:v>7025.5333333333338</c:v>
                </c:pt>
                <c:pt idx="13">
                  <c:v>6989.9</c:v>
                </c:pt>
                <c:pt idx="14">
                  <c:v>6964.4333333333334</c:v>
                </c:pt>
                <c:pt idx="15">
                  <c:v>6936.9333333333334</c:v>
                </c:pt>
                <c:pt idx="16">
                  <c:v>6908.9333333333334</c:v>
                </c:pt>
                <c:pt idx="17">
                  <c:v>6891.2</c:v>
                </c:pt>
                <c:pt idx="18">
                  <c:v>6868.2333333333336</c:v>
                </c:pt>
                <c:pt idx="19">
                  <c:v>6830.4333333333334</c:v>
                </c:pt>
                <c:pt idx="20">
                  <c:v>6785.1333333333332</c:v>
                </c:pt>
                <c:pt idx="21">
                  <c:v>6752.8666666666668</c:v>
                </c:pt>
                <c:pt idx="22">
                  <c:v>6742.166666666667</c:v>
                </c:pt>
                <c:pt idx="23">
                  <c:v>6730.0333333333338</c:v>
                </c:pt>
                <c:pt idx="24">
                  <c:v>6726.9666666666662</c:v>
                </c:pt>
                <c:pt idx="25">
                  <c:v>6740.666666666667</c:v>
                </c:pt>
                <c:pt idx="26">
                  <c:v>6740.2</c:v>
                </c:pt>
                <c:pt idx="27">
                  <c:v>6747.3</c:v>
                </c:pt>
                <c:pt idx="28">
                  <c:v>6731.5333333333338</c:v>
                </c:pt>
                <c:pt idx="29">
                  <c:v>6718.6333333333332</c:v>
                </c:pt>
                <c:pt idx="30">
                  <c:v>6714.3</c:v>
                </c:pt>
                <c:pt idx="31">
                  <c:v>6702.5333333333338</c:v>
                </c:pt>
                <c:pt idx="32">
                  <c:v>6688.1</c:v>
                </c:pt>
                <c:pt idx="33">
                  <c:v>6677.7333333333336</c:v>
                </c:pt>
                <c:pt idx="34">
                  <c:v>6675.2666666666664</c:v>
                </c:pt>
                <c:pt idx="35">
                  <c:v>6691.7666666666664</c:v>
                </c:pt>
                <c:pt idx="36">
                  <c:v>6693.166666666667</c:v>
                </c:pt>
                <c:pt idx="37">
                  <c:v>6701.0666666666666</c:v>
                </c:pt>
                <c:pt idx="38">
                  <c:v>6712.5666666666666</c:v>
                </c:pt>
                <c:pt idx="39">
                  <c:v>6710.4666666666662</c:v>
                </c:pt>
                <c:pt idx="40">
                  <c:v>6712.1</c:v>
                </c:pt>
                <c:pt idx="41">
                  <c:v>6721.0333333333338</c:v>
                </c:pt>
                <c:pt idx="42">
                  <c:v>6735.9333333333334</c:v>
                </c:pt>
                <c:pt idx="43">
                  <c:v>6734.7333333333336</c:v>
                </c:pt>
                <c:pt idx="44">
                  <c:v>6723.9333333333334</c:v>
                </c:pt>
                <c:pt idx="45">
                  <c:v>6727.4</c:v>
                </c:pt>
                <c:pt idx="46">
                  <c:v>6712.8</c:v>
                </c:pt>
                <c:pt idx="47">
                  <c:v>6676.833333333333</c:v>
                </c:pt>
                <c:pt idx="48">
                  <c:v>6647.1</c:v>
                </c:pt>
                <c:pt idx="49">
                  <c:v>6638.2</c:v>
                </c:pt>
                <c:pt idx="50">
                  <c:v>6620.8</c:v>
                </c:pt>
                <c:pt idx="51">
                  <c:v>6591.7333333333336</c:v>
                </c:pt>
                <c:pt idx="52">
                  <c:v>6560.0333333333338</c:v>
                </c:pt>
                <c:pt idx="53">
                  <c:v>6509.0666666666666</c:v>
                </c:pt>
                <c:pt idx="54">
                  <c:v>6462.4666666666662</c:v>
                </c:pt>
                <c:pt idx="55">
                  <c:v>6429.8</c:v>
                </c:pt>
                <c:pt idx="56">
                  <c:v>6392.166666666667</c:v>
                </c:pt>
                <c:pt idx="57">
                  <c:v>6333.1</c:v>
                </c:pt>
                <c:pt idx="58">
                  <c:v>6307.1333333333332</c:v>
                </c:pt>
                <c:pt idx="59">
                  <c:v>6287.833333333333</c:v>
                </c:pt>
                <c:pt idx="60">
                  <c:v>6261.2</c:v>
                </c:pt>
                <c:pt idx="61">
                  <c:v>6242.6</c:v>
                </c:pt>
                <c:pt idx="62">
                  <c:v>6220.9333333333334</c:v>
                </c:pt>
                <c:pt idx="63">
                  <c:v>6207.2333333333336</c:v>
                </c:pt>
                <c:pt idx="64">
                  <c:v>6209.0666666666666</c:v>
                </c:pt>
                <c:pt idx="65">
                  <c:v>6217.6</c:v>
                </c:pt>
                <c:pt idx="66">
                  <c:v>6229.3666666666668</c:v>
                </c:pt>
                <c:pt idx="67">
                  <c:v>6259.7666666666664</c:v>
                </c:pt>
                <c:pt idx="68">
                  <c:v>6298.166666666667</c:v>
                </c:pt>
                <c:pt idx="69">
                  <c:v>6341.6333333333332</c:v>
                </c:pt>
                <c:pt idx="70">
                  <c:v>6351.9333333333334</c:v>
                </c:pt>
                <c:pt idx="71">
                  <c:v>6386.833333333333</c:v>
                </c:pt>
                <c:pt idx="72">
                  <c:v>6405.8666666666668</c:v>
                </c:pt>
                <c:pt idx="73">
                  <c:v>6440.7</c:v>
                </c:pt>
                <c:pt idx="74">
                  <c:v>6511.2333333333336</c:v>
                </c:pt>
                <c:pt idx="75">
                  <c:v>6532.4666666666662</c:v>
                </c:pt>
                <c:pt idx="76">
                  <c:v>6613.9</c:v>
                </c:pt>
                <c:pt idx="77">
                  <c:v>6650.0333333333338</c:v>
                </c:pt>
                <c:pt idx="78">
                  <c:v>6679.333333333333</c:v>
                </c:pt>
                <c:pt idx="79">
                  <c:v>6711.2666666666664</c:v>
                </c:pt>
                <c:pt idx="80">
                  <c:v>6760.7666666666664</c:v>
                </c:pt>
                <c:pt idx="81">
                  <c:v>6800.7333333333336</c:v>
                </c:pt>
                <c:pt idx="82">
                  <c:v>6858.5666666666666</c:v>
                </c:pt>
                <c:pt idx="83">
                  <c:v>6907.1</c:v>
                </c:pt>
                <c:pt idx="84">
                  <c:v>6945.7666666666664</c:v>
                </c:pt>
                <c:pt idx="85">
                  <c:v>6965.0666666666666</c:v>
                </c:pt>
                <c:pt idx="86">
                  <c:v>7001.6333333333332</c:v>
                </c:pt>
                <c:pt idx="87">
                  <c:v>7024.333333333333</c:v>
                </c:pt>
                <c:pt idx="88">
                  <c:v>7055.9666666666662</c:v>
                </c:pt>
                <c:pt idx="89">
                  <c:v>7067.3</c:v>
                </c:pt>
                <c:pt idx="90">
                  <c:v>7075.2666666666664</c:v>
                </c:pt>
                <c:pt idx="91">
                  <c:v>7091.9666666666662</c:v>
                </c:pt>
                <c:pt idx="92">
                  <c:v>7115.3</c:v>
                </c:pt>
                <c:pt idx="93">
                  <c:v>7121.9</c:v>
                </c:pt>
                <c:pt idx="94">
                  <c:v>7122.5333333333338</c:v>
                </c:pt>
                <c:pt idx="95">
                  <c:v>7115</c:v>
                </c:pt>
                <c:pt idx="96">
                  <c:v>7119.3666666666668</c:v>
                </c:pt>
                <c:pt idx="97">
                  <c:v>7134.2333333333336</c:v>
                </c:pt>
                <c:pt idx="98">
                  <c:v>7130.2</c:v>
                </c:pt>
                <c:pt idx="99">
                  <c:v>7139.8</c:v>
                </c:pt>
                <c:pt idx="100">
                  <c:v>7124.4666666666662</c:v>
                </c:pt>
                <c:pt idx="101">
                  <c:v>7130.5333333333338</c:v>
                </c:pt>
                <c:pt idx="102">
                  <c:v>7112.2666666666664</c:v>
                </c:pt>
                <c:pt idx="103">
                  <c:v>7091.2666666666664</c:v>
                </c:pt>
                <c:pt idx="104">
                  <c:v>7080.333333333333</c:v>
                </c:pt>
                <c:pt idx="105">
                  <c:v>7075.666666666667</c:v>
                </c:pt>
                <c:pt idx="106">
                  <c:v>7062.9</c:v>
                </c:pt>
                <c:pt idx="107">
                  <c:v>7058.166666666667</c:v>
                </c:pt>
                <c:pt idx="108">
                  <c:v>7047.0666666666666</c:v>
                </c:pt>
                <c:pt idx="109">
                  <c:v>7064.7</c:v>
                </c:pt>
                <c:pt idx="110">
                  <c:v>7069.4333333333334</c:v>
                </c:pt>
                <c:pt idx="111">
                  <c:v>7079.4333333333334</c:v>
                </c:pt>
                <c:pt idx="112">
                  <c:v>7095.333333333333</c:v>
                </c:pt>
                <c:pt idx="113">
                  <c:v>7106.833333333333</c:v>
                </c:pt>
                <c:pt idx="114">
                  <c:v>7121.4666666666662</c:v>
                </c:pt>
                <c:pt idx="115">
                  <c:v>7132.9666666666662</c:v>
                </c:pt>
                <c:pt idx="116">
                  <c:v>7164.833333333333</c:v>
                </c:pt>
                <c:pt idx="117">
                  <c:v>7197.1333333333332</c:v>
                </c:pt>
                <c:pt idx="118">
                  <c:v>7213.2</c:v>
                </c:pt>
                <c:pt idx="119">
                  <c:v>7218.7666666666664</c:v>
                </c:pt>
                <c:pt idx="120">
                  <c:v>7225.666666666667</c:v>
                </c:pt>
                <c:pt idx="121">
                  <c:v>7256.833333333333</c:v>
                </c:pt>
                <c:pt idx="122">
                  <c:v>7287.166666666667</c:v>
                </c:pt>
                <c:pt idx="123">
                  <c:v>7345.166666666667</c:v>
                </c:pt>
                <c:pt idx="124">
                  <c:v>7384.6333333333332</c:v>
                </c:pt>
                <c:pt idx="125">
                  <c:v>7386.333333333333</c:v>
                </c:pt>
                <c:pt idx="126">
                  <c:v>7375.9333333333334</c:v>
                </c:pt>
                <c:pt idx="127">
                  <c:v>7371.5333333333338</c:v>
                </c:pt>
                <c:pt idx="128">
                  <c:v>7387.8</c:v>
                </c:pt>
                <c:pt idx="129">
                  <c:v>7390.4333333333334</c:v>
                </c:pt>
                <c:pt idx="130">
                  <c:v>7397.3666666666668</c:v>
                </c:pt>
                <c:pt idx="131">
                  <c:v>7409.1333333333332</c:v>
                </c:pt>
                <c:pt idx="132">
                  <c:v>7414.3666666666668</c:v>
                </c:pt>
                <c:pt idx="133">
                  <c:v>7422.833333333333</c:v>
                </c:pt>
                <c:pt idx="134">
                  <c:v>7428.1</c:v>
                </c:pt>
                <c:pt idx="135">
                  <c:v>7434.0333333333338</c:v>
                </c:pt>
                <c:pt idx="136">
                  <c:v>7419.1333333333332</c:v>
                </c:pt>
                <c:pt idx="137">
                  <c:v>7424.2</c:v>
                </c:pt>
                <c:pt idx="138">
                  <c:v>7407.9666666666662</c:v>
                </c:pt>
                <c:pt idx="139">
                  <c:v>7404.0666666666666</c:v>
                </c:pt>
                <c:pt idx="140">
                  <c:v>7387.5</c:v>
                </c:pt>
                <c:pt idx="141">
                  <c:v>7362.9666666666662</c:v>
                </c:pt>
                <c:pt idx="142">
                  <c:v>7355.1</c:v>
                </c:pt>
                <c:pt idx="143">
                  <c:v>7342.6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E9B-4BEB-98F4-F3AD086C58B0}"/>
            </c:ext>
          </c:extLst>
        </c:ser>
        <c:ser>
          <c:idx val="6"/>
          <c:order val="6"/>
          <c:tx>
            <c:strRef>
              <c:f>'Graficas Dias Tipo '!$U$10</c:f>
              <c:strCache>
                <c:ptCount val="1"/>
                <c:pt idx="0">
                  <c:v>Other special regime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'!$U$11:$U$154</c:f>
              <c:numCache>
                <c:formatCode>0</c:formatCode>
                <c:ptCount val="144"/>
                <c:pt idx="0">
                  <c:v>4854.0333333333338</c:v>
                </c:pt>
                <c:pt idx="1">
                  <c:v>4379.4666666666662</c:v>
                </c:pt>
                <c:pt idx="2">
                  <c:v>4378.5666666666666</c:v>
                </c:pt>
                <c:pt idx="3">
                  <c:v>4377.2333333333336</c:v>
                </c:pt>
                <c:pt idx="4">
                  <c:v>4374.833333333333</c:v>
                </c:pt>
                <c:pt idx="5">
                  <c:v>4374.0333333333338</c:v>
                </c:pt>
                <c:pt idx="6">
                  <c:v>4369.833333333333</c:v>
                </c:pt>
                <c:pt idx="7">
                  <c:v>4301.7666666666664</c:v>
                </c:pt>
                <c:pt idx="8">
                  <c:v>4301.7</c:v>
                </c:pt>
                <c:pt idx="9">
                  <c:v>4300.5333333333338</c:v>
                </c:pt>
                <c:pt idx="10">
                  <c:v>4299.5666666666666</c:v>
                </c:pt>
                <c:pt idx="11">
                  <c:v>4299.3999999999996</c:v>
                </c:pt>
                <c:pt idx="12">
                  <c:v>4297.2666666666664</c:v>
                </c:pt>
                <c:pt idx="13">
                  <c:v>4270.0333333333338</c:v>
                </c:pt>
                <c:pt idx="14">
                  <c:v>4268.7</c:v>
                </c:pt>
                <c:pt idx="15">
                  <c:v>4268.5333333333338</c:v>
                </c:pt>
                <c:pt idx="16">
                  <c:v>4265.8666666666668</c:v>
                </c:pt>
                <c:pt idx="17">
                  <c:v>4265.3999999999996</c:v>
                </c:pt>
                <c:pt idx="18">
                  <c:v>4266.7666666666664</c:v>
                </c:pt>
                <c:pt idx="19">
                  <c:v>4259.8666666666668</c:v>
                </c:pt>
                <c:pt idx="20">
                  <c:v>4260.0333333333338</c:v>
                </c:pt>
                <c:pt idx="21">
                  <c:v>4258.8999999999996</c:v>
                </c:pt>
                <c:pt idx="22">
                  <c:v>4258.833333333333</c:v>
                </c:pt>
                <c:pt idx="23">
                  <c:v>4257.9333333333334</c:v>
                </c:pt>
                <c:pt idx="24">
                  <c:v>4254.0666666666666</c:v>
                </c:pt>
                <c:pt idx="25">
                  <c:v>4234.3999999999996</c:v>
                </c:pt>
                <c:pt idx="26">
                  <c:v>4233.2</c:v>
                </c:pt>
                <c:pt idx="27">
                  <c:v>4233.0666666666666</c:v>
                </c:pt>
                <c:pt idx="28">
                  <c:v>4233.0333333333338</c:v>
                </c:pt>
                <c:pt idx="29">
                  <c:v>4233.1333333333332</c:v>
                </c:pt>
                <c:pt idx="30">
                  <c:v>4233</c:v>
                </c:pt>
                <c:pt idx="31">
                  <c:v>4237</c:v>
                </c:pt>
                <c:pt idx="32">
                  <c:v>4237</c:v>
                </c:pt>
                <c:pt idx="33">
                  <c:v>4237.0333333333338</c:v>
                </c:pt>
                <c:pt idx="34">
                  <c:v>4237.2333333333336</c:v>
                </c:pt>
                <c:pt idx="35">
                  <c:v>4235.3</c:v>
                </c:pt>
                <c:pt idx="36">
                  <c:v>4237.3</c:v>
                </c:pt>
                <c:pt idx="37">
                  <c:v>4268.7666666666664</c:v>
                </c:pt>
                <c:pt idx="38">
                  <c:v>4269</c:v>
                </c:pt>
                <c:pt idx="39">
                  <c:v>4168.333333333333</c:v>
                </c:pt>
                <c:pt idx="40">
                  <c:v>4268.0666666666666</c:v>
                </c:pt>
                <c:pt idx="41">
                  <c:v>4265.8</c:v>
                </c:pt>
                <c:pt idx="42">
                  <c:v>4274.2666666666664</c:v>
                </c:pt>
                <c:pt idx="43">
                  <c:v>4451.9666666666662</c:v>
                </c:pt>
                <c:pt idx="44">
                  <c:v>4453</c:v>
                </c:pt>
                <c:pt idx="45">
                  <c:v>4454.833333333333</c:v>
                </c:pt>
                <c:pt idx="46">
                  <c:v>4353.7</c:v>
                </c:pt>
                <c:pt idx="47">
                  <c:v>4459.4666666666662</c:v>
                </c:pt>
                <c:pt idx="48">
                  <c:v>4504.2333333333336</c:v>
                </c:pt>
                <c:pt idx="49">
                  <c:v>4972.1000000000004</c:v>
                </c:pt>
                <c:pt idx="50">
                  <c:v>4982.0666666666666</c:v>
                </c:pt>
                <c:pt idx="51">
                  <c:v>4993.4333333333334</c:v>
                </c:pt>
                <c:pt idx="52">
                  <c:v>5009.1000000000004</c:v>
                </c:pt>
                <c:pt idx="53">
                  <c:v>5030.4333333333334</c:v>
                </c:pt>
                <c:pt idx="54">
                  <c:v>5059.2</c:v>
                </c:pt>
                <c:pt idx="55">
                  <c:v>5125.3999999999996</c:v>
                </c:pt>
                <c:pt idx="56">
                  <c:v>5186.6000000000004</c:v>
                </c:pt>
                <c:pt idx="57">
                  <c:v>5228.7</c:v>
                </c:pt>
                <c:pt idx="58">
                  <c:v>5273.2666666666664</c:v>
                </c:pt>
                <c:pt idx="59">
                  <c:v>5314.7666666666664</c:v>
                </c:pt>
                <c:pt idx="60">
                  <c:v>5362.2666666666664</c:v>
                </c:pt>
                <c:pt idx="61">
                  <c:v>5400.3666666666668</c:v>
                </c:pt>
                <c:pt idx="62">
                  <c:v>5439.6</c:v>
                </c:pt>
                <c:pt idx="63">
                  <c:v>5476.5</c:v>
                </c:pt>
                <c:pt idx="64">
                  <c:v>5509.9333333333334</c:v>
                </c:pt>
                <c:pt idx="65">
                  <c:v>5544.3</c:v>
                </c:pt>
                <c:pt idx="66">
                  <c:v>5576.4333333333334</c:v>
                </c:pt>
                <c:pt idx="67">
                  <c:v>5605.6333333333332</c:v>
                </c:pt>
                <c:pt idx="68">
                  <c:v>5627.7666666666664</c:v>
                </c:pt>
                <c:pt idx="69">
                  <c:v>5649.833333333333</c:v>
                </c:pt>
                <c:pt idx="70">
                  <c:v>5670.9</c:v>
                </c:pt>
                <c:pt idx="71">
                  <c:v>5693.4</c:v>
                </c:pt>
                <c:pt idx="72">
                  <c:v>5702.4</c:v>
                </c:pt>
                <c:pt idx="73">
                  <c:v>5738.6333333333332</c:v>
                </c:pt>
                <c:pt idx="74">
                  <c:v>5752.9333333333334</c:v>
                </c:pt>
                <c:pt idx="75">
                  <c:v>5758.2</c:v>
                </c:pt>
                <c:pt idx="76">
                  <c:v>5766</c:v>
                </c:pt>
                <c:pt idx="77">
                  <c:v>5776.7666666666664</c:v>
                </c:pt>
                <c:pt idx="78">
                  <c:v>5778.4666666666662</c:v>
                </c:pt>
                <c:pt idx="79">
                  <c:v>5782.333333333333</c:v>
                </c:pt>
                <c:pt idx="80">
                  <c:v>5783.2333333333336</c:v>
                </c:pt>
                <c:pt idx="81">
                  <c:v>5778.1333333333332</c:v>
                </c:pt>
                <c:pt idx="82">
                  <c:v>5774.5333333333338</c:v>
                </c:pt>
                <c:pt idx="83">
                  <c:v>5774.3</c:v>
                </c:pt>
                <c:pt idx="84">
                  <c:v>5768.333333333333</c:v>
                </c:pt>
                <c:pt idx="85">
                  <c:v>5754.2</c:v>
                </c:pt>
                <c:pt idx="86">
                  <c:v>5744.4666666666662</c:v>
                </c:pt>
                <c:pt idx="87">
                  <c:v>5739.6</c:v>
                </c:pt>
                <c:pt idx="88">
                  <c:v>5730.5666666666666</c:v>
                </c:pt>
                <c:pt idx="89">
                  <c:v>5721.833333333333</c:v>
                </c:pt>
                <c:pt idx="90">
                  <c:v>5714.0666666666666</c:v>
                </c:pt>
                <c:pt idx="91">
                  <c:v>5685.666666666667</c:v>
                </c:pt>
                <c:pt idx="92">
                  <c:v>5678.9333333333334</c:v>
                </c:pt>
                <c:pt idx="93">
                  <c:v>5669.0666666666666</c:v>
                </c:pt>
                <c:pt idx="94">
                  <c:v>5652.2</c:v>
                </c:pt>
                <c:pt idx="95">
                  <c:v>5632.0666666666666</c:v>
                </c:pt>
                <c:pt idx="96">
                  <c:v>5618.833333333333</c:v>
                </c:pt>
                <c:pt idx="97">
                  <c:v>5599.9333333333334</c:v>
                </c:pt>
                <c:pt idx="98">
                  <c:v>5577.4</c:v>
                </c:pt>
                <c:pt idx="99">
                  <c:v>5552.4</c:v>
                </c:pt>
                <c:pt idx="100">
                  <c:v>5409.7666666666664</c:v>
                </c:pt>
                <c:pt idx="101">
                  <c:v>5385.0333333333338</c:v>
                </c:pt>
                <c:pt idx="102">
                  <c:v>5466.2666666666664</c:v>
                </c:pt>
                <c:pt idx="103">
                  <c:v>5460</c:v>
                </c:pt>
                <c:pt idx="104">
                  <c:v>5427.9</c:v>
                </c:pt>
                <c:pt idx="105">
                  <c:v>5393.7333333333336</c:v>
                </c:pt>
                <c:pt idx="106">
                  <c:v>5357.9333333333334</c:v>
                </c:pt>
                <c:pt idx="107">
                  <c:v>5325.9333333333334</c:v>
                </c:pt>
                <c:pt idx="108">
                  <c:v>5298.333333333333</c:v>
                </c:pt>
                <c:pt idx="109">
                  <c:v>5298.5</c:v>
                </c:pt>
                <c:pt idx="110">
                  <c:v>5273.3</c:v>
                </c:pt>
                <c:pt idx="111">
                  <c:v>5248.6333333333332</c:v>
                </c:pt>
                <c:pt idx="112">
                  <c:v>5227.2</c:v>
                </c:pt>
                <c:pt idx="113">
                  <c:v>5209.6000000000004</c:v>
                </c:pt>
                <c:pt idx="114">
                  <c:v>5196.5333333333338</c:v>
                </c:pt>
                <c:pt idx="115">
                  <c:v>5194.666666666667</c:v>
                </c:pt>
                <c:pt idx="116">
                  <c:v>5186.3</c:v>
                </c:pt>
                <c:pt idx="117">
                  <c:v>5179.166666666667</c:v>
                </c:pt>
                <c:pt idx="118">
                  <c:v>5170.4666666666662</c:v>
                </c:pt>
                <c:pt idx="119">
                  <c:v>5163.7666666666664</c:v>
                </c:pt>
                <c:pt idx="120">
                  <c:v>5156.9333333333334</c:v>
                </c:pt>
                <c:pt idx="121">
                  <c:v>5153.1333333333332</c:v>
                </c:pt>
                <c:pt idx="122">
                  <c:v>5145.8999999999996</c:v>
                </c:pt>
                <c:pt idx="123">
                  <c:v>5139.333333333333</c:v>
                </c:pt>
                <c:pt idx="124">
                  <c:v>5130.2666666666664</c:v>
                </c:pt>
                <c:pt idx="125">
                  <c:v>5123.166666666667</c:v>
                </c:pt>
                <c:pt idx="126">
                  <c:v>5118.7333333333336</c:v>
                </c:pt>
                <c:pt idx="127">
                  <c:v>5107.4333333333334</c:v>
                </c:pt>
                <c:pt idx="128">
                  <c:v>5104.6333333333332</c:v>
                </c:pt>
                <c:pt idx="129">
                  <c:v>5101.8666666666668</c:v>
                </c:pt>
                <c:pt idx="130">
                  <c:v>5099.2333333333336</c:v>
                </c:pt>
                <c:pt idx="131">
                  <c:v>5096.7</c:v>
                </c:pt>
                <c:pt idx="132">
                  <c:v>5093.0333333333338</c:v>
                </c:pt>
                <c:pt idx="133">
                  <c:v>5069.3</c:v>
                </c:pt>
                <c:pt idx="134">
                  <c:v>5068.8</c:v>
                </c:pt>
                <c:pt idx="135">
                  <c:v>5067.5</c:v>
                </c:pt>
                <c:pt idx="136">
                  <c:v>5066.8999999999996</c:v>
                </c:pt>
                <c:pt idx="137">
                  <c:v>5064.2666666666664</c:v>
                </c:pt>
                <c:pt idx="138">
                  <c:v>5063.4333333333334</c:v>
                </c:pt>
                <c:pt idx="139">
                  <c:v>5006.5333333333338</c:v>
                </c:pt>
                <c:pt idx="140">
                  <c:v>5006.2</c:v>
                </c:pt>
                <c:pt idx="141">
                  <c:v>5006</c:v>
                </c:pt>
                <c:pt idx="142">
                  <c:v>5005.6333333333332</c:v>
                </c:pt>
                <c:pt idx="143">
                  <c:v>5006.0333333333338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9B-4BEB-98F4-F3AD086C58B0}"/>
            </c:ext>
          </c:extLst>
        </c:ser>
        <c:ser>
          <c:idx val="7"/>
          <c:order val="7"/>
          <c:tx>
            <c:strRef>
              <c:f>'Graficas Dias Tipo '!$V$10</c:f>
              <c:strCache>
                <c:ptCount val="1"/>
                <c:pt idx="0">
                  <c:v>Int. exchanges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'!$V$11:$V$154</c:f>
              <c:numCache>
                <c:formatCode>0</c:formatCode>
                <c:ptCount val="144"/>
                <c:pt idx="0">
                  <c:v>-529.83333333333337</c:v>
                </c:pt>
                <c:pt idx="1">
                  <c:v>-544.29999999999995</c:v>
                </c:pt>
                <c:pt idx="2">
                  <c:v>-486.46666666666664</c:v>
                </c:pt>
                <c:pt idx="3">
                  <c:v>-497.3</c:v>
                </c:pt>
                <c:pt idx="4">
                  <c:v>-493.33333333333331</c:v>
                </c:pt>
                <c:pt idx="5">
                  <c:v>-437.6</c:v>
                </c:pt>
                <c:pt idx="6">
                  <c:v>-566.6</c:v>
                </c:pt>
                <c:pt idx="7">
                  <c:v>-878.0333333333333</c:v>
                </c:pt>
                <c:pt idx="8">
                  <c:v>-794.9666666666667</c:v>
                </c:pt>
                <c:pt idx="9">
                  <c:v>-791.56666666666672</c:v>
                </c:pt>
                <c:pt idx="10">
                  <c:v>-772.5</c:v>
                </c:pt>
                <c:pt idx="11">
                  <c:v>-751.43333333333328</c:v>
                </c:pt>
                <c:pt idx="12">
                  <c:v>-862.9666666666667</c:v>
                </c:pt>
                <c:pt idx="13">
                  <c:v>-1061.0666666666666</c:v>
                </c:pt>
                <c:pt idx="14">
                  <c:v>-1011.4</c:v>
                </c:pt>
                <c:pt idx="15">
                  <c:v>-1029.5666666666666</c:v>
                </c:pt>
                <c:pt idx="16">
                  <c:v>-987.1</c:v>
                </c:pt>
                <c:pt idx="17">
                  <c:v>-959.4</c:v>
                </c:pt>
                <c:pt idx="18">
                  <c:v>-950.9</c:v>
                </c:pt>
                <c:pt idx="19">
                  <c:v>-936.33333333333337</c:v>
                </c:pt>
                <c:pt idx="20">
                  <c:v>-887.8</c:v>
                </c:pt>
                <c:pt idx="21">
                  <c:v>-883.3</c:v>
                </c:pt>
                <c:pt idx="22">
                  <c:v>-863.73333333333335</c:v>
                </c:pt>
                <c:pt idx="23">
                  <c:v>-838.93333333333328</c:v>
                </c:pt>
                <c:pt idx="24">
                  <c:v>-834.4</c:v>
                </c:pt>
                <c:pt idx="25">
                  <c:v>-782.4</c:v>
                </c:pt>
                <c:pt idx="26">
                  <c:v>-749.86666666666667</c:v>
                </c:pt>
                <c:pt idx="27">
                  <c:v>-798.66666666666663</c:v>
                </c:pt>
                <c:pt idx="28">
                  <c:v>-734.9</c:v>
                </c:pt>
                <c:pt idx="29">
                  <c:v>-764.26666666666665</c:v>
                </c:pt>
                <c:pt idx="30">
                  <c:v>-759.5</c:v>
                </c:pt>
                <c:pt idx="31">
                  <c:v>-686.33333333333337</c:v>
                </c:pt>
                <c:pt idx="32">
                  <c:v>-705.5333333333333</c:v>
                </c:pt>
                <c:pt idx="33">
                  <c:v>-666.26666666666665</c:v>
                </c:pt>
                <c:pt idx="34">
                  <c:v>-691.7</c:v>
                </c:pt>
                <c:pt idx="35">
                  <c:v>-698</c:v>
                </c:pt>
                <c:pt idx="36">
                  <c:v>-621.70000000000005</c:v>
                </c:pt>
                <c:pt idx="37">
                  <c:v>-491.46666666666664</c:v>
                </c:pt>
                <c:pt idx="38">
                  <c:v>-517.6</c:v>
                </c:pt>
                <c:pt idx="39">
                  <c:v>-522.4666666666667</c:v>
                </c:pt>
                <c:pt idx="40">
                  <c:v>-495.16666666666669</c:v>
                </c:pt>
                <c:pt idx="41">
                  <c:v>-533.5</c:v>
                </c:pt>
                <c:pt idx="42">
                  <c:v>-185.96666666666667</c:v>
                </c:pt>
                <c:pt idx="43">
                  <c:v>454.13333333333333</c:v>
                </c:pt>
                <c:pt idx="44">
                  <c:v>388.96666666666664</c:v>
                </c:pt>
                <c:pt idx="45">
                  <c:v>361.86666666666667</c:v>
                </c:pt>
                <c:pt idx="46">
                  <c:v>418.66666666666669</c:v>
                </c:pt>
                <c:pt idx="47">
                  <c:v>392.53333333333336</c:v>
                </c:pt>
                <c:pt idx="48">
                  <c:v>372.43333333333334</c:v>
                </c:pt>
                <c:pt idx="49">
                  <c:v>585.29999999999995</c:v>
                </c:pt>
                <c:pt idx="50">
                  <c:v>462.23333333333335</c:v>
                </c:pt>
                <c:pt idx="51">
                  <c:v>438.13333333333333</c:v>
                </c:pt>
                <c:pt idx="52">
                  <c:v>498.16666666666669</c:v>
                </c:pt>
                <c:pt idx="53">
                  <c:v>444.9</c:v>
                </c:pt>
                <c:pt idx="54">
                  <c:v>442.06666666666666</c:v>
                </c:pt>
                <c:pt idx="55">
                  <c:v>376.1</c:v>
                </c:pt>
                <c:pt idx="56">
                  <c:v>323.13333333333333</c:v>
                </c:pt>
                <c:pt idx="57">
                  <c:v>292.23333333333335</c:v>
                </c:pt>
                <c:pt idx="58">
                  <c:v>321</c:v>
                </c:pt>
                <c:pt idx="59">
                  <c:v>326.76666666666665</c:v>
                </c:pt>
                <c:pt idx="60">
                  <c:v>245.3</c:v>
                </c:pt>
                <c:pt idx="61">
                  <c:v>104.13333333333334</c:v>
                </c:pt>
                <c:pt idx="62">
                  <c:v>99.8</c:v>
                </c:pt>
                <c:pt idx="63">
                  <c:v>77.433333333333337</c:v>
                </c:pt>
                <c:pt idx="64">
                  <c:v>78.900000000000006</c:v>
                </c:pt>
                <c:pt idx="65">
                  <c:v>54.733333333333334</c:v>
                </c:pt>
                <c:pt idx="66">
                  <c:v>-59.06666666666667</c:v>
                </c:pt>
                <c:pt idx="67">
                  <c:v>-308.60000000000002</c:v>
                </c:pt>
                <c:pt idx="68">
                  <c:v>-328.26666666666665</c:v>
                </c:pt>
                <c:pt idx="69">
                  <c:v>-315.03333333333336</c:v>
                </c:pt>
                <c:pt idx="70">
                  <c:v>-349.96666666666664</c:v>
                </c:pt>
                <c:pt idx="71">
                  <c:v>-335.93333333333334</c:v>
                </c:pt>
                <c:pt idx="72">
                  <c:v>-356.53333333333336</c:v>
                </c:pt>
                <c:pt idx="73">
                  <c:v>-458.03333333333336</c:v>
                </c:pt>
                <c:pt idx="74">
                  <c:v>-456.43333333333334</c:v>
                </c:pt>
                <c:pt idx="75">
                  <c:v>-458.7</c:v>
                </c:pt>
                <c:pt idx="76">
                  <c:v>-496.96666666666664</c:v>
                </c:pt>
                <c:pt idx="77">
                  <c:v>-446.03333333333336</c:v>
                </c:pt>
                <c:pt idx="78">
                  <c:v>-462.3</c:v>
                </c:pt>
                <c:pt idx="79">
                  <c:v>-541.5333333333333</c:v>
                </c:pt>
                <c:pt idx="80">
                  <c:v>-547.1</c:v>
                </c:pt>
                <c:pt idx="81">
                  <c:v>-577.5</c:v>
                </c:pt>
                <c:pt idx="82">
                  <c:v>-616.4666666666667</c:v>
                </c:pt>
                <c:pt idx="83">
                  <c:v>-603.4</c:v>
                </c:pt>
                <c:pt idx="84">
                  <c:v>-691.26666666666665</c:v>
                </c:pt>
                <c:pt idx="85">
                  <c:v>-806.8</c:v>
                </c:pt>
                <c:pt idx="86">
                  <c:v>-868.8</c:v>
                </c:pt>
                <c:pt idx="87">
                  <c:v>-847.16666666666663</c:v>
                </c:pt>
                <c:pt idx="88">
                  <c:v>-876.4</c:v>
                </c:pt>
                <c:pt idx="89">
                  <c:v>-817.9</c:v>
                </c:pt>
                <c:pt idx="90">
                  <c:v>-833.73333333333335</c:v>
                </c:pt>
                <c:pt idx="91">
                  <c:v>-1044.9666666666667</c:v>
                </c:pt>
                <c:pt idx="92">
                  <c:v>-1089.9666666666667</c:v>
                </c:pt>
                <c:pt idx="93">
                  <c:v>-1071.9666666666667</c:v>
                </c:pt>
                <c:pt idx="94">
                  <c:v>-1108.9666666666667</c:v>
                </c:pt>
                <c:pt idx="95">
                  <c:v>-1094</c:v>
                </c:pt>
                <c:pt idx="96">
                  <c:v>-966</c:v>
                </c:pt>
                <c:pt idx="97">
                  <c:v>-885.56666666666672</c:v>
                </c:pt>
                <c:pt idx="98">
                  <c:v>-930.9666666666667</c:v>
                </c:pt>
                <c:pt idx="99">
                  <c:v>-939.8</c:v>
                </c:pt>
                <c:pt idx="100">
                  <c:v>-949.26666666666665</c:v>
                </c:pt>
                <c:pt idx="101">
                  <c:v>-944.5</c:v>
                </c:pt>
                <c:pt idx="102">
                  <c:v>-835.9666666666667</c:v>
                </c:pt>
                <c:pt idx="103">
                  <c:v>-611.0333333333333</c:v>
                </c:pt>
                <c:pt idx="104">
                  <c:v>-745.16666666666663</c:v>
                </c:pt>
                <c:pt idx="105">
                  <c:v>-780.3</c:v>
                </c:pt>
                <c:pt idx="106">
                  <c:v>-725.4</c:v>
                </c:pt>
                <c:pt idx="107">
                  <c:v>-727.3</c:v>
                </c:pt>
                <c:pt idx="108">
                  <c:v>-647.5</c:v>
                </c:pt>
                <c:pt idx="109">
                  <c:v>-387.76666666666665</c:v>
                </c:pt>
                <c:pt idx="110">
                  <c:v>-437.03333333333336</c:v>
                </c:pt>
                <c:pt idx="111">
                  <c:v>-450.73333333333335</c:v>
                </c:pt>
                <c:pt idx="112">
                  <c:v>-447.53333333333336</c:v>
                </c:pt>
                <c:pt idx="113">
                  <c:v>-460.96666666666664</c:v>
                </c:pt>
                <c:pt idx="114">
                  <c:v>-382.8</c:v>
                </c:pt>
                <c:pt idx="115">
                  <c:v>-181.33333333333334</c:v>
                </c:pt>
                <c:pt idx="116">
                  <c:v>-149.56666666666666</c:v>
                </c:pt>
                <c:pt idx="117">
                  <c:v>-146.36666666666667</c:v>
                </c:pt>
                <c:pt idx="118">
                  <c:v>-127.66666666666667</c:v>
                </c:pt>
                <c:pt idx="119">
                  <c:v>-77.7</c:v>
                </c:pt>
                <c:pt idx="120">
                  <c:v>-139.69999999999999</c:v>
                </c:pt>
                <c:pt idx="121">
                  <c:v>-146.80000000000001</c:v>
                </c:pt>
                <c:pt idx="122">
                  <c:v>-129.03333333333333</c:v>
                </c:pt>
                <c:pt idx="123">
                  <c:v>-104.5</c:v>
                </c:pt>
                <c:pt idx="124">
                  <c:v>-108</c:v>
                </c:pt>
                <c:pt idx="125">
                  <c:v>-86.86666666666666</c:v>
                </c:pt>
                <c:pt idx="126">
                  <c:v>-67.966666666666669</c:v>
                </c:pt>
                <c:pt idx="127">
                  <c:v>-44.8</c:v>
                </c:pt>
                <c:pt idx="128">
                  <c:v>-15.3</c:v>
                </c:pt>
                <c:pt idx="129">
                  <c:v>-15.1</c:v>
                </c:pt>
                <c:pt idx="130">
                  <c:v>13.966666666666667</c:v>
                </c:pt>
                <c:pt idx="131">
                  <c:v>44.93333333333333</c:v>
                </c:pt>
                <c:pt idx="132">
                  <c:v>-69.933333333333337</c:v>
                </c:pt>
                <c:pt idx="133">
                  <c:v>-289.23333333333335</c:v>
                </c:pt>
                <c:pt idx="134">
                  <c:v>-276.2</c:v>
                </c:pt>
                <c:pt idx="135">
                  <c:v>-322.63333333333333</c:v>
                </c:pt>
                <c:pt idx="136">
                  <c:v>-338.93333333333334</c:v>
                </c:pt>
                <c:pt idx="137">
                  <c:v>-303.16666666666669</c:v>
                </c:pt>
                <c:pt idx="138">
                  <c:v>-506.8</c:v>
                </c:pt>
                <c:pt idx="139">
                  <c:v>-827.9666666666667</c:v>
                </c:pt>
                <c:pt idx="140">
                  <c:v>-725.06666666666672</c:v>
                </c:pt>
                <c:pt idx="141">
                  <c:v>-803.83333333333337</c:v>
                </c:pt>
                <c:pt idx="142">
                  <c:v>-787.73333333333335</c:v>
                </c:pt>
                <c:pt idx="143">
                  <c:v>-689.16666666666663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E9B-4BEB-98F4-F3AD086C58B0}"/>
            </c:ext>
          </c:extLst>
        </c:ser>
        <c:ser>
          <c:idx val="8"/>
          <c:order val="8"/>
          <c:tx>
            <c:strRef>
              <c:f>'Graficas Dias Tipo '!$W$10</c:f>
              <c:strCache>
                <c:ptCount val="1"/>
                <c:pt idx="0">
                  <c:v>Balear link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'!$W$11:$W$154</c:f>
              <c:numCache>
                <c:formatCode>0</c:formatCode>
                <c:ptCount val="144"/>
                <c:pt idx="0">
                  <c:v>-99.233333333333334</c:v>
                </c:pt>
                <c:pt idx="1">
                  <c:v>-87.86666666666666</c:v>
                </c:pt>
                <c:pt idx="2">
                  <c:v>-81.933333333333337</c:v>
                </c:pt>
                <c:pt idx="3">
                  <c:v>-78.333333333333329</c:v>
                </c:pt>
                <c:pt idx="4">
                  <c:v>-77</c:v>
                </c:pt>
                <c:pt idx="5">
                  <c:v>-76.666666666666671</c:v>
                </c:pt>
                <c:pt idx="6">
                  <c:v>-70.833333333333329</c:v>
                </c:pt>
                <c:pt idx="7">
                  <c:v>-63.56666666666667</c:v>
                </c:pt>
                <c:pt idx="8">
                  <c:v>-59.6</c:v>
                </c:pt>
                <c:pt idx="9">
                  <c:v>-58.466666666666669</c:v>
                </c:pt>
                <c:pt idx="10">
                  <c:v>-58.43333333333333</c:v>
                </c:pt>
                <c:pt idx="11">
                  <c:v>-58.5</c:v>
                </c:pt>
                <c:pt idx="12">
                  <c:v>-55.4</c:v>
                </c:pt>
                <c:pt idx="13">
                  <c:v>-52.333333333333336</c:v>
                </c:pt>
                <c:pt idx="14">
                  <c:v>-50.866666666666667</c:v>
                </c:pt>
                <c:pt idx="15">
                  <c:v>-50.733333333333334</c:v>
                </c:pt>
                <c:pt idx="16">
                  <c:v>-50.733333333333334</c:v>
                </c:pt>
                <c:pt idx="17">
                  <c:v>-50.766666666666666</c:v>
                </c:pt>
                <c:pt idx="18">
                  <c:v>-49.666666666666664</c:v>
                </c:pt>
                <c:pt idx="19">
                  <c:v>-48.533333333333331</c:v>
                </c:pt>
                <c:pt idx="20">
                  <c:v>-48.533333333333331</c:v>
                </c:pt>
                <c:pt idx="21">
                  <c:v>-48.5</c:v>
                </c:pt>
                <c:pt idx="22">
                  <c:v>-48.5</c:v>
                </c:pt>
                <c:pt idx="23">
                  <c:v>-48.466666666666669</c:v>
                </c:pt>
                <c:pt idx="24">
                  <c:v>-48.633333333333333</c:v>
                </c:pt>
                <c:pt idx="25">
                  <c:v>-48.5</c:v>
                </c:pt>
                <c:pt idx="26">
                  <c:v>-48.466666666666669</c:v>
                </c:pt>
                <c:pt idx="27">
                  <c:v>-48.533333333333331</c:v>
                </c:pt>
                <c:pt idx="28">
                  <c:v>-48.533333333333331</c:v>
                </c:pt>
                <c:pt idx="29">
                  <c:v>-48.5</c:v>
                </c:pt>
                <c:pt idx="30">
                  <c:v>-49.166666666666664</c:v>
                </c:pt>
                <c:pt idx="31">
                  <c:v>-49.366666666666667</c:v>
                </c:pt>
                <c:pt idx="32">
                  <c:v>-49.233333333333334</c:v>
                </c:pt>
                <c:pt idx="33">
                  <c:v>-49.266666666666666</c:v>
                </c:pt>
                <c:pt idx="34">
                  <c:v>-49.266666666666666</c:v>
                </c:pt>
                <c:pt idx="35">
                  <c:v>-49.233333333333334</c:v>
                </c:pt>
                <c:pt idx="36">
                  <c:v>-52.966666666666669</c:v>
                </c:pt>
                <c:pt idx="37">
                  <c:v>-57.633333333333333</c:v>
                </c:pt>
                <c:pt idx="38">
                  <c:v>-61.466666666666669</c:v>
                </c:pt>
                <c:pt idx="39">
                  <c:v>-62</c:v>
                </c:pt>
                <c:pt idx="40">
                  <c:v>-61.966666666666669</c:v>
                </c:pt>
                <c:pt idx="41">
                  <c:v>-62.166666666666664</c:v>
                </c:pt>
                <c:pt idx="42">
                  <c:v>-70.13333333333334</c:v>
                </c:pt>
                <c:pt idx="43">
                  <c:v>-81.233333333333334</c:v>
                </c:pt>
                <c:pt idx="44">
                  <c:v>-87.833333333333329</c:v>
                </c:pt>
                <c:pt idx="45">
                  <c:v>-88.7</c:v>
                </c:pt>
                <c:pt idx="46">
                  <c:v>-89.2</c:v>
                </c:pt>
                <c:pt idx="47">
                  <c:v>-90</c:v>
                </c:pt>
                <c:pt idx="48">
                  <c:v>-96.566666666666663</c:v>
                </c:pt>
                <c:pt idx="49">
                  <c:v>-106.1</c:v>
                </c:pt>
                <c:pt idx="50">
                  <c:v>-115.96666666666667</c:v>
                </c:pt>
                <c:pt idx="51">
                  <c:v>-118.5</c:v>
                </c:pt>
                <c:pt idx="52">
                  <c:v>-118.36666666666666</c:v>
                </c:pt>
                <c:pt idx="53">
                  <c:v>-118.36666666666666</c:v>
                </c:pt>
                <c:pt idx="54">
                  <c:v>-123.26666666666667</c:v>
                </c:pt>
                <c:pt idx="55">
                  <c:v>-130.19999999999999</c:v>
                </c:pt>
                <c:pt idx="56">
                  <c:v>-132.66666666666666</c:v>
                </c:pt>
                <c:pt idx="57">
                  <c:v>-133.13333333333333</c:v>
                </c:pt>
                <c:pt idx="58">
                  <c:v>-133</c:v>
                </c:pt>
                <c:pt idx="59">
                  <c:v>-133.26666666666668</c:v>
                </c:pt>
                <c:pt idx="60">
                  <c:v>-134.53333333333333</c:v>
                </c:pt>
                <c:pt idx="61">
                  <c:v>-135.26666666666668</c:v>
                </c:pt>
                <c:pt idx="62">
                  <c:v>-135.43333333333334</c:v>
                </c:pt>
                <c:pt idx="63">
                  <c:v>-135.43333333333334</c:v>
                </c:pt>
                <c:pt idx="64">
                  <c:v>-135.26666666666668</c:v>
                </c:pt>
                <c:pt idx="65">
                  <c:v>-135.36666666666667</c:v>
                </c:pt>
                <c:pt idx="66">
                  <c:v>-135.06666666666666</c:v>
                </c:pt>
                <c:pt idx="67">
                  <c:v>-135.86666666666667</c:v>
                </c:pt>
                <c:pt idx="68">
                  <c:v>-135.9</c:v>
                </c:pt>
                <c:pt idx="69">
                  <c:v>-135.93333333333334</c:v>
                </c:pt>
                <c:pt idx="70">
                  <c:v>-135.76666666666668</c:v>
                </c:pt>
                <c:pt idx="71">
                  <c:v>-135.80000000000001</c:v>
                </c:pt>
                <c:pt idx="72">
                  <c:v>-136.30000000000001</c:v>
                </c:pt>
                <c:pt idx="73">
                  <c:v>-137.13333333333333</c:v>
                </c:pt>
                <c:pt idx="74">
                  <c:v>-137.4</c:v>
                </c:pt>
                <c:pt idx="75">
                  <c:v>-137.30000000000001</c:v>
                </c:pt>
                <c:pt idx="76">
                  <c:v>-137.33333333333334</c:v>
                </c:pt>
                <c:pt idx="77">
                  <c:v>-137.56666666666666</c:v>
                </c:pt>
                <c:pt idx="78">
                  <c:v>-136.93333333333334</c:v>
                </c:pt>
                <c:pt idx="79">
                  <c:v>-136.19999999999999</c:v>
                </c:pt>
                <c:pt idx="80">
                  <c:v>-135.9</c:v>
                </c:pt>
                <c:pt idx="81">
                  <c:v>-135.73333333333332</c:v>
                </c:pt>
                <c:pt idx="82">
                  <c:v>-135.56666666666666</c:v>
                </c:pt>
                <c:pt idx="83">
                  <c:v>-135.63333333333333</c:v>
                </c:pt>
                <c:pt idx="84">
                  <c:v>-133.86666666666667</c:v>
                </c:pt>
                <c:pt idx="85">
                  <c:v>-133.56666666666666</c:v>
                </c:pt>
                <c:pt idx="86">
                  <c:v>-133.9</c:v>
                </c:pt>
                <c:pt idx="87">
                  <c:v>-134</c:v>
                </c:pt>
                <c:pt idx="88">
                  <c:v>-134</c:v>
                </c:pt>
                <c:pt idx="89">
                  <c:v>-133.76666666666668</c:v>
                </c:pt>
                <c:pt idx="90">
                  <c:v>-134.26666666666668</c:v>
                </c:pt>
                <c:pt idx="91">
                  <c:v>-135.33333333333334</c:v>
                </c:pt>
                <c:pt idx="92">
                  <c:v>-135.36666666666667</c:v>
                </c:pt>
                <c:pt idx="93">
                  <c:v>-135.33333333333334</c:v>
                </c:pt>
                <c:pt idx="94">
                  <c:v>-135.46666666666667</c:v>
                </c:pt>
                <c:pt idx="95">
                  <c:v>-135.33333333333334</c:v>
                </c:pt>
                <c:pt idx="96">
                  <c:v>-135.83333333333334</c:v>
                </c:pt>
                <c:pt idx="97">
                  <c:v>-136.13333333333333</c:v>
                </c:pt>
                <c:pt idx="98">
                  <c:v>-136.19999999999999</c:v>
                </c:pt>
                <c:pt idx="99">
                  <c:v>-136.13333333333333</c:v>
                </c:pt>
                <c:pt idx="100">
                  <c:v>-136.1</c:v>
                </c:pt>
                <c:pt idx="101">
                  <c:v>-136.26666666666668</c:v>
                </c:pt>
                <c:pt idx="102">
                  <c:v>-139.69999999999999</c:v>
                </c:pt>
                <c:pt idx="103">
                  <c:v>-142.73333333333332</c:v>
                </c:pt>
                <c:pt idx="104">
                  <c:v>-144.80000000000001</c:v>
                </c:pt>
                <c:pt idx="105">
                  <c:v>-145.53333333333333</c:v>
                </c:pt>
                <c:pt idx="106">
                  <c:v>-145.46666666666667</c:v>
                </c:pt>
                <c:pt idx="107">
                  <c:v>-145.6</c:v>
                </c:pt>
                <c:pt idx="108">
                  <c:v>-153.33333333333334</c:v>
                </c:pt>
                <c:pt idx="109">
                  <c:v>-162.4</c:v>
                </c:pt>
                <c:pt idx="110">
                  <c:v>-169.96666666666667</c:v>
                </c:pt>
                <c:pt idx="111">
                  <c:v>-171.63333333333333</c:v>
                </c:pt>
                <c:pt idx="112">
                  <c:v>-171.66666666666666</c:v>
                </c:pt>
                <c:pt idx="113">
                  <c:v>-171.86666666666667</c:v>
                </c:pt>
                <c:pt idx="114">
                  <c:v>-177.06666666666666</c:v>
                </c:pt>
                <c:pt idx="115">
                  <c:v>-182.3</c:v>
                </c:pt>
                <c:pt idx="116">
                  <c:v>-183.8</c:v>
                </c:pt>
                <c:pt idx="117">
                  <c:v>-184.66666666666666</c:v>
                </c:pt>
                <c:pt idx="118">
                  <c:v>-184.8</c:v>
                </c:pt>
                <c:pt idx="119">
                  <c:v>-184.83333333333334</c:v>
                </c:pt>
                <c:pt idx="120">
                  <c:v>-184.96666666666667</c:v>
                </c:pt>
                <c:pt idx="121">
                  <c:v>-185.06666666666666</c:v>
                </c:pt>
                <c:pt idx="122">
                  <c:v>-184.76666666666668</c:v>
                </c:pt>
                <c:pt idx="123">
                  <c:v>-184.83333333333334</c:v>
                </c:pt>
                <c:pt idx="124">
                  <c:v>-184.96666666666667</c:v>
                </c:pt>
                <c:pt idx="125">
                  <c:v>-185.23333333333332</c:v>
                </c:pt>
                <c:pt idx="126">
                  <c:v>-183.16666666666666</c:v>
                </c:pt>
                <c:pt idx="127">
                  <c:v>-180.7</c:v>
                </c:pt>
                <c:pt idx="128">
                  <c:v>-180.3</c:v>
                </c:pt>
                <c:pt idx="129">
                  <c:v>-180.3</c:v>
                </c:pt>
                <c:pt idx="130">
                  <c:v>-180.6</c:v>
                </c:pt>
                <c:pt idx="131">
                  <c:v>-180.43333333333334</c:v>
                </c:pt>
                <c:pt idx="132">
                  <c:v>-172.06666666666666</c:v>
                </c:pt>
                <c:pt idx="133">
                  <c:v>-158.73333333333332</c:v>
                </c:pt>
                <c:pt idx="134">
                  <c:v>-149.86666666666667</c:v>
                </c:pt>
                <c:pt idx="135">
                  <c:v>-147.66666666666666</c:v>
                </c:pt>
                <c:pt idx="136">
                  <c:v>-146.86666666666667</c:v>
                </c:pt>
                <c:pt idx="137">
                  <c:v>-146.80000000000001</c:v>
                </c:pt>
                <c:pt idx="138">
                  <c:v>-136.19999999999999</c:v>
                </c:pt>
                <c:pt idx="139">
                  <c:v>-121.16666666666667</c:v>
                </c:pt>
                <c:pt idx="140">
                  <c:v>-113.3</c:v>
                </c:pt>
                <c:pt idx="141">
                  <c:v>-110.63333333333334</c:v>
                </c:pt>
                <c:pt idx="142">
                  <c:v>-109.86666666666666</c:v>
                </c:pt>
                <c:pt idx="143">
                  <c:v>-109.36666666666666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9B-4BEB-98F4-F3AD086C58B0}"/>
            </c:ext>
          </c:extLst>
        </c:ser>
        <c:ser>
          <c:idx val="9"/>
          <c:order val="9"/>
          <c:tx>
            <c:strRef>
              <c:f>'Graficas Dias Tipo '!$X$10</c:f>
              <c:strCache>
                <c:ptCount val="1"/>
                <c:pt idx="0">
                  <c:v>Solar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'!$X$11:$X$154</c:f>
              <c:numCache>
                <c:formatCode>0</c:formatCode>
                <c:ptCount val="144"/>
                <c:pt idx="0">
                  <c:v>101.63333333333334</c:v>
                </c:pt>
                <c:pt idx="1">
                  <c:v>100</c:v>
                </c:pt>
                <c:pt idx="2">
                  <c:v>99.233333333333334</c:v>
                </c:pt>
                <c:pt idx="3">
                  <c:v>97.566666666666663</c:v>
                </c:pt>
                <c:pt idx="4">
                  <c:v>96.533333333333331</c:v>
                </c:pt>
                <c:pt idx="5">
                  <c:v>95.3</c:v>
                </c:pt>
                <c:pt idx="6">
                  <c:v>94.933333333333337</c:v>
                </c:pt>
                <c:pt idx="7">
                  <c:v>93.466666666666669</c:v>
                </c:pt>
                <c:pt idx="8">
                  <c:v>93.066666666666663</c:v>
                </c:pt>
                <c:pt idx="9">
                  <c:v>92.6</c:v>
                </c:pt>
                <c:pt idx="10">
                  <c:v>91.766666666666666</c:v>
                </c:pt>
                <c:pt idx="11">
                  <c:v>90.766666666666666</c:v>
                </c:pt>
                <c:pt idx="12">
                  <c:v>90.033333333333331</c:v>
                </c:pt>
                <c:pt idx="13">
                  <c:v>89.466666666666669</c:v>
                </c:pt>
                <c:pt idx="14">
                  <c:v>89</c:v>
                </c:pt>
                <c:pt idx="15">
                  <c:v>87.6</c:v>
                </c:pt>
                <c:pt idx="16">
                  <c:v>87.9</c:v>
                </c:pt>
                <c:pt idx="17">
                  <c:v>87.466666666666669</c:v>
                </c:pt>
                <c:pt idx="18">
                  <c:v>87.13333333333334</c:v>
                </c:pt>
                <c:pt idx="19">
                  <c:v>87.833333333333329</c:v>
                </c:pt>
                <c:pt idx="20">
                  <c:v>87.6</c:v>
                </c:pt>
                <c:pt idx="21">
                  <c:v>87.433333333333337</c:v>
                </c:pt>
                <c:pt idx="22">
                  <c:v>87.63333333333334</c:v>
                </c:pt>
                <c:pt idx="23">
                  <c:v>87.13333333333334</c:v>
                </c:pt>
                <c:pt idx="24">
                  <c:v>87.033333333333331</c:v>
                </c:pt>
                <c:pt idx="25">
                  <c:v>86.266666666666666</c:v>
                </c:pt>
                <c:pt idx="26">
                  <c:v>85.766666666666666</c:v>
                </c:pt>
                <c:pt idx="27">
                  <c:v>84.9</c:v>
                </c:pt>
                <c:pt idx="28">
                  <c:v>84.333333333333329</c:v>
                </c:pt>
                <c:pt idx="29">
                  <c:v>83.533333333333331</c:v>
                </c:pt>
                <c:pt idx="30">
                  <c:v>83.166666666666671</c:v>
                </c:pt>
                <c:pt idx="31">
                  <c:v>82.266666666666666</c:v>
                </c:pt>
                <c:pt idx="32">
                  <c:v>81.966666666666669</c:v>
                </c:pt>
                <c:pt idx="33">
                  <c:v>81.733333333333334</c:v>
                </c:pt>
                <c:pt idx="34">
                  <c:v>81.466666666666669</c:v>
                </c:pt>
                <c:pt idx="35">
                  <c:v>81.066666666666663</c:v>
                </c:pt>
                <c:pt idx="36">
                  <c:v>80.433333333333337</c:v>
                </c:pt>
                <c:pt idx="37">
                  <c:v>78.566666666666663</c:v>
                </c:pt>
                <c:pt idx="38">
                  <c:v>76.533333333333331</c:v>
                </c:pt>
                <c:pt idx="39">
                  <c:v>73.566666666666663</c:v>
                </c:pt>
                <c:pt idx="40">
                  <c:v>69.333333333333329</c:v>
                </c:pt>
                <c:pt idx="41">
                  <c:v>67.266666666666666</c:v>
                </c:pt>
                <c:pt idx="42">
                  <c:v>65.400000000000006</c:v>
                </c:pt>
                <c:pt idx="43">
                  <c:v>67.733333333333334</c:v>
                </c:pt>
                <c:pt idx="44">
                  <c:v>66.566666666666663</c:v>
                </c:pt>
                <c:pt idx="45">
                  <c:v>66.8</c:v>
                </c:pt>
                <c:pt idx="46">
                  <c:v>70.8</c:v>
                </c:pt>
                <c:pt idx="47">
                  <c:v>75.266666666666666</c:v>
                </c:pt>
                <c:pt idx="48">
                  <c:v>80.766666666666666</c:v>
                </c:pt>
                <c:pt idx="49">
                  <c:v>86.3</c:v>
                </c:pt>
                <c:pt idx="50">
                  <c:v>96.666666666666671</c:v>
                </c:pt>
                <c:pt idx="51">
                  <c:v>121.2</c:v>
                </c:pt>
                <c:pt idx="52">
                  <c:v>164.16666666666666</c:v>
                </c:pt>
                <c:pt idx="53">
                  <c:v>228.03333333333333</c:v>
                </c:pt>
                <c:pt idx="54">
                  <c:v>318.13333333333333</c:v>
                </c:pt>
                <c:pt idx="55">
                  <c:v>430.26666666666665</c:v>
                </c:pt>
                <c:pt idx="56">
                  <c:v>550.36666666666667</c:v>
                </c:pt>
                <c:pt idx="57">
                  <c:v>679.1</c:v>
                </c:pt>
                <c:pt idx="58">
                  <c:v>805.4</c:v>
                </c:pt>
                <c:pt idx="59">
                  <c:v>910.9666666666667</c:v>
                </c:pt>
                <c:pt idx="60">
                  <c:v>1031.2333333333333</c:v>
                </c:pt>
                <c:pt idx="61">
                  <c:v>1140.8</c:v>
                </c:pt>
                <c:pt idx="62">
                  <c:v>1257.3666666666666</c:v>
                </c:pt>
                <c:pt idx="63">
                  <c:v>1368.1666666666667</c:v>
                </c:pt>
                <c:pt idx="64">
                  <c:v>1483.9666666666667</c:v>
                </c:pt>
                <c:pt idx="65">
                  <c:v>1592.8</c:v>
                </c:pt>
                <c:pt idx="66">
                  <c:v>1703.8666666666666</c:v>
                </c:pt>
                <c:pt idx="67">
                  <c:v>1807.7666666666667</c:v>
                </c:pt>
                <c:pt idx="68">
                  <c:v>1895.4666666666667</c:v>
                </c:pt>
                <c:pt idx="69">
                  <c:v>1982.5333333333333</c:v>
                </c:pt>
                <c:pt idx="70">
                  <c:v>2055.9333333333334</c:v>
                </c:pt>
                <c:pt idx="71">
                  <c:v>2124.2333333333331</c:v>
                </c:pt>
                <c:pt idx="72">
                  <c:v>2172.7666666666669</c:v>
                </c:pt>
                <c:pt idx="73">
                  <c:v>2226</c:v>
                </c:pt>
                <c:pt idx="74">
                  <c:v>2259.5</c:v>
                </c:pt>
                <c:pt idx="75">
                  <c:v>2279.4</c:v>
                </c:pt>
                <c:pt idx="76">
                  <c:v>2302.9</c:v>
                </c:pt>
                <c:pt idx="77">
                  <c:v>2312.8666666666668</c:v>
                </c:pt>
                <c:pt idx="78">
                  <c:v>2323.7666666666669</c:v>
                </c:pt>
                <c:pt idx="79">
                  <c:v>2330.3333333333335</c:v>
                </c:pt>
                <c:pt idx="80">
                  <c:v>2348.5666666666666</c:v>
                </c:pt>
                <c:pt idx="81">
                  <c:v>2346.6666666666665</c:v>
                </c:pt>
                <c:pt idx="82">
                  <c:v>2349.1666666666665</c:v>
                </c:pt>
                <c:pt idx="83">
                  <c:v>2338.6999999999998</c:v>
                </c:pt>
                <c:pt idx="84">
                  <c:v>2330.9666666666667</c:v>
                </c:pt>
                <c:pt idx="85">
                  <c:v>2324.4</c:v>
                </c:pt>
                <c:pt idx="86">
                  <c:v>2320.1</c:v>
                </c:pt>
                <c:pt idx="87">
                  <c:v>2316</c:v>
                </c:pt>
                <c:pt idx="88">
                  <c:v>2334.5333333333333</c:v>
                </c:pt>
                <c:pt idx="89">
                  <c:v>2309.1</c:v>
                </c:pt>
                <c:pt idx="90">
                  <c:v>2293.3000000000002</c:v>
                </c:pt>
                <c:pt idx="91">
                  <c:v>2258.5</c:v>
                </c:pt>
                <c:pt idx="92">
                  <c:v>2222.8333333333335</c:v>
                </c:pt>
                <c:pt idx="93">
                  <c:v>2181.5666666666666</c:v>
                </c:pt>
                <c:pt idx="94">
                  <c:v>2129.4333333333334</c:v>
                </c:pt>
                <c:pt idx="95">
                  <c:v>2075.4</c:v>
                </c:pt>
                <c:pt idx="96">
                  <c:v>2024.9666666666667</c:v>
                </c:pt>
                <c:pt idx="97">
                  <c:v>1952.7666666666667</c:v>
                </c:pt>
                <c:pt idx="98">
                  <c:v>1876.1666666666667</c:v>
                </c:pt>
                <c:pt idx="99">
                  <c:v>1797.6666666666667</c:v>
                </c:pt>
                <c:pt idx="100">
                  <c:v>1691.3</c:v>
                </c:pt>
                <c:pt idx="101">
                  <c:v>1570.0333333333333</c:v>
                </c:pt>
                <c:pt idx="102">
                  <c:v>1452.2333333333333</c:v>
                </c:pt>
                <c:pt idx="103">
                  <c:v>1313.9666666666667</c:v>
                </c:pt>
                <c:pt idx="104">
                  <c:v>1169.3666666666666</c:v>
                </c:pt>
                <c:pt idx="105">
                  <c:v>1039.3333333333333</c:v>
                </c:pt>
                <c:pt idx="106">
                  <c:v>917.13333333333333</c:v>
                </c:pt>
                <c:pt idx="107">
                  <c:v>806.0333333333333</c:v>
                </c:pt>
                <c:pt idx="108">
                  <c:v>702.83333333333337</c:v>
                </c:pt>
                <c:pt idx="109">
                  <c:v>613.9666666666667</c:v>
                </c:pt>
                <c:pt idx="110">
                  <c:v>544.4666666666667</c:v>
                </c:pt>
                <c:pt idx="111">
                  <c:v>479.23333333333335</c:v>
                </c:pt>
                <c:pt idx="112">
                  <c:v>421.16666666666669</c:v>
                </c:pt>
                <c:pt idx="113">
                  <c:v>383.33333333333331</c:v>
                </c:pt>
                <c:pt idx="114">
                  <c:v>346.53333333333336</c:v>
                </c:pt>
                <c:pt idx="115">
                  <c:v>320.06666666666666</c:v>
                </c:pt>
                <c:pt idx="116">
                  <c:v>304.5</c:v>
                </c:pt>
                <c:pt idx="117">
                  <c:v>288.93333333333334</c:v>
                </c:pt>
                <c:pt idx="118">
                  <c:v>270.56666666666666</c:v>
                </c:pt>
                <c:pt idx="119">
                  <c:v>251.56666666666666</c:v>
                </c:pt>
                <c:pt idx="120">
                  <c:v>239.06666666666666</c:v>
                </c:pt>
                <c:pt idx="121">
                  <c:v>227.06666666666666</c:v>
                </c:pt>
                <c:pt idx="122">
                  <c:v>217.13333333333333</c:v>
                </c:pt>
                <c:pt idx="123">
                  <c:v>203.36666666666667</c:v>
                </c:pt>
                <c:pt idx="124">
                  <c:v>188.73333333333332</c:v>
                </c:pt>
                <c:pt idx="125">
                  <c:v>174.13333333333333</c:v>
                </c:pt>
                <c:pt idx="126">
                  <c:v>162.53333333333333</c:v>
                </c:pt>
                <c:pt idx="127">
                  <c:v>141.06666666666666</c:v>
                </c:pt>
                <c:pt idx="128">
                  <c:v>129.66666666666666</c:v>
                </c:pt>
                <c:pt idx="129">
                  <c:v>120.43333333333334</c:v>
                </c:pt>
                <c:pt idx="130">
                  <c:v>111.26666666666667</c:v>
                </c:pt>
                <c:pt idx="131">
                  <c:v>101.6</c:v>
                </c:pt>
                <c:pt idx="132">
                  <c:v>91.5</c:v>
                </c:pt>
                <c:pt idx="133">
                  <c:v>88.433333333333337</c:v>
                </c:pt>
                <c:pt idx="134">
                  <c:v>85</c:v>
                </c:pt>
                <c:pt idx="135">
                  <c:v>83.933333333333337</c:v>
                </c:pt>
                <c:pt idx="136">
                  <c:v>83.666666666666671</c:v>
                </c:pt>
                <c:pt idx="137">
                  <c:v>82.86666666666666</c:v>
                </c:pt>
                <c:pt idx="138">
                  <c:v>82.666666666666671</c:v>
                </c:pt>
                <c:pt idx="139">
                  <c:v>81.86666666666666</c:v>
                </c:pt>
                <c:pt idx="140">
                  <c:v>80.666666666666671</c:v>
                </c:pt>
                <c:pt idx="141">
                  <c:v>78.599999999999994</c:v>
                </c:pt>
                <c:pt idx="142">
                  <c:v>74.466666666666669</c:v>
                </c:pt>
                <c:pt idx="143">
                  <c:v>72.666666666666671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E9B-4BEB-98F4-F3AD086C5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680512"/>
        <c:axId val="255682048"/>
      </c:areaChart>
      <c:catAx>
        <c:axId val="25568051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crossAx val="255682048"/>
        <c:crosses val="autoZero"/>
        <c:auto val="1"/>
        <c:lblAlgn val="ctr"/>
        <c:lblOffset val="100"/>
        <c:noMultiLvlLbl val="0"/>
      </c:catAx>
      <c:valAx>
        <c:axId val="255682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eléctrica (MW)</a:t>
                </a:r>
              </a:p>
            </c:rich>
          </c:tx>
          <c:layout>
            <c:manualLayout>
              <c:xMode val="edge"/>
              <c:yMode val="edge"/>
              <c:x val="1.5712680157631588E-2"/>
              <c:y val="0.3243713538696433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255680512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Curva de contaminación día medio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'Graficas Dias Tipo '!$AB$10</c:f>
              <c:strCache>
                <c:ptCount val="1"/>
                <c:pt idx="0">
                  <c:v>Nuclear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'!$AB$11:$AB$154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84-4269-ADA4-DFFD621FEC87}"/>
            </c:ext>
          </c:extLst>
        </c:ser>
        <c:ser>
          <c:idx val="1"/>
          <c:order val="1"/>
          <c:tx>
            <c:strRef>
              <c:f>'Graficas Dias Tipo '!$AC$10</c:f>
              <c:strCache>
                <c:ptCount val="1"/>
                <c:pt idx="0">
                  <c:v>Fuel/gas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'!$AC$11:$AC$154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84-4269-ADA4-DFFD621FEC87}"/>
            </c:ext>
          </c:extLst>
        </c:ser>
        <c:ser>
          <c:idx val="2"/>
          <c:order val="2"/>
          <c:tx>
            <c:strRef>
              <c:f>'Graficas Dias Tipo '!$AD$10</c:f>
              <c:strCache>
                <c:ptCount val="1"/>
                <c:pt idx="0">
                  <c:v>Coal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'!$AD$11:$AD$154</c:f>
              <c:numCache>
                <c:formatCode>0</c:formatCode>
                <c:ptCount val="144"/>
                <c:pt idx="0">
                  <c:v>3563.1333333333332</c:v>
                </c:pt>
                <c:pt idx="1">
                  <c:v>3652.2333333333331</c:v>
                </c:pt>
                <c:pt idx="2">
                  <c:v>3664.1</c:v>
                </c:pt>
                <c:pt idx="3">
                  <c:v>3639.0333333333333</c:v>
                </c:pt>
                <c:pt idx="4">
                  <c:v>3604.1666666666665</c:v>
                </c:pt>
                <c:pt idx="5">
                  <c:v>3533.7666666666669</c:v>
                </c:pt>
                <c:pt idx="6">
                  <c:v>3500.4</c:v>
                </c:pt>
                <c:pt idx="7">
                  <c:v>3542.4333333333334</c:v>
                </c:pt>
                <c:pt idx="8">
                  <c:v>3528.1333333333332</c:v>
                </c:pt>
                <c:pt idx="9">
                  <c:v>3494.3333333333335</c:v>
                </c:pt>
                <c:pt idx="10">
                  <c:v>3468.7666666666669</c:v>
                </c:pt>
                <c:pt idx="11">
                  <c:v>3423.2333333333331</c:v>
                </c:pt>
                <c:pt idx="12">
                  <c:v>3406.4666666666667</c:v>
                </c:pt>
                <c:pt idx="13">
                  <c:v>3397.0666666666666</c:v>
                </c:pt>
                <c:pt idx="14">
                  <c:v>3363.3</c:v>
                </c:pt>
                <c:pt idx="15">
                  <c:v>3344</c:v>
                </c:pt>
                <c:pt idx="16">
                  <c:v>3324.3</c:v>
                </c:pt>
                <c:pt idx="17">
                  <c:v>3303.4666666666667</c:v>
                </c:pt>
                <c:pt idx="18">
                  <c:v>3290</c:v>
                </c:pt>
                <c:pt idx="19">
                  <c:v>3253.3</c:v>
                </c:pt>
                <c:pt idx="20">
                  <c:v>3230.0666666666666</c:v>
                </c:pt>
                <c:pt idx="21">
                  <c:v>3223.4</c:v>
                </c:pt>
                <c:pt idx="22">
                  <c:v>3214.2</c:v>
                </c:pt>
                <c:pt idx="23">
                  <c:v>3207.8666666666668</c:v>
                </c:pt>
                <c:pt idx="24">
                  <c:v>3202.0333333333333</c:v>
                </c:pt>
                <c:pt idx="25">
                  <c:v>3205.8666666666668</c:v>
                </c:pt>
                <c:pt idx="26">
                  <c:v>3218.8</c:v>
                </c:pt>
                <c:pt idx="27">
                  <c:v>3217.9333333333334</c:v>
                </c:pt>
                <c:pt idx="28">
                  <c:v>3227.0333333333333</c:v>
                </c:pt>
                <c:pt idx="29">
                  <c:v>3248.5333333333333</c:v>
                </c:pt>
                <c:pt idx="30">
                  <c:v>3257.6333333333332</c:v>
                </c:pt>
                <c:pt idx="31">
                  <c:v>3307.8</c:v>
                </c:pt>
                <c:pt idx="32">
                  <c:v>3328.0333333333333</c:v>
                </c:pt>
                <c:pt idx="33">
                  <c:v>3360.6</c:v>
                </c:pt>
                <c:pt idx="34">
                  <c:v>3378.6666666666665</c:v>
                </c:pt>
                <c:pt idx="35">
                  <c:v>3394.9666666666667</c:v>
                </c:pt>
                <c:pt idx="36">
                  <c:v>3415.1</c:v>
                </c:pt>
                <c:pt idx="37">
                  <c:v>3417.3333333333335</c:v>
                </c:pt>
                <c:pt idx="38">
                  <c:v>3468.5333333333333</c:v>
                </c:pt>
                <c:pt idx="39">
                  <c:v>3513.6333333333332</c:v>
                </c:pt>
                <c:pt idx="40">
                  <c:v>3554.8333333333335</c:v>
                </c:pt>
                <c:pt idx="41">
                  <c:v>3599.4333333333334</c:v>
                </c:pt>
                <c:pt idx="42">
                  <c:v>3620.1</c:v>
                </c:pt>
                <c:pt idx="43">
                  <c:v>3603.2333333333331</c:v>
                </c:pt>
                <c:pt idx="44">
                  <c:v>3649.7</c:v>
                </c:pt>
                <c:pt idx="45">
                  <c:v>3700.7333333333331</c:v>
                </c:pt>
                <c:pt idx="46">
                  <c:v>3740.3666666666668</c:v>
                </c:pt>
                <c:pt idx="47">
                  <c:v>3770.8</c:v>
                </c:pt>
                <c:pt idx="48">
                  <c:v>3782.6</c:v>
                </c:pt>
                <c:pt idx="49">
                  <c:v>3787.5333333333333</c:v>
                </c:pt>
                <c:pt idx="50">
                  <c:v>3835.1</c:v>
                </c:pt>
                <c:pt idx="51">
                  <c:v>3857.6333333333332</c:v>
                </c:pt>
                <c:pt idx="52">
                  <c:v>3893.3333333333335</c:v>
                </c:pt>
                <c:pt idx="53">
                  <c:v>3902.6666666666665</c:v>
                </c:pt>
                <c:pt idx="54">
                  <c:v>3908.8333333333335</c:v>
                </c:pt>
                <c:pt idx="55">
                  <c:v>3935.3666666666668</c:v>
                </c:pt>
                <c:pt idx="56">
                  <c:v>3963.9333333333334</c:v>
                </c:pt>
                <c:pt idx="57">
                  <c:v>3974.2</c:v>
                </c:pt>
                <c:pt idx="58">
                  <c:v>3979.0666666666666</c:v>
                </c:pt>
                <c:pt idx="59">
                  <c:v>3981.4333333333334</c:v>
                </c:pt>
                <c:pt idx="60">
                  <c:v>3992.9333333333334</c:v>
                </c:pt>
                <c:pt idx="61">
                  <c:v>4000.4</c:v>
                </c:pt>
                <c:pt idx="62">
                  <c:v>3994.8666666666668</c:v>
                </c:pt>
                <c:pt idx="63">
                  <c:v>3989.3333333333335</c:v>
                </c:pt>
                <c:pt idx="64">
                  <c:v>3979</c:v>
                </c:pt>
                <c:pt idx="65">
                  <c:v>3977.3</c:v>
                </c:pt>
                <c:pt idx="66">
                  <c:v>3963.7333333333331</c:v>
                </c:pt>
                <c:pt idx="67">
                  <c:v>3981.7333333333331</c:v>
                </c:pt>
                <c:pt idx="68">
                  <c:v>3975.2333333333331</c:v>
                </c:pt>
                <c:pt idx="69">
                  <c:v>3967.0666666666666</c:v>
                </c:pt>
                <c:pt idx="70">
                  <c:v>3961.3</c:v>
                </c:pt>
                <c:pt idx="71">
                  <c:v>3949.6666666666665</c:v>
                </c:pt>
                <c:pt idx="72">
                  <c:v>3936</c:v>
                </c:pt>
                <c:pt idx="73">
                  <c:v>3945.0333333333333</c:v>
                </c:pt>
                <c:pt idx="74">
                  <c:v>3938.4666666666667</c:v>
                </c:pt>
                <c:pt idx="75">
                  <c:v>3930.2333333333331</c:v>
                </c:pt>
                <c:pt idx="76">
                  <c:v>3927.6333333333332</c:v>
                </c:pt>
                <c:pt idx="77">
                  <c:v>3919.0666666666666</c:v>
                </c:pt>
                <c:pt idx="78">
                  <c:v>3916.8666666666668</c:v>
                </c:pt>
                <c:pt idx="79">
                  <c:v>3928.2666666666669</c:v>
                </c:pt>
                <c:pt idx="80">
                  <c:v>3928.3666666666668</c:v>
                </c:pt>
                <c:pt idx="81">
                  <c:v>3921.8666666666668</c:v>
                </c:pt>
                <c:pt idx="82">
                  <c:v>3903.1</c:v>
                </c:pt>
                <c:pt idx="83">
                  <c:v>3891.0666666666666</c:v>
                </c:pt>
                <c:pt idx="84">
                  <c:v>3872.7333333333331</c:v>
                </c:pt>
                <c:pt idx="85">
                  <c:v>3880.4666666666667</c:v>
                </c:pt>
                <c:pt idx="86">
                  <c:v>3872.7</c:v>
                </c:pt>
                <c:pt idx="87">
                  <c:v>3854.1</c:v>
                </c:pt>
                <c:pt idx="88">
                  <c:v>3816.6333333333332</c:v>
                </c:pt>
                <c:pt idx="89">
                  <c:v>3779.1</c:v>
                </c:pt>
                <c:pt idx="90">
                  <c:v>3757.2333333333331</c:v>
                </c:pt>
                <c:pt idx="91">
                  <c:v>3795.4</c:v>
                </c:pt>
                <c:pt idx="92">
                  <c:v>3790.8666666666668</c:v>
                </c:pt>
                <c:pt idx="93">
                  <c:v>3773.7</c:v>
                </c:pt>
                <c:pt idx="94">
                  <c:v>3766.8666666666668</c:v>
                </c:pt>
                <c:pt idx="95">
                  <c:v>3749.9666666666667</c:v>
                </c:pt>
                <c:pt idx="96">
                  <c:v>3737.7</c:v>
                </c:pt>
                <c:pt idx="97">
                  <c:v>3753.0333333333333</c:v>
                </c:pt>
                <c:pt idx="98">
                  <c:v>3757.6666666666665</c:v>
                </c:pt>
                <c:pt idx="99">
                  <c:v>3760</c:v>
                </c:pt>
                <c:pt idx="100">
                  <c:v>3743.7666666666669</c:v>
                </c:pt>
                <c:pt idx="101">
                  <c:v>3745.1</c:v>
                </c:pt>
                <c:pt idx="102">
                  <c:v>3739.3</c:v>
                </c:pt>
                <c:pt idx="103">
                  <c:v>3724</c:v>
                </c:pt>
                <c:pt idx="104">
                  <c:v>3743.4</c:v>
                </c:pt>
                <c:pt idx="105">
                  <c:v>3752.9</c:v>
                </c:pt>
                <c:pt idx="106">
                  <c:v>3771.7</c:v>
                </c:pt>
                <c:pt idx="107">
                  <c:v>3788.5666666666666</c:v>
                </c:pt>
                <c:pt idx="108">
                  <c:v>3774</c:v>
                </c:pt>
                <c:pt idx="109">
                  <c:v>3733.3666666666668</c:v>
                </c:pt>
                <c:pt idx="110">
                  <c:v>3758.1</c:v>
                </c:pt>
                <c:pt idx="111">
                  <c:v>3779.8333333333335</c:v>
                </c:pt>
                <c:pt idx="112">
                  <c:v>3780.4666666666667</c:v>
                </c:pt>
                <c:pt idx="113">
                  <c:v>3800.1</c:v>
                </c:pt>
                <c:pt idx="114">
                  <c:v>3804.9333333333334</c:v>
                </c:pt>
                <c:pt idx="115">
                  <c:v>3789.4</c:v>
                </c:pt>
                <c:pt idx="116">
                  <c:v>3806.1</c:v>
                </c:pt>
                <c:pt idx="117">
                  <c:v>3822.7</c:v>
                </c:pt>
                <c:pt idx="118">
                  <c:v>3836.2666666666669</c:v>
                </c:pt>
                <c:pt idx="119">
                  <c:v>3842.3666666666668</c:v>
                </c:pt>
                <c:pt idx="120">
                  <c:v>3853.6333333333332</c:v>
                </c:pt>
                <c:pt idx="121">
                  <c:v>3821.6666666666665</c:v>
                </c:pt>
                <c:pt idx="122">
                  <c:v>3841.0666666666666</c:v>
                </c:pt>
                <c:pt idx="123">
                  <c:v>3859.8666666666668</c:v>
                </c:pt>
                <c:pt idx="124">
                  <c:v>3879.9</c:v>
                </c:pt>
                <c:pt idx="125">
                  <c:v>3898</c:v>
                </c:pt>
                <c:pt idx="126">
                  <c:v>3904.2333333333331</c:v>
                </c:pt>
                <c:pt idx="127">
                  <c:v>3913.5666666666666</c:v>
                </c:pt>
                <c:pt idx="128">
                  <c:v>3915.8666666666668</c:v>
                </c:pt>
                <c:pt idx="129">
                  <c:v>3907.1</c:v>
                </c:pt>
                <c:pt idx="130">
                  <c:v>3893.6</c:v>
                </c:pt>
                <c:pt idx="131">
                  <c:v>3873.7666666666669</c:v>
                </c:pt>
                <c:pt idx="132">
                  <c:v>3847.0666666666666</c:v>
                </c:pt>
                <c:pt idx="133">
                  <c:v>3869.7</c:v>
                </c:pt>
                <c:pt idx="134">
                  <c:v>3864.6</c:v>
                </c:pt>
                <c:pt idx="135">
                  <c:v>3834.1666666666665</c:v>
                </c:pt>
                <c:pt idx="136">
                  <c:v>3785.7</c:v>
                </c:pt>
                <c:pt idx="137">
                  <c:v>3747.8</c:v>
                </c:pt>
                <c:pt idx="138">
                  <c:v>3707.0666666666666</c:v>
                </c:pt>
                <c:pt idx="139">
                  <c:v>3740.3333333333335</c:v>
                </c:pt>
                <c:pt idx="140">
                  <c:v>3726.7</c:v>
                </c:pt>
                <c:pt idx="141">
                  <c:v>3679.2</c:v>
                </c:pt>
                <c:pt idx="142">
                  <c:v>3626.4666666666667</c:v>
                </c:pt>
                <c:pt idx="143">
                  <c:v>3569.6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984-4269-ADA4-DFFD621FEC87}"/>
            </c:ext>
          </c:extLst>
        </c:ser>
        <c:ser>
          <c:idx val="3"/>
          <c:order val="3"/>
          <c:tx>
            <c:strRef>
              <c:f>'Graficas Dias Tipo '!$AE$10</c:f>
              <c:strCache>
                <c:ptCount val="1"/>
                <c:pt idx="0">
                  <c:v>Combined cycle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'!$AE$11:$AE$154</c:f>
              <c:numCache>
                <c:formatCode>0</c:formatCode>
                <c:ptCount val="144"/>
                <c:pt idx="0">
                  <c:v>929.36666666666667</c:v>
                </c:pt>
                <c:pt idx="1">
                  <c:v>910.13333333333333</c:v>
                </c:pt>
                <c:pt idx="2">
                  <c:v>860.4666666666667</c:v>
                </c:pt>
                <c:pt idx="3">
                  <c:v>812.36666666666667</c:v>
                </c:pt>
                <c:pt idx="4">
                  <c:v>771</c:v>
                </c:pt>
                <c:pt idx="5">
                  <c:v>731.93333333333328</c:v>
                </c:pt>
                <c:pt idx="6">
                  <c:v>726.4666666666667</c:v>
                </c:pt>
                <c:pt idx="7">
                  <c:v>742.56666666666672</c:v>
                </c:pt>
                <c:pt idx="8">
                  <c:v>706.7</c:v>
                </c:pt>
                <c:pt idx="9">
                  <c:v>684.36666666666667</c:v>
                </c:pt>
                <c:pt idx="10">
                  <c:v>658.9666666666667</c:v>
                </c:pt>
                <c:pt idx="11">
                  <c:v>644.0333333333333</c:v>
                </c:pt>
                <c:pt idx="12">
                  <c:v>650.5</c:v>
                </c:pt>
                <c:pt idx="13">
                  <c:v>663.4666666666667</c:v>
                </c:pt>
                <c:pt idx="14">
                  <c:v>651</c:v>
                </c:pt>
                <c:pt idx="15">
                  <c:v>635.4666666666667</c:v>
                </c:pt>
                <c:pt idx="16">
                  <c:v>637.56666666666672</c:v>
                </c:pt>
                <c:pt idx="17">
                  <c:v>640.29999999999995</c:v>
                </c:pt>
                <c:pt idx="18">
                  <c:v>634.79999999999995</c:v>
                </c:pt>
                <c:pt idx="19">
                  <c:v>640.43333333333328</c:v>
                </c:pt>
                <c:pt idx="20">
                  <c:v>639.20000000000005</c:v>
                </c:pt>
                <c:pt idx="21">
                  <c:v>627.79999999999995</c:v>
                </c:pt>
                <c:pt idx="22">
                  <c:v>632.26666666666665</c:v>
                </c:pt>
                <c:pt idx="23">
                  <c:v>629.0333333333333</c:v>
                </c:pt>
                <c:pt idx="24">
                  <c:v>627.66666666666663</c:v>
                </c:pt>
                <c:pt idx="25">
                  <c:v>638.06666666666672</c:v>
                </c:pt>
                <c:pt idx="26">
                  <c:v>641.16666666666663</c:v>
                </c:pt>
                <c:pt idx="27">
                  <c:v>636.13333333333333</c:v>
                </c:pt>
                <c:pt idx="28">
                  <c:v>643.6</c:v>
                </c:pt>
                <c:pt idx="29">
                  <c:v>638.66666666666663</c:v>
                </c:pt>
                <c:pt idx="30">
                  <c:v>646.43333333333328</c:v>
                </c:pt>
                <c:pt idx="31">
                  <c:v>667.13333333333333</c:v>
                </c:pt>
                <c:pt idx="32">
                  <c:v>665.1</c:v>
                </c:pt>
                <c:pt idx="33">
                  <c:v>672.23333333333335</c:v>
                </c:pt>
                <c:pt idx="34">
                  <c:v>687.3</c:v>
                </c:pt>
                <c:pt idx="35">
                  <c:v>690.56666666666672</c:v>
                </c:pt>
                <c:pt idx="36">
                  <c:v>691.5333333333333</c:v>
                </c:pt>
                <c:pt idx="37">
                  <c:v>737.13333333333333</c:v>
                </c:pt>
                <c:pt idx="38">
                  <c:v>780.63333333333333</c:v>
                </c:pt>
                <c:pt idx="39">
                  <c:v>797.3</c:v>
                </c:pt>
                <c:pt idx="40">
                  <c:v>828.6</c:v>
                </c:pt>
                <c:pt idx="41">
                  <c:v>851.0333333333333</c:v>
                </c:pt>
                <c:pt idx="42">
                  <c:v>872.93333333333328</c:v>
                </c:pt>
                <c:pt idx="43">
                  <c:v>916.26666666666665</c:v>
                </c:pt>
                <c:pt idx="44">
                  <c:v>977.36666666666667</c:v>
                </c:pt>
                <c:pt idx="45">
                  <c:v>1025.8666666666666</c:v>
                </c:pt>
                <c:pt idx="46">
                  <c:v>1089.2</c:v>
                </c:pt>
                <c:pt idx="47">
                  <c:v>1126.5</c:v>
                </c:pt>
                <c:pt idx="48">
                  <c:v>1135.9333333333334</c:v>
                </c:pt>
                <c:pt idx="49">
                  <c:v>1140.4333333333334</c:v>
                </c:pt>
                <c:pt idx="50">
                  <c:v>1162.8666666666666</c:v>
                </c:pt>
                <c:pt idx="51">
                  <c:v>1168.0333333333333</c:v>
                </c:pt>
                <c:pt idx="52">
                  <c:v>1198.4666666666667</c:v>
                </c:pt>
                <c:pt idx="53">
                  <c:v>1209.9333333333334</c:v>
                </c:pt>
                <c:pt idx="54">
                  <c:v>1214.6333333333334</c:v>
                </c:pt>
                <c:pt idx="55">
                  <c:v>1253.8333333333333</c:v>
                </c:pt>
                <c:pt idx="56">
                  <c:v>1270.2</c:v>
                </c:pt>
                <c:pt idx="57">
                  <c:v>1271.1333333333334</c:v>
                </c:pt>
                <c:pt idx="58">
                  <c:v>1278.5333333333333</c:v>
                </c:pt>
                <c:pt idx="59">
                  <c:v>1277.2</c:v>
                </c:pt>
                <c:pt idx="60">
                  <c:v>1280.9666666666667</c:v>
                </c:pt>
                <c:pt idx="61">
                  <c:v>1293.5333333333333</c:v>
                </c:pt>
                <c:pt idx="62">
                  <c:v>1282.8666666666666</c:v>
                </c:pt>
                <c:pt idx="63">
                  <c:v>1276.5333333333333</c:v>
                </c:pt>
                <c:pt idx="64">
                  <c:v>1278.5333333333333</c:v>
                </c:pt>
                <c:pt idx="65">
                  <c:v>1271.7333333333333</c:v>
                </c:pt>
                <c:pt idx="66">
                  <c:v>1249.6333333333334</c:v>
                </c:pt>
                <c:pt idx="67">
                  <c:v>1251</c:v>
                </c:pt>
                <c:pt idx="68">
                  <c:v>1241.9333333333334</c:v>
                </c:pt>
                <c:pt idx="69">
                  <c:v>1225.1333333333334</c:v>
                </c:pt>
                <c:pt idx="70">
                  <c:v>1229.9333333333334</c:v>
                </c:pt>
                <c:pt idx="71">
                  <c:v>1224.4333333333334</c:v>
                </c:pt>
                <c:pt idx="72">
                  <c:v>1214.7333333333333</c:v>
                </c:pt>
                <c:pt idx="73">
                  <c:v>1224.3333333333333</c:v>
                </c:pt>
                <c:pt idx="74">
                  <c:v>1215.0666666666666</c:v>
                </c:pt>
                <c:pt idx="75">
                  <c:v>1201.9666666666667</c:v>
                </c:pt>
                <c:pt idx="76">
                  <c:v>1205.3</c:v>
                </c:pt>
                <c:pt idx="77">
                  <c:v>1208.9000000000001</c:v>
                </c:pt>
                <c:pt idx="78">
                  <c:v>1202.7</c:v>
                </c:pt>
                <c:pt idx="79">
                  <c:v>1206.3</c:v>
                </c:pt>
                <c:pt idx="80">
                  <c:v>1202.2666666666667</c:v>
                </c:pt>
                <c:pt idx="81">
                  <c:v>1187.2666666666667</c:v>
                </c:pt>
                <c:pt idx="82">
                  <c:v>1174.1666666666667</c:v>
                </c:pt>
                <c:pt idx="83">
                  <c:v>1158.0666666666666</c:v>
                </c:pt>
                <c:pt idx="84">
                  <c:v>1130.9333333333334</c:v>
                </c:pt>
                <c:pt idx="85">
                  <c:v>1129.3333333333333</c:v>
                </c:pt>
                <c:pt idx="86">
                  <c:v>1130.0999999999999</c:v>
                </c:pt>
                <c:pt idx="87">
                  <c:v>1104.3333333333333</c:v>
                </c:pt>
                <c:pt idx="88">
                  <c:v>1088.0666666666666</c:v>
                </c:pt>
                <c:pt idx="89">
                  <c:v>1063.9000000000001</c:v>
                </c:pt>
                <c:pt idx="90">
                  <c:v>1051.9000000000001</c:v>
                </c:pt>
                <c:pt idx="91">
                  <c:v>1101.0999999999999</c:v>
                </c:pt>
                <c:pt idx="92">
                  <c:v>1106.8666666666666</c:v>
                </c:pt>
                <c:pt idx="93">
                  <c:v>1094.1666666666667</c:v>
                </c:pt>
                <c:pt idx="94">
                  <c:v>1104.5999999999999</c:v>
                </c:pt>
                <c:pt idx="95">
                  <c:v>1095.9000000000001</c:v>
                </c:pt>
                <c:pt idx="96">
                  <c:v>1092.9000000000001</c:v>
                </c:pt>
                <c:pt idx="97">
                  <c:v>1116.2</c:v>
                </c:pt>
                <c:pt idx="98">
                  <c:v>1115.6333333333334</c:v>
                </c:pt>
                <c:pt idx="99">
                  <c:v>1122.1666666666667</c:v>
                </c:pt>
                <c:pt idx="100">
                  <c:v>1137</c:v>
                </c:pt>
                <c:pt idx="101">
                  <c:v>1135.6333333333334</c:v>
                </c:pt>
                <c:pt idx="102">
                  <c:v>1141.4666666666667</c:v>
                </c:pt>
                <c:pt idx="103">
                  <c:v>1165.0999999999999</c:v>
                </c:pt>
                <c:pt idx="104">
                  <c:v>1184.3</c:v>
                </c:pt>
                <c:pt idx="105">
                  <c:v>1192</c:v>
                </c:pt>
                <c:pt idx="106">
                  <c:v>1215.3333333333333</c:v>
                </c:pt>
                <c:pt idx="107">
                  <c:v>1240.1666666666667</c:v>
                </c:pt>
                <c:pt idx="108">
                  <c:v>1245.2666666666667</c:v>
                </c:pt>
                <c:pt idx="109">
                  <c:v>1217.2666666666667</c:v>
                </c:pt>
                <c:pt idx="110">
                  <c:v>1248.5999999999999</c:v>
                </c:pt>
                <c:pt idx="111">
                  <c:v>1272.5333333333333</c:v>
                </c:pt>
                <c:pt idx="112">
                  <c:v>1301.3</c:v>
                </c:pt>
                <c:pt idx="113">
                  <c:v>1326.3</c:v>
                </c:pt>
                <c:pt idx="114">
                  <c:v>1337.7</c:v>
                </c:pt>
                <c:pt idx="115">
                  <c:v>1343.2333333333333</c:v>
                </c:pt>
                <c:pt idx="116">
                  <c:v>1362.8333333333333</c:v>
                </c:pt>
                <c:pt idx="117">
                  <c:v>1375.6333333333334</c:v>
                </c:pt>
                <c:pt idx="118">
                  <c:v>1401.3333333333333</c:v>
                </c:pt>
                <c:pt idx="119">
                  <c:v>1424.6666666666667</c:v>
                </c:pt>
                <c:pt idx="120">
                  <c:v>1435.2</c:v>
                </c:pt>
                <c:pt idx="121">
                  <c:v>1458.9</c:v>
                </c:pt>
                <c:pt idx="122">
                  <c:v>1463.4666666666667</c:v>
                </c:pt>
                <c:pt idx="123">
                  <c:v>1466.8666666666666</c:v>
                </c:pt>
                <c:pt idx="124">
                  <c:v>1480.4</c:v>
                </c:pt>
                <c:pt idx="125">
                  <c:v>1496.6333333333334</c:v>
                </c:pt>
                <c:pt idx="126">
                  <c:v>1499.4666666666667</c:v>
                </c:pt>
                <c:pt idx="127">
                  <c:v>1511.2666666666667</c:v>
                </c:pt>
                <c:pt idx="128">
                  <c:v>1502.3666666666666</c:v>
                </c:pt>
                <c:pt idx="129">
                  <c:v>1479.1666666666667</c:v>
                </c:pt>
                <c:pt idx="130">
                  <c:v>1466.8333333333333</c:v>
                </c:pt>
                <c:pt idx="131">
                  <c:v>1439.9333333333334</c:v>
                </c:pt>
                <c:pt idx="132">
                  <c:v>1413.0333333333333</c:v>
                </c:pt>
                <c:pt idx="133">
                  <c:v>1351.1333333333334</c:v>
                </c:pt>
                <c:pt idx="134">
                  <c:v>1289.3333333333333</c:v>
                </c:pt>
                <c:pt idx="135">
                  <c:v>1230.7666666666667</c:v>
                </c:pt>
                <c:pt idx="136">
                  <c:v>1181.1666666666667</c:v>
                </c:pt>
                <c:pt idx="137">
                  <c:v>1138.4666666666667</c:v>
                </c:pt>
                <c:pt idx="138">
                  <c:v>1110.6666666666667</c:v>
                </c:pt>
                <c:pt idx="139">
                  <c:v>1097.4333333333334</c:v>
                </c:pt>
                <c:pt idx="140">
                  <c:v>1052.1666666666667</c:v>
                </c:pt>
                <c:pt idx="141">
                  <c:v>1019.8333333333334</c:v>
                </c:pt>
                <c:pt idx="142">
                  <c:v>993.8</c:v>
                </c:pt>
                <c:pt idx="143">
                  <c:v>971.2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984-4269-ADA4-DFFD621FEC87}"/>
            </c:ext>
          </c:extLst>
        </c:ser>
        <c:ser>
          <c:idx val="4"/>
          <c:order val="4"/>
          <c:tx>
            <c:strRef>
              <c:f>'Graficas Dias Tipo '!$AF$10</c:f>
              <c:strCache>
                <c:ptCount val="1"/>
                <c:pt idx="0">
                  <c:v>Hydro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'!$AF$11:$AF$154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984-4269-ADA4-DFFD621FEC87}"/>
            </c:ext>
          </c:extLst>
        </c:ser>
        <c:ser>
          <c:idx val="5"/>
          <c:order val="5"/>
          <c:tx>
            <c:strRef>
              <c:f>'Graficas Dias Tipo '!$AG$10</c:f>
              <c:strCache>
                <c:ptCount val="1"/>
                <c:pt idx="0">
                  <c:v>Wind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'!$AG$11:$AG$154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984-4269-ADA4-DFFD621FEC87}"/>
            </c:ext>
          </c:extLst>
        </c:ser>
        <c:ser>
          <c:idx val="6"/>
          <c:order val="6"/>
          <c:tx>
            <c:strRef>
              <c:f>'Graficas Dias Tipo '!$AH$10</c:f>
              <c:strCache>
                <c:ptCount val="1"/>
                <c:pt idx="0">
                  <c:v>Other special regime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'!$AH$11:$AH$154</c:f>
              <c:numCache>
                <c:formatCode>0</c:formatCode>
                <c:ptCount val="144"/>
                <c:pt idx="0">
                  <c:v>1323.9666666666667</c:v>
                </c:pt>
                <c:pt idx="1">
                  <c:v>1184.5333333333333</c:v>
                </c:pt>
                <c:pt idx="2">
                  <c:v>1184.4000000000001</c:v>
                </c:pt>
                <c:pt idx="3">
                  <c:v>1184.4000000000001</c:v>
                </c:pt>
                <c:pt idx="4">
                  <c:v>1184.2666666666667</c:v>
                </c:pt>
                <c:pt idx="5">
                  <c:v>1183.9000000000001</c:v>
                </c:pt>
                <c:pt idx="6">
                  <c:v>1181.7</c:v>
                </c:pt>
                <c:pt idx="7">
                  <c:v>1165.0999999999999</c:v>
                </c:pt>
                <c:pt idx="8">
                  <c:v>1165</c:v>
                </c:pt>
                <c:pt idx="9">
                  <c:v>1165</c:v>
                </c:pt>
                <c:pt idx="10">
                  <c:v>1165.0999999999999</c:v>
                </c:pt>
                <c:pt idx="11">
                  <c:v>1165.0666666666666</c:v>
                </c:pt>
                <c:pt idx="12">
                  <c:v>1162.4666666666667</c:v>
                </c:pt>
                <c:pt idx="13">
                  <c:v>1151.3666666666666</c:v>
                </c:pt>
                <c:pt idx="14">
                  <c:v>1151.3666666666666</c:v>
                </c:pt>
                <c:pt idx="15">
                  <c:v>1151.3333333333333</c:v>
                </c:pt>
                <c:pt idx="16">
                  <c:v>1151.2</c:v>
                </c:pt>
                <c:pt idx="17">
                  <c:v>1151.2</c:v>
                </c:pt>
                <c:pt idx="18">
                  <c:v>1150.5999999999999</c:v>
                </c:pt>
                <c:pt idx="19">
                  <c:v>1147.2333333333333</c:v>
                </c:pt>
                <c:pt idx="20">
                  <c:v>1146.5999999999999</c:v>
                </c:pt>
                <c:pt idx="21">
                  <c:v>1145.7666666666667</c:v>
                </c:pt>
                <c:pt idx="22">
                  <c:v>1145.5999999999999</c:v>
                </c:pt>
                <c:pt idx="23">
                  <c:v>1145.3666666666666</c:v>
                </c:pt>
                <c:pt idx="24">
                  <c:v>1144.5</c:v>
                </c:pt>
                <c:pt idx="25">
                  <c:v>1140.9666666666667</c:v>
                </c:pt>
                <c:pt idx="26">
                  <c:v>1140.9333333333334</c:v>
                </c:pt>
                <c:pt idx="27">
                  <c:v>1140.8333333333333</c:v>
                </c:pt>
                <c:pt idx="28">
                  <c:v>1140.9000000000001</c:v>
                </c:pt>
                <c:pt idx="29">
                  <c:v>1140.6666666666667</c:v>
                </c:pt>
                <c:pt idx="30">
                  <c:v>1140.4666666666667</c:v>
                </c:pt>
                <c:pt idx="31">
                  <c:v>1143.5</c:v>
                </c:pt>
                <c:pt idx="32">
                  <c:v>1143.5</c:v>
                </c:pt>
                <c:pt idx="33">
                  <c:v>1143.3666666666666</c:v>
                </c:pt>
                <c:pt idx="34">
                  <c:v>1143.4333333333334</c:v>
                </c:pt>
                <c:pt idx="35">
                  <c:v>1143.5333333333333</c:v>
                </c:pt>
                <c:pt idx="36">
                  <c:v>1144.2</c:v>
                </c:pt>
                <c:pt idx="37">
                  <c:v>1156.5333333333333</c:v>
                </c:pt>
                <c:pt idx="38">
                  <c:v>1156.5333333333333</c:v>
                </c:pt>
                <c:pt idx="39">
                  <c:v>1156.5999999999999</c:v>
                </c:pt>
                <c:pt idx="40">
                  <c:v>1156.4666666666667</c:v>
                </c:pt>
                <c:pt idx="41">
                  <c:v>1156.4666666666667</c:v>
                </c:pt>
                <c:pt idx="42">
                  <c:v>1158.5333333333333</c:v>
                </c:pt>
                <c:pt idx="43">
                  <c:v>1195.7666666666667</c:v>
                </c:pt>
                <c:pt idx="44">
                  <c:v>1195.7666666666667</c:v>
                </c:pt>
                <c:pt idx="45">
                  <c:v>1196.1666666666667</c:v>
                </c:pt>
                <c:pt idx="46">
                  <c:v>1197.5999999999999</c:v>
                </c:pt>
                <c:pt idx="47">
                  <c:v>1200.1333333333334</c:v>
                </c:pt>
                <c:pt idx="48">
                  <c:v>1209.5999999999999</c:v>
                </c:pt>
                <c:pt idx="49">
                  <c:v>1332.4666666666667</c:v>
                </c:pt>
                <c:pt idx="50">
                  <c:v>1340</c:v>
                </c:pt>
                <c:pt idx="51">
                  <c:v>1349.4</c:v>
                </c:pt>
                <c:pt idx="52">
                  <c:v>1360.6</c:v>
                </c:pt>
                <c:pt idx="53">
                  <c:v>1371.6333333333334</c:v>
                </c:pt>
                <c:pt idx="54">
                  <c:v>1386.5</c:v>
                </c:pt>
                <c:pt idx="55">
                  <c:v>1409.5333333333333</c:v>
                </c:pt>
                <c:pt idx="56">
                  <c:v>1422.3666666666666</c:v>
                </c:pt>
                <c:pt idx="57">
                  <c:v>1435.9666666666667</c:v>
                </c:pt>
                <c:pt idx="58">
                  <c:v>1451.6333333333334</c:v>
                </c:pt>
                <c:pt idx="59">
                  <c:v>1463.5333333333333</c:v>
                </c:pt>
                <c:pt idx="60">
                  <c:v>1477.3</c:v>
                </c:pt>
                <c:pt idx="61">
                  <c:v>1492.4666666666667</c:v>
                </c:pt>
                <c:pt idx="62">
                  <c:v>1506.6</c:v>
                </c:pt>
                <c:pt idx="63">
                  <c:v>1520.6666666666667</c:v>
                </c:pt>
                <c:pt idx="64">
                  <c:v>1531.8666666666666</c:v>
                </c:pt>
                <c:pt idx="65">
                  <c:v>1541.4333333333334</c:v>
                </c:pt>
                <c:pt idx="66">
                  <c:v>1552.9</c:v>
                </c:pt>
                <c:pt idx="67">
                  <c:v>1566.7666666666667</c:v>
                </c:pt>
                <c:pt idx="68">
                  <c:v>1570.7333333333333</c:v>
                </c:pt>
                <c:pt idx="69">
                  <c:v>1577.3</c:v>
                </c:pt>
                <c:pt idx="70">
                  <c:v>1584.0333333333333</c:v>
                </c:pt>
                <c:pt idx="71">
                  <c:v>1587.1333333333334</c:v>
                </c:pt>
                <c:pt idx="72">
                  <c:v>1593.9333333333334</c:v>
                </c:pt>
                <c:pt idx="73">
                  <c:v>1603.0666666666666</c:v>
                </c:pt>
                <c:pt idx="74">
                  <c:v>1605.2</c:v>
                </c:pt>
                <c:pt idx="75">
                  <c:v>1608.6</c:v>
                </c:pt>
                <c:pt idx="76">
                  <c:v>1612.5333333333333</c:v>
                </c:pt>
                <c:pt idx="77">
                  <c:v>1615.6333333333334</c:v>
                </c:pt>
                <c:pt idx="78">
                  <c:v>1615.5666666666666</c:v>
                </c:pt>
                <c:pt idx="79">
                  <c:v>1617.3333333333333</c:v>
                </c:pt>
                <c:pt idx="80">
                  <c:v>1617.7333333333333</c:v>
                </c:pt>
                <c:pt idx="81">
                  <c:v>1616.2666666666667</c:v>
                </c:pt>
                <c:pt idx="82">
                  <c:v>1616.6333333333334</c:v>
                </c:pt>
                <c:pt idx="83">
                  <c:v>1619.2333333333333</c:v>
                </c:pt>
                <c:pt idx="84">
                  <c:v>1617.0333333333333</c:v>
                </c:pt>
                <c:pt idx="85">
                  <c:v>1613.8</c:v>
                </c:pt>
                <c:pt idx="86">
                  <c:v>1612.5666666666666</c:v>
                </c:pt>
                <c:pt idx="87">
                  <c:v>1613.5</c:v>
                </c:pt>
                <c:pt idx="88">
                  <c:v>1614.4333333333334</c:v>
                </c:pt>
                <c:pt idx="89">
                  <c:v>1610.5333333333333</c:v>
                </c:pt>
                <c:pt idx="90">
                  <c:v>1606.5</c:v>
                </c:pt>
                <c:pt idx="91">
                  <c:v>1600.6666666666667</c:v>
                </c:pt>
                <c:pt idx="92">
                  <c:v>1597.1</c:v>
                </c:pt>
                <c:pt idx="93">
                  <c:v>1591.9666666666667</c:v>
                </c:pt>
                <c:pt idx="94">
                  <c:v>1590.3333333333333</c:v>
                </c:pt>
                <c:pt idx="95">
                  <c:v>1584.4</c:v>
                </c:pt>
                <c:pt idx="96">
                  <c:v>1576.1333333333334</c:v>
                </c:pt>
                <c:pt idx="97">
                  <c:v>1569.0666666666666</c:v>
                </c:pt>
                <c:pt idx="98">
                  <c:v>1560.9666666666667</c:v>
                </c:pt>
                <c:pt idx="99">
                  <c:v>1554</c:v>
                </c:pt>
                <c:pt idx="100">
                  <c:v>1542.9</c:v>
                </c:pt>
                <c:pt idx="101">
                  <c:v>1532.7333333333333</c:v>
                </c:pt>
                <c:pt idx="102">
                  <c:v>1522</c:v>
                </c:pt>
                <c:pt idx="103">
                  <c:v>1514.3666666666666</c:v>
                </c:pt>
                <c:pt idx="104">
                  <c:v>1503.9</c:v>
                </c:pt>
                <c:pt idx="105">
                  <c:v>1493.3</c:v>
                </c:pt>
                <c:pt idx="106">
                  <c:v>1481.9333333333334</c:v>
                </c:pt>
                <c:pt idx="107">
                  <c:v>1470</c:v>
                </c:pt>
                <c:pt idx="108">
                  <c:v>1459.3</c:v>
                </c:pt>
                <c:pt idx="109">
                  <c:v>1450.5333333333333</c:v>
                </c:pt>
                <c:pt idx="110">
                  <c:v>1438.4</c:v>
                </c:pt>
                <c:pt idx="111">
                  <c:v>1427.7666666666667</c:v>
                </c:pt>
                <c:pt idx="112">
                  <c:v>1415.8333333333333</c:v>
                </c:pt>
                <c:pt idx="113">
                  <c:v>1407.6</c:v>
                </c:pt>
                <c:pt idx="114">
                  <c:v>1399.7333333333333</c:v>
                </c:pt>
                <c:pt idx="115">
                  <c:v>1401.3</c:v>
                </c:pt>
                <c:pt idx="116">
                  <c:v>1394.9666666666667</c:v>
                </c:pt>
                <c:pt idx="117">
                  <c:v>1388.8</c:v>
                </c:pt>
                <c:pt idx="118">
                  <c:v>1383.2333333333333</c:v>
                </c:pt>
                <c:pt idx="119">
                  <c:v>1377.4666666666667</c:v>
                </c:pt>
                <c:pt idx="120">
                  <c:v>1372.5</c:v>
                </c:pt>
                <c:pt idx="121">
                  <c:v>1368.5333333333333</c:v>
                </c:pt>
                <c:pt idx="122">
                  <c:v>1364.9333333333334</c:v>
                </c:pt>
                <c:pt idx="123">
                  <c:v>1362.4</c:v>
                </c:pt>
                <c:pt idx="124">
                  <c:v>1361</c:v>
                </c:pt>
                <c:pt idx="125">
                  <c:v>1359.6333333333334</c:v>
                </c:pt>
                <c:pt idx="126">
                  <c:v>1358.4666666666667</c:v>
                </c:pt>
                <c:pt idx="127">
                  <c:v>1356.9333333333334</c:v>
                </c:pt>
                <c:pt idx="128">
                  <c:v>1356.2333333333333</c:v>
                </c:pt>
                <c:pt idx="129">
                  <c:v>1355.8333333333333</c:v>
                </c:pt>
                <c:pt idx="130">
                  <c:v>1355.7</c:v>
                </c:pt>
                <c:pt idx="131">
                  <c:v>1355.2</c:v>
                </c:pt>
                <c:pt idx="132">
                  <c:v>1355.2</c:v>
                </c:pt>
                <c:pt idx="133">
                  <c:v>1354.1333333333334</c:v>
                </c:pt>
                <c:pt idx="134">
                  <c:v>1353.9666666666667</c:v>
                </c:pt>
                <c:pt idx="135">
                  <c:v>1353.7</c:v>
                </c:pt>
                <c:pt idx="136">
                  <c:v>1353.0666666666666</c:v>
                </c:pt>
                <c:pt idx="137">
                  <c:v>1351.9666666666667</c:v>
                </c:pt>
                <c:pt idx="138">
                  <c:v>1350.5</c:v>
                </c:pt>
                <c:pt idx="139">
                  <c:v>1339.5</c:v>
                </c:pt>
                <c:pt idx="140">
                  <c:v>1339.3666666666666</c:v>
                </c:pt>
                <c:pt idx="141">
                  <c:v>1338.2</c:v>
                </c:pt>
                <c:pt idx="142">
                  <c:v>1338</c:v>
                </c:pt>
                <c:pt idx="143">
                  <c:v>1337.9666666666667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984-4269-ADA4-DFFD621FEC87}"/>
            </c:ext>
          </c:extLst>
        </c:ser>
        <c:ser>
          <c:idx val="7"/>
          <c:order val="7"/>
          <c:tx>
            <c:strRef>
              <c:f>'Graficas Dias Tipo '!$AI$10</c:f>
              <c:strCache>
                <c:ptCount val="1"/>
                <c:pt idx="0">
                  <c:v>Int. exchanges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'!$AI$11:$AI$154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984-4269-ADA4-DFFD621FEC87}"/>
            </c:ext>
          </c:extLst>
        </c:ser>
        <c:ser>
          <c:idx val="8"/>
          <c:order val="8"/>
          <c:tx>
            <c:strRef>
              <c:f>'Graficas Dias Tipo '!$AJ$10</c:f>
              <c:strCache>
                <c:ptCount val="1"/>
                <c:pt idx="0">
                  <c:v>Balear link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'!$AJ$11:$AJ$154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84-4269-ADA4-DFFD621FEC87}"/>
            </c:ext>
          </c:extLst>
        </c:ser>
        <c:ser>
          <c:idx val="9"/>
          <c:order val="9"/>
          <c:tx>
            <c:strRef>
              <c:f>'Graficas Dias Tipo '!$AK$10</c:f>
              <c:strCache>
                <c:ptCount val="1"/>
                <c:pt idx="0">
                  <c:v>Solar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'!$AK$11:$AK$154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984-4269-ADA4-DFFD621F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874560"/>
        <c:axId val="255876096"/>
      </c:areaChart>
      <c:catAx>
        <c:axId val="25587456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crossAx val="255876096"/>
        <c:crosses val="autoZero"/>
        <c:auto val="1"/>
        <c:lblAlgn val="ctr"/>
        <c:lblOffset val="100"/>
        <c:noMultiLvlLbl val="0"/>
      </c:catAx>
      <c:valAx>
        <c:axId val="255876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eléctrica (MW)</a:t>
                </a:r>
              </a:p>
            </c:rich>
          </c:tx>
          <c:layout>
            <c:manualLayout>
              <c:xMode val="edge"/>
              <c:yMode val="edge"/>
              <c:x val="1.5712680157631588E-2"/>
              <c:y val="0.3243713538696433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255874560"/>
        <c:crosses val="autoZero"/>
        <c:crossBetween val="midCat"/>
      </c:valAx>
    </c:plotArea>
    <c:legend>
      <c:legendPos val="b"/>
      <c:layout/>
      <c:overlay val="0"/>
    </c:legend>
    <c:plotVisOnly val="1"/>
    <c:dispBlanksAs val="zero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Curva de contaminación día máximo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'Graficas Dias Tipo '!$AO$10</c:f>
              <c:strCache>
                <c:ptCount val="1"/>
                <c:pt idx="0">
                  <c:v>Nuclear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'!$AO$11:$AO$154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DA-4D40-BF15-9CD634DA41FB}"/>
            </c:ext>
          </c:extLst>
        </c:ser>
        <c:ser>
          <c:idx val="1"/>
          <c:order val="1"/>
          <c:tx>
            <c:strRef>
              <c:f>'Graficas Dias Tipo '!$AP$10</c:f>
              <c:strCache>
                <c:ptCount val="1"/>
                <c:pt idx="0">
                  <c:v>Fuel/gas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'!$AP$11:$AP$154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DA-4D40-BF15-9CD634DA41FB}"/>
            </c:ext>
          </c:extLst>
        </c:ser>
        <c:ser>
          <c:idx val="2"/>
          <c:order val="2"/>
          <c:tx>
            <c:strRef>
              <c:f>'Graficas Dias Tipo '!$AQ$10</c:f>
              <c:strCache>
                <c:ptCount val="1"/>
                <c:pt idx="0">
                  <c:v>Coal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'!$AQ$11:$AQ$154</c:f>
              <c:numCache>
                <c:formatCode>0</c:formatCode>
                <c:ptCount val="144"/>
                <c:pt idx="0">
                  <c:v>5308.3666666666668</c:v>
                </c:pt>
                <c:pt idx="1">
                  <c:v>5449.3666666666668</c:v>
                </c:pt>
                <c:pt idx="2">
                  <c:v>5451.1</c:v>
                </c:pt>
                <c:pt idx="3">
                  <c:v>5423.6333333333332</c:v>
                </c:pt>
                <c:pt idx="4">
                  <c:v>5357.9666666666662</c:v>
                </c:pt>
                <c:pt idx="5">
                  <c:v>5272.3</c:v>
                </c:pt>
                <c:pt idx="6">
                  <c:v>5194.6000000000004</c:v>
                </c:pt>
                <c:pt idx="7">
                  <c:v>5206.2666666666664</c:v>
                </c:pt>
                <c:pt idx="8">
                  <c:v>5156.1333333333332</c:v>
                </c:pt>
                <c:pt idx="9">
                  <c:v>5068.1000000000004</c:v>
                </c:pt>
                <c:pt idx="10">
                  <c:v>5011.2333333333336</c:v>
                </c:pt>
                <c:pt idx="11">
                  <c:v>4963.5333333333338</c:v>
                </c:pt>
                <c:pt idx="12">
                  <c:v>4940.8666666666668</c:v>
                </c:pt>
                <c:pt idx="13">
                  <c:v>4987.6333333333332</c:v>
                </c:pt>
                <c:pt idx="14">
                  <c:v>4979.166666666667</c:v>
                </c:pt>
                <c:pt idx="15">
                  <c:v>4946.666666666667</c:v>
                </c:pt>
                <c:pt idx="16">
                  <c:v>4920.0333333333338</c:v>
                </c:pt>
                <c:pt idx="17">
                  <c:v>4894.9666666666662</c:v>
                </c:pt>
                <c:pt idx="18">
                  <c:v>4864.4666666666662</c:v>
                </c:pt>
                <c:pt idx="19">
                  <c:v>4869.3999999999996</c:v>
                </c:pt>
                <c:pt idx="20">
                  <c:v>4888.9333333333334</c:v>
                </c:pt>
                <c:pt idx="21">
                  <c:v>4870.8</c:v>
                </c:pt>
                <c:pt idx="22">
                  <c:v>4866.7</c:v>
                </c:pt>
                <c:pt idx="23">
                  <c:v>4846.8999999999996</c:v>
                </c:pt>
                <c:pt idx="24">
                  <c:v>4841.6000000000004</c:v>
                </c:pt>
                <c:pt idx="25">
                  <c:v>4857.333333333333</c:v>
                </c:pt>
                <c:pt idx="26">
                  <c:v>4871.5666666666666</c:v>
                </c:pt>
                <c:pt idx="27">
                  <c:v>4838.4666666666662</c:v>
                </c:pt>
                <c:pt idx="28">
                  <c:v>4845.4666666666662</c:v>
                </c:pt>
                <c:pt idx="29">
                  <c:v>4876.3666666666668</c:v>
                </c:pt>
                <c:pt idx="30">
                  <c:v>4884.7</c:v>
                </c:pt>
                <c:pt idx="31">
                  <c:v>4892.0333333333338</c:v>
                </c:pt>
                <c:pt idx="32">
                  <c:v>4935.0333333333338</c:v>
                </c:pt>
                <c:pt idx="33">
                  <c:v>4937.9333333333334</c:v>
                </c:pt>
                <c:pt idx="34">
                  <c:v>4987.7</c:v>
                </c:pt>
                <c:pt idx="35">
                  <c:v>5004.5333333333338</c:v>
                </c:pt>
                <c:pt idx="36">
                  <c:v>5047.9666666666662</c:v>
                </c:pt>
                <c:pt idx="37">
                  <c:v>5134.333333333333</c:v>
                </c:pt>
                <c:pt idx="38">
                  <c:v>5234.666666666667</c:v>
                </c:pt>
                <c:pt idx="39">
                  <c:v>5316.1</c:v>
                </c:pt>
                <c:pt idx="40">
                  <c:v>5427.5333333333338</c:v>
                </c:pt>
                <c:pt idx="41">
                  <c:v>5504.7333333333336</c:v>
                </c:pt>
                <c:pt idx="42">
                  <c:v>5555.1</c:v>
                </c:pt>
                <c:pt idx="43">
                  <c:v>5537.9333333333334</c:v>
                </c:pt>
                <c:pt idx="44">
                  <c:v>5647.2666666666664</c:v>
                </c:pt>
                <c:pt idx="45">
                  <c:v>5738.1333333333332</c:v>
                </c:pt>
                <c:pt idx="46">
                  <c:v>5820.9333333333334</c:v>
                </c:pt>
                <c:pt idx="47">
                  <c:v>5873.6</c:v>
                </c:pt>
                <c:pt idx="48">
                  <c:v>5922.5</c:v>
                </c:pt>
                <c:pt idx="49">
                  <c:v>5956.8</c:v>
                </c:pt>
                <c:pt idx="50">
                  <c:v>6005.6333333333332</c:v>
                </c:pt>
                <c:pt idx="51">
                  <c:v>6018.1</c:v>
                </c:pt>
                <c:pt idx="52">
                  <c:v>6040.0666666666666</c:v>
                </c:pt>
                <c:pt idx="53">
                  <c:v>6047.1</c:v>
                </c:pt>
                <c:pt idx="54">
                  <c:v>6054.3</c:v>
                </c:pt>
                <c:pt idx="55">
                  <c:v>6071</c:v>
                </c:pt>
                <c:pt idx="56">
                  <c:v>6093.2666666666664</c:v>
                </c:pt>
                <c:pt idx="57">
                  <c:v>6113.2</c:v>
                </c:pt>
                <c:pt idx="58">
                  <c:v>6118.7</c:v>
                </c:pt>
                <c:pt idx="59">
                  <c:v>6129.1333333333332</c:v>
                </c:pt>
                <c:pt idx="60">
                  <c:v>6133.6</c:v>
                </c:pt>
                <c:pt idx="61">
                  <c:v>6120.3</c:v>
                </c:pt>
                <c:pt idx="62">
                  <c:v>6129.9666666666662</c:v>
                </c:pt>
                <c:pt idx="63">
                  <c:v>6134.5333333333338</c:v>
                </c:pt>
                <c:pt idx="64">
                  <c:v>6142.6333333333332</c:v>
                </c:pt>
                <c:pt idx="65">
                  <c:v>6128.7333333333336</c:v>
                </c:pt>
                <c:pt idx="66">
                  <c:v>6117.9333333333334</c:v>
                </c:pt>
                <c:pt idx="67">
                  <c:v>6150.6333333333332</c:v>
                </c:pt>
                <c:pt idx="68">
                  <c:v>6124.2666666666664</c:v>
                </c:pt>
                <c:pt idx="69">
                  <c:v>6117.1333333333332</c:v>
                </c:pt>
                <c:pt idx="70">
                  <c:v>6103.9</c:v>
                </c:pt>
                <c:pt idx="71">
                  <c:v>6089.4666666666662</c:v>
                </c:pt>
                <c:pt idx="72">
                  <c:v>6062.7666666666664</c:v>
                </c:pt>
                <c:pt idx="73">
                  <c:v>6073.7</c:v>
                </c:pt>
                <c:pt idx="74">
                  <c:v>6070.5666666666666</c:v>
                </c:pt>
                <c:pt idx="75">
                  <c:v>6063.0333333333338</c:v>
                </c:pt>
                <c:pt idx="76">
                  <c:v>6054.1333333333332</c:v>
                </c:pt>
                <c:pt idx="77">
                  <c:v>6041.333333333333</c:v>
                </c:pt>
                <c:pt idx="78">
                  <c:v>6047.8</c:v>
                </c:pt>
                <c:pt idx="79">
                  <c:v>6076.9333333333334</c:v>
                </c:pt>
                <c:pt idx="80">
                  <c:v>6079.9666666666662</c:v>
                </c:pt>
                <c:pt idx="81">
                  <c:v>6071.4</c:v>
                </c:pt>
                <c:pt idx="82">
                  <c:v>6038.7666666666664</c:v>
                </c:pt>
                <c:pt idx="83">
                  <c:v>6005.5</c:v>
                </c:pt>
                <c:pt idx="84">
                  <c:v>5967.166666666667</c:v>
                </c:pt>
                <c:pt idx="85">
                  <c:v>5971.333333333333</c:v>
                </c:pt>
                <c:pt idx="86">
                  <c:v>5983.2</c:v>
                </c:pt>
                <c:pt idx="87">
                  <c:v>5949.333333333333</c:v>
                </c:pt>
                <c:pt idx="88">
                  <c:v>5921.1333333333332</c:v>
                </c:pt>
                <c:pt idx="89">
                  <c:v>5869.8666666666668</c:v>
                </c:pt>
                <c:pt idx="90">
                  <c:v>5839.6333333333332</c:v>
                </c:pt>
                <c:pt idx="91">
                  <c:v>5904.8</c:v>
                </c:pt>
                <c:pt idx="92">
                  <c:v>5919.1333333333332</c:v>
                </c:pt>
                <c:pt idx="93">
                  <c:v>5901.6</c:v>
                </c:pt>
                <c:pt idx="94">
                  <c:v>5911.7</c:v>
                </c:pt>
                <c:pt idx="95">
                  <c:v>5906.5333333333338</c:v>
                </c:pt>
                <c:pt idx="96">
                  <c:v>5901.6333333333332</c:v>
                </c:pt>
                <c:pt idx="97">
                  <c:v>5884</c:v>
                </c:pt>
                <c:pt idx="98">
                  <c:v>5868</c:v>
                </c:pt>
                <c:pt idx="99">
                  <c:v>5852.4333333333334</c:v>
                </c:pt>
                <c:pt idx="100">
                  <c:v>5870.7</c:v>
                </c:pt>
                <c:pt idx="101">
                  <c:v>5878.0666666666666</c:v>
                </c:pt>
                <c:pt idx="102">
                  <c:v>5872.0666666666666</c:v>
                </c:pt>
                <c:pt idx="103">
                  <c:v>5843.9666666666662</c:v>
                </c:pt>
                <c:pt idx="104">
                  <c:v>5871.8666666666668</c:v>
                </c:pt>
                <c:pt idx="105">
                  <c:v>5899.2333333333336</c:v>
                </c:pt>
                <c:pt idx="106">
                  <c:v>5928.5333333333338</c:v>
                </c:pt>
                <c:pt idx="107">
                  <c:v>5950.3666666666668</c:v>
                </c:pt>
                <c:pt idx="108">
                  <c:v>5954.4</c:v>
                </c:pt>
                <c:pt idx="109">
                  <c:v>5901</c:v>
                </c:pt>
                <c:pt idx="110">
                  <c:v>5932.666666666667</c:v>
                </c:pt>
                <c:pt idx="111">
                  <c:v>5992.5</c:v>
                </c:pt>
                <c:pt idx="112">
                  <c:v>6038.0333333333338</c:v>
                </c:pt>
                <c:pt idx="113">
                  <c:v>6075.9333333333334</c:v>
                </c:pt>
                <c:pt idx="114">
                  <c:v>6109.0666666666666</c:v>
                </c:pt>
                <c:pt idx="115">
                  <c:v>6099.3</c:v>
                </c:pt>
                <c:pt idx="116">
                  <c:v>6124.4</c:v>
                </c:pt>
                <c:pt idx="117">
                  <c:v>6139.833333333333</c:v>
                </c:pt>
                <c:pt idx="118">
                  <c:v>6161.9333333333334</c:v>
                </c:pt>
                <c:pt idx="119">
                  <c:v>6170.3666666666668</c:v>
                </c:pt>
                <c:pt idx="120">
                  <c:v>6178.4333333333334</c:v>
                </c:pt>
                <c:pt idx="121">
                  <c:v>6162.6</c:v>
                </c:pt>
                <c:pt idx="122">
                  <c:v>6155.833333333333</c:v>
                </c:pt>
                <c:pt idx="123">
                  <c:v>6162.4</c:v>
                </c:pt>
                <c:pt idx="124">
                  <c:v>6153.7666666666664</c:v>
                </c:pt>
                <c:pt idx="125">
                  <c:v>6161.2333333333336</c:v>
                </c:pt>
                <c:pt idx="126">
                  <c:v>6140.166666666667</c:v>
                </c:pt>
                <c:pt idx="127">
                  <c:v>6129.2</c:v>
                </c:pt>
                <c:pt idx="128">
                  <c:v>6121.6</c:v>
                </c:pt>
                <c:pt idx="129">
                  <c:v>6101.9333333333334</c:v>
                </c:pt>
                <c:pt idx="130">
                  <c:v>6061.333333333333</c:v>
                </c:pt>
                <c:pt idx="131">
                  <c:v>6012.6333333333332</c:v>
                </c:pt>
                <c:pt idx="132">
                  <c:v>5948.7</c:v>
                </c:pt>
                <c:pt idx="133">
                  <c:v>5960.4</c:v>
                </c:pt>
                <c:pt idx="134">
                  <c:v>5945.666666666667</c:v>
                </c:pt>
                <c:pt idx="135">
                  <c:v>5909.2666666666664</c:v>
                </c:pt>
                <c:pt idx="136">
                  <c:v>5858.6</c:v>
                </c:pt>
                <c:pt idx="137">
                  <c:v>5808.0333333333338</c:v>
                </c:pt>
                <c:pt idx="138">
                  <c:v>5748.7</c:v>
                </c:pt>
                <c:pt idx="139">
                  <c:v>5843.5333333333338</c:v>
                </c:pt>
                <c:pt idx="140">
                  <c:v>5831.833333333333</c:v>
                </c:pt>
                <c:pt idx="141">
                  <c:v>5775.5666666666666</c:v>
                </c:pt>
                <c:pt idx="142">
                  <c:v>5686.4666666666662</c:v>
                </c:pt>
                <c:pt idx="143">
                  <c:v>5576.9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6DA-4D40-BF15-9CD634DA41FB}"/>
            </c:ext>
          </c:extLst>
        </c:ser>
        <c:ser>
          <c:idx val="3"/>
          <c:order val="3"/>
          <c:tx>
            <c:strRef>
              <c:f>'Graficas Dias Tipo '!$AR$10</c:f>
              <c:strCache>
                <c:ptCount val="1"/>
                <c:pt idx="0">
                  <c:v>Combined cycle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'!$AR$11:$AR$154</c:f>
              <c:numCache>
                <c:formatCode>0</c:formatCode>
                <c:ptCount val="144"/>
                <c:pt idx="0">
                  <c:v>1015.0333333333333</c:v>
                </c:pt>
                <c:pt idx="1">
                  <c:v>1065.6333333333334</c:v>
                </c:pt>
                <c:pt idx="2">
                  <c:v>987</c:v>
                </c:pt>
                <c:pt idx="3">
                  <c:v>924.33333333333337</c:v>
                </c:pt>
                <c:pt idx="4">
                  <c:v>869.1</c:v>
                </c:pt>
                <c:pt idx="5">
                  <c:v>821.9</c:v>
                </c:pt>
                <c:pt idx="6">
                  <c:v>800.73333333333335</c:v>
                </c:pt>
                <c:pt idx="7">
                  <c:v>827.9666666666667</c:v>
                </c:pt>
                <c:pt idx="8">
                  <c:v>796.76666666666665</c:v>
                </c:pt>
                <c:pt idx="9">
                  <c:v>761.56666666666672</c:v>
                </c:pt>
                <c:pt idx="10">
                  <c:v>748.8</c:v>
                </c:pt>
                <c:pt idx="11">
                  <c:v>739.93333333333328</c:v>
                </c:pt>
                <c:pt idx="12">
                  <c:v>743.23333333333335</c:v>
                </c:pt>
                <c:pt idx="13">
                  <c:v>783.73333333333335</c:v>
                </c:pt>
                <c:pt idx="14">
                  <c:v>768.13333333333333</c:v>
                </c:pt>
                <c:pt idx="15">
                  <c:v>748.86666666666667</c:v>
                </c:pt>
                <c:pt idx="16">
                  <c:v>744.36666666666667</c:v>
                </c:pt>
                <c:pt idx="17">
                  <c:v>732.5</c:v>
                </c:pt>
                <c:pt idx="18">
                  <c:v>726.2</c:v>
                </c:pt>
                <c:pt idx="19">
                  <c:v>735.6</c:v>
                </c:pt>
                <c:pt idx="20">
                  <c:v>730.16666666666663</c:v>
                </c:pt>
                <c:pt idx="21">
                  <c:v>718.36666666666667</c:v>
                </c:pt>
                <c:pt idx="22">
                  <c:v>713.13333333333333</c:v>
                </c:pt>
                <c:pt idx="23">
                  <c:v>705.8</c:v>
                </c:pt>
                <c:pt idx="24">
                  <c:v>708.36666666666667</c:v>
                </c:pt>
                <c:pt idx="25">
                  <c:v>702.16666666666663</c:v>
                </c:pt>
                <c:pt idx="26">
                  <c:v>706.4666666666667</c:v>
                </c:pt>
                <c:pt idx="27">
                  <c:v>694.1</c:v>
                </c:pt>
                <c:pt idx="28">
                  <c:v>704.0333333333333</c:v>
                </c:pt>
                <c:pt idx="29">
                  <c:v>710.4666666666667</c:v>
                </c:pt>
                <c:pt idx="30">
                  <c:v>707.3</c:v>
                </c:pt>
                <c:pt idx="31">
                  <c:v>741.86666666666667</c:v>
                </c:pt>
                <c:pt idx="32">
                  <c:v>739.9</c:v>
                </c:pt>
                <c:pt idx="33">
                  <c:v>734.76666666666665</c:v>
                </c:pt>
                <c:pt idx="34">
                  <c:v>754.26666666666665</c:v>
                </c:pt>
                <c:pt idx="35">
                  <c:v>765.06666666666672</c:v>
                </c:pt>
                <c:pt idx="36">
                  <c:v>764.56666666666672</c:v>
                </c:pt>
                <c:pt idx="37">
                  <c:v>836.2</c:v>
                </c:pt>
                <c:pt idx="38">
                  <c:v>875.33333333333337</c:v>
                </c:pt>
                <c:pt idx="39">
                  <c:v>894.76666666666665</c:v>
                </c:pt>
                <c:pt idx="40">
                  <c:v>938.83333333333337</c:v>
                </c:pt>
                <c:pt idx="41">
                  <c:v>994.43333333333328</c:v>
                </c:pt>
                <c:pt idx="42">
                  <c:v>1024.3666666666666</c:v>
                </c:pt>
                <c:pt idx="43">
                  <c:v>1085.8333333333333</c:v>
                </c:pt>
                <c:pt idx="44">
                  <c:v>1184.6666666666667</c:v>
                </c:pt>
                <c:pt idx="45">
                  <c:v>1240.2333333333333</c:v>
                </c:pt>
                <c:pt idx="46">
                  <c:v>1322.7666666666667</c:v>
                </c:pt>
                <c:pt idx="47">
                  <c:v>1377.3333333333333</c:v>
                </c:pt>
                <c:pt idx="48">
                  <c:v>1417.3666666666666</c:v>
                </c:pt>
                <c:pt idx="49">
                  <c:v>1525.0333333333333</c:v>
                </c:pt>
                <c:pt idx="50">
                  <c:v>1588.8333333333333</c:v>
                </c:pt>
                <c:pt idx="51">
                  <c:v>1602.9666666666667</c:v>
                </c:pt>
                <c:pt idx="52">
                  <c:v>1620.6</c:v>
                </c:pt>
                <c:pt idx="53">
                  <c:v>1622.4666666666667</c:v>
                </c:pt>
                <c:pt idx="54">
                  <c:v>1602.0666666666666</c:v>
                </c:pt>
                <c:pt idx="55">
                  <c:v>1638.5666666666666</c:v>
                </c:pt>
                <c:pt idx="56">
                  <c:v>1654.8</c:v>
                </c:pt>
                <c:pt idx="57">
                  <c:v>1659.0666666666666</c:v>
                </c:pt>
                <c:pt idx="58">
                  <c:v>1680.6</c:v>
                </c:pt>
                <c:pt idx="59">
                  <c:v>1693.5333333333333</c:v>
                </c:pt>
                <c:pt idx="60">
                  <c:v>1696.7333333333333</c:v>
                </c:pt>
                <c:pt idx="61">
                  <c:v>1728.1666666666667</c:v>
                </c:pt>
                <c:pt idx="62">
                  <c:v>1730.3666666666666</c:v>
                </c:pt>
                <c:pt idx="63">
                  <c:v>1717.6333333333334</c:v>
                </c:pt>
                <c:pt idx="64">
                  <c:v>1714.6</c:v>
                </c:pt>
                <c:pt idx="65">
                  <c:v>1702.0666666666666</c:v>
                </c:pt>
                <c:pt idx="66">
                  <c:v>1703.5</c:v>
                </c:pt>
                <c:pt idx="67">
                  <c:v>1737.4333333333334</c:v>
                </c:pt>
                <c:pt idx="68">
                  <c:v>1725.2</c:v>
                </c:pt>
                <c:pt idx="69">
                  <c:v>1705.2666666666667</c:v>
                </c:pt>
                <c:pt idx="70">
                  <c:v>1695.5666666666666</c:v>
                </c:pt>
                <c:pt idx="71">
                  <c:v>1681.7666666666667</c:v>
                </c:pt>
                <c:pt idx="72">
                  <c:v>1649.5666666666666</c:v>
                </c:pt>
                <c:pt idx="73">
                  <c:v>1622.2666666666667</c:v>
                </c:pt>
                <c:pt idx="74">
                  <c:v>1611.3666666666666</c:v>
                </c:pt>
                <c:pt idx="75">
                  <c:v>1594.2666666666667</c:v>
                </c:pt>
                <c:pt idx="76">
                  <c:v>1587.0666666666666</c:v>
                </c:pt>
                <c:pt idx="77">
                  <c:v>1590.3</c:v>
                </c:pt>
                <c:pt idx="78">
                  <c:v>1586.4666666666667</c:v>
                </c:pt>
                <c:pt idx="79">
                  <c:v>1606.8333333333333</c:v>
                </c:pt>
                <c:pt idx="80">
                  <c:v>1609.5666666666666</c:v>
                </c:pt>
                <c:pt idx="81">
                  <c:v>1599.1</c:v>
                </c:pt>
                <c:pt idx="82">
                  <c:v>1575.8666666666666</c:v>
                </c:pt>
                <c:pt idx="83">
                  <c:v>1550.9333333333334</c:v>
                </c:pt>
                <c:pt idx="84">
                  <c:v>1513.6</c:v>
                </c:pt>
                <c:pt idx="85">
                  <c:v>1498.3666666666666</c:v>
                </c:pt>
                <c:pt idx="86">
                  <c:v>1503.7333333333333</c:v>
                </c:pt>
                <c:pt idx="87">
                  <c:v>1493.7333333333333</c:v>
                </c:pt>
                <c:pt idx="88">
                  <c:v>1487.4333333333334</c:v>
                </c:pt>
                <c:pt idx="89">
                  <c:v>1466.7666666666667</c:v>
                </c:pt>
                <c:pt idx="90">
                  <c:v>1459.5</c:v>
                </c:pt>
                <c:pt idx="91">
                  <c:v>1489.8</c:v>
                </c:pt>
                <c:pt idx="92">
                  <c:v>1497.7666666666667</c:v>
                </c:pt>
                <c:pt idx="93">
                  <c:v>1485.3</c:v>
                </c:pt>
                <c:pt idx="94">
                  <c:v>1493.6</c:v>
                </c:pt>
                <c:pt idx="95">
                  <c:v>1502.6333333333334</c:v>
                </c:pt>
                <c:pt idx="96">
                  <c:v>1510.9333333333334</c:v>
                </c:pt>
                <c:pt idx="97">
                  <c:v>1541.4666666666667</c:v>
                </c:pt>
                <c:pt idx="98">
                  <c:v>1563.8333333333333</c:v>
                </c:pt>
                <c:pt idx="99">
                  <c:v>1569.7333333333333</c:v>
                </c:pt>
                <c:pt idx="100">
                  <c:v>1585.5666666666666</c:v>
                </c:pt>
                <c:pt idx="101">
                  <c:v>1602.3666666666666</c:v>
                </c:pt>
                <c:pt idx="102">
                  <c:v>1605.0333333333333</c:v>
                </c:pt>
                <c:pt idx="103">
                  <c:v>1621.3666666666666</c:v>
                </c:pt>
                <c:pt idx="104">
                  <c:v>1691.1333333333334</c:v>
                </c:pt>
                <c:pt idx="105">
                  <c:v>1721.8333333333333</c:v>
                </c:pt>
                <c:pt idx="106">
                  <c:v>1760.5333333333333</c:v>
                </c:pt>
                <c:pt idx="107">
                  <c:v>1805.1</c:v>
                </c:pt>
                <c:pt idx="108">
                  <c:v>1837.2666666666667</c:v>
                </c:pt>
                <c:pt idx="109">
                  <c:v>1857.9666666666667</c:v>
                </c:pt>
                <c:pt idx="110">
                  <c:v>1915.2</c:v>
                </c:pt>
                <c:pt idx="111">
                  <c:v>1968.3666666666666</c:v>
                </c:pt>
                <c:pt idx="112">
                  <c:v>2033.7</c:v>
                </c:pt>
                <c:pt idx="113">
                  <c:v>2105.3666666666668</c:v>
                </c:pt>
                <c:pt idx="114">
                  <c:v>2110.1333333333332</c:v>
                </c:pt>
                <c:pt idx="115">
                  <c:v>2071.5333333333333</c:v>
                </c:pt>
                <c:pt idx="116">
                  <c:v>2077.6333333333332</c:v>
                </c:pt>
                <c:pt idx="117">
                  <c:v>2086.5666666666666</c:v>
                </c:pt>
                <c:pt idx="118">
                  <c:v>2109.6999999999998</c:v>
                </c:pt>
                <c:pt idx="119">
                  <c:v>2124.3333333333335</c:v>
                </c:pt>
                <c:pt idx="120">
                  <c:v>2122.1333333333332</c:v>
                </c:pt>
                <c:pt idx="121">
                  <c:v>2139.7333333333331</c:v>
                </c:pt>
                <c:pt idx="122">
                  <c:v>2145.8333333333335</c:v>
                </c:pt>
                <c:pt idx="123">
                  <c:v>2132.1666666666665</c:v>
                </c:pt>
                <c:pt idx="124">
                  <c:v>2133.0666666666666</c:v>
                </c:pt>
                <c:pt idx="125">
                  <c:v>2133.9333333333334</c:v>
                </c:pt>
                <c:pt idx="126">
                  <c:v>2126.1666666666665</c:v>
                </c:pt>
                <c:pt idx="127">
                  <c:v>2107.5666666666666</c:v>
                </c:pt>
                <c:pt idx="128">
                  <c:v>2082.4</c:v>
                </c:pt>
                <c:pt idx="129">
                  <c:v>2044.8</c:v>
                </c:pt>
                <c:pt idx="130">
                  <c:v>2018.5333333333333</c:v>
                </c:pt>
                <c:pt idx="131">
                  <c:v>1987.5666666666666</c:v>
                </c:pt>
                <c:pt idx="132">
                  <c:v>1960.0333333333333</c:v>
                </c:pt>
                <c:pt idx="133">
                  <c:v>1883.3</c:v>
                </c:pt>
                <c:pt idx="134">
                  <c:v>1787.9333333333334</c:v>
                </c:pt>
                <c:pt idx="135">
                  <c:v>1715.5666666666666</c:v>
                </c:pt>
                <c:pt idx="136">
                  <c:v>1659.8</c:v>
                </c:pt>
                <c:pt idx="137">
                  <c:v>1608.5666666666666</c:v>
                </c:pt>
                <c:pt idx="138">
                  <c:v>1584.1</c:v>
                </c:pt>
                <c:pt idx="139">
                  <c:v>1497.2333333333333</c:v>
                </c:pt>
                <c:pt idx="140">
                  <c:v>1395.6</c:v>
                </c:pt>
                <c:pt idx="141">
                  <c:v>1348.9666666666667</c:v>
                </c:pt>
                <c:pt idx="142">
                  <c:v>1297.8</c:v>
                </c:pt>
                <c:pt idx="143">
                  <c:v>1241.0333333333333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DA-4D40-BF15-9CD634DA41FB}"/>
            </c:ext>
          </c:extLst>
        </c:ser>
        <c:ser>
          <c:idx val="4"/>
          <c:order val="4"/>
          <c:tx>
            <c:strRef>
              <c:f>'Graficas Dias Tipo '!$AS$10</c:f>
              <c:strCache>
                <c:ptCount val="1"/>
                <c:pt idx="0">
                  <c:v>Hydro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'!$AS$11:$AS$154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6DA-4D40-BF15-9CD634DA41FB}"/>
            </c:ext>
          </c:extLst>
        </c:ser>
        <c:ser>
          <c:idx val="5"/>
          <c:order val="5"/>
          <c:tx>
            <c:strRef>
              <c:f>'Graficas Dias Tipo '!$AT$10</c:f>
              <c:strCache>
                <c:ptCount val="1"/>
                <c:pt idx="0">
                  <c:v>Wind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'!$AT$11:$AT$154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6DA-4D40-BF15-9CD634DA41FB}"/>
            </c:ext>
          </c:extLst>
        </c:ser>
        <c:ser>
          <c:idx val="6"/>
          <c:order val="6"/>
          <c:tx>
            <c:strRef>
              <c:f>'Graficas Dias Tipo '!$AU$10</c:f>
              <c:strCache>
                <c:ptCount val="1"/>
                <c:pt idx="0">
                  <c:v>Other special regime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'!$AU$11:$AU$154</c:f>
              <c:numCache>
                <c:formatCode>0</c:formatCode>
                <c:ptCount val="144"/>
                <c:pt idx="0">
                  <c:v>1310.9</c:v>
                </c:pt>
                <c:pt idx="1">
                  <c:v>1183</c:v>
                </c:pt>
                <c:pt idx="2">
                  <c:v>1182.7333333333333</c:v>
                </c:pt>
                <c:pt idx="3">
                  <c:v>1182.3333333333333</c:v>
                </c:pt>
                <c:pt idx="4">
                  <c:v>1181.7333333333333</c:v>
                </c:pt>
                <c:pt idx="5">
                  <c:v>1181.5</c:v>
                </c:pt>
                <c:pt idx="6">
                  <c:v>1180.4000000000001</c:v>
                </c:pt>
                <c:pt idx="7">
                  <c:v>1162.5</c:v>
                </c:pt>
                <c:pt idx="8">
                  <c:v>1162.4666666666667</c:v>
                </c:pt>
                <c:pt idx="9">
                  <c:v>1162.1666666666667</c:v>
                </c:pt>
                <c:pt idx="10">
                  <c:v>1161.9000000000001</c:v>
                </c:pt>
                <c:pt idx="11">
                  <c:v>1161.8333333333333</c:v>
                </c:pt>
                <c:pt idx="12">
                  <c:v>1161.4333333333334</c:v>
                </c:pt>
                <c:pt idx="13">
                  <c:v>1154.3666666666666</c:v>
                </c:pt>
                <c:pt idx="14">
                  <c:v>1154.0333333333333</c:v>
                </c:pt>
                <c:pt idx="15">
                  <c:v>1153.9333333333334</c:v>
                </c:pt>
                <c:pt idx="16">
                  <c:v>1153.2333333333333</c:v>
                </c:pt>
                <c:pt idx="17">
                  <c:v>1153.0999999999999</c:v>
                </c:pt>
                <c:pt idx="18">
                  <c:v>1153.2666666666667</c:v>
                </c:pt>
                <c:pt idx="19">
                  <c:v>1151.6666666666667</c:v>
                </c:pt>
                <c:pt idx="20">
                  <c:v>1151.7666666666667</c:v>
                </c:pt>
                <c:pt idx="21">
                  <c:v>1151.4000000000001</c:v>
                </c:pt>
                <c:pt idx="22">
                  <c:v>1151.4333333333334</c:v>
                </c:pt>
                <c:pt idx="23">
                  <c:v>1151.2</c:v>
                </c:pt>
                <c:pt idx="24">
                  <c:v>1150.1333333333334</c:v>
                </c:pt>
                <c:pt idx="25">
                  <c:v>1144.3666666666666</c:v>
                </c:pt>
                <c:pt idx="26">
                  <c:v>1144.0333333333333</c:v>
                </c:pt>
                <c:pt idx="27">
                  <c:v>1144</c:v>
                </c:pt>
                <c:pt idx="28">
                  <c:v>1144</c:v>
                </c:pt>
                <c:pt idx="29">
                  <c:v>1144</c:v>
                </c:pt>
                <c:pt idx="30">
                  <c:v>1143.8</c:v>
                </c:pt>
                <c:pt idx="31">
                  <c:v>1144.6333333333334</c:v>
                </c:pt>
                <c:pt idx="32">
                  <c:v>1144.6666666666667</c:v>
                </c:pt>
                <c:pt idx="33">
                  <c:v>1144.6666666666667</c:v>
                </c:pt>
                <c:pt idx="34">
                  <c:v>1144.7333333333333</c:v>
                </c:pt>
                <c:pt idx="35">
                  <c:v>1144.2333333333333</c:v>
                </c:pt>
                <c:pt idx="36">
                  <c:v>1144.7333333333333</c:v>
                </c:pt>
                <c:pt idx="37">
                  <c:v>1152.0999999999999</c:v>
                </c:pt>
                <c:pt idx="38">
                  <c:v>1152.1333333333334</c:v>
                </c:pt>
                <c:pt idx="39">
                  <c:v>1124.9666666666667</c:v>
                </c:pt>
                <c:pt idx="40">
                  <c:v>1151.9000000000001</c:v>
                </c:pt>
                <c:pt idx="41">
                  <c:v>1151.3</c:v>
                </c:pt>
                <c:pt idx="42">
                  <c:v>1153.5999999999999</c:v>
                </c:pt>
                <c:pt idx="43">
                  <c:v>1199.2666666666667</c:v>
                </c:pt>
                <c:pt idx="44">
                  <c:v>1199.5666666666666</c:v>
                </c:pt>
                <c:pt idx="45">
                  <c:v>1200.0666666666666</c:v>
                </c:pt>
                <c:pt idx="46">
                  <c:v>1172.7333333333333</c:v>
                </c:pt>
                <c:pt idx="47">
                  <c:v>1201.3</c:v>
                </c:pt>
                <c:pt idx="48">
                  <c:v>1213.3333333333333</c:v>
                </c:pt>
                <c:pt idx="49">
                  <c:v>1331.6666666666667</c:v>
                </c:pt>
                <c:pt idx="50">
                  <c:v>1334.3</c:v>
                </c:pt>
                <c:pt idx="51">
                  <c:v>1337.4</c:v>
                </c:pt>
                <c:pt idx="52">
                  <c:v>1341.6</c:v>
                </c:pt>
                <c:pt idx="53">
                  <c:v>1347.3333333333333</c:v>
                </c:pt>
                <c:pt idx="54">
                  <c:v>1355.1666666666667</c:v>
                </c:pt>
                <c:pt idx="55">
                  <c:v>1372.8</c:v>
                </c:pt>
                <c:pt idx="56">
                  <c:v>1389.3333333333333</c:v>
                </c:pt>
                <c:pt idx="57">
                  <c:v>1400.7</c:v>
                </c:pt>
                <c:pt idx="58">
                  <c:v>1412.7</c:v>
                </c:pt>
                <c:pt idx="59">
                  <c:v>1423.9333333333334</c:v>
                </c:pt>
                <c:pt idx="60">
                  <c:v>1436.7666666666667</c:v>
                </c:pt>
                <c:pt idx="61">
                  <c:v>1449.1</c:v>
                </c:pt>
                <c:pt idx="62">
                  <c:v>1459.7666666666667</c:v>
                </c:pt>
                <c:pt idx="63">
                  <c:v>1469.7</c:v>
                </c:pt>
                <c:pt idx="64">
                  <c:v>1478.8</c:v>
                </c:pt>
                <c:pt idx="65">
                  <c:v>1488</c:v>
                </c:pt>
                <c:pt idx="66">
                  <c:v>1496.7333333333333</c:v>
                </c:pt>
                <c:pt idx="67">
                  <c:v>1512.7333333333333</c:v>
                </c:pt>
                <c:pt idx="68">
                  <c:v>1518.7</c:v>
                </c:pt>
                <c:pt idx="69">
                  <c:v>1524.6333333333334</c:v>
                </c:pt>
                <c:pt idx="70">
                  <c:v>1530.3333333333333</c:v>
                </c:pt>
                <c:pt idx="71">
                  <c:v>1536.3666666666666</c:v>
                </c:pt>
                <c:pt idx="72">
                  <c:v>1538.7666666666667</c:v>
                </c:pt>
                <c:pt idx="73">
                  <c:v>1549.4</c:v>
                </c:pt>
                <c:pt idx="74">
                  <c:v>1553.3</c:v>
                </c:pt>
                <c:pt idx="75">
                  <c:v>1554.7</c:v>
                </c:pt>
                <c:pt idx="76">
                  <c:v>1556.7666666666667</c:v>
                </c:pt>
                <c:pt idx="77">
                  <c:v>1559.6666666666667</c:v>
                </c:pt>
                <c:pt idx="78">
                  <c:v>1560.1333333333334</c:v>
                </c:pt>
                <c:pt idx="79">
                  <c:v>1560.9</c:v>
                </c:pt>
                <c:pt idx="80">
                  <c:v>1561.1666666666667</c:v>
                </c:pt>
                <c:pt idx="81">
                  <c:v>1559.8</c:v>
                </c:pt>
                <c:pt idx="82">
                  <c:v>1558.8</c:v>
                </c:pt>
                <c:pt idx="83">
                  <c:v>1558.7</c:v>
                </c:pt>
                <c:pt idx="84">
                  <c:v>1557.1</c:v>
                </c:pt>
                <c:pt idx="85">
                  <c:v>1553.4666666666667</c:v>
                </c:pt>
                <c:pt idx="86">
                  <c:v>1550.8</c:v>
                </c:pt>
                <c:pt idx="87">
                  <c:v>1549.5333333333333</c:v>
                </c:pt>
                <c:pt idx="88">
                  <c:v>1547.0666666666666</c:v>
                </c:pt>
                <c:pt idx="89">
                  <c:v>1544.7333333333333</c:v>
                </c:pt>
                <c:pt idx="90">
                  <c:v>1542.6333333333334</c:v>
                </c:pt>
                <c:pt idx="91">
                  <c:v>1534.5</c:v>
                </c:pt>
                <c:pt idx="92">
                  <c:v>1532.6666666666667</c:v>
                </c:pt>
                <c:pt idx="93">
                  <c:v>1530</c:v>
                </c:pt>
                <c:pt idx="94">
                  <c:v>1525.4666666666667</c:v>
                </c:pt>
                <c:pt idx="95">
                  <c:v>1520</c:v>
                </c:pt>
                <c:pt idx="96">
                  <c:v>1516.4333333333334</c:v>
                </c:pt>
                <c:pt idx="97">
                  <c:v>1511.5</c:v>
                </c:pt>
                <c:pt idx="98">
                  <c:v>1505.4666666666667</c:v>
                </c:pt>
                <c:pt idx="99">
                  <c:v>1498.6666666666667</c:v>
                </c:pt>
                <c:pt idx="100">
                  <c:v>1460.1666666666667</c:v>
                </c:pt>
                <c:pt idx="101">
                  <c:v>1453.4666666666667</c:v>
                </c:pt>
                <c:pt idx="102">
                  <c:v>1475.4333333333334</c:v>
                </c:pt>
                <c:pt idx="103">
                  <c:v>1473.3333333333333</c:v>
                </c:pt>
                <c:pt idx="104">
                  <c:v>1464.7333333333333</c:v>
                </c:pt>
                <c:pt idx="105">
                  <c:v>1455.4666666666667</c:v>
                </c:pt>
                <c:pt idx="106">
                  <c:v>1445.8333333333333</c:v>
                </c:pt>
                <c:pt idx="107">
                  <c:v>1437.2</c:v>
                </c:pt>
                <c:pt idx="108">
                  <c:v>1429.6666666666667</c:v>
                </c:pt>
                <c:pt idx="109">
                  <c:v>1430.4</c:v>
                </c:pt>
                <c:pt idx="110">
                  <c:v>1423.5333333333333</c:v>
                </c:pt>
                <c:pt idx="111">
                  <c:v>1416.8666666666666</c:v>
                </c:pt>
                <c:pt idx="112">
                  <c:v>1411.1</c:v>
                </c:pt>
                <c:pt idx="113">
                  <c:v>1406.4</c:v>
                </c:pt>
                <c:pt idx="114">
                  <c:v>1402.8666666666666</c:v>
                </c:pt>
                <c:pt idx="115">
                  <c:v>1401.9</c:v>
                </c:pt>
                <c:pt idx="116">
                  <c:v>1399.6666666666667</c:v>
                </c:pt>
                <c:pt idx="117">
                  <c:v>1397.7333333333333</c:v>
                </c:pt>
                <c:pt idx="118">
                  <c:v>1395.4</c:v>
                </c:pt>
                <c:pt idx="119">
                  <c:v>1393.6</c:v>
                </c:pt>
                <c:pt idx="120">
                  <c:v>1391.7666666666667</c:v>
                </c:pt>
                <c:pt idx="121">
                  <c:v>1390.4666666666667</c:v>
                </c:pt>
                <c:pt idx="122">
                  <c:v>1388.4666666666667</c:v>
                </c:pt>
                <c:pt idx="123">
                  <c:v>1386.6666666666667</c:v>
                </c:pt>
                <c:pt idx="124">
                  <c:v>1384.2333333333333</c:v>
                </c:pt>
                <c:pt idx="125">
                  <c:v>1382.3666666666666</c:v>
                </c:pt>
                <c:pt idx="126">
                  <c:v>1381.1</c:v>
                </c:pt>
                <c:pt idx="127">
                  <c:v>1378.6</c:v>
                </c:pt>
                <c:pt idx="128">
                  <c:v>1377.8</c:v>
                </c:pt>
                <c:pt idx="129">
                  <c:v>1377.0333333333333</c:v>
                </c:pt>
                <c:pt idx="130">
                  <c:v>1376.3666666666666</c:v>
                </c:pt>
                <c:pt idx="131">
                  <c:v>1375.6</c:v>
                </c:pt>
                <c:pt idx="132">
                  <c:v>1375.1</c:v>
                </c:pt>
                <c:pt idx="133">
                  <c:v>1368.5666666666666</c:v>
                </c:pt>
                <c:pt idx="134">
                  <c:v>1368.4</c:v>
                </c:pt>
                <c:pt idx="135">
                  <c:v>1368.0666666666666</c:v>
                </c:pt>
                <c:pt idx="136">
                  <c:v>1367.9</c:v>
                </c:pt>
                <c:pt idx="137">
                  <c:v>1367.2</c:v>
                </c:pt>
                <c:pt idx="138">
                  <c:v>1367</c:v>
                </c:pt>
                <c:pt idx="139">
                  <c:v>1352.6666666666667</c:v>
                </c:pt>
                <c:pt idx="140">
                  <c:v>1352.5333333333333</c:v>
                </c:pt>
                <c:pt idx="141">
                  <c:v>1352.5</c:v>
                </c:pt>
                <c:pt idx="142">
                  <c:v>1352.4</c:v>
                </c:pt>
                <c:pt idx="143">
                  <c:v>1352.5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6DA-4D40-BF15-9CD634DA41FB}"/>
            </c:ext>
          </c:extLst>
        </c:ser>
        <c:ser>
          <c:idx val="7"/>
          <c:order val="7"/>
          <c:tx>
            <c:strRef>
              <c:f>'Graficas Dias Tipo '!$AV$10</c:f>
              <c:strCache>
                <c:ptCount val="1"/>
                <c:pt idx="0">
                  <c:v>Int. exchanges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'!$AV$11:$AV$154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6DA-4D40-BF15-9CD634DA41FB}"/>
            </c:ext>
          </c:extLst>
        </c:ser>
        <c:ser>
          <c:idx val="8"/>
          <c:order val="8"/>
          <c:tx>
            <c:strRef>
              <c:f>'Graficas Dias Tipo '!$AW$10</c:f>
              <c:strCache>
                <c:ptCount val="1"/>
                <c:pt idx="0">
                  <c:v>Balear link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'!$AW$11:$AW$154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DA-4D40-BF15-9CD634DA41FB}"/>
            </c:ext>
          </c:extLst>
        </c:ser>
        <c:ser>
          <c:idx val="9"/>
          <c:order val="9"/>
          <c:tx>
            <c:strRef>
              <c:f>'Graficas Dias Tipo '!$AX$10</c:f>
              <c:strCache>
                <c:ptCount val="1"/>
                <c:pt idx="0">
                  <c:v>Solar</c:v>
                </c:pt>
              </c:strCache>
            </c:strRef>
          </c:tx>
          <c:spPr>
            <a:ln w="25400">
              <a:noFill/>
            </a:ln>
          </c:spPr>
          <c:cat>
            <c:numRef>
              <c:f>'Graficas Dias Tipo '!$A$11:$A$154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cat>
          <c:val>
            <c:numRef>
              <c:f>'Graficas Dias Tipo '!$AX$11:$AX$154</c:f>
              <c:numCache>
                <c:formatCode>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6DA-4D40-BF15-9CD634DA4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272640"/>
        <c:axId val="256286720"/>
      </c:areaChart>
      <c:catAx>
        <c:axId val="25627264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crossAx val="256286720"/>
        <c:crosses val="autoZero"/>
        <c:auto val="1"/>
        <c:lblAlgn val="ctr"/>
        <c:lblOffset val="100"/>
        <c:noMultiLvlLbl val="0"/>
      </c:catAx>
      <c:valAx>
        <c:axId val="25628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eléctrica (MW)</a:t>
                </a:r>
              </a:p>
            </c:rich>
          </c:tx>
          <c:layout>
            <c:manualLayout>
              <c:xMode val="edge"/>
              <c:yMode val="edge"/>
              <c:x val="1.5712680157631588E-2"/>
              <c:y val="0.32437135386964339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256272640"/>
        <c:crosses val="autoZero"/>
        <c:crossBetween val="midCat"/>
      </c:valAx>
    </c:plotArea>
    <c:legend>
      <c:legendPos val="b"/>
      <c:layout/>
      <c:overlay val="0"/>
    </c:legend>
    <c:plotVisOnly val="1"/>
    <c:dispBlanksAs val="zero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800"/>
            </a:pPr>
            <a:r>
              <a:rPr lang="es-ES" sz="1800"/>
              <a:t>CASO 1% ESCENARIO 1</a:t>
            </a:r>
          </a:p>
        </c:rich>
      </c:tx>
      <c:layout>
        <c:manualLayout>
          <c:xMode val="edge"/>
          <c:yMode val="edge"/>
          <c:x val="0.36718757260554824"/>
          <c:y val="3.0199858063309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525814743447"/>
          <c:y val="0.15582757815616272"/>
          <c:w val="0.82274140304969601"/>
          <c:h val="0.72314067980059882"/>
        </c:manualLayout>
      </c:layout>
      <c:scatterChart>
        <c:scatterStyle val="smoothMarker"/>
        <c:varyColors val="0"/>
        <c:ser>
          <c:idx val="0"/>
          <c:order val="0"/>
          <c:tx>
            <c:v>Demanda dia medio</c:v>
          </c:tx>
          <c:marker>
            <c:symbol val="none"/>
          </c:marker>
          <c:xVal>
            <c:numRef>
              <c:f>'Comparación (1%) E1'!$C$13:$C$156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(1%) E1'!$D$13:$D$156</c:f>
              <c:numCache>
                <c:formatCode>0</c:formatCode>
                <c:ptCount val="144"/>
                <c:pt idx="0">
                  <c:v>27129.466666666671</c:v>
                </c:pt>
                <c:pt idx="1">
                  <c:v>26963.666666666664</c:v>
                </c:pt>
                <c:pt idx="2">
                  <c:v>26728.666666666668</c:v>
                </c:pt>
                <c:pt idx="3">
                  <c:v>26346.5</c:v>
                </c:pt>
                <c:pt idx="4">
                  <c:v>26039.933333333327</c:v>
                </c:pt>
                <c:pt idx="5">
                  <c:v>25628.9</c:v>
                </c:pt>
                <c:pt idx="6">
                  <c:v>25240.266666666666</c:v>
                </c:pt>
                <c:pt idx="7">
                  <c:v>24930.199999999997</c:v>
                </c:pt>
                <c:pt idx="8">
                  <c:v>24640.7</c:v>
                </c:pt>
                <c:pt idx="9">
                  <c:v>24328.366666666661</c:v>
                </c:pt>
                <c:pt idx="10">
                  <c:v>24083.566666666666</c:v>
                </c:pt>
                <c:pt idx="11">
                  <c:v>23895.3</c:v>
                </c:pt>
                <c:pt idx="12">
                  <c:v>23576.666666666668</c:v>
                </c:pt>
                <c:pt idx="13">
                  <c:v>23400.9</c:v>
                </c:pt>
                <c:pt idx="14">
                  <c:v>23206.066666666669</c:v>
                </c:pt>
                <c:pt idx="15">
                  <c:v>22949.4</c:v>
                </c:pt>
                <c:pt idx="16">
                  <c:v>22874.566666666666</c:v>
                </c:pt>
                <c:pt idx="17">
                  <c:v>22798.566666666666</c:v>
                </c:pt>
                <c:pt idx="18">
                  <c:v>22654.633333333331</c:v>
                </c:pt>
                <c:pt idx="19">
                  <c:v>22553.933333333334</c:v>
                </c:pt>
                <c:pt idx="20">
                  <c:v>22496.933333333334</c:v>
                </c:pt>
                <c:pt idx="21">
                  <c:v>22368.133333333339</c:v>
                </c:pt>
                <c:pt idx="22">
                  <c:v>22348.433333333334</c:v>
                </c:pt>
                <c:pt idx="23">
                  <c:v>22259.133333333331</c:v>
                </c:pt>
                <c:pt idx="24">
                  <c:v>22145.633333333331</c:v>
                </c:pt>
                <c:pt idx="25">
                  <c:v>22181.733333333337</c:v>
                </c:pt>
                <c:pt idx="26">
                  <c:v>22147.5</c:v>
                </c:pt>
                <c:pt idx="27">
                  <c:v>22096.733333333334</c:v>
                </c:pt>
                <c:pt idx="28">
                  <c:v>22130.166666666668</c:v>
                </c:pt>
                <c:pt idx="29">
                  <c:v>22099.633333333328</c:v>
                </c:pt>
                <c:pt idx="30">
                  <c:v>22151.466666666664</c:v>
                </c:pt>
                <c:pt idx="31">
                  <c:v>22337.499999999996</c:v>
                </c:pt>
                <c:pt idx="32">
                  <c:v>22363.566666666669</c:v>
                </c:pt>
                <c:pt idx="33">
                  <c:v>22425.766666666663</c:v>
                </c:pt>
                <c:pt idx="34">
                  <c:v>22525.033333333333</c:v>
                </c:pt>
                <c:pt idx="35">
                  <c:v>22624.033333333333</c:v>
                </c:pt>
                <c:pt idx="36">
                  <c:v>22908.533333333336</c:v>
                </c:pt>
                <c:pt idx="37">
                  <c:v>23567.366666666661</c:v>
                </c:pt>
                <c:pt idx="38">
                  <c:v>23921</c:v>
                </c:pt>
                <c:pt idx="39">
                  <c:v>24177.966666666667</c:v>
                </c:pt>
                <c:pt idx="40">
                  <c:v>24555.900000000005</c:v>
                </c:pt>
                <c:pt idx="41">
                  <c:v>24805.200000000001</c:v>
                </c:pt>
                <c:pt idx="42">
                  <c:v>25275.633333333335</c:v>
                </c:pt>
                <c:pt idx="43">
                  <c:v>26155.733333333337</c:v>
                </c:pt>
                <c:pt idx="44">
                  <c:v>26576.5</c:v>
                </c:pt>
                <c:pt idx="45">
                  <c:v>26944.633333333335</c:v>
                </c:pt>
                <c:pt idx="46">
                  <c:v>27308.133333333331</c:v>
                </c:pt>
                <c:pt idx="47">
                  <c:v>27482.299999999996</c:v>
                </c:pt>
                <c:pt idx="48">
                  <c:v>27669.966666666671</c:v>
                </c:pt>
                <c:pt idx="49">
                  <c:v>28593.133333333335</c:v>
                </c:pt>
                <c:pt idx="50">
                  <c:v>28916.5</c:v>
                </c:pt>
                <c:pt idx="51">
                  <c:v>29104.733333333337</c:v>
                </c:pt>
                <c:pt idx="52">
                  <c:v>29458.7</c:v>
                </c:pt>
                <c:pt idx="53">
                  <c:v>29604.933333333331</c:v>
                </c:pt>
                <c:pt idx="54">
                  <c:v>29860.566666666669</c:v>
                </c:pt>
                <c:pt idx="55">
                  <c:v>30399.200000000001</c:v>
                </c:pt>
                <c:pt idx="56">
                  <c:v>30737.399999999998</c:v>
                </c:pt>
                <c:pt idx="57">
                  <c:v>30966.266666666663</c:v>
                </c:pt>
                <c:pt idx="58">
                  <c:v>31294.033333333336</c:v>
                </c:pt>
                <c:pt idx="59">
                  <c:v>31493.833333333336</c:v>
                </c:pt>
                <c:pt idx="60">
                  <c:v>31684.1</c:v>
                </c:pt>
                <c:pt idx="61">
                  <c:v>31976.166666666668</c:v>
                </c:pt>
                <c:pt idx="62">
                  <c:v>32132.133333333335</c:v>
                </c:pt>
                <c:pt idx="63">
                  <c:v>32298.066666666669</c:v>
                </c:pt>
                <c:pt idx="64">
                  <c:v>32466.866666666669</c:v>
                </c:pt>
                <c:pt idx="65">
                  <c:v>32553.9</c:v>
                </c:pt>
                <c:pt idx="66">
                  <c:v>32489.8</c:v>
                </c:pt>
                <c:pt idx="67">
                  <c:v>32666.166666666664</c:v>
                </c:pt>
                <c:pt idx="68">
                  <c:v>32688.2</c:v>
                </c:pt>
                <c:pt idx="69">
                  <c:v>32675.733333333334</c:v>
                </c:pt>
                <c:pt idx="70">
                  <c:v>32796.73333333333</c:v>
                </c:pt>
                <c:pt idx="71">
                  <c:v>32827.199999999997</c:v>
                </c:pt>
                <c:pt idx="72">
                  <c:v>32752.799999999996</c:v>
                </c:pt>
                <c:pt idx="73">
                  <c:v>32832.166666666664</c:v>
                </c:pt>
                <c:pt idx="74">
                  <c:v>32847.466666666667</c:v>
                </c:pt>
                <c:pt idx="75">
                  <c:v>32852.800000000003</c:v>
                </c:pt>
                <c:pt idx="76">
                  <c:v>32940.76666666667</c:v>
                </c:pt>
                <c:pt idx="77">
                  <c:v>33031.966666666667</c:v>
                </c:pt>
                <c:pt idx="78">
                  <c:v>33031.366666666669</c:v>
                </c:pt>
                <c:pt idx="79">
                  <c:v>33015.966666666667</c:v>
                </c:pt>
                <c:pt idx="80">
                  <c:v>32977.733333333337</c:v>
                </c:pt>
                <c:pt idx="81">
                  <c:v>32962.133333333331</c:v>
                </c:pt>
                <c:pt idx="82">
                  <c:v>32869.73333333333</c:v>
                </c:pt>
                <c:pt idx="83">
                  <c:v>32728.1</c:v>
                </c:pt>
                <c:pt idx="84">
                  <c:v>32383.333333333336</c:v>
                </c:pt>
                <c:pt idx="85">
                  <c:v>32157.333333333336</c:v>
                </c:pt>
                <c:pt idx="86">
                  <c:v>32004.666666666661</c:v>
                </c:pt>
                <c:pt idx="87">
                  <c:v>31841</c:v>
                </c:pt>
                <c:pt idx="88">
                  <c:v>31689.866666666669</c:v>
                </c:pt>
                <c:pt idx="89">
                  <c:v>31486.433333333334</c:v>
                </c:pt>
                <c:pt idx="90">
                  <c:v>31226.133333333339</c:v>
                </c:pt>
                <c:pt idx="91">
                  <c:v>31229.300000000003</c:v>
                </c:pt>
                <c:pt idx="92">
                  <c:v>31155.266666666666</c:v>
                </c:pt>
                <c:pt idx="93">
                  <c:v>30986.666666666664</c:v>
                </c:pt>
                <c:pt idx="94">
                  <c:v>31023.166666666672</c:v>
                </c:pt>
                <c:pt idx="95">
                  <c:v>30902.2</c:v>
                </c:pt>
                <c:pt idx="96">
                  <c:v>30784.800000000003</c:v>
                </c:pt>
                <c:pt idx="97">
                  <c:v>30847.1</c:v>
                </c:pt>
                <c:pt idx="98">
                  <c:v>30728.3</c:v>
                </c:pt>
                <c:pt idx="99">
                  <c:v>30676.433333333334</c:v>
                </c:pt>
                <c:pt idx="100">
                  <c:v>30685.26666666667</c:v>
                </c:pt>
                <c:pt idx="101">
                  <c:v>30599.966666666667</c:v>
                </c:pt>
                <c:pt idx="102">
                  <c:v>30579.5</c:v>
                </c:pt>
                <c:pt idx="103">
                  <c:v>30692.966666666664</c:v>
                </c:pt>
                <c:pt idx="104">
                  <c:v>30687.033333333336</c:v>
                </c:pt>
                <c:pt idx="105">
                  <c:v>30681.300000000003</c:v>
                </c:pt>
                <c:pt idx="106">
                  <c:v>30761.800000000003</c:v>
                </c:pt>
                <c:pt idx="107">
                  <c:v>30854.7</c:v>
                </c:pt>
                <c:pt idx="108">
                  <c:v>30842.233333333334</c:v>
                </c:pt>
                <c:pt idx="109">
                  <c:v>31013.733333333334</c:v>
                </c:pt>
                <c:pt idx="110">
                  <c:v>31087.7</c:v>
                </c:pt>
                <c:pt idx="111">
                  <c:v>31130.566666666669</c:v>
                </c:pt>
                <c:pt idx="112">
                  <c:v>31297.866666666665</c:v>
                </c:pt>
                <c:pt idx="113">
                  <c:v>31338.333333333336</c:v>
                </c:pt>
                <c:pt idx="114">
                  <c:v>31357.733333333334</c:v>
                </c:pt>
                <c:pt idx="115">
                  <c:v>31552.433333333331</c:v>
                </c:pt>
                <c:pt idx="116">
                  <c:v>31638.566666666669</c:v>
                </c:pt>
                <c:pt idx="117">
                  <c:v>31787.533333333329</c:v>
                </c:pt>
                <c:pt idx="118">
                  <c:v>31974.333333333336</c:v>
                </c:pt>
                <c:pt idx="119">
                  <c:v>32167.100000000002</c:v>
                </c:pt>
                <c:pt idx="120">
                  <c:v>32231.233333333334</c:v>
                </c:pt>
                <c:pt idx="121">
                  <c:v>32413.666666666672</c:v>
                </c:pt>
                <c:pt idx="122">
                  <c:v>32550.533333333333</c:v>
                </c:pt>
                <c:pt idx="123">
                  <c:v>32634.733333333334</c:v>
                </c:pt>
                <c:pt idx="124">
                  <c:v>32729.233333333334</c:v>
                </c:pt>
                <c:pt idx="125">
                  <c:v>32825.633333333339</c:v>
                </c:pt>
                <c:pt idx="126">
                  <c:v>32915.833333333336</c:v>
                </c:pt>
                <c:pt idx="127">
                  <c:v>33013.166666666672</c:v>
                </c:pt>
                <c:pt idx="128">
                  <c:v>32953.033333333326</c:v>
                </c:pt>
                <c:pt idx="129">
                  <c:v>32727.666666666668</c:v>
                </c:pt>
                <c:pt idx="130">
                  <c:v>32485.533333333336</c:v>
                </c:pt>
                <c:pt idx="131">
                  <c:v>32192.1</c:v>
                </c:pt>
                <c:pt idx="132">
                  <c:v>31758.5</c:v>
                </c:pt>
                <c:pt idx="133">
                  <c:v>31488.23333333333</c:v>
                </c:pt>
                <c:pt idx="134">
                  <c:v>31142.433333333331</c:v>
                </c:pt>
                <c:pt idx="135">
                  <c:v>30705.9</c:v>
                </c:pt>
                <c:pt idx="136">
                  <c:v>30250.6</c:v>
                </c:pt>
                <c:pt idx="137">
                  <c:v>29924.26666666667</c:v>
                </c:pt>
                <c:pt idx="138">
                  <c:v>29426.133333333339</c:v>
                </c:pt>
                <c:pt idx="139">
                  <c:v>29087.899999999998</c:v>
                </c:pt>
                <c:pt idx="140">
                  <c:v>28709.533333333333</c:v>
                </c:pt>
                <c:pt idx="141">
                  <c:v>28318.3</c:v>
                </c:pt>
                <c:pt idx="142">
                  <c:v>27934.433333333331</c:v>
                </c:pt>
                <c:pt idx="143">
                  <c:v>27622.199999999997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271-408E-A394-8749B8F0A61B}"/>
            </c:ext>
          </c:extLst>
        </c:ser>
        <c:ser>
          <c:idx val="1"/>
          <c:order val="1"/>
          <c:tx>
            <c:v>Incremento Escenario 1</c:v>
          </c:tx>
          <c:marker>
            <c:symbol val="none"/>
          </c:marker>
          <c:xVal>
            <c:numRef>
              <c:f>'Comparación (1%) E1'!$C$13:$C$156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(1%) E1'!$I$13:$I$55</c:f>
              <c:numCache>
                <c:formatCode>0</c:formatCode>
                <c:ptCount val="43"/>
                <c:pt idx="0">
                  <c:v>27129.466666666671</c:v>
                </c:pt>
                <c:pt idx="1">
                  <c:v>26983.340477636692</c:v>
                </c:pt>
                <c:pt idx="2">
                  <c:v>26767.054590510626</c:v>
                </c:pt>
                <c:pt idx="3">
                  <c:v>26402.642338621787</c:v>
                </c:pt>
                <c:pt idx="4">
                  <c:v>26112.870388636846</c:v>
                </c:pt>
                <c:pt idx="5">
                  <c:v>25717.672073889153</c:v>
                </c:pt>
                <c:pt idx="6">
                  <c:v>25343.914061045354</c:v>
                </c:pt>
                <c:pt idx="7">
                  <c:v>25047.763016772118</c:v>
                </c:pt>
                <c:pt idx="8">
                  <c:v>24771.218941069455</c:v>
                </c:pt>
                <c:pt idx="9">
                  <c:v>24470.881833937354</c:v>
                </c:pt>
                <c:pt idx="10">
                  <c:v>24237.118362042496</c:v>
                </c:pt>
                <c:pt idx="11">
                  <c:v>24058.928525384868</c:v>
                </c:pt>
                <c:pt idx="12">
                  <c:v>23749.41232396448</c:v>
                </c:pt>
                <c:pt idx="13">
                  <c:v>23581.803091114652</c:v>
                </c:pt>
                <c:pt idx="14">
                  <c:v>23394.167493502064</c:v>
                </c:pt>
                <c:pt idx="15">
                  <c:v>23143.738864460036</c:v>
                </c:pt>
                <c:pt idx="16">
                  <c:v>23074.183870655244</c:v>
                </c:pt>
                <c:pt idx="17">
                  <c:v>23002.502512087693</c:v>
                </c:pt>
                <c:pt idx="18">
                  <c:v>22861.928122090703</c:v>
                </c:pt>
                <c:pt idx="19">
                  <c:v>22763.627367330955</c:v>
                </c:pt>
                <c:pt idx="20">
                  <c:v>22708.066914475101</c:v>
                </c:pt>
                <c:pt idx="21">
                  <c:v>22579.746763523155</c:v>
                </c:pt>
                <c:pt idx="22">
                  <c:v>22559.566914475101</c:v>
                </c:pt>
                <c:pt idx="23">
                  <c:v>22468.827367330952</c:v>
                </c:pt>
                <c:pt idx="24">
                  <c:v>22352.928122090703</c:v>
                </c:pt>
                <c:pt idx="25">
                  <c:v>22385.669178754364</c:v>
                </c:pt>
                <c:pt idx="26">
                  <c:v>22347.117203988579</c:v>
                </c:pt>
                <c:pt idx="27">
                  <c:v>22291.072197793368</c:v>
                </c:pt>
                <c:pt idx="28">
                  <c:v>22318.267493502062</c:v>
                </c:pt>
                <c:pt idx="29">
                  <c:v>22280.536424447979</c:v>
                </c:pt>
                <c:pt idx="30">
                  <c:v>22324.212323964472</c:v>
                </c:pt>
                <c:pt idx="31">
                  <c:v>22501.128525384865</c:v>
                </c:pt>
                <c:pt idx="32">
                  <c:v>22517.1183620425</c:v>
                </c:pt>
                <c:pt idx="33">
                  <c:v>22568.281833937355</c:v>
                </c:pt>
                <c:pt idx="34">
                  <c:v>22655.552274402788</c:v>
                </c:pt>
                <c:pt idx="35">
                  <c:v>22741.596350105454</c:v>
                </c:pt>
                <c:pt idx="36">
                  <c:v>23012.180727712021</c:v>
                </c:pt>
                <c:pt idx="37">
                  <c:v>23656.138740555813</c:v>
                </c:pt>
                <c:pt idx="38">
                  <c:v>23993.937055303519</c:v>
                </c:pt>
                <c:pt idx="39">
                  <c:v>24234.109005288454</c:v>
                </c:pt>
                <c:pt idx="40">
                  <c:v>24594.287923843964</c:v>
                </c:pt>
                <c:pt idx="41">
                  <c:v>24824.873810970028</c:v>
                </c:pt>
                <c:pt idx="42">
                  <c:v>25275.633333333335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271-408E-A394-8749B8F0A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431744"/>
        <c:axId val="250437632"/>
      </c:scatterChart>
      <c:valAx>
        <c:axId val="250431744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0437632"/>
        <c:crosses val="autoZero"/>
        <c:crossBetween val="midCat"/>
      </c:valAx>
      <c:valAx>
        <c:axId val="25043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demandada (MW)</a:t>
                </a:r>
              </a:p>
            </c:rich>
          </c:tx>
          <c:layout>
            <c:manualLayout>
              <c:xMode val="edge"/>
              <c:yMode val="edge"/>
              <c:x val="1.9504953078583149E-2"/>
              <c:y val="0.2487531685901005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50431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144075207089539"/>
          <c:y val="0.45683877503245884"/>
          <c:w val="0.2983465829602977"/>
          <c:h val="0.209633516928037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 b="1" i="0" u="none" strike="noStrike" baseline="0">
                <a:effectLst/>
              </a:rPr>
              <a:t>Energía de recarga </a:t>
            </a:r>
            <a:r>
              <a:rPr lang="es-ES" sz="1800"/>
              <a:t>Integración 1%</a:t>
            </a:r>
          </a:p>
        </c:rich>
      </c:tx>
      <c:layout>
        <c:manualLayout>
          <c:xMode val="edge"/>
          <c:yMode val="edge"/>
          <c:x val="0.24769272311769172"/>
          <c:y val="2.901273545171710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99657663687407"/>
          <c:y val="0.15069247920128612"/>
          <c:w val="0.64642213141382798"/>
          <c:h val="0.74176265466360369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'Comparación (1%) E2'!$H$11:$J$11</c:f>
              <c:strCache>
                <c:ptCount val="1"/>
                <c:pt idx="0">
                  <c:v>ESCENARIO 2</c:v>
                </c:pt>
              </c:strCache>
            </c:strRef>
          </c:tx>
          <c:xVal>
            <c:numRef>
              <c:f>'Comparación (1%) E2'!$C$127:$C$151</c:f>
              <c:numCache>
                <c:formatCode>h:mm;@</c:formatCode>
                <c:ptCount val="25"/>
                <c:pt idx="0">
                  <c:v>0.79166666666666485</c:v>
                </c:pt>
                <c:pt idx="1">
                  <c:v>0.79861111111110927</c:v>
                </c:pt>
                <c:pt idx="2">
                  <c:v>0.80555555555555369</c:v>
                </c:pt>
                <c:pt idx="3">
                  <c:v>0.81249999999999811</c:v>
                </c:pt>
                <c:pt idx="4">
                  <c:v>0.81944444444444253</c:v>
                </c:pt>
                <c:pt idx="5">
                  <c:v>0.82638888888888695</c:v>
                </c:pt>
                <c:pt idx="6">
                  <c:v>0.83333333333333137</c:v>
                </c:pt>
                <c:pt idx="7">
                  <c:v>0.84027777777777579</c:v>
                </c:pt>
                <c:pt idx="8">
                  <c:v>0.84722222222222021</c:v>
                </c:pt>
                <c:pt idx="9">
                  <c:v>0.85416666666666463</c:v>
                </c:pt>
                <c:pt idx="10">
                  <c:v>0.86111111111110905</c:v>
                </c:pt>
                <c:pt idx="11">
                  <c:v>0.86805555555555347</c:v>
                </c:pt>
                <c:pt idx="12">
                  <c:v>0.87499999999999789</c:v>
                </c:pt>
                <c:pt idx="13">
                  <c:v>0.88194444444444231</c:v>
                </c:pt>
                <c:pt idx="14">
                  <c:v>0.88888888888888673</c:v>
                </c:pt>
                <c:pt idx="15">
                  <c:v>0.89583333333333115</c:v>
                </c:pt>
                <c:pt idx="16">
                  <c:v>0.90277777777777557</c:v>
                </c:pt>
                <c:pt idx="17">
                  <c:v>0.90972222222221999</c:v>
                </c:pt>
                <c:pt idx="18">
                  <c:v>0.91666666666666441</c:v>
                </c:pt>
                <c:pt idx="19">
                  <c:v>0.92361111111110883</c:v>
                </c:pt>
                <c:pt idx="20">
                  <c:v>0.93055555555555325</c:v>
                </c:pt>
                <c:pt idx="21">
                  <c:v>0.93749999999999767</c:v>
                </c:pt>
                <c:pt idx="22">
                  <c:v>0.94444444444444209</c:v>
                </c:pt>
                <c:pt idx="23">
                  <c:v>0.95138888888888651</c:v>
                </c:pt>
                <c:pt idx="24">
                  <c:v>0.95833333333333093</c:v>
                </c:pt>
              </c:numCache>
            </c:numRef>
          </c:xVal>
          <c:yVal>
            <c:numRef>
              <c:f>'Comparación (1%) E2'!$H$127:$H$151</c:f>
              <c:numCache>
                <c:formatCode>0.00</c:formatCode>
                <c:ptCount val="25"/>
                <c:pt idx="0">
                  <c:v>0</c:v>
                </c:pt>
                <c:pt idx="1">
                  <c:v>59.148892813471321</c:v>
                </c:pt>
                <c:pt idx="2">
                  <c:v>113.15440364315145</c:v>
                </c:pt>
                <c:pt idx="3">
                  <c:v>162.01653248906223</c:v>
                </c:pt>
                <c:pt idx="4">
                  <c:v>205.73527935118909</c:v>
                </c:pt>
                <c:pt idx="5">
                  <c:v>244.31064422953204</c:v>
                </c:pt>
                <c:pt idx="6">
                  <c:v>277.74262712410564</c:v>
                </c:pt>
                <c:pt idx="7">
                  <c:v>306.03122803488804</c:v>
                </c:pt>
                <c:pt idx="8">
                  <c:v>329.17644696190109</c:v>
                </c:pt>
                <c:pt idx="9">
                  <c:v>347.17828390512295</c:v>
                </c:pt>
                <c:pt idx="10">
                  <c:v>360.03673886457545</c:v>
                </c:pt>
                <c:pt idx="11">
                  <c:v>367.75181184025132</c:v>
                </c:pt>
                <c:pt idx="12">
                  <c:v>370.32350283214328</c:v>
                </c:pt>
                <c:pt idx="13">
                  <c:v>367.75181184024405</c:v>
                </c:pt>
                <c:pt idx="14">
                  <c:v>360.03673886457545</c:v>
                </c:pt>
                <c:pt idx="15">
                  <c:v>347.17828390513023</c:v>
                </c:pt>
                <c:pt idx="16">
                  <c:v>329.17644696190109</c:v>
                </c:pt>
                <c:pt idx="17">
                  <c:v>306.03122803488804</c:v>
                </c:pt>
                <c:pt idx="18">
                  <c:v>277.74262712409836</c:v>
                </c:pt>
                <c:pt idx="19">
                  <c:v>244.31064422953204</c:v>
                </c:pt>
                <c:pt idx="20">
                  <c:v>205.73527935119637</c:v>
                </c:pt>
                <c:pt idx="21">
                  <c:v>162.0165324890695</c:v>
                </c:pt>
                <c:pt idx="22">
                  <c:v>113.15440364315145</c:v>
                </c:pt>
                <c:pt idx="23">
                  <c:v>59.148892813471321</c:v>
                </c:pt>
                <c:pt idx="24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0E-4BA5-BD09-826E38B35112}"/>
            </c:ext>
          </c:extLst>
        </c:ser>
        <c:ser>
          <c:idx val="0"/>
          <c:order val="0"/>
          <c:tx>
            <c:strRef>
              <c:f>'Comparación (1%) E1'!$H$11</c:f>
              <c:strCache>
                <c:ptCount val="1"/>
                <c:pt idx="0">
                  <c:v>ESCENARIO 1</c:v>
                </c:pt>
              </c:strCache>
            </c:strRef>
          </c:tx>
          <c:xVal>
            <c:numRef>
              <c:f>'Comparación (1%) E1'!$C$13:$C$55</c:f>
              <c:numCache>
                <c:formatCode>h:mm;@</c:formatCode>
                <c:ptCount val="43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</c:numCache>
            </c:numRef>
          </c:xVal>
          <c:yVal>
            <c:numRef>
              <c:f>'Comparación (1%) E1'!$H$13:$H$55</c:f>
              <c:numCache>
                <c:formatCode>0.00</c:formatCode>
                <c:ptCount val="43"/>
                <c:pt idx="0">
                  <c:v>0</c:v>
                </c:pt>
                <c:pt idx="1">
                  <c:v>19.673810970028352</c:v>
                </c:pt>
                <c:pt idx="2">
                  <c:v>38.387923843957765</c:v>
                </c:pt>
                <c:pt idx="3">
                  <c:v>56.142338621788227</c:v>
                </c:pt>
                <c:pt idx="4">
                  <c:v>72.937055303519742</c:v>
                </c:pt>
                <c:pt idx="5">
                  <c:v>88.772073889152324</c:v>
                </c:pt>
                <c:pt idx="6">
                  <c:v>103.64739437868597</c:v>
                </c:pt>
                <c:pt idx="7">
                  <c:v>117.56301677212066</c:v>
                </c:pt>
                <c:pt idx="8">
                  <c:v>130.51894106945642</c:v>
                </c:pt>
                <c:pt idx="9">
                  <c:v>142.51516727069321</c:v>
                </c:pt>
                <c:pt idx="10">
                  <c:v>153.55169537583109</c:v>
                </c:pt>
                <c:pt idx="11">
                  <c:v>163.62852538486999</c:v>
                </c:pt>
                <c:pt idx="12">
                  <c:v>172.74565729780994</c:v>
                </c:pt>
                <c:pt idx="13">
                  <c:v>180.90309111465098</c:v>
                </c:pt>
                <c:pt idx="14">
                  <c:v>188.10082683539306</c:v>
                </c:pt>
                <c:pt idx="15">
                  <c:v>194.33886446003618</c:v>
                </c:pt>
                <c:pt idx="16">
                  <c:v>199.61720398858037</c:v>
                </c:pt>
                <c:pt idx="17">
                  <c:v>203.93584542102562</c:v>
                </c:pt>
                <c:pt idx="18">
                  <c:v>207.29478875737189</c:v>
                </c:pt>
                <c:pt idx="19">
                  <c:v>209.69403399761924</c:v>
                </c:pt>
                <c:pt idx="20">
                  <c:v>211.13358114176768</c:v>
                </c:pt>
                <c:pt idx="21">
                  <c:v>211.61343018981711</c:v>
                </c:pt>
                <c:pt idx="22">
                  <c:v>211.13358114176765</c:v>
                </c:pt>
                <c:pt idx="23">
                  <c:v>209.69403399761921</c:v>
                </c:pt>
                <c:pt idx="24">
                  <c:v>207.29478875737186</c:v>
                </c:pt>
                <c:pt idx="25">
                  <c:v>203.93584542102553</c:v>
                </c:pt>
                <c:pt idx="26">
                  <c:v>199.61720398858023</c:v>
                </c:pt>
                <c:pt idx="27">
                  <c:v>194.33886446003606</c:v>
                </c:pt>
                <c:pt idx="28">
                  <c:v>188.10082683539292</c:v>
                </c:pt>
                <c:pt idx="29">
                  <c:v>180.90309111465086</c:v>
                </c:pt>
                <c:pt idx="30">
                  <c:v>172.74565729780971</c:v>
                </c:pt>
                <c:pt idx="31">
                  <c:v>163.62852538486976</c:v>
                </c:pt>
                <c:pt idx="32">
                  <c:v>153.55169537583083</c:v>
                </c:pt>
                <c:pt idx="33">
                  <c:v>142.51516727069293</c:v>
                </c:pt>
                <c:pt idx="34">
                  <c:v>130.5189410694561</c:v>
                </c:pt>
                <c:pt idx="35">
                  <c:v>117.56301677212036</c:v>
                </c:pt>
                <c:pt idx="36">
                  <c:v>103.6473943786857</c:v>
                </c:pt>
                <c:pt idx="37">
                  <c:v>88.772073889152239</c:v>
                </c:pt>
                <c:pt idx="38">
                  <c:v>72.937055303519628</c:v>
                </c:pt>
                <c:pt idx="39">
                  <c:v>56.142338621788099</c:v>
                </c:pt>
                <c:pt idx="40">
                  <c:v>38.387923843957651</c:v>
                </c:pt>
                <c:pt idx="41">
                  <c:v>19.673810970028285</c:v>
                </c:pt>
                <c:pt idx="42">
                  <c:v>1.1368683772161603E-13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50E-4BA5-BD09-826E38B35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468992"/>
        <c:axId val="250474880"/>
      </c:scatterChart>
      <c:valAx>
        <c:axId val="25046899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0474880"/>
        <c:crosses val="autoZero"/>
        <c:crossBetween val="midCat"/>
      </c:valAx>
      <c:valAx>
        <c:axId val="25047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recarga (MW)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2504689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CASO 1% ESCENARIO 2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596784909671405"/>
          <c:y val="0.14624735695960234"/>
          <c:w val="0.81300279757239835"/>
          <c:h val="0.77505670810504279"/>
        </c:manualLayout>
      </c:layout>
      <c:scatterChart>
        <c:scatterStyle val="smoothMarker"/>
        <c:varyColors val="0"/>
        <c:ser>
          <c:idx val="0"/>
          <c:order val="0"/>
          <c:tx>
            <c:v>Demanda dia medio</c:v>
          </c:tx>
          <c:marker>
            <c:symbol val="none"/>
          </c:marker>
          <c:xVal>
            <c:numRef>
              <c:f>'Comparación (1%) E2'!$C$13:$C$156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(1%) E2'!$D$13:$D$156</c:f>
              <c:numCache>
                <c:formatCode>0</c:formatCode>
                <c:ptCount val="144"/>
                <c:pt idx="0">
                  <c:v>27129.466666666671</c:v>
                </c:pt>
                <c:pt idx="1">
                  <c:v>26963.666666666664</c:v>
                </c:pt>
                <c:pt idx="2">
                  <c:v>26728.666666666668</c:v>
                </c:pt>
                <c:pt idx="3">
                  <c:v>26346.5</c:v>
                </c:pt>
                <c:pt idx="4">
                  <c:v>26039.933333333327</c:v>
                </c:pt>
                <c:pt idx="5">
                  <c:v>25628.9</c:v>
                </c:pt>
                <c:pt idx="6">
                  <c:v>25240.266666666666</c:v>
                </c:pt>
                <c:pt idx="7">
                  <c:v>24930.199999999997</c:v>
                </c:pt>
                <c:pt idx="8">
                  <c:v>24640.7</c:v>
                </c:pt>
                <c:pt idx="9">
                  <c:v>24328.366666666661</c:v>
                </c:pt>
                <c:pt idx="10">
                  <c:v>24083.566666666666</c:v>
                </c:pt>
                <c:pt idx="11">
                  <c:v>23895.3</c:v>
                </c:pt>
                <c:pt idx="12">
                  <c:v>23576.666666666668</c:v>
                </c:pt>
                <c:pt idx="13">
                  <c:v>23400.9</c:v>
                </c:pt>
                <c:pt idx="14">
                  <c:v>23206.066666666669</c:v>
                </c:pt>
                <c:pt idx="15">
                  <c:v>22949.4</c:v>
                </c:pt>
                <c:pt idx="16">
                  <c:v>22874.566666666666</c:v>
                </c:pt>
                <c:pt idx="17">
                  <c:v>22798.566666666666</c:v>
                </c:pt>
                <c:pt idx="18">
                  <c:v>22654.633333333331</c:v>
                </c:pt>
                <c:pt idx="19">
                  <c:v>22553.933333333334</c:v>
                </c:pt>
                <c:pt idx="20">
                  <c:v>22496.933333333334</c:v>
                </c:pt>
                <c:pt idx="21">
                  <c:v>22368.133333333339</c:v>
                </c:pt>
                <c:pt idx="22">
                  <c:v>22348.433333333334</c:v>
                </c:pt>
                <c:pt idx="23">
                  <c:v>22259.133333333331</c:v>
                </c:pt>
                <c:pt idx="24">
                  <c:v>22145.633333333331</c:v>
                </c:pt>
                <c:pt idx="25">
                  <c:v>22181.733333333337</c:v>
                </c:pt>
                <c:pt idx="26">
                  <c:v>22147.5</c:v>
                </c:pt>
                <c:pt idx="27">
                  <c:v>22096.733333333334</c:v>
                </c:pt>
                <c:pt idx="28">
                  <c:v>22130.166666666668</c:v>
                </c:pt>
                <c:pt idx="29">
                  <c:v>22099.633333333328</c:v>
                </c:pt>
                <c:pt idx="30">
                  <c:v>22151.466666666664</c:v>
                </c:pt>
                <c:pt idx="31">
                  <c:v>22337.499999999996</c:v>
                </c:pt>
                <c:pt idx="32">
                  <c:v>22363.566666666669</c:v>
                </c:pt>
                <c:pt idx="33">
                  <c:v>22425.766666666663</c:v>
                </c:pt>
                <c:pt idx="34">
                  <c:v>22525.033333333333</c:v>
                </c:pt>
                <c:pt idx="35">
                  <c:v>22624.033333333333</c:v>
                </c:pt>
                <c:pt idx="36">
                  <c:v>22908.533333333336</c:v>
                </c:pt>
                <c:pt idx="37">
                  <c:v>23567.366666666661</c:v>
                </c:pt>
                <c:pt idx="38">
                  <c:v>23921</c:v>
                </c:pt>
                <c:pt idx="39">
                  <c:v>24177.966666666667</c:v>
                </c:pt>
                <c:pt idx="40">
                  <c:v>24555.900000000005</c:v>
                </c:pt>
                <c:pt idx="41">
                  <c:v>24805.200000000001</c:v>
                </c:pt>
                <c:pt idx="42">
                  <c:v>25275.633333333335</c:v>
                </c:pt>
                <c:pt idx="43">
                  <c:v>26155.733333333337</c:v>
                </c:pt>
                <c:pt idx="44">
                  <c:v>26576.5</c:v>
                </c:pt>
                <c:pt idx="45">
                  <c:v>26944.633333333335</c:v>
                </c:pt>
                <c:pt idx="46">
                  <c:v>27308.133333333331</c:v>
                </c:pt>
                <c:pt idx="47">
                  <c:v>27482.299999999996</c:v>
                </c:pt>
                <c:pt idx="48">
                  <c:v>27669.966666666671</c:v>
                </c:pt>
                <c:pt idx="49">
                  <c:v>28593.133333333335</c:v>
                </c:pt>
                <c:pt idx="50">
                  <c:v>28916.5</c:v>
                </c:pt>
                <c:pt idx="51">
                  <c:v>29104.733333333337</c:v>
                </c:pt>
                <c:pt idx="52">
                  <c:v>29458.7</c:v>
                </c:pt>
                <c:pt idx="53">
                  <c:v>29604.933333333331</c:v>
                </c:pt>
                <c:pt idx="54">
                  <c:v>29860.566666666669</c:v>
                </c:pt>
                <c:pt idx="55">
                  <c:v>30399.200000000001</c:v>
                </c:pt>
                <c:pt idx="56">
                  <c:v>30737.399999999998</c:v>
                </c:pt>
                <c:pt idx="57">
                  <c:v>30966.266666666663</c:v>
                </c:pt>
                <c:pt idx="58">
                  <c:v>31294.033333333336</c:v>
                </c:pt>
                <c:pt idx="59">
                  <c:v>31493.833333333336</c:v>
                </c:pt>
                <c:pt idx="60">
                  <c:v>31684.1</c:v>
                </c:pt>
                <c:pt idx="61">
                  <c:v>31976.166666666668</c:v>
                </c:pt>
                <c:pt idx="62">
                  <c:v>32132.133333333335</c:v>
                </c:pt>
                <c:pt idx="63">
                  <c:v>32298.066666666669</c:v>
                </c:pt>
                <c:pt idx="64">
                  <c:v>32466.866666666669</c:v>
                </c:pt>
                <c:pt idx="65">
                  <c:v>32553.9</c:v>
                </c:pt>
                <c:pt idx="66">
                  <c:v>32489.8</c:v>
                </c:pt>
                <c:pt idx="67">
                  <c:v>32666.166666666664</c:v>
                </c:pt>
                <c:pt idx="68">
                  <c:v>32688.2</c:v>
                </c:pt>
                <c:pt idx="69">
                  <c:v>32675.733333333334</c:v>
                </c:pt>
                <c:pt idx="70">
                  <c:v>32796.73333333333</c:v>
                </c:pt>
                <c:pt idx="71">
                  <c:v>32827.199999999997</c:v>
                </c:pt>
                <c:pt idx="72">
                  <c:v>32752.799999999996</c:v>
                </c:pt>
                <c:pt idx="73">
                  <c:v>32832.166666666664</c:v>
                </c:pt>
                <c:pt idx="74">
                  <c:v>32847.466666666667</c:v>
                </c:pt>
                <c:pt idx="75">
                  <c:v>32852.800000000003</c:v>
                </c:pt>
                <c:pt idx="76">
                  <c:v>32940.76666666667</c:v>
                </c:pt>
                <c:pt idx="77">
                  <c:v>33031.966666666667</c:v>
                </c:pt>
                <c:pt idx="78">
                  <c:v>33031.366666666669</c:v>
                </c:pt>
                <c:pt idx="79">
                  <c:v>33015.966666666667</c:v>
                </c:pt>
                <c:pt idx="80">
                  <c:v>32977.733333333337</c:v>
                </c:pt>
                <c:pt idx="81">
                  <c:v>32962.133333333331</c:v>
                </c:pt>
                <c:pt idx="82">
                  <c:v>32869.73333333333</c:v>
                </c:pt>
                <c:pt idx="83">
                  <c:v>32728.1</c:v>
                </c:pt>
                <c:pt idx="84">
                  <c:v>32383.333333333336</c:v>
                </c:pt>
                <c:pt idx="85">
                  <c:v>32157.333333333336</c:v>
                </c:pt>
                <c:pt idx="86">
                  <c:v>32004.666666666661</c:v>
                </c:pt>
                <c:pt idx="87">
                  <c:v>31841</c:v>
                </c:pt>
                <c:pt idx="88">
                  <c:v>31689.866666666669</c:v>
                </c:pt>
                <c:pt idx="89">
                  <c:v>31486.433333333334</c:v>
                </c:pt>
                <c:pt idx="90">
                  <c:v>31226.133333333339</c:v>
                </c:pt>
                <c:pt idx="91">
                  <c:v>31229.300000000003</c:v>
                </c:pt>
                <c:pt idx="92">
                  <c:v>31155.266666666666</c:v>
                </c:pt>
                <c:pt idx="93">
                  <c:v>30986.666666666664</c:v>
                </c:pt>
                <c:pt idx="94">
                  <c:v>31023.166666666672</c:v>
                </c:pt>
                <c:pt idx="95">
                  <c:v>30902.2</c:v>
                </c:pt>
                <c:pt idx="96">
                  <c:v>30784.800000000003</c:v>
                </c:pt>
                <c:pt idx="97">
                  <c:v>30847.1</c:v>
                </c:pt>
                <c:pt idx="98">
                  <c:v>30728.3</c:v>
                </c:pt>
                <c:pt idx="99">
                  <c:v>30676.433333333334</c:v>
                </c:pt>
                <c:pt idx="100">
                  <c:v>30685.26666666667</c:v>
                </c:pt>
                <c:pt idx="101">
                  <c:v>30599.966666666667</c:v>
                </c:pt>
                <c:pt idx="102">
                  <c:v>30579.5</c:v>
                </c:pt>
                <c:pt idx="103">
                  <c:v>30692.966666666664</c:v>
                </c:pt>
                <c:pt idx="104">
                  <c:v>30687.033333333336</c:v>
                </c:pt>
                <c:pt idx="105">
                  <c:v>30681.300000000003</c:v>
                </c:pt>
                <c:pt idx="106">
                  <c:v>30761.800000000003</c:v>
                </c:pt>
                <c:pt idx="107">
                  <c:v>30854.7</c:v>
                </c:pt>
                <c:pt idx="108">
                  <c:v>30842.233333333334</c:v>
                </c:pt>
                <c:pt idx="109">
                  <c:v>31013.733333333334</c:v>
                </c:pt>
                <c:pt idx="110">
                  <c:v>31087.7</c:v>
                </c:pt>
                <c:pt idx="111">
                  <c:v>31130.566666666669</c:v>
                </c:pt>
                <c:pt idx="112">
                  <c:v>31297.866666666665</c:v>
                </c:pt>
                <c:pt idx="113">
                  <c:v>31338.333333333336</c:v>
                </c:pt>
                <c:pt idx="114">
                  <c:v>31357.733333333334</c:v>
                </c:pt>
                <c:pt idx="115">
                  <c:v>31552.433333333331</c:v>
                </c:pt>
                <c:pt idx="116">
                  <c:v>31638.566666666669</c:v>
                </c:pt>
                <c:pt idx="117">
                  <c:v>31787.533333333329</c:v>
                </c:pt>
                <c:pt idx="118">
                  <c:v>31974.333333333336</c:v>
                </c:pt>
                <c:pt idx="119">
                  <c:v>32167.100000000002</c:v>
                </c:pt>
                <c:pt idx="120">
                  <c:v>32231.233333333334</c:v>
                </c:pt>
                <c:pt idx="121">
                  <c:v>32413.666666666672</c:v>
                </c:pt>
                <c:pt idx="122">
                  <c:v>32550.533333333333</c:v>
                </c:pt>
                <c:pt idx="123">
                  <c:v>32634.733333333334</c:v>
                </c:pt>
                <c:pt idx="124">
                  <c:v>32729.233333333334</c:v>
                </c:pt>
                <c:pt idx="125">
                  <c:v>32825.633333333339</c:v>
                </c:pt>
                <c:pt idx="126">
                  <c:v>32915.833333333336</c:v>
                </c:pt>
                <c:pt idx="127">
                  <c:v>33013.166666666672</c:v>
                </c:pt>
                <c:pt idx="128">
                  <c:v>32953.033333333326</c:v>
                </c:pt>
                <c:pt idx="129">
                  <c:v>32727.666666666668</c:v>
                </c:pt>
                <c:pt idx="130">
                  <c:v>32485.533333333336</c:v>
                </c:pt>
                <c:pt idx="131">
                  <c:v>32192.1</c:v>
                </c:pt>
                <c:pt idx="132">
                  <c:v>31758.5</c:v>
                </c:pt>
                <c:pt idx="133">
                  <c:v>31488.23333333333</c:v>
                </c:pt>
                <c:pt idx="134">
                  <c:v>31142.433333333331</c:v>
                </c:pt>
                <c:pt idx="135">
                  <c:v>30705.9</c:v>
                </c:pt>
                <c:pt idx="136">
                  <c:v>30250.6</c:v>
                </c:pt>
                <c:pt idx="137">
                  <c:v>29924.26666666667</c:v>
                </c:pt>
                <c:pt idx="138">
                  <c:v>29426.133333333339</c:v>
                </c:pt>
                <c:pt idx="139">
                  <c:v>29087.899999999998</c:v>
                </c:pt>
                <c:pt idx="140">
                  <c:v>28709.533333333333</c:v>
                </c:pt>
                <c:pt idx="141">
                  <c:v>28318.3</c:v>
                </c:pt>
                <c:pt idx="142">
                  <c:v>27934.433333333331</c:v>
                </c:pt>
                <c:pt idx="143">
                  <c:v>27622.199999999997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491-4C9B-96B9-4DBE9584B985}"/>
            </c:ext>
          </c:extLst>
        </c:ser>
        <c:ser>
          <c:idx val="1"/>
          <c:order val="1"/>
          <c:tx>
            <c:v>Incremento Escenario 2</c:v>
          </c:tx>
          <c:marker>
            <c:symbol val="none"/>
          </c:marker>
          <c:xVal>
            <c:numRef>
              <c:f>'Comparación (1%) E2'!$C$127:$C$151</c:f>
              <c:numCache>
                <c:formatCode>h:mm;@</c:formatCode>
                <c:ptCount val="25"/>
                <c:pt idx="0">
                  <c:v>0.79166666666666485</c:v>
                </c:pt>
                <c:pt idx="1">
                  <c:v>0.79861111111110927</c:v>
                </c:pt>
                <c:pt idx="2">
                  <c:v>0.80555555555555369</c:v>
                </c:pt>
                <c:pt idx="3">
                  <c:v>0.81249999999999811</c:v>
                </c:pt>
                <c:pt idx="4">
                  <c:v>0.81944444444444253</c:v>
                </c:pt>
                <c:pt idx="5">
                  <c:v>0.82638888888888695</c:v>
                </c:pt>
                <c:pt idx="6">
                  <c:v>0.83333333333333137</c:v>
                </c:pt>
                <c:pt idx="7">
                  <c:v>0.84027777777777579</c:v>
                </c:pt>
                <c:pt idx="8">
                  <c:v>0.84722222222222021</c:v>
                </c:pt>
                <c:pt idx="9">
                  <c:v>0.85416666666666463</c:v>
                </c:pt>
                <c:pt idx="10">
                  <c:v>0.86111111111110905</c:v>
                </c:pt>
                <c:pt idx="11">
                  <c:v>0.86805555555555347</c:v>
                </c:pt>
                <c:pt idx="12">
                  <c:v>0.87499999999999789</c:v>
                </c:pt>
                <c:pt idx="13">
                  <c:v>0.88194444444444231</c:v>
                </c:pt>
                <c:pt idx="14">
                  <c:v>0.88888888888888673</c:v>
                </c:pt>
                <c:pt idx="15">
                  <c:v>0.89583333333333115</c:v>
                </c:pt>
                <c:pt idx="16">
                  <c:v>0.90277777777777557</c:v>
                </c:pt>
                <c:pt idx="17">
                  <c:v>0.90972222222221999</c:v>
                </c:pt>
                <c:pt idx="18">
                  <c:v>0.91666666666666441</c:v>
                </c:pt>
                <c:pt idx="19">
                  <c:v>0.92361111111110883</c:v>
                </c:pt>
                <c:pt idx="20">
                  <c:v>0.93055555555555325</c:v>
                </c:pt>
                <c:pt idx="21">
                  <c:v>0.93749999999999767</c:v>
                </c:pt>
                <c:pt idx="22">
                  <c:v>0.94444444444444209</c:v>
                </c:pt>
                <c:pt idx="23">
                  <c:v>0.95138888888888651</c:v>
                </c:pt>
                <c:pt idx="24">
                  <c:v>0.95833333333333093</c:v>
                </c:pt>
              </c:numCache>
            </c:numRef>
          </c:xVal>
          <c:yVal>
            <c:numRef>
              <c:f>'Comparación (1%) E2'!$I$127:$I$151</c:f>
              <c:numCache>
                <c:formatCode>0</c:formatCode>
                <c:ptCount val="25"/>
                <c:pt idx="0">
                  <c:v>31357.733333333334</c:v>
                </c:pt>
                <c:pt idx="1">
                  <c:v>31611.582226146802</c:v>
                </c:pt>
                <c:pt idx="2">
                  <c:v>31751.721070309821</c:v>
                </c:pt>
                <c:pt idx="3">
                  <c:v>31949.549865822391</c:v>
                </c:pt>
                <c:pt idx="4">
                  <c:v>32180.068612684525</c:v>
                </c:pt>
                <c:pt idx="5">
                  <c:v>32411.410644229534</c:v>
                </c:pt>
                <c:pt idx="6">
                  <c:v>32508.975960457439</c:v>
                </c:pt>
                <c:pt idx="7">
                  <c:v>32719.69789470156</c:v>
                </c:pt>
                <c:pt idx="8">
                  <c:v>32879.709780295234</c:v>
                </c:pt>
                <c:pt idx="9">
                  <c:v>32981.911617238453</c:v>
                </c:pt>
                <c:pt idx="10">
                  <c:v>33089.270072197905</c:v>
                </c:pt>
                <c:pt idx="11">
                  <c:v>33193.38514517359</c:v>
                </c:pt>
                <c:pt idx="12">
                  <c:v>33286.156836165479</c:v>
                </c:pt>
                <c:pt idx="13">
                  <c:v>33380.918478506916</c:v>
                </c:pt>
                <c:pt idx="14">
                  <c:v>33313.070072197901</c:v>
                </c:pt>
                <c:pt idx="15">
                  <c:v>33074.844950571802</c:v>
                </c:pt>
                <c:pt idx="16">
                  <c:v>32814.709780295234</c:v>
                </c:pt>
                <c:pt idx="17">
                  <c:v>32498.131228034887</c:v>
                </c:pt>
                <c:pt idx="18">
                  <c:v>32036.242627124098</c:v>
                </c:pt>
                <c:pt idx="19">
                  <c:v>31732.543977562862</c:v>
                </c:pt>
                <c:pt idx="20">
                  <c:v>31348.168612684527</c:v>
                </c:pt>
                <c:pt idx="21">
                  <c:v>30867.916532489071</c:v>
                </c:pt>
                <c:pt idx="22">
                  <c:v>30363.75440364315</c:v>
                </c:pt>
                <c:pt idx="23">
                  <c:v>29983.415559480141</c:v>
                </c:pt>
                <c:pt idx="24">
                  <c:v>29426.133333333339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491-4C9B-96B9-4DBE9584B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592256"/>
        <c:axId val="250594048"/>
      </c:scatterChart>
      <c:valAx>
        <c:axId val="250592256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0594048"/>
        <c:crosses val="autoZero"/>
        <c:crossBetween val="midCat"/>
      </c:valAx>
      <c:valAx>
        <c:axId val="250594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demandada (MW)</a:t>
                </a:r>
              </a:p>
            </c:rich>
          </c:tx>
          <c:layout>
            <c:manualLayout>
              <c:xMode val="edge"/>
              <c:yMode val="edge"/>
              <c:x val="3.5891503965951317E-2"/>
              <c:y val="0.2948771394661005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50592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590195730400619"/>
          <c:y val="0.45611182669665806"/>
          <c:w val="0.26042602305951218"/>
          <c:h val="0.1972108677183314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CASO 2% ESCENARIO 1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698474554735699"/>
          <c:y val="0.15188890468311814"/>
          <c:w val="0.81777044947357458"/>
          <c:h val="0.73714603679045521"/>
        </c:manualLayout>
      </c:layout>
      <c:scatterChart>
        <c:scatterStyle val="smoothMarker"/>
        <c:varyColors val="0"/>
        <c:ser>
          <c:idx val="0"/>
          <c:order val="0"/>
          <c:tx>
            <c:v>Demanda dia medio</c:v>
          </c:tx>
          <c:marker>
            <c:symbol val="none"/>
          </c:marker>
          <c:xVal>
            <c:numRef>
              <c:f>'Comparación (2%) E1'!$C$13:$C$156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(2%) E1'!$D$13:$D$156</c:f>
              <c:numCache>
                <c:formatCode>0</c:formatCode>
                <c:ptCount val="144"/>
                <c:pt idx="0">
                  <c:v>27129.466666666671</c:v>
                </c:pt>
                <c:pt idx="1">
                  <c:v>26963.666666666664</c:v>
                </c:pt>
                <c:pt idx="2">
                  <c:v>26728.666666666668</c:v>
                </c:pt>
                <c:pt idx="3">
                  <c:v>26346.5</c:v>
                </c:pt>
                <c:pt idx="4">
                  <c:v>26039.933333333327</c:v>
                </c:pt>
                <c:pt idx="5">
                  <c:v>25628.9</c:v>
                </c:pt>
                <c:pt idx="6">
                  <c:v>25240.266666666666</c:v>
                </c:pt>
                <c:pt idx="7">
                  <c:v>24930.199999999997</c:v>
                </c:pt>
                <c:pt idx="8">
                  <c:v>24640.7</c:v>
                </c:pt>
                <c:pt idx="9">
                  <c:v>24328.366666666661</c:v>
                </c:pt>
                <c:pt idx="10">
                  <c:v>24083.566666666666</c:v>
                </c:pt>
                <c:pt idx="11">
                  <c:v>23895.3</c:v>
                </c:pt>
                <c:pt idx="12">
                  <c:v>23576.666666666668</c:v>
                </c:pt>
                <c:pt idx="13">
                  <c:v>23400.9</c:v>
                </c:pt>
                <c:pt idx="14">
                  <c:v>23206.066666666669</c:v>
                </c:pt>
                <c:pt idx="15">
                  <c:v>22949.4</c:v>
                </c:pt>
                <c:pt idx="16">
                  <c:v>22874.566666666666</c:v>
                </c:pt>
                <c:pt idx="17">
                  <c:v>22798.566666666666</c:v>
                </c:pt>
                <c:pt idx="18">
                  <c:v>22654.633333333331</c:v>
                </c:pt>
                <c:pt idx="19">
                  <c:v>22553.933333333334</c:v>
                </c:pt>
                <c:pt idx="20">
                  <c:v>22496.933333333334</c:v>
                </c:pt>
                <c:pt idx="21">
                  <c:v>22368.133333333339</c:v>
                </c:pt>
                <c:pt idx="22">
                  <c:v>22348.433333333334</c:v>
                </c:pt>
                <c:pt idx="23">
                  <c:v>22259.133333333331</c:v>
                </c:pt>
                <c:pt idx="24">
                  <c:v>22145.633333333331</c:v>
                </c:pt>
                <c:pt idx="25">
                  <c:v>22181.733333333337</c:v>
                </c:pt>
                <c:pt idx="26">
                  <c:v>22147.5</c:v>
                </c:pt>
                <c:pt idx="27">
                  <c:v>22096.733333333334</c:v>
                </c:pt>
                <c:pt idx="28">
                  <c:v>22130.166666666668</c:v>
                </c:pt>
                <c:pt idx="29">
                  <c:v>22099.633333333328</c:v>
                </c:pt>
                <c:pt idx="30">
                  <c:v>22151.466666666664</c:v>
                </c:pt>
                <c:pt idx="31">
                  <c:v>22337.499999999996</c:v>
                </c:pt>
                <c:pt idx="32">
                  <c:v>22363.566666666669</c:v>
                </c:pt>
                <c:pt idx="33">
                  <c:v>22425.766666666663</c:v>
                </c:pt>
                <c:pt idx="34">
                  <c:v>22525.033333333333</c:v>
                </c:pt>
                <c:pt idx="35">
                  <c:v>22624.033333333333</c:v>
                </c:pt>
                <c:pt idx="36">
                  <c:v>22908.533333333336</c:v>
                </c:pt>
                <c:pt idx="37">
                  <c:v>23567.366666666661</c:v>
                </c:pt>
                <c:pt idx="38">
                  <c:v>23921</c:v>
                </c:pt>
                <c:pt idx="39">
                  <c:v>24177.966666666667</c:v>
                </c:pt>
                <c:pt idx="40">
                  <c:v>24555.900000000005</c:v>
                </c:pt>
                <c:pt idx="41">
                  <c:v>24805.200000000001</c:v>
                </c:pt>
                <c:pt idx="42">
                  <c:v>25275.633333333335</c:v>
                </c:pt>
                <c:pt idx="43">
                  <c:v>26155.733333333337</c:v>
                </c:pt>
                <c:pt idx="44">
                  <c:v>26576.5</c:v>
                </c:pt>
                <c:pt idx="45">
                  <c:v>26944.633333333335</c:v>
                </c:pt>
                <c:pt idx="46">
                  <c:v>27308.133333333331</c:v>
                </c:pt>
                <c:pt idx="47">
                  <c:v>27482.299999999996</c:v>
                </c:pt>
                <c:pt idx="48">
                  <c:v>27669.966666666671</c:v>
                </c:pt>
                <c:pt idx="49">
                  <c:v>28593.133333333335</c:v>
                </c:pt>
                <c:pt idx="50">
                  <c:v>28916.5</c:v>
                </c:pt>
                <c:pt idx="51">
                  <c:v>29104.733333333337</c:v>
                </c:pt>
                <c:pt idx="52">
                  <c:v>29458.7</c:v>
                </c:pt>
                <c:pt idx="53">
                  <c:v>29604.933333333331</c:v>
                </c:pt>
                <c:pt idx="54">
                  <c:v>29860.566666666669</c:v>
                </c:pt>
                <c:pt idx="55">
                  <c:v>30399.200000000001</c:v>
                </c:pt>
                <c:pt idx="56">
                  <c:v>30737.399999999998</c:v>
                </c:pt>
                <c:pt idx="57">
                  <c:v>30966.266666666663</c:v>
                </c:pt>
                <c:pt idx="58">
                  <c:v>31294.033333333336</c:v>
                </c:pt>
                <c:pt idx="59">
                  <c:v>31493.833333333336</c:v>
                </c:pt>
                <c:pt idx="60">
                  <c:v>31684.1</c:v>
                </c:pt>
                <c:pt idx="61">
                  <c:v>31976.166666666668</c:v>
                </c:pt>
                <c:pt idx="62">
                  <c:v>32132.133333333335</c:v>
                </c:pt>
                <c:pt idx="63">
                  <c:v>32298.066666666669</c:v>
                </c:pt>
                <c:pt idx="64">
                  <c:v>32466.866666666669</c:v>
                </c:pt>
                <c:pt idx="65">
                  <c:v>32553.9</c:v>
                </c:pt>
                <c:pt idx="66">
                  <c:v>32489.8</c:v>
                </c:pt>
                <c:pt idx="67">
                  <c:v>32666.166666666664</c:v>
                </c:pt>
                <c:pt idx="68">
                  <c:v>32688.2</c:v>
                </c:pt>
                <c:pt idx="69">
                  <c:v>32675.733333333334</c:v>
                </c:pt>
                <c:pt idx="70">
                  <c:v>32796.73333333333</c:v>
                </c:pt>
                <c:pt idx="71">
                  <c:v>32827.199999999997</c:v>
                </c:pt>
                <c:pt idx="72">
                  <c:v>32752.799999999996</c:v>
                </c:pt>
                <c:pt idx="73">
                  <c:v>32832.166666666664</c:v>
                </c:pt>
                <c:pt idx="74">
                  <c:v>32847.466666666667</c:v>
                </c:pt>
                <c:pt idx="75">
                  <c:v>32852.800000000003</c:v>
                </c:pt>
                <c:pt idx="76">
                  <c:v>32940.76666666667</c:v>
                </c:pt>
                <c:pt idx="77">
                  <c:v>33031.966666666667</c:v>
                </c:pt>
                <c:pt idx="78">
                  <c:v>33031.366666666669</c:v>
                </c:pt>
                <c:pt idx="79">
                  <c:v>33015.966666666667</c:v>
                </c:pt>
                <c:pt idx="80">
                  <c:v>32977.733333333337</c:v>
                </c:pt>
                <c:pt idx="81">
                  <c:v>32962.133333333331</c:v>
                </c:pt>
                <c:pt idx="82">
                  <c:v>32869.73333333333</c:v>
                </c:pt>
                <c:pt idx="83">
                  <c:v>32728.1</c:v>
                </c:pt>
                <c:pt idx="84">
                  <c:v>32383.333333333336</c:v>
                </c:pt>
                <c:pt idx="85">
                  <c:v>32157.333333333336</c:v>
                </c:pt>
                <c:pt idx="86">
                  <c:v>32004.666666666661</c:v>
                </c:pt>
                <c:pt idx="87">
                  <c:v>31841</c:v>
                </c:pt>
                <c:pt idx="88">
                  <c:v>31689.866666666669</c:v>
                </c:pt>
                <c:pt idx="89">
                  <c:v>31486.433333333334</c:v>
                </c:pt>
                <c:pt idx="90">
                  <c:v>31226.133333333339</c:v>
                </c:pt>
                <c:pt idx="91">
                  <c:v>31229.300000000003</c:v>
                </c:pt>
                <c:pt idx="92">
                  <c:v>31155.266666666666</c:v>
                </c:pt>
                <c:pt idx="93">
                  <c:v>30986.666666666664</c:v>
                </c:pt>
                <c:pt idx="94">
                  <c:v>31023.166666666672</c:v>
                </c:pt>
                <c:pt idx="95">
                  <c:v>30902.2</c:v>
                </c:pt>
                <c:pt idx="96">
                  <c:v>30784.800000000003</c:v>
                </c:pt>
                <c:pt idx="97">
                  <c:v>30847.1</c:v>
                </c:pt>
                <c:pt idx="98">
                  <c:v>30728.3</c:v>
                </c:pt>
                <c:pt idx="99">
                  <c:v>30676.433333333334</c:v>
                </c:pt>
                <c:pt idx="100">
                  <c:v>30685.26666666667</c:v>
                </c:pt>
                <c:pt idx="101">
                  <c:v>30599.966666666667</c:v>
                </c:pt>
                <c:pt idx="102">
                  <c:v>30579.5</c:v>
                </c:pt>
                <c:pt idx="103">
                  <c:v>30692.966666666664</c:v>
                </c:pt>
                <c:pt idx="104">
                  <c:v>30687.033333333336</c:v>
                </c:pt>
                <c:pt idx="105">
                  <c:v>30681.300000000003</c:v>
                </c:pt>
                <c:pt idx="106">
                  <c:v>30761.800000000003</c:v>
                </c:pt>
                <c:pt idx="107">
                  <c:v>30854.7</c:v>
                </c:pt>
                <c:pt idx="108">
                  <c:v>30842.233333333334</c:v>
                </c:pt>
                <c:pt idx="109">
                  <c:v>31013.733333333334</c:v>
                </c:pt>
                <c:pt idx="110">
                  <c:v>31087.7</c:v>
                </c:pt>
                <c:pt idx="111">
                  <c:v>31130.566666666669</c:v>
                </c:pt>
                <c:pt idx="112">
                  <c:v>31297.866666666665</c:v>
                </c:pt>
                <c:pt idx="113">
                  <c:v>31338.333333333336</c:v>
                </c:pt>
                <c:pt idx="114">
                  <c:v>31357.733333333334</c:v>
                </c:pt>
                <c:pt idx="115">
                  <c:v>31552.433333333331</c:v>
                </c:pt>
                <c:pt idx="116">
                  <c:v>31638.566666666669</c:v>
                </c:pt>
                <c:pt idx="117">
                  <c:v>31787.533333333329</c:v>
                </c:pt>
                <c:pt idx="118">
                  <c:v>31974.333333333336</c:v>
                </c:pt>
                <c:pt idx="119">
                  <c:v>32167.100000000002</c:v>
                </c:pt>
                <c:pt idx="120">
                  <c:v>32231.233333333334</c:v>
                </c:pt>
                <c:pt idx="121">
                  <c:v>32413.666666666672</c:v>
                </c:pt>
                <c:pt idx="122">
                  <c:v>32550.533333333333</c:v>
                </c:pt>
                <c:pt idx="123">
                  <c:v>32634.733333333334</c:v>
                </c:pt>
                <c:pt idx="124">
                  <c:v>32729.233333333334</c:v>
                </c:pt>
                <c:pt idx="125">
                  <c:v>32825.633333333339</c:v>
                </c:pt>
                <c:pt idx="126">
                  <c:v>32915.833333333336</c:v>
                </c:pt>
                <c:pt idx="127">
                  <c:v>33013.166666666672</c:v>
                </c:pt>
                <c:pt idx="128">
                  <c:v>32953.033333333326</c:v>
                </c:pt>
                <c:pt idx="129">
                  <c:v>32727.666666666668</c:v>
                </c:pt>
                <c:pt idx="130">
                  <c:v>32485.533333333336</c:v>
                </c:pt>
                <c:pt idx="131">
                  <c:v>32192.1</c:v>
                </c:pt>
                <c:pt idx="132">
                  <c:v>31758.5</c:v>
                </c:pt>
                <c:pt idx="133">
                  <c:v>31488.23333333333</c:v>
                </c:pt>
                <c:pt idx="134">
                  <c:v>31142.433333333331</c:v>
                </c:pt>
                <c:pt idx="135">
                  <c:v>30705.9</c:v>
                </c:pt>
                <c:pt idx="136">
                  <c:v>30250.6</c:v>
                </c:pt>
                <c:pt idx="137">
                  <c:v>29924.26666666667</c:v>
                </c:pt>
                <c:pt idx="138">
                  <c:v>29426.133333333339</c:v>
                </c:pt>
                <c:pt idx="139">
                  <c:v>29087.899999999998</c:v>
                </c:pt>
                <c:pt idx="140">
                  <c:v>28709.533333333333</c:v>
                </c:pt>
                <c:pt idx="141">
                  <c:v>28318.3</c:v>
                </c:pt>
                <c:pt idx="142">
                  <c:v>27934.433333333331</c:v>
                </c:pt>
                <c:pt idx="143">
                  <c:v>27622.199999999997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A27-4F26-9037-F200253D7FBD}"/>
            </c:ext>
          </c:extLst>
        </c:ser>
        <c:ser>
          <c:idx val="1"/>
          <c:order val="1"/>
          <c:tx>
            <c:v>Incremento Escenario 1</c:v>
          </c:tx>
          <c:marker>
            <c:symbol val="none"/>
          </c:marker>
          <c:xVal>
            <c:numRef>
              <c:f>'Comparación (2%) E1'!$C$13:$C$156</c:f>
              <c:numCache>
                <c:formatCode>h:mm;@</c:formatCode>
                <c:ptCount val="144"/>
                <c:pt idx="0">
                  <c:v>0</c:v>
                </c:pt>
                <c:pt idx="1">
                  <c:v>6.9444444444444441E-3</c:v>
                </c:pt>
                <c:pt idx="2">
                  <c:v>1.3888888888888888E-2</c:v>
                </c:pt>
                <c:pt idx="3">
                  <c:v>2.0833333333333332E-2</c:v>
                </c:pt>
                <c:pt idx="4">
                  <c:v>2.7777777777777776E-2</c:v>
                </c:pt>
                <c:pt idx="5">
                  <c:v>3.4722222222222224E-2</c:v>
                </c:pt>
                <c:pt idx="6">
                  <c:v>4.1666666666666671E-2</c:v>
                </c:pt>
                <c:pt idx="7">
                  <c:v>4.8611111111111119E-2</c:v>
                </c:pt>
                <c:pt idx="8">
                  <c:v>5.5555555555555566E-2</c:v>
                </c:pt>
                <c:pt idx="9">
                  <c:v>6.2500000000000014E-2</c:v>
                </c:pt>
                <c:pt idx="10">
                  <c:v>6.9444444444444461E-2</c:v>
                </c:pt>
                <c:pt idx="11">
                  <c:v>7.6388888888888909E-2</c:v>
                </c:pt>
                <c:pt idx="12">
                  <c:v>8.3333333333333356E-2</c:v>
                </c:pt>
                <c:pt idx="13">
                  <c:v>9.0277777777777804E-2</c:v>
                </c:pt>
                <c:pt idx="14">
                  <c:v>9.7222222222222252E-2</c:v>
                </c:pt>
                <c:pt idx="15">
                  <c:v>0.1041666666666667</c:v>
                </c:pt>
                <c:pt idx="16">
                  <c:v>0.11111111111111115</c:v>
                </c:pt>
                <c:pt idx="17">
                  <c:v>0.11805555555555559</c:v>
                </c:pt>
                <c:pt idx="18">
                  <c:v>0.12500000000000003</c:v>
                </c:pt>
                <c:pt idx="19">
                  <c:v>0.13194444444444448</c:v>
                </c:pt>
                <c:pt idx="20">
                  <c:v>0.13888888888888892</c:v>
                </c:pt>
                <c:pt idx="21">
                  <c:v>0.14583333333333337</c:v>
                </c:pt>
                <c:pt idx="22">
                  <c:v>0.15277777777777782</c:v>
                </c:pt>
                <c:pt idx="23">
                  <c:v>0.15972222222222227</c:v>
                </c:pt>
                <c:pt idx="24">
                  <c:v>0.16666666666666671</c:v>
                </c:pt>
                <c:pt idx="25">
                  <c:v>0.17361111111111116</c:v>
                </c:pt>
                <c:pt idx="26">
                  <c:v>0.18055555555555561</c:v>
                </c:pt>
                <c:pt idx="27">
                  <c:v>0.18750000000000006</c:v>
                </c:pt>
                <c:pt idx="28">
                  <c:v>0.1944444444444445</c:v>
                </c:pt>
                <c:pt idx="29">
                  <c:v>0.20138888888888895</c:v>
                </c:pt>
                <c:pt idx="30">
                  <c:v>0.2083333333333334</c:v>
                </c:pt>
                <c:pt idx="31">
                  <c:v>0.21527777777777785</c:v>
                </c:pt>
                <c:pt idx="32">
                  <c:v>0.22222222222222229</c:v>
                </c:pt>
                <c:pt idx="33">
                  <c:v>0.22916666666666674</c:v>
                </c:pt>
                <c:pt idx="34">
                  <c:v>0.23611111111111119</c:v>
                </c:pt>
                <c:pt idx="35">
                  <c:v>0.24305555555555564</c:v>
                </c:pt>
                <c:pt idx="36">
                  <c:v>0.25000000000000006</c:v>
                </c:pt>
                <c:pt idx="37">
                  <c:v>0.25694444444444448</c:v>
                </c:pt>
                <c:pt idx="38">
                  <c:v>0.2638888888888889</c:v>
                </c:pt>
                <c:pt idx="39">
                  <c:v>0.27083333333333331</c:v>
                </c:pt>
                <c:pt idx="40">
                  <c:v>0.27777777777777773</c:v>
                </c:pt>
                <c:pt idx="41">
                  <c:v>0.28472222222222215</c:v>
                </c:pt>
                <c:pt idx="42">
                  <c:v>0.29166666666666657</c:v>
                </c:pt>
                <c:pt idx="43">
                  <c:v>0.29861111111111099</c:v>
                </c:pt>
                <c:pt idx="44">
                  <c:v>0.30555555555555541</c:v>
                </c:pt>
                <c:pt idx="45">
                  <c:v>0.31249999999999983</c:v>
                </c:pt>
                <c:pt idx="46">
                  <c:v>0.31944444444444425</c:v>
                </c:pt>
                <c:pt idx="47">
                  <c:v>0.32638888888888867</c:v>
                </c:pt>
                <c:pt idx="48">
                  <c:v>0.33333333333333309</c:v>
                </c:pt>
                <c:pt idx="49">
                  <c:v>0.34027777777777751</c:v>
                </c:pt>
                <c:pt idx="50">
                  <c:v>0.34722222222222193</c:v>
                </c:pt>
                <c:pt idx="51">
                  <c:v>0.35416666666666635</c:v>
                </c:pt>
                <c:pt idx="52">
                  <c:v>0.36111111111111077</c:v>
                </c:pt>
                <c:pt idx="53">
                  <c:v>0.36805555555555519</c:v>
                </c:pt>
                <c:pt idx="54">
                  <c:v>0.37499999999999961</c:v>
                </c:pt>
                <c:pt idx="55">
                  <c:v>0.38194444444444403</c:v>
                </c:pt>
                <c:pt idx="56">
                  <c:v>0.38888888888888845</c:v>
                </c:pt>
                <c:pt idx="57">
                  <c:v>0.39583333333333287</c:v>
                </c:pt>
                <c:pt idx="58">
                  <c:v>0.40277777777777729</c:v>
                </c:pt>
                <c:pt idx="59">
                  <c:v>0.40972222222222171</c:v>
                </c:pt>
                <c:pt idx="60">
                  <c:v>0.41666666666666613</c:v>
                </c:pt>
                <c:pt idx="61">
                  <c:v>0.42361111111111055</c:v>
                </c:pt>
                <c:pt idx="62">
                  <c:v>0.43055555555555497</c:v>
                </c:pt>
                <c:pt idx="63">
                  <c:v>0.43749999999999939</c:v>
                </c:pt>
                <c:pt idx="64">
                  <c:v>0.44444444444444381</c:v>
                </c:pt>
                <c:pt idx="65">
                  <c:v>0.45138888888888823</c:v>
                </c:pt>
                <c:pt idx="66">
                  <c:v>0.45833333333333265</c:v>
                </c:pt>
                <c:pt idx="67">
                  <c:v>0.46527777777777707</c:v>
                </c:pt>
                <c:pt idx="68">
                  <c:v>0.47222222222222149</c:v>
                </c:pt>
                <c:pt idx="69">
                  <c:v>0.47916666666666591</c:v>
                </c:pt>
                <c:pt idx="70">
                  <c:v>0.48611111111111033</c:v>
                </c:pt>
                <c:pt idx="71">
                  <c:v>0.49305555555555475</c:v>
                </c:pt>
                <c:pt idx="72">
                  <c:v>0.49999999999999917</c:v>
                </c:pt>
                <c:pt idx="73">
                  <c:v>0.50694444444444364</c:v>
                </c:pt>
                <c:pt idx="74">
                  <c:v>0.51388888888888806</c:v>
                </c:pt>
                <c:pt idx="75">
                  <c:v>0.52083333333333248</c:v>
                </c:pt>
                <c:pt idx="76">
                  <c:v>0.5277777777777769</c:v>
                </c:pt>
                <c:pt idx="77">
                  <c:v>0.53472222222222132</c:v>
                </c:pt>
                <c:pt idx="78">
                  <c:v>0.54166666666666574</c:v>
                </c:pt>
                <c:pt idx="79">
                  <c:v>0.54861111111111016</c:v>
                </c:pt>
                <c:pt idx="80">
                  <c:v>0.55555555555555458</c:v>
                </c:pt>
                <c:pt idx="81">
                  <c:v>0.562499999999999</c:v>
                </c:pt>
                <c:pt idx="82">
                  <c:v>0.56944444444444342</c:v>
                </c:pt>
                <c:pt idx="83">
                  <c:v>0.57638888888888784</c:v>
                </c:pt>
                <c:pt idx="84">
                  <c:v>0.58333333333333226</c:v>
                </c:pt>
                <c:pt idx="85">
                  <c:v>0.59027777777777668</c:v>
                </c:pt>
                <c:pt idx="86">
                  <c:v>0.5972222222222211</c:v>
                </c:pt>
                <c:pt idx="87">
                  <c:v>0.60416666666666552</c:v>
                </c:pt>
                <c:pt idx="88">
                  <c:v>0.61111111111110994</c:v>
                </c:pt>
                <c:pt idx="89">
                  <c:v>0.61805555555555436</c:v>
                </c:pt>
                <c:pt idx="90">
                  <c:v>0.62499999999999878</c:v>
                </c:pt>
                <c:pt idx="91">
                  <c:v>0.6319444444444432</c:v>
                </c:pt>
                <c:pt idx="92">
                  <c:v>0.63888888888888762</c:v>
                </c:pt>
                <c:pt idx="93">
                  <c:v>0.64583333333333204</c:v>
                </c:pt>
                <c:pt idx="94">
                  <c:v>0.65277777777777646</c:v>
                </c:pt>
                <c:pt idx="95">
                  <c:v>0.65972222222222088</c:v>
                </c:pt>
                <c:pt idx="96">
                  <c:v>0.6666666666666653</c:v>
                </c:pt>
                <c:pt idx="97">
                  <c:v>0.67361111111110972</c:v>
                </c:pt>
                <c:pt idx="98">
                  <c:v>0.68055555555555414</c:v>
                </c:pt>
                <c:pt idx="99">
                  <c:v>0.68749999999999856</c:v>
                </c:pt>
                <c:pt idx="100">
                  <c:v>0.69444444444444298</c:v>
                </c:pt>
                <c:pt idx="101">
                  <c:v>0.7013888888888874</c:v>
                </c:pt>
                <c:pt idx="102">
                  <c:v>0.70833333333333182</c:v>
                </c:pt>
                <c:pt idx="103">
                  <c:v>0.71527777777777624</c:v>
                </c:pt>
                <c:pt idx="104">
                  <c:v>0.72222222222222066</c:v>
                </c:pt>
                <c:pt idx="105">
                  <c:v>0.72916666666666508</c:v>
                </c:pt>
                <c:pt idx="106">
                  <c:v>0.7361111111111095</c:v>
                </c:pt>
                <c:pt idx="107">
                  <c:v>0.74305555555555391</c:v>
                </c:pt>
                <c:pt idx="108">
                  <c:v>0.74999999999999833</c:v>
                </c:pt>
                <c:pt idx="109">
                  <c:v>0.75694444444444275</c:v>
                </c:pt>
                <c:pt idx="110">
                  <c:v>0.76388888888888717</c:v>
                </c:pt>
                <c:pt idx="111">
                  <c:v>0.77083333333333159</c:v>
                </c:pt>
                <c:pt idx="112">
                  <c:v>0.77777777777777601</c:v>
                </c:pt>
                <c:pt idx="113">
                  <c:v>0.78472222222222043</c:v>
                </c:pt>
                <c:pt idx="114">
                  <c:v>0.79166666666666485</c:v>
                </c:pt>
                <c:pt idx="115">
                  <c:v>0.79861111111110927</c:v>
                </c:pt>
                <c:pt idx="116">
                  <c:v>0.80555555555555369</c:v>
                </c:pt>
                <c:pt idx="117">
                  <c:v>0.81249999999999811</c:v>
                </c:pt>
                <c:pt idx="118">
                  <c:v>0.81944444444444253</c:v>
                </c:pt>
                <c:pt idx="119">
                  <c:v>0.82638888888888695</c:v>
                </c:pt>
                <c:pt idx="120">
                  <c:v>0.83333333333333137</c:v>
                </c:pt>
                <c:pt idx="121">
                  <c:v>0.84027777777777579</c:v>
                </c:pt>
                <c:pt idx="122">
                  <c:v>0.84722222222222021</c:v>
                </c:pt>
                <c:pt idx="123">
                  <c:v>0.85416666666666463</c:v>
                </c:pt>
                <c:pt idx="124">
                  <c:v>0.86111111111110905</c:v>
                </c:pt>
                <c:pt idx="125">
                  <c:v>0.86805555555555347</c:v>
                </c:pt>
                <c:pt idx="126">
                  <c:v>0.87499999999999789</c:v>
                </c:pt>
                <c:pt idx="127">
                  <c:v>0.88194444444444231</c:v>
                </c:pt>
                <c:pt idx="128">
                  <c:v>0.88888888888888673</c:v>
                </c:pt>
                <c:pt idx="129">
                  <c:v>0.89583333333333115</c:v>
                </c:pt>
                <c:pt idx="130">
                  <c:v>0.90277777777777557</c:v>
                </c:pt>
                <c:pt idx="131">
                  <c:v>0.90972222222221999</c:v>
                </c:pt>
                <c:pt idx="132">
                  <c:v>0.91666666666666441</c:v>
                </c:pt>
                <c:pt idx="133">
                  <c:v>0.92361111111110883</c:v>
                </c:pt>
                <c:pt idx="134">
                  <c:v>0.93055555555555325</c:v>
                </c:pt>
                <c:pt idx="135">
                  <c:v>0.93749999999999767</c:v>
                </c:pt>
                <c:pt idx="136">
                  <c:v>0.94444444444444209</c:v>
                </c:pt>
                <c:pt idx="137">
                  <c:v>0.95138888888888651</c:v>
                </c:pt>
                <c:pt idx="138">
                  <c:v>0.95833333333333093</c:v>
                </c:pt>
                <c:pt idx="139">
                  <c:v>0.96527777777777535</c:v>
                </c:pt>
                <c:pt idx="140">
                  <c:v>0.97222222222221977</c:v>
                </c:pt>
                <c:pt idx="141">
                  <c:v>0.97916666666666419</c:v>
                </c:pt>
                <c:pt idx="142">
                  <c:v>0.98611111111110861</c:v>
                </c:pt>
                <c:pt idx="143">
                  <c:v>0.99305555555555303</c:v>
                </c:pt>
              </c:numCache>
            </c:numRef>
          </c:xVal>
          <c:yVal>
            <c:numRef>
              <c:f>'Comparación (2%) E1'!$I$13:$I$55</c:f>
              <c:numCache>
                <c:formatCode>0</c:formatCode>
                <c:ptCount val="43"/>
                <c:pt idx="0">
                  <c:v>27129.466666666671</c:v>
                </c:pt>
                <c:pt idx="1">
                  <c:v>27004.379320835054</c:v>
                </c:pt>
                <c:pt idx="2">
                  <c:v>26808.105991873283</c:v>
                </c:pt>
                <c:pt idx="3">
                  <c:v>26462.680013114677</c:v>
                </c:pt>
                <c:pt idx="4">
                  <c:v>26190.868051225898</c:v>
                </c:pt>
                <c:pt idx="5">
                  <c:v>25812.6034395403</c:v>
                </c:pt>
                <c:pt idx="6">
                  <c:v>25454.752844724531</c:v>
                </c:pt>
                <c:pt idx="7">
                  <c:v>25173.482933445259</c:v>
                </c:pt>
                <c:pt idx="8">
                  <c:v>24910.793705702497</c:v>
                </c:pt>
                <c:pt idx="9">
                  <c:v>24623.285161496224</c:v>
                </c:pt>
                <c:pt idx="10">
                  <c:v>24401.323967493132</c:v>
                </c:pt>
                <c:pt idx="11">
                  <c:v>24233.910123693204</c:v>
                </c:pt>
                <c:pt idx="12">
                  <c:v>23934.143630096441</c:v>
                </c:pt>
                <c:pt idx="13">
                  <c:v>23775.257820036182</c:v>
                </c:pt>
                <c:pt idx="14">
                  <c:v>23595.319360179092</c:v>
                </c:pt>
                <c:pt idx="15">
                  <c:v>23351.561583858496</c:v>
                </c:pt>
                <c:pt idx="16">
                  <c:v>23287.651157741071</c:v>
                </c:pt>
                <c:pt idx="17">
                  <c:v>23220.588081826816</c:v>
                </c:pt>
                <c:pt idx="18">
                  <c:v>23083.605689449061</c:v>
                </c:pt>
                <c:pt idx="19">
                  <c:v>22987.870647274478</c:v>
                </c:pt>
                <c:pt idx="20">
                  <c:v>22933.849621969726</c:v>
                </c:pt>
                <c:pt idx="21">
                  <c:v>22806.042613534813</c:v>
                </c:pt>
                <c:pt idx="22">
                  <c:v>22785.349621969726</c:v>
                </c:pt>
                <c:pt idx="23">
                  <c:v>22693.070647274475</c:v>
                </c:pt>
                <c:pt idx="24">
                  <c:v>22574.605689449061</c:v>
                </c:pt>
                <c:pt idx="25">
                  <c:v>22603.754748493488</c:v>
                </c:pt>
                <c:pt idx="26">
                  <c:v>22560.584491074405</c:v>
                </c:pt>
                <c:pt idx="27">
                  <c:v>22498.894917191828</c:v>
                </c:pt>
                <c:pt idx="28">
                  <c:v>22519.41936017909</c:v>
                </c:pt>
                <c:pt idx="29">
                  <c:v>22473.991153369509</c:v>
                </c:pt>
                <c:pt idx="30">
                  <c:v>22508.943630096437</c:v>
                </c:pt>
                <c:pt idx="31">
                  <c:v>22676.110123693201</c:v>
                </c:pt>
                <c:pt idx="32">
                  <c:v>22681.323967493136</c:v>
                </c:pt>
                <c:pt idx="33">
                  <c:v>22720.685161496225</c:v>
                </c:pt>
                <c:pt idx="34">
                  <c:v>22795.12703903583</c:v>
                </c:pt>
                <c:pt idx="35">
                  <c:v>22867.316266778595</c:v>
                </c:pt>
                <c:pt idx="36">
                  <c:v>23123.019511391201</c:v>
                </c:pt>
                <c:pt idx="37">
                  <c:v>23751.07010620696</c:v>
                </c:pt>
                <c:pt idx="38">
                  <c:v>24071.934717892571</c:v>
                </c:pt>
                <c:pt idx="39">
                  <c:v>24294.146679781345</c:v>
                </c:pt>
                <c:pt idx="40">
                  <c:v>24635.339325206623</c:v>
                </c:pt>
                <c:pt idx="41">
                  <c:v>24845.912654168391</c:v>
                </c:pt>
                <c:pt idx="42">
                  <c:v>25275.633333333335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A27-4F26-9037-F200253D7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668032"/>
        <c:axId val="256669568"/>
      </c:scatterChart>
      <c:valAx>
        <c:axId val="25666803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crossAx val="256669568"/>
        <c:crosses val="autoZero"/>
        <c:crossBetween val="midCat"/>
      </c:valAx>
      <c:valAx>
        <c:axId val="25666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Potencia demandada (MW)</a:t>
                </a:r>
              </a:p>
            </c:rich>
          </c:tx>
          <c:layout>
            <c:manualLayout>
              <c:xMode val="edge"/>
              <c:yMode val="edge"/>
              <c:x val="3.0201142317698486E-2"/>
              <c:y val="0.2732928625290835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56668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860882704564562"/>
          <c:y val="0.45012769546283471"/>
          <c:w val="0.32812675631242449"/>
          <c:h val="0.2163445964976619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47625</xdr:rowOff>
    </xdr:from>
    <xdr:to>
      <xdr:col>3</xdr:col>
      <xdr:colOff>1659404</xdr:colOff>
      <xdr:row>44</xdr:row>
      <xdr:rowOff>180975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24525"/>
          <a:ext cx="5783729" cy="3028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3</xdr:row>
      <xdr:rowOff>57149</xdr:rowOff>
    </xdr:from>
    <xdr:to>
      <xdr:col>17</xdr:col>
      <xdr:colOff>428625</xdr:colOff>
      <xdr:row>22</xdr:row>
      <xdr:rowOff>66674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10</xdr:row>
      <xdr:rowOff>19050</xdr:rowOff>
    </xdr:from>
    <xdr:to>
      <xdr:col>11</xdr:col>
      <xdr:colOff>453119</xdr:colOff>
      <xdr:row>31</xdr:row>
      <xdr:rowOff>170090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752475</xdr:colOff>
      <xdr:row>10</xdr:row>
      <xdr:rowOff>28575</xdr:rowOff>
    </xdr:from>
    <xdr:to>
      <xdr:col>24</xdr:col>
      <xdr:colOff>453119</xdr:colOff>
      <xdr:row>31</xdr:row>
      <xdr:rowOff>179615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9525</xdr:colOff>
      <xdr:row>9</xdr:row>
      <xdr:rowOff>190500</xdr:rowOff>
    </xdr:from>
    <xdr:to>
      <xdr:col>37</xdr:col>
      <xdr:colOff>472169</xdr:colOff>
      <xdr:row>31</xdr:row>
      <xdr:rowOff>141515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752475</xdr:colOff>
      <xdr:row>10</xdr:row>
      <xdr:rowOff>28575</xdr:rowOff>
    </xdr:from>
    <xdr:to>
      <xdr:col>50</xdr:col>
      <xdr:colOff>453119</xdr:colOff>
      <xdr:row>31</xdr:row>
      <xdr:rowOff>179615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78440</xdr:colOff>
      <xdr:row>8</xdr:row>
      <xdr:rowOff>30256</xdr:rowOff>
    </xdr:from>
    <xdr:to>
      <xdr:col>4</xdr:col>
      <xdr:colOff>840441</xdr:colOff>
      <xdr:row>9</xdr:row>
      <xdr:rowOff>125506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4045322" y="1599080"/>
          <a:ext cx="762001" cy="296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ax</a:t>
          </a:r>
          <a:r>
            <a:rPr lang="es-ES" sz="1100" baseline="30000"/>
            <a:t>2</a:t>
          </a:r>
          <a:r>
            <a:rPr lang="es-ES" sz="1100" baseline="0"/>
            <a:t>+bx+c</a:t>
          </a:r>
        </a:p>
        <a:p>
          <a:endParaRPr lang="es-ES" sz="1100"/>
        </a:p>
      </xdr:txBody>
    </xdr:sp>
    <xdr:clientData/>
  </xdr:twoCellAnchor>
  <xdr:oneCellAnchor>
    <xdr:from>
      <xdr:col>0</xdr:col>
      <xdr:colOff>224118</xdr:colOff>
      <xdr:row>7</xdr:row>
      <xdr:rowOff>8565</xdr:rowOff>
    </xdr:from>
    <xdr:ext cx="3462617" cy="644621"/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1386889"/>
          <a:ext cx="3462617" cy="644621"/>
        </a:xfrm>
        <a:prstGeom prst="rect">
          <a:avLst/>
        </a:prstGeom>
      </xdr:spPr>
    </xdr:pic>
    <xdr:clientData/>
  </xdr:oneCellAnchor>
  <xdr:twoCellAnchor>
    <xdr:from>
      <xdr:col>16</xdr:col>
      <xdr:colOff>241485</xdr:colOff>
      <xdr:row>21</xdr:row>
      <xdr:rowOff>22411</xdr:rowOff>
    </xdr:from>
    <xdr:to>
      <xdr:col>21</xdr:col>
      <xdr:colOff>862853</xdr:colOff>
      <xdr:row>39</xdr:row>
      <xdr:rowOff>75638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729224</xdr:colOff>
      <xdr:row>22</xdr:row>
      <xdr:rowOff>11203</xdr:rowOff>
    </xdr:from>
    <xdr:to>
      <xdr:col>15</xdr:col>
      <xdr:colOff>179294</xdr:colOff>
      <xdr:row>37</xdr:row>
      <xdr:rowOff>112059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941293</xdr:colOff>
      <xdr:row>4</xdr:row>
      <xdr:rowOff>7844</xdr:rowOff>
    </xdr:from>
    <xdr:to>
      <xdr:col>4</xdr:col>
      <xdr:colOff>627530</xdr:colOff>
      <xdr:row>5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B3590B0F-2C0E-4845-950A-DBBC21AFB898}"/>
            </a:ext>
          </a:extLst>
        </xdr:cNvPr>
        <xdr:cNvSpPr txBox="1"/>
      </xdr:nvSpPr>
      <xdr:spPr>
        <a:xfrm>
          <a:off x="3832411" y="792256"/>
          <a:ext cx="762001" cy="2969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ax</a:t>
          </a:r>
          <a:r>
            <a:rPr lang="es-ES" sz="1100" baseline="30000"/>
            <a:t>2</a:t>
          </a:r>
          <a:r>
            <a:rPr lang="es-ES" sz="1100" baseline="0"/>
            <a:t>+bx+c</a:t>
          </a:r>
        </a:p>
        <a:p>
          <a:endParaRPr lang="es-ES" sz="1100"/>
        </a:p>
      </xdr:txBody>
    </xdr:sp>
    <xdr:clientData/>
  </xdr:twoCellAnchor>
  <xdr:oneCellAnchor>
    <xdr:from>
      <xdr:col>0</xdr:col>
      <xdr:colOff>224118</xdr:colOff>
      <xdr:row>7</xdr:row>
      <xdr:rowOff>8565</xdr:rowOff>
    </xdr:from>
    <xdr:ext cx="3462617" cy="644621"/>
    <xdr:pic>
      <xdr:nvPicPr>
        <xdr:cNvPr id="3" name="2 Imagen">
          <a:extLst>
            <a:ext uri="{FF2B5EF4-FFF2-40B4-BE49-F238E27FC236}">
              <a16:creationId xmlns:a16="http://schemas.microsoft.com/office/drawing/2014/main" xmlns="" id="{BF7F23FC-9B7F-4E4C-92EB-29B565D6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1370640"/>
          <a:ext cx="3462617" cy="644621"/>
        </a:xfrm>
        <a:prstGeom prst="rect">
          <a:avLst/>
        </a:prstGeom>
      </xdr:spPr>
    </xdr:pic>
    <xdr:clientData/>
  </xdr:oneCellAnchor>
  <xdr:twoCellAnchor>
    <xdr:from>
      <xdr:col>11</xdr:col>
      <xdr:colOff>392206</xdr:colOff>
      <xdr:row>20</xdr:row>
      <xdr:rowOff>22411</xdr:rowOff>
    </xdr:from>
    <xdr:to>
      <xdr:col>17</xdr:col>
      <xdr:colOff>121584</xdr:colOff>
      <xdr:row>40</xdr:row>
      <xdr:rowOff>7283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5BAD7394-1796-4F18-A8EB-C8F017B20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851647</xdr:colOff>
      <xdr:row>8</xdr:row>
      <xdr:rowOff>52667</xdr:rowOff>
    </xdr:from>
    <xdr:to>
      <xdr:col>6</xdr:col>
      <xdr:colOff>448236</xdr:colOff>
      <xdr:row>9</xdr:row>
      <xdr:rowOff>147917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5266765" y="1610285"/>
          <a:ext cx="705971" cy="2969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ax</a:t>
          </a:r>
          <a:r>
            <a:rPr lang="es-ES" sz="1100" baseline="30000"/>
            <a:t>2</a:t>
          </a:r>
          <a:r>
            <a:rPr lang="es-ES" sz="1100" baseline="0"/>
            <a:t>+bx+c</a:t>
          </a:r>
        </a:p>
        <a:p>
          <a:endParaRPr lang="es-ES" sz="1100"/>
        </a:p>
      </xdr:txBody>
    </xdr:sp>
    <xdr:clientData/>
  </xdr:twoCellAnchor>
  <xdr:oneCellAnchor>
    <xdr:from>
      <xdr:col>0</xdr:col>
      <xdr:colOff>246531</xdr:colOff>
      <xdr:row>6</xdr:row>
      <xdr:rowOff>65848</xdr:rowOff>
    </xdr:from>
    <xdr:ext cx="3877234" cy="721809"/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1" y="1231260"/>
          <a:ext cx="3877234" cy="721809"/>
        </a:xfrm>
        <a:prstGeom prst="rect">
          <a:avLst/>
        </a:prstGeom>
      </xdr:spPr>
    </xdr:pic>
    <xdr:clientData/>
  </xdr:oneCellAnchor>
  <xdr:twoCellAnchor>
    <xdr:from>
      <xdr:col>17</xdr:col>
      <xdr:colOff>39779</xdr:colOff>
      <xdr:row>20</xdr:row>
      <xdr:rowOff>0</xdr:rowOff>
    </xdr:from>
    <xdr:to>
      <xdr:col>23</xdr:col>
      <xdr:colOff>22412</xdr:colOff>
      <xdr:row>39</xdr:row>
      <xdr:rowOff>165286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504265</xdr:colOff>
      <xdr:row>20</xdr:row>
      <xdr:rowOff>112058</xdr:rowOff>
    </xdr:from>
    <xdr:to>
      <xdr:col>15</xdr:col>
      <xdr:colOff>469807</xdr:colOff>
      <xdr:row>34</xdr:row>
      <xdr:rowOff>171169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303119</xdr:colOff>
      <xdr:row>4</xdr:row>
      <xdr:rowOff>187138</xdr:rowOff>
    </xdr:from>
    <xdr:to>
      <xdr:col>4</xdr:col>
      <xdr:colOff>750795</xdr:colOff>
      <xdr:row>6</xdr:row>
      <xdr:rowOff>91888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8115A67D-98AD-4EC2-8966-011039864836}"/>
            </a:ext>
          </a:extLst>
        </xdr:cNvPr>
        <xdr:cNvSpPr txBox="1"/>
      </xdr:nvSpPr>
      <xdr:spPr>
        <a:xfrm>
          <a:off x="3508001" y="971550"/>
          <a:ext cx="447676" cy="2969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ax</a:t>
          </a:r>
          <a:r>
            <a:rPr lang="es-ES" sz="1100" baseline="30000"/>
            <a:t>2</a:t>
          </a:r>
          <a:r>
            <a:rPr lang="es-ES" sz="1100" baseline="0"/>
            <a:t>+bx+c</a:t>
          </a:r>
        </a:p>
        <a:p>
          <a:endParaRPr lang="es-ES" sz="1100"/>
        </a:p>
      </xdr:txBody>
    </xdr:sp>
    <xdr:clientData/>
  </xdr:twoCellAnchor>
  <xdr:oneCellAnchor>
    <xdr:from>
      <xdr:col>0</xdr:col>
      <xdr:colOff>246531</xdr:colOff>
      <xdr:row>6</xdr:row>
      <xdr:rowOff>65848</xdr:rowOff>
    </xdr:from>
    <xdr:ext cx="3877234" cy="721809"/>
    <xdr:pic>
      <xdr:nvPicPr>
        <xdr:cNvPr id="3" name="2 Imagen">
          <a:extLst>
            <a:ext uri="{FF2B5EF4-FFF2-40B4-BE49-F238E27FC236}">
              <a16:creationId xmlns:a16="http://schemas.microsoft.com/office/drawing/2014/main" xmlns="" id="{D1B363F4-5536-4CA5-9685-C000826B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1" y="1237423"/>
          <a:ext cx="3877234" cy="721809"/>
        </a:xfrm>
        <a:prstGeom prst="rect">
          <a:avLst/>
        </a:prstGeom>
      </xdr:spPr>
    </xdr:pic>
    <xdr:clientData/>
  </xdr:oneCellAnchor>
  <xdr:twoCellAnchor>
    <xdr:from>
      <xdr:col>11</xdr:col>
      <xdr:colOff>1255059</xdr:colOff>
      <xdr:row>19</xdr:row>
      <xdr:rowOff>168091</xdr:rowOff>
    </xdr:from>
    <xdr:to>
      <xdr:col>17</xdr:col>
      <xdr:colOff>1499904</xdr:colOff>
      <xdr:row>39</xdr:row>
      <xdr:rowOff>152963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7C27787B-BAF6-4347-A201-3C43B2256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336177</xdr:colOff>
      <xdr:row>4</xdr:row>
      <xdr:rowOff>56028</xdr:rowOff>
    </xdr:from>
    <xdr:to>
      <xdr:col>4</xdr:col>
      <xdr:colOff>1098177</xdr:colOff>
      <xdr:row>5</xdr:row>
      <xdr:rowOff>103093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/>
      </xdr:nvSpPr>
      <xdr:spPr>
        <a:xfrm>
          <a:off x="2779059" y="840440"/>
          <a:ext cx="762000" cy="2375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ax</a:t>
          </a:r>
          <a:r>
            <a:rPr lang="es-ES" sz="1100" baseline="30000"/>
            <a:t>2</a:t>
          </a:r>
          <a:r>
            <a:rPr lang="es-ES" sz="1100" baseline="0"/>
            <a:t>+bx+c</a:t>
          </a:r>
        </a:p>
        <a:p>
          <a:endParaRPr lang="es-ES" sz="1100"/>
        </a:p>
      </xdr:txBody>
    </xdr:sp>
    <xdr:clientData/>
  </xdr:twoCellAnchor>
  <xdr:oneCellAnchor>
    <xdr:from>
      <xdr:col>0</xdr:col>
      <xdr:colOff>448236</xdr:colOff>
      <xdr:row>7</xdr:row>
      <xdr:rowOff>1532</xdr:rowOff>
    </xdr:from>
    <xdr:ext cx="3440206" cy="640449"/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6" y="1357444"/>
          <a:ext cx="3440206" cy="640449"/>
        </a:xfrm>
        <a:prstGeom prst="rect">
          <a:avLst/>
        </a:prstGeom>
      </xdr:spPr>
    </xdr:pic>
    <xdr:clientData/>
  </xdr:oneCellAnchor>
  <xdr:twoCellAnchor>
    <xdr:from>
      <xdr:col>16</xdr:col>
      <xdr:colOff>375956</xdr:colOff>
      <xdr:row>20</xdr:row>
      <xdr:rowOff>145676</xdr:rowOff>
    </xdr:from>
    <xdr:to>
      <xdr:col>23</xdr:col>
      <xdr:colOff>336177</xdr:colOff>
      <xdr:row>40</xdr:row>
      <xdr:rowOff>19611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56871</xdr:colOff>
      <xdr:row>20</xdr:row>
      <xdr:rowOff>100853</xdr:rowOff>
    </xdr:from>
    <xdr:to>
      <xdr:col>15</xdr:col>
      <xdr:colOff>717177</xdr:colOff>
      <xdr:row>37</xdr:row>
      <xdr:rowOff>100853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1255060</xdr:colOff>
      <xdr:row>4</xdr:row>
      <xdr:rowOff>44822</xdr:rowOff>
    </xdr:from>
    <xdr:to>
      <xdr:col>5</xdr:col>
      <xdr:colOff>649942</xdr:colOff>
      <xdr:row>5</xdr:row>
      <xdr:rowOff>91887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0A8E81D2-AFD4-47BE-A561-B3BE211A2CD9}"/>
            </a:ext>
          </a:extLst>
        </xdr:cNvPr>
        <xdr:cNvSpPr txBox="1"/>
      </xdr:nvSpPr>
      <xdr:spPr>
        <a:xfrm>
          <a:off x="5221942" y="829234"/>
          <a:ext cx="762000" cy="2375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ax</a:t>
          </a:r>
          <a:r>
            <a:rPr lang="es-ES" sz="1100" baseline="30000"/>
            <a:t>2</a:t>
          </a:r>
          <a:r>
            <a:rPr lang="es-ES" sz="1100" baseline="0"/>
            <a:t>+bx+c</a:t>
          </a:r>
        </a:p>
        <a:p>
          <a:endParaRPr lang="es-ES" sz="1100"/>
        </a:p>
      </xdr:txBody>
    </xdr:sp>
    <xdr:clientData/>
  </xdr:twoCellAnchor>
  <xdr:oneCellAnchor>
    <xdr:from>
      <xdr:col>0</xdr:col>
      <xdr:colOff>448236</xdr:colOff>
      <xdr:row>7</xdr:row>
      <xdr:rowOff>1532</xdr:rowOff>
    </xdr:from>
    <xdr:ext cx="3440206" cy="640449"/>
    <xdr:pic>
      <xdr:nvPicPr>
        <xdr:cNvPr id="3" name="2 Imagen">
          <a:extLst>
            <a:ext uri="{FF2B5EF4-FFF2-40B4-BE49-F238E27FC236}">
              <a16:creationId xmlns:a16="http://schemas.microsoft.com/office/drawing/2014/main" xmlns="" id="{772E4310-845F-4083-8A07-3EBBE6E23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6" y="1363607"/>
          <a:ext cx="3440206" cy="640449"/>
        </a:xfrm>
        <a:prstGeom prst="rect">
          <a:avLst/>
        </a:prstGeom>
      </xdr:spPr>
    </xdr:pic>
    <xdr:clientData/>
  </xdr:oneCellAnchor>
  <xdr:twoCellAnchor>
    <xdr:from>
      <xdr:col>11</xdr:col>
      <xdr:colOff>100852</xdr:colOff>
      <xdr:row>20</xdr:row>
      <xdr:rowOff>78442</xdr:rowOff>
    </xdr:from>
    <xdr:to>
      <xdr:col>16</xdr:col>
      <xdr:colOff>592228</xdr:colOff>
      <xdr:row>40</xdr:row>
      <xdr:rowOff>63314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76514506-0812-43D8-840F-E0EA473B8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oa.upm.es/7715/1/INVE_MEM_2010_78721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vl.se/download/18.5922281715bdaebede9559/1496046218976/C243+The+life+cycle+energy+consumption+and+CO2+emissions+from+lithium+ion+batteries+.pdf" TargetMode="External"/><Relationship Id="rId1" Type="http://schemas.openxmlformats.org/officeDocument/2006/relationships/hyperlink" Target="https://www.ivl.se/download/18.5922281715bdaebede9559/1496046218976/C243+The+life+cycle+energy+consumption+and+CO2+emissions+from+lithium+ion+batteries+.pdf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ee.es/es/estadisticas-del-sistema-electrico-espanol/balance-diario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35"/>
  <sheetViews>
    <sheetView zoomScaleNormal="100" workbookViewId="0">
      <selection activeCell="D25" sqref="D25"/>
    </sheetView>
  </sheetViews>
  <sheetFormatPr baseColWidth="10" defaultColWidth="9.140625" defaultRowHeight="15"/>
  <cols>
    <col min="1" max="2" width="9.140625" style="10"/>
    <col min="3" max="3" width="40.28515625" style="10" bestFit="1" customWidth="1"/>
    <col min="4" max="4" width="13.85546875" style="10" bestFit="1" customWidth="1"/>
    <col min="5" max="7" width="12.7109375" style="10" bestFit="1" customWidth="1"/>
    <col min="8" max="8" width="14.140625" style="10" bestFit="1" customWidth="1"/>
    <col min="9" max="9" width="14.28515625" style="10" customWidth="1"/>
    <col min="10" max="10" width="21.85546875" style="10" customWidth="1"/>
    <col min="11" max="11" width="12.5703125" style="10" bestFit="1" customWidth="1"/>
    <col min="12" max="12" width="18.42578125" style="10" bestFit="1" customWidth="1"/>
    <col min="13" max="13" width="14.42578125" style="10" bestFit="1" customWidth="1"/>
    <col min="14" max="14" width="23" style="10" bestFit="1" customWidth="1"/>
    <col min="15" max="15" width="9.140625" style="10"/>
    <col min="16" max="16" width="17.85546875" style="10" bestFit="1" customWidth="1"/>
    <col min="17" max="17" width="15.85546875" style="10" bestFit="1" customWidth="1"/>
    <col min="18" max="18" width="23" style="10" bestFit="1" customWidth="1"/>
    <col min="19" max="19" width="12.5703125" style="10" bestFit="1" customWidth="1"/>
    <col min="20" max="20" width="15.85546875" style="10" bestFit="1" customWidth="1"/>
    <col min="21" max="21" width="12.5703125" style="10" bestFit="1" customWidth="1"/>
    <col min="22" max="22" width="20.5703125" style="10" bestFit="1" customWidth="1"/>
    <col min="23" max="16384" width="9.140625" style="10"/>
  </cols>
  <sheetData>
    <row r="1" spans="3:22" ht="15.75" thickBot="1"/>
    <row r="2" spans="3:22">
      <c r="C2" s="234"/>
      <c r="D2" s="236" t="s">
        <v>85</v>
      </c>
      <c r="E2" s="236"/>
      <c r="F2" s="236" t="s">
        <v>86</v>
      </c>
      <c r="G2" s="236"/>
      <c r="H2" s="236" t="s">
        <v>87</v>
      </c>
      <c r="I2" s="238"/>
    </row>
    <row r="3" spans="3:22" ht="15.75" thickBot="1">
      <c r="C3" s="235"/>
      <c r="D3" s="237"/>
      <c r="E3" s="237"/>
      <c r="F3" s="237"/>
      <c r="G3" s="237"/>
      <c r="H3" s="237"/>
      <c r="I3" s="239"/>
      <c r="M3" s="232" t="s">
        <v>266</v>
      </c>
      <c r="N3" s="233"/>
      <c r="Q3" s="232" t="s">
        <v>195</v>
      </c>
      <c r="R3" s="233"/>
    </row>
    <row r="4" spans="3:22" ht="15.75" thickBot="1">
      <c r="C4" s="235"/>
      <c r="D4" s="88" t="s">
        <v>79</v>
      </c>
      <c r="E4" s="88" t="s">
        <v>0</v>
      </c>
      <c r="F4" s="88" t="s">
        <v>79</v>
      </c>
      <c r="G4" s="88" t="s">
        <v>0</v>
      </c>
      <c r="H4" s="88" t="s">
        <v>79</v>
      </c>
      <c r="I4" s="99" t="s">
        <v>0</v>
      </c>
      <c r="J4" s="10" t="s">
        <v>164</v>
      </c>
      <c r="L4" s="84"/>
      <c r="M4" s="119" t="s">
        <v>267</v>
      </c>
      <c r="N4" s="121" t="s">
        <v>193</v>
      </c>
      <c r="P4" s="120"/>
      <c r="Q4" s="119" t="s">
        <v>194</v>
      </c>
      <c r="R4" s="121" t="s">
        <v>193</v>
      </c>
      <c r="T4" s="120"/>
      <c r="U4" s="120"/>
      <c r="V4" s="120"/>
    </row>
    <row r="5" spans="3:22">
      <c r="C5" s="100" t="s">
        <v>1</v>
      </c>
      <c r="D5" s="101">
        <v>39167.946627999961</v>
      </c>
      <c r="E5" s="102">
        <v>25.46675000507479</v>
      </c>
      <c r="F5" s="101">
        <v>3.472</v>
      </c>
      <c r="G5" s="102">
        <v>-3.1574249693183121</v>
      </c>
      <c r="H5" s="101">
        <v>39171.418627999963</v>
      </c>
      <c r="I5" s="103">
        <v>25.46346304570093</v>
      </c>
      <c r="J5" s="80">
        <f>H5/$H$17*100</f>
        <v>14.941756649404208</v>
      </c>
      <c r="L5" s="123" t="s">
        <v>1</v>
      </c>
      <c r="M5" s="127">
        <f>H5</f>
        <v>39171.418627999963</v>
      </c>
      <c r="N5" s="128">
        <f>M5/$M$17*100</f>
        <v>14.941756649404208</v>
      </c>
      <c r="P5" s="123" t="s">
        <v>1</v>
      </c>
      <c r="Q5" s="127">
        <v>20353.446779999998</v>
      </c>
      <c r="R5" s="128">
        <v>19.332870210644717</v>
      </c>
      <c r="T5" s="132"/>
      <c r="U5" s="122"/>
      <c r="V5" s="80"/>
    </row>
    <row r="6" spans="3:22">
      <c r="C6" s="100" t="s">
        <v>2</v>
      </c>
      <c r="D6" s="101">
        <v>56098.972000000002</v>
      </c>
      <c r="E6" s="102">
        <v>2.4548203873299368</v>
      </c>
      <c r="F6" s="101" t="s">
        <v>3</v>
      </c>
      <c r="G6" s="102" t="s">
        <v>3</v>
      </c>
      <c r="H6" s="101">
        <v>56098.972000000002</v>
      </c>
      <c r="I6" s="103">
        <v>2.4548203873299368</v>
      </c>
      <c r="J6" s="80">
        <f t="shared" ref="J6:J15" si="0">H6/$H$17*100</f>
        <v>21.398693671680757</v>
      </c>
      <c r="L6" s="124" t="s">
        <v>2</v>
      </c>
      <c r="M6" s="129">
        <f t="shared" ref="M6:M16" si="1">H6</f>
        <v>56098.972000000002</v>
      </c>
      <c r="N6" s="24">
        <f t="shared" ref="N6:N16" si="2">M6/$M$17*100</f>
        <v>21.398693671680757</v>
      </c>
      <c r="P6" s="124" t="s">
        <v>2</v>
      </c>
      <c r="Q6" s="129">
        <v>7572.58</v>
      </c>
      <c r="R6" s="24">
        <v>7.1928704696632204</v>
      </c>
      <c r="T6" s="132"/>
      <c r="U6" s="122"/>
      <c r="V6" s="80"/>
    </row>
    <row r="7" spans="3:22">
      <c r="C7" s="100" t="s">
        <v>4</v>
      </c>
      <c r="D7" s="101">
        <v>35187.504000000001</v>
      </c>
      <c r="E7" s="102">
        <v>-30.90161556294586</v>
      </c>
      <c r="F7" s="101">
        <v>2303.7683019999999</v>
      </c>
      <c r="G7" s="102">
        <v>23.508682676120184</v>
      </c>
      <c r="H7" s="101">
        <v>37491.272301999998</v>
      </c>
      <c r="I7" s="103">
        <v>-28.979061126285</v>
      </c>
      <c r="J7" s="80">
        <f t="shared" si="0"/>
        <v>14.300872596240577</v>
      </c>
      <c r="L7" s="124" t="s">
        <v>4</v>
      </c>
      <c r="M7" s="129">
        <f t="shared" si="1"/>
        <v>37491.272301999998</v>
      </c>
      <c r="N7" s="24">
        <f t="shared" si="2"/>
        <v>14.300872596240577</v>
      </c>
      <c r="P7" s="124" t="s">
        <v>4</v>
      </c>
      <c r="Q7" s="129">
        <v>10004.269999999999</v>
      </c>
      <c r="R7" s="24">
        <v>9.5026289921714486</v>
      </c>
      <c r="T7" s="132"/>
      <c r="U7" s="122"/>
      <c r="V7" s="80"/>
    </row>
    <row r="8" spans="3:22">
      <c r="C8" s="100" t="s">
        <v>80</v>
      </c>
      <c r="D8" s="101" t="s">
        <v>3</v>
      </c>
      <c r="E8" s="102" t="s">
        <v>3</v>
      </c>
      <c r="F8" s="101">
        <v>6764.5486830000018</v>
      </c>
      <c r="G8" s="102">
        <v>4.1236278037474206</v>
      </c>
      <c r="H8" s="101">
        <v>6764.5486830000018</v>
      </c>
      <c r="I8" s="103">
        <v>4.1236278037474206</v>
      </c>
      <c r="J8" s="80">
        <f t="shared" si="0"/>
        <v>2.5803058404472821</v>
      </c>
      <c r="L8" s="124" t="s">
        <v>190</v>
      </c>
      <c r="M8" s="129">
        <f t="shared" si="1"/>
        <v>6764.5486830000018</v>
      </c>
      <c r="N8" s="24">
        <f t="shared" si="2"/>
        <v>2.5803058404472821</v>
      </c>
      <c r="P8" s="124" t="s">
        <v>190</v>
      </c>
      <c r="Q8" s="129">
        <v>2490.0600000000004</v>
      </c>
      <c r="R8" s="24">
        <v>2.365201693701434</v>
      </c>
      <c r="T8" s="132"/>
      <c r="U8" s="122"/>
      <c r="V8" s="80"/>
    </row>
    <row r="9" spans="3:22">
      <c r="C9" s="100" t="s">
        <v>81</v>
      </c>
      <c r="D9" s="101">
        <v>25686.148787999999</v>
      </c>
      <c r="E9" s="102">
        <v>1.6529723367753713</v>
      </c>
      <c r="F9" s="101">
        <v>3574.2521190000007</v>
      </c>
      <c r="G9" s="102">
        <v>-11.138686486910176</v>
      </c>
      <c r="H9" s="101">
        <v>29260.400906999999</v>
      </c>
      <c r="I9" s="103">
        <v>-0.10361132296110576</v>
      </c>
      <c r="J9" s="80">
        <f t="shared" si="0"/>
        <v>11.161244732246836</v>
      </c>
      <c r="L9" s="124" t="s">
        <v>191</v>
      </c>
      <c r="M9" s="129">
        <f t="shared" si="1"/>
        <v>29260.400906999999</v>
      </c>
      <c r="N9" s="24">
        <f t="shared" si="2"/>
        <v>11.161244732246836</v>
      </c>
      <c r="P9" s="124" t="s">
        <v>191</v>
      </c>
      <c r="Q9" s="129">
        <v>26669.86</v>
      </c>
      <c r="R9" s="24">
        <v>25.332561481562738</v>
      </c>
      <c r="T9" s="132"/>
      <c r="U9" s="122"/>
      <c r="V9" s="80"/>
    </row>
    <row r="10" spans="3:22">
      <c r="C10" s="100" t="s">
        <v>7</v>
      </c>
      <c r="D10" s="101" t="s">
        <v>3</v>
      </c>
      <c r="E10" s="102" t="s">
        <v>3</v>
      </c>
      <c r="F10" s="101">
        <v>18.102639</v>
      </c>
      <c r="G10" s="102">
        <v>111.55193847984806</v>
      </c>
      <c r="H10" s="101">
        <v>18.102639</v>
      </c>
      <c r="I10" s="103">
        <v>111.55193847984806</v>
      </c>
      <c r="J10" s="80">
        <f t="shared" si="0"/>
        <v>6.9051680057527843E-3</v>
      </c>
      <c r="L10" s="124" t="s">
        <v>7</v>
      </c>
      <c r="M10" s="129">
        <f t="shared" si="1"/>
        <v>18.102639</v>
      </c>
      <c r="N10" s="24">
        <f t="shared" si="2"/>
        <v>6.9051680057527843E-3</v>
      </c>
      <c r="P10" s="124" t="s">
        <v>7</v>
      </c>
      <c r="Q10" s="129">
        <v>11.39</v>
      </c>
      <c r="R10" s="24">
        <v>1.0818874762559669E-2</v>
      </c>
      <c r="T10" s="132"/>
      <c r="U10" s="122"/>
      <c r="V10" s="80"/>
    </row>
    <row r="11" spans="3:22">
      <c r="C11" s="100" t="s">
        <v>8</v>
      </c>
      <c r="D11" s="101">
        <v>47295.684000000001</v>
      </c>
      <c r="E11" s="102">
        <v>-0.87494956841038807</v>
      </c>
      <c r="F11" s="101">
        <v>399.45864</v>
      </c>
      <c r="G11" s="102">
        <v>-0.62675856607423697</v>
      </c>
      <c r="H11" s="101">
        <v>47695.142639999998</v>
      </c>
      <c r="I11" s="103">
        <v>-0.8728760554716386</v>
      </c>
      <c r="J11" s="80">
        <f t="shared" si="0"/>
        <v>18.193091791066671</v>
      </c>
      <c r="L11" s="124" t="s">
        <v>8</v>
      </c>
      <c r="M11" s="129">
        <f t="shared" si="1"/>
        <v>47695.142639999998</v>
      </c>
      <c r="N11" s="24">
        <f t="shared" si="2"/>
        <v>18.193091791066671</v>
      </c>
      <c r="P11" s="124" t="s">
        <v>8</v>
      </c>
      <c r="Q11" s="129">
        <v>23056.510849999995</v>
      </c>
      <c r="R11" s="24">
        <v>21.900395377326433</v>
      </c>
      <c r="T11" s="132"/>
      <c r="U11" s="122"/>
      <c r="V11" s="80"/>
    </row>
    <row r="12" spans="3:22">
      <c r="C12" s="100" t="s">
        <v>9</v>
      </c>
      <c r="D12" s="101">
        <v>7566.8130000000001</v>
      </c>
      <c r="E12" s="102">
        <v>-3.5435584192225145</v>
      </c>
      <c r="F12" s="101">
        <v>397.94100000000003</v>
      </c>
      <c r="G12" s="102">
        <v>-8.4524202552460626E-2</v>
      </c>
      <c r="H12" s="101">
        <v>7964.7539999999999</v>
      </c>
      <c r="I12" s="103">
        <v>-3.3764295406397027</v>
      </c>
      <c r="J12" s="80">
        <f t="shared" si="0"/>
        <v>3.0381186132304525</v>
      </c>
      <c r="L12" s="124" t="s">
        <v>9</v>
      </c>
      <c r="M12" s="129">
        <f t="shared" si="1"/>
        <v>7964.7539999999999</v>
      </c>
      <c r="N12" s="24">
        <f t="shared" si="2"/>
        <v>3.0381186132304525</v>
      </c>
      <c r="P12" s="124" t="s">
        <v>9</v>
      </c>
      <c r="Q12" s="129">
        <v>4673.8900400001476</v>
      </c>
      <c r="R12" s="24">
        <v>4.4395286213113776</v>
      </c>
      <c r="T12" s="132"/>
      <c r="U12" s="122"/>
      <c r="V12" s="80"/>
    </row>
    <row r="13" spans="3:22">
      <c r="C13" s="100" t="s">
        <v>10</v>
      </c>
      <c r="D13" s="101">
        <v>5060.1440000000002</v>
      </c>
      <c r="E13" s="102">
        <v>-0.49340885917759092</v>
      </c>
      <c r="F13" s="101" t="s">
        <v>3</v>
      </c>
      <c r="G13" s="102" t="s">
        <v>3</v>
      </c>
      <c r="H13" s="101">
        <v>5060.1440000000002</v>
      </c>
      <c r="I13" s="103">
        <v>-0.49340885917759092</v>
      </c>
      <c r="J13" s="80">
        <f t="shared" si="0"/>
        <v>1.9301685490884462</v>
      </c>
      <c r="L13" s="124" t="s">
        <v>10</v>
      </c>
      <c r="M13" s="129">
        <f t="shared" si="1"/>
        <v>5060.1440000000002</v>
      </c>
      <c r="N13" s="24">
        <f t="shared" si="2"/>
        <v>1.9301685490884462</v>
      </c>
      <c r="P13" s="124" t="s">
        <v>10</v>
      </c>
      <c r="Q13" s="129">
        <v>2299.4275000000002</v>
      </c>
      <c r="R13" s="24">
        <v>2.184128020025081</v>
      </c>
      <c r="T13" s="132"/>
      <c r="U13" s="122"/>
      <c r="V13" s="80"/>
    </row>
    <row r="14" spans="3:22">
      <c r="C14" s="100" t="s">
        <v>82</v>
      </c>
      <c r="D14" s="101">
        <v>3415.788</v>
      </c>
      <c r="E14" s="102">
        <v>7.619430797765947</v>
      </c>
      <c r="F14" s="101">
        <v>10.646230000000001</v>
      </c>
      <c r="G14" s="102">
        <v>6.1886942104972364</v>
      </c>
      <c r="H14" s="101">
        <v>3426.4342299999998</v>
      </c>
      <c r="I14" s="103">
        <v>7.6149256674569399</v>
      </c>
      <c r="J14" s="80">
        <f t="shared" si="0"/>
        <v>1.3069975056571683</v>
      </c>
      <c r="L14" s="124" t="s">
        <v>192</v>
      </c>
      <c r="M14" s="129">
        <f t="shared" si="1"/>
        <v>3426.4342299999998</v>
      </c>
      <c r="N14" s="24">
        <f t="shared" si="2"/>
        <v>1.3069975056571683</v>
      </c>
      <c r="P14" s="124" t="s">
        <v>192</v>
      </c>
      <c r="Q14" s="129">
        <v>748.61541</v>
      </c>
      <c r="R14" s="24">
        <v>0.71107781967623007</v>
      </c>
      <c r="T14" s="132"/>
      <c r="U14" s="122"/>
      <c r="V14" s="80"/>
    </row>
    <row r="15" spans="3:22">
      <c r="C15" s="100" t="s">
        <v>11</v>
      </c>
      <c r="D15" s="101">
        <v>25782.481</v>
      </c>
      <c r="E15" s="102">
        <v>1.4340481489969248</v>
      </c>
      <c r="F15" s="101">
        <v>34.699120000000001</v>
      </c>
      <c r="G15" s="102">
        <v>10.08841561302718</v>
      </c>
      <c r="H15" s="101">
        <v>25817.180120000001</v>
      </c>
      <c r="I15" s="103">
        <v>1.4447666243452506</v>
      </c>
      <c r="J15" s="80">
        <f t="shared" si="0"/>
        <v>9.8478440719820366</v>
      </c>
      <c r="L15" s="124" t="s">
        <v>11</v>
      </c>
      <c r="M15" s="129">
        <f t="shared" si="1"/>
        <v>25817.180120000001</v>
      </c>
      <c r="N15" s="24">
        <f t="shared" si="2"/>
        <v>9.8478440719820366</v>
      </c>
      <c r="P15" s="124" t="s">
        <v>11</v>
      </c>
      <c r="Q15" s="129">
        <v>6644.546199999998</v>
      </c>
      <c r="R15" s="24">
        <v>6.3113707806709147</v>
      </c>
      <c r="T15" s="132"/>
      <c r="U15" s="122"/>
      <c r="V15" s="80"/>
    </row>
    <row r="16" spans="3:22" ht="15.75" thickBot="1">
      <c r="C16" s="104" t="s">
        <v>12</v>
      </c>
      <c r="D16" s="105">
        <v>3121.0509999999999</v>
      </c>
      <c r="E16" s="106">
        <v>4.4748375745764291</v>
      </c>
      <c r="F16" s="105">
        <v>271.31099999999998</v>
      </c>
      <c r="G16" s="106">
        <v>-12.701946992634838</v>
      </c>
      <c r="H16" s="105">
        <v>3392.3620000000001</v>
      </c>
      <c r="I16" s="107">
        <v>2.8562609796134675</v>
      </c>
      <c r="J16" s="80">
        <f>H16/$H$17*100</f>
        <v>1.2940008109498029</v>
      </c>
      <c r="L16" s="125" t="s">
        <v>12</v>
      </c>
      <c r="M16" s="130">
        <f t="shared" si="1"/>
        <v>3392.3620000000001</v>
      </c>
      <c r="N16" s="131">
        <f t="shared" si="2"/>
        <v>1.2940008109498029</v>
      </c>
      <c r="P16" s="125" t="s">
        <v>12</v>
      </c>
      <c r="Q16" s="133">
        <v>754.37400000000002</v>
      </c>
      <c r="R16" s="131">
        <v>0.71654765848386193</v>
      </c>
      <c r="T16" s="132"/>
      <c r="U16" s="122"/>
      <c r="V16" s="80"/>
    </row>
    <row r="17" spans="3:22" ht="15.75" thickBot="1">
      <c r="C17" s="108" t="s">
        <v>13</v>
      </c>
      <c r="D17" s="109">
        <v>248382.53241599997</v>
      </c>
      <c r="E17" s="110">
        <v>-2.3605014502641741</v>
      </c>
      <c r="F17" s="109">
        <v>13778.199733000005</v>
      </c>
      <c r="G17" s="110">
        <v>1.6921553425396141</v>
      </c>
      <c r="H17" s="109">
        <v>262160.73214899999</v>
      </c>
      <c r="I17" s="111">
        <v>-2.1555677761312064</v>
      </c>
      <c r="L17" s="70" t="s">
        <v>146</v>
      </c>
      <c r="M17" s="126">
        <f>SUM(M5:M16)</f>
        <v>262160.73214899999</v>
      </c>
      <c r="N17" s="84"/>
      <c r="P17" s="70" t="s">
        <v>146</v>
      </c>
      <c r="Q17" s="134">
        <v>105278.97078000012</v>
      </c>
      <c r="R17" s="120"/>
      <c r="T17" s="120"/>
      <c r="U17" s="122"/>
      <c r="V17" s="120"/>
    </row>
    <row r="18" spans="3:22">
      <c r="C18" s="112" t="s">
        <v>14</v>
      </c>
      <c r="D18" s="101">
        <v>-4819.413075000004</v>
      </c>
      <c r="E18" s="102">
        <v>6.6219614934267979</v>
      </c>
      <c r="F18" s="101" t="s">
        <v>3</v>
      </c>
      <c r="G18" s="102" t="s">
        <v>3</v>
      </c>
      <c r="H18" s="101">
        <v>-4819.413075000004</v>
      </c>
      <c r="I18" s="103">
        <v>6.6219614934267979</v>
      </c>
    </row>
    <row r="19" spans="3:22">
      <c r="C19" s="112" t="s">
        <v>83</v>
      </c>
      <c r="D19" s="101">
        <v>-1250.582501000001</v>
      </c>
      <c r="E19" s="102">
        <v>-6.3783049813513681</v>
      </c>
      <c r="F19" s="101">
        <v>1250.5825009999999</v>
      </c>
      <c r="G19" s="102">
        <v>-6.3789357647218159</v>
      </c>
      <c r="H19" s="101">
        <v>0</v>
      </c>
      <c r="I19" s="103" t="s">
        <v>3</v>
      </c>
    </row>
    <row r="20" spans="3:22" ht="15.75" thickBot="1">
      <c r="C20" s="113" t="s">
        <v>84</v>
      </c>
      <c r="D20" s="105">
        <v>7667.3135530000072</v>
      </c>
      <c r="E20" s="106" t="s">
        <v>3</v>
      </c>
      <c r="F20" s="105" t="s">
        <v>3</v>
      </c>
      <c r="G20" s="106" t="s">
        <v>3</v>
      </c>
      <c r="H20" s="105">
        <v>7667.3135530000072</v>
      </c>
      <c r="I20" s="107" t="s">
        <v>3</v>
      </c>
    </row>
    <row r="21" spans="3:22" ht="15.75" thickBot="1">
      <c r="C21" s="114" t="s">
        <v>15</v>
      </c>
      <c r="D21" s="115">
        <v>249979.850393</v>
      </c>
      <c r="E21" s="116">
        <v>0.63669560133430281</v>
      </c>
      <c r="F21" s="115">
        <v>15028.782234000006</v>
      </c>
      <c r="G21" s="116">
        <v>0.96783567335845255</v>
      </c>
      <c r="H21" s="115">
        <v>265008.63262699998</v>
      </c>
      <c r="I21" s="117">
        <v>0.65541662589858607</v>
      </c>
    </row>
    <row r="23" spans="3:22">
      <c r="G23" s="240" t="s">
        <v>268</v>
      </c>
      <c r="H23" s="240"/>
      <c r="I23" s="143">
        <f>H21*0.94</f>
        <v>249108.11466937998</v>
      </c>
    </row>
    <row r="27" spans="3:22">
      <c r="C27" s="135"/>
      <c r="D27" s="141">
        <v>2013</v>
      </c>
      <c r="E27" s="141">
        <v>2014</v>
      </c>
      <c r="F27" s="141">
        <v>2015</v>
      </c>
      <c r="G27" s="141">
        <v>2016</v>
      </c>
    </row>
    <row r="28" spans="3:22">
      <c r="C28" s="136" t="s">
        <v>4</v>
      </c>
      <c r="D28" s="137">
        <v>37551185.583400004</v>
      </c>
      <c r="E28" s="137">
        <v>41154287.663800001</v>
      </c>
      <c r="F28" s="137">
        <v>50149588.630800001</v>
      </c>
      <c r="G28" s="137">
        <v>35616708.686899997</v>
      </c>
    </row>
    <row r="29" spans="3:22">
      <c r="C29" s="138" t="s">
        <v>5</v>
      </c>
      <c r="D29" s="137">
        <v>5491082.3975200001</v>
      </c>
      <c r="E29" s="137">
        <v>5102790.334280001</v>
      </c>
      <c r="F29" s="137">
        <v>5257556.6394100012</v>
      </c>
      <c r="G29" s="137">
        <v>5491480.1732099988</v>
      </c>
    </row>
    <row r="30" spans="3:22">
      <c r="C30" s="136" t="s">
        <v>6</v>
      </c>
      <c r="D30" s="137">
        <v>11547528.769360002</v>
      </c>
      <c r="E30" s="137">
        <v>10635491.260910001</v>
      </c>
      <c r="F30" s="137">
        <v>12154924.541500002</v>
      </c>
      <c r="G30" s="137">
        <v>12069345.1351</v>
      </c>
    </row>
    <row r="31" spans="3:22">
      <c r="C31" s="136" t="s">
        <v>16</v>
      </c>
      <c r="D31" s="137">
        <v>861146.22000000009</v>
      </c>
      <c r="E31" s="137">
        <v>802056.26</v>
      </c>
      <c r="F31" s="137">
        <v>0</v>
      </c>
      <c r="G31" s="137">
        <v>0</v>
      </c>
    </row>
    <row r="32" spans="3:22">
      <c r="C32" s="136" t="s">
        <v>11</v>
      </c>
      <c r="D32" s="137">
        <v>11921982.58</v>
      </c>
      <c r="E32" s="137">
        <v>9546801.9800000004</v>
      </c>
      <c r="F32" s="137">
        <v>9416312.8983999994</v>
      </c>
      <c r="G32" s="137">
        <v>9552356.6444000006</v>
      </c>
    </row>
    <row r="33" spans="3:11">
      <c r="C33" s="136" t="s">
        <v>12</v>
      </c>
      <c r="D33" s="137">
        <v>0</v>
      </c>
      <c r="E33" s="137">
        <v>0</v>
      </c>
      <c r="F33" s="137">
        <v>791557.91999999993</v>
      </c>
      <c r="G33" s="137">
        <v>814166.88</v>
      </c>
    </row>
    <row r="34" spans="3:11" ht="15.75" thickBot="1">
      <c r="C34" s="139" t="s">
        <v>17</v>
      </c>
      <c r="D34" s="139">
        <f>SUM(D28:D33)</f>
        <v>67372925.550280005</v>
      </c>
      <c r="E34" s="139">
        <f>SUM(E28:E33)</f>
        <v>67241427.498989999</v>
      </c>
      <c r="F34" s="139">
        <f>SUM(F28:F33)</f>
        <v>77769940.630109996</v>
      </c>
      <c r="G34" s="139">
        <f>SUM(G28:G33)</f>
        <v>63544057.519610003</v>
      </c>
    </row>
    <row r="35" spans="3:11" ht="18" thickBot="1">
      <c r="C35" s="139" t="s">
        <v>18</v>
      </c>
      <c r="D35" s="140">
        <v>0.24609564321217259</v>
      </c>
      <c r="E35" s="140">
        <v>0.2519659917792666</v>
      </c>
      <c r="F35" s="140">
        <v>0.29025535663244623</v>
      </c>
      <c r="G35" s="140">
        <v>0.24238587144124438</v>
      </c>
      <c r="I35" s="230" t="s">
        <v>172</v>
      </c>
      <c r="J35" s="231"/>
      <c r="K35" s="118">
        <f>AVERAGE(D35:G35)</f>
        <v>0.25767571576628245</v>
      </c>
    </row>
  </sheetData>
  <mergeCells count="8">
    <mergeCell ref="I35:J35"/>
    <mergeCell ref="M3:N3"/>
    <mergeCell ref="Q3:R3"/>
    <mergeCell ref="C2:C4"/>
    <mergeCell ref="D2:E3"/>
    <mergeCell ref="F2:G3"/>
    <mergeCell ref="H2:I3"/>
    <mergeCell ref="G23:H2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topLeftCell="A25" workbookViewId="0">
      <selection activeCell="A49" sqref="A49:D49"/>
    </sheetView>
  </sheetViews>
  <sheetFormatPr baseColWidth="10" defaultRowHeight="15"/>
  <cols>
    <col min="1" max="1" width="33.7109375" style="181" bestFit="1" customWidth="1"/>
    <col min="2" max="2" width="17.28515625" style="181" bestFit="1" customWidth="1"/>
    <col min="3" max="3" width="36.140625" style="181" bestFit="1" customWidth="1"/>
    <col min="4" max="4" width="16.28515625" style="181" bestFit="1" customWidth="1"/>
    <col min="5" max="5" width="13.5703125" style="181" bestFit="1" customWidth="1"/>
    <col min="6" max="6" width="13.85546875" style="181" bestFit="1" customWidth="1"/>
    <col min="7" max="7" width="19.42578125" style="181" bestFit="1" customWidth="1"/>
    <col min="8" max="8" width="16.28515625" style="181" bestFit="1" customWidth="1"/>
    <col min="9" max="9" width="15.28515625" style="181" bestFit="1" customWidth="1"/>
    <col min="10" max="10" width="11.42578125" style="181"/>
    <col min="11" max="11" width="19.42578125" style="181" bestFit="1" customWidth="1"/>
    <col min="12" max="12" width="11.42578125" style="181"/>
    <col min="13" max="13" width="13.5703125" style="181" bestFit="1" customWidth="1"/>
    <col min="14" max="16384" width="11.42578125" style="181"/>
  </cols>
  <sheetData>
    <row r="1" spans="1:14" ht="15.75" thickBot="1">
      <c r="A1" s="240" t="s">
        <v>100</v>
      </c>
      <c r="B1" s="240"/>
      <c r="C1" s="181" t="s">
        <v>112</v>
      </c>
      <c r="E1" s="181" t="s">
        <v>99</v>
      </c>
      <c r="F1" s="181">
        <v>12961</v>
      </c>
    </row>
    <row r="2" spans="1:14" ht="15.75" thickBot="1">
      <c r="A2" s="177" t="s">
        <v>92</v>
      </c>
      <c r="B2" s="167">
        <v>9820553</v>
      </c>
      <c r="C2" s="80">
        <f>B2/(B3+B2)</f>
        <v>0.42961022810231114</v>
      </c>
      <c r="E2" s="181" t="s">
        <v>212</v>
      </c>
      <c r="F2" s="181">
        <v>12</v>
      </c>
      <c r="G2" s="230" t="s">
        <v>104</v>
      </c>
      <c r="H2" s="231"/>
      <c r="I2" s="266"/>
      <c r="K2" s="230" t="s">
        <v>234</v>
      </c>
      <c r="L2" s="231"/>
      <c r="M2" s="231"/>
      <c r="N2" s="266"/>
    </row>
    <row r="3" spans="1:14" ht="15.75" thickBot="1">
      <c r="A3" s="177" t="s">
        <v>235</v>
      </c>
      <c r="B3" s="167">
        <v>13038663</v>
      </c>
      <c r="C3" s="80">
        <f>B3/(B2+B3)</f>
        <v>0.57038977189768891</v>
      </c>
      <c r="G3" s="69"/>
      <c r="H3" s="175" t="s">
        <v>73</v>
      </c>
      <c r="I3" s="70" t="s">
        <v>236</v>
      </c>
      <c r="K3" s="230" t="s">
        <v>237</v>
      </c>
      <c r="L3" s="266"/>
      <c r="M3" s="230" t="s">
        <v>238</v>
      </c>
      <c r="N3" s="266"/>
    </row>
    <row r="4" spans="1:14" ht="17.25">
      <c r="A4" s="177" t="s">
        <v>207</v>
      </c>
      <c r="B4" s="167">
        <v>14842</v>
      </c>
      <c r="C4" s="181" t="s">
        <v>3</v>
      </c>
      <c r="G4" s="21" t="s">
        <v>270</v>
      </c>
      <c r="H4" s="71">
        <f>'Well to Tank'!B16</f>
        <v>2.705247922111</v>
      </c>
      <c r="I4" s="72">
        <f>'Well to Tank'!C16</f>
        <v>3.0510944740000001</v>
      </c>
      <c r="K4" s="19" t="s">
        <v>167</v>
      </c>
      <c r="L4" s="219">
        <f>'MARCAS coches'!M25</f>
        <v>7702.2555102040824</v>
      </c>
      <c r="M4" s="19" t="s">
        <v>239</v>
      </c>
      <c r="N4" s="73">
        <f>'MARCAS coches'!G25/100/'MARCAS coches'!O3</f>
        <v>0.13001564284181297</v>
      </c>
    </row>
    <row r="5" spans="1:14" ht="18" thickBot="1">
      <c r="A5" s="177" t="s">
        <v>101</v>
      </c>
      <c r="B5" s="167">
        <v>2772</v>
      </c>
      <c r="C5" s="181" t="s">
        <v>3</v>
      </c>
      <c r="G5" s="21" t="s">
        <v>271</v>
      </c>
      <c r="H5" s="74">
        <f>1/13</f>
        <v>7.6923076923076927E-2</v>
      </c>
      <c r="I5" s="75">
        <f>1/16</f>
        <v>6.25E-2</v>
      </c>
      <c r="K5" s="25" t="s">
        <v>168</v>
      </c>
      <c r="L5" s="220">
        <f>'MARCAS coches'!N25</f>
        <v>5776.6916326530609</v>
      </c>
      <c r="M5" s="21" t="s">
        <v>245</v>
      </c>
      <c r="N5" s="76">
        <f>AVERAGE('Datos Mix Energetico'!I35:M35)</f>
        <v>0.25767571576628245</v>
      </c>
    </row>
    <row r="6" spans="1:14" ht="18" thickBot="1">
      <c r="A6" s="177" t="s">
        <v>102</v>
      </c>
      <c r="B6" s="167">
        <f>SUM(B2:B5)</f>
        <v>22876830</v>
      </c>
      <c r="C6" s="181" t="s">
        <v>3</v>
      </c>
      <c r="G6" s="25" t="s">
        <v>169</v>
      </c>
      <c r="H6" s="77">
        <f>H4*H5</f>
        <v>0.20809599400853848</v>
      </c>
      <c r="I6" s="78">
        <f>I4*I5</f>
        <v>0.19069340462500001</v>
      </c>
      <c r="K6" s="79"/>
      <c r="L6" s="180"/>
      <c r="M6" s="25" t="s">
        <v>169</v>
      </c>
      <c r="N6" s="38">
        <f>N4*N5</f>
        <v>3.3501873830077494E-2</v>
      </c>
    </row>
    <row r="7" spans="1:14" ht="15.75" thickBot="1">
      <c r="A7" s="177" t="s">
        <v>103</v>
      </c>
      <c r="B7" s="167">
        <f>SUM(B2:B4)</f>
        <v>22874058</v>
      </c>
      <c r="C7" s="181">
        <f>SUM(C2:C4)</f>
        <v>1</v>
      </c>
    </row>
    <row r="8" spans="1:14" ht="15.75" thickBot="1">
      <c r="K8" s="244" t="s">
        <v>217</v>
      </c>
      <c r="L8" s="246"/>
    </row>
    <row r="9" spans="1:14">
      <c r="A9" s="267" t="s">
        <v>240</v>
      </c>
      <c r="B9" s="268"/>
      <c r="K9" s="182" t="s">
        <v>199</v>
      </c>
      <c r="L9" s="128">
        <f>'MARCAS coches'!K31</f>
        <v>11.363367184374452</v>
      </c>
    </row>
    <row r="10" spans="1:14">
      <c r="A10" s="211" t="s">
        <v>241</v>
      </c>
      <c r="B10" s="156">
        <f>N6*F1</f>
        <v>434.2177867116344</v>
      </c>
      <c r="K10" s="211" t="s">
        <v>201</v>
      </c>
      <c r="L10" s="24">
        <f>L9/(1-'MARCAS coches'!O1/100)</f>
        <v>12.35148606997223</v>
      </c>
    </row>
    <row r="11" spans="1:14" ht="15.75" thickBot="1">
      <c r="A11" s="211" t="s">
        <v>242</v>
      </c>
      <c r="B11" s="156">
        <f>H6*C2*F1</f>
        <v>1158.7155703607359</v>
      </c>
      <c r="K11" s="212" t="s">
        <v>200</v>
      </c>
      <c r="L11" s="131">
        <f>L10/(1-'MARCAS coches'!O2/100)</f>
        <v>13.001564284181296</v>
      </c>
    </row>
    <row r="12" spans="1:14">
      <c r="A12" s="211" t="s">
        <v>243</v>
      </c>
      <c r="B12" s="156">
        <f>I6*C3*F1</f>
        <v>1409.7623652287255</v>
      </c>
    </row>
    <row r="13" spans="1:14">
      <c r="A13" s="211" t="s">
        <v>114</v>
      </c>
      <c r="B13" s="156">
        <f>B12+B11-B10</f>
        <v>2134.2601488778273</v>
      </c>
    </row>
    <row r="14" spans="1:14">
      <c r="A14" s="211" t="s">
        <v>244</v>
      </c>
      <c r="B14" s="156">
        <f>L4/B13</f>
        <v>3.6088644180766116</v>
      </c>
    </row>
    <row r="15" spans="1:14" ht="15.75" thickBot="1">
      <c r="A15" s="212" t="s">
        <v>115</v>
      </c>
      <c r="B15" s="218">
        <f>L5/B13</f>
        <v>2.7066483135574582</v>
      </c>
    </row>
    <row r="16" spans="1:14" ht="15.75" thickBot="1"/>
    <row r="17" spans="1:4">
      <c r="A17" s="267" t="s">
        <v>105</v>
      </c>
      <c r="B17" s="268"/>
    </row>
    <row r="18" spans="1:4">
      <c r="A18" s="145" t="s">
        <v>202</v>
      </c>
      <c r="B18" s="157">
        <f>B2*F1*H6</f>
        <v>26487329505.439259</v>
      </c>
    </row>
    <row r="19" spans="1:4">
      <c r="A19" s="145" t="s">
        <v>203</v>
      </c>
      <c r="B19" s="157">
        <f>B3*F1*I6</f>
        <v>32226062415.434322</v>
      </c>
    </row>
    <row r="20" spans="1:4">
      <c r="A20" s="145" t="s">
        <v>204</v>
      </c>
      <c r="B20" s="157">
        <f>B4*F1*N6</f>
        <v>6444660.3903740775</v>
      </c>
    </row>
    <row r="21" spans="1:4" ht="18" thickBot="1">
      <c r="A21" s="146" t="s">
        <v>205</v>
      </c>
      <c r="B21" s="165">
        <f>SUM(B18:B20)</f>
        <v>58719836581.263954</v>
      </c>
    </row>
    <row r="22" spans="1:4" ht="15.75" thickBot="1"/>
    <row r="23" spans="1:4" ht="15.75" thickBot="1">
      <c r="A23" s="248" t="s">
        <v>214</v>
      </c>
      <c r="B23" s="249"/>
      <c r="C23" s="249"/>
      <c r="D23" s="213">
        <v>0.01</v>
      </c>
    </row>
    <row r="24" spans="1:4">
      <c r="A24" s="69" t="s">
        <v>107</v>
      </c>
      <c r="B24" s="166">
        <f>$B$2-D25</f>
        <v>9728660</v>
      </c>
      <c r="C24" s="170" t="s">
        <v>209</v>
      </c>
      <c r="D24" s="164">
        <f>B26-$B$4</f>
        <v>213899</v>
      </c>
    </row>
    <row r="25" spans="1:4">
      <c r="A25" s="211" t="s">
        <v>206</v>
      </c>
      <c r="B25" s="167">
        <f>$B$3-D26</f>
        <v>12916657</v>
      </c>
      <c r="C25" s="177" t="s">
        <v>210</v>
      </c>
      <c r="D25" s="157">
        <f>ROUND(D24*$C$2,0)</f>
        <v>91893</v>
      </c>
    </row>
    <row r="26" spans="1:4">
      <c r="A26" s="211" t="s">
        <v>207</v>
      </c>
      <c r="B26" s="167">
        <f>ROUND($B$7*D23,0)</f>
        <v>228741</v>
      </c>
      <c r="C26" s="177" t="s">
        <v>211</v>
      </c>
      <c r="D26" s="157">
        <f>ROUND(D24*$C$3,0)</f>
        <v>122006</v>
      </c>
    </row>
    <row r="27" spans="1:4" ht="15.75" thickBot="1">
      <c r="A27" s="214"/>
      <c r="B27" s="84"/>
      <c r="C27" s="84"/>
      <c r="D27" s="215"/>
    </row>
    <row r="28" spans="1:4">
      <c r="A28" s="260" t="s">
        <v>108</v>
      </c>
      <c r="B28" s="261"/>
      <c r="C28" s="260" t="s">
        <v>215</v>
      </c>
      <c r="D28" s="262"/>
    </row>
    <row r="29" spans="1:4">
      <c r="A29" s="211" t="s">
        <v>106</v>
      </c>
      <c r="B29" s="162">
        <f>B24*$F$1*$H$6</f>
        <v>26239481938.174629</v>
      </c>
      <c r="C29" s="211" t="s">
        <v>110</v>
      </c>
      <c r="D29" s="157">
        <f>D24*$L$4</f>
        <v>1647504751.3771429</v>
      </c>
    </row>
    <row r="30" spans="1:4" ht="15.75" thickBot="1">
      <c r="A30" s="211" t="s">
        <v>203</v>
      </c>
      <c r="B30" s="162">
        <f>B25*$F$1*$I$6</f>
        <v>31924515165.454971</v>
      </c>
      <c r="C30" s="212" t="s">
        <v>111</v>
      </c>
      <c r="D30" s="165">
        <f>D24*$L$5</f>
        <v>1235628563.5328572</v>
      </c>
    </row>
    <row r="31" spans="1:4" ht="15.75" thickBot="1">
      <c r="A31" s="211" t="s">
        <v>204</v>
      </c>
      <c r="B31" s="157">
        <f>B26*$F$1*$N$6</f>
        <v>99323410.750205964</v>
      </c>
      <c r="C31" s="84"/>
      <c r="D31" s="215"/>
    </row>
    <row r="32" spans="1:4" ht="17.25" thickBot="1">
      <c r="A32" s="212" t="s">
        <v>170</v>
      </c>
      <c r="B32" s="165">
        <f>SUM(B29:B31)</f>
        <v>58263320514.379807</v>
      </c>
      <c r="C32" s="178" t="s">
        <v>208</v>
      </c>
      <c r="D32" s="30">
        <f>N4*F1*B26/1000000</f>
        <v>385.45894965241695</v>
      </c>
    </row>
    <row r="33" spans="1:8" ht="15.75" thickBot="1">
      <c r="A33" s="79" t="s">
        <v>93</v>
      </c>
      <c r="B33" s="159">
        <f>B32-$B$21</f>
        <v>-456516066.88414764</v>
      </c>
      <c r="C33" s="244" t="s">
        <v>113</v>
      </c>
      <c r="D33" s="246"/>
    </row>
    <row r="34" spans="1:8" ht="15.75" thickBot="1">
      <c r="A34" s="263" t="s">
        <v>216</v>
      </c>
      <c r="B34" s="264"/>
      <c r="C34" s="264"/>
      <c r="D34" s="265"/>
      <c r="F34" s="247" t="s">
        <v>269</v>
      </c>
      <c r="G34" s="247"/>
      <c r="H34" s="247"/>
    </row>
    <row r="35" spans="1:8">
      <c r="A35" s="192" t="s">
        <v>94</v>
      </c>
      <c r="B35" s="193">
        <f>D29/ABS(B33)</f>
        <v>3.6088647714456856</v>
      </c>
      <c r="C35" s="194" t="s">
        <v>95</v>
      </c>
      <c r="D35" s="198">
        <f>B35*$F$1</f>
        <v>46774.496302707528</v>
      </c>
      <c r="F35" s="240" t="s">
        <v>213</v>
      </c>
      <c r="G35" s="240"/>
      <c r="H35" s="177">
        <f>($F$2-B35)*ABS($B$33)</f>
        <v>3830688051.2326293</v>
      </c>
    </row>
    <row r="36" spans="1:8" ht="15.75" thickBot="1">
      <c r="A36" s="195" t="s">
        <v>94</v>
      </c>
      <c r="B36" s="196">
        <f>D30/ABS(B33)</f>
        <v>2.7066485785842644</v>
      </c>
      <c r="C36" s="197" t="s">
        <v>95</v>
      </c>
      <c r="D36" s="199">
        <f>B36*$F$1</f>
        <v>35080.872227030653</v>
      </c>
      <c r="F36" s="240" t="s">
        <v>213</v>
      </c>
      <c r="G36" s="240"/>
      <c r="H36" s="177">
        <f>($F$2-B36)*ABS($B$33)</f>
        <v>4242564239.0769143</v>
      </c>
    </row>
    <row r="37" spans="1:8" ht="15.75" thickBot="1"/>
    <row r="38" spans="1:8" ht="15.75" thickBot="1">
      <c r="A38" s="248" t="s">
        <v>214</v>
      </c>
      <c r="B38" s="249"/>
      <c r="C38" s="249"/>
      <c r="D38" s="213">
        <v>0.02</v>
      </c>
    </row>
    <row r="39" spans="1:8">
      <c r="A39" s="69" t="s">
        <v>107</v>
      </c>
      <c r="B39" s="166">
        <f>$B$2-D40</f>
        <v>9630391</v>
      </c>
      <c r="C39" s="170" t="s">
        <v>209</v>
      </c>
      <c r="D39" s="164">
        <f>B41-$B$4</f>
        <v>442639</v>
      </c>
    </row>
    <row r="40" spans="1:8">
      <c r="A40" s="211" t="s">
        <v>206</v>
      </c>
      <c r="B40" s="167">
        <f>$B$3-D41</f>
        <v>12786186</v>
      </c>
      <c r="C40" s="177" t="s">
        <v>91</v>
      </c>
      <c r="D40" s="157">
        <f>ROUND(D39*$C$2,0)</f>
        <v>190162</v>
      </c>
    </row>
    <row r="41" spans="1:8">
      <c r="A41" s="211" t="s">
        <v>207</v>
      </c>
      <c r="B41" s="167">
        <f>ROUND($B$7*D38,0)</f>
        <v>457481</v>
      </c>
      <c r="C41" s="177" t="s">
        <v>211</v>
      </c>
      <c r="D41" s="157">
        <f>ROUND(D39*$C$3,0)</f>
        <v>252477</v>
      </c>
    </row>
    <row r="42" spans="1:8" ht="15.75" thickBot="1">
      <c r="A42" s="214"/>
      <c r="B42" s="84"/>
      <c r="C42" s="84"/>
      <c r="D42" s="215"/>
    </row>
    <row r="43" spans="1:8">
      <c r="A43" s="260" t="s">
        <v>108</v>
      </c>
      <c r="B43" s="261"/>
      <c r="C43" s="260" t="s">
        <v>215</v>
      </c>
      <c r="D43" s="262"/>
    </row>
    <row r="44" spans="1:8">
      <c r="A44" s="211" t="s">
        <v>106</v>
      </c>
      <c r="B44" s="162">
        <f>B39*$F$1*$H$6</f>
        <v>25974437456.140877</v>
      </c>
      <c r="C44" s="211" t="s">
        <v>110</v>
      </c>
      <c r="D44" s="157">
        <f>D39*$L$4</f>
        <v>3409318676.7812247</v>
      </c>
    </row>
    <row r="45" spans="1:8" ht="15.75" thickBot="1">
      <c r="A45" s="211" t="s">
        <v>203</v>
      </c>
      <c r="B45" s="162">
        <f>B40*$F$1*$I$6</f>
        <v>31602046014.330803</v>
      </c>
      <c r="C45" s="212" t="s">
        <v>111</v>
      </c>
      <c r="D45" s="165">
        <f>D39*$L$5</f>
        <v>2556989007.5859184</v>
      </c>
    </row>
    <row r="46" spans="1:8" ht="15.75" thickBot="1">
      <c r="A46" s="211" t="s">
        <v>204</v>
      </c>
      <c r="B46" s="157">
        <f>B41*$F$1*$N$6</f>
        <v>198646387.28262523</v>
      </c>
      <c r="C46" s="84"/>
      <c r="D46" s="215"/>
    </row>
    <row r="47" spans="1:8" ht="17.25" thickBot="1">
      <c r="A47" s="212" t="s">
        <v>170</v>
      </c>
      <c r="B47" s="165">
        <f>SUM(B44:B46)</f>
        <v>57775129857.754303</v>
      </c>
      <c r="C47" s="178" t="s">
        <v>208</v>
      </c>
      <c r="D47" s="216">
        <f>N4*F1*B41/1000000</f>
        <v>770.91621417208705</v>
      </c>
    </row>
    <row r="48" spans="1:8" ht="15.75" thickBot="1">
      <c r="A48" s="79" t="s">
        <v>93</v>
      </c>
      <c r="B48" s="159">
        <f>B47-$B$21</f>
        <v>-944706723.50965118</v>
      </c>
      <c r="C48" s="244" t="s">
        <v>113</v>
      </c>
      <c r="D48" s="246"/>
    </row>
    <row r="49" spans="1:8" ht="15.75" thickBot="1">
      <c r="A49" s="263" t="s">
        <v>216</v>
      </c>
      <c r="B49" s="264"/>
      <c r="C49" s="264"/>
      <c r="D49" s="265"/>
      <c r="F49" s="247" t="s">
        <v>269</v>
      </c>
      <c r="G49" s="247"/>
      <c r="H49" s="247"/>
    </row>
    <row r="50" spans="1:8">
      <c r="A50" s="192" t="s">
        <v>94</v>
      </c>
      <c r="B50" s="193">
        <f>D44/ABS(B48)</f>
        <v>3.6088646263841215</v>
      </c>
      <c r="C50" s="194" t="s">
        <v>95</v>
      </c>
      <c r="D50" s="198">
        <f>B50*$F$1</f>
        <v>46774.494422564596</v>
      </c>
      <c r="F50" s="240" t="s">
        <v>213</v>
      </c>
      <c r="G50" s="240"/>
      <c r="H50" s="177">
        <f>($F$2-B50)*ABS($B$48)</f>
        <v>7927162005.334589</v>
      </c>
    </row>
    <row r="51" spans="1:8" ht="15.75" thickBot="1">
      <c r="A51" s="195" t="s">
        <v>94</v>
      </c>
      <c r="B51" s="196">
        <f>D45/ABS(B48)</f>
        <v>2.706648469788091</v>
      </c>
      <c r="C51" s="197" t="s">
        <v>95</v>
      </c>
      <c r="D51" s="199">
        <f>B51*$F$1</f>
        <v>35080.870816923445</v>
      </c>
      <c r="F51" s="240" t="s">
        <v>213</v>
      </c>
      <c r="G51" s="240"/>
      <c r="H51" s="177">
        <f>($F$2-B51)*ABS($B$48)</f>
        <v>8779491674.5298958</v>
      </c>
    </row>
    <row r="52" spans="1:8" ht="15.75" thickBot="1"/>
    <row r="53" spans="1:8" ht="15.75" thickBot="1">
      <c r="A53" s="248" t="s">
        <v>214</v>
      </c>
      <c r="B53" s="249"/>
      <c r="C53" s="249"/>
      <c r="D53" s="213">
        <v>0.05</v>
      </c>
    </row>
    <row r="54" spans="1:8">
      <c r="A54" s="69" t="s">
        <v>107</v>
      </c>
      <c r="B54" s="166">
        <f>$B$2-D55</f>
        <v>9335583</v>
      </c>
      <c r="C54" s="170" t="s">
        <v>209</v>
      </c>
      <c r="D54" s="164">
        <f>B56-$B$4</f>
        <v>1128861</v>
      </c>
    </row>
    <row r="55" spans="1:8">
      <c r="A55" s="211" t="s">
        <v>206</v>
      </c>
      <c r="B55" s="167">
        <f>$B$3-D56</f>
        <v>12394772</v>
      </c>
      <c r="C55" s="177" t="s">
        <v>91</v>
      </c>
      <c r="D55" s="157">
        <f>ROUND(D54*$C$2,0)</f>
        <v>484970</v>
      </c>
    </row>
    <row r="56" spans="1:8">
      <c r="A56" s="211" t="s">
        <v>207</v>
      </c>
      <c r="B56" s="167">
        <f>ROUND($B$7*D53,0)</f>
        <v>1143703</v>
      </c>
      <c r="C56" s="177" t="s">
        <v>211</v>
      </c>
      <c r="D56" s="157">
        <f>ROUND(D54*$C$3,0)</f>
        <v>643891</v>
      </c>
    </row>
    <row r="57" spans="1:8" ht="15.75" thickBot="1">
      <c r="A57" s="214"/>
      <c r="B57" s="84"/>
      <c r="C57" s="84"/>
      <c r="D57" s="215"/>
    </row>
    <row r="58" spans="1:8">
      <c r="A58" s="260" t="s">
        <v>108</v>
      </c>
      <c r="B58" s="261"/>
      <c r="C58" s="260" t="s">
        <v>215</v>
      </c>
      <c r="D58" s="262"/>
    </row>
    <row r="59" spans="1:8">
      <c r="A59" s="211" t="s">
        <v>106</v>
      </c>
      <c r="B59" s="162">
        <f>B54*$F$1*$H$6</f>
        <v>25179301312.907444</v>
      </c>
      <c r="C59" s="211" t="s">
        <v>110</v>
      </c>
      <c r="D59" s="157">
        <f>D54*$L$4</f>
        <v>8694775857.5044899</v>
      </c>
    </row>
    <row r="60" spans="1:8" ht="15.75" thickBot="1">
      <c r="A60" s="211" t="s">
        <v>203</v>
      </c>
      <c r="B60" s="162">
        <f>B55*$F$1*$I$6</f>
        <v>30634636089.381073</v>
      </c>
      <c r="C60" s="212" t="s">
        <v>111</v>
      </c>
      <c r="D60" s="165">
        <f>D54*$L$5</f>
        <v>6521081893.1283674</v>
      </c>
    </row>
    <row r="61" spans="1:8" ht="15.75" thickBot="1">
      <c r="A61" s="211" t="s">
        <v>204</v>
      </c>
      <c r="B61" s="157">
        <f>B56*$F$1*$N$6</f>
        <v>496616185.31545639</v>
      </c>
      <c r="C61" s="84"/>
      <c r="D61" s="215"/>
    </row>
    <row r="62" spans="1:8" ht="17.25" thickBot="1">
      <c r="A62" s="212" t="s">
        <v>170</v>
      </c>
      <c r="B62" s="165">
        <f>SUM(B59:B61)</f>
        <v>56310553587.603973</v>
      </c>
      <c r="C62" s="178" t="s">
        <v>208</v>
      </c>
      <c r="D62" s="217">
        <f>N4*F1*B56/1000000</f>
        <v>1927.2913779965911</v>
      </c>
    </row>
    <row r="63" spans="1:8" ht="15.75" thickBot="1">
      <c r="A63" s="79" t="s">
        <v>93</v>
      </c>
      <c r="B63" s="159">
        <f>B62-$B$21</f>
        <v>-2409282993.6599808</v>
      </c>
      <c r="C63" s="244" t="s">
        <v>113</v>
      </c>
      <c r="D63" s="246"/>
    </row>
    <row r="64" spans="1:8" ht="15.75" thickBot="1">
      <c r="A64" s="263" t="s">
        <v>216</v>
      </c>
      <c r="B64" s="264"/>
      <c r="C64" s="264"/>
      <c r="D64" s="265"/>
      <c r="F64" s="247" t="s">
        <v>269</v>
      </c>
      <c r="G64" s="247"/>
      <c r="H64" s="247"/>
    </row>
    <row r="65" spans="1:8">
      <c r="A65" s="192" t="s">
        <v>94</v>
      </c>
      <c r="B65" s="193">
        <f>D59/ABS(B63)</f>
        <v>3.6088644963604359</v>
      </c>
      <c r="C65" s="194" t="s">
        <v>95</v>
      </c>
      <c r="D65" s="198">
        <f>B65*$F$1</f>
        <v>46774.492737327608</v>
      </c>
      <c r="F65" s="240" t="s">
        <v>213</v>
      </c>
      <c r="G65" s="240"/>
      <c r="H65" s="167">
        <f>($F$2-B65)*ABS($B$63)</f>
        <v>20216620066.415279</v>
      </c>
    </row>
    <row r="66" spans="1:8" ht="15.75" thickBot="1">
      <c r="A66" s="195" t="s">
        <v>94</v>
      </c>
      <c r="B66" s="196">
        <f>D60/ABS(B63)</f>
        <v>2.706648372270327</v>
      </c>
      <c r="C66" s="197" t="s">
        <v>95</v>
      </c>
      <c r="D66" s="199">
        <f>B66*$F$1</f>
        <v>35080.869552995704</v>
      </c>
      <c r="F66" s="240" t="s">
        <v>213</v>
      </c>
      <c r="G66" s="240"/>
      <c r="H66" s="167">
        <f>($F$2-B66)*ABS($B$63)</f>
        <v>22390314030.791405</v>
      </c>
    </row>
  </sheetData>
  <mergeCells count="32">
    <mergeCell ref="F66:G66"/>
    <mergeCell ref="F35:G35"/>
    <mergeCell ref="F36:G36"/>
    <mergeCell ref="F50:G50"/>
    <mergeCell ref="F51:G51"/>
    <mergeCell ref="F65:G65"/>
    <mergeCell ref="F64:H64"/>
    <mergeCell ref="F49:H49"/>
    <mergeCell ref="A1:B1"/>
    <mergeCell ref="G2:I2"/>
    <mergeCell ref="K2:N2"/>
    <mergeCell ref="A9:B9"/>
    <mergeCell ref="A23:C23"/>
    <mergeCell ref="K3:L3"/>
    <mergeCell ref="M3:N3"/>
    <mergeCell ref="A17:B17"/>
    <mergeCell ref="K8:L8"/>
    <mergeCell ref="F34:H34"/>
    <mergeCell ref="A28:B28"/>
    <mergeCell ref="C28:D28"/>
    <mergeCell ref="A64:D64"/>
    <mergeCell ref="C63:D63"/>
    <mergeCell ref="C48:D48"/>
    <mergeCell ref="C33:D33"/>
    <mergeCell ref="A38:C38"/>
    <mergeCell ref="A43:B43"/>
    <mergeCell ref="C43:D43"/>
    <mergeCell ref="A49:D49"/>
    <mergeCell ref="A53:C53"/>
    <mergeCell ref="A58:B58"/>
    <mergeCell ref="C58:D58"/>
    <mergeCell ref="A34:D3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6"/>
  <sheetViews>
    <sheetView topLeftCell="F1" zoomScale="85" zoomScaleNormal="85" workbookViewId="0">
      <selection activeCell="R17" sqref="R17:U17"/>
    </sheetView>
  </sheetViews>
  <sheetFormatPr baseColWidth="10" defaultRowHeight="15"/>
  <cols>
    <col min="1" max="2" width="0" style="181" hidden="1" customWidth="1"/>
    <col min="3" max="3" width="20.5703125" style="181" bestFit="1" customWidth="1"/>
    <col min="4" max="4" width="16.140625" style="181" bestFit="1" customWidth="1"/>
    <col min="5" max="5" width="19.140625" style="181" bestFit="1" customWidth="1"/>
    <col min="6" max="6" width="17.7109375" style="181" bestFit="1" customWidth="1"/>
    <col min="7" max="7" width="20.7109375" style="181" bestFit="1" customWidth="1"/>
    <col min="8" max="8" width="11.42578125" style="80"/>
    <col min="9" max="9" width="12.42578125" style="181" bestFit="1" customWidth="1"/>
    <col min="10" max="10" width="13.7109375" style="81" bestFit="1" customWidth="1"/>
    <col min="11" max="11" width="11.42578125" style="181"/>
    <col min="12" max="12" width="31.28515625" style="181" bestFit="1" customWidth="1"/>
    <col min="13" max="14" width="11.42578125" style="181"/>
    <col min="15" max="15" width="28.5703125" style="181" bestFit="1" customWidth="1"/>
    <col min="16" max="16" width="13.7109375" style="181" bestFit="1" customWidth="1"/>
    <col min="17" max="17" width="11.42578125" style="181"/>
    <col min="18" max="18" width="23.140625" style="181" bestFit="1" customWidth="1"/>
    <col min="19" max="19" width="12.7109375" style="181" bestFit="1" customWidth="1"/>
    <col min="20" max="20" width="25.28515625" style="181" bestFit="1" customWidth="1"/>
    <col min="21" max="21" width="13.7109375" style="181" bestFit="1" customWidth="1"/>
    <col min="22" max="22" width="23.7109375" style="181" bestFit="1" customWidth="1"/>
    <col min="23" max="23" width="14.42578125" style="181" customWidth="1"/>
    <col min="24" max="24" width="11.42578125" style="181"/>
    <col min="25" max="25" width="25.28515625" style="181" bestFit="1" customWidth="1"/>
    <col min="26" max="16384" width="11.42578125" style="181"/>
  </cols>
  <sheetData>
    <row r="1" spans="1:21" ht="15.75" thickBot="1">
      <c r="E1" s="260" t="s">
        <v>96</v>
      </c>
      <c r="F1" s="271"/>
      <c r="G1" s="271"/>
      <c r="H1" s="262"/>
      <c r="J1" s="16"/>
      <c r="O1" s="269" t="s">
        <v>227</v>
      </c>
      <c r="P1" s="269"/>
      <c r="R1" s="269" t="s">
        <v>137</v>
      </c>
      <c r="S1" s="269"/>
    </row>
    <row r="2" spans="1:21" ht="15.75" thickBot="1">
      <c r="C2" s="179" t="s">
        <v>228</v>
      </c>
      <c r="D2" s="30">
        <f>'Comparación simple'!$F$1*'Comparación simple'!$N$4*'Comparación simple'!$D$24/365/1000</f>
        <v>987.52934088584061</v>
      </c>
      <c r="E2" s="21" t="s">
        <v>229</v>
      </c>
      <c r="F2" s="152">
        <f>D2</f>
        <v>987.52934088584061</v>
      </c>
      <c r="G2" s="269" t="s">
        <v>230</v>
      </c>
      <c r="H2" s="270"/>
      <c r="J2" s="16"/>
      <c r="L2" s="269" t="s">
        <v>231</v>
      </c>
      <c r="M2" s="269"/>
      <c r="O2" s="177" t="s">
        <v>230</v>
      </c>
      <c r="P2" s="177"/>
      <c r="R2" s="177" t="s">
        <v>230</v>
      </c>
      <c r="S2" s="177"/>
    </row>
    <row r="3" spans="1:21">
      <c r="C3" s="181" t="s">
        <v>164</v>
      </c>
      <c r="D3" s="80">
        <f>D2/(M10+D2)*100</f>
        <v>0.14477068510839236</v>
      </c>
      <c r="E3" s="21" t="s">
        <v>232</v>
      </c>
      <c r="F3" s="152">
        <f>F2-H5</f>
        <v>2.7398527890909463E-11</v>
      </c>
      <c r="G3" s="183" t="s">
        <v>130</v>
      </c>
      <c r="H3" s="24">
        <f>A55-A13</f>
        <v>42</v>
      </c>
      <c r="J3" s="16"/>
      <c r="L3" s="177" t="s">
        <v>130</v>
      </c>
      <c r="M3" s="22">
        <f>A156-A13</f>
        <v>143</v>
      </c>
      <c r="O3" s="177" t="s">
        <v>130</v>
      </c>
      <c r="P3" s="22">
        <f>A156-A13</f>
        <v>143</v>
      </c>
      <c r="R3" s="177" t="s">
        <v>130</v>
      </c>
      <c r="S3" s="22">
        <f>A156-A13</f>
        <v>143</v>
      </c>
    </row>
    <row r="4" spans="1:21">
      <c r="E4" s="21" t="s">
        <v>141</v>
      </c>
      <c r="F4" s="152">
        <v>9950.1498603538548</v>
      </c>
      <c r="G4" s="183" t="s">
        <v>129</v>
      </c>
      <c r="H4" s="24">
        <f>(B55-B13)/H3</f>
        <v>0.16666666666666674</v>
      </c>
      <c r="J4" s="16"/>
      <c r="L4" s="177" t="s">
        <v>129</v>
      </c>
      <c r="M4" s="22">
        <f>(B156-B13)/M3</f>
        <v>0.16666666666666688</v>
      </c>
      <c r="O4" s="177" t="s">
        <v>129</v>
      </c>
      <c r="P4" s="22">
        <f>(B156-B13)/P3</f>
        <v>0.16666666666666688</v>
      </c>
      <c r="R4" s="177" t="s">
        <v>129</v>
      </c>
      <c r="S4" s="22">
        <f>(B156-B13)/S3</f>
        <v>0.16666666666666688</v>
      </c>
    </row>
    <row r="5" spans="1:21">
      <c r="E5" s="21" t="s">
        <v>140</v>
      </c>
      <c r="F5" s="152">
        <v>2902.127042603207</v>
      </c>
      <c r="G5" s="183" t="s">
        <v>132</v>
      </c>
      <c r="H5" s="24">
        <f>H4/3*(H13+H55+4*SUM(H14,H16,H18,H20,H22,H24,H26,H28,H30,H32,H34,H36,H38,H40,H42,H44,H46,H48,H50,H52,H54)+2*SUM(H15,H17,H19,H21,H23,H25,H27,H29,H31,H33,H35,H37,H39,H41,H43,,H45,H47,H49,H51,H53))</f>
        <v>987.52934088581321</v>
      </c>
      <c r="J5" s="16"/>
      <c r="L5" s="177" t="s">
        <v>231</v>
      </c>
      <c r="M5" s="167">
        <f>M4/3*(E13+E156+2*SUM(E15,E17,E19,E21,E23,E25,E27,E29,E31,E33,E35,E37,E39,E41,E43,E45,E47,E49,E51,E53,E55,E57,E59,E61,E63,E65,E67,E69,E71,E73,E75,E77,E79,E81,E83,E85,E87,E89,E91,E93,E95,E97,E99,E101,E103,E105,E107,E109,E111,E113,E115,E117,E119,E121,E123,E125,E127,E129,E131,E133,E135,E137,E139,E141,E143,E145,E147,E149,E151,E153,E155)+4*SUM(E14,E16,E18,E20,E22,E24,E26,E28,E30,E32,E34,E36,E38,E40,E42,E44,E46,E48,E50,E52,E54,E56,E58,E60,E62,E64,E66,E68,E72,E74,E76,E78,E80,E82,E84,E86,E88,E90,E92,E94,E96,E98,E100,E102,E104,E106,E108,E110,E112,E114,E116,E118,E120,E122,E124,E126,E128,E130,E132,E134,E136,E138,E140,E142,E144,E146,E148,E150,E152,E154))</f>
        <v>144750.0388888891</v>
      </c>
      <c r="O5" s="177" t="s">
        <v>227</v>
      </c>
      <c r="P5" s="167">
        <f>P4/3*(G13+G156+2*SUM(G15,G17,G19,G21,G23,G25,G27,G29,G31,G33,G35,G37,G39,G41,G43,G45,G47,G49,G51,G53,G55,G57,G59,G61,G63,G65,G67,G69,G71,G73,G75,G77,G79,G81,G83,G85,G87,G89,G91,G93,G95,G97,G99,G101,G103,G105,G107,G109,G111,G113,G115,G117,G119,G121,G123,G125,G127,G129,G131,G133,G135,G137,G139,G141,G143,G145,G147,G149,G151,G153,G155)+4*SUM(G14,G16,G18,G20,G22,G24,G26,G28,G30,G32,G34,G36,G38,G40,G42,G44,G46,G48,G50,G52,G54,G56,G58,G60,G62,G64,G66,G68,G72,G74,G76,G78,G80,G82,G84,G86,G88,G90,G92,G94,G96,G98,G100,G102,G104,G106,G108,G110,G112,G114,G116,G118,G120,G122,G124,G126,G128,G130,G132,G134,G136,G138,G140,G142,G144,G146,G148,G150,G152,G154))</f>
        <v>200015.27037037071</v>
      </c>
      <c r="R5" s="177" t="s">
        <v>137</v>
      </c>
      <c r="S5" s="167">
        <f>S4/3*(J13+J156+2*SUM(J15,J17,J19,J21,J23,J25,J27,J29,J31,J33,J35,J37,J39,J41,J43,J45,J47,J49,J51,J53,J55,J57,J59,J61,J63,J65,J67,J69,J71,J73,J75,J77,J79,J81,J83,J85,J87,J89,J91,J93,J95,J97,J99,J101,J103,J105,J107,J109,J111,J113,J115,J117,J119,J121,J123,J125,J127,J129,J131,J133,J135,J137,J139,J141,J143,J145,J147,J149,J151,J153,J155)+4*SUM(J14,J16,J18,J20,J22,J24,J26,J28,J30,J32,J34,J36,J38,J40,J42,J44,J46,J48,J50,J52,J54,J56,J58,J60,J62,J64,J66,J68,J72,J74,J76,J78,J80,J82,J84,J86,J88,J90,J92,J94,J96,J98,J100,J102,J104,J106,J108,J110,J112,J114,J116,J118,J120,J122,J124,J126,J128,J130,J132,J134,J136,J138,J140,J142,J144,J146,J148,J150,J152,J154))</f>
        <v>145656.76875828675</v>
      </c>
    </row>
    <row r="6" spans="1:21" ht="15.75" thickBot="1">
      <c r="E6" s="25" t="s">
        <v>135</v>
      </c>
      <c r="F6" s="155">
        <v>0</v>
      </c>
      <c r="G6" s="176"/>
      <c r="H6" s="31"/>
      <c r="J6" s="16"/>
      <c r="R6" s="177" t="s">
        <v>218</v>
      </c>
      <c r="S6" s="152">
        <f>S5-M5</f>
        <v>906.72986939764814</v>
      </c>
    </row>
    <row r="7" spans="1:21">
      <c r="L7" s="269" t="s">
        <v>219</v>
      </c>
      <c r="M7" s="269"/>
    </row>
    <row r="8" spans="1:21" ht="15.75" thickBot="1">
      <c r="C8" s="82"/>
      <c r="L8" s="177" t="s">
        <v>130</v>
      </c>
      <c r="M8" s="22">
        <f>A156-A13</f>
        <v>143</v>
      </c>
    </row>
    <row r="9" spans="1:21" ht="15.75" thickBot="1">
      <c r="L9" s="177" t="s">
        <v>129</v>
      </c>
      <c r="M9" s="22">
        <f>(B156-B13)/M8</f>
        <v>0.16666666666666688</v>
      </c>
      <c r="R9" s="248" t="s">
        <v>96</v>
      </c>
      <c r="S9" s="249"/>
      <c r="T9" s="249"/>
      <c r="U9" s="250"/>
    </row>
    <row r="10" spans="1:21" ht="15.75" thickBot="1">
      <c r="H10" s="80" t="s">
        <v>88</v>
      </c>
      <c r="L10" s="177" t="s">
        <v>220</v>
      </c>
      <c r="M10" s="167">
        <f>M9/3*(D13+D156+2*SUM(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155)+4*SUM(D14,D16,D18,D20,D22,D24,D26,D28,D30,D32,D34,D36,D38,D40,D42,D44,D46,D48,D50,D52,D54,D56,D58,D60,D62,D64,D66,D68,D72,D74,D76,D78,D80,D82,D84,D86,D88,D90,D92,D94,D96,D98,D100,D102,D104,D106,D108,D110,D112,D114,D116,D118,D120,D122,D124,D126,D128,D130,D132,D134,D136,D138,D140,D142,D144,D146,D148,D150,D152,D154))</f>
        <v>681145.97037037136</v>
      </c>
      <c r="O10" s="230" t="s">
        <v>147</v>
      </c>
      <c r="P10" s="266"/>
      <c r="R10" s="19" t="s">
        <v>221</v>
      </c>
      <c r="S10" s="161">
        <f>'Comparación simple'!B26-'Comparación simple'!D24</f>
        <v>14842</v>
      </c>
      <c r="T10" s="248" t="s">
        <v>145</v>
      </c>
      <c r="U10" s="250"/>
    </row>
    <row r="11" spans="1:21" ht="15.75" thickBot="1">
      <c r="H11" s="248" t="s">
        <v>96</v>
      </c>
      <c r="I11" s="249"/>
      <c r="J11" s="250"/>
      <c r="L11" s="177" t="s">
        <v>222</v>
      </c>
      <c r="M11" s="83">
        <f>M5/M10</f>
        <v>0.21250957237577378</v>
      </c>
      <c r="O11" s="19" t="s">
        <v>223</v>
      </c>
      <c r="P11" s="164">
        <f>'Comparación simple'!B4</f>
        <v>14842</v>
      </c>
      <c r="R11" s="21" t="s">
        <v>209</v>
      </c>
      <c r="S11" s="162">
        <f>'Comparación simple'!D24</f>
        <v>213899</v>
      </c>
      <c r="T11" s="21" t="s">
        <v>221</v>
      </c>
      <c r="U11" s="157">
        <f>S10*'Comparación simple'!N4*'Comparación simple'!F1*'Comparación (1%) E1'!M11</f>
        <v>5315021.7108844528</v>
      </c>
    </row>
    <row r="12" spans="1:21">
      <c r="C12" s="14" t="s">
        <v>154</v>
      </c>
      <c r="D12" s="14" t="s">
        <v>155</v>
      </c>
      <c r="E12" s="14" t="s">
        <v>156</v>
      </c>
      <c r="F12" s="14" t="s">
        <v>157</v>
      </c>
      <c r="G12" s="14" t="s">
        <v>158</v>
      </c>
      <c r="H12" s="15" t="s">
        <v>124</v>
      </c>
      <c r="I12" s="16" t="s">
        <v>224</v>
      </c>
      <c r="J12" s="17" t="s">
        <v>159</v>
      </c>
      <c r="O12" s="21" t="s">
        <v>92</v>
      </c>
      <c r="P12" s="157">
        <f>'Comparación simple'!B2</f>
        <v>9820553</v>
      </c>
      <c r="R12" s="21" t="s">
        <v>92</v>
      </c>
      <c r="S12" s="162">
        <f>'Comparación simple'!B24</f>
        <v>9728660</v>
      </c>
      <c r="T12" s="21" t="s">
        <v>209</v>
      </c>
      <c r="U12" s="157">
        <f>S6*1000*365</f>
        <v>330956402.33014154</v>
      </c>
    </row>
    <row r="13" spans="1:21" ht="15.75" thickBot="1">
      <c r="A13" s="181">
        <v>1</v>
      </c>
      <c r="B13" s="181">
        <v>0</v>
      </c>
      <c r="C13" s="85">
        <v>0</v>
      </c>
      <c r="D13" s="86">
        <f>'Graficas Dias Tipo '!L11</f>
        <v>27129.466666666671</v>
      </c>
      <c r="E13" s="86">
        <f>'Graficas Dias Tipo '!AL11</f>
        <v>5816.4666666666672</v>
      </c>
      <c r="F13" s="86">
        <f>'Graficas Dias Tipo '!Y11</f>
        <v>29494.866666666672</v>
      </c>
      <c r="G13" s="86">
        <f>'Graficas Dias Tipo '!AY11</f>
        <v>7634.2999999999993</v>
      </c>
      <c r="H13" s="87">
        <f t="shared" ref="H13:H55" si="0">-$F$4*C13^2+$F$5*C13+$F$6</f>
        <v>0</v>
      </c>
      <c r="I13" s="88">
        <f t="shared" ref="I13:I44" si="1">D13+H13</f>
        <v>27129.466666666671</v>
      </c>
      <c r="J13" s="89">
        <f>IF(I13&gt;D13,(I13-D13)/(F13-D13)*(G13-E13)+E13,E13)</f>
        <v>5816.4666666666672</v>
      </c>
      <c r="K13" s="86"/>
      <c r="O13" s="90" t="s">
        <v>206</v>
      </c>
      <c r="P13" s="158">
        <f>'Comparación simple'!B3</f>
        <v>13038663</v>
      </c>
      <c r="R13" s="90" t="s">
        <v>206</v>
      </c>
      <c r="S13" s="163">
        <f>'Comparación simple'!B25</f>
        <v>12916657</v>
      </c>
      <c r="T13" s="21" t="s">
        <v>92</v>
      </c>
      <c r="U13" s="157">
        <f>'Comparación simple'!B29</f>
        <v>26239481938.174629</v>
      </c>
    </row>
    <row r="14" spans="1:21" ht="15.75" thickBot="1">
      <c r="A14" s="80">
        <f t="shared" ref="A14:A45" si="2">A13+1</f>
        <v>2</v>
      </c>
      <c r="B14" s="80">
        <f t="shared" ref="B14:B45" si="3">B13+1/6</f>
        <v>0.16666666666666666</v>
      </c>
      <c r="C14" s="91">
        <f t="shared" ref="C14:C45" si="4">C13+10/60/24</f>
        <v>6.9444444444444441E-3</v>
      </c>
      <c r="D14" s="86">
        <f>'Graficas Dias Tipo '!L12</f>
        <v>26963.666666666664</v>
      </c>
      <c r="E14" s="86">
        <f>'Graficas Dias Tipo '!AL12</f>
        <v>5746.9</v>
      </c>
      <c r="F14" s="86">
        <f>'Graficas Dias Tipo '!Y12</f>
        <v>29405.866666666672</v>
      </c>
      <c r="G14" s="86">
        <f>'Graficas Dias Tipo '!AY12</f>
        <v>7698</v>
      </c>
      <c r="H14" s="87">
        <f>-$F$4*C14^2+$F$5*C14+$F$6</f>
        <v>19.673810970028352</v>
      </c>
      <c r="I14" s="88">
        <f t="shared" si="1"/>
        <v>26983.340477636692</v>
      </c>
      <c r="J14" s="89">
        <f t="shared" ref="J14:J45" si="5">(I14-D14)/(F14-D14)*(G14-E14)+E14</f>
        <v>5762.6176204174999</v>
      </c>
      <c r="K14" s="86"/>
      <c r="L14" s="230" t="s">
        <v>125</v>
      </c>
      <c r="M14" s="266"/>
      <c r="O14" s="230" t="s">
        <v>145</v>
      </c>
      <c r="P14" s="266"/>
      <c r="R14" s="248" t="s">
        <v>215</v>
      </c>
      <c r="S14" s="250"/>
      <c r="T14" s="92" t="s">
        <v>206</v>
      </c>
      <c r="U14" s="158">
        <f>'Comparación simple'!B30</f>
        <v>31924515165.454971</v>
      </c>
    </row>
    <row r="15" spans="1:21" ht="15.75" thickBot="1">
      <c r="A15" s="80">
        <f t="shared" si="2"/>
        <v>3</v>
      </c>
      <c r="B15" s="80">
        <f t="shared" si="3"/>
        <v>0.33333333333333331</v>
      </c>
      <c r="C15" s="91">
        <f t="shared" si="4"/>
        <v>1.3888888888888888E-2</v>
      </c>
      <c r="D15" s="86">
        <f>'Graficas Dias Tipo '!L13</f>
        <v>26728.666666666668</v>
      </c>
      <c r="E15" s="86">
        <f>'Graficas Dias Tipo '!AL13</f>
        <v>5708.9666666666672</v>
      </c>
      <c r="F15" s="86">
        <f>'Graficas Dias Tipo '!Y13</f>
        <v>28965.866666666665</v>
      </c>
      <c r="G15" s="86">
        <f>'Graficas Dias Tipo '!AY13</f>
        <v>7620.8333333333339</v>
      </c>
      <c r="H15" s="87">
        <f t="shared" si="0"/>
        <v>38.387923843957765</v>
      </c>
      <c r="I15" s="88">
        <f t="shared" si="1"/>
        <v>26767.054590510626</v>
      </c>
      <c r="J15" s="89">
        <f t="shared" si="5"/>
        <v>5741.772223612762</v>
      </c>
      <c r="K15" s="86"/>
      <c r="L15" s="19" t="s">
        <v>151</v>
      </c>
      <c r="M15" s="164">
        <f>M5</f>
        <v>144750.0388888891</v>
      </c>
      <c r="O15" s="21" t="s">
        <v>223</v>
      </c>
      <c r="P15" s="157">
        <f>P11*M11*'Comparación simple'!F1*'Comparación simple'!N4</f>
        <v>5315021.7108844528</v>
      </c>
      <c r="R15" s="19" t="s">
        <v>225</v>
      </c>
      <c r="S15" s="164">
        <f>S11*'Comparación simple'!L4</f>
        <v>1647504751.3771429</v>
      </c>
      <c r="T15" s="175" t="s">
        <v>146</v>
      </c>
      <c r="U15" s="159">
        <f>SUM(U11:U14)</f>
        <v>58500268527.670624</v>
      </c>
    </row>
    <row r="16" spans="1:21" ht="15.75" thickBot="1">
      <c r="A16" s="80">
        <f t="shared" si="2"/>
        <v>4</v>
      </c>
      <c r="B16" s="80">
        <f t="shared" si="3"/>
        <v>0.5</v>
      </c>
      <c r="C16" s="91">
        <f t="shared" si="4"/>
        <v>2.0833333333333332E-2</v>
      </c>
      <c r="D16" s="86">
        <f>'Graficas Dias Tipo '!L14</f>
        <v>26346.5</v>
      </c>
      <c r="E16" s="86">
        <f>'Graficas Dias Tipo '!AL14</f>
        <v>5635.7999999999993</v>
      </c>
      <c r="F16" s="86">
        <f>'Graficas Dias Tipo '!Y14</f>
        <v>28470.133333333335</v>
      </c>
      <c r="G16" s="86">
        <f>'Graficas Dias Tipo '!AY14</f>
        <v>7530.2999999999993</v>
      </c>
      <c r="H16" s="87">
        <f t="shared" si="0"/>
        <v>56.142338621788227</v>
      </c>
      <c r="I16" s="88">
        <f t="shared" si="1"/>
        <v>26402.642338621787</v>
      </c>
      <c r="J16" s="89">
        <f t="shared" si="5"/>
        <v>5685.8847575000264</v>
      </c>
      <c r="K16" s="86"/>
      <c r="L16" s="21" t="s">
        <v>152</v>
      </c>
      <c r="M16" s="157">
        <f>M10</f>
        <v>681145.97037037136</v>
      </c>
      <c r="O16" s="21" t="s">
        <v>92</v>
      </c>
      <c r="P16" s="157">
        <f>'Comparación simple'!B18</f>
        <v>26487329505.439259</v>
      </c>
      <c r="R16" s="25" t="s">
        <v>226</v>
      </c>
      <c r="S16" s="165">
        <f>S11*'Comparación simple'!L5</f>
        <v>1235628563.5328572</v>
      </c>
      <c r="T16" s="94" t="s">
        <v>93</v>
      </c>
      <c r="U16" s="160">
        <f>U15-P18</f>
        <v>-218438414.91384125</v>
      </c>
    </row>
    <row r="17" spans="1:24" ht="15.75" thickBot="1">
      <c r="A17" s="80">
        <f t="shared" si="2"/>
        <v>5</v>
      </c>
      <c r="B17" s="80">
        <f t="shared" si="3"/>
        <v>0.66666666666666663</v>
      </c>
      <c r="C17" s="91">
        <f t="shared" si="4"/>
        <v>2.7777777777777776E-2</v>
      </c>
      <c r="D17" s="86">
        <f>'Graficas Dias Tipo '!L15</f>
        <v>26039.933333333327</v>
      </c>
      <c r="E17" s="86">
        <f>'Graficas Dias Tipo '!AL15</f>
        <v>5559.4333333333325</v>
      </c>
      <c r="F17" s="86">
        <f>'Graficas Dias Tipo '!Y15</f>
        <v>28008.566666666666</v>
      </c>
      <c r="G17" s="86">
        <f>'Graficas Dias Tipo '!AY15</f>
        <v>7408.8</v>
      </c>
      <c r="H17" s="87">
        <f t="shared" si="0"/>
        <v>72.937055303519742</v>
      </c>
      <c r="I17" s="88">
        <f t="shared" si="1"/>
        <v>26112.870388636846</v>
      </c>
      <c r="J17" s="89">
        <f t="shared" si="5"/>
        <v>5627.951607691085</v>
      </c>
      <c r="K17" s="86"/>
      <c r="L17" s="25" t="s">
        <v>153</v>
      </c>
      <c r="M17" s="221">
        <f>M11</f>
        <v>0.21250957237577378</v>
      </c>
      <c r="O17" s="90" t="s">
        <v>206</v>
      </c>
      <c r="P17" s="158">
        <f>'Comparación simple'!B19</f>
        <v>32226062415.434322</v>
      </c>
      <c r="R17" s="248" t="s">
        <v>216</v>
      </c>
      <c r="S17" s="249"/>
      <c r="T17" s="249"/>
      <c r="U17" s="250"/>
    </row>
    <row r="18" spans="1:24" ht="15.75" thickBot="1">
      <c r="A18" s="80">
        <f t="shared" si="2"/>
        <v>6</v>
      </c>
      <c r="B18" s="80">
        <f t="shared" si="3"/>
        <v>0.83333333333333326</v>
      </c>
      <c r="C18" s="91">
        <f t="shared" si="4"/>
        <v>3.4722222222222224E-2</v>
      </c>
      <c r="D18" s="86">
        <f>'Graficas Dias Tipo '!L16</f>
        <v>25628.9</v>
      </c>
      <c r="E18" s="86">
        <f>'Graficas Dias Tipo '!AL16</f>
        <v>5449.6</v>
      </c>
      <c r="F18" s="86">
        <f>'Graficas Dias Tipo '!Y16</f>
        <v>27559.23333333333</v>
      </c>
      <c r="G18" s="86">
        <f>'Graficas Dias Tipo '!AY16</f>
        <v>7275.7</v>
      </c>
      <c r="H18" s="87">
        <f t="shared" si="0"/>
        <v>88.772073889152324</v>
      </c>
      <c r="I18" s="88">
        <f t="shared" si="1"/>
        <v>25717.672073889153</v>
      </c>
      <c r="J18" s="89">
        <f t="shared" si="5"/>
        <v>5533.5785965095738</v>
      </c>
      <c r="K18" s="86"/>
      <c r="O18" s="179" t="s">
        <v>146</v>
      </c>
      <c r="P18" s="159">
        <f>SUM(P15:P17)</f>
        <v>58718706942.584465</v>
      </c>
      <c r="R18" s="222" t="s">
        <v>94</v>
      </c>
      <c r="S18" s="223">
        <f>S15/ABS(U16)</f>
        <v>7.5421933089331787</v>
      </c>
      <c r="T18" s="224" t="s">
        <v>95</v>
      </c>
      <c r="U18" s="225">
        <f>S18*'Comparación simple'!$F$1</f>
        <v>97754.367477082924</v>
      </c>
      <c r="V18" s="181" t="s">
        <v>213</v>
      </c>
      <c r="W18" s="122">
        <f>(12-S18)*ABS($U$16)</f>
        <v>973756227.58895206</v>
      </c>
    </row>
    <row r="19" spans="1:24" ht="15.75" thickBot="1">
      <c r="A19" s="80">
        <f t="shared" si="2"/>
        <v>7</v>
      </c>
      <c r="B19" s="80">
        <f t="shared" si="3"/>
        <v>0.99999999999999989</v>
      </c>
      <c r="C19" s="91">
        <f t="shared" si="4"/>
        <v>4.1666666666666671E-2</v>
      </c>
      <c r="D19" s="86">
        <f>'Graficas Dias Tipo '!L17</f>
        <v>25240.266666666666</v>
      </c>
      <c r="E19" s="86">
        <f>'Graficas Dias Tipo '!AL17</f>
        <v>5408.5666666666666</v>
      </c>
      <c r="F19" s="86">
        <f>'Graficas Dias Tipo '!Y17</f>
        <v>27045.200000000001</v>
      </c>
      <c r="G19" s="86">
        <f>'Graficas Dias Tipo '!AY17</f>
        <v>7175.7333333333336</v>
      </c>
      <c r="H19" s="87">
        <f t="shared" si="0"/>
        <v>103.64739437868597</v>
      </c>
      <c r="I19" s="88">
        <f t="shared" si="1"/>
        <v>25343.914061045354</v>
      </c>
      <c r="J19" s="89">
        <f t="shared" si="5"/>
        <v>5510.0453290916157</v>
      </c>
      <c r="K19" s="86"/>
      <c r="R19" s="226" t="s">
        <v>94</v>
      </c>
      <c r="S19" s="196">
        <f>S16/ABS(U16)</f>
        <v>5.6566449816998841</v>
      </c>
      <c r="T19" s="227" t="s">
        <v>95</v>
      </c>
      <c r="U19" s="199">
        <f>S19*'Comparación simple'!$F$1</f>
        <v>73315.775607812204</v>
      </c>
      <c r="V19" s="181" t="s">
        <v>213</v>
      </c>
      <c r="W19" s="122">
        <f>(12-S19)*ABS($U$16)</f>
        <v>1385632415.4332378</v>
      </c>
    </row>
    <row r="20" spans="1:24">
      <c r="A20" s="80">
        <f t="shared" si="2"/>
        <v>8</v>
      </c>
      <c r="B20" s="80">
        <f t="shared" si="3"/>
        <v>1.1666666666666665</v>
      </c>
      <c r="C20" s="91">
        <f t="shared" si="4"/>
        <v>4.8611111111111119E-2</v>
      </c>
      <c r="D20" s="86">
        <f>'Graficas Dias Tipo '!L18</f>
        <v>24930.199999999997</v>
      </c>
      <c r="E20" s="86">
        <f>'Graficas Dias Tipo '!AL18</f>
        <v>5450.1</v>
      </c>
      <c r="F20" s="86">
        <f>'Graficas Dias Tipo '!Y18</f>
        <v>26684</v>
      </c>
      <c r="G20" s="86">
        <f>'Graficas Dias Tipo '!AY18</f>
        <v>7196.7333333333336</v>
      </c>
      <c r="H20" s="87">
        <f t="shared" si="0"/>
        <v>117.56301677212066</v>
      </c>
      <c r="I20" s="88">
        <f t="shared" si="1"/>
        <v>25047.763016772118</v>
      </c>
      <c r="J20" s="89">
        <f t="shared" si="5"/>
        <v>5567.1826113932102</v>
      </c>
      <c r="K20" s="86"/>
      <c r="V20" s="84"/>
      <c r="W20" s="84" t="s">
        <v>88</v>
      </c>
      <c r="X20" s="84"/>
    </row>
    <row r="21" spans="1:24">
      <c r="A21" s="80">
        <f t="shared" si="2"/>
        <v>9</v>
      </c>
      <c r="B21" s="80">
        <f t="shared" si="3"/>
        <v>1.3333333333333333</v>
      </c>
      <c r="C21" s="91">
        <f t="shared" si="4"/>
        <v>5.5555555555555566E-2</v>
      </c>
      <c r="D21" s="86">
        <f>'Graficas Dias Tipo '!L19</f>
        <v>24640.7</v>
      </c>
      <c r="E21" s="86">
        <f>'Graficas Dias Tipo '!AL19</f>
        <v>5399.833333333333</v>
      </c>
      <c r="F21" s="86">
        <f>'Graficas Dias Tipo '!Y19</f>
        <v>26394.100000000002</v>
      </c>
      <c r="G21" s="86">
        <f>'Graficas Dias Tipo '!AY19</f>
        <v>7115.3666666666668</v>
      </c>
      <c r="H21" s="87">
        <f t="shared" si="0"/>
        <v>130.51894106945642</v>
      </c>
      <c r="I21" s="88">
        <f t="shared" si="1"/>
        <v>24771.218941069455</v>
      </c>
      <c r="J21" s="89">
        <f t="shared" si="5"/>
        <v>5527.53356946657</v>
      </c>
      <c r="K21" s="86"/>
      <c r="V21" s="84"/>
      <c r="W21" s="84"/>
      <c r="X21" s="84"/>
    </row>
    <row r="22" spans="1:24">
      <c r="A22" s="80">
        <f t="shared" si="2"/>
        <v>10</v>
      </c>
      <c r="B22" s="80">
        <f t="shared" si="3"/>
        <v>1.5</v>
      </c>
      <c r="C22" s="91">
        <f t="shared" si="4"/>
        <v>6.2500000000000014E-2</v>
      </c>
      <c r="D22" s="86">
        <f>'Graficas Dias Tipo '!L20</f>
        <v>24328.366666666661</v>
      </c>
      <c r="E22" s="86">
        <f>'Graficas Dias Tipo '!AL20</f>
        <v>5343.7</v>
      </c>
      <c r="F22" s="86">
        <f>'Graficas Dias Tipo '!Y20</f>
        <v>25993.333333333328</v>
      </c>
      <c r="G22" s="86">
        <f>'Graficas Dias Tipo '!AY20</f>
        <v>6991.8333333333339</v>
      </c>
      <c r="H22" s="87">
        <f t="shared" si="0"/>
        <v>142.51516727069321</v>
      </c>
      <c r="I22" s="88">
        <f t="shared" si="1"/>
        <v>24470.881833937354</v>
      </c>
      <c r="J22" s="89">
        <f t="shared" si="5"/>
        <v>5484.7742943909207</v>
      </c>
      <c r="K22" s="86"/>
      <c r="V22" s="84"/>
      <c r="W22" s="84"/>
      <c r="X22" s="84"/>
    </row>
    <row r="23" spans="1:24">
      <c r="A23" s="80">
        <f t="shared" si="2"/>
        <v>11</v>
      </c>
      <c r="B23" s="80">
        <f t="shared" si="3"/>
        <v>1.6666666666666667</v>
      </c>
      <c r="C23" s="91">
        <f t="shared" si="4"/>
        <v>6.9444444444444461E-2</v>
      </c>
      <c r="D23" s="86">
        <f>'Graficas Dias Tipo '!L21</f>
        <v>24083.566666666666</v>
      </c>
      <c r="E23" s="86">
        <f>'Graficas Dias Tipo '!AL21</f>
        <v>5292.8333333333339</v>
      </c>
      <c r="F23" s="86">
        <f>'Graficas Dias Tipo '!Y21</f>
        <v>25803.166666666668</v>
      </c>
      <c r="G23" s="86">
        <f>'Graficas Dias Tipo '!AY21</f>
        <v>6921.9333333333343</v>
      </c>
      <c r="H23" s="87">
        <f t="shared" si="0"/>
        <v>153.55169537583109</v>
      </c>
      <c r="I23" s="88">
        <f t="shared" si="1"/>
        <v>24237.118362042496</v>
      </c>
      <c r="J23" s="89">
        <f t="shared" si="5"/>
        <v>5438.3038305052141</v>
      </c>
      <c r="K23" s="86"/>
      <c r="V23" s="84"/>
      <c r="W23" s="84"/>
      <c r="X23" s="84"/>
    </row>
    <row r="24" spans="1:24">
      <c r="A24" s="80">
        <f t="shared" si="2"/>
        <v>12</v>
      </c>
      <c r="B24" s="80">
        <f t="shared" si="3"/>
        <v>1.8333333333333335</v>
      </c>
      <c r="C24" s="91">
        <f t="shared" si="4"/>
        <v>7.6388888888888909E-2</v>
      </c>
      <c r="D24" s="86">
        <f>'Graficas Dias Tipo '!L22</f>
        <v>23895.3</v>
      </c>
      <c r="E24" s="86">
        <f>'Graficas Dias Tipo '!AL22</f>
        <v>5232.333333333333</v>
      </c>
      <c r="F24" s="86">
        <f>'Graficas Dias Tipo '!Y22</f>
        <v>25572.499999999996</v>
      </c>
      <c r="G24" s="86">
        <f>'Graficas Dias Tipo '!AY22</f>
        <v>6865.3</v>
      </c>
      <c r="H24" s="87">
        <f t="shared" si="0"/>
        <v>163.62852538486999</v>
      </c>
      <c r="I24" s="88">
        <f t="shared" si="1"/>
        <v>24058.928525384868</v>
      </c>
      <c r="J24" s="89">
        <f t="shared" si="5"/>
        <v>5391.646431156677</v>
      </c>
      <c r="K24" s="86"/>
      <c r="V24" s="84"/>
      <c r="W24" s="84"/>
      <c r="X24" s="84"/>
    </row>
    <row r="25" spans="1:24">
      <c r="A25" s="80">
        <f t="shared" si="2"/>
        <v>13</v>
      </c>
      <c r="B25" s="80">
        <f t="shared" si="3"/>
        <v>2</v>
      </c>
      <c r="C25" s="91">
        <f t="shared" si="4"/>
        <v>8.3333333333333356E-2</v>
      </c>
      <c r="D25" s="86">
        <f>'Graficas Dias Tipo '!L23</f>
        <v>23576.666666666668</v>
      </c>
      <c r="E25" s="86">
        <f>'Graficas Dias Tipo '!AL23</f>
        <v>5219.4333333333334</v>
      </c>
      <c r="F25" s="86">
        <f>'Graficas Dias Tipo '!Y23</f>
        <v>25268.566666666662</v>
      </c>
      <c r="G25" s="86">
        <f>'Graficas Dias Tipo '!AY23</f>
        <v>6845.5333333333338</v>
      </c>
      <c r="H25" s="87">
        <f t="shared" si="0"/>
        <v>172.74565729780994</v>
      </c>
      <c r="I25" s="88">
        <f t="shared" si="1"/>
        <v>23749.41232396448</v>
      </c>
      <c r="J25" s="89">
        <f t="shared" si="5"/>
        <v>5385.4607068967662</v>
      </c>
      <c r="K25" s="86"/>
    </row>
    <row r="26" spans="1:24">
      <c r="A26" s="80">
        <f t="shared" si="2"/>
        <v>14</v>
      </c>
      <c r="B26" s="80">
        <f t="shared" si="3"/>
        <v>2.1666666666666665</v>
      </c>
      <c r="C26" s="91">
        <f t="shared" si="4"/>
        <v>9.0277777777777804E-2</v>
      </c>
      <c r="D26" s="86">
        <f>'Graficas Dias Tipo '!L24</f>
        <v>23400.9</v>
      </c>
      <c r="E26" s="86">
        <f>'Graficas Dias Tipo '!AL24</f>
        <v>5211.8999999999996</v>
      </c>
      <c r="F26" s="86">
        <f>'Graficas Dias Tipo '!Y24</f>
        <v>25065.333333333332</v>
      </c>
      <c r="G26" s="86">
        <f>'Graficas Dias Tipo '!AY24</f>
        <v>6925.7333333333336</v>
      </c>
      <c r="H26" s="87">
        <f t="shared" si="0"/>
        <v>180.90309111465098</v>
      </c>
      <c r="I26" s="88">
        <f t="shared" si="1"/>
        <v>23581.803091114652</v>
      </c>
      <c r="J26" s="89">
        <f t="shared" si="5"/>
        <v>5398.1722534127684</v>
      </c>
      <c r="K26" s="86"/>
    </row>
    <row r="27" spans="1:24">
      <c r="A27" s="80">
        <f t="shared" si="2"/>
        <v>15</v>
      </c>
      <c r="B27" s="80">
        <f t="shared" si="3"/>
        <v>2.333333333333333</v>
      </c>
      <c r="C27" s="91">
        <f t="shared" si="4"/>
        <v>9.7222222222222252E-2</v>
      </c>
      <c r="D27" s="86">
        <f>'Graficas Dias Tipo '!L25</f>
        <v>23206.066666666669</v>
      </c>
      <c r="E27" s="86">
        <f>'Graficas Dias Tipo '!AL25</f>
        <v>5165.666666666667</v>
      </c>
      <c r="F27" s="86">
        <f>'Graficas Dias Tipo '!Y25</f>
        <v>24903.4</v>
      </c>
      <c r="G27" s="86">
        <f>'Graficas Dias Tipo '!AY25</f>
        <v>6901.3333333333339</v>
      </c>
      <c r="H27" s="87">
        <f t="shared" si="0"/>
        <v>188.10082683539306</v>
      </c>
      <c r="I27" s="88">
        <f t="shared" si="1"/>
        <v>23394.167493502064</v>
      </c>
      <c r="J27" s="89">
        <f t="shared" si="5"/>
        <v>5358.0156465040391</v>
      </c>
      <c r="K27" s="86"/>
    </row>
    <row r="28" spans="1:24">
      <c r="A28" s="80">
        <f t="shared" si="2"/>
        <v>16</v>
      </c>
      <c r="B28" s="80">
        <f t="shared" si="3"/>
        <v>2.4999999999999996</v>
      </c>
      <c r="C28" s="91">
        <f t="shared" si="4"/>
        <v>0.1041666666666667</v>
      </c>
      <c r="D28" s="86">
        <f>'Graficas Dias Tipo '!L26</f>
        <v>22949.4</v>
      </c>
      <c r="E28" s="86">
        <f>'Graficas Dias Tipo '!AL26</f>
        <v>5130.8</v>
      </c>
      <c r="F28" s="86">
        <f>'Graficas Dias Tipo '!Y26</f>
        <v>24655.766666666663</v>
      </c>
      <c r="G28" s="86">
        <f>'Graficas Dias Tipo '!AY26</f>
        <v>6849.4666666666672</v>
      </c>
      <c r="H28" s="87">
        <f t="shared" si="0"/>
        <v>194.33886446003618</v>
      </c>
      <c r="I28" s="88">
        <f t="shared" si="1"/>
        <v>23143.738864460036</v>
      </c>
      <c r="J28" s="89">
        <f t="shared" si="5"/>
        <v>5326.539716972894</v>
      </c>
      <c r="K28" s="86"/>
    </row>
    <row r="29" spans="1:24">
      <c r="A29" s="80">
        <f t="shared" si="2"/>
        <v>17</v>
      </c>
      <c r="B29" s="80">
        <f t="shared" si="3"/>
        <v>2.6666666666666661</v>
      </c>
      <c r="C29" s="91">
        <f t="shared" si="4"/>
        <v>0.11111111111111115</v>
      </c>
      <c r="D29" s="86">
        <f>'Graficas Dias Tipo '!L27</f>
        <v>22874.566666666666</v>
      </c>
      <c r="E29" s="86">
        <f>'Graficas Dias Tipo '!AL27</f>
        <v>5113.0666666666666</v>
      </c>
      <c r="F29" s="86">
        <f>'Graficas Dias Tipo '!Y27</f>
        <v>24614.833333333339</v>
      </c>
      <c r="G29" s="86">
        <f>'Graficas Dias Tipo '!AY27</f>
        <v>6817.6333333333341</v>
      </c>
      <c r="H29" s="87">
        <f t="shared" si="0"/>
        <v>199.61720398858037</v>
      </c>
      <c r="I29" s="88">
        <f t="shared" si="1"/>
        <v>23074.183870655244</v>
      </c>
      <c r="J29" s="89">
        <f t="shared" si="5"/>
        <v>5308.5889038786627</v>
      </c>
      <c r="K29" s="86"/>
    </row>
    <row r="30" spans="1:24">
      <c r="A30" s="80">
        <f t="shared" si="2"/>
        <v>18</v>
      </c>
      <c r="B30" s="80">
        <f t="shared" si="3"/>
        <v>2.8333333333333326</v>
      </c>
      <c r="C30" s="91">
        <f t="shared" si="4"/>
        <v>0.11805555555555559</v>
      </c>
      <c r="D30" s="86">
        <f>'Graficas Dias Tipo '!L28</f>
        <v>22798.566666666666</v>
      </c>
      <c r="E30" s="86">
        <f>'Graficas Dias Tipo '!AL28</f>
        <v>5094.9666666666662</v>
      </c>
      <c r="F30" s="86">
        <f>'Graficas Dias Tipo '!Y28</f>
        <v>24510.833333333332</v>
      </c>
      <c r="G30" s="86">
        <f>'Graficas Dias Tipo '!AY28</f>
        <v>6780.5666666666657</v>
      </c>
      <c r="H30" s="87">
        <f t="shared" si="0"/>
        <v>203.93584542102562</v>
      </c>
      <c r="I30" s="88">
        <f t="shared" si="1"/>
        <v>23002.502512087693</v>
      </c>
      <c r="J30" s="89">
        <f t="shared" si="5"/>
        <v>5295.7264360026438</v>
      </c>
      <c r="K30" s="86"/>
    </row>
    <row r="31" spans="1:24">
      <c r="A31" s="80">
        <f t="shared" si="2"/>
        <v>19</v>
      </c>
      <c r="B31" s="80">
        <f t="shared" si="3"/>
        <v>2.9999999999999991</v>
      </c>
      <c r="C31" s="91">
        <f t="shared" si="4"/>
        <v>0.12500000000000003</v>
      </c>
      <c r="D31" s="86">
        <f>'Graficas Dias Tipo '!L29</f>
        <v>22654.633333333331</v>
      </c>
      <c r="E31" s="86">
        <f>'Graficas Dias Tipo '!AL29</f>
        <v>5075.3999999999996</v>
      </c>
      <c r="F31" s="86">
        <f>'Graficas Dias Tipo '!Y29</f>
        <v>24300.266666666666</v>
      </c>
      <c r="G31" s="86">
        <f>'Graficas Dias Tipo '!AY29</f>
        <v>6743.9333333333325</v>
      </c>
      <c r="H31" s="87">
        <f t="shared" si="0"/>
        <v>207.29478875737189</v>
      </c>
      <c r="I31" s="88">
        <f t="shared" si="1"/>
        <v>22861.928122090703</v>
      </c>
      <c r="J31" s="89">
        <f t="shared" si="5"/>
        <v>5285.5794232420949</v>
      </c>
      <c r="K31" s="86"/>
    </row>
    <row r="32" spans="1:24">
      <c r="A32" s="80">
        <f t="shared" si="2"/>
        <v>20</v>
      </c>
      <c r="B32" s="80">
        <f t="shared" si="3"/>
        <v>3.1666666666666656</v>
      </c>
      <c r="C32" s="91">
        <f t="shared" si="4"/>
        <v>0.13194444444444448</v>
      </c>
      <c r="D32" s="86">
        <f>'Graficas Dias Tipo '!L30</f>
        <v>22553.933333333334</v>
      </c>
      <c r="E32" s="86">
        <f>'Graficas Dias Tipo '!AL30</f>
        <v>5040.9666666666672</v>
      </c>
      <c r="F32" s="86">
        <f>'Graficas Dias Tipo '!Y30</f>
        <v>24292.666666666664</v>
      </c>
      <c r="G32" s="86">
        <f>'Graficas Dias Tipo '!AY30</f>
        <v>6756.666666666667</v>
      </c>
      <c r="H32" s="87">
        <f t="shared" si="0"/>
        <v>209.69403399761924</v>
      </c>
      <c r="I32" s="88">
        <f t="shared" si="1"/>
        <v>22763.627367330955</v>
      </c>
      <c r="J32" s="89">
        <f t="shared" si="5"/>
        <v>5247.8828436516669</v>
      </c>
      <c r="K32" s="86"/>
    </row>
    <row r="33" spans="1:11">
      <c r="A33" s="80">
        <f t="shared" si="2"/>
        <v>21</v>
      </c>
      <c r="B33" s="80">
        <f t="shared" si="3"/>
        <v>3.3333333333333321</v>
      </c>
      <c r="C33" s="91">
        <f t="shared" si="4"/>
        <v>0.13888888888888892</v>
      </c>
      <c r="D33" s="86">
        <f>'Graficas Dias Tipo '!L31</f>
        <v>22496.933333333334</v>
      </c>
      <c r="E33" s="86">
        <f>'Graficas Dias Tipo '!AL31</f>
        <v>5015.8666666666668</v>
      </c>
      <c r="F33" s="86">
        <f>'Graficas Dias Tipo '!Y31</f>
        <v>24274.899999999998</v>
      </c>
      <c r="G33" s="86">
        <f>'Graficas Dias Tipo '!AY31</f>
        <v>6770.8666666666668</v>
      </c>
      <c r="H33" s="87">
        <f t="shared" si="0"/>
        <v>211.13358114176768</v>
      </c>
      <c r="I33" s="88">
        <f t="shared" si="1"/>
        <v>22708.066914475101</v>
      </c>
      <c r="J33" s="89">
        <f t="shared" si="5"/>
        <v>5224.2729556318527</v>
      </c>
      <c r="K33" s="86"/>
    </row>
    <row r="34" spans="1:11">
      <c r="A34" s="80">
        <f t="shared" si="2"/>
        <v>22</v>
      </c>
      <c r="B34" s="80">
        <f t="shared" si="3"/>
        <v>3.4999999999999987</v>
      </c>
      <c r="C34" s="91">
        <f t="shared" si="4"/>
        <v>0.14583333333333337</v>
      </c>
      <c r="D34" s="86">
        <f>'Graficas Dias Tipo '!L32</f>
        <v>22368.133333333339</v>
      </c>
      <c r="E34" s="86">
        <f>'Graficas Dias Tipo '!AL32</f>
        <v>4996.9666666666662</v>
      </c>
      <c r="F34" s="86">
        <f>'Graficas Dias Tipo '!Y32</f>
        <v>24126.233333333334</v>
      </c>
      <c r="G34" s="86">
        <f>'Graficas Dias Tipo '!AY32</f>
        <v>6740.5666666666675</v>
      </c>
      <c r="H34" s="87">
        <f t="shared" si="0"/>
        <v>211.61343018981711</v>
      </c>
      <c r="I34" s="88">
        <f t="shared" si="1"/>
        <v>22579.746763523155</v>
      </c>
      <c r="J34" s="89">
        <f t="shared" si="5"/>
        <v>5206.8348066353628</v>
      </c>
      <c r="K34" s="86"/>
    </row>
    <row r="35" spans="1:11">
      <c r="A35" s="80">
        <f t="shared" si="2"/>
        <v>23</v>
      </c>
      <c r="B35" s="80">
        <f t="shared" si="3"/>
        <v>3.6666666666666652</v>
      </c>
      <c r="C35" s="91">
        <f t="shared" si="4"/>
        <v>0.15277777777777782</v>
      </c>
      <c r="D35" s="86">
        <f>'Graficas Dias Tipo '!L33</f>
        <v>22348.433333333334</v>
      </c>
      <c r="E35" s="86">
        <f>'Graficas Dias Tipo '!AL33</f>
        <v>4992.0666666666657</v>
      </c>
      <c r="F35" s="86">
        <f>'Graficas Dias Tipo '!Y33</f>
        <v>24126.233333333334</v>
      </c>
      <c r="G35" s="86">
        <f>'Graficas Dias Tipo '!AY33</f>
        <v>6731.2666666666664</v>
      </c>
      <c r="H35" s="87">
        <f t="shared" si="0"/>
        <v>211.13358114176765</v>
      </c>
      <c r="I35" s="88">
        <f t="shared" si="1"/>
        <v>22559.566914475101</v>
      </c>
      <c r="J35" s="89">
        <f t="shared" si="5"/>
        <v>5198.6160672301494</v>
      </c>
      <c r="K35" s="86"/>
    </row>
    <row r="36" spans="1:11">
      <c r="A36" s="80">
        <f t="shared" si="2"/>
        <v>24</v>
      </c>
      <c r="B36" s="80">
        <f t="shared" si="3"/>
        <v>3.8333333333333317</v>
      </c>
      <c r="C36" s="91">
        <f t="shared" si="4"/>
        <v>0.15972222222222227</v>
      </c>
      <c r="D36" s="86">
        <f>'Graficas Dias Tipo '!L34</f>
        <v>22259.133333333331</v>
      </c>
      <c r="E36" s="86">
        <f>'Graficas Dias Tipo '!AL34</f>
        <v>4982.2666666666664</v>
      </c>
      <c r="F36" s="86">
        <f>'Graficas Dias Tipo '!Y34</f>
        <v>24043.300000000003</v>
      </c>
      <c r="G36" s="86">
        <f>'Graficas Dias Tipo '!AY34</f>
        <v>6703.9</v>
      </c>
      <c r="H36" s="87">
        <f t="shared" si="0"/>
        <v>209.69403399761921</v>
      </c>
      <c r="I36" s="88">
        <f t="shared" si="1"/>
        <v>22468.827367330952</v>
      </c>
      <c r="J36" s="89">
        <f t="shared" si="5"/>
        <v>5184.6111255539727</v>
      </c>
      <c r="K36" s="86"/>
    </row>
    <row r="37" spans="1:11">
      <c r="A37" s="80">
        <f t="shared" si="2"/>
        <v>25</v>
      </c>
      <c r="B37" s="80">
        <f t="shared" si="3"/>
        <v>3.9999999999999982</v>
      </c>
      <c r="C37" s="91">
        <f t="shared" si="4"/>
        <v>0.16666666666666671</v>
      </c>
      <c r="D37" s="86">
        <f>'Graficas Dias Tipo '!L35</f>
        <v>22145.633333333331</v>
      </c>
      <c r="E37" s="86">
        <f>'Graficas Dias Tipo '!AL35</f>
        <v>4974.2</v>
      </c>
      <c r="F37" s="86">
        <f>'Graficas Dias Tipo '!Y35</f>
        <v>24003.633333333328</v>
      </c>
      <c r="G37" s="86">
        <f>'Graficas Dias Tipo '!AY35</f>
        <v>6700.1</v>
      </c>
      <c r="H37" s="87">
        <f t="shared" si="0"/>
        <v>207.29478875737186</v>
      </c>
      <c r="I37" s="88">
        <f t="shared" si="1"/>
        <v>22352.928122090703</v>
      </c>
      <c r="J37" s="89">
        <f t="shared" si="5"/>
        <v>5166.7565532380777</v>
      </c>
      <c r="K37" s="86"/>
    </row>
    <row r="38" spans="1:11">
      <c r="A38" s="80">
        <f t="shared" si="2"/>
        <v>26</v>
      </c>
      <c r="B38" s="80">
        <f t="shared" si="3"/>
        <v>4.1666666666666652</v>
      </c>
      <c r="C38" s="91">
        <f t="shared" si="4"/>
        <v>0.17361111111111116</v>
      </c>
      <c r="D38" s="86">
        <f>'Graficas Dias Tipo '!L36</f>
        <v>22181.733333333337</v>
      </c>
      <c r="E38" s="86">
        <f>'Graficas Dias Tipo '!AL36</f>
        <v>4984.8999999999996</v>
      </c>
      <c r="F38" s="86">
        <f>'Graficas Dias Tipo '!Y36</f>
        <v>24045.166666666668</v>
      </c>
      <c r="G38" s="86">
        <f>'Graficas Dias Tipo '!AY36</f>
        <v>6703.8666666666668</v>
      </c>
      <c r="H38" s="87">
        <f t="shared" si="0"/>
        <v>203.93584542102553</v>
      </c>
      <c r="I38" s="88">
        <f t="shared" si="1"/>
        <v>22385.669178754364</v>
      </c>
      <c r="J38" s="89">
        <f t="shared" si="5"/>
        <v>5173.0252815147114</v>
      </c>
      <c r="K38" s="86"/>
    </row>
    <row r="39" spans="1:11">
      <c r="A39" s="80">
        <f t="shared" si="2"/>
        <v>27</v>
      </c>
      <c r="B39" s="80">
        <f t="shared" si="3"/>
        <v>4.3333333333333321</v>
      </c>
      <c r="C39" s="91">
        <f t="shared" si="4"/>
        <v>0.18055555555555561</v>
      </c>
      <c r="D39" s="86">
        <f>'Graficas Dias Tipo '!L37</f>
        <v>22147.5</v>
      </c>
      <c r="E39" s="86">
        <f>'Graficas Dias Tipo '!AL37</f>
        <v>5000.8999999999996</v>
      </c>
      <c r="F39" s="86">
        <f>'Graficas Dias Tipo '!Y37</f>
        <v>24099.433333333334</v>
      </c>
      <c r="G39" s="86">
        <f>'Graficas Dias Tipo '!AY37</f>
        <v>6722.0666666666657</v>
      </c>
      <c r="H39" s="87">
        <f t="shared" si="0"/>
        <v>199.61720398858023</v>
      </c>
      <c r="I39" s="88">
        <f t="shared" si="1"/>
        <v>22347.117203988579</v>
      </c>
      <c r="J39" s="89">
        <f t="shared" si="5"/>
        <v>5176.9175266906359</v>
      </c>
      <c r="K39" s="86"/>
    </row>
    <row r="40" spans="1:11">
      <c r="A40" s="80">
        <f t="shared" si="2"/>
        <v>28</v>
      </c>
      <c r="B40" s="80">
        <f t="shared" si="3"/>
        <v>4.4999999999999991</v>
      </c>
      <c r="C40" s="91">
        <f t="shared" si="4"/>
        <v>0.18750000000000006</v>
      </c>
      <c r="D40" s="86">
        <f>'Graficas Dias Tipo '!L38</f>
        <v>22096.733333333334</v>
      </c>
      <c r="E40" s="86">
        <f>'Graficas Dias Tipo '!AL38</f>
        <v>4994.8999999999996</v>
      </c>
      <c r="F40" s="86">
        <f>'Graficas Dias Tipo '!Y38</f>
        <v>23943.033333333333</v>
      </c>
      <c r="G40" s="86">
        <f>'Graficas Dias Tipo '!AY38</f>
        <v>6676.5666666666666</v>
      </c>
      <c r="H40" s="87">
        <f t="shared" si="0"/>
        <v>194.33886446003606</v>
      </c>
      <c r="I40" s="88">
        <f t="shared" si="1"/>
        <v>22291.072197793368</v>
      </c>
      <c r="J40" s="89">
        <f t="shared" si="5"/>
        <v>5171.9097981911345</v>
      </c>
      <c r="K40" s="86"/>
    </row>
    <row r="41" spans="1:11">
      <c r="A41" s="80">
        <f t="shared" si="2"/>
        <v>29</v>
      </c>
      <c r="B41" s="80">
        <f t="shared" si="3"/>
        <v>4.6666666666666661</v>
      </c>
      <c r="C41" s="91">
        <f t="shared" si="4"/>
        <v>0.1944444444444445</v>
      </c>
      <c r="D41" s="86">
        <f>'Graficas Dias Tipo '!L39</f>
        <v>22130.166666666668</v>
      </c>
      <c r="E41" s="86">
        <f>'Graficas Dias Tipo '!AL39</f>
        <v>5011.5333333333328</v>
      </c>
      <c r="F41" s="86">
        <f>'Graficas Dias Tipo '!Y39</f>
        <v>24054.833333333332</v>
      </c>
      <c r="G41" s="86">
        <f>'Graficas Dias Tipo '!AY39</f>
        <v>6693.5</v>
      </c>
      <c r="H41" s="87">
        <f t="shared" si="0"/>
        <v>188.10082683539292</v>
      </c>
      <c r="I41" s="88">
        <f t="shared" si="1"/>
        <v>22318.267493502062</v>
      </c>
      <c r="J41" s="89">
        <f t="shared" si="5"/>
        <v>5175.9146915128822</v>
      </c>
      <c r="K41" s="86"/>
    </row>
    <row r="42" spans="1:11">
      <c r="A42" s="80">
        <f t="shared" si="2"/>
        <v>30</v>
      </c>
      <c r="B42" s="80">
        <f t="shared" si="3"/>
        <v>4.833333333333333</v>
      </c>
      <c r="C42" s="91">
        <f t="shared" si="4"/>
        <v>0.20138888888888895</v>
      </c>
      <c r="D42" s="86">
        <f>'Graficas Dias Tipo '!L40</f>
        <v>22099.633333333328</v>
      </c>
      <c r="E42" s="86">
        <f>'Graficas Dias Tipo '!AL40</f>
        <v>5027.8666666666668</v>
      </c>
      <c r="F42" s="86">
        <f>'Graficas Dias Tipo '!Y40</f>
        <v>24106.133333333328</v>
      </c>
      <c r="G42" s="86">
        <f>'Graficas Dias Tipo '!AY40</f>
        <v>6730.8333333333339</v>
      </c>
      <c r="H42" s="87">
        <f t="shared" si="0"/>
        <v>180.90309111465086</v>
      </c>
      <c r="I42" s="88">
        <f t="shared" si="1"/>
        <v>22280.536424447979</v>
      </c>
      <c r="J42" s="89">
        <f t="shared" si="5"/>
        <v>5181.4036385406835</v>
      </c>
      <c r="K42" s="86"/>
    </row>
    <row r="43" spans="1:11">
      <c r="A43" s="80">
        <f t="shared" si="2"/>
        <v>31</v>
      </c>
      <c r="B43" s="80">
        <f t="shared" si="3"/>
        <v>5</v>
      </c>
      <c r="C43" s="91">
        <f t="shared" si="4"/>
        <v>0.2083333333333334</v>
      </c>
      <c r="D43" s="86">
        <f>'Graficas Dias Tipo '!L41</f>
        <v>22151.466666666664</v>
      </c>
      <c r="E43" s="86">
        <f>'Graficas Dias Tipo '!AL41</f>
        <v>5044.5333333333328</v>
      </c>
      <c r="F43" s="86">
        <f>'Graficas Dias Tipo '!Y41</f>
        <v>24108.866666666665</v>
      </c>
      <c r="G43" s="86">
        <f>'Graficas Dias Tipo '!AY41</f>
        <v>6735.8</v>
      </c>
      <c r="H43" s="87">
        <f t="shared" si="0"/>
        <v>172.74565729780971</v>
      </c>
      <c r="I43" s="88">
        <f t="shared" si="1"/>
        <v>22324.212323964472</v>
      </c>
      <c r="J43" s="89">
        <f t="shared" si="5"/>
        <v>5193.79202956262</v>
      </c>
      <c r="K43" s="86"/>
    </row>
    <row r="44" spans="1:11">
      <c r="A44" s="80">
        <f t="shared" si="2"/>
        <v>32</v>
      </c>
      <c r="B44" s="80">
        <f t="shared" si="3"/>
        <v>5.166666666666667</v>
      </c>
      <c r="C44" s="91">
        <f t="shared" si="4"/>
        <v>0.21527777777777785</v>
      </c>
      <c r="D44" s="86">
        <f>'Graficas Dias Tipo '!L42</f>
        <v>22337.499999999996</v>
      </c>
      <c r="E44" s="86">
        <f>'Graficas Dias Tipo '!AL42</f>
        <v>5118.4333333333334</v>
      </c>
      <c r="F44" s="86">
        <f>'Graficas Dias Tipo '!Y42</f>
        <v>24393.100000000002</v>
      </c>
      <c r="G44" s="86">
        <f>'Graficas Dias Tipo '!AY42</f>
        <v>6778.5333333333338</v>
      </c>
      <c r="H44" s="87">
        <f t="shared" si="0"/>
        <v>163.62852538486976</v>
      </c>
      <c r="I44" s="88">
        <f t="shared" si="1"/>
        <v>22501.128525384865</v>
      </c>
      <c r="J44" s="89">
        <f t="shared" si="5"/>
        <v>5250.5795266547093</v>
      </c>
      <c r="K44" s="86"/>
    </row>
    <row r="45" spans="1:11">
      <c r="A45" s="80">
        <f t="shared" si="2"/>
        <v>33</v>
      </c>
      <c r="B45" s="80">
        <f t="shared" si="3"/>
        <v>5.3333333333333339</v>
      </c>
      <c r="C45" s="91">
        <f t="shared" si="4"/>
        <v>0.22222222222222229</v>
      </c>
      <c r="D45" s="86">
        <f>'Graficas Dias Tipo '!L43</f>
        <v>22363.566666666669</v>
      </c>
      <c r="E45" s="86">
        <f>'Graficas Dias Tipo '!AL43</f>
        <v>5136.6333333333332</v>
      </c>
      <c r="F45" s="86">
        <f>'Graficas Dias Tipo '!Y43</f>
        <v>24488.966666666671</v>
      </c>
      <c r="G45" s="86">
        <f>'Graficas Dias Tipo '!AY43</f>
        <v>6819.6</v>
      </c>
      <c r="H45" s="87">
        <f t="shared" si="0"/>
        <v>153.55169537583083</v>
      </c>
      <c r="I45" s="88">
        <f t="shared" ref="I45:I76" si="6">D45+H45</f>
        <v>22517.1183620425</v>
      </c>
      <c r="J45" s="89">
        <f t="shared" si="5"/>
        <v>5258.2209803304522</v>
      </c>
      <c r="K45" s="86"/>
    </row>
    <row r="46" spans="1:11">
      <c r="A46" s="80">
        <f t="shared" ref="A46:A77" si="7">A45+1</f>
        <v>34</v>
      </c>
      <c r="B46" s="80">
        <f t="shared" ref="B46:B77" si="8">B45+1/6</f>
        <v>5.5000000000000009</v>
      </c>
      <c r="C46" s="91">
        <f t="shared" ref="C46:C77" si="9">C45+10/60/24</f>
        <v>0.22916666666666674</v>
      </c>
      <c r="D46" s="86">
        <f>'Graficas Dias Tipo '!L44</f>
        <v>22425.766666666663</v>
      </c>
      <c r="E46" s="86">
        <f>'Graficas Dias Tipo '!AL44</f>
        <v>5176.2</v>
      </c>
      <c r="F46" s="86">
        <f>'Graficas Dias Tipo '!Y44</f>
        <v>24544.1</v>
      </c>
      <c r="G46" s="86">
        <f>'Graficas Dias Tipo '!AY44</f>
        <v>6817.3666666666668</v>
      </c>
      <c r="H46" s="87">
        <f t="shared" si="0"/>
        <v>142.51516727069293</v>
      </c>
      <c r="I46" s="88">
        <f t="shared" si="6"/>
        <v>22568.281833937355</v>
      </c>
      <c r="J46" s="89">
        <f t="shared" ref="J46:J77" si="10">(I46-D46)/(F46-D46)*(G46-E46)+E46</f>
        <v>5286.6128129122353</v>
      </c>
      <c r="K46" s="86"/>
    </row>
    <row r="47" spans="1:11">
      <c r="A47" s="80">
        <f t="shared" si="7"/>
        <v>35</v>
      </c>
      <c r="B47" s="80">
        <f t="shared" si="8"/>
        <v>5.6666666666666679</v>
      </c>
      <c r="C47" s="91">
        <f t="shared" si="9"/>
        <v>0.23611111111111119</v>
      </c>
      <c r="D47" s="86">
        <f>'Graficas Dias Tipo '!L45</f>
        <v>22525.033333333333</v>
      </c>
      <c r="E47" s="86">
        <f>'Graficas Dias Tipo '!AL45</f>
        <v>5209.3999999999996</v>
      </c>
      <c r="F47" s="86">
        <f>'Graficas Dias Tipo '!Y45</f>
        <v>24752.766666666666</v>
      </c>
      <c r="G47" s="86">
        <f>'Graficas Dias Tipo '!AY45</f>
        <v>6886.7</v>
      </c>
      <c r="H47" s="87">
        <f t="shared" si="0"/>
        <v>130.5189410694561</v>
      </c>
      <c r="I47" s="88">
        <f t="shared" si="6"/>
        <v>22655.552274402788</v>
      </c>
      <c r="J47" s="89">
        <f t="shared" si="10"/>
        <v>5307.6700292625374</v>
      </c>
      <c r="K47" s="86"/>
    </row>
    <row r="48" spans="1:11">
      <c r="A48" s="80">
        <f t="shared" si="7"/>
        <v>36</v>
      </c>
      <c r="B48" s="80">
        <f t="shared" si="8"/>
        <v>5.8333333333333348</v>
      </c>
      <c r="C48" s="91">
        <f t="shared" si="9"/>
        <v>0.24305555555555564</v>
      </c>
      <c r="D48" s="86">
        <f>'Graficas Dias Tipo '!L46</f>
        <v>22624.033333333333</v>
      </c>
      <c r="E48" s="86">
        <f>'Graficas Dias Tipo '!AL46</f>
        <v>5229.0666666666666</v>
      </c>
      <c r="F48" s="86">
        <f>'Graficas Dias Tipo '!Y46</f>
        <v>24930.633333333331</v>
      </c>
      <c r="G48" s="86">
        <f>'Graficas Dias Tipo '!AY46</f>
        <v>6913.8333333333339</v>
      </c>
      <c r="H48" s="87">
        <f t="shared" si="0"/>
        <v>117.56301677212036</v>
      </c>
      <c r="I48" s="88">
        <f t="shared" si="6"/>
        <v>22741.596350105454</v>
      </c>
      <c r="J48" s="89">
        <f t="shared" si="10"/>
        <v>5314.9360206467427</v>
      </c>
      <c r="K48" s="86"/>
    </row>
    <row r="49" spans="1:11">
      <c r="A49" s="80">
        <f t="shared" si="7"/>
        <v>37</v>
      </c>
      <c r="B49" s="80">
        <f t="shared" si="8"/>
        <v>6.0000000000000018</v>
      </c>
      <c r="C49" s="91">
        <f t="shared" si="9"/>
        <v>0.25000000000000006</v>
      </c>
      <c r="D49" s="86">
        <f>'Graficas Dias Tipo '!L47</f>
        <v>22908.533333333336</v>
      </c>
      <c r="E49" s="86">
        <f>'Graficas Dias Tipo '!AL47</f>
        <v>5250.833333333333</v>
      </c>
      <c r="F49" s="86">
        <f>'Graficas Dias Tipo '!Y47</f>
        <v>25269.866666666665</v>
      </c>
      <c r="G49" s="86">
        <f>'Graficas Dias Tipo '!AY47</f>
        <v>6957.2666666666664</v>
      </c>
      <c r="H49" s="87">
        <f t="shared" si="0"/>
        <v>103.6473943786857</v>
      </c>
      <c r="I49" s="88">
        <f t="shared" si="6"/>
        <v>23012.180727712021</v>
      </c>
      <c r="J49" s="89">
        <f t="shared" si="10"/>
        <v>5325.7348163997922</v>
      </c>
      <c r="K49" s="86"/>
    </row>
    <row r="50" spans="1:11">
      <c r="A50" s="80">
        <f t="shared" si="7"/>
        <v>38</v>
      </c>
      <c r="B50" s="80">
        <f t="shared" si="8"/>
        <v>6.1666666666666687</v>
      </c>
      <c r="C50" s="91">
        <f t="shared" si="9"/>
        <v>0.25694444444444448</v>
      </c>
      <c r="D50" s="86">
        <f>'Graficas Dias Tipo '!L48</f>
        <v>23567.366666666661</v>
      </c>
      <c r="E50" s="86">
        <f>'Graficas Dias Tipo '!AL48</f>
        <v>5311</v>
      </c>
      <c r="F50" s="86">
        <f>'Graficas Dias Tipo '!Y48</f>
        <v>26165.199999999997</v>
      </c>
      <c r="G50" s="86">
        <f>'Graficas Dias Tipo '!AY48</f>
        <v>7122.6333333333332</v>
      </c>
      <c r="H50" s="87">
        <f t="shared" si="0"/>
        <v>88.772073889152239</v>
      </c>
      <c r="I50" s="88">
        <f t="shared" si="6"/>
        <v>23656.138740555813</v>
      </c>
      <c r="J50" s="89">
        <f t="shared" si="10"/>
        <v>5372.9063763880349</v>
      </c>
      <c r="K50" s="86"/>
    </row>
    <row r="51" spans="1:11">
      <c r="A51" s="80">
        <f t="shared" si="7"/>
        <v>39</v>
      </c>
      <c r="B51" s="80">
        <f t="shared" si="8"/>
        <v>6.3333333333333357</v>
      </c>
      <c r="C51" s="91">
        <f t="shared" si="9"/>
        <v>0.2638888888888889</v>
      </c>
      <c r="D51" s="86">
        <f>'Graficas Dias Tipo '!L49</f>
        <v>23921</v>
      </c>
      <c r="E51" s="86">
        <f>'Graficas Dias Tipo '!AL49</f>
        <v>5405.7000000000007</v>
      </c>
      <c r="F51" s="86">
        <f>'Graficas Dias Tipo '!Y49</f>
        <v>26698.666666666668</v>
      </c>
      <c r="G51" s="86">
        <f>'Graficas Dias Tipo '!AY49</f>
        <v>7262.1333333333332</v>
      </c>
      <c r="H51" s="87">
        <f t="shared" si="0"/>
        <v>72.937055303519628</v>
      </c>
      <c r="I51" s="88">
        <f t="shared" si="6"/>
        <v>23993.937055303519</v>
      </c>
      <c r="J51" s="89">
        <f t="shared" si="10"/>
        <v>5454.4469509302644</v>
      </c>
      <c r="K51" s="86"/>
    </row>
    <row r="52" spans="1:11">
      <c r="A52" s="80">
        <f t="shared" si="7"/>
        <v>40</v>
      </c>
      <c r="B52" s="80">
        <f t="shared" si="8"/>
        <v>6.5000000000000027</v>
      </c>
      <c r="C52" s="91">
        <f t="shared" si="9"/>
        <v>0.27083333333333331</v>
      </c>
      <c r="D52" s="86">
        <f>'Graficas Dias Tipo '!L50</f>
        <v>24177.966666666667</v>
      </c>
      <c r="E52" s="86">
        <f>'Graficas Dias Tipo '!AL50</f>
        <v>5467.5333333333328</v>
      </c>
      <c r="F52" s="86">
        <f>'Graficas Dias Tipo '!Y50</f>
        <v>26952.266666666666</v>
      </c>
      <c r="G52" s="86">
        <f>'Graficas Dias Tipo '!AY50</f>
        <v>7335.8333333333339</v>
      </c>
      <c r="H52" s="87">
        <f t="shared" si="0"/>
        <v>56.142338621788099</v>
      </c>
      <c r="I52" s="88">
        <f t="shared" si="6"/>
        <v>24234.109005288454</v>
      </c>
      <c r="J52" s="89">
        <f t="shared" si="10"/>
        <v>5505.3413321968601</v>
      </c>
      <c r="K52" s="86"/>
    </row>
    <row r="53" spans="1:11">
      <c r="A53" s="80">
        <f t="shared" si="7"/>
        <v>41</v>
      </c>
      <c r="B53" s="80">
        <f t="shared" si="8"/>
        <v>6.6666666666666696</v>
      </c>
      <c r="C53" s="91">
        <f t="shared" si="9"/>
        <v>0.27777777777777773</v>
      </c>
      <c r="D53" s="86">
        <f>'Graficas Dias Tipo '!L51</f>
        <v>24555.900000000005</v>
      </c>
      <c r="E53" s="86">
        <f>'Graficas Dias Tipo '!AL51</f>
        <v>5539.9</v>
      </c>
      <c r="F53" s="86">
        <f>'Graficas Dias Tipo '!Y51</f>
        <v>27650.766666666663</v>
      </c>
      <c r="G53" s="86">
        <f>'Graficas Dias Tipo '!AY51</f>
        <v>7518.2666666666664</v>
      </c>
      <c r="H53" s="87">
        <f t="shared" si="0"/>
        <v>38.387923843957651</v>
      </c>
      <c r="I53" s="88">
        <f t="shared" si="6"/>
        <v>24594.287923843964</v>
      </c>
      <c r="J53" s="89">
        <f t="shared" si="10"/>
        <v>5564.4391472768102</v>
      </c>
      <c r="K53" s="86"/>
    </row>
    <row r="54" spans="1:11">
      <c r="A54" s="80">
        <f t="shared" si="7"/>
        <v>42</v>
      </c>
      <c r="B54" s="80">
        <f t="shared" si="8"/>
        <v>6.8333333333333366</v>
      </c>
      <c r="C54" s="91">
        <f t="shared" si="9"/>
        <v>0.28472222222222215</v>
      </c>
      <c r="D54" s="86">
        <f>'Graficas Dias Tipo '!L52</f>
        <v>24805.200000000001</v>
      </c>
      <c r="E54" s="86">
        <f>'Graficas Dias Tipo '!AL52</f>
        <v>5606.9333333333343</v>
      </c>
      <c r="F54" s="86">
        <f>'Graficas Dias Tipo '!Y52</f>
        <v>28245.866666666665</v>
      </c>
      <c r="G54" s="86">
        <f>'Graficas Dias Tipo '!AY52</f>
        <v>7650.4666666666672</v>
      </c>
      <c r="H54" s="87">
        <f t="shared" si="0"/>
        <v>19.673810970028285</v>
      </c>
      <c r="I54" s="88">
        <f t="shared" si="6"/>
        <v>24824.873810970028</v>
      </c>
      <c r="J54" s="89">
        <f t="shared" si="10"/>
        <v>5618.6183038364197</v>
      </c>
      <c r="K54" s="86"/>
    </row>
    <row r="55" spans="1:11">
      <c r="A55" s="80">
        <f t="shared" si="7"/>
        <v>43</v>
      </c>
      <c r="B55" s="80">
        <f t="shared" si="8"/>
        <v>7.0000000000000036</v>
      </c>
      <c r="C55" s="85">
        <f t="shared" si="9"/>
        <v>0.29166666666666657</v>
      </c>
      <c r="D55" s="86">
        <f>'Graficas Dias Tipo '!L53</f>
        <v>25275.633333333335</v>
      </c>
      <c r="E55" s="86">
        <f>'Graficas Dias Tipo '!AL53</f>
        <v>5651.5666666666657</v>
      </c>
      <c r="F55" s="86">
        <f>'Graficas Dias Tipo '!Y53</f>
        <v>28938.5</v>
      </c>
      <c r="G55" s="86">
        <f>'Graficas Dias Tipo '!AY53</f>
        <v>7733.0666666666675</v>
      </c>
      <c r="H55" s="87">
        <f t="shared" si="0"/>
        <v>1.1368683772161603E-13</v>
      </c>
      <c r="I55" s="88">
        <f t="shared" si="6"/>
        <v>25275.633333333335</v>
      </c>
      <c r="J55" s="89">
        <f t="shared" si="10"/>
        <v>5651.5666666666657</v>
      </c>
      <c r="K55" s="86"/>
    </row>
    <row r="56" spans="1:11">
      <c r="A56" s="80">
        <f t="shared" si="7"/>
        <v>44</v>
      </c>
      <c r="B56" s="80">
        <f t="shared" si="8"/>
        <v>7.1666666666666705</v>
      </c>
      <c r="C56" s="91">
        <f t="shared" si="9"/>
        <v>0.29861111111111099</v>
      </c>
      <c r="D56" s="86">
        <f>'Graficas Dias Tipo '!L54</f>
        <v>26155.733333333337</v>
      </c>
      <c r="E56" s="86">
        <f>'Graficas Dias Tipo '!AL54</f>
        <v>5715.2666666666664</v>
      </c>
      <c r="F56" s="86">
        <f>'Graficas Dias Tipo '!Y54</f>
        <v>30290.133333333335</v>
      </c>
      <c r="G56" s="86">
        <f>'Graficas Dias Tipo '!AY54</f>
        <v>7823.0333333333328</v>
      </c>
      <c r="H56" s="87"/>
      <c r="I56" s="88">
        <f t="shared" si="6"/>
        <v>26155.733333333337</v>
      </c>
      <c r="J56" s="89">
        <f t="shared" si="10"/>
        <v>5715.2666666666664</v>
      </c>
      <c r="K56" s="86"/>
    </row>
    <row r="57" spans="1:11">
      <c r="A57" s="80">
        <f t="shared" si="7"/>
        <v>45</v>
      </c>
      <c r="B57" s="80">
        <f t="shared" si="8"/>
        <v>7.3333333333333375</v>
      </c>
      <c r="C57" s="91">
        <f t="shared" si="9"/>
        <v>0.30555555555555541</v>
      </c>
      <c r="D57" s="86">
        <f>'Graficas Dias Tipo '!L55</f>
        <v>26576.5</v>
      </c>
      <c r="E57" s="86">
        <f>'Graficas Dias Tipo '!AL55</f>
        <v>5822.833333333333</v>
      </c>
      <c r="F57" s="86">
        <f>'Graficas Dias Tipo '!Y55</f>
        <v>31154.166666666668</v>
      </c>
      <c r="G57" s="86">
        <f>'Graficas Dias Tipo '!AY55</f>
        <v>8031.5</v>
      </c>
      <c r="H57" s="87"/>
      <c r="I57" s="88">
        <f t="shared" si="6"/>
        <v>26576.5</v>
      </c>
      <c r="J57" s="89">
        <f t="shared" si="10"/>
        <v>5822.833333333333</v>
      </c>
      <c r="K57" s="86"/>
    </row>
    <row r="58" spans="1:11">
      <c r="A58" s="80">
        <f t="shared" si="7"/>
        <v>46</v>
      </c>
      <c r="B58" s="80">
        <f t="shared" si="8"/>
        <v>7.5000000000000044</v>
      </c>
      <c r="C58" s="91">
        <f t="shared" si="9"/>
        <v>0.31249999999999983</v>
      </c>
      <c r="D58" s="86">
        <f>'Graficas Dias Tipo '!L56</f>
        <v>26944.633333333335</v>
      </c>
      <c r="E58" s="86">
        <f>'Graficas Dias Tipo '!AL56</f>
        <v>5922.7666666666664</v>
      </c>
      <c r="F58" s="86">
        <f>'Graficas Dias Tipo '!Y56</f>
        <v>31753.766666666663</v>
      </c>
      <c r="G58" s="86">
        <f>'Graficas Dias Tipo '!AY56</f>
        <v>8178.4333333333334</v>
      </c>
      <c r="H58" s="87"/>
      <c r="I58" s="88">
        <f t="shared" si="6"/>
        <v>26944.633333333335</v>
      </c>
      <c r="J58" s="89">
        <f t="shared" si="10"/>
        <v>5922.7666666666664</v>
      </c>
      <c r="K58" s="86"/>
    </row>
    <row r="59" spans="1:11">
      <c r="A59" s="80">
        <f t="shared" si="7"/>
        <v>47</v>
      </c>
      <c r="B59" s="80">
        <f t="shared" si="8"/>
        <v>7.6666666666666714</v>
      </c>
      <c r="C59" s="91">
        <f t="shared" si="9"/>
        <v>0.31944444444444425</v>
      </c>
      <c r="D59" s="86">
        <f>'Graficas Dias Tipo '!L57</f>
        <v>27308.133333333331</v>
      </c>
      <c r="E59" s="86">
        <f>'Graficas Dias Tipo '!AL57</f>
        <v>6027.1666666666661</v>
      </c>
      <c r="F59" s="86">
        <f>'Graficas Dias Tipo '!Y57</f>
        <v>32473.266666666666</v>
      </c>
      <c r="G59" s="86">
        <f>'Graficas Dias Tipo '!AY57</f>
        <v>8316.4333333333325</v>
      </c>
      <c r="H59" s="87"/>
      <c r="I59" s="88">
        <f t="shared" si="6"/>
        <v>27308.133333333331</v>
      </c>
      <c r="J59" s="89">
        <f t="shared" si="10"/>
        <v>6027.1666666666661</v>
      </c>
      <c r="K59" s="86"/>
    </row>
    <row r="60" spans="1:11">
      <c r="A60" s="80">
        <f t="shared" si="7"/>
        <v>48</v>
      </c>
      <c r="B60" s="80">
        <f t="shared" si="8"/>
        <v>7.8333333333333384</v>
      </c>
      <c r="C60" s="91">
        <f t="shared" si="9"/>
        <v>0.32638888888888867</v>
      </c>
      <c r="D60" s="86">
        <f>'Graficas Dias Tipo '!L58</f>
        <v>27482.299999999996</v>
      </c>
      <c r="E60" s="86">
        <f>'Graficas Dias Tipo '!AL58</f>
        <v>6097.4333333333334</v>
      </c>
      <c r="F60" s="86">
        <f>'Graficas Dias Tipo '!Y58</f>
        <v>32977.500000000007</v>
      </c>
      <c r="G60" s="86">
        <f>'Graficas Dias Tipo '!AY58</f>
        <v>8452.2333333333336</v>
      </c>
      <c r="H60" s="87"/>
      <c r="I60" s="88">
        <f t="shared" si="6"/>
        <v>27482.299999999996</v>
      </c>
      <c r="J60" s="89">
        <f t="shared" si="10"/>
        <v>6097.4333333333334</v>
      </c>
      <c r="K60" s="86"/>
    </row>
    <row r="61" spans="1:11">
      <c r="A61" s="80">
        <f t="shared" si="7"/>
        <v>49</v>
      </c>
      <c r="B61" s="80">
        <f t="shared" si="8"/>
        <v>8.0000000000000053</v>
      </c>
      <c r="C61" s="91">
        <f t="shared" si="9"/>
        <v>0.33333333333333309</v>
      </c>
      <c r="D61" s="86">
        <f>'Graficas Dias Tipo '!L59</f>
        <v>27669.966666666671</v>
      </c>
      <c r="E61" s="86">
        <f>'Graficas Dias Tipo '!AL59</f>
        <v>6128.1333333333332</v>
      </c>
      <c r="F61" s="86">
        <f>'Graficas Dias Tipo '!Y59</f>
        <v>33259.566666666673</v>
      </c>
      <c r="G61" s="86">
        <f>'Graficas Dias Tipo '!AY59</f>
        <v>8553.2000000000007</v>
      </c>
      <c r="H61" s="87"/>
      <c r="I61" s="88">
        <f t="shared" si="6"/>
        <v>27669.966666666671</v>
      </c>
      <c r="J61" s="89">
        <f t="shared" si="10"/>
        <v>6128.1333333333332</v>
      </c>
      <c r="K61" s="86"/>
    </row>
    <row r="62" spans="1:11">
      <c r="A62" s="80">
        <f t="shared" si="7"/>
        <v>50</v>
      </c>
      <c r="B62" s="80">
        <f t="shared" si="8"/>
        <v>8.1666666666666714</v>
      </c>
      <c r="C62" s="91">
        <f t="shared" si="9"/>
        <v>0.34027777777777751</v>
      </c>
      <c r="D62" s="86">
        <f>'Graficas Dias Tipo '!L60</f>
        <v>28593.133333333335</v>
      </c>
      <c r="E62" s="86">
        <f>'Graficas Dias Tipo '!AL60</f>
        <v>6260.4333333333343</v>
      </c>
      <c r="F62" s="86">
        <f>'Graficas Dias Tipo '!Y60</f>
        <v>34519.833333333343</v>
      </c>
      <c r="G62" s="86">
        <f>'Graficas Dias Tipo '!AY60</f>
        <v>8813.5</v>
      </c>
      <c r="H62" s="87"/>
      <c r="I62" s="88">
        <f t="shared" si="6"/>
        <v>28593.133333333335</v>
      </c>
      <c r="J62" s="89">
        <f t="shared" si="10"/>
        <v>6260.4333333333343</v>
      </c>
      <c r="K62" s="86"/>
    </row>
    <row r="63" spans="1:11">
      <c r="A63" s="80">
        <f t="shared" si="7"/>
        <v>51</v>
      </c>
      <c r="B63" s="80">
        <f t="shared" si="8"/>
        <v>8.3333333333333375</v>
      </c>
      <c r="C63" s="91">
        <f t="shared" si="9"/>
        <v>0.34722222222222193</v>
      </c>
      <c r="D63" s="86">
        <f>'Graficas Dias Tipo '!L61</f>
        <v>28916.5</v>
      </c>
      <c r="E63" s="86">
        <f>'Graficas Dias Tipo '!AL61</f>
        <v>6337.9666666666662</v>
      </c>
      <c r="F63" s="86">
        <f>'Graficas Dias Tipo '!Y61</f>
        <v>34930.933333333327</v>
      </c>
      <c r="G63" s="86">
        <f>'Graficas Dias Tipo '!AY61</f>
        <v>8928.7666666666664</v>
      </c>
      <c r="H63" s="87"/>
      <c r="I63" s="88">
        <f t="shared" si="6"/>
        <v>28916.5</v>
      </c>
      <c r="J63" s="89">
        <f t="shared" si="10"/>
        <v>6337.9666666666662</v>
      </c>
      <c r="K63" s="86"/>
    </row>
    <row r="64" spans="1:11">
      <c r="A64" s="80">
        <f t="shared" si="7"/>
        <v>52</v>
      </c>
      <c r="B64" s="80">
        <f t="shared" si="8"/>
        <v>8.5000000000000036</v>
      </c>
      <c r="C64" s="91">
        <f t="shared" si="9"/>
        <v>0.35416666666666635</v>
      </c>
      <c r="D64" s="86">
        <f>'Graficas Dias Tipo '!L62</f>
        <v>29104.733333333337</v>
      </c>
      <c r="E64" s="86">
        <f>'Graficas Dias Tipo '!AL62</f>
        <v>6375.0666666666657</v>
      </c>
      <c r="F64" s="86">
        <f>'Graficas Dias Tipo '!Y62</f>
        <v>34985.333333333328</v>
      </c>
      <c r="G64" s="86">
        <f>'Graficas Dias Tipo '!AY62</f>
        <v>8958.4666666666672</v>
      </c>
      <c r="H64" s="87"/>
      <c r="I64" s="88">
        <f t="shared" si="6"/>
        <v>29104.733333333337</v>
      </c>
      <c r="J64" s="89">
        <f t="shared" si="10"/>
        <v>6375.0666666666657</v>
      </c>
      <c r="K64" s="86"/>
    </row>
    <row r="65" spans="1:11">
      <c r="A65" s="80">
        <f t="shared" si="7"/>
        <v>53</v>
      </c>
      <c r="B65" s="80">
        <f t="shared" si="8"/>
        <v>8.6666666666666696</v>
      </c>
      <c r="C65" s="91">
        <f t="shared" si="9"/>
        <v>0.36111111111111077</v>
      </c>
      <c r="D65" s="86">
        <f>'Graficas Dias Tipo '!L63</f>
        <v>29458.7</v>
      </c>
      <c r="E65" s="86">
        <f>'Graficas Dias Tipo '!AL63</f>
        <v>6452.4</v>
      </c>
      <c r="F65" s="86">
        <f>'Graficas Dias Tipo '!Y63</f>
        <v>35236.999999999993</v>
      </c>
      <c r="G65" s="86">
        <f>'Graficas Dias Tipo '!AY63</f>
        <v>9002.2666666666664</v>
      </c>
      <c r="H65" s="87"/>
      <c r="I65" s="88">
        <f t="shared" si="6"/>
        <v>29458.7</v>
      </c>
      <c r="J65" s="89">
        <f t="shared" si="10"/>
        <v>6452.4</v>
      </c>
      <c r="K65" s="86"/>
    </row>
    <row r="66" spans="1:11">
      <c r="A66" s="80">
        <f t="shared" si="7"/>
        <v>54</v>
      </c>
      <c r="B66" s="80">
        <f t="shared" si="8"/>
        <v>8.8333333333333357</v>
      </c>
      <c r="C66" s="91">
        <f t="shared" si="9"/>
        <v>0.36805555555555519</v>
      </c>
      <c r="D66" s="86">
        <f>'Graficas Dias Tipo '!L64</f>
        <v>29604.933333333331</v>
      </c>
      <c r="E66" s="86">
        <f>'Graficas Dias Tipo '!AL64</f>
        <v>6484.2333333333336</v>
      </c>
      <c r="F66" s="86">
        <f>'Graficas Dias Tipo '!Y64</f>
        <v>35228.099999999991</v>
      </c>
      <c r="G66" s="86">
        <f>'Graficas Dias Tipo '!AY64</f>
        <v>9016.9000000000015</v>
      </c>
      <c r="H66" s="87"/>
      <c r="I66" s="88">
        <f t="shared" si="6"/>
        <v>29604.933333333331</v>
      </c>
      <c r="J66" s="89">
        <f t="shared" si="10"/>
        <v>6484.2333333333336</v>
      </c>
      <c r="K66" s="86"/>
    </row>
    <row r="67" spans="1:11">
      <c r="A67" s="80">
        <f t="shared" si="7"/>
        <v>55</v>
      </c>
      <c r="B67" s="80">
        <f t="shared" si="8"/>
        <v>9.0000000000000018</v>
      </c>
      <c r="C67" s="91">
        <f t="shared" si="9"/>
        <v>0.37499999999999961</v>
      </c>
      <c r="D67" s="86">
        <f>'Graficas Dias Tipo '!L65</f>
        <v>29860.566666666669</v>
      </c>
      <c r="E67" s="86">
        <f>'Graficas Dias Tipo '!AL65</f>
        <v>6509.9666666666672</v>
      </c>
      <c r="F67" s="86">
        <f>'Graficas Dias Tipo '!Y65</f>
        <v>35203.166666666657</v>
      </c>
      <c r="G67" s="86">
        <f>'Graficas Dias Tipo '!AY65</f>
        <v>9011.5333333333328</v>
      </c>
      <c r="H67" s="87"/>
      <c r="I67" s="88">
        <f t="shared" si="6"/>
        <v>29860.566666666669</v>
      </c>
      <c r="J67" s="89">
        <f t="shared" si="10"/>
        <v>6509.9666666666672</v>
      </c>
      <c r="K67" s="86"/>
    </row>
    <row r="68" spans="1:11">
      <c r="A68" s="80">
        <f t="shared" si="7"/>
        <v>56</v>
      </c>
      <c r="B68" s="80">
        <f t="shared" si="8"/>
        <v>9.1666666666666679</v>
      </c>
      <c r="C68" s="91">
        <f t="shared" si="9"/>
        <v>0.38194444444444403</v>
      </c>
      <c r="D68" s="86">
        <f>'Graficas Dias Tipo '!L66</f>
        <v>30399.200000000001</v>
      </c>
      <c r="E68" s="86">
        <f>'Graficas Dias Tipo '!AL66</f>
        <v>6598.7333333333336</v>
      </c>
      <c r="F68" s="86">
        <f>'Graficas Dias Tipo '!Y66</f>
        <v>35787.133333333339</v>
      </c>
      <c r="G68" s="86">
        <f>'Graficas Dias Tipo '!AY66</f>
        <v>9082.3666666666668</v>
      </c>
      <c r="H68" s="87"/>
      <c r="I68" s="88">
        <f t="shared" si="6"/>
        <v>30399.200000000001</v>
      </c>
      <c r="J68" s="89">
        <f t="shared" si="10"/>
        <v>6598.7333333333336</v>
      </c>
      <c r="K68" s="86"/>
    </row>
    <row r="69" spans="1:11">
      <c r="A69" s="80">
        <f t="shared" si="7"/>
        <v>57</v>
      </c>
      <c r="B69" s="80">
        <f t="shared" si="8"/>
        <v>9.3333333333333339</v>
      </c>
      <c r="C69" s="91">
        <f t="shared" si="9"/>
        <v>0.38888888888888845</v>
      </c>
      <c r="D69" s="86">
        <f>'Graficas Dias Tipo '!L67</f>
        <v>30737.399999999998</v>
      </c>
      <c r="E69" s="86">
        <f>'Graficas Dias Tipo '!AL67</f>
        <v>6656.5</v>
      </c>
      <c r="F69" s="86">
        <f>'Graficas Dias Tipo '!Y67</f>
        <v>36120.233333333337</v>
      </c>
      <c r="G69" s="86">
        <f>'Graficas Dias Tipo '!AY67</f>
        <v>9137.4</v>
      </c>
      <c r="H69" s="87"/>
      <c r="I69" s="88">
        <f t="shared" si="6"/>
        <v>30737.399999999998</v>
      </c>
      <c r="J69" s="89">
        <f t="shared" si="10"/>
        <v>6656.5</v>
      </c>
      <c r="K69" s="86"/>
    </row>
    <row r="70" spans="1:11">
      <c r="A70" s="80">
        <f t="shared" si="7"/>
        <v>58</v>
      </c>
      <c r="B70" s="80">
        <f t="shared" si="8"/>
        <v>9.5</v>
      </c>
      <c r="C70" s="91">
        <f t="shared" si="9"/>
        <v>0.39583333333333287</v>
      </c>
      <c r="D70" s="86">
        <f>'Graficas Dias Tipo '!L68</f>
        <v>30966.266666666663</v>
      </c>
      <c r="E70" s="86">
        <f>'Graficas Dias Tipo '!AL68</f>
        <v>6681.2999999999993</v>
      </c>
      <c r="F70" s="86">
        <f>'Graficas Dias Tipo '!Y68</f>
        <v>36224.333333333328</v>
      </c>
      <c r="G70" s="86">
        <f>'Graficas Dias Tipo '!AY68</f>
        <v>9172.9666666666672</v>
      </c>
      <c r="H70" s="87"/>
      <c r="I70" s="88">
        <f t="shared" si="6"/>
        <v>30966.266666666663</v>
      </c>
      <c r="J70" s="89">
        <f t="shared" si="10"/>
        <v>6681.2999999999993</v>
      </c>
      <c r="K70" s="86"/>
    </row>
    <row r="71" spans="1:11">
      <c r="A71" s="80">
        <f t="shared" si="7"/>
        <v>59</v>
      </c>
      <c r="B71" s="80">
        <f t="shared" si="8"/>
        <v>9.6666666666666661</v>
      </c>
      <c r="C71" s="91">
        <f t="shared" si="9"/>
        <v>0.40277777777777729</v>
      </c>
      <c r="D71" s="86">
        <f>'Graficas Dias Tipo '!L69</f>
        <v>31294.033333333336</v>
      </c>
      <c r="E71" s="86">
        <f>'Graficas Dias Tipo '!AL69</f>
        <v>6709.2333333333336</v>
      </c>
      <c r="F71" s="86">
        <f>'Graficas Dias Tipo '!Y69</f>
        <v>36481.166666666664</v>
      </c>
      <c r="G71" s="86">
        <f>'Graficas Dias Tipo '!AY69</f>
        <v>9212</v>
      </c>
      <c r="H71" s="87"/>
      <c r="I71" s="88">
        <f t="shared" si="6"/>
        <v>31294.033333333336</v>
      </c>
      <c r="J71" s="89">
        <f t="shared" si="10"/>
        <v>6709.2333333333336</v>
      </c>
      <c r="K71" s="86"/>
    </row>
    <row r="72" spans="1:11">
      <c r="A72" s="80">
        <f t="shared" si="7"/>
        <v>60</v>
      </c>
      <c r="B72" s="80">
        <f t="shared" si="8"/>
        <v>9.8333333333333321</v>
      </c>
      <c r="C72" s="91">
        <f t="shared" si="9"/>
        <v>0.40972222222222171</v>
      </c>
      <c r="D72" s="86">
        <f>'Graficas Dias Tipo '!L70</f>
        <v>31493.833333333336</v>
      </c>
      <c r="E72" s="86">
        <f>'Graficas Dias Tipo '!AL70</f>
        <v>6722.1666666666661</v>
      </c>
      <c r="F72" s="86">
        <f>'Graficas Dias Tipo '!Y70</f>
        <v>36625.799999999996</v>
      </c>
      <c r="G72" s="86">
        <f>'Graficas Dias Tipo '!AY70</f>
        <v>9246.5999999999985</v>
      </c>
      <c r="H72" s="87"/>
      <c r="I72" s="88">
        <f t="shared" si="6"/>
        <v>31493.833333333336</v>
      </c>
      <c r="J72" s="89">
        <f t="shared" si="10"/>
        <v>6722.1666666666661</v>
      </c>
      <c r="K72" s="86"/>
    </row>
    <row r="73" spans="1:11">
      <c r="A73" s="80">
        <f t="shared" si="7"/>
        <v>61</v>
      </c>
      <c r="B73" s="80">
        <f t="shared" si="8"/>
        <v>9.9999999999999982</v>
      </c>
      <c r="C73" s="91">
        <f t="shared" si="9"/>
        <v>0.41666666666666613</v>
      </c>
      <c r="D73" s="86">
        <f>'Graficas Dias Tipo '!L71</f>
        <v>31684.1</v>
      </c>
      <c r="E73" s="86">
        <f>'Graficas Dias Tipo '!AL71</f>
        <v>6751.2</v>
      </c>
      <c r="F73" s="86">
        <f>'Graficas Dias Tipo '!Y71</f>
        <v>36636.066666666666</v>
      </c>
      <c r="G73" s="86">
        <f>'Graficas Dias Tipo '!AY71</f>
        <v>9267.1</v>
      </c>
      <c r="H73" s="87"/>
      <c r="I73" s="88">
        <f t="shared" si="6"/>
        <v>31684.1</v>
      </c>
      <c r="J73" s="89">
        <f t="shared" si="10"/>
        <v>6751.2</v>
      </c>
      <c r="K73" s="86"/>
    </row>
    <row r="74" spans="1:11">
      <c r="A74" s="80">
        <f t="shared" si="7"/>
        <v>62</v>
      </c>
      <c r="B74" s="80">
        <f t="shared" si="8"/>
        <v>10.166666666666664</v>
      </c>
      <c r="C74" s="91">
        <f t="shared" si="9"/>
        <v>0.42361111111111055</v>
      </c>
      <c r="D74" s="86">
        <f>'Graficas Dias Tipo '!L72</f>
        <v>31976.166666666668</v>
      </c>
      <c r="E74" s="86">
        <f>'Graficas Dias Tipo '!AL72</f>
        <v>6786.4</v>
      </c>
      <c r="F74" s="86">
        <f>'Graficas Dias Tipo '!Y72</f>
        <v>36808.233333333337</v>
      </c>
      <c r="G74" s="86">
        <f>'Graficas Dias Tipo '!AY72</f>
        <v>9297.5666666666675</v>
      </c>
      <c r="H74" s="87"/>
      <c r="I74" s="88">
        <f t="shared" si="6"/>
        <v>31976.166666666668</v>
      </c>
      <c r="J74" s="89">
        <f t="shared" si="10"/>
        <v>6786.4</v>
      </c>
      <c r="K74" s="86"/>
    </row>
    <row r="75" spans="1:11">
      <c r="A75" s="80">
        <f t="shared" si="7"/>
        <v>63</v>
      </c>
      <c r="B75" s="80">
        <f t="shared" si="8"/>
        <v>10.33333333333333</v>
      </c>
      <c r="C75" s="91">
        <f t="shared" si="9"/>
        <v>0.43055555555555497</v>
      </c>
      <c r="D75" s="86">
        <f>'Graficas Dias Tipo '!L73</f>
        <v>32132.133333333335</v>
      </c>
      <c r="E75" s="86">
        <f>'Graficas Dias Tipo '!AL73</f>
        <v>6784.3333333333339</v>
      </c>
      <c r="F75" s="86">
        <f>'Graficas Dias Tipo '!Y73</f>
        <v>36886.100000000006</v>
      </c>
      <c r="G75" s="86">
        <f>'Graficas Dias Tipo '!AY73</f>
        <v>9320.1</v>
      </c>
      <c r="H75" s="87"/>
      <c r="I75" s="88">
        <f t="shared" si="6"/>
        <v>32132.133333333335</v>
      </c>
      <c r="J75" s="89">
        <f t="shared" si="10"/>
        <v>6784.3333333333339</v>
      </c>
      <c r="K75" s="86"/>
    </row>
    <row r="76" spans="1:11">
      <c r="A76" s="80">
        <f t="shared" si="7"/>
        <v>64</v>
      </c>
      <c r="B76" s="80">
        <f t="shared" si="8"/>
        <v>10.499999999999996</v>
      </c>
      <c r="C76" s="91">
        <f t="shared" si="9"/>
        <v>0.43749999999999939</v>
      </c>
      <c r="D76" s="86">
        <f>'Graficas Dias Tipo '!L74</f>
        <v>32298.066666666669</v>
      </c>
      <c r="E76" s="86">
        <f>'Graficas Dias Tipo '!AL74</f>
        <v>6786.5333333333338</v>
      </c>
      <c r="F76" s="86">
        <f>'Graficas Dias Tipo '!Y74</f>
        <v>36902.866666666661</v>
      </c>
      <c r="G76" s="86">
        <f>'Graficas Dias Tipo '!AY74</f>
        <v>9321.8666666666668</v>
      </c>
      <c r="H76" s="87"/>
      <c r="I76" s="88">
        <f t="shared" si="6"/>
        <v>32298.066666666669</v>
      </c>
      <c r="J76" s="89">
        <f t="shared" si="10"/>
        <v>6786.5333333333338</v>
      </c>
      <c r="K76" s="86"/>
    </row>
    <row r="77" spans="1:11">
      <c r="A77" s="80">
        <f t="shared" si="7"/>
        <v>65</v>
      </c>
      <c r="B77" s="80">
        <f t="shared" si="8"/>
        <v>10.666666666666663</v>
      </c>
      <c r="C77" s="91">
        <f t="shared" si="9"/>
        <v>0.44444444444444381</v>
      </c>
      <c r="D77" s="86">
        <f>'Graficas Dias Tipo '!L75</f>
        <v>32466.866666666669</v>
      </c>
      <c r="E77" s="86">
        <f>'Graficas Dias Tipo '!AL75</f>
        <v>6789.4</v>
      </c>
      <c r="F77" s="86">
        <f>'Graficas Dias Tipo '!Y75</f>
        <v>37001.666666666664</v>
      </c>
      <c r="G77" s="86">
        <f>'Graficas Dias Tipo '!AY75</f>
        <v>9336.0333333333328</v>
      </c>
      <c r="H77" s="87"/>
      <c r="I77" s="88">
        <f t="shared" ref="I77:I108" si="11">D77+H77</f>
        <v>32466.866666666669</v>
      </c>
      <c r="J77" s="89">
        <f t="shared" si="10"/>
        <v>6789.4</v>
      </c>
      <c r="K77" s="86"/>
    </row>
    <row r="78" spans="1:11">
      <c r="A78" s="80">
        <f t="shared" ref="A78:A109" si="12">A77+1</f>
        <v>66</v>
      </c>
      <c r="B78" s="80">
        <f t="shared" ref="B78:B109" si="13">B77+1/6</f>
        <v>10.833333333333329</v>
      </c>
      <c r="C78" s="91">
        <f t="shared" ref="C78:C109" si="14">C77+10/60/24</f>
        <v>0.45138888888888823</v>
      </c>
      <c r="D78" s="86">
        <f>'Graficas Dias Tipo '!L76</f>
        <v>32553.9</v>
      </c>
      <c r="E78" s="86">
        <f>'Graficas Dias Tipo '!AL76</f>
        <v>6790.4666666666672</v>
      </c>
      <c r="F78" s="86">
        <f>'Graficas Dias Tipo '!Y76</f>
        <v>36960.666666666672</v>
      </c>
      <c r="G78" s="86">
        <f>'Graficas Dias Tipo '!AY76</f>
        <v>9318.7999999999993</v>
      </c>
      <c r="H78" s="87"/>
      <c r="I78" s="88">
        <f t="shared" si="11"/>
        <v>32553.9</v>
      </c>
      <c r="J78" s="89">
        <f t="shared" ref="J78:J109" si="15">(I78-D78)/(F78-D78)*(G78-E78)+E78</f>
        <v>6790.4666666666672</v>
      </c>
      <c r="K78" s="86"/>
    </row>
    <row r="79" spans="1:11">
      <c r="A79" s="80">
        <f t="shared" si="12"/>
        <v>67</v>
      </c>
      <c r="B79" s="80">
        <f t="shared" si="13"/>
        <v>10.999999999999995</v>
      </c>
      <c r="C79" s="91">
        <f t="shared" si="14"/>
        <v>0.45833333333333265</v>
      </c>
      <c r="D79" s="86">
        <f>'Graficas Dias Tipo '!L77</f>
        <v>32489.8</v>
      </c>
      <c r="E79" s="86">
        <f>'Graficas Dias Tipo '!AL77</f>
        <v>6766.2666666666664</v>
      </c>
      <c r="F79" s="86">
        <f>'Graficas Dias Tipo '!Y77</f>
        <v>36864.866666666676</v>
      </c>
      <c r="G79" s="86">
        <f>'Graficas Dias Tipo '!AY77</f>
        <v>9318.1666666666661</v>
      </c>
      <c r="H79" s="87"/>
      <c r="I79" s="88">
        <f t="shared" si="11"/>
        <v>32489.8</v>
      </c>
      <c r="J79" s="89">
        <f t="shared" si="15"/>
        <v>6766.2666666666664</v>
      </c>
      <c r="K79" s="86"/>
    </row>
    <row r="80" spans="1:11">
      <c r="A80" s="80">
        <f t="shared" si="12"/>
        <v>68</v>
      </c>
      <c r="B80" s="80">
        <f t="shared" si="13"/>
        <v>11.166666666666661</v>
      </c>
      <c r="C80" s="91">
        <f t="shared" si="14"/>
        <v>0.46527777777777707</v>
      </c>
      <c r="D80" s="86">
        <f>'Graficas Dias Tipo '!L78</f>
        <v>32666.166666666664</v>
      </c>
      <c r="E80" s="86">
        <f>'Graficas Dias Tipo '!AL78</f>
        <v>6799.5</v>
      </c>
      <c r="F80" s="86">
        <f>'Graficas Dias Tipo '!Y78</f>
        <v>36895</v>
      </c>
      <c r="G80" s="86">
        <f>'Graficas Dias Tipo '!AY78</f>
        <v>9400.7999999999993</v>
      </c>
      <c r="H80" s="87"/>
      <c r="I80" s="88">
        <f t="shared" si="11"/>
        <v>32666.166666666664</v>
      </c>
      <c r="J80" s="89">
        <f t="shared" si="15"/>
        <v>6799.5</v>
      </c>
      <c r="K80" s="86"/>
    </row>
    <row r="81" spans="1:11">
      <c r="A81" s="80">
        <f t="shared" si="12"/>
        <v>69</v>
      </c>
      <c r="B81" s="80">
        <f t="shared" si="13"/>
        <v>11.333333333333327</v>
      </c>
      <c r="C81" s="91">
        <f t="shared" si="14"/>
        <v>0.47222222222222149</v>
      </c>
      <c r="D81" s="86">
        <f>'Graficas Dias Tipo '!L79</f>
        <v>32688.2</v>
      </c>
      <c r="E81" s="86">
        <f>'Graficas Dias Tipo '!AL79</f>
        <v>6787.9</v>
      </c>
      <c r="F81" s="86">
        <f>'Graficas Dias Tipo '!Y79</f>
        <v>36810.1</v>
      </c>
      <c r="G81" s="86">
        <f>'Graficas Dias Tipo '!AY79</f>
        <v>9368.1666666666661</v>
      </c>
      <c r="H81" s="87"/>
      <c r="I81" s="88">
        <f t="shared" si="11"/>
        <v>32688.2</v>
      </c>
      <c r="J81" s="89">
        <f t="shared" si="15"/>
        <v>6787.9</v>
      </c>
      <c r="K81" s="86"/>
    </row>
    <row r="82" spans="1:11">
      <c r="A82" s="80">
        <f t="shared" si="12"/>
        <v>70</v>
      </c>
      <c r="B82" s="80">
        <f t="shared" si="13"/>
        <v>11.499999999999993</v>
      </c>
      <c r="C82" s="91">
        <f t="shared" si="14"/>
        <v>0.47916666666666591</v>
      </c>
      <c r="D82" s="86">
        <f>'Graficas Dias Tipo '!L80</f>
        <v>32675.733333333334</v>
      </c>
      <c r="E82" s="86">
        <f>'Graficas Dias Tipo '!AL80</f>
        <v>6769.5</v>
      </c>
      <c r="F82" s="86">
        <f>'Graficas Dias Tipo '!Y80</f>
        <v>36796.266666666663</v>
      </c>
      <c r="G82" s="86">
        <f>'Graficas Dias Tipo '!AY80</f>
        <v>9347.0333333333328</v>
      </c>
      <c r="H82" s="87"/>
      <c r="I82" s="88">
        <f t="shared" si="11"/>
        <v>32675.733333333334</v>
      </c>
      <c r="J82" s="89">
        <f t="shared" si="15"/>
        <v>6769.5</v>
      </c>
      <c r="K82" s="86"/>
    </row>
    <row r="83" spans="1:11">
      <c r="A83" s="80">
        <f t="shared" si="12"/>
        <v>71</v>
      </c>
      <c r="B83" s="80">
        <f t="shared" si="13"/>
        <v>11.666666666666659</v>
      </c>
      <c r="C83" s="91">
        <f t="shared" si="14"/>
        <v>0.48611111111111033</v>
      </c>
      <c r="D83" s="86">
        <f>'Graficas Dias Tipo '!L81</f>
        <v>32796.73333333333</v>
      </c>
      <c r="E83" s="86">
        <f>'Graficas Dias Tipo '!AL81</f>
        <v>6775.2666666666664</v>
      </c>
      <c r="F83" s="86">
        <f>'Graficas Dias Tipo '!Y81</f>
        <v>36740.5</v>
      </c>
      <c r="G83" s="86">
        <f>'Graficas Dias Tipo '!AY81</f>
        <v>9329.7999999999993</v>
      </c>
      <c r="H83" s="87"/>
      <c r="I83" s="88">
        <f t="shared" si="11"/>
        <v>32796.73333333333</v>
      </c>
      <c r="J83" s="89">
        <f t="shared" si="15"/>
        <v>6775.2666666666664</v>
      </c>
      <c r="K83" s="86"/>
    </row>
    <row r="84" spans="1:11">
      <c r="A84" s="80">
        <f t="shared" si="12"/>
        <v>72</v>
      </c>
      <c r="B84" s="80">
        <f t="shared" si="13"/>
        <v>11.833333333333325</v>
      </c>
      <c r="C84" s="91">
        <f t="shared" si="14"/>
        <v>0.49305555555555475</v>
      </c>
      <c r="D84" s="86">
        <f>'Graficas Dias Tipo '!L82</f>
        <v>32827.199999999997</v>
      </c>
      <c r="E84" s="86">
        <f>'Graficas Dias Tipo '!AL82</f>
        <v>6761.2333333333336</v>
      </c>
      <c r="F84" s="86">
        <f>'Graficas Dias Tipo '!Y82</f>
        <v>36737.633333333324</v>
      </c>
      <c r="G84" s="86">
        <f>'Graficas Dias Tipo '!AY82</f>
        <v>9307.5999999999985</v>
      </c>
      <c r="H84" s="87"/>
      <c r="I84" s="88">
        <f t="shared" si="11"/>
        <v>32827.199999999997</v>
      </c>
      <c r="J84" s="89">
        <f t="shared" si="15"/>
        <v>6761.2333333333336</v>
      </c>
      <c r="K84" s="86"/>
    </row>
    <row r="85" spans="1:11">
      <c r="A85" s="80">
        <f t="shared" si="12"/>
        <v>73</v>
      </c>
      <c r="B85" s="80">
        <f t="shared" si="13"/>
        <v>11.999999999999991</v>
      </c>
      <c r="C85" s="91">
        <f t="shared" si="14"/>
        <v>0.49999999999999917</v>
      </c>
      <c r="D85" s="86">
        <f>'Graficas Dias Tipo '!L83</f>
        <v>32752.799999999996</v>
      </c>
      <c r="E85" s="86">
        <f>'Graficas Dias Tipo '!AL83</f>
        <v>6744.666666666667</v>
      </c>
      <c r="F85" s="86">
        <f>'Graficas Dias Tipo '!Y83</f>
        <v>36496.433333333342</v>
      </c>
      <c r="G85" s="86">
        <f>'Graficas Dias Tipo '!AY83</f>
        <v>9251.1</v>
      </c>
      <c r="H85" s="87"/>
      <c r="I85" s="88">
        <f t="shared" si="11"/>
        <v>32752.799999999996</v>
      </c>
      <c r="J85" s="89">
        <f t="shared" si="15"/>
        <v>6744.666666666667</v>
      </c>
      <c r="K85" s="86"/>
    </row>
    <row r="86" spans="1:11">
      <c r="A86" s="80">
        <f t="shared" si="12"/>
        <v>74</v>
      </c>
      <c r="B86" s="80">
        <f t="shared" si="13"/>
        <v>12.166666666666657</v>
      </c>
      <c r="C86" s="91">
        <f t="shared" si="14"/>
        <v>0.50694444444444364</v>
      </c>
      <c r="D86" s="86">
        <f>'Graficas Dias Tipo '!L84</f>
        <v>32832.166666666664</v>
      </c>
      <c r="E86" s="86">
        <f>'Graficas Dias Tipo '!AL84</f>
        <v>6772.4333333333334</v>
      </c>
      <c r="F86" s="86">
        <f>'Graficas Dias Tipo '!Y84</f>
        <v>36441.26666666667</v>
      </c>
      <c r="G86" s="86">
        <f>'Graficas Dias Tipo '!AY84</f>
        <v>9245.3666666666668</v>
      </c>
      <c r="H86" s="87"/>
      <c r="I86" s="88">
        <f t="shared" si="11"/>
        <v>32832.166666666664</v>
      </c>
      <c r="J86" s="89">
        <f t="shared" si="15"/>
        <v>6772.4333333333334</v>
      </c>
      <c r="K86" s="86"/>
    </row>
    <row r="87" spans="1:11">
      <c r="A87" s="80">
        <f t="shared" si="12"/>
        <v>75</v>
      </c>
      <c r="B87" s="80">
        <f t="shared" si="13"/>
        <v>12.333333333333323</v>
      </c>
      <c r="C87" s="91">
        <f t="shared" si="14"/>
        <v>0.51388888888888806</v>
      </c>
      <c r="D87" s="86">
        <f>'Graficas Dias Tipo '!L85</f>
        <v>32847.466666666667</v>
      </c>
      <c r="E87" s="86">
        <f>'Graficas Dias Tipo '!AL85</f>
        <v>6758.7333333333327</v>
      </c>
      <c r="F87" s="86">
        <f>'Graficas Dias Tipo '!Y85</f>
        <v>36495.599999999999</v>
      </c>
      <c r="G87" s="86">
        <f>'Graficas Dias Tipo '!AY85</f>
        <v>9235.2333333333336</v>
      </c>
      <c r="H87" s="87"/>
      <c r="I87" s="88">
        <f t="shared" si="11"/>
        <v>32847.466666666667</v>
      </c>
      <c r="J87" s="89">
        <f t="shared" si="15"/>
        <v>6758.7333333333327</v>
      </c>
      <c r="K87" s="86"/>
    </row>
    <row r="88" spans="1:11">
      <c r="A88" s="80">
        <f t="shared" si="12"/>
        <v>76</v>
      </c>
      <c r="B88" s="80">
        <f t="shared" si="13"/>
        <v>12.499999999999989</v>
      </c>
      <c r="C88" s="91">
        <f t="shared" si="14"/>
        <v>0.52083333333333248</v>
      </c>
      <c r="D88" s="86">
        <f>'Graficas Dias Tipo '!L86</f>
        <v>32852.800000000003</v>
      </c>
      <c r="E88" s="86">
        <f>'Graficas Dias Tipo '!AL86</f>
        <v>6740.7999999999993</v>
      </c>
      <c r="F88" s="86">
        <f>'Graficas Dias Tipo '!Y86</f>
        <v>36383.366666666669</v>
      </c>
      <c r="G88" s="86">
        <f>'Graficas Dias Tipo '!AY86</f>
        <v>9212</v>
      </c>
      <c r="H88" s="87"/>
      <c r="I88" s="88">
        <f t="shared" si="11"/>
        <v>32852.800000000003</v>
      </c>
      <c r="J88" s="89">
        <f t="shared" si="15"/>
        <v>6740.7999999999993</v>
      </c>
      <c r="K88" s="86"/>
    </row>
    <row r="89" spans="1:11">
      <c r="A89" s="80">
        <f t="shared" si="12"/>
        <v>77</v>
      </c>
      <c r="B89" s="80">
        <f t="shared" si="13"/>
        <v>12.666666666666655</v>
      </c>
      <c r="C89" s="91">
        <f t="shared" si="14"/>
        <v>0.5277777777777769</v>
      </c>
      <c r="D89" s="86">
        <f>'Graficas Dias Tipo '!L87</f>
        <v>32940.76666666667</v>
      </c>
      <c r="E89" s="86">
        <f>'Graficas Dias Tipo '!AL87</f>
        <v>6745.4666666666672</v>
      </c>
      <c r="F89" s="86">
        <f>'Graficas Dias Tipo '!Y87</f>
        <v>36446.933333333334</v>
      </c>
      <c r="G89" s="86">
        <f>'Graficas Dias Tipo '!AY87</f>
        <v>9197.9666666666672</v>
      </c>
      <c r="H89" s="87"/>
      <c r="I89" s="88">
        <f t="shared" si="11"/>
        <v>32940.76666666667</v>
      </c>
      <c r="J89" s="89">
        <f t="shared" si="15"/>
        <v>6745.4666666666672</v>
      </c>
      <c r="K89" s="86"/>
    </row>
    <row r="90" spans="1:11">
      <c r="A90" s="80">
        <f t="shared" si="12"/>
        <v>78</v>
      </c>
      <c r="B90" s="80">
        <f t="shared" si="13"/>
        <v>12.833333333333321</v>
      </c>
      <c r="C90" s="91">
        <f t="shared" si="14"/>
        <v>0.53472222222222132</v>
      </c>
      <c r="D90" s="86">
        <f>'Graficas Dias Tipo '!L88</f>
        <v>33031.966666666667</v>
      </c>
      <c r="E90" s="86">
        <f>'Graficas Dias Tipo '!AL88</f>
        <v>6743.6</v>
      </c>
      <c r="F90" s="86">
        <f>'Graficas Dias Tipo '!Y88</f>
        <v>36525.666666666664</v>
      </c>
      <c r="G90" s="86">
        <f>'Graficas Dias Tipo '!AY88</f>
        <v>9191.2999999999993</v>
      </c>
      <c r="H90" s="87"/>
      <c r="I90" s="88">
        <f t="shared" si="11"/>
        <v>33031.966666666667</v>
      </c>
      <c r="J90" s="89">
        <f t="shared" si="15"/>
        <v>6743.6</v>
      </c>
      <c r="K90" s="86"/>
    </row>
    <row r="91" spans="1:11">
      <c r="A91" s="80">
        <f t="shared" si="12"/>
        <v>79</v>
      </c>
      <c r="B91" s="80">
        <f t="shared" si="13"/>
        <v>12.999999999999988</v>
      </c>
      <c r="C91" s="91">
        <f t="shared" si="14"/>
        <v>0.54166666666666574</v>
      </c>
      <c r="D91" s="86">
        <f>'Graficas Dias Tipo '!L89</f>
        <v>33031.366666666669</v>
      </c>
      <c r="E91" s="86">
        <f>'Graficas Dias Tipo '!AL89</f>
        <v>6735.1333333333332</v>
      </c>
      <c r="F91" s="86">
        <f>'Graficas Dias Tipo '!Y89</f>
        <v>36416.799999999996</v>
      </c>
      <c r="G91" s="86">
        <f>'Graficas Dias Tipo '!AY89</f>
        <v>9194.4</v>
      </c>
      <c r="H91" s="87"/>
      <c r="I91" s="88">
        <f t="shared" si="11"/>
        <v>33031.366666666669</v>
      </c>
      <c r="J91" s="89">
        <f t="shared" si="15"/>
        <v>6735.1333333333332</v>
      </c>
      <c r="K91" s="86"/>
    </row>
    <row r="92" spans="1:11">
      <c r="A92" s="80">
        <f t="shared" si="12"/>
        <v>80</v>
      </c>
      <c r="B92" s="80">
        <f t="shared" si="13"/>
        <v>13.166666666666654</v>
      </c>
      <c r="C92" s="91">
        <f t="shared" si="14"/>
        <v>0.54861111111111016</v>
      </c>
      <c r="D92" s="86">
        <f>'Graficas Dias Tipo '!L90</f>
        <v>33015.966666666667</v>
      </c>
      <c r="E92" s="86">
        <f>'Graficas Dias Tipo '!AL90</f>
        <v>6751.9</v>
      </c>
      <c r="F92" s="86">
        <f>'Graficas Dias Tipo '!Y90</f>
        <v>36489.200000000004</v>
      </c>
      <c r="G92" s="86">
        <f>'Graficas Dias Tipo '!AY90</f>
        <v>9244.6666666666661</v>
      </c>
      <c r="H92" s="87"/>
      <c r="I92" s="88">
        <f t="shared" si="11"/>
        <v>33015.966666666667</v>
      </c>
      <c r="J92" s="89">
        <f t="shared" si="15"/>
        <v>6751.9</v>
      </c>
      <c r="K92" s="86"/>
    </row>
    <row r="93" spans="1:11">
      <c r="A93" s="80">
        <f t="shared" si="12"/>
        <v>81</v>
      </c>
      <c r="B93" s="80">
        <f t="shared" si="13"/>
        <v>13.33333333333332</v>
      </c>
      <c r="C93" s="91">
        <f t="shared" si="14"/>
        <v>0.55555555555555458</v>
      </c>
      <c r="D93" s="86">
        <f>'Graficas Dias Tipo '!L91</f>
        <v>32977.733333333337</v>
      </c>
      <c r="E93" s="86">
        <f>'Graficas Dias Tipo '!AL91</f>
        <v>6748.3666666666668</v>
      </c>
      <c r="F93" s="86">
        <f>'Graficas Dias Tipo '!Y91</f>
        <v>36551.9</v>
      </c>
      <c r="G93" s="86">
        <f>'Graficas Dias Tipo '!AY91</f>
        <v>9250.6999999999989</v>
      </c>
      <c r="H93" s="87"/>
      <c r="I93" s="88">
        <f t="shared" si="11"/>
        <v>32977.733333333337</v>
      </c>
      <c r="J93" s="89">
        <f t="shared" si="15"/>
        <v>6748.3666666666668</v>
      </c>
      <c r="K93" s="86"/>
    </row>
    <row r="94" spans="1:11">
      <c r="A94" s="80">
        <f t="shared" si="12"/>
        <v>82</v>
      </c>
      <c r="B94" s="80">
        <f t="shared" si="13"/>
        <v>13.499999999999986</v>
      </c>
      <c r="C94" s="91">
        <f t="shared" si="14"/>
        <v>0.562499999999999</v>
      </c>
      <c r="D94" s="86">
        <f>'Graficas Dias Tipo '!L92</f>
        <v>32962.133333333331</v>
      </c>
      <c r="E94" s="86">
        <f>'Graficas Dias Tipo '!AL92</f>
        <v>6725.4</v>
      </c>
      <c r="F94" s="86">
        <f>'Graficas Dias Tipo '!Y92</f>
        <v>36421.566666666666</v>
      </c>
      <c r="G94" s="86">
        <f>'Graficas Dias Tipo '!AY92</f>
        <v>9230.2999999999993</v>
      </c>
      <c r="H94" s="87"/>
      <c r="I94" s="88">
        <f t="shared" si="11"/>
        <v>32962.133333333331</v>
      </c>
      <c r="J94" s="89">
        <f t="shared" si="15"/>
        <v>6725.4</v>
      </c>
      <c r="K94" s="86"/>
    </row>
    <row r="95" spans="1:11">
      <c r="A95" s="80">
        <f t="shared" si="12"/>
        <v>83</v>
      </c>
      <c r="B95" s="80">
        <f t="shared" si="13"/>
        <v>13.666666666666652</v>
      </c>
      <c r="C95" s="91">
        <f t="shared" si="14"/>
        <v>0.56944444444444342</v>
      </c>
      <c r="D95" s="86">
        <f>'Graficas Dias Tipo '!L93</f>
        <v>32869.73333333333</v>
      </c>
      <c r="E95" s="86">
        <f>'Graficas Dias Tipo '!AL93</f>
        <v>6693.9</v>
      </c>
      <c r="F95" s="86">
        <f>'Graficas Dias Tipo '!Y93</f>
        <v>36165.333333333328</v>
      </c>
      <c r="G95" s="86">
        <f>'Graficas Dias Tipo '!AY93</f>
        <v>9173.4333333333325</v>
      </c>
      <c r="H95" s="87"/>
      <c r="I95" s="88">
        <f t="shared" si="11"/>
        <v>32869.73333333333</v>
      </c>
      <c r="J95" s="89">
        <f t="shared" si="15"/>
        <v>6693.9</v>
      </c>
      <c r="K95" s="86"/>
    </row>
    <row r="96" spans="1:11">
      <c r="A96" s="80">
        <f t="shared" si="12"/>
        <v>84</v>
      </c>
      <c r="B96" s="80">
        <f t="shared" si="13"/>
        <v>13.833333333333318</v>
      </c>
      <c r="C96" s="91">
        <f t="shared" si="14"/>
        <v>0.57638888888888784</v>
      </c>
      <c r="D96" s="86">
        <f>'Graficas Dias Tipo '!L94</f>
        <v>32728.1</v>
      </c>
      <c r="E96" s="86">
        <f>'Graficas Dias Tipo '!AL94</f>
        <v>6668.3666666666668</v>
      </c>
      <c r="F96" s="86">
        <f>'Graficas Dias Tipo '!Y94</f>
        <v>35925.166666666664</v>
      </c>
      <c r="G96" s="86">
        <f>'Graficas Dias Tipo '!AY94</f>
        <v>9115.1333333333332</v>
      </c>
      <c r="H96" s="87"/>
      <c r="I96" s="88">
        <f t="shared" si="11"/>
        <v>32728.1</v>
      </c>
      <c r="J96" s="89">
        <f t="shared" si="15"/>
        <v>6668.3666666666668</v>
      </c>
      <c r="K96" s="86"/>
    </row>
    <row r="97" spans="1:11">
      <c r="A97" s="80">
        <f t="shared" si="12"/>
        <v>85</v>
      </c>
      <c r="B97" s="80">
        <f t="shared" si="13"/>
        <v>13.999999999999984</v>
      </c>
      <c r="C97" s="91">
        <f t="shared" si="14"/>
        <v>0.58333333333333226</v>
      </c>
      <c r="D97" s="86">
        <f>'Graficas Dias Tipo '!L95</f>
        <v>32383.333333333336</v>
      </c>
      <c r="E97" s="86">
        <f>'Graficas Dias Tipo '!AL95</f>
        <v>6620.6999999999989</v>
      </c>
      <c r="F97" s="86">
        <f>'Graficas Dias Tipo '!Y95</f>
        <v>35459.033333333333</v>
      </c>
      <c r="G97" s="86">
        <f>'Graficas Dias Tipo '!AY95</f>
        <v>9037.8666666666668</v>
      </c>
      <c r="H97" s="87"/>
      <c r="I97" s="88">
        <f t="shared" si="11"/>
        <v>32383.333333333336</v>
      </c>
      <c r="J97" s="89">
        <f t="shared" si="15"/>
        <v>6620.6999999999989</v>
      </c>
      <c r="K97" s="86"/>
    </row>
    <row r="98" spans="1:11">
      <c r="A98" s="80">
        <f t="shared" si="12"/>
        <v>86</v>
      </c>
      <c r="B98" s="80">
        <f t="shared" si="13"/>
        <v>14.16666666666665</v>
      </c>
      <c r="C98" s="91">
        <f t="shared" si="14"/>
        <v>0.59027777777777668</v>
      </c>
      <c r="D98" s="86">
        <f>'Graficas Dias Tipo '!L96</f>
        <v>32157.333333333336</v>
      </c>
      <c r="E98" s="86">
        <f>'Graficas Dias Tipo '!AL96</f>
        <v>6623.6</v>
      </c>
      <c r="F98" s="86">
        <f>'Graficas Dias Tipo '!Y96</f>
        <v>35150.266666666663</v>
      </c>
      <c r="G98" s="86">
        <f>'Graficas Dias Tipo '!AY96</f>
        <v>9023.1666666666661</v>
      </c>
      <c r="H98" s="87"/>
      <c r="I98" s="88">
        <f t="shared" si="11"/>
        <v>32157.333333333336</v>
      </c>
      <c r="J98" s="89">
        <f t="shared" si="15"/>
        <v>6623.6</v>
      </c>
      <c r="K98" s="86"/>
    </row>
    <row r="99" spans="1:11">
      <c r="A99" s="80">
        <f t="shared" si="12"/>
        <v>87</v>
      </c>
      <c r="B99" s="80">
        <f t="shared" si="13"/>
        <v>14.333333333333316</v>
      </c>
      <c r="C99" s="91">
        <f t="shared" si="14"/>
        <v>0.5972222222222211</v>
      </c>
      <c r="D99" s="86">
        <f>'Graficas Dias Tipo '!L97</f>
        <v>32004.666666666661</v>
      </c>
      <c r="E99" s="86">
        <f>'Graficas Dias Tipo '!AL97</f>
        <v>6615.3666666666659</v>
      </c>
      <c r="F99" s="86">
        <f>'Graficas Dias Tipo '!Y97</f>
        <v>35139.799999999996</v>
      </c>
      <c r="G99" s="86">
        <f>'Graficas Dias Tipo '!AY97</f>
        <v>9037.7333333333336</v>
      </c>
      <c r="H99" s="87"/>
      <c r="I99" s="88">
        <f t="shared" si="11"/>
        <v>32004.666666666661</v>
      </c>
      <c r="J99" s="89">
        <f t="shared" si="15"/>
        <v>6615.3666666666659</v>
      </c>
      <c r="K99" s="86"/>
    </row>
    <row r="100" spans="1:11">
      <c r="A100" s="80">
        <f t="shared" si="12"/>
        <v>88</v>
      </c>
      <c r="B100" s="80">
        <f t="shared" si="13"/>
        <v>14.499999999999982</v>
      </c>
      <c r="C100" s="91">
        <f t="shared" si="14"/>
        <v>0.60416666666666552</v>
      </c>
      <c r="D100" s="86">
        <f>'Graficas Dias Tipo '!L98</f>
        <v>31841</v>
      </c>
      <c r="E100" s="86">
        <f>'Graficas Dias Tipo '!AL98</f>
        <v>6571.9333333333334</v>
      </c>
      <c r="F100" s="86">
        <f>'Graficas Dias Tipo '!Y98</f>
        <v>35008.26666666667</v>
      </c>
      <c r="G100" s="86">
        <f>'Graficas Dias Tipo '!AY98</f>
        <v>8992.6</v>
      </c>
      <c r="H100" s="87"/>
      <c r="I100" s="88">
        <f t="shared" si="11"/>
        <v>31841</v>
      </c>
      <c r="J100" s="89">
        <f t="shared" si="15"/>
        <v>6571.9333333333334</v>
      </c>
      <c r="K100" s="86"/>
    </row>
    <row r="101" spans="1:11">
      <c r="A101" s="80">
        <f t="shared" si="12"/>
        <v>89</v>
      </c>
      <c r="B101" s="80">
        <f t="shared" si="13"/>
        <v>14.666666666666648</v>
      </c>
      <c r="C101" s="91">
        <f t="shared" si="14"/>
        <v>0.61111111111110994</v>
      </c>
      <c r="D101" s="86">
        <f>'Graficas Dias Tipo '!L99</f>
        <v>31689.866666666669</v>
      </c>
      <c r="E101" s="86">
        <f>'Graficas Dias Tipo '!AL99</f>
        <v>6519.1333333333332</v>
      </c>
      <c r="F101" s="86">
        <f>'Graficas Dias Tipo '!Y99</f>
        <v>34908.23333333333</v>
      </c>
      <c r="G101" s="86">
        <f>'Graficas Dias Tipo '!AY99</f>
        <v>8955.6333333333332</v>
      </c>
      <c r="H101" s="87"/>
      <c r="I101" s="88">
        <f t="shared" si="11"/>
        <v>31689.866666666669</v>
      </c>
      <c r="J101" s="89">
        <f t="shared" si="15"/>
        <v>6519.1333333333332</v>
      </c>
      <c r="K101" s="86"/>
    </row>
    <row r="102" spans="1:11">
      <c r="A102" s="80">
        <f t="shared" si="12"/>
        <v>90</v>
      </c>
      <c r="B102" s="80">
        <f t="shared" si="13"/>
        <v>14.833333333333314</v>
      </c>
      <c r="C102" s="91">
        <f t="shared" si="14"/>
        <v>0.61805555555555436</v>
      </c>
      <c r="D102" s="86">
        <f>'Graficas Dias Tipo '!L100</f>
        <v>31486.433333333334</v>
      </c>
      <c r="E102" s="86">
        <f>'Graficas Dias Tipo '!AL100</f>
        <v>6453.5333333333328</v>
      </c>
      <c r="F102" s="86">
        <f>'Graficas Dias Tipo '!Y100</f>
        <v>34724.833333333336</v>
      </c>
      <c r="G102" s="86">
        <f>'Graficas Dias Tipo '!AY100</f>
        <v>8881.3666666666668</v>
      </c>
      <c r="H102" s="87"/>
      <c r="I102" s="88">
        <f t="shared" si="11"/>
        <v>31486.433333333334</v>
      </c>
      <c r="J102" s="89">
        <f t="shared" si="15"/>
        <v>6453.5333333333328</v>
      </c>
      <c r="K102" s="86"/>
    </row>
    <row r="103" spans="1:11">
      <c r="A103" s="80">
        <f t="shared" si="12"/>
        <v>91</v>
      </c>
      <c r="B103" s="80">
        <f t="shared" si="13"/>
        <v>14.99999999999998</v>
      </c>
      <c r="C103" s="91">
        <f t="shared" si="14"/>
        <v>0.62499999999999878</v>
      </c>
      <c r="D103" s="86">
        <f>'Graficas Dias Tipo '!L101</f>
        <v>31226.133333333339</v>
      </c>
      <c r="E103" s="86">
        <f>'Graficas Dias Tipo '!AL101</f>
        <v>6415.6333333333332</v>
      </c>
      <c r="F103" s="86">
        <f>'Graficas Dias Tipo '!Y101</f>
        <v>34525.133333333339</v>
      </c>
      <c r="G103" s="86">
        <f>'Graficas Dias Tipo '!AY101</f>
        <v>8841.7666666666664</v>
      </c>
      <c r="H103" s="87"/>
      <c r="I103" s="88">
        <f t="shared" si="11"/>
        <v>31226.133333333339</v>
      </c>
      <c r="J103" s="89">
        <f t="shared" si="15"/>
        <v>6415.6333333333332</v>
      </c>
      <c r="K103" s="86"/>
    </row>
    <row r="104" spans="1:11">
      <c r="A104" s="80">
        <f t="shared" si="12"/>
        <v>92</v>
      </c>
      <c r="B104" s="80">
        <f t="shared" si="13"/>
        <v>15.166666666666647</v>
      </c>
      <c r="C104" s="91">
        <f t="shared" si="14"/>
        <v>0.6319444444444432</v>
      </c>
      <c r="D104" s="86">
        <f>'Graficas Dias Tipo '!L102</f>
        <v>31229.300000000003</v>
      </c>
      <c r="E104" s="86">
        <f>'Graficas Dias Tipo '!AL102</f>
        <v>6497.166666666667</v>
      </c>
      <c r="F104" s="86">
        <f>'Graficas Dias Tipo '!Y102</f>
        <v>34488.100000000006</v>
      </c>
      <c r="G104" s="86">
        <f>'Graficas Dias Tipo '!AY102</f>
        <v>8929.1</v>
      </c>
      <c r="H104" s="87"/>
      <c r="I104" s="88">
        <f t="shared" si="11"/>
        <v>31229.300000000003</v>
      </c>
      <c r="J104" s="89">
        <f t="shared" si="15"/>
        <v>6497.166666666667</v>
      </c>
      <c r="K104" s="86"/>
    </row>
    <row r="105" spans="1:11">
      <c r="A105" s="80">
        <f t="shared" si="12"/>
        <v>93</v>
      </c>
      <c r="B105" s="80">
        <f t="shared" si="13"/>
        <v>15.333333333333313</v>
      </c>
      <c r="C105" s="91">
        <f t="shared" si="14"/>
        <v>0.63888888888888762</v>
      </c>
      <c r="D105" s="86">
        <f>'Graficas Dias Tipo '!L103</f>
        <v>31155.266666666666</v>
      </c>
      <c r="E105" s="86">
        <f>'Graficas Dias Tipo '!AL103</f>
        <v>6494.8333333333339</v>
      </c>
      <c r="F105" s="86">
        <f>'Graficas Dias Tipo '!Y103</f>
        <v>34472.633333333331</v>
      </c>
      <c r="G105" s="86">
        <f>'Graficas Dias Tipo '!AY103</f>
        <v>8949.5666666666657</v>
      </c>
      <c r="H105" s="87"/>
      <c r="I105" s="88">
        <f t="shared" si="11"/>
        <v>31155.266666666666</v>
      </c>
      <c r="J105" s="89">
        <f t="shared" si="15"/>
        <v>6494.8333333333339</v>
      </c>
      <c r="K105" s="86"/>
    </row>
    <row r="106" spans="1:11">
      <c r="A106" s="80">
        <f t="shared" si="12"/>
        <v>94</v>
      </c>
      <c r="B106" s="80">
        <f t="shared" si="13"/>
        <v>15.499999999999979</v>
      </c>
      <c r="C106" s="91">
        <f t="shared" si="14"/>
        <v>0.64583333333333204</v>
      </c>
      <c r="D106" s="86">
        <f>'Graficas Dias Tipo '!L104</f>
        <v>30986.666666666664</v>
      </c>
      <c r="E106" s="86">
        <f>'Graficas Dias Tipo '!AL104</f>
        <v>6459.8333333333339</v>
      </c>
      <c r="F106" s="86">
        <f>'Graficas Dias Tipo '!Y104</f>
        <v>34325.866666666669</v>
      </c>
      <c r="G106" s="86">
        <f>'Graficas Dias Tipo '!AY104</f>
        <v>8916.9000000000015</v>
      </c>
      <c r="H106" s="87"/>
      <c r="I106" s="88">
        <f t="shared" si="11"/>
        <v>30986.666666666664</v>
      </c>
      <c r="J106" s="89">
        <f t="shared" si="15"/>
        <v>6459.8333333333339</v>
      </c>
      <c r="K106" s="86"/>
    </row>
    <row r="107" spans="1:11">
      <c r="A107" s="80">
        <f t="shared" si="12"/>
        <v>95</v>
      </c>
      <c r="B107" s="80">
        <f t="shared" si="13"/>
        <v>15.666666666666645</v>
      </c>
      <c r="C107" s="91">
        <f t="shared" si="14"/>
        <v>0.65277777777777646</v>
      </c>
      <c r="D107" s="86">
        <f>'Graficas Dias Tipo '!L105</f>
        <v>31023.166666666672</v>
      </c>
      <c r="E107" s="86">
        <f>'Graficas Dias Tipo '!AL105</f>
        <v>6461.8</v>
      </c>
      <c r="F107" s="86">
        <f>'Graficas Dias Tipo '!Y105</f>
        <v>34323.266666666663</v>
      </c>
      <c r="G107" s="86">
        <f>'Graficas Dias Tipo '!AY105</f>
        <v>8930.7666666666664</v>
      </c>
      <c r="H107" s="87"/>
      <c r="I107" s="88">
        <f t="shared" si="11"/>
        <v>31023.166666666672</v>
      </c>
      <c r="J107" s="89">
        <f t="shared" si="15"/>
        <v>6461.8</v>
      </c>
      <c r="K107" s="86"/>
    </row>
    <row r="108" spans="1:11">
      <c r="A108" s="80">
        <f t="shared" si="12"/>
        <v>96</v>
      </c>
      <c r="B108" s="80">
        <f t="shared" si="13"/>
        <v>15.833333333333311</v>
      </c>
      <c r="C108" s="91">
        <f t="shared" si="14"/>
        <v>0.65972222222222088</v>
      </c>
      <c r="D108" s="86">
        <f>'Graficas Dias Tipo '!L106</f>
        <v>30902.2</v>
      </c>
      <c r="E108" s="86">
        <f>'Graficas Dias Tipo '!AL106</f>
        <v>6430.2666666666664</v>
      </c>
      <c r="F108" s="86">
        <f>'Graficas Dias Tipo '!Y106</f>
        <v>34258.433333333334</v>
      </c>
      <c r="G108" s="86">
        <f>'Graficas Dias Tipo '!AY106</f>
        <v>8929.1666666666679</v>
      </c>
      <c r="H108" s="87"/>
      <c r="I108" s="88">
        <f t="shared" si="11"/>
        <v>30902.2</v>
      </c>
      <c r="J108" s="89">
        <f t="shared" si="15"/>
        <v>6430.2666666666664</v>
      </c>
      <c r="K108" s="86"/>
    </row>
    <row r="109" spans="1:11">
      <c r="A109" s="80">
        <f t="shared" si="12"/>
        <v>97</v>
      </c>
      <c r="B109" s="80">
        <f t="shared" si="13"/>
        <v>15.999999999999977</v>
      </c>
      <c r="C109" s="91">
        <f t="shared" si="14"/>
        <v>0.6666666666666653</v>
      </c>
      <c r="D109" s="86">
        <f>'Graficas Dias Tipo '!L107</f>
        <v>30784.800000000003</v>
      </c>
      <c r="E109" s="86">
        <f>'Graficas Dias Tipo '!AL107</f>
        <v>6406.7333333333336</v>
      </c>
      <c r="F109" s="86">
        <f>'Graficas Dias Tipo '!Y107</f>
        <v>34242.666666666672</v>
      </c>
      <c r="G109" s="86">
        <f>'Graficas Dias Tipo '!AY107</f>
        <v>8929</v>
      </c>
      <c r="H109" s="87"/>
      <c r="I109" s="88">
        <f t="shared" ref="I109:I140" si="16">D109+H109</f>
        <v>30784.800000000003</v>
      </c>
      <c r="J109" s="89">
        <f t="shared" si="15"/>
        <v>6406.7333333333336</v>
      </c>
      <c r="K109" s="86"/>
    </row>
    <row r="110" spans="1:11">
      <c r="A110" s="80">
        <f t="shared" ref="A110:A141" si="17">A109+1</f>
        <v>98</v>
      </c>
      <c r="B110" s="80">
        <f t="shared" ref="B110:B141" si="18">B109+1/6</f>
        <v>16.166666666666643</v>
      </c>
      <c r="C110" s="91">
        <f t="shared" ref="C110:C141" si="19">C109+10/60/24</f>
        <v>0.67361111111110972</v>
      </c>
      <c r="D110" s="86">
        <f>'Graficas Dias Tipo '!L108</f>
        <v>30847.1</v>
      </c>
      <c r="E110" s="86">
        <f>'Graficas Dias Tipo '!AL108</f>
        <v>6438.3</v>
      </c>
      <c r="F110" s="86">
        <f>'Graficas Dias Tipo '!Y108</f>
        <v>34287.633333333331</v>
      </c>
      <c r="G110" s="86">
        <f>'Graficas Dias Tipo '!AY108</f>
        <v>8936.9666666666672</v>
      </c>
      <c r="H110" s="87"/>
      <c r="I110" s="88">
        <f t="shared" si="16"/>
        <v>30847.1</v>
      </c>
      <c r="J110" s="89">
        <f t="shared" ref="J110:J141" si="20">(I110-D110)/(F110-D110)*(G110-E110)+E110</f>
        <v>6438.3</v>
      </c>
      <c r="K110" s="86"/>
    </row>
    <row r="111" spans="1:11">
      <c r="A111" s="80">
        <f t="shared" si="17"/>
        <v>99</v>
      </c>
      <c r="B111" s="80">
        <f t="shared" si="18"/>
        <v>16.333333333333311</v>
      </c>
      <c r="C111" s="91">
        <f t="shared" si="19"/>
        <v>0.68055555555555414</v>
      </c>
      <c r="D111" s="86">
        <f>'Graficas Dias Tipo '!L109</f>
        <v>30728.3</v>
      </c>
      <c r="E111" s="86">
        <f>'Graficas Dias Tipo '!AL109</f>
        <v>6434.2666666666664</v>
      </c>
      <c r="F111" s="86">
        <f>'Graficas Dias Tipo '!Y109</f>
        <v>34259.599999999999</v>
      </c>
      <c r="G111" s="86">
        <f>'Graficas Dias Tipo '!AY109</f>
        <v>8937.2999999999993</v>
      </c>
      <c r="H111" s="87"/>
      <c r="I111" s="88">
        <f t="shared" si="16"/>
        <v>30728.3</v>
      </c>
      <c r="J111" s="89">
        <f t="shared" si="20"/>
        <v>6434.2666666666664</v>
      </c>
      <c r="K111" s="86"/>
    </row>
    <row r="112" spans="1:11">
      <c r="A112" s="80">
        <f t="shared" si="17"/>
        <v>100</v>
      </c>
      <c r="B112" s="80">
        <f t="shared" si="18"/>
        <v>16.499999999999979</v>
      </c>
      <c r="C112" s="91">
        <f t="shared" si="19"/>
        <v>0.68749999999999856</v>
      </c>
      <c r="D112" s="86">
        <f>'Graficas Dias Tipo '!L110</f>
        <v>30676.433333333334</v>
      </c>
      <c r="E112" s="86">
        <f>'Graficas Dias Tipo '!AL110</f>
        <v>6436.166666666667</v>
      </c>
      <c r="F112" s="86">
        <f>'Graficas Dias Tipo '!Y110</f>
        <v>34160.6</v>
      </c>
      <c r="G112" s="86">
        <f>'Graficas Dias Tipo '!AY110</f>
        <v>8920.8333333333339</v>
      </c>
      <c r="H112" s="87"/>
      <c r="I112" s="88">
        <f t="shared" si="16"/>
        <v>30676.433333333334</v>
      </c>
      <c r="J112" s="89">
        <f t="shared" si="20"/>
        <v>6436.166666666667</v>
      </c>
      <c r="K112" s="86"/>
    </row>
    <row r="113" spans="1:11">
      <c r="A113" s="80">
        <f t="shared" si="17"/>
        <v>101</v>
      </c>
      <c r="B113" s="80">
        <f t="shared" si="18"/>
        <v>16.666666666666647</v>
      </c>
      <c r="C113" s="91">
        <f t="shared" si="19"/>
        <v>0.69444444444444298</v>
      </c>
      <c r="D113" s="86">
        <f>'Graficas Dias Tipo '!L111</f>
        <v>30685.26666666667</v>
      </c>
      <c r="E113" s="86">
        <f>'Graficas Dias Tipo '!AL111</f>
        <v>6423.6666666666661</v>
      </c>
      <c r="F113" s="86">
        <f>'Graficas Dias Tipo '!Y111</f>
        <v>34080.800000000003</v>
      </c>
      <c r="G113" s="86">
        <f>'Graficas Dias Tipo '!AY111</f>
        <v>8916.4333333333325</v>
      </c>
      <c r="H113" s="87"/>
      <c r="I113" s="88">
        <f t="shared" si="16"/>
        <v>30685.26666666667</v>
      </c>
      <c r="J113" s="89">
        <f t="shared" si="20"/>
        <v>6423.6666666666661</v>
      </c>
      <c r="K113" s="86"/>
    </row>
    <row r="114" spans="1:11">
      <c r="A114" s="80">
        <f t="shared" si="17"/>
        <v>102</v>
      </c>
      <c r="B114" s="80">
        <f t="shared" si="18"/>
        <v>16.833333333333314</v>
      </c>
      <c r="C114" s="91">
        <f t="shared" si="19"/>
        <v>0.7013888888888874</v>
      </c>
      <c r="D114" s="86">
        <f>'Graficas Dias Tipo '!L112</f>
        <v>30599.966666666667</v>
      </c>
      <c r="E114" s="86">
        <f>'Graficas Dias Tipo '!AL112</f>
        <v>6413.4666666666672</v>
      </c>
      <c r="F114" s="86">
        <f>'Graficas Dias Tipo '!Y112</f>
        <v>34048.066666666673</v>
      </c>
      <c r="G114" s="86">
        <f>'Graficas Dias Tipo '!AY112</f>
        <v>8933.9</v>
      </c>
      <c r="H114" s="87"/>
      <c r="I114" s="88">
        <f t="shared" si="16"/>
        <v>30599.966666666667</v>
      </c>
      <c r="J114" s="89">
        <f t="shared" si="20"/>
        <v>6413.4666666666672</v>
      </c>
      <c r="K114" s="86"/>
    </row>
    <row r="115" spans="1:11">
      <c r="A115" s="80">
        <f t="shared" si="17"/>
        <v>103</v>
      </c>
      <c r="B115" s="80">
        <f t="shared" si="18"/>
        <v>16.999999999999982</v>
      </c>
      <c r="C115" s="91">
        <f t="shared" si="19"/>
        <v>0.70833333333333182</v>
      </c>
      <c r="D115" s="86">
        <f>'Graficas Dias Tipo '!L113</f>
        <v>30579.5</v>
      </c>
      <c r="E115" s="86">
        <f>'Graficas Dias Tipo '!AL113</f>
        <v>6402.7666666666664</v>
      </c>
      <c r="F115" s="86">
        <f>'Graficas Dias Tipo '!Y113</f>
        <v>34166.699999999997</v>
      </c>
      <c r="G115" s="86">
        <f>'Graficas Dias Tipo '!AY113</f>
        <v>8952.5333333333328</v>
      </c>
      <c r="H115" s="87"/>
      <c r="I115" s="88">
        <f t="shared" si="16"/>
        <v>30579.5</v>
      </c>
      <c r="J115" s="89">
        <f t="shared" si="20"/>
        <v>6402.7666666666664</v>
      </c>
      <c r="K115" s="86"/>
    </row>
    <row r="116" spans="1:11">
      <c r="A116" s="80">
        <f t="shared" si="17"/>
        <v>104</v>
      </c>
      <c r="B116" s="80">
        <f t="shared" si="18"/>
        <v>17.16666666666665</v>
      </c>
      <c r="C116" s="91">
        <f t="shared" si="19"/>
        <v>0.71527777777777624</v>
      </c>
      <c r="D116" s="86">
        <f>'Graficas Dias Tipo '!L114</f>
        <v>30692.966666666664</v>
      </c>
      <c r="E116" s="86">
        <f>'Graficas Dias Tipo '!AL114</f>
        <v>6403.4666666666672</v>
      </c>
      <c r="F116" s="86">
        <f>'Graficas Dias Tipo '!Y114</f>
        <v>34395.666666666672</v>
      </c>
      <c r="G116" s="86">
        <f>'Graficas Dias Tipo '!AY114</f>
        <v>8938.6666666666661</v>
      </c>
      <c r="H116" s="87"/>
      <c r="I116" s="88">
        <f t="shared" si="16"/>
        <v>30692.966666666664</v>
      </c>
      <c r="J116" s="89">
        <f t="shared" si="20"/>
        <v>6403.4666666666672</v>
      </c>
      <c r="K116" s="86"/>
    </row>
    <row r="117" spans="1:11">
      <c r="A117" s="80">
        <f t="shared" si="17"/>
        <v>105</v>
      </c>
      <c r="B117" s="80">
        <f t="shared" si="18"/>
        <v>17.333333333333318</v>
      </c>
      <c r="C117" s="91">
        <f t="shared" si="19"/>
        <v>0.72222222222222066</v>
      </c>
      <c r="D117" s="86">
        <f>'Graficas Dias Tipo '!L115</f>
        <v>30687.033333333336</v>
      </c>
      <c r="E117" s="86">
        <f>'Graficas Dias Tipo '!AL115</f>
        <v>6431.6</v>
      </c>
      <c r="F117" s="86">
        <f>'Graficas Dias Tipo '!Y115</f>
        <v>34501.133333333331</v>
      </c>
      <c r="G117" s="86">
        <f>'Graficas Dias Tipo '!AY115</f>
        <v>9027.7333333333336</v>
      </c>
      <c r="H117" s="87"/>
      <c r="I117" s="88">
        <f t="shared" si="16"/>
        <v>30687.033333333336</v>
      </c>
      <c r="J117" s="89">
        <f t="shared" si="20"/>
        <v>6431.6</v>
      </c>
      <c r="K117" s="86"/>
    </row>
    <row r="118" spans="1:11">
      <c r="A118" s="80">
        <f t="shared" si="17"/>
        <v>106</v>
      </c>
      <c r="B118" s="80">
        <f t="shared" si="18"/>
        <v>17.499999999999986</v>
      </c>
      <c r="C118" s="91">
        <f t="shared" si="19"/>
        <v>0.72916666666666508</v>
      </c>
      <c r="D118" s="86">
        <f>'Graficas Dias Tipo '!L116</f>
        <v>30681.300000000003</v>
      </c>
      <c r="E118" s="86">
        <f>'Graficas Dias Tipo '!AL116</f>
        <v>6438.2</v>
      </c>
      <c r="F118" s="86">
        <f>'Graficas Dias Tipo '!Y116</f>
        <v>34572.100000000006</v>
      </c>
      <c r="G118" s="86">
        <f>'Graficas Dias Tipo '!AY116</f>
        <v>9076.5333333333328</v>
      </c>
      <c r="H118" s="87"/>
      <c r="I118" s="88">
        <f t="shared" si="16"/>
        <v>30681.300000000003</v>
      </c>
      <c r="J118" s="89">
        <f t="shared" si="20"/>
        <v>6438.2</v>
      </c>
      <c r="K118" s="86"/>
    </row>
    <row r="119" spans="1:11">
      <c r="A119" s="80">
        <f t="shared" si="17"/>
        <v>107</v>
      </c>
      <c r="B119" s="80">
        <f t="shared" si="18"/>
        <v>17.666666666666654</v>
      </c>
      <c r="C119" s="91">
        <f t="shared" si="19"/>
        <v>0.7361111111111095</v>
      </c>
      <c r="D119" s="86">
        <f>'Graficas Dias Tipo '!L117</f>
        <v>30761.800000000003</v>
      </c>
      <c r="E119" s="86">
        <f>'Graficas Dias Tipo '!AL117</f>
        <v>6468.9666666666662</v>
      </c>
      <c r="F119" s="86">
        <f>'Graficas Dias Tipo '!Y117</f>
        <v>34748.533333333333</v>
      </c>
      <c r="G119" s="86">
        <f>'Graficas Dias Tipo '!AY117</f>
        <v>9134.9000000000015</v>
      </c>
      <c r="H119" s="87"/>
      <c r="I119" s="88">
        <f t="shared" si="16"/>
        <v>30761.800000000003</v>
      </c>
      <c r="J119" s="89">
        <f t="shared" si="20"/>
        <v>6468.9666666666662</v>
      </c>
      <c r="K119" s="86"/>
    </row>
    <row r="120" spans="1:11">
      <c r="A120" s="80">
        <f t="shared" si="17"/>
        <v>108</v>
      </c>
      <c r="B120" s="80">
        <f t="shared" si="18"/>
        <v>17.833333333333321</v>
      </c>
      <c r="C120" s="91">
        <f t="shared" si="19"/>
        <v>0.74305555555555391</v>
      </c>
      <c r="D120" s="86">
        <f>'Graficas Dias Tipo '!L118</f>
        <v>30854.7</v>
      </c>
      <c r="E120" s="86">
        <f>'Graficas Dias Tipo '!AL118</f>
        <v>6498.7333333333336</v>
      </c>
      <c r="F120" s="86">
        <f>'Graficas Dias Tipo '!Y118</f>
        <v>34915.433333333334</v>
      </c>
      <c r="G120" s="86">
        <f>'Graficas Dias Tipo '!AY118</f>
        <v>9192.6666666666679</v>
      </c>
      <c r="H120" s="87"/>
      <c r="I120" s="88">
        <f t="shared" si="16"/>
        <v>30854.7</v>
      </c>
      <c r="J120" s="89">
        <f t="shared" si="20"/>
        <v>6498.7333333333336</v>
      </c>
      <c r="K120" s="86"/>
    </row>
    <row r="121" spans="1:11">
      <c r="A121" s="80">
        <f t="shared" si="17"/>
        <v>109</v>
      </c>
      <c r="B121" s="80">
        <f t="shared" si="18"/>
        <v>17.999999999999989</v>
      </c>
      <c r="C121" s="91">
        <f t="shared" si="19"/>
        <v>0.74999999999999833</v>
      </c>
      <c r="D121" s="86">
        <f>'Graficas Dias Tipo '!L119</f>
        <v>30842.233333333334</v>
      </c>
      <c r="E121" s="86">
        <f>'Graficas Dias Tipo '!AL119</f>
        <v>6478.5666666666666</v>
      </c>
      <c r="F121" s="86">
        <f>'Graficas Dias Tipo '!Y119</f>
        <v>35049.599999999999</v>
      </c>
      <c r="G121" s="86">
        <f>'Graficas Dias Tipo '!AY119</f>
        <v>9221.3333333333321</v>
      </c>
      <c r="H121" s="87"/>
      <c r="I121" s="88">
        <f t="shared" si="16"/>
        <v>30842.233333333334</v>
      </c>
      <c r="J121" s="89">
        <f t="shared" si="20"/>
        <v>6478.5666666666666</v>
      </c>
      <c r="K121" s="86"/>
    </row>
    <row r="122" spans="1:11">
      <c r="A122" s="80">
        <f t="shared" si="17"/>
        <v>110</v>
      </c>
      <c r="B122" s="80">
        <f t="shared" si="18"/>
        <v>18.166666666666657</v>
      </c>
      <c r="C122" s="91">
        <f t="shared" si="19"/>
        <v>0.75694444444444275</v>
      </c>
      <c r="D122" s="86">
        <f>'Graficas Dias Tipo '!L120</f>
        <v>31013.733333333334</v>
      </c>
      <c r="E122" s="86">
        <f>'Graficas Dias Tipo '!AL120</f>
        <v>6401.1666666666661</v>
      </c>
      <c r="F122" s="86">
        <f>'Graficas Dias Tipo '!Y120</f>
        <v>35319.033333333333</v>
      </c>
      <c r="G122" s="86">
        <f>'Graficas Dias Tipo '!AY120</f>
        <v>9189.3666666666668</v>
      </c>
      <c r="H122" s="87"/>
      <c r="I122" s="88">
        <f t="shared" si="16"/>
        <v>31013.733333333334</v>
      </c>
      <c r="J122" s="89">
        <f t="shared" si="20"/>
        <v>6401.1666666666661</v>
      </c>
      <c r="K122" s="86"/>
    </row>
    <row r="123" spans="1:11">
      <c r="A123" s="80">
        <f t="shared" si="17"/>
        <v>111</v>
      </c>
      <c r="B123" s="80">
        <f t="shared" si="18"/>
        <v>18.333333333333325</v>
      </c>
      <c r="C123" s="91">
        <f t="shared" si="19"/>
        <v>0.76388888888888717</v>
      </c>
      <c r="D123" s="86">
        <f>'Graficas Dias Tipo '!L121</f>
        <v>31087.7</v>
      </c>
      <c r="E123" s="86">
        <f>'Graficas Dias Tipo '!AL121</f>
        <v>6445.1</v>
      </c>
      <c r="F123" s="86">
        <f>'Graficas Dias Tipo '!Y121</f>
        <v>35765.466666666667</v>
      </c>
      <c r="G123" s="86">
        <f>'Graficas Dias Tipo '!AY121</f>
        <v>9271.4</v>
      </c>
      <c r="H123" s="87"/>
      <c r="I123" s="88">
        <f t="shared" si="16"/>
        <v>31087.7</v>
      </c>
      <c r="J123" s="89">
        <f t="shared" si="20"/>
        <v>6445.1</v>
      </c>
      <c r="K123" s="86"/>
    </row>
    <row r="124" spans="1:11">
      <c r="A124" s="80">
        <f t="shared" si="17"/>
        <v>112</v>
      </c>
      <c r="B124" s="80">
        <f t="shared" si="18"/>
        <v>18.499999999999993</v>
      </c>
      <c r="C124" s="91">
        <f t="shared" si="19"/>
        <v>0.77083333333333159</v>
      </c>
      <c r="D124" s="86">
        <f>'Graficas Dias Tipo '!L122</f>
        <v>31130.566666666669</v>
      </c>
      <c r="E124" s="86">
        <f>'Graficas Dias Tipo '!AL122</f>
        <v>6480.1333333333332</v>
      </c>
      <c r="F124" s="86">
        <f>'Graficas Dias Tipo '!Y122</f>
        <v>36130.666666666672</v>
      </c>
      <c r="G124" s="86">
        <f>'Graficas Dias Tipo '!AY122</f>
        <v>9377.7333333333336</v>
      </c>
      <c r="H124" s="87"/>
      <c r="I124" s="88">
        <f t="shared" si="16"/>
        <v>31130.566666666669</v>
      </c>
      <c r="J124" s="89">
        <f t="shared" si="20"/>
        <v>6480.1333333333332</v>
      </c>
      <c r="K124" s="86"/>
    </row>
    <row r="125" spans="1:11">
      <c r="A125" s="80">
        <f t="shared" si="17"/>
        <v>113</v>
      </c>
      <c r="B125" s="80">
        <f t="shared" si="18"/>
        <v>18.666666666666661</v>
      </c>
      <c r="C125" s="91">
        <f t="shared" si="19"/>
        <v>0.77777777777777601</v>
      </c>
      <c r="D125" s="86">
        <f>'Graficas Dias Tipo '!L123</f>
        <v>31297.866666666665</v>
      </c>
      <c r="E125" s="86">
        <f>'Graficas Dias Tipo '!AL123</f>
        <v>6497.5999999999995</v>
      </c>
      <c r="F125" s="86">
        <f>'Graficas Dias Tipo '!Y123</f>
        <v>36587.23333333333</v>
      </c>
      <c r="G125" s="86">
        <f>'Graficas Dias Tipo '!AY123</f>
        <v>9482.8333333333339</v>
      </c>
      <c r="H125" s="87"/>
      <c r="I125" s="88">
        <f t="shared" si="16"/>
        <v>31297.866666666665</v>
      </c>
      <c r="J125" s="89">
        <f t="shared" si="20"/>
        <v>6497.5999999999995</v>
      </c>
      <c r="K125" s="86"/>
    </row>
    <row r="126" spans="1:11">
      <c r="A126" s="80">
        <f t="shared" si="17"/>
        <v>114</v>
      </c>
      <c r="B126" s="80">
        <f t="shared" si="18"/>
        <v>18.833333333333329</v>
      </c>
      <c r="C126" s="91">
        <f t="shared" si="19"/>
        <v>0.78472222222222043</v>
      </c>
      <c r="D126" s="86">
        <f>'Graficas Dias Tipo '!L124</f>
        <v>31338.333333333336</v>
      </c>
      <c r="E126" s="86">
        <f>'Graficas Dias Tipo '!AL124</f>
        <v>6534</v>
      </c>
      <c r="F126" s="86">
        <f>'Graficas Dias Tipo '!Y124</f>
        <v>36966</v>
      </c>
      <c r="G126" s="86">
        <f>'Graficas Dias Tipo '!AY124</f>
        <v>9587.7000000000007</v>
      </c>
      <c r="H126" s="87"/>
      <c r="I126" s="88">
        <f t="shared" si="16"/>
        <v>31338.333333333336</v>
      </c>
      <c r="J126" s="89">
        <f t="shared" si="20"/>
        <v>6534</v>
      </c>
      <c r="K126" s="86"/>
    </row>
    <row r="127" spans="1:11">
      <c r="A127" s="80">
        <f t="shared" si="17"/>
        <v>115</v>
      </c>
      <c r="B127" s="80">
        <f t="shared" si="18"/>
        <v>18.999999999999996</v>
      </c>
      <c r="C127" s="91">
        <f t="shared" si="19"/>
        <v>0.79166666666666485</v>
      </c>
      <c r="D127" s="86">
        <f>'Graficas Dias Tipo '!L125</f>
        <v>31357.733333333334</v>
      </c>
      <c r="E127" s="86">
        <f>'Graficas Dias Tipo '!AL125</f>
        <v>6542.3666666666668</v>
      </c>
      <c r="F127" s="86">
        <f>'Graficas Dias Tipo '!Y125</f>
        <v>37113.4</v>
      </c>
      <c r="G127" s="86">
        <f>'Graficas Dias Tipo '!AY125</f>
        <v>9622.0666666666675</v>
      </c>
      <c r="H127" s="87"/>
      <c r="I127" s="88">
        <f t="shared" si="16"/>
        <v>31357.733333333334</v>
      </c>
      <c r="J127" s="89">
        <f t="shared" si="20"/>
        <v>6542.3666666666668</v>
      </c>
      <c r="K127" s="86"/>
    </row>
    <row r="128" spans="1:11">
      <c r="A128" s="80">
        <f t="shared" si="17"/>
        <v>116</v>
      </c>
      <c r="B128" s="80">
        <f t="shared" si="18"/>
        <v>19.166666666666664</v>
      </c>
      <c r="C128" s="91">
        <f t="shared" si="19"/>
        <v>0.79861111111110927</v>
      </c>
      <c r="D128" s="86">
        <f>'Graficas Dias Tipo '!L126</f>
        <v>31552.433333333331</v>
      </c>
      <c r="E128" s="86">
        <f>'Graficas Dias Tipo '!AL126</f>
        <v>6533.9333333333334</v>
      </c>
      <c r="F128" s="86">
        <f>'Graficas Dias Tipo '!Y126</f>
        <v>37260.299999999988</v>
      </c>
      <c r="G128" s="86">
        <f>'Graficas Dias Tipo '!AY126</f>
        <v>9572.7333333333336</v>
      </c>
      <c r="H128" s="87"/>
      <c r="I128" s="88">
        <f t="shared" si="16"/>
        <v>31552.433333333331</v>
      </c>
      <c r="J128" s="89">
        <f t="shared" si="20"/>
        <v>6533.9333333333334</v>
      </c>
      <c r="K128" s="86"/>
    </row>
    <row r="129" spans="1:11">
      <c r="A129" s="80">
        <f t="shared" si="17"/>
        <v>117</v>
      </c>
      <c r="B129" s="80">
        <f t="shared" si="18"/>
        <v>19.333333333333332</v>
      </c>
      <c r="C129" s="91">
        <f t="shared" si="19"/>
        <v>0.80555555555555369</v>
      </c>
      <c r="D129" s="86">
        <f>'Graficas Dias Tipo '!L127</f>
        <v>31638.566666666669</v>
      </c>
      <c r="E129" s="86">
        <f>'Graficas Dias Tipo '!AL127</f>
        <v>6563.9</v>
      </c>
      <c r="F129" s="86">
        <f>'Graficas Dias Tipo '!Y127</f>
        <v>37456.799999999996</v>
      </c>
      <c r="G129" s="86">
        <f>'Graficas Dias Tipo '!AY127</f>
        <v>9601.6999999999989</v>
      </c>
      <c r="H129" s="87"/>
      <c r="I129" s="88">
        <f t="shared" si="16"/>
        <v>31638.566666666669</v>
      </c>
      <c r="J129" s="89">
        <f t="shared" si="20"/>
        <v>6563.9</v>
      </c>
      <c r="K129" s="86"/>
    </row>
    <row r="130" spans="1:11">
      <c r="A130" s="80">
        <f t="shared" si="17"/>
        <v>118</v>
      </c>
      <c r="B130" s="80">
        <f t="shared" si="18"/>
        <v>19.5</v>
      </c>
      <c r="C130" s="91">
        <f t="shared" si="19"/>
        <v>0.81249999999999811</v>
      </c>
      <c r="D130" s="86">
        <f>'Graficas Dias Tipo '!L128</f>
        <v>31787.533333333329</v>
      </c>
      <c r="E130" s="86">
        <f>'Graficas Dias Tipo '!AL128</f>
        <v>6587.1333333333332</v>
      </c>
      <c r="F130" s="86">
        <f>'Graficas Dias Tipo '!Y128</f>
        <v>37457</v>
      </c>
      <c r="G130" s="86">
        <f>'Graficas Dias Tipo '!AY128</f>
        <v>9624.1333333333332</v>
      </c>
      <c r="H130" s="87"/>
      <c r="I130" s="88">
        <f t="shared" si="16"/>
        <v>31787.533333333329</v>
      </c>
      <c r="J130" s="89">
        <f t="shared" si="20"/>
        <v>6587.1333333333332</v>
      </c>
      <c r="K130" s="86"/>
    </row>
    <row r="131" spans="1:11">
      <c r="A131" s="80">
        <f t="shared" si="17"/>
        <v>119</v>
      </c>
      <c r="B131" s="80">
        <f t="shared" si="18"/>
        <v>19.666666666666668</v>
      </c>
      <c r="C131" s="91">
        <f t="shared" si="19"/>
        <v>0.81944444444444253</v>
      </c>
      <c r="D131" s="86">
        <f>'Graficas Dias Tipo '!L129</f>
        <v>31974.333333333336</v>
      </c>
      <c r="E131" s="86">
        <f>'Graficas Dias Tipo '!AL129</f>
        <v>6620.8333333333339</v>
      </c>
      <c r="F131" s="86">
        <f>'Graficas Dias Tipo '!Y129</f>
        <v>37620.699999999997</v>
      </c>
      <c r="G131" s="86">
        <f>'Graficas Dias Tipo '!AY129</f>
        <v>9667.0333333333328</v>
      </c>
      <c r="H131" s="87"/>
      <c r="I131" s="88">
        <f t="shared" si="16"/>
        <v>31974.333333333336</v>
      </c>
      <c r="J131" s="89">
        <f t="shared" si="20"/>
        <v>6620.8333333333339</v>
      </c>
      <c r="K131" s="86"/>
    </row>
    <row r="132" spans="1:11">
      <c r="A132" s="80">
        <f t="shared" si="17"/>
        <v>120</v>
      </c>
      <c r="B132" s="80">
        <f t="shared" si="18"/>
        <v>19.833333333333336</v>
      </c>
      <c r="C132" s="91">
        <f t="shared" si="19"/>
        <v>0.82638888888888695</v>
      </c>
      <c r="D132" s="86">
        <f>'Graficas Dias Tipo '!L130</f>
        <v>32167.100000000002</v>
      </c>
      <c r="E132" s="86">
        <f>'Graficas Dias Tipo '!AL130</f>
        <v>6644.5</v>
      </c>
      <c r="F132" s="86">
        <f>'Graficas Dias Tipo '!Y130</f>
        <v>37739.133333333331</v>
      </c>
      <c r="G132" s="86">
        <f>'Graficas Dias Tipo '!AY130</f>
        <v>9688.3000000000011</v>
      </c>
      <c r="H132" s="87"/>
      <c r="I132" s="88">
        <f t="shared" si="16"/>
        <v>32167.100000000002</v>
      </c>
      <c r="J132" s="89">
        <f t="shared" si="20"/>
        <v>6644.5</v>
      </c>
      <c r="K132" s="86"/>
    </row>
    <row r="133" spans="1:11">
      <c r="A133" s="80">
        <f t="shared" si="17"/>
        <v>121</v>
      </c>
      <c r="B133" s="80">
        <f t="shared" si="18"/>
        <v>20.000000000000004</v>
      </c>
      <c r="C133" s="91">
        <f t="shared" si="19"/>
        <v>0.83333333333333137</v>
      </c>
      <c r="D133" s="86">
        <f>'Graficas Dias Tipo '!L131</f>
        <v>32231.233333333334</v>
      </c>
      <c r="E133" s="86">
        <f>'Graficas Dias Tipo '!AL131</f>
        <v>6661.333333333333</v>
      </c>
      <c r="F133" s="86">
        <f>'Graficas Dias Tipo '!Y131</f>
        <v>37637.133333333339</v>
      </c>
      <c r="G133" s="86">
        <f>'Graficas Dias Tipo '!AY131</f>
        <v>9692.3333333333321</v>
      </c>
      <c r="H133" s="87"/>
      <c r="I133" s="88">
        <f t="shared" si="16"/>
        <v>32231.233333333334</v>
      </c>
      <c r="J133" s="89">
        <f t="shared" si="20"/>
        <v>6661.333333333333</v>
      </c>
      <c r="K133" s="86"/>
    </row>
    <row r="134" spans="1:11">
      <c r="A134" s="80">
        <f t="shared" si="17"/>
        <v>122</v>
      </c>
      <c r="B134" s="80">
        <f t="shared" si="18"/>
        <v>20.166666666666671</v>
      </c>
      <c r="C134" s="91">
        <f t="shared" si="19"/>
        <v>0.84027777777777579</v>
      </c>
      <c r="D134" s="86">
        <f>'Graficas Dias Tipo '!L132</f>
        <v>32413.666666666672</v>
      </c>
      <c r="E134" s="86">
        <f>'Graficas Dias Tipo '!AL132</f>
        <v>6649.1</v>
      </c>
      <c r="F134" s="86">
        <f>'Graficas Dias Tipo '!Y132</f>
        <v>37572.6</v>
      </c>
      <c r="G134" s="86">
        <f>'Graficas Dias Tipo '!AY132</f>
        <v>9692.8000000000011</v>
      </c>
      <c r="H134" s="87"/>
      <c r="I134" s="88">
        <f t="shared" si="16"/>
        <v>32413.666666666672</v>
      </c>
      <c r="J134" s="89">
        <f t="shared" si="20"/>
        <v>6649.1</v>
      </c>
      <c r="K134" s="86"/>
    </row>
    <row r="135" spans="1:11">
      <c r="A135" s="80">
        <f t="shared" si="17"/>
        <v>123</v>
      </c>
      <c r="B135" s="80">
        <f t="shared" si="18"/>
        <v>20.333333333333339</v>
      </c>
      <c r="C135" s="91">
        <f t="shared" si="19"/>
        <v>0.84722222222222021</v>
      </c>
      <c r="D135" s="86">
        <f>'Graficas Dias Tipo '!L133</f>
        <v>32550.533333333333</v>
      </c>
      <c r="E135" s="86">
        <f>'Graficas Dias Tipo '!AL133</f>
        <v>6669.4666666666662</v>
      </c>
      <c r="F135" s="86">
        <f>'Graficas Dias Tipo '!Y133</f>
        <v>37604.133333333324</v>
      </c>
      <c r="G135" s="86">
        <f>'Graficas Dias Tipo '!AY133</f>
        <v>9690.1333333333332</v>
      </c>
      <c r="H135" s="87"/>
      <c r="I135" s="88">
        <f t="shared" si="16"/>
        <v>32550.533333333333</v>
      </c>
      <c r="J135" s="89">
        <f t="shared" si="20"/>
        <v>6669.4666666666662</v>
      </c>
      <c r="K135" s="86"/>
    </row>
    <row r="136" spans="1:11">
      <c r="A136" s="80">
        <f t="shared" si="17"/>
        <v>124</v>
      </c>
      <c r="B136" s="80">
        <f t="shared" si="18"/>
        <v>20.500000000000007</v>
      </c>
      <c r="C136" s="91">
        <f t="shared" si="19"/>
        <v>0.85416666666666463</v>
      </c>
      <c r="D136" s="86">
        <f>'Graficas Dias Tipo '!L134</f>
        <v>32634.733333333334</v>
      </c>
      <c r="E136" s="86">
        <f>'Graficas Dias Tipo '!AL134</f>
        <v>6689.1333333333332</v>
      </c>
      <c r="F136" s="86">
        <f>'Graficas Dias Tipo '!Y134</f>
        <v>37508.733333333337</v>
      </c>
      <c r="G136" s="86">
        <f>'Graficas Dias Tipo '!AY134</f>
        <v>9681.2333333333318</v>
      </c>
      <c r="H136" s="87"/>
      <c r="I136" s="88">
        <f t="shared" si="16"/>
        <v>32634.733333333334</v>
      </c>
      <c r="J136" s="89">
        <f t="shared" si="20"/>
        <v>6689.1333333333332</v>
      </c>
      <c r="K136" s="86"/>
    </row>
    <row r="137" spans="1:11">
      <c r="A137" s="80">
        <f t="shared" si="17"/>
        <v>125</v>
      </c>
      <c r="B137" s="80">
        <f t="shared" si="18"/>
        <v>20.666666666666675</v>
      </c>
      <c r="C137" s="91">
        <f t="shared" si="19"/>
        <v>0.86111111111110905</v>
      </c>
      <c r="D137" s="86">
        <f>'Graficas Dias Tipo '!L135</f>
        <v>32729.233333333334</v>
      </c>
      <c r="E137" s="86">
        <f>'Graficas Dias Tipo '!AL135</f>
        <v>6721.3</v>
      </c>
      <c r="F137" s="86">
        <f>'Graficas Dias Tipo '!Y135</f>
        <v>37509.733333333323</v>
      </c>
      <c r="G137" s="86">
        <f>'Graficas Dias Tipo '!AY135</f>
        <v>9671.0666666666657</v>
      </c>
      <c r="H137" s="87"/>
      <c r="I137" s="88">
        <f t="shared" si="16"/>
        <v>32729.233333333334</v>
      </c>
      <c r="J137" s="89">
        <f t="shared" si="20"/>
        <v>6721.3</v>
      </c>
      <c r="K137" s="86"/>
    </row>
    <row r="138" spans="1:11">
      <c r="A138" s="80">
        <f t="shared" si="17"/>
        <v>126</v>
      </c>
      <c r="B138" s="80">
        <f t="shared" si="18"/>
        <v>20.833333333333343</v>
      </c>
      <c r="C138" s="91">
        <f t="shared" si="19"/>
        <v>0.86805555555555347</v>
      </c>
      <c r="D138" s="86">
        <f>'Graficas Dias Tipo '!L136</f>
        <v>32825.633333333339</v>
      </c>
      <c r="E138" s="86">
        <f>'Graficas Dias Tipo '!AL136</f>
        <v>6754.2666666666664</v>
      </c>
      <c r="F138" s="86">
        <f>'Graficas Dias Tipo '!Y136</f>
        <v>37461.899999999994</v>
      </c>
      <c r="G138" s="86">
        <f>'Graficas Dias Tipo '!AY136</f>
        <v>9677.5333333333347</v>
      </c>
      <c r="H138" s="87"/>
      <c r="I138" s="88">
        <f t="shared" si="16"/>
        <v>32825.633333333339</v>
      </c>
      <c r="J138" s="89">
        <f t="shared" si="20"/>
        <v>6754.2666666666664</v>
      </c>
      <c r="K138" s="86"/>
    </row>
    <row r="139" spans="1:11">
      <c r="A139" s="80">
        <f t="shared" si="17"/>
        <v>127</v>
      </c>
      <c r="B139" s="80">
        <f t="shared" si="18"/>
        <v>21.000000000000011</v>
      </c>
      <c r="C139" s="91">
        <f t="shared" si="19"/>
        <v>0.87499999999999789</v>
      </c>
      <c r="D139" s="86">
        <f>'Graficas Dias Tipo '!L137</f>
        <v>32915.833333333336</v>
      </c>
      <c r="E139" s="86">
        <f>'Graficas Dias Tipo '!AL137</f>
        <v>6762.1666666666661</v>
      </c>
      <c r="F139" s="86">
        <f>'Graficas Dias Tipo '!Y137</f>
        <v>37222.633333333339</v>
      </c>
      <c r="G139" s="86">
        <f>'Graficas Dias Tipo '!AY137</f>
        <v>9647.4333333333343</v>
      </c>
      <c r="H139" s="87"/>
      <c r="I139" s="88">
        <f t="shared" si="16"/>
        <v>32915.833333333336</v>
      </c>
      <c r="J139" s="89">
        <f t="shared" si="20"/>
        <v>6762.1666666666661</v>
      </c>
      <c r="K139" s="86"/>
    </row>
    <row r="140" spans="1:11">
      <c r="A140" s="80">
        <f t="shared" si="17"/>
        <v>128</v>
      </c>
      <c r="B140" s="80">
        <f t="shared" si="18"/>
        <v>21.166666666666679</v>
      </c>
      <c r="C140" s="91">
        <f t="shared" si="19"/>
        <v>0.88194444444444231</v>
      </c>
      <c r="D140" s="86">
        <f>'Graficas Dias Tipo '!L138</f>
        <v>33013.166666666672</v>
      </c>
      <c r="E140" s="86">
        <f>'Graficas Dias Tipo '!AL138</f>
        <v>6781.7666666666664</v>
      </c>
      <c r="F140" s="86">
        <f>'Graficas Dias Tipo '!Y138</f>
        <v>37274.699999999997</v>
      </c>
      <c r="G140" s="86">
        <f>'Graficas Dias Tipo '!AY138</f>
        <v>9615.3666666666668</v>
      </c>
      <c r="H140" s="87"/>
      <c r="I140" s="88">
        <f t="shared" si="16"/>
        <v>33013.166666666672</v>
      </c>
      <c r="J140" s="89">
        <f t="shared" si="20"/>
        <v>6781.7666666666664</v>
      </c>
      <c r="K140" s="86"/>
    </row>
    <row r="141" spans="1:11">
      <c r="A141" s="80">
        <f t="shared" si="17"/>
        <v>129</v>
      </c>
      <c r="B141" s="80">
        <f t="shared" si="18"/>
        <v>21.333333333333346</v>
      </c>
      <c r="C141" s="91">
        <f t="shared" si="19"/>
        <v>0.88888888888888673</v>
      </c>
      <c r="D141" s="86">
        <f>'Graficas Dias Tipo '!L139</f>
        <v>32953.033333333326</v>
      </c>
      <c r="E141" s="86">
        <f>'Graficas Dias Tipo '!AL139</f>
        <v>6774.4666666666672</v>
      </c>
      <c r="F141" s="86">
        <f>'Graficas Dias Tipo '!Y139</f>
        <v>37173.433333333327</v>
      </c>
      <c r="G141" s="86">
        <f>'Graficas Dias Tipo '!AY139</f>
        <v>9581.7999999999993</v>
      </c>
      <c r="H141" s="87"/>
      <c r="I141" s="88">
        <f t="shared" ref="I141:I156" si="21">D141+H141</f>
        <v>32953.033333333326</v>
      </c>
      <c r="J141" s="89">
        <f t="shared" si="20"/>
        <v>6774.4666666666672</v>
      </c>
      <c r="K141" s="86"/>
    </row>
    <row r="142" spans="1:11">
      <c r="A142" s="80">
        <f t="shared" ref="A142:A156" si="22">A141+1</f>
        <v>130</v>
      </c>
      <c r="B142" s="80">
        <f t="shared" ref="B142:B156" si="23">B141+1/6</f>
        <v>21.500000000000014</v>
      </c>
      <c r="C142" s="91">
        <f t="shared" ref="C142:C156" si="24">C141+10/60/24</f>
        <v>0.89583333333333115</v>
      </c>
      <c r="D142" s="86">
        <f>'Graficas Dias Tipo '!L140</f>
        <v>32727.666666666668</v>
      </c>
      <c r="E142" s="86">
        <f>'Graficas Dias Tipo '!AL140</f>
        <v>6742.0999999999995</v>
      </c>
      <c r="F142" s="86">
        <f>'Graficas Dias Tipo '!Y140</f>
        <v>36784.366666666669</v>
      </c>
      <c r="G142" s="86">
        <f>'Graficas Dias Tipo '!AY140</f>
        <v>9523.7666666666664</v>
      </c>
      <c r="H142" s="87"/>
      <c r="I142" s="88">
        <f t="shared" si="21"/>
        <v>32727.666666666668</v>
      </c>
      <c r="J142" s="89">
        <f t="shared" ref="J142:J156" si="25">(I142-D142)/(F142-D142)*(G142-E142)+E142</f>
        <v>6742.0999999999995</v>
      </c>
      <c r="K142" s="86"/>
    </row>
    <row r="143" spans="1:11">
      <c r="A143" s="80">
        <f t="shared" si="22"/>
        <v>131</v>
      </c>
      <c r="B143" s="80">
        <f t="shared" si="23"/>
        <v>21.666666666666682</v>
      </c>
      <c r="C143" s="91">
        <f t="shared" si="24"/>
        <v>0.90277777777777557</v>
      </c>
      <c r="D143" s="86">
        <f>'Graficas Dias Tipo '!L141</f>
        <v>32485.533333333336</v>
      </c>
      <c r="E143" s="86">
        <f>'Graficas Dias Tipo '!AL141</f>
        <v>6716.1333333333332</v>
      </c>
      <c r="F143" s="86">
        <f>'Graficas Dias Tipo '!Y141</f>
        <v>36436.733333333344</v>
      </c>
      <c r="G143" s="86">
        <f>'Graficas Dias Tipo '!AY141</f>
        <v>9456.2333333333336</v>
      </c>
      <c r="H143" s="87"/>
      <c r="I143" s="88">
        <f t="shared" si="21"/>
        <v>32485.533333333336</v>
      </c>
      <c r="J143" s="89">
        <f t="shared" si="25"/>
        <v>6716.1333333333332</v>
      </c>
      <c r="K143" s="86"/>
    </row>
    <row r="144" spans="1:11">
      <c r="A144" s="80">
        <f t="shared" si="22"/>
        <v>132</v>
      </c>
      <c r="B144" s="80">
        <f t="shared" si="23"/>
        <v>21.83333333333335</v>
      </c>
      <c r="C144" s="91">
        <f t="shared" si="24"/>
        <v>0.90972222222221999</v>
      </c>
      <c r="D144" s="86">
        <f>'Graficas Dias Tipo '!L142</f>
        <v>32192.1</v>
      </c>
      <c r="E144" s="86">
        <f>'Graficas Dias Tipo '!AL142</f>
        <v>6668.9000000000005</v>
      </c>
      <c r="F144" s="86">
        <f>'Graficas Dias Tipo '!Y142</f>
        <v>36012.566666666666</v>
      </c>
      <c r="G144" s="86">
        <f>'Graficas Dias Tipo '!AY142</f>
        <v>9375.7999999999993</v>
      </c>
      <c r="H144" s="87"/>
      <c r="I144" s="88">
        <f t="shared" si="21"/>
        <v>32192.1</v>
      </c>
      <c r="J144" s="89">
        <f t="shared" si="25"/>
        <v>6668.9000000000005</v>
      </c>
      <c r="K144" s="86"/>
    </row>
    <row r="145" spans="1:11">
      <c r="A145" s="80">
        <f t="shared" si="22"/>
        <v>133</v>
      </c>
      <c r="B145" s="80">
        <f t="shared" si="23"/>
        <v>22.000000000000018</v>
      </c>
      <c r="C145" s="91">
        <f t="shared" si="24"/>
        <v>0.91666666666666441</v>
      </c>
      <c r="D145" s="86">
        <f>'Graficas Dias Tipo '!L143</f>
        <v>31758.5</v>
      </c>
      <c r="E145" s="86">
        <f>'Graficas Dias Tipo '!AL143</f>
        <v>6615.3</v>
      </c>
      <c r="F145" s="86">
        <f>'Graficas Dias Tipo '!Y143</f>
        <v>35396.266666666663</v>
      </c>
      <c r="G145" s="86">
        <f>'Graficas Dias Tipo '!AY143</f>
        <v>9283.8333333333339</v>
      </c>
      <c r="H145" s="87"/>
      <c r="I145" s="88">
        <f t="shared" si="21"/>
        <v>31758.5</v>
      </c>
      <c r="J145" s="89">
        <f t="shared" si="25"/>
        <v>6615.3</v>
      </c>
      <c r="K145" s="86"/>
    </row>
    <row r="146" spans="1:11">
      <c r="A146" s="80">
        <f t="shared" si="22"/>
        <v>134</v>
      </c>
      <c r="B146" s="80">
        <f t="shared" si="23"/>
        <v>22.166666666666686</v>
      </c>
      <c r="C146" s="91">
        <f t="shared" si="24"/>
        <v>0.92361111111110883</v>
      </c>
      <c r="D146" s="86">
        <f>'Graficas Dias Tipo '!L144</f>
        <v>31488.23333333333</v>
      </c>
      <c r="E146" s="86">
        <f>'Graficas Dias Tipo '!AL144</f>
        <v>6574.9666666666662</v>
      </c>
      <c r="F146" s="86">
        <f>'Graficas Dias Tipo '!Y144</f>
        <v>35201.966666666674</v>
      </c>
      <c r="G146" s="86">
        <f>'Graficas Dias Tipo '!AY144</f>
        <v>9212.2666666666664</v>
      </c>
      <c r="H146" s="87"/>
      <c r="I146" s="88">
        <f t="shared" si="21"/>
        <v>31488.23333333333</v>
      </c>
      <c r="J146" s="89">
        <f t="shared" si="25"/>
        <v>6574.9666666666662</v>
      </c>
      <c r="K146" s="86"/>
    </row>
    <row r="147" spans="1:11">
      <c r="A147" s="80">
        <f t="shared" si="22"/>
        <v>135</v>
      </c>
      <c r="B147" s="80">
        <f t="shared" si="23"/>
        <v>22.333333333333353</v>
      </c>
      <c r="C147" s="91">
        <f t="shared" si="24"/>
        <v>0.93055555555555325</v>
      </c>
      <c r="D147" s="86">
        <f>'Graficas Dias Tipo '!L145</f>
        <v>31142.433333333331</v>
      </c>
      <c r="E147" s="86">
        <f>'Graficas Dias Tipo '!AL145</f>
        <v>6507.9</v>
      </c>
      <c r="F147" s="86">
        <f>'Graficas Dias Tipo '!Y145</f>
        <v>34902.300000000003</v>
      </c>
      <c r="G147" s="86">
        <f>'Graficas Dias Tipo '!AY145</f>
        <v>9102</v>
      </c>
      <c r="H147" s="87"/>
      <c r="I147" s="88">
        <f t="shared" si="21"/>
        <v>31142.433333333331</v>
      </c>
      <c r="J147" s="89">
        <f t="shared" si="25"/>
        <v>6507.9</v>
      </c>
      <c r="K147" s="86"/>
    </row>
    <row r="148" spans="1:11">
      <c r="A148" s="80">
        <f t="shared" si="22"/>
        <v>136</v>
      </c>
      <c r="B148" s="80">
        <f t="shared" si="23"/>
        <v>22.500000000000021</v>
      </c>
      <c r="C148" s="91">
        <f t="shared" si="24"/>
        <v>0.93749999999999767</v>
      </c>
      <c r="D148" s="86">
        <f>'Graficas Dias Tipo '!L146</f>
        <v>30705.9</v>
      </c>
      <c r="E148" s="86">
        <f>'Graficas Dias Tipo '!AL146</f>
        <v>6418.6333333333332</v>
      </c>
      <c r="F148" s="86">
        <f>'Graficas Dias Tipo '!Y146</f>
        <v>34402.400000000001</v>
      </c>
      <c r="G148" s="86">
        <f>'Graficas Dias Tipo '!AY146</f>
        <v>8992.9</v>
      </c>
      <c r="H148" s="87"/>
      <c r="I148" s="88">
        <f t="shared" si="21"/>
        <v>30705.9</v>
      </c>
      <c r="J148" s="89">
        <f t="shared" si="25"/>
        <v>6418.6333333333332</v>
      </c>
      <c r="K148" s="86"/>
    </row>
    <row r="149" spans="1:11">
      <c r="A149" s="80">
        <f t="shared" si="22"/>
        <v>137</v>
      </c>
      <c r="B149" s="80">
        <f t="shared" si="23"/>
        <v>22.666666666666689</v>
      </c>
      <c r="C149" s="91">
        <f t="shared" si="24"/>
        <v>0.94444444444444209</v>
      </c>
      <c r="D149" s="86">
        <f>'Graficas Dias Tipo '!L147</f>
        <v>30250.6</v>
      </c>
      <c r="E149" s="86">
        <f>'Graficas Dias Tipo '!AL147</f>
        <v>6319.9333333333334</v>
      </c>
      <c r="F149" s="86">
        <f>'Graficas Dias Tipo '!Y147</f>
        <v>33903.199999999997</v>
      </c>
      <c r="G149" s="86">
        <f>'Graficas Dias Tipo '!AY147</f>
        <v>8886.3000000000011</v>
      </c>
      <c r="H149" s="87"/>
      <c r="I149" s="88">
        <f t="shared" si="21"/>
        <v>30250.6</v>
      </c>
      <c r="J149" s="89">
        <f t="shared" si="25"/>
        <v>6319.9333333333334</v>
      </c>
      <c r="K149" s="86"/>
    </row>
    <row r="150" spans="1:11">
      <c r="A150" s="80">
        <f t="shared" si="22"/>
        <v>138</v>
      </c>
      <c r="B150" s="80">
        <f t="shared" si="23"/>
        <v>22.833333333333357</v>
      </c>
      <c r="C150" s="91">
        <f t="shared" si="24"/>
        <v>0.95138888888888651</v>
      </c>
      <c r="D150" s="86">
        <f>'Graficas Dias Tipo '!L148</f>
        <v>29924.26666666667</v>
      </c>
      <c r="E150" s="86">
        <f>'Graficas Dias Tipo '!AL148</f>
        <v>6238.2333333333336</v>
      </c>
      <c r="F150" s="86">
        <f>'Graficas Dias Tipo '!Y148</f>
        <v>33446.1</v>
      </c>
      <c r="G150" s="86">
        <f>'Graficas Dias Tipo '!AY148</f>
        <v>8783.8000000000011</v>
      </c>
      <c r="H150" s="87"/>
      <c r="I150" s="88">
        <f t="shared" si="21"/>
        <v>29924.26666666667</v>
      </c>
      <c r="J150" s="89">
        <f t="shared" si="25"/>
        <v>6238.2333333333336</v>
      </c>
      <c r="K150" s="86"/>
    </row>
    <row r="151" spans="1:11">
      <c r="A151" s="80">
        <f t="shared" si="22"/>
        <v>139</v>
      </c>
      <c r="B151" s="80">
        <f t="shared" si="23"/>
        <v>23.000000000000025</v>
      </c>
      <c r="C151" s="91">
        <f t="shared" si="24"/>
        <v>0.95833333333333093</v>
      </c>
      <c r="D151" s="86">
        <f>'Graficas Dias Tipo '!L149</f>
        <v>29426.133333333339</v>
      </c>
      <c r="E151" s="86">
        <f>'Graficas Dias Tipo '!AL149</f>
        <v>6168.2333333333336</v>
      </c>
      <c r="F151" s="86">
        <f>'Graficas Dias Tipo '!Y149</f>
        <v>32817.033333333333</v>
      </c>
      <c r="G151" s="86">
        <f>'Graficas Dias Tipo '!AY149</f>
        <v>8699.7999999999993</v>
      </c>
      <c r="H151" s="87"/>
      <c r="I151" s="88">
        <f t="shared" si="21"/>
        <v>29426.133333333339</v>
      </c>
      <c r="J151" s="89">
        <f t="shared" si="25"/>
        <v>6168.2333333333336</v>
      </c>
      <c r="K151" s="86"/>
    </row>
    <row r="152" spans="1:11">
      <c r="A152" s="80">
        <f t="shared" si="22"/>
        <v>140</v>
      </c>
      <c r="B152" s="80">
        <f t="shared" si="23"/>
        <v>23.166666666666693</v>
      </c>
      <c r="C152" s="91">
        <f t="shared" si="24"/>
        <v>0.96527777777777535</v>
      </c>
      <c r="D152" s="86">
        <f>'Graficas Dias Tipo '!L150</f>
        <v>29087.899999999998</v>
      </c>
      <c r="E152" s="86">
        <f>'Graficas Dias Tipo '!AL150</f>
        <v>6177.2666666666664</v>
      </c>
      <c r="F152" s="86">
        <f>'Graficas Dias Tipo '!Y150</f>
        <v>32356.333333333328</v>
      </c>
      <c r="G152" s="86">
        <f>'Graficas Dias Tipo '!AY150</f>
        <v>8693.4333333333343</v>
      </c>
      <c r="H152" s="87"/>
      <c r="I152" s="88">
        <f t="shared" si="21"/>
        <v>29087.899999999998</v>
      </c>
      <c r="J152" s="89">
        <f t="shared" si="25"/>
        <v>6177.2666666666664</v>
      </c>
      <c r="K152" s="86"/>
    </row>
    <row r="153" spans="1:11">
      <c r="A153" s="80">
        <f t="shared" si="22"/>
        <v>141</v>
      </c>
      <c r="B153" s="80">
        <f t="shared" si="23"/>
        <v>23.333333333333361</v>
      </c>
      <c r="C153" s="91">
        <f t="shared" si="24"/>
        <v>0.97222222222221977</v>
      </c>
      <c r="D153" s="86">
        <f>'Graficas Dias Tipo '!L151</f>
        <v>28709.533333333333</v>
      </c>
      <c r="E153" s="86">
        <f>'Graficas Dias Tipo '!AL151</f>
        <v>6118.2333333333336</v>
      </c>
      <c r="F153" s="86">
        <f>'Graficas Dias Tipo '!Y151</f>
        <v>31889.866666666672</v>
      </c>
      <c r="G153" s="86">
        <f>'Graficas Dias Tipo '!AY151</f>
        <v>8579.9666666666653</v>
      </c>
      <c r="H153" s="87"/>
      <c r="I153" s="88">
        <f t="shared" si="21"/>
        <v>28709.533333333333</v>
      </c>
      <c r="J153" s="89">
        <f t="shared" si="25"/>
        <v>6118.2333333333336</v>
      </c>
      <c r="K153" s="86"/>
    </row>
    <row r="154" spans="1:11">
      <c r="A154" s="80">
        <f t="shared" si="22"/>
        <v>142</v>
      </c>
      <c r="B154" s="80">
        <f t="shared" si="23"/>
        <v>23.500000000000028</v>
      </c>
      <c r="C154" s="91">
        <f t="shared" si="24"/>
        <v>0.97916666666666419</v>
      </c>
      <c r="D154" s="86">
        <f>'Graficas Dias Tipo '!L152</f>
        <v>28318.3</v>
      </c>
      <c r="E154" s="86">
        <f>'Graficas Dias Tipo '!AL152</f>
        <v>6037.2333333333327</v>
      </c>
      <c r="F154" s="86">
        <f>'Graficas Dias Tipo '!Y152</f>
        <v>31298.566666666666</v>
      </c>
      <c r="G154" s="86">
        <f>'Graficas Dias Tipo '!AY152</f>
        <v>8477.0333333333328</v>
      </c>
      <c r="H154" s="87"/>
      <c r="I154" s="88">
        <f t="shared" si="21"/>
        <v>28318.3</v>
      </c>
      <c r="J154" s="89">
        <f t="shared" si="25"/>
        <v>6037.2333333333327</v>
      </c>
      <c r="K154" s="86"/>
    </row>
    <row r="155" spans="1:11">
      <c r="A155" s="80">
        <f t="shared" si="22"/>
        <v>143</v>
      </c>
      <c r="B155" s="80">
        <f t="shared" si="23"/>
        <v>23.666666666666696</v>
      </c>
      <c r="C155" s="91">
        <f t="shared" si="24"/>
        <v>0.98611111111110861</v>
      </c>
      <c r="D155" s="86">
        <f>'Graficas Dias Tipo '!L153</f>
        <v>27934.433333333331</v>
      </c>
      <c r="E155" s="86">
        <f>'Graficas Dias Tipo '!AL153</f>
        <v>5958.2666666666664</v>
      </c>
      <c r="F155" s="86">
        <f>'Graficas Dias Tipo '!Y153</f>
        <v>30847.366666666669</v>
      </c>
      <c r="G155" s="86">
        <f>'Graficas Dias Tipo '!AY153</f>
        <v>8336.6666666666661</v>
      </c>
      <c r="H155" s="87"/>
      <c r="I155" s="88">
        <f t="shared" si="21"/>
        <v>27934.433333333331</v>
      </c>
      <c r="J155" s="89">
        <f t="shared" si="25"/>
        <v>5958.2666666666664</v>
      </c>
      <c r="K155" s="86"/>
    </row>
    <row r="156" spans="1:11" ht="15.75" thickBot="1">
      <c r="A156" s="80">
        <f t="shared" si="22"/>
        <v>144</v>
      </c>
      <c r="B156" s="80">
        <f t="shared" si="23"/>
        <v>23.833333333333364</v>
      </c>
      <c r="C156" s="91">
        <f t="shared" si="24"/>
        <v>0.99305555555555303</v>
      </c>
      <c r="D156" s="86">
        <f>'Graficas Dias Tipo '!L154</f>
        <v>27622.199999999997</v>
      </c>
      <c r="E156" s="86">
        <f>'Graficas Dias Tipo '!AL154</f>
        <v>5878.7666666666664</v>
      </c>
      <c r="F156" s="86">
        <f>'Graficas Dias Tipo '!Y154</f>
        <v>30315.333333333332</v>
      </c>
      <c r="G156" s="86">
        <f>'Graficas Dias Tipo '!AY154</f>
        <v>8170.4333333333325</v>
      </c>
      <c r="H156" s="97"/>
      <c r="I156" s="98">
        <f t="shared" si="21"/>
        <v>27622.199999999997</v>
      </c>
      <c r="J156" s="26">
        <f t="shared" si="25"/>
        <v>5878.7666666666664</v>
      </c>
      <c r="K156" s="86"/>
    </row>
  </sheetData>
  <mergeCells count="14">
    <mergeCell ref="H11:J11"/>
    <mergeCell ref="O1:P1"/>
    <mergeCell ref="G2:H2"/>
    <mergeCell ref="E1:H1"/>
    <mergeCell ref="R17:U17"/>
    <mergeCell ref="T10:U10"/>
    <mergeCell ref="R1:S1"/>
    <mergeCell ref="L7:M7"/>
    <mergeCell ref="L2:M2"/>
    <mergeCell ref="L14:M14"/>
    <mergeCell ref="O14:P14"/>
    <mergeCell ref="O10:P10"/>
    <mergeCell ref="R9:U9"/>
    <mergeCell ref="R14:S1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6"/>
  <sheetViews>
    <sheetView topLeftCell="N1" zoomScale="85" zoomScaleNormal="85" workbookViewId="0">
      <selection activeCell="T18" sqref="T18:W19"/>
    </sheetView>
  </sheetViews>
  <sheetFormatPr baseColWidth="10" defaultRowHeight="15"/>
  <cols>
    <col min="1" max="2" width="0" style="181" hidden="1" customWidth="1"/>
    <col min="3" max="3" width="20.5703125" style="181" bestFit="1" customWidth="1"/>
    <col min="4" max="4" width="16.140625" style="181" bestFit="1" customWidth="1"/>
    <col min="5" max="5" width="19.140625" style="181" bestFit="1" customWidth="1"/>
    <col min="6" max="6" width="17.7109375" style="181" bestFit="1" customWidth="1"/>
    <col min="7" max="7" width="20.7109375" style="181" bestFit="1" customWidth="1"/>
    <col min="8" max="8" width="17.7109375" style="80" bestFit="1" customWidth="1"/>
    <col min="9" max="9" width="13" style="181" bestFit="1" customWidth="1"/>
    <col min="10" max="10" width="13" style="81" bestFit="1" customWidth="1"/>
    <col min="11" max="11" width="11.42578125" style="181"/>
    <col min="12" max="12" width="31.28515625" style="181" bestFit="1" customWidth="1"/>
    <col min="13" max="14" width="11.42578125" style="181"/>
    <col min="15" max="15" width="28.5703125" style="181" bestFit="1" customWidth="1"/>
    <col min="16" max="16" width="13.7109375" style="181" bestFit="1" customWidth="1"/>
    <col min="17" max="18" width="11.42578125" style="181"/>
    <col min="19" max="20" width="25.28515625" style="181" bestFit="1" customWidth="1"/>
    <col min="21" max="21" width="12.7109375" style="181" bestFit="1" customWidth="1"/>
    <col min="22" max="22" width="25.28515625" style="181" bestFit="1" customWidth="1"/>
    <col min="23" max="23" width="13.7109375" style="181" bestFit="1" customWidth="1"/>
    <col min="24" max="24" width="21.42578125" style="181" bestFit="1" customWidth="1"/>
    <col min="25" max="25" width="13.7109375" style="181" bestFit="1" customWidth="1"/>
    <col min="26" max="16384" width="11.42578125" style="181"/>
  </cols>
  <sheetData>
    <row r="1" spans="1:23" ht="15.75" thickBot="1">
      <c r="E1" s="16"/>
      <c r="F1" s="248" t="s">
        <v>97</v>
      </c>
      <c r="G1" s="249"/>
      <c r="H1" s="249"/>
      <c r="I1" s="250"/>
      <c r="O1" s="269" t="s">
        <v>227</v>
      </c>
      <c r="P1" s="269"/>
      <c r="T1" s="273" t="s">
        <v>136</v>
      </c>
      <c r="U1" s="274"/>
    </row>
    <row r="2" spans="1:23" ht="15.75" thickBot="1">
      <c r="C2" s="179" t="s">
        <v>228</v>
      </c>
      <c r="D2" s="30">
        <f>'Comparación simple'!$F$1*'Comparación simple'!$N$4*'Comparación simple'!$D$24/365/1000</f>
        <v>987.52934088584061</v>
      </c>
      <c r="F2" s="19" t="s">
        <v>229</v>
      </c>
      <c r="G2" s="20">
        <f>D2</f>
        <v>987.52934088584061</v>
      </c>
      <c r="H2" s="261" t="s">
        <v>230</v>
      </c>
      <c r="I2" s="272"/>
      <c r="L2" s="269" t="s">
        <v>231</v>
      </c>
      <c r="M2" s="269"/>
      <c r="O2" s="177" t="s">
        <v>230</v>
      </c>
      <c r="P2" s="177"/>
      <c r="T2" s="177" t="s">
        <v>230</v>
      </c>
      <c r="U2" s="177"/>
    </row>
    <row r="3" spans="1:23">
      <c r="F3" s="21" t="s">
        <v>232</v>
      </c>
      <c r="G3" s="22">
        <f>G2-I5</f>
        <v>1.3199041859479621E-10</v>
      </c>
      <c r="H3" s="183" t="s">
        <v>130</v>
      </c>
      <c r="I3" s="23">
        <f>A151-A127</f>
        <v>24</v>
      </c>
      <c r="L3" s="177" t="s">
        <v>130</v>
      </c>
      <c r="M3" s="22">
        <f>A156-A13</f>
        <v>143</v>
      </c>
      <c r="O3" s="177" t="s">
        <v>130</v>
      </c>
      <c r="P3" s="22">
        <f>A156-A13</f>
        <v>143</v>
      </c>
      <c r="T3" s="177" t="s">
        <v>130</v>
      </c>
      <c r="U3" s="22">
        <f>A156-A13</f>
        <v>143</v>
      </c>
    </row>
    <row r="4" spans="1:23">
      <c r="F4" s="21" t="s">
        <v>141</v>
      </c>
      <c r="G4" s="152">
        <v>-53326.584407827926</v>
      </c>
      <c r="H4" s="183" t="s">
        <v>129</v>
      </c>
      <c r="I4" s="24">
        <f>(B151-B127)/I3</f>
        <v>0.16666666666666785</v>
      </c>
      <c r="L4" s="177" t="s">
        <v>129</v>
      </c>
      <c r="M4" s="22">
        <f>(B156-B13)/M3</f>
        <v>0.16666666666666688</v>
      </c>
      <c r="O4" s="177" t="s">
        <v>129</v>
      </c>
      <c r="P4" s="22">
        <f>(B156-B13)/P3</f>
        <v>0.16666666666666688</v>
      </c>
      <c r="T4" s="177" t="s">
        <v>129</v>
      </c>
      <c r="U4" s="22">
        <f>(B156-B13)/U3</f>
        <v>0.16666666666666688</v>
      </c>
    </row>
    <row r="5" spans="1:23">
      <c r="F5" s="21" t="s">
        <v>140</v>
      </c>
      <c r="G5" s="152">
        <v>84433.758645727386</v>
      </c>
      <c r="H5" s="183" t="s">
        <v>132</v>
      </c>
      <c r="I5" s="24">
        <f>I4/3*(H127+H151+2*SUM(H129,H131,H133,H135,H137,H139,H141,H143,H145,H147,H149)+4*SUM(H128,H130,H132,H134,H136,H138,H140,H142,H144,H146,H148,H150))</f>
        <v>987.52934088570862</v>
      </c>
      <c r="L5" s="177" t="s">
        <v>231</v>
      </c>
      <c r="M5" s="167">
        <f>M4/3*(E13+E156+2*SUM(E15,E17,E19,E21,E23,E25,E27,E29,E31,E33,E35,E37,E39,E41,E43,E45,E47,E49,E51,E53,E55,E57,E59,E61,E63,E65,E67,E69,E71,E73,E75,E77,E79,E81,E83,E85,E87,E89,E91,E93,E95,E97,E99,E101,E103,E105,E107,E109,E111,E113,E115,E117,E119,E121,E123,E125,E127,E129,E131,E133,E135,E137,E139,E141,E143,E145,E147,E149,E151,E153,E155)+4*SUM(E14,E16,E18,E20,E22,E24,E26,E28,E30,E32,E34,E36,E38,E40,E42,E44,E46,E48,E50,E52,E54,E56,E58,E60,E62,E64,E66,E68,E72,E74,E76,E78,E80,E82,E84,E86,E88,E90,E92,E94,E96,E98,E100,E102,E104,E106,E108,E110,E112,E114,E116,E118,E120,E122,E124,E126,E128,E130,E132,E134,E136,E138,E140,E142,E144,E146,E148,E150,E152,E154))</f>
        <v>144750.0388888891</v>
      </c>
      <c r="O5" s="177" t="s">
        <v>227</v>
      </c>
      <c r="P5" s="167">
        <f>P4/3*(G13+G156+2*SUM(G15,G17,G19,G21,G23,G25,G27,G29,G31,G33,G35,G37,G39,G41,G43,G45,G47,G49,G51,G53,G55,G57,G59,G61,G63,G65,G67,G69,G71,G73,G75,G77,G79,G81,G83,G85,G87,G89,G91,G93,G95,G97,G99,G101,G103,G105,G107,G109,G111,G113,G115,G117,G119,G121,G123,G125,G127,G129,G131,G133,G135,G137,G139,G141,G143,G145,G147,G149,G151,G153,G155)+4*SUM(G14,G16,G18,G20,G22,G24,G26,G28,G30,G32,G34,G36,G38,G40,G42,G44,G46,G48,G50,G52,G54,G56,G58,G60,G62,G64,G66,G68,G72,G74,G76,G78,G80,G82,G84,G86,G88,G90,G92,G94,G96,G98,G100,G102,G104,G106,G108,G110,G112,G114,G116,G118,G120,G122,G124,G126,G128,G130,G132,G134,G136,G138,G140,G142,G144,G146,G148,G150,G152,G154))</f>
        <v>200015.27037037071</v>
      </c>
      <c r="T5" s="177" t="s">
        <v>136</v>
      </c>
      <c r="U5" s="167">
        <f>U4/3*(J13+J156+2*SUM(J15,J17,J19,J21,J23,J25,J27,J29,J31,J33,J35,J37,J39,J41,J43,J45,J47,J49,J51,J53,J55,J57,J59,J61,J63,J65,J67,J69,J71,J73,J75,J77,J79,J81,J83,J85,J87,J89,J91,J93,J95,J97,J99,J101,J103,J105,J107,J109,J111,J113,J115,J117,J119,J121,J123,J125,J127,J129,J131,J133,J135,J137,J139,J141,J143,J145,J147,J149,J151,J153,J155)+4*SUM(J14,J16,J18,J20,J22,J24,J26,J28,J30,J32,J34,J36,J38,J40,J42,J44,J46,J48,J50,J52,J54,J56,J58,J60,J62,J64,J66,J68,J72,J74,J76,J78,J80,J82,J84,J86,J88,J90,J92,J94,J96,J98,J100,J102,J104,J106,J108,J110,J112,J114,J116,J118,J120,J122,J124,J126,J128,J130,J132,J134,J136,J138,J140,J142,J144,J146,J148,J150,J152,J154))</f>
        <v>145383.07781495166</v>
      </c>
    </row>
    <row r="6" spans="1:23" ht="15.75" thickBot="1">
      <c r="F6" s="25" t="s">
        <v>135</v>
      </c>
      <c r="G6" s="155">
        <v>-33051.372627768222</v>
      </c>
      <c r="H6" s="176"/>
      <c r="I6" s="26"/>
      <c r="T6" s="177" t="s">
        <v>233</v>
      </c>
      <c r="U6" s="152">
        <f>U5-M5</f>
        <v>633.03892606255249</v>
      </c>
    </row>
    <row r="7" spans="1:23">
      <c r="L7" s="269" t="s">
        <v>219</v>
      </c>
      <c r="M7" s="269"/>
    </row>
    <row r="8" spans="1:23" ht="15.75" thickBot="1">
      <c r="L8" s="177" t="s">
        <v>130</v>
      </c>
      <c r="M8" s="22">
        <f>A156-A13</f>
        <v>143</v>
      </c>
    </row>
    <row r="9" spans="1:23" ht="15.75" thickBot="1">
      <c r="L9" s="177" t="s">
        <v>129</v>
      </c>
      <c r="M9" s="22">
        <f>(B156-B13)/M8</f>
        <v>0.16666666666666688</v>
      </c>
      <c r="T9" s="248" t="s">
        <v>97</v>
      </c>
      <c r="U9" s="249"/>
      <c r="V9" s="249"/>
      <c r="W9" s="250"/>
    </row>
    <row r="10" spans="1:23" ht="15.75" thickBot="1">
      <c r="L10" s="177" t="s">
        <v>220</v>
      </c>
      <c r="M10" s="167">
        <f>M9/3*(D13+D156+2*SUM(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155)+4*SUM(D14,D16,D18,D20,D22,D24,D26,D28,D30,D32,D34,D36,D38,D40,D42,D44,D46,D48,D50,D52,D54,D56,D58,D60,D62,D64,D66,D68,D72,D74,D76,D78,D80,D82,D84,D86,D88,D90,D92,D94,D96,D98,D100,D102,D104,D106,D108,D110,D112,D114,D116,D118,D120,D122,D124,D126,D128,D130,D132,D134,D136,D138,D140,D142,D144,D146,D148,D150,D152,D154))</f>
        <v>681145.97037037136</v>
      </c>
      <c r="O10" s="230" t="s">
        <v>147</v>
      </c>
      <c r="P10" s="266"/>
      <c r="T10" s="19" t="s">
        <v>221</v>
      </c>
      <c r="U10" s="161">
        <f>'Comparación simple'!B26-'Comparación simple'!D24</f>
        <v>14842</v>
      </c>
      <c r="V10" s="248" t="s">
        <v>145</v>
      </c>
      <c r="W10" s="250"/>
    </row>
    <row r="11" spans="1:23" ht="15.75" thickBot="1">
      <c r="H11" s="248" t="s">
        <v>97</v>
      </c>
      <c r="I11" s="249"/>
      <c r="J11" s="250"/>
      <c r="L11" s="177" t="s">
        <v>222</v>
      </c>
      <c r="M11" s="83">
        <f>M5/M10</f>
        <v>0.21250957237577378</v>
      </c>
      <c r="O11" s="19" t="s">
        <v>223</v>
      </c>
      <c r="P11" s="164">
        <f>'Comparación simple'!B4</f>
        <v>14842</v>
      </c>
      <c r="T11" s="21" t="s">
        <v>209</v>
      </c>
      <c r="U11" s="162">
        <f>'Comparación simple'!D24</f>
        <v>213899</v>
      </c>
      <c r="V11" s="21" t="s">
        <v>221</v>
      </c>
      <c r="W11" s="157">
        <f>U10*'Comparación simple'!N4*'Comparación simple'!F1*'Comparación (1%) E2'!M11</f>
        <v>5315021.7108844528</v>
      </c>
    </row>
    <row r="12" spans="1:23">
      <c r="C12" s="14" t="s">
        <v>154</v>
      </c>
      <c r="D12" s="14" t="s">
        <v>155</v>
      </c>
      <c r="E12" s="14" t="s">
        <v>156</v>
      </c>
      <c r="F12" s="14" t="s">
        <v>157</v>
      </c>
      <c r="G12" s="14" t="s">
        <v>158</v>
      </c>
      <c r="H12" s="15" t="s">
        <v>124</v>
      </c>
      <c r="I12" s="16" t="s">
        <v>224</v>
      </c>
      <c r="J12" s="17" t="s">
        <v>160</v>
      </c>
      <c r="O12" s="21" t="s">
        <v>92</v>
      </c>
      <c r="P12" s="157">
        <f>'Comparación simple'!B2</f>
        <v>9820553</v>
      </c>
      <c r="T12" s="21" t="s">
        <v>92</v>
      </c>
      <c r="U12" s="162">
        <f>'Comparación simple'!B24</f>
        <v>9728660</v>
      </c>
      <c r="V12" s="21" t="s">
        <v>209</v>
      </c>
      <c r="W12" s="157">
        <f>U6*1000*365</f>
        <v>231059208.01283166</v>
      </c>
    </row>
    <row r="13" spans="1:23" ht="15.75" thickBot="1">
      <c r="A13" s="181">
        <v>1</v>
      </c>
      <c r="B13" s="181">
        <v>0</v>
      </c>
      <c r="C13" s="91">
        <v>0</v>
      </c>
      <c r="D13" s="86">
        <f>'Graficas Dias Tipo '!L11</f>
        <v>27129.466666666671</v>
      </c>
      <c r="E13" s="86">
        <f>'Graficas Dias Tipo '!AL11</f>
        <v>5816.4666666666672</v>
      </c>
      <c r="F13" s="86">
        <f>'Graficas Dias Tipo '!Y11</f>
        <v>29494.866666666672</v>
      </c>
      <c r="G13" s="86">
        <f>'Graficas Dias Tipo '!AY11</f>
        <v>7634.2999999999993</v>
      </c>
      <c r="H13" s="87"/>
      <c r="I13" s="88">
        <f t="shared" ref="I13:I44" si="0">H13+D13</f>
        <v>27129.466666666671</v>
      </c>
      <c r="J13" s="89">
        <f t="shared" ref="J13:J44" si="1">IF(I13&gt;D13,(I13-D13)/(F13-D13)*(G13-E13)+E13,E13)</f>
        <v>5816.4666666666672</v>
      </c>
      <c r="K13" s="86"/>
      <c r="O13" s="90" t="s">
        <v>206</v>
      </c>
      <c r="P13" s="158">
        <f>'Comparación simple'!B3</f>
        <v>13038663</v>
      </c>
      <c r="T13" s="90" t="s">
        <v>206</v>
      </c>
      <c r="U13" s="163">
        <f>'Comparación simple'!B25</f>
        <v>12916657</v>
      </c>
      <c r="V13" s="21" t="s">
        <v>92</v>
      </c>
      <c r="W13" s="157">
        <f>'Comparación simple'!B29</f>
        <v>26239481938.174629</v>
      </c>
    </row>
    <row r="14" spans="1:23" ht="15.75" thickBot="1">
      <c r="A14" s="80">
        <f t="shared" ref="A14:A77" si="2">A13+1</f>
        <v>2</v>
      </c>
      <c r="B14" s="80">
        <f t="shared" ref="B14:B77" si="3">B13+1/6</f>
        <v>0.16666666666666666</v>
      </c>
      <c r="C14" s="91">
        <f t="shared" ref="C14:C77" si="4">C13+10/60/24</f>
        <v>6.9444444444444441E-3</v>
      </c>
      <c r="D14" s="86">
        <f>'Graficas Dias Tipo '!L12</f>
        <v>26963.666666666664</v>
      </c>
      <c r="E14" s="86">
        <f>'Graficas Dias Tipo '!AL12</f>
        <v>5746.9</v>
      </c>
      <c r="F14" s="86">
        <f>'Graficas Dias Tipo '!Y12</f>
        <v>29405.866666666672</v>
      </c>
      <c r="G14" s="86">
        <f>'Graficas Dias Tipo '!AY12</f>
        <v>7698</v>
      </c>
      <c r="H14" s="87"/>
      <c r="I14" s="88">
        <f t="shared" si="0"/>
        <v>26963.666666666664</v>
      </c>
      <c r="J14" s="89">
        <f t="shared" si="1"/>
        <v>5746.9</v>
      </c>
      <c r="K14" s="86"/>
      <c r="L14" s="230" t="s">
        <v>125</v>
      </c>
      <c r="M14" s="266"/>
      <c r="O14" s="230" t="s">
        <v>145</v>
      </c>
      <c r="P14" s="266"/>
      <c r="T14" s="248" t="s">
        <v>215</v>
      </c>
      <c r="U14" s="250"/>
      <c r="V14" s="92" t="s">
        <v>206</v>
      </c>
      <c r="W14" s="158">
        <f>'Comparación simple'!B30</f>
        <v>31924515165.454971</v>
      </c>
    </row>
    <row r="15" spans="1:23" ht="15.75" thickBot="1">
      <c r="A15" s="80">
        <f t="shared" si="2"/>
        <v>3</v>
      </c>
      <c r="B15" s="80">
        <f t="shared" si="3"/>
        <v>0.33333333333333331</v>
      </c>
      <c r="C15" s="91">
        <f t="shared" si="4"/>
        <v>1.3888888888888888E-2</v>
      </c>
      <c r="D15" s="86">
        <f>'Graficas Dias Tipo '!L13</f>
        <v>26728.666666666668</v>
      </c>
      <c r="E15" s="86">
        <f>'Graficas Dias Tipo '!AL13</f>
        <v>5708.9666666666672</v>
      </c>
      <c r="F15" s="86">
        <f>'Graficas Dias Tipo '!Y13</f>
        <v>28965.866666666665</v>
      </c>
      <c r="G15" s="86">
        <f>'Graficas Dias Tipo '!AY13</f>
        <v>7620.8333333333339</v>
      </c>
      <c r="H15" s="87"/>
      <c r="I15" s="88">
        <f t="shared" si="0"/>
        <v>26728.666666666668</v>
      </c>
      <c r="J15" s="89">
        <f t="shared" si="1"/>
        <v>5708.9666666666672</v>
      </c>
      <c r="K15" s="86"/>
      <c r="L15" s="19" t="s">
        <v>151</v>
      </c>
      <c r="M15" s="164">
        <f>M5</f>
        <v>144750.0388888891</v>
      </c>
      <c r="O15" s="21" t="s">
        <v>223</v>
      </c>
      <c r="P15" s="157">
        <f>P11*M11*'Comparación simple'!F1*'Comparación simple'!N4</f>
        <v>5315021.7108844528</v>
      </c>
      <c r="T15" s="19" t="s">
        <v>225</v>
      </c>
      <c r="U15" s="164">
        <f>U11*'Comparación simple'!L4</f>
        <v>1647504751.3771429</v>
      </c>
      <c r="V15" s="175" t="s">
        <v>146</v>
      </c>
      <c r="W15" s="159">
        <f>SUM(W11:W14)</f>
        <v>58400371333.353317</v>
      </c>
    </row>
    <row r="16" spans="1:23" ht="15.75" thickBot="1">
      <c r="A16" s="80">
        <f t="shared" si="2"/>
        <v>4</v>
      </c>
      <c r="B16" s="80">
        <f t="shared" si="3"/>
        <v>0.5</v>
      </c>
      <c r="C16" s="91">
        <f t="shared" si="4"/>
        <v>2.0833333333333332E-2</v>
      </c>
      <c r="D16" s="86">
        <f>'Graficas Dias Tipo '!L14</f>
        <v>26346.5</v>
      </c>
      <c r="E16" s="86">
        <f>'Graficas Dias Tipo '!AL14</f>
        <v>5635.7999999999993</v>
      </c>
      <c r="F16" s="86">
        <f>'Graficas Dias Tipo '!Y14</f>
        <v>28470.133333333335</v>
      </c>
      <c r="G16" s="86">
        <f>'Graficas Dias Tipo '!AY14</f>
        <v>7530.2999999999993</v>
      </c>
      <c r="H16" s="87"/>
      <c r="I16" s="88">
        <f t="shared" si="0"/>
        <v>26346.5</v>
      </c>
      <c r="J16" s="89">
        <f t="shared" si="1"/>
        <v>5635.7999999999993</v>
      </c>
      <c r="K16" s="86"/>
      <c r="L16" s="21" t="s">
        <v>152</v>
      </c>
      <c r="M16" s="157">
        <f>M10</f>
        <v>681145.97037037136</v>
      </c>
      <c r="O16" s="21" t="s">
        <v>92</v>
      </c>
      <c r="P16" s="157">
        <f>'Comparación simple'!B18</f>
        <v>26487329505.439259</v>
      </c>
      <c r="T16" s="25" t="s">
        <v>226</v>
      </c>
      <c r="U16" s="165">
        <f>U11*'Comparación simple'!L5</f>
        <v>1235628563.5328572</v>
      </c>
      <c r="V16" s="94" t="s">
        <v>93</v>
      </c>
      <c r="W16" s="160">
        <f>W15-P18</f>
        <v>-318335609.23114777</v>
      </c>
    </row>
    <row r="17" spans="1:25" ht="15.75" thickBot="1">
      <c r="A17" s="80">
        <f t="shared" si="2"/>
        <v>5</v>
      </c>
      <c r="B17" s="80">
        <f t="shared" si="3"/>
        <v>0.66666666666666663</v>
      </c>
      <c r="C17" s="91">
        <f t="shared" si="4"/>
        <v>2.7777777777777776E-2</v>
      </c>
      <c r="D17" s="86">
        <f>'Graficas Dias Tipo '!L15</f>
        <v>26039.933333333327</v>
      </c>
      <c r="E17" s="86">
        <f>'Graficas Dias Tipo '!AL15</f>
        <v>5559.4333333333325</v>
      </c>
      <c r="F17" s="86">
        <f>'Graficas Dias Tipo '!Y15</f>
        <v>28008.566666666666</v>
      </c>
      <c r="G17" s="86">
        <f>'Graficas Dias Tipo '!AY15</f>
        <v>7408.8</v>
      </c>
      <c r="H17" s="87"/>
      <c r="I17" s="88">
        <f t="shared" si="0"/>
        <v>26039.933333333327</v>
      </c>
      <c r="J17" s="89">
        <f t="shared" si="1"/>
        <v>5559.4333333333325</v>
      </c>
      <c r="K17" s="86"/>
      <c r="L17" s="25" t="s">
        <v>153</v>
      </c>
      <c r="M17" s="38">
        <f>M11</f>
        <v>0.21250957237577378</v>
      </c>
      <c r="O17" s="90" t="s">
        <v>206</v>
      </c>
      <c r="P17" s="158">
        <f>'Comparación simple'!B19</f>
        <v>32226062415.434322</v>
      </c>
      <c r="T17" s="248" t="s">
        <v>216</v>
      </c>
      <c r="U17" s="249"/>
      <c r="V17" s="249"/>
      <c r="W17" s="250"/>
    </row>
    <row r="18" spans="1:25" ht="15.75" thickBot="1">
      <c r="A18" s="80">
        <f t="shared" si="2"/>
        <v>6</v>
      </c>
      <c r="B18" s="80">
        <f t="shared" si="3"/>
        <v>0.83333333333333326</v>
      </c>
      <c r="C18" s="91">
        <f t="shared" si="4"/>
        <v>3.4722222222222224E-2</v>
      </c>
      <c r="D18" s="86">
        <f>'Graficas Dias Tipo '!L16</f>
        <v>25628.9</v>
      </c>
      <c r="E18" s="86">
        <f>'Graficas Dias Tipo '!AL16</f>
        <v>5449.6</v>
      </c>
      <c r="F18" s="86">
        <f>'Graficas Dias Tipo '!Y16</f>
        <v>27559.23333333333</v>
      </c>
      <c r="G18" s="86">
        <f>'Graficas Dias Tipo '!AY16</f>
        <v>7275.7</v>
      </c>
      <c r="H18" s="87"/>
      <c r="I18" s="88">
        <f t="shared" si="0"/>
        <v>25628.9</v>
      </c>
      <c r="J18" s="89">
        <f t="shared" si="1"/>
        <v>5449.6</v>
      </c>
      <c r="K18" s="86"/>
      <c r="O18" s="179" t="s">
        <v>146</v>
      </c>
      <c r="P18" s="159">
        <f>SUM(P15:P17)</f>
        <v>58718706942.584465</v>
      </c>
      <c r="T18" s="222" t="s">
        <v>94</v>
      </c>
      <c r="U18" s="223">
        <f>U15/ABS(W16)</f>
        <v>5.1753705950654973</v>
      </c>
      <c r="V18" s="224" t="s">
        <v>95</v>
      </c>
      <c r="W18" s="225">
        <f>U18*'Comparación simple'!$F$1</f>
        <v>67077.978282643904</v>
      </c>
      <c r="X18" s="181" t="s">
        <v>213</v>
      </c>
      <c r="Y18" s="122">
        <f>(12-U18)*ABS($W$16)</f>
        <v>2172522559.3966303</v>
      </c>
    </row>
    <row r="19" spans="1:25" ht="15.75" thickBot="1">
      <c r="A19" s="80">
        <f t="shared" si="2"/>
        <v>7</v>
      </c>
      <c r="B19" s="80">
        <f t="shared" si="3"/>
        <v>0.99999999999999989</v>
      </c>
      <c r="C19" s="91">
        <f t="shared" si="4"/>
        <v>4.1666666666666671E-2</v>
      </c>
      <c r="D19" s="86">
        <f>'Graficas Dias Tipo '!L17</f>
        <v>25240.266666666666</v>
      </c>
      <c r="E19" s="86">
        <f>'Graficas Dias Tipo '!AL17</f>
        <v>5408.5666666666666</v>
      </c>
      <c r="F19" s="86">
        <f>'Graficas Dias Tipo '!Y17</f>
        <v>27045.200000000001</v>
      </c>
      <c r="G19" s="86">
        <f>'Graficas Dias Tipo '!AY17</f>
        <v>7175.7333333333336</v>
      </c>
      <c r="H19" s="87"/>
      <c r="I19" s="88">
        <f t="shared" si="0"/>
        <v>25240.266666666666</v>
      </c>
      <c r="J19" s="89">
        <f t="shared" si="1"/>
        <v>5408.5666666666666</v>
      </c>
      <c r="K19" s="86"/>
      <c r="T19" s="226" t="s">
        <v>94</v>
      </c>
      <c r="U19" s="196">
        <f>U16/ABS(W16)</f>
        <v>3.8815279462991232</v>
      </c>
      <c r="V19" s="227" t="s">
        <v>95</v>
      </c>
      <c r="W19" s="199">
        <f>U19*'Comparación simple'!$F$1</f>
        <v>50308.483711982939</v>
      </c>
      <c r="X19" s="181" t="s">
        <v>213</v>
      </c>
      <c r="Y19" s="122">
        <f>(12-U19)*ABS($W$16)</f>
        <v>2584398747.2409163</v>
      </c>
    </row>
    <row r="20" spans="1:25">
      <c r="A20" s="80">
        <f t="shared" si="2"/>
        <v>8</v>
      </c>
      <c r="B20" s="80">
        <f t="shared" si="3"/>
        <v>1.1666666666666665</v>
      </c>
      <c r="C20" s="91">
        <f t="shared" si="4"/>
        <v>4.8611111111111119E-2</v>
      </c>
      <c r="D20" s="86">
        <f>'Graficas Dias Tipo '!L18</f>
        <v>24930.199999999997</v>
      </c>
      <c r="E20" s="86">
        <f>'Graficas Dias Tipo '!AL18</f>
        <v>5450.1</v>
      </c>
      <c r="F20" s="86">
        <f>'Graficas Dias Tipo '!Y18</f>
        <v>26684</v>
      </c>
      <c r="G20" s="86">
        <f>'Graficas Dias Tipo '!AY18</f>
        <v>7196.7333333333336</v>
      </c>
      <c r="H20" s="87"/>
      <c r="I20" s="88">
        <f t="shared" si="0"/>
        <v>24930.199999999997</v>
      </c>
      <c r="J20" s="89">
        <f t="shared" si="1"/>
        <v>5450.1</v>
      </c>
      <c r="K20" s="86"/>
      <c r="R20" s="84"/>
    </row>
    <row r="21" spans="1:25">
      <c r="A21" s="80">
        <f t="shared" si="2"/>
        <v>9</v>
      </c>
      <c r="B21" s="80">
        <f t="shared" si="3"/>
        <v>1.3333333333333333</v>
      </c>
      <c r="C21" s="91">
        <f t="shared" si="4"/>
        <v>5.5555555555555566E-2</v>
      </c>
      <c r="D21" s="86">
        <f>'Graficas Dias Tipo '!L19</f>
        <v>24640.7</v>
      </c>
      <c r="E21" s="86">
        <f>'Graficas Dias Tipo '!AL19</f>
        <v>5399.833333333333</v>
      </c>
      <c r="F21" s="86">
        <f>'Graficas Dias Tipo '!Y19</f>
        <v>26394.100000000002</v>
      </c>
      <c r="G21" s="86">
        <f>'Graficas Dias Tipo '!AY19</f>
        <v>7115.3666666666668</v>
      </c>
      <c r="H21" s="87"/>
      <c r="I21" s="88">
        <f t="shared" si="0"/>
        <v>24640.7</v>
      </c>
      <c r="J21" s="89">
        <f t="shared" si="1"/>
        <v>5399.833333333333</v>
      </c>
      <c r="K21" s="86"/>
      <c r="R21" s="84"/>
      <c r="U21" s="84"/>
      <c r="V21" s="84"/>
      <c r="W21" s="84"/>
    </row>
    <row r="22" spans="1:25">
      <c r="A22" s="80">
        <f t="shared" si="2"/>
        <v>10</v>
      </c>
      <c r="B22" s="80">
        <f t="shared" si="3"/>
        <v>1.5</v>
      </c>
      <c r="C22" s="91">
        <f t="shared" si="4"/>
        <v>6.2500000000000014E-2</v>
      </c>
      <c r="D22" s="86">
        <f>'Graficas Dias Tipo '!L20</f>
        <v>24328.366666666661</v>
      </c>
      <c r="E22" s="86">
        <f>'Graficas Dias Tipo '!AL20</f>
        <v>5343.7</v>
      </c>
      <c r="F22" s="86">
        <f>'Graficas Dias Tipo '!Y20</f>
        <v>25993.333333333328</v>
      </c>
      <c r="G22" s="86">
        <f>'Graficas Dias Tipo '!AY20</f>
        <v>6991.8333333333339</v>
      </c>
      <c r="H22" s="87"/>
      <c r="I22" s="88">
        <f t="shared" si="0"/>
        <v>24328.366666666661</v>
      </c>
      <c r="J22" s="89">
        <f t="shared" si="1"/>
        <v>5343.7</v>
      </c>
      <c r="K22" s="86"/>
      <c r="R22" s="84"/>
      <c r="U22" s="84"/>
      <c r="V22" s="84"/>
      <c r="W22" s="84"/>
    </row>
    <row r="23" spans="1:25">
      <c r="A23" s="80">
        <f t="shared" si="2"/>
        <v>11</v>
      </c>
      <c r="B23" s="80">
        <f t="shared" si="3"/>
        <v>1.6666666666666667</v>
      </c>
      <c r="C23" s="91">
        <f t="shared" si="4"/>
        <v>6.9444444444444461E-2</v>
      </c>
      <c r="D23" s="86">
        <f>'Graficas Dias Tipo '!L21</f>
        <v>24083.566666666666</v>
      </c>
      <c r="E23" s="86">
        <f>'Graficas Dias Tipo '!AL21</f>
        <v>5292.8333333333339</v>
      </c>
      <c r="F23" s="86">
        <f>'Graficas Dias Tipo '!Y21</f>
        <v>25803.166666666668</v>
      </c>
      <c r="G23" s="86">
        <f>'Graficas Dias Tipo '!AY21</f>
        <v>6921.9333333333343</v>
      </c>
      <c r="H23" s="87"/>
      <c r="I23" s="88">
        <f t="shared" si="0"/>
        <v>24083.566666666666</v>
      </c>
      <c r="J23" s="89">
        <f t="shared" si="1"/>
        <v>5292.8333333333339</v>
      </c>
      <c r="K23" s="86"/>
      <c r="R23" s="84"/>
      <c r="U23" s="84"/>
      <c r="V23" s="84"/>
      <c r="W23" s="84"/>
    </row>
    <row r="24" spans="1:25">
      <c r="A24" s="80">
        <f t="shared" si="2"/>
        <v>12</v>
      </c>
      <c r="B24" s="80">
        <f t="shared" si="3"/>
        <v>1.8333333333333335</v>
      </c>
      <c r="C24" s="91">
        <f t="shared" si="4"/>
        <v>7.6388888888888909E-2</v>
      </c>
      <c r="D24" s="86">
        <f>'Graficas Dias Tipo '!L22</f>
        <v>23895.3</v>
      </c>
      <c r="E24" s="86">
        <f>'Graficas Dias Tipo '!AL22</f>
        <v>5232.333333333333</v>
      </c>
      <c r="F24" s="86">
        <f>'Graficas Dias Tipo '!Y22</f>
        <v>25572.499999999996</v>
      </c>
      <c r="G24" s="86">
        <f>'Graficas Dias Tipo '!AY22</f>
        <v>6865.3</v>
      </c>
      <c r="H24" s="87"/>
      <c r="I24" s="88">
        <f t="shared" si="0"/>
        <v>23895.3</v>
      </c>
      <c r="J24" s="89">
        <f t="shared" si="1"/>
        <v>5232.333333333333</v>
      </c>
      <c r="K24" s="86"/>
      <c r="R24" s="84"/>
      <c r="V24" s="84"/>
      <c r="W24" s="84"/>
    </row>
    <row r="25" spans="1:25">
      <c r="A25" s="80">
        <f t="shared" si="2"/>
        <v>13</v>
      </c>
      <c r="B25" s="80">
        <f t="shared" si="3"/>
        <v>2</v>
      </c>
      <c r="C25" s="91">
        <f t="shared" si="4"/>
        <v>8.3333333333333356E-2</v>
      </c>
      <c r="D25" s="86">
        <f>'Graficas Dias Tipo '!L23</f>
        <v>23576.666666666668</v>
      </c>
      <c r="E25" s="86">
        <f>'Graficas Dias Tipo '!AL23</f>
        <v>5219.4333333333334</v>
      </c>
      <c r="F25" s="86">
        <f>'Graficas Dias Tipo '!Y23</f>
        <v>25268.566666666662</v>
      </c>
      <c r="G25" s="86">
        <f>'Graficas Dias Tipo '!AY23</f>
        <v>6845.5333333333338</v>
      </c>
      <c r="H25" s="87"/>
      <c r="I25" s="88">
        <f t="shared" si="0"/>
        <v>23576.666666666668</v>
      </c>
      <c r="J25" s="89">
        <f t="shared" si="1"/>
        <v>5219.4333333333334</v>
      </c>
      <c r="K25" s="86"/>
    </row>
    <row r="26" spans="1:25">
      <c r="A26" s="80">
        <f t="shared" si="2"/>
        <v>14</v>
      </c>
      <c r="B26" s="80">
        <f t="shared" si="3"/>
        <v>2.1666666666666665</v>
      </c>
      <c r="C26" s="91">
        <f t="shared" si="4"/>
        <v>9.0277777777777804E-2</v>
      </c>
      <c r="D26" s="86">
        <f>'Graficas Dias Tipo '!L24</f>
        <v>23400.9</v>
      </c>
      <c r="E26" s="86">
        <f>'Graficas Dias Tipo '!AL24</f>
        <v>5211.8999999999996</v>
      </c>
      <c r="F26" s="86">
        <f>'Graficas Dias Tipo '!Y24</f>
        <v>25065.333333333332</v>
      </c>
      <c r="G26" s="86">
        <f>'Graficas Dias Tipo '!AY24</f>
        <v>6925.7333333333336</v>
      </c>
      <c r="H26" s="87"/>
      <c r="I26" s="88">
        <f t="shared" si="0"/>
        <v>23400.9</v>
      </c>
      <c r="J26" s="89">
        <f t="shared" si="1"/>
        <v>5211.8999999999996</v>
      </c>
      <c r="K26" s="86"/>
    </row>
    <row r="27" spans="1:25">
      <c r="A27" s="80">
        <f t="shared" si="2"/>
        <v>15</v>
      </c>
      <c r="B27" s="80">
        <f t="shared" si="3"/>
        <v>2.333333333333333</v>
      </c>
      <c r="C27" s="91">
        <f t="shared" si="4"/>
        <v>9.7222222222222252E-2</v>
      </c>
      <c r="D27" s="86">
        <f>'Graficas Dias Tipo '!L25</f>
        <v>23206.066666666669</v>
      </c>
      <c r="E27" s="86">
        <f>'Graficas Dias Tipo '!AL25</f>
        <v>5165.666666666667</v>
      </c>
      <c r="F27" s="86">
        <f>'Graficas Dias Tipo '!Y25</f>
        <v>24903.4</v>
      </c>
      <c r="G27" s="86">
        <f>'Graficas Dias Tipo '!AY25</f>
        <v>6901.3333333333339</v>
      </c>
      <c r="H27" s="87"/>
      <c r="I27" s="88">
        <f t="shared" si="0"/>
        <v>23206.066666666669</v>
      </c>
      <c r="J27" s="89">
        <f t="shared" si="1"/>
        <v>5165.666666666667</v>
      </c>
      <c r="K27" s="86"/>
    </row>
    <row r="28" spans="1:25">
      <c r="A28" s="80">
        <f t="shared" si="2"/>
        <v>16</v>
      </c>
      <c r="B28" s="80">
        <f t="shared" si="3"/>
        <v>2.4999999999999996</v>
      </c>
      <c r="C28" s="91">
        <f t="shared" si="4"/>
        <v>0.1041666666666667</v>
      </c>
      <c r="D28" s="86">
        <f>'Graficas Dias Tipo '!L26</f>
        <v>22949.4</v>
      </c>
      <c r="E28" s="86">
        <f>'Graficas Dias Tipo '!AL26</f>
        <v>5130.8</v>
      </c>
      <c r="F28" s="86">
        <f>'Graficas Dias Tipo '!Y26</f>
        <v>24655.766666666663</v>
      </c>
      <c r="G28" s="86">
        <f>'Graficas Dias Tipo '!AY26</f>
        <v>6849.4666666666672</v>
      </c>
      <c r="H28" s="87"/>
      <c r="I28" s="88">
        <f t="shared" si="0"/>
        <v>22949.4</v>
      </c>
      <c r="J28" s="89">
        <f t="shared" si="1"/>
        <v>5130.8</v>
      </c>
      <c r="K28" s="86"/>
    </row>
    <row r="29" spans="1:25">
      <c r="A29" s="80">
        <f t="shared" si="2"/>
        <v>17</v>
      </c>
      <c r="B29" s="80">
        <f t="shared" si="3"/>
        <v>2.6666666666666661</v>
      </c>
      <c r="C29" s="91">
        <f t="shared" si="4"/>
        <v>0.11111111111111115</v>
      </c>
      <c r="D29" s="86">
        <f>'Graficas Dias Tipo '!L27</f>
        <v>22874.566666666666</v>
      </c>
      <c r="E29" s="86">
        <f>'Graficas Dias Tipo '!AL27</f>
        <v>5113.0666666666666</v>
      </c>
      <c r="F29" s="86">
        <f>'Graficas Dias Tipo '!Y27</f>
        <v>24614.833333333339</v>
      </c>
      <c r="G29" s="86">
        <f>'Graficas Dias Tipo '!AY27</f>
        <v>6817.6333333333341</v>
      </c>
      <c r="H29" s="87"/>
      <c r="I29" s="88">
        <f t="shared" si="0"/>
        <v>22874.566666666666</v>
      </c>
      <c r="J29" s="89">
        <f t="shared" si="1"/>
        <v>5113.0666666666666</v>
      </c>
      <c r="K29" s="86"/>
    </row>
    <row r="30" spans="1:25">
      <c r="A30" s="80">
        <f t="shared" si="2"/>
        <v>18</v>
      </c>
      <c r="B30" s="80">
        <f t="shared" si="3"/>
        <v>2.8333333333333326</v>
      </c>
      <c r="C30" s="91">
        <f t="shared" si="4"/>
        <v>0.11805555555555559</v>
      </c>
      <c r="D30" s="86">
        <f>'Graficas Dias Tipo '!L28</f>
        <v>22798.566666666666</v>
      </c>
      <c r="E30" s="86">
        <f>'Graficas Dias Tipo '!AL28</f>
        <v>5094.9666666666662</v>
      </c>
      <c r="F30" s="86">
        <f>'Graficas Dias Tipo '!Y28</f>
        <v>24510.833333333332</v>
      </c>
      <c r="G30" s="86">
        <f>'Graficas Dias Tipo '!AY28</f>
        <v>6780.5666666666657</v>
      </c>
      <c r="H30" s="87"/>
      <c r="I30" s="88">
        <f t="shared" si="0"/>
        <v>22798.566666666666</v>
      </c>
      <c r="J30" s="89">
        <f t="shared" si="1"/>
        <v>5094.9666666666662</v>
      </c>
      <c r="K30" s="86"/>
    </row>
    <row r="31" spans="1:25">
      <c r="A31" s="80">
        <f t="shared" si="2"/>
        <v>19</v>
      </c>
      <c r="B31" s="80">
        <f t="shared" si="3"/>
        <v>2.9999999999999991</v>
      </c>
      <c r="C31" s="91">
        <f t="shared" si="4"/>
        <v>0.12500000000000003</v>
      </c>
      <c r="D31" s="86">
        <f>'Graficas Dias Tipo '!L29</f>
        <v>22654.633333333331</v>
      </c>
      <c r="E31" s="86">
        <f>'Graficas Dias Tipo '!AL29</f>
        <v>5075.3999999999996</v>
      </c>
      <c r="F31" s="86">
        <f>'Graficas Dias Tipo '!Y29</f>
        <v>24300.266666666666</v>
      </c>
      <c r="G31" s="86">
        <f>'Graficas Dias Tipo '!AY29</f>
        <v>6743.9333333333325</v>
      </c>
      <c r="H31" s="87"/>
      <c r="I31" s="88">
        <f t="shared" si="0"/>
        <v>22654.633333333331</v>
      </c>
      <c r="J31" s="89">
        <f t="shared" si="1"/>
        <v>5075.3999999999996</v>
      </c>
      <c r="K31" s="86"/>
    </row>
    <row r="32" spans="1:25">
      <c r="A32" s="80">
        <f t="shared" si="2"/>
        <v>20</v>
      </c>
      <c r="B32" s="80">
        <f t="shared" si="3"/>
        <v>3.1666666666666656</v>
      </c>
      <c r="C32" s="91">
        <f t="shared" si="4"/>
        <v>0.13194444444444448</v>
      </c>
      <c r="D32" s="86">
        <f>'Graficas Dias Tipo '!L30</f>
        <v>22553.933333333334</v>
      </c>
      <c r="E32" s="86">
        <f>'Graficas Dias Tipo '!AL30</f>
        <v>5040.9666666666672</v>
      </c>
      <c r="F32" s="86">
        <f>'Graficas Dias Tipo '!Y30</f>
        <v>24292.666666666664</v>
      </c>
      <c r="G32" s="86">
        <f>'Graficas Dias Tipo '!AY30</f>
        <v>6756.666666666667</v>
      </c>
      <c r="H32" s="87"/>
      <c r="I32" s="88">
        <f t="shared" si="0"/>
        <v>22553.933333333334</v>
      </c>
      <c r="J32" s="89">
        <f t="shared" si="1"/>
        <v>5040.9666666666672</v>
      </c>
      <c r="K32" s="86"/>
    </row>
    <row r="33" spans="1:11">
      <c r="A33" s="80">
        <f t="shared" si="2"/>
        <v>21</v>
      </c>
      <c r="B33" s="80">
        <f t="shared" si="3"/>
        <v>3.3333333333333321</v>
      </c>
      <c r="C33" s="91">
        <f t="shared" si="4"/>
        <v>0.13888888888888892</v>
      </c>
      <c r="D33" s="86">
        <f>'Graficas Dias Tipo '!L31</f>
        <v>22496.933333333334</v>
      </c>
      <c r="E33" s="86">
        <f>'Graficas Dias Tipo '!AL31</f>
        <v>5015.8666666666668</v>
      </c>
      <c r="F33" s="86">
        <f>'Graficas Dias Tipo '!Y31</f>
        <v>24274.899999999998</v>
      </c>
      <c r="G33" s="86">
        <f>'Graficas Dias Tipo '!AY31</f>
        <v>6770.8666666666668</v>
      </c>
      <c r="H33" s="87"/>
      <c r="I33" s="88">
        <f t="shared" si="0"/>
        <v>22496.933333333334</v>
      </c>
      <c r="J33" s="89">
        <f t="shared" si="1"/>
        <v>5015.8666666666668</v>
      </c>
      <c r="K33" s="86"/>
    </row>
    <row r="34" spans="1:11">
      <c r="A34" s="80">
        <f t="shared" si="2"/>
        <v>22</v>
      </c>
      <c r="B34" s="80">
        <f t="shared" si="3"/>
        <v>3.4999999999999987</v>
      </c>
      <c r="C34" s="91">
        <f t="shared" si="4"/>
        <v>0.14583333333333337</v>
      </c>
      <c r="D34" s="86">
        <f>'Graficas Dias Tipo '!L32</f>
        <v>22368.133333333339</v>
      </c>
      <c r="E34" s="86">
        <f>'Graficas Dias Tipo '!AL32</f>
        <v>4996.9666666666662</v>
      </c>
      <c r="F34" s="86">
        <f>'Graficas Dias Tipo '!Y32</f>
        <v>24126.233333333334</v>
      </c>
      <c r="G34" s="86">
        <f>'Graficas Dias Tipo '!AY32</f>
        <v>6740.5666666666675</v>
      </c>
      <c r="H34" s="87"/>
      <c r="I34" s="88">
        <f t="shared" si="0"/>
        <v>22368.133333333339</v>
      </c>
      <c r="J34" s="89">
        <f t="shared" si="1"/>
        <v>4996.9666666666662</v>
      </c>
      <c r="K34" s="86"/>
    </row>
    <row r="35" spans="1:11">
      <c r="A35" s="80">
        <f t="shared" si="2"/>
        <v>23</v>
      </c>
      <c r="B35" s="80">
        <f t="shared" si="3"/>
        <v>3.6666666666666652</v>
      </c>
      <c r="C35" s="91">
        <f t="shared" si="4"/>
        <v>0.15277777777777782</v>
      </c>
      <c r="D35" s="86">
        <f>'Graficas Dias Tipo '!L33</f>
        <v>22348.433333333334</v>
      </c>
      <c r="E35" s="86">
        <f>'Graficas Dias Tipo '!AL33</f>
        <v>4992.0666666666657</v>
      </c>
      <c r="F35" s="86">
        <f>'Graficas Dias Tipo '!Y33</f>
        <v>24126.233333333334</v>
      </c>
      <c r="G35" s="86">
        <f>'Graficas Dias Tipo '!AY33</f>
        <v>6731.2666666666664</v>
      </c>
      <c r="H35" s="87"/>
      <c r="I35" s="88">
        <f t="shared" si="0"/>
        <v>22348.433333333334</v>
      </c>
      <c r="J35" s="89">
        <f t="shared" si="1"/>
        <v>4992.0666666666657</v>
      </c>
      <c r="K35" s="86"/>
    </row>
    <row r="36" spans="1:11">
      <c r="A36" s="80">
        <f t="shared" si="2"/>
        <v>24</v>
      </c>
      <c r="B36" s="80">
        <f t="shared" si="3"/>
        <v>3.8333333333333317</v>
      </c>
      <c r="C36" s="91">
        <f t="shared" si="4"/>
        <v>0.15972222222222227</v>
      </c>
      <c r="D36" s="86">
        <f>'Graficas Dias Tipo '!L34</f>
        <v>22259.133333333331</v>
      </c>
      <c r="E36" s="86">
        <f>'Graficas Dias Tipo '!AL34</f>
        <v>4982.2666666666664</v>
      </c>
      <c r="F36" s="86">
        <f>'Graficas Dias Tipo '!Y34</f>
        <v>24043.300000000003</v>
      </c>
      <c r="G36" s="86">
        <f>'Graficas Dias Tipo '!AY34</f>
        <v>6703.9</v>
      </c>
      <c r="H36" s="87"/>
      <c r="I36" s="88">
        <f t="shared" si="0"/>
        <v>22259.133333333331</v>
      </c>
      <c r="J36" s="89">
        <f t="shared" si="1"/>
        <v>4982.2666666666664</v>
      </c>
      <c r="K36" s="86"/>
    </row>
    <row r="37" spans="1:11">
      <c r="A37" s="80">
        <f t="shared" si="2"/>
        <v>25</v>
      </c>
      <c r="B37" s="80">
        <f t="shared" si="3"/>
        <v>3.9999999999999982</v>
      </c>
      <c r="C37" s="91">
        <f t="shared" si="4"/>
        <v>0.16666666666666671</v>
      </c>
      <c r="D37" s="86">
        <f>'Graficas Dias Tipo '!L35</f>
        <v>22145.633333333331</v>
      </c>
      <c r="E37" s="86">
        <f>'Graficas Dias Tipo '!AL35</f>
        <v>4974.2</v>
      </c>
      <c r="F37" s="86">
        <f>'Graficas Dias Tipo '!Y35</f>
        <v>24003.633333333328</v>
      </c>
      <c r="G37" s="86">
        <f>'Graficas Dias Tipo '!AY35</f>
        <v>6700.1</v>
      </c>
      <c r="H37" s="87"/>
      <c r="I37" s="88">
        <f t="shared" si="0"/>
        <v>22145.633333333331</v>
      </c>
      <c r="J37" s="89">
        <f t="shared" si="1"/>
        <v>4974.2</v>
      </c>
      <c r="K37" s="86"/>
    </row>
    <row r="38" spans="1:11">
      <c r="A38" s="80">
        <f t="shared" si="2"/>
        <v>26</v>
      </c>
      <c r="B38" s="80">
        <f t="shared" si="3"/>
        <v>4.1666666666666652</v>
      </c>
      <c r="C38" s="91">
        <f t="shared" si="4"/>
        <v>0.17361111111111116</v>
      </c>
      <c r="D38" s="86">
        <f>'Graficas Dias Tipo '!L36</f>
        <v>22181.733333333337</v>
      </c>
      <c r="E38" s="86">
        <f>'Graficas Dias Tipo '!AL36</f>
        <v>4984.8999999999996</v>
      </c>
      <c r="F38" s="86">
        <f>'Graficas Dias Tipo '!Y36</f>
        <v>24045.166666666668</v>
      </c>
      <c r="G38" s="86">
        <f>'Graficas Dias Tipo '!AY36</f>
        <v>6703.8666666666668</v>
      </c>
      <c r="H38" s="87"/>
      <c r="I38" s="88">
        <f t="shared" si="0"/>
        <v>22181.733333333337</v>
      </c>
      <c r="J38" s="89">
        <f t="shared" si="1"/>
        <v>4984.8999999999996</v>
      </c>
      <c r="K38" s="86"/>
    </row>
    <row r="39" spans="1:11">
      <c r="A39" s="80">
        <f t="shared" si="2"/>
        <v>27</v>
      </c>
      <c r="B39" s="80">
        <f t="shared" si="3"/>
        <v>4.3333333333333321</v>
      </c>
      <c r="C39" s="91">
        <f t="shared" si="4"/>
        <v>0.18055555555555561</v>
      </c>
      <c r="D39" s="86">
        <f>'Graficas Dias Tipo '!L37</f>
        <v>22147.5</v>
      </c>
      <c r="E39" s="86">
        <f>'Graficas Dias Tipo '!AL37</f>
        <v>5000.8999999999996</v>
      </c>
      <c r="F39" s="86">
        <f>'Graficas Dias Tipo '!Y37</f>
        <v>24099.433333333334</v>
      </c>
      <c r="G39" s="86">
        <f>'Graficas Dias Tipo '!AY37</f>
        <v>6722.0666666666657</v>
      </c>
      <c r="H39" s="87"/>
      <c r="I39" s="88">
        <f t="shared" si="0"/>
        <v>22147.5</v>
      </c>
      <c r="J39" s="89">
        <f t="shared" si="1"/>
        <v>5000.8999999999996</v>
      </c>
      <c r="K39" s="86"/>
    </row>
    <row r="40" spans="1:11">
      <c r="A40" s="80">
        <f t="shared" si="2"/>
        <v>28</v>
      </c>
      <c r="B40" s="80">
        <f t="shared" si="3"/>
        <v>4.4999999999999991</v>
      </c>
      <c r="C40" s="91">
        <f t="shared" si="4"/>
        <v>0.18750000000000006</v>
      </c>
      <c r="D40" s="86">
        <f>'Graficas Dias Tipo '!L38</f>
        <v>22096.733333333334</v>
      </c>
      <c r="E40" s="86">
        <f>'Graficas Dias Tipo '!AL38</f>
        <v>4994.8999999999996</v>
      </c>
      <c r="F40" s="86">
        <f>'Graficas Dias Tipo '!Y38</f>
        <v>23943.033333333333</v>
      </c>
      <c r="G40" s="86">
        <f>'Graficas Dias Tipo '!AY38</f>
        <v>6676.5666666666666</v>
      </c>
      <c r="H40" s="87"/>
      <c r="I40" s="88">
        <f t="shared" si="0"/>
        <v>22096.733333333334</v>
      </c>
      <c r="J40" s="89">
        <f t="shared" si="1"/>
        <v>4994.8999999999996</v>
      </c>
      <c r="K40" s="86"/>
    </row>
    <row r="41" spans="1:11">
      <c r="A41" s="80">
        <f t="shared" si="2"/>
        <v>29</v>
      </c>
      <c r="B41" s="80">
        <f t="shared" si="3"/>
        <v>4.6666666666666661</v>
      </c>
      <c r="C41" s="91">
        <f t="shared" si="4"/>
        <v>0.1944444444444445</v>
      </c>
      <c r="D41" s="86">
        <f>'Graficas Dias Tipo '!L39</f>
        <v>22130.166666666668</v>
      </c>
      <c r="E41" s="86">
        <f>'Graficas Dias Tipo '!AL39</f>
        <v>5011.5333333333328</v>
      </c>
      <c r="F41" s="86">
        <f>'Graficas Dias Tipo '!Y39</f>
        <v>24054.833333333332</v>
      </c>
      <c r="G41" s="86">
        <f>'Graficas Dias Tipo '!AY39</f>
        <v>6693.5</v>
      </c>
      <c r="H41" s="87"/>
      <c r="I41" s="88">
        <f t="shared" si="0"/>
        <v>22130.166666666668</v>
      </c>
      <c r="J41" s="89">
        <f t="shared" si="1"/>
        <v>5011.5333333333328</v>
      </c>
      <c r="K41" s="86"/>
    </row>
    <row r="42" spans="1:11">
      <c r="A42" s="80">
        <f t="shared" si="2"/>
        <v>30</v>
      </c>
      <c r="B42" s="80">
        <f t="shared" si="3"/>
        <v>4.833333333333333</v>
      </c>
      <c r="C42" s="91">
        <f t="shared" si="4"/>
        <v>0.20138888888888895</v>
      </c>
      <c r="D42" s="86">
        <f>'Graficas Dias Tipo '!L40</f>
        <v>22099.633333333328</v>
      </c>
      <c r="E42" s="86">
        <f>'Graficas Dias Tipo '!AL40</f>
        <v>5027.8666666666668</v>
      </c>
      <c r="F42" s="86">
        <f>'Graficas Dias Tipo '!Y40</f>
        <v>24106.133333333328</v>
      </c>
      <c r="G42" s="86">
        <f>'Graficas Dias Tipo '!AY40</f>
        <v>6730.8333333333339</v>
      </c>
      <c r="H42" s="87"/>
      <c r="I42" s="88">
        <f t="shared" si="0"/>
        <v>22099.633333333328</v>
      </c>
      <c r="J42" s="89">
        <f t="shared" si="1"/>
        <v>5027.8666666666668</v>
      </c>
      <c r="K42" s="86"/>
    </row>
    <row r="43" spans="1:11">
      <c r="A43" s="80">
        <f t="shared" si="2"/>
        <v>31</v>
      </c>
      <c r="B43" s="80">
        <f t="shared" si="3"/>
        <v>5</v>
      </c>
      <c r="C43" s="91">
        <f t="shared" si="4"/>
        <v>0.2083333333333334</v>
      </c>
      <c r="D43" s="86">
        <f>'Graficas Dias Tipo '!L41</f>
        <v>22151.466666666664</v>
      </c>
      <c r="E43" s="86">
        <f>'Graficas Dias Tipo '!AL41</f>
        <v>5044.5333333333328</v>
      </c>
      <c r="F43" s="86">
        <f>'Graficas Dias Tipo '!Y41</f>
        <v>24108.866666666665</v>
      </c>
      <c r="G43" s="86">
        <f>'Graficas Dias Tipo '!AY41</f>
        <v>6735.8</v>
      </c>
      <c r="H43" s="87"/>
      <c r="I43" s="88">
        <f t="shared" si="0"/>
        <v>22151.466666666664</v>
      </c>
      <c r="J43" s="89">
        <f t="shared" si="1"/>
        <v>5044.5333333333328</v>
      </c>
      <c r="K43" s="86"/>
    </row>
    <row r="44" spans="1:11">
      <c r="A44" s="80">
        <f t="shared" si="2"/>
        <v>32</v>
      </c>
      <c r="B44" s="80">
        <f t="shared" si="3"/>
        <v>5.166666666666667</v>
      </c>
      <c r="C44" s="91">
        <f t="shared" si="4"/>
        <v>0.21527777777777785</v>
      </c>
      <c r="D44" s="86">
        <f>'Graficas Dias Tipo '!L42</f>
        <v>22337.499999999996</v>
      </c>
      <c r="E44" s="86">
        <f>'Graficas Dias Tipo '!AL42</f>
        <v>5118.4333333333334</v>
      </c>
      <c r="F44" s="86">
        <f>'Graficas Dias Tipo '!Y42</f>
        <v>24393.100000000002</v>
      </c>
      <c r="G44" s="86">
        <f>'Graficas Dias Tipo '!AY42</f>
        <v>6778.5333333333338</v>
      </c>
      <c r="H44" s="87"/>
      <c r="I44" s="88">
        <f t="shared" si="0"/>
        <v>22337.499999999996</v>
      </c>
      <c r="J44" s="89">
        <f t="shared" si="1"/>
        <v>5118.4333333333334</v>
      </c>
      <c r="K44" s="86"/>
    </row>
    <row r="45" spans="1:11">
      <c r="A45" s="80">
        <f t="shared" si="2"/>
        <v>33</v>
      </c>
      <c r="B45" s="80">
        <f t="shared" si="3"/>
        <v>5.3333333333333339</v>
      </c>
      <c r="C45" s="91">
        <f t="shared" si="4"/>
        <v>0.22222222222222229</v>
      </c>
      <c r="D45" s="86">
        <f>'Graficas Dias Tipo '!L43</f>
        <v>22363.566666666669</v>
      </c>
      <c r="E45" s="86">
        <f>'Graficas Dias Tipo '!AL43</f>
        <v>5136.6333333333332</v>
      </c>
      <c r="F45" s="86">
        <f>'Graficas Dias Tipo '!Y43</f>
        <v>24488.966666666671</v>
      </c>
      <c r="G45" s="86">
        <f>'Graficas Dias Tipo '!AY43</f>
        <v>6819.6</v>
      </c>
      <c r="H45" s="87"/>
      <c r="I45" s="88">
        <f t="shared" ref="I45:I76" si="5">H45+D45</f>
        <v>22363.566666666669</v>
      </c>
      <c r="J45" s="89">
        <f t="shared" ref="J45:J76" si="6">IF(I45&gt;D45,(I45-D45)/(F45-D45)*(G45-E45)+E45,E45)</f>
        <v>5136.6333333333332</v>
      </c>
      <c r="K45" s="86"/>
    </row>
    <row r="46" spans="1:11">
      <c r="A46" s="80">
        <f t="shared" si="2"/>
        <v>34</v>
      </c>
      <c r="B46" s="80">
        <f t="shared" si="3"/>
        <v>5.5000000000000009</v>
      </c>
      <c r="C46" s="91">
        <f t="shared" si="4"/>
        <v>0.22916666666666674</v>
      </c>
      <c r="D46" s="86">
        <f>'Graficas Dias Tipo '!L44</f>
        <v>22425.766666666663</v>
      </c>
      <c r="E46" s="86">
        <f>'Graficas Dias Tipo '!AL44</f>
        <v>5176.2</v>
      </c>
      <c r="F46" s="86">
        <f>'Graficas Dias Tipo '!Y44</f>
        <v>24544.1</v>
      </c>
      <c r="G46" s="86">
        <f>'Graficas Dias Tipo '!AY44</f>
        <v>6817.3666666666668</v>
      </c>
      <c r="H46" s="87"/>
      <c r="I46" s="88">
        <f t="shared" si="5"/>
        <v>22425.766666666663</v>
      </c>
      <c r="J46" s="89">
        <f t="shared" si="6"/>
        <v>5176.2</v>
      </c>
      <c r="K46" s="86"/>
    </row>
    <row r="47" spans="1:11">
      <c r="A47" s="80">
        <f t="shared" si="2"/>
        <v>35</v>
      </c>
      <c r="B47" s="80">
        <f t="shared" si="3"/>
        <v>5.6666666666666679</v>
      </c>
      <c r="C47" s="91">
        <f t="shared" si="4"/>
        <v>0.23611111111111119</v>
      </c>
      <c r="D47" s="86">
        <f>'Graficas Dias Tipo '!L45</f>
        <v>22525.033333333333</v>
      </c>
      <c r="E47" s="86">
        <f>'Graficas Dias Tipo '!AL45</f>
        <v>5209.3999999999996</v>
      </c>
      <c r="F47" s="86">
        <f>'Graficas Dias Tipo '!Y45</f>
        <v>24752.766666666666</v>
      </c>
      <c r="G47" s="86">
        <f>'Graficas Dias Tipo '!AY45</f>
        <v>6886.7</v>
      </c>
      <c r="H47" s="87"/>
      <c r="I47" s="88">
        <f t="shared" si="5"/>
        <v>22525.033333333333</v>
      </c>
      <c r="J47" s="89">
        <f t="shared" si="6"/>
        <v>5209.3999999999996</v>
      </c>
      <c r="K47" s="86"/>
    </row>
    <row r="48" spans="1:11">
      <c r="A48" s="80">
        <f t="shared" si="2"/>
        <v>36</v>
      </c>
      <c r="B48" s="80">
        <f t="shared" si="3"/>
        <v>5.8333333333333348</v>
      </c>
      <c r="C48" s="91">
        <f t="shared" si="4"/>
        <v>0.24305555555555564</v>
      </c>
      <c r="D48" s="86">
        <f>'Graficas Dias Tipo '!L46</f>
        <v>22624.033333333333</v>
      </c>
      <c r="E48" s="86">
        <f>'Graficas Dias Tipo '!AL46</f>
        <v>5229.0666666666666</v>
      </c>
      <c r="F48" s="86">
        <f>'Graficas Dias Tipo '!Y46</f>
        <v>24930.633333333331</v>
      </c>
      <c r="G48" s="86">
        <f>'Graficas Dias Tipo '!AY46</f>
        <v>6913.8333333333339</v>
      </c>
      <c r="H48" s="87"/>
      <c r="I48" s="88">
        <f t="shared" si="5"/>
        <v>22624.033333333333</v>
      </c>
      <c r="J48" s="89">
        <f t="shared" si="6"/>
        <v>5229.0666666666666</v>
      </c>
      <c r="K48" s="86"/>
    </row>
    <row r="49" spans="1:11">
      <c r="A49" s="80">
        <f t="shared" si="2"/>
        <v>37</v>
      </c>
      <c r="B49" s="80">
        <f t="shared" si="3"/>
        <v>6.0000000000000018</v>
      </c>
      <c r="C49" s="91">
        <f t="shared" si="4"/>
        <v>0.25000000000000006</v>
      </c>
      <c r="D49" s="86">
        <f>'Graficas Dias Tipo '!L47</f>
        <v>22908.533333333336</v>
      </c>
      <c r="E49" s="86">
        <f>'Graficas Dias Tipo '!AL47</f>
        <v>5250.833333333333</v>
      </c>
      <c r="F49" s="86">
        <f>'Graficas Dias Tipo '!Y47</f>
        <v>25269.866666666665</v>
      </c>
      <c r="G49" s="86">
        <f>'Graficas Dias Tipo '!AY47</f>
        <v>6957.2666666666664</v>
      </c>
      <c r="H49" s="87"/>
      <c r="I49" s="88">
        <f t="shared" si="5"/>
        <v>22908.533333333336</v>
      </c>
      <c r="J49" s="89">
        <f t="shared" si="6"/>
        <v>5250.833333333333</v>
      </c>
      <c r="K49" s="86"/>
    </row>
    <row r="50" spans="1:11">
      <c r="A50" s="80">
        <f t="shared" si="2"/>
        <v>38</v>
      </c>
      <c r="B50" s="80">
        <f t="shared" si="3"/>
        <v>6.1666666666666687</v>
      </c>
      <c r="C50" s="91">
        <f t="shared" si="4"/>
        <v>0.25694444444444448</v>
      </c>
      <c r="D50" s="86">
        <f>'Graficas Dias Tipo '!L48</f>
        <v>23567.366666666661</v>
      </c>
      <c r="E50" s="86">
        <f>'Graficas Dias Tipo '!AL48</f>
        <v>5311</v>
      </c>
      <c r="F50" s="86">
        <f>'Graficas Dias Tipo '!Y48</f>
        <v>26165.199999999997</v>
      </c>
      <c r="G50" s="86">
        <f>'Graficas Dias Tipo '!AY48</f>
        <v>7122.6333333333332</v>
      </c>
      <c r="H50" s="87"/>
      <c r="I50" s="88">
        <f t="shared" si="5"/>
        <v>23567.366666666661</v>
      </c>
      <c r="J50" s="89">
        <f t="shared" si="6"/>
        <v>5311</v>
      </c>
      <c r="K50" s="86"/>
    </row>
    <row r="51" spans="1:11">
      <c r="A51" s="80">
        <f t="shared" si="2"/>
        <v>39</v>
      </c>
      <c r="B51" s="80">
        <f t="shared" si="3"/>
        <v>6.3333333333333357</v>
      </c>
      <c r="C51" s="91">
        <f t="shared" si="4"/>
        <v>0.2638888888888889</v>
      </c>
      <c r="D51" s="86">
        <f>'Graficas Dias Tipo '!L49</f>
        <v>23921</v>
      </c>
      <c r="E51" s="86">
        <f>'Graficas Dias Tipo '!AL49</f>
        <v>5405.7000000000007</v>
      </c>
      <c r="F51" s="86">
        <f>'Graficas Dias Tipo '!Y49</f>
        <v>26698.666666666668</v>
      </c>
      <c r="G51" s="86">
        <f>'Graficas Dias Tipo '!AY49</f>
        <v>7262.1333333333332</v>
      </c>
      <c r="H51" s="87"/>
      <c r="I51" s="88">
        <f t="shared" si="5"/>
        <v>23921</v>
      </c>
      <c r="J51" s="89">
        <f t="shared" si="6"/>
        <v>5405.7000000000007</v>
      </c>
      <c r="K51" s="86"/>
    </row>
    <row r="52" spans="1:11">
      <c r="A52" s="80">
        <f t="shared" si="2"/>
        <v>40</v>
      </c>
      <c r="B52" s="80">
        <f t="shared" si="3"/>
        <v>6.5000000000000027</v>
      </c>
      <c r="C52" s="91">
        <f t="shared" si="4"/>
        <v>0.27083333333333331</v>
      </c>
      <c r="D52" s="86">
        <f>'Graficas Dias Tipo '!L50</f>
        <v>24177.966666666667</v>
      </c>
      <c r="E52" s="86">
        <f>'Graficas Dias Tipo '!AL50</f>
        <v>5467.5333333333328</v>
      </c>
      <c r="F52" s="86">
        <f>'Graficas Dias Tipo '!Y50</f>
        <v>26952.266666666666</v>
      </c>
      <c r="G52" s="86">
        <f>'Graficas Dias Tipo '!AY50</f>
        <v>7335.8333333333339</v>
      </c>
      <c r="H52" s="87"/>
      <c r="I52" s="88">
        <f t="shared" si="5"/>
        <v>24177.966666666667</v>
      </c>
      <c r="J52" s="89">
        <f t="shared" si="6"/>
        <v>5467.5333333333328</v>
      </c>
      <c r="K52" s="86"/>
    </row>
    <row r="53" spans="1:11">
      <c r="A53" s="80">
        <f t="shared" si="2"/>
        <v>41</v>
      </c>
      <c r="B53" s="80">
        <f t="shared" si="3"/>
        <v>6.6666666666666696</v>
      </c>
      <c r="C53" s="91">
        <f t="shared" si="4"/>
        <v>0.27777777777777773</v>
      </c>
      <c r="D53" s="86">
        <f>'Graficas Dias Tipo '!L51</f>
        <v>24555.900000000005</v>
      </c>
      <c r="E53" s="86">
        <f>'Graficas Dias Tipo '!AL51</f>
        <v>5539.9</v>
      </c>
      <c r="F53" s="86">
        <f>'Graficas Dias Tipo '!Y51</f>
        <v>27650.766666666663</v>
      </c>
      <c r="G53" s="86">
        <f>'Graficas Dias Tipo '!AY51</f>
        <v>7518.2666666666664</v>
      </c>
      <c r="H53" s="87"/>
      <c r="I53" s="88">
        <f t="shared" si="5"/>
        <v>24555.900000000005</v>
      </c>
      <c r="J53" s="89">
        <f t="shared" si="6"/>
        <v>5539.9</v>
      </c>
      <c r="K53" s="86"/>
    </row>
    <row r="54" spans="1:11">
      <c r="A54" s="80">
        <f t="shared" si="2"/>
        <v>42</v>
      </c>
      <c r="B54" s="80">
        <f t="shared" si="3"/>
        <v>6.8333333333333366</v>
      </c>
      <c r="C54" s="91">
        <f t="shared" si="4"/>
        <v>0.28472222222222215</v>
      </c>
      <c r="D54" s="86">
        <f>'Graficas Dias Tipo '!L52</f>
        <v>24805.200000000001</v>
      </c>
      <c r="E54" s="86">
        <f>'Graficas Dias Tipo '!AL52</f>
        <v>5606.9333333333343</v>
      </c>
      <c r="F54" s="86">
        <f>'Graficas Dias Tipo '!Y52</f>
        <v>28245.866666666665</v>
      </c>
      <c r="G54" s="86">
        <f>'Graficas Dias Tipo '!AY52</f>
        <v>7650.4666666666672</v>
      </c>
      <c r="H54" s="87"/>
      <c r="I54" s="88">
        <f t="shared" si="5"/>
        <v>24805.200000000001</v>
      </c>
      <c r="J54" s="89">
        <f t="shared" si="6"/>
        <v>5606.9333333333343</v>
      </c>
      <c r="K54" s="86"/>
    </row>
    <row r="55" spans="1:11">
      <c r="A55" s="80">
        <f t="shared" si="2"/>
        <v>43</v>
      </c>
      <c r="B55" s="80">
        <f t="shared" si="3"/>
        <v>7.0000000000000036</v>
      </c>
      <c r="C55" s="91">
        <f t="shared" si="4"/>
        <v>0.29166666666666657</v>
      </c>
      <c r="D55" s="86">
        <f>'Graficas Dias Tipo '!L53</f>
        <v>25275.633333333335</v>
      </c>
      <c r="E55" s="86">
        <f>'Graficas Dias Tipo '!AL53</f>
        <v>5651.5666666666657</v>
      </c>
      <c r="F55" s="86">
        <f>'Graficas Dias Tipo '!Y53</f>
        <v>28938.5</v>
      </c>
      <c r="G55" s="86">
        <f>'Graficas Dias Tipo '!AY53</f>
        <v>7733.0666666666675</v>
      </c>
      <c r="H55" s="87"/>
      <c r="I55" s="88">
        <f t="shared" si="5"/>
        <v>25275.633333333335</v>
      </c>
      <c r="J55" s="89">
        <f t="shared" si="6"/>
        <v>5651.5666666666657</v>
      </c>
      <c r="K55" s="86"/>
    </row>
    <row r="56" spans="1:11">
      <c r="A56" s="80">
        <f t="shared" si="2"/>
        <v>44</v>
      </c>
      <c r="B56" s="80">
        <f t="shared" si="3"/>
        <v>7.1666666666666705</v>
      </c>
      <c r="C56" s="91">
        <f t="shared" si="4"/>
        <v>0.29861111111111099</v>
      </c>
      <c r="D56" s="86">
        <f>'Graficas Dias Tipo '!L54</f>
        <v>26155.733333333337</v>
      </c>
      <c r="E56" s="86">
        <f>'Graficas Dias Tipo '!AL54</f>
        <v>5715.2666666666664</v>
      </c>
      <c r="F56" s="86">
        <f>'Graficas Dias Tipo '!Y54</f>
        <v>30290.133333333335</v>
      </c>
      <c r="G56" s="86">
        <f>'Graficas Dias Tipo '!AY54</f>
        <v>7823.0333333333328</v>
      </c>
      <c r="H56" s="87"/>
      <c r="I56" s="88">
        <f t="shared" si="5"/>
        <v>26155.733333333337</v>
      </c>
      <c r="J56" s="89">
        <f t="shared" si="6"/>
        <v>5715.2666666666664</v>
      </c>
      <c r="K56" s="86"/>
    </row>
    <row r="57" spans="1:11">
      <c r="A57" s="80">
        <f t="shared" si="2"/>
        <v>45</v>
      </c>
      <c r="B57" s="80">
        <f t="shared" si="3"/>
        <v>7.3333333333333375</v>
      </c>
      <c r="C57" s="91">
        <f t="shared" si="4"/>
        <v>0.30555555555555541</v>
      </c>
      <c r="D57" s="86">
        <f>'Graficas Dias Tipo '!L55</f>
        <v>26576.5</v>
      </c>
      <c r="E57" s="86">
        <f>'Graficas Dias Tipo '!AL55</f>
        <v>5822.833333333333</v>
      </c>
      <c r="F57" s="86">
        <f>'Graficas Dias Tipo '!Y55</f>
        <v>31154.166666666668</v>
      </c>
      <c r="G57" s="86">
        <f>'Graficas Dias Tipo '!AY55</f>
        <v>8031.5</v>
      </c>
      <c r="H57" s="87"/>
      <c r="I57" s="88">
        <f t="shared" si="5"/>
        <v>26576.5</v>
      </c>
      <c r="J57" s="89">
        <f t="shared" si="6"/>
        <v>5822.833333333333</v>
      </c>
      <c r="K57" s="86"/>
    </row>
    <row r="58" spans="1:11">
      <c r="A58" s="80">
        <f t="shared" si="2"/>
        <v>46</v>
      </c>
      <c r="B58" s="80">
        <f t="shared" si="3"/>
        <v>7.5000000000000044</v>
      </c>
      <c r="C58" s="91">
        <f t="shared" si="4"/>
        <v>0.31249999999999983</v>
      </c>
      <c r="D58" s="86">
        <f>'Graficas Dias Tipo '!L56</f>
        <v>26944.633333333335</v>
      </c>
      <c r="E58" s="86">
        <f>'Graficas Dias Tipo '!AL56</f>
        <v>5922.7666666666664</v>
      </c>
      <c r="F58" s="86">
        <f>'Graficas Dias Tipo '!Y56</f>
        <v>31753.766666666663</v>
      </c>
      <c r="G58" s="86">
        <f>'Graficas Dias Tipo '!AY56</f>
        <v>8178.4333333333334</v>
      </c>
      <c r="H58" s="87"/>
      <c r="I58" s="88">
        <f t="shared" si="5"/>
        <v>26944.633333333335</v>
      </c>
      <c r="J58" s="89">
        <f t="shared" si="6"/>
        <v>5922.7666666666664</v>
      </c>
      <c r="K58" s="86"/>
    </row>
    <row r="59" spans="1:11">
      <c r="A59" s="80">
        <f t="shared" si="2"/>
        <v>47</v>
      </c>
      <c r="B59" s="80">
        <f t="shared" si="3"/>
        <v>7.6666666666666714</v>
      </c>
      <c r="C59" s="91">
        <f t="shared" si="4"/>
        <v>0.31944444444444425</v>
      </c>
      <c r="D59" s="86">
        <f>'Graficas Dias Tipo '!L57</f>
        <v>27308.133333333331</v>
      </c>
      <c r="E59" s="86">
        <f>'Graficas Dias Tipo '!AL57</f>
        <v>6027.1666666666661</v>
      </c>
      <c r="F59" s="86">
        <f>'Graficas Dias Tipo '!Y57</f>
        <v>32473.266666666666</v>
      </c>
      <c r="G59" s="86">
        <f>'Graficas Dias Tipo '!AY57</f>
        <v>8316.4333333333325</v>
      </c>
      <c r="H59" s="87"/>
      <c r="I59" s="88">
        <f t="shared" si="5"/>
        <v>27308.133333333331</v>
      </c>
      <c r="J59" s="89">
        <f t="shared" si="6"/>
        <v>6027.1666666666661</v>
      </c>
      <c r="K59" s="86"/>
    </row>
    <row r="60" spans="1:11">
      <c r="A60" s="80">
        <f t="shared" si="2"/>
        <v>48</v>
      </c>
      <c r="B60" s="80">
        <f t="shared" si="3"/>
        <v>7.8333333333333384</v>
      </c>
      <c r="C60" s="91">
        <f t="shared" si="4"/>
        <v>0.32638888888888867</v>
      </c>
      <c r="D60" s="86">
        <f>'Graficas Dias Tipo '!L58</f>
        <v>27482.299999999996</v>
      </c>
      <c r="E60" s="86">
        <f>'Graficas Dias Tipo '!AL58</f>
        <v>6097.4333333333334</v>
      </c>
      <c r="F60" s="86">
        <f>'Graficas Dias Tipo '!Y58</f>
        <v>32977.500000000007</v>
      </c>
      <c r="G60" s="86">
        <f>'Graficas Dias Tipo '!AY58</f>
        <v>8452.2333333333336</v>
      </c>
      <c r="H60" s="87"/>
      <c r="I60" s="88">
        <f t="shared" si="5"/>
        <v>27482.299999999996</v>
      </c>
      <c r="J60" s="89">
        <f t="shared" si="6"/>
        <v>6097.4333333333334</v>
      </c>
      <c r="K60" s="86"/>
    </row>
    <row r="61" spans="1:11">
      <c r="A61" s="80">
        <f t="shared" si="2"/>
        <v>49</v>
      </c>
      <c r="B61" s="80">
        <f t="shared" si="3"/>
        <v>8.0000000000000053</v>
      </c>
      <c r="C61" s="91">
        <f t="shared" si="4"/>
        <v>0.33333333333333309</v>
      </c>
      <c r="D61" s="86">
        <f>'Graficas Dias Tipo '!L59</f>
        <v>27669.966666666671</v>
      </c>
      <c r="E61" s="86">
        <f>'Graficas Dias Tipo '!AL59</f>
        <v>6128.1333333333332</v>
      </c>
      <c r="F61" s="86">
        <f>'Graficas Dias Tipo '!Y59</f>
        <v>33259.566666666673</v>
      </c>
      <c r="G61" s="86">
        <f>'Graficas Dias Tipo '!AY59</f>
        <v>8553.2000000000007</v>
      </c>
      <c r="H61" s="87"/>
      <c r="I61" s="88">
        <f t="shared" si="5"/>
        <v>27669.966666666671</v>
      </c>
      <c r="J61" s="89">
        <f t="shared" si="6"/>
        <v>6128.1333333333332</v>
      </c>
      <c r="K61" s="86"/>
    </row>
    <row r="62" spans="1:11">
      <c r="A62" s="80">
        <f t="shared" si="2"/>
        <v>50</v>
      </c>
      <c r="B62" s="80">
        <f t="shared" si="3"/>
        <v>8.1666666666666714</v>
      </c>
      <c r="C62" s="91">
        <f t="shared" si="4"/>
        <v>0.34027777777777751</v>
      </c>
      <c r="D62" s="86">
        <f>'Graficas Dias Tipo '!L60</f>
        <v>28593.133333333335</v>
      </c>
      <c r="E62" s="86">
        <f>'Graficas Dias Tipo '!AL60</f>
        <v>6260.4333333333343</v>
      </c>
      <c r="F62" s="86">
        <f>'Graficas Dias Tipo '!Y60</f>
        <v>34519.833333333343</v>
      </c>
      <c r="G62" s="86">
        <f>'Graficas Dias Tipo '!AY60</f>
        <v>8813.5</v>
      </c>
      <c r="H62" s="87"/>
      <c r="I62" s="88">
        <f t="shared" si="5"/>
        <v>28593.133333333335</v>
      </c>
      <c r="J62" s="89">
        <f t="shared" si="6"/>
        <v>6260.4333333333343</v>
      </c>
      <c r="K62" s="86"/>
    </row>
    <row r="63" spans="1:11">
      <c r="A63" s="80">
        <f t="shared" si="2"/>
        <v>51</v>
      </c>
      <c r="B63" s="80">
        <f t="shared" si="3"/>
        <v>8.3333333333333375</v>
      </c>
      <c r="C63" s="91">
        <f t="shared" si="4"/>
        <v>0.34722222222222193</v>
      </c>
      <c r="D63" s="86">
        <f>'Graficas Dias Tipo '!L61</f>
        <v>28916.5</v>
      </c>
      <c r="E63" s="86">
        <f>'Graficas Dias Tipo '!AL61</f>
        <v>6337.9666666666662</v>
      </c>
      <c r="F63" s="86">
        <f>'Graficas Dias Tipo '!Y61</f>
        <v>34930.933333333327</v>
      </c>
      <c r="G63" s="86">
        <f>'Graficas Dias Tipo '!AY61</f>
        <v>8928.7666666666664</v>
      </c>
      <c r="H63" s="87"/>
      <c r="I63" s="88">
        <f t="shared" si="5"/>
        <v>28916.5</v>
      </c>
      <c r="J63" s="89">
        <f t="shared" si="6"/>
        <v>6337.9666666666662</v>
      </c>
      <c r="K63" s="86"/>
    </row>
    <row r="64" spans="1:11">
      <c r="A64" s="80">
        <f t="shared" si="2"/>
        <v>52</v>
      </c>
      <c r="B64" s="80">
        <f t="shared" si="3"/>
        <v>8.5000000000000036</v>
      </c>
      <c r="C64" s="91">
        <f t="shared" si="4"/>
        <v>0.35416666666666635</v>
      </c>
      <c r="D64" s="86">
        <f>'Graficas Dias Tipo '!L62</f>
        <v>29104.733333333337</v>
      </c>
      <c r="E64" s="86">
        <f>'Graficas Dias Tipo '!AL62</f>
        <v>6375.0666666666657</v>
      </c>
      <c r="F64" s="86">
        <f>'Graficas Dias Tipo '!Y62</f>
        <v>34985.333333333328</v>
      </c>
      <c r="G64" s="86">
        <f>'Graficas Dias Tipo '!AY62</f>
        <v>8958.4666666666672</v>
      </c>
      <c r="H64" s="87"/>
      <c r="I64" s="88">
        <f t="shared" si="5"/>
        <v>29104.733333333337</v>
      </c>
      <c r="J64" s="89">
        <f t="shared" si="6"/>
        <v>6375.0666666666657</v>
      </c>
      <c r="K64" s="86"/>
    </row>
    <row r="65" spans="1:11">
      <c r="A65" s="80">
        <f t="shared" si="2"/>
        <v>53</v>
      </c>
      <c r="B65" s="80">
        <f t="shared" si="3"/>
        <v>8.6666666666666696</v>
      </c>
      <c r="C65" s="91">
        <f t="shared" si="4"/>
        <v>0.36111111111111077</v>
      </c>
      <c r="D65" s="86">
        <f>'Graficas Dias Tipo '!L63</f>
        <v>29458.7</v>
      </c>
      <c r="E65" s="86">
        <f>'Graficas Dias Tipo '!AL63</f>
        <v>6452.4</v>
      </c>
      <c r="F65" s="86">
        <f>'Graficas Dias Tipo '!Y63</f>
        <v>35236.999999999993</v>
      </c>
      <c r="G65" s="86">
        <f>'Graficas Dias Tipo '!AY63</f>
        <v>9002.2666666666664</v>
      </c>
      <c r="H65" s="87"/>
      <c r="I65" s="88">
        <f t="shared" si="5"/>
        <v>29458.7</v>
      </c>
      <c r="J65" s="89">
        <f t="shared" si="6"/>
        <v>6452.4</v>
      </c>
      <c r="K65" s="86"/>
    </row>
    <row r="66" spans="1:11">
      <c r="A66" s="80">
        <f t="shared" si="2"/>
        <v>54</v>
      </c>
      <c r="B66" s="80">
        <f t="shared" si="3"/>
        <v>8.8333333333333357</v>
      </c>
      <c r="C66" s="91">
        <f t="shared" si="4"/>
        <v>0.36805555555555519</v>
      </c>
      <c r="D66" s="86">
        <f>'Graficas Dias Tipo '!L64</f>
        <v>29604.933333333331</v>
      </c>
      <c r="E66" s="86">
        <f>'Graficas Dias Tipo '!AL64</f>
        <v>6484.2333333333336</v>
      </c>
      <c r="F66" s="86">
        <f>'Graficas Dias Tipo '!Y64</f>
        <v>35228.099999999991</v>
      </c>
      <c r="G66" s="86">
        <f>'Graficas Dias Tipo '!AY64</f>
        <v>9016.9000000000015</v>
      </c>
      <c r="H66" s="87"/>
      <c r="I66" s="88">
        <f t="shared" si="5"/>
        <v>29604.933333333331</v>
      </c>
      <c r="J66" s="89">
        <f t="shared" si="6"/>
        <v>6484.2333333333336</v>
      </c>
      <c r="K66" s="86"/>
    </row>
    <row r="67" spans="1:11">
      <c r="A67" s="80">
        <f t="shared" si="2"/>
        <v>55</v>
      </c>
      <c r="B67" s="80">
        <f t="shared" si="3"/>
        <v>9.0000000000000018</v>
      </c>
      <c r="C67" s="91">
        <f t="shared" si="4"/>
        <v>0.37499999999999961</v>
      </c>
      <c r="D67" s="86">
        <f>'Graficas Dias Tipo '!L65</f>
        <v>29860.566666666669</v>
      </c>
      <c r="E67" s="86">
        <f>'Graficas Dias Tipo '!AL65</f>
        <v>6509.9666666666672</v>
      </c>
      <c r="F67" s="86">
        <f>'Graficas Dias Tipo '!Y65</f>
        <v>35203.166666666657</v>
      </c>
      <c r="G67" s="86">
        <f>'Graficas Dias Tipo '!AY65</f>
        <v>9011.5333333333328</v>
      </c>
      <c r="H67" s="87"/>
      <c r="I67" s="88">
        <f t="shared" si="5"/>
        <v>29860.566666666669</v>
      </c>
      <c r="J67" s="89">
        <f t="shared" si="6"/>
        <v>6509.9666666666672</v>
      </c>
      <c r="K67" s="86"/>
    </row>
    <row r="68" spans="1:11">
      <c r="A68" s="80">
        <f t="shared" si="2"/>
        <v>56</v>
      </c>
      <c r="B68" s="80">
        <f t="shared" si="3"/>
        <v>9.1666666666666679</v>
      </c>
      <c r="C68" s="91">
        <f t="shared" si="4"/>
        <v>0.38194444444444403</v>
      </c>
      <c r="D68" s="86">
        <f>'Graficas Dias Tipo '!L66</f>
        <v>30399.200000000001</v>
      </c>
      <c r="E68" s="86">
        <f>'Graficas Dias Tipo '!AL66</f>
        <v>6598.7333333333336</v>
      </c>
      <c r="F68" s="86">
        <f>'Graficas Dias Tipo '!Y66</f>
        <v>35787.133333333339</v>
      </c>
      <c r="G68" s="86">
        <f>'Graficas Dias Tipo '!AY66</f>
        <v>9082.3666666666668</v>
      </c>
      <c r="H68" s="87"/>
      <c r="I68" s="88">
        <f t="shared" si="5"/>
        <v>30399.200000000001</v>
      </c>
      <c r="J68" s="89">
        <f t="shared" si="6"/>
        <v>6598.7333333333336</v>
      </c>
      <c r="K68" s="86"/>
    </row>
    <row r="69" spans="1:11">
      <c r="A69" s="80">
        <f t="shared" si="2"/>
        <v>57</v>
      </c>
      <c r="B69" s="80">
        <f t="shared" si="3"/>
        <v>9.3333333333333339</v>
      </c>
      <c r="C69" s="91">
        <f t="shared" si="4"/>
        <v>0.38888888888888845</v>
      </c>
      <c r="D69" s="86">
        <f>'Graficas Dias Tipo '!L67</f>
        <v>30737.399999999998</v>
      </c>
      <c r="E69" s="86">
        <f>'Graficas Dias Tipo '!AL67</f>
        <v>6656.5</v>
      </c>
      <c r="F69" s="86">
        <f>'Graficas Dias Tipo '!Y67</f>
        <v>36120.233333333337</v>
      </c>
      <c r="G69" s="86">
        <f>'Graficas Dias Tipo '!AY67</f>
        <v>9137.4</v>
      </c>
      <c r="H69" s="87"/>
      <c r="I69" s="88">
        <f t="shared" si="5"/>
        <v>30737.399999999998</v>
      </c>
      <c r="J69" s="89">
        <f t="shared" si="6"/>
        <v>6656.5</v>
      </c>
      <c r="K69" s="86"/>
    </row>
    <row r="70" spans="1:11">
      <c r="A70" s="80">
        <f t="shared" si="2"/>
        <v>58</v>
      </c>
      <c r="B70" s="80">
        <f t="shared" si="3"/>
        <v>9.5</v>
      </c>
      <c r="C70" s="91">
        <f t="shared" si="4"/>
        <v>0.39583333333333287</v>
      </c>
      <c r="D70" s="86">
        <f>'Graficas Dias Tipo '!L68</f>
        <v>30966.266666666663</v>
      </c>
      <c r="E70" s="86">
        <f>'Graficas Dias Tipo '!AL68</f>
        <v>6681.2999999999993</v>
      </c>
      <c r="F70" s="86">
        <f>'Graficas Dias Tipo '!Y68</f>
        <v>36224.333333333328</v>
      </c>
      <c r="G70" s="86">
        <f>'Graficas Dias Tipo '!AY68</f>
        <v>9172.9666666666672</v>
      </c>
      <c r="H70" s="87"/>
      <c r="I70" s="88">
        <f t="shared" si="5"/>
        <v>30966.266666666663</v>
      </c>
      <c r="J70" s="89">
        <f t="shared" si="6"/>
        <v>6681.2999999999993</v>
      </c>
      <c r="K70" s="86"/>
    </row>
    <row r="71" spans="1:11">
      <c r="A71" s="80">
        <f t="shared" si="2"/>
        <v>59</v>
      </c>
      <c r="B71" s="80">
        <f t="shared" si="3"/>
        <v>9.6666666666666661</v>
      </c>
      <c r="C71" s="91">
        <f t="shared" si="4"/>
        <v>0.40277777777777729</v>
      </c>
      <c r="D71" s="86">
        <f>'Graficas Dias Tipo '!L69</f>
        <v>31294.033333333336</v>
      </c>
      <c r="E71" s="86">
        <f>'Graficas Dias Tipo '!AL69</f>
        <v>6709.2333333333336</v>
      </c>
      <c r="F71" s="86">
        <f>'Graficas Dias Tipo '!Y69</f>
        <v>36481.166666666664</v>
      </c>
      <c r="G71" s="86">
        <f>'Graficas Dias Tipo '!AY69</f>
        <v>9212</v>
      </c>
      <c r="H71" s="87"/>
      <c r="I71" s="88">
        <f t="shared" si="5"/>
        <v>31294.033333333336</v>
      </c>
      <c r="J71" s="89">
        <f t="shared" si="6"/>
        <v>6709.2333333333336</v>
      </c>
      <c r="K71" s="86"/>
    </row>
    <row r="72" spans="1:11">
      <c r="A72" s="80">
        <f t="shared" si="2"/>
        <v>60</v>
      </c>
      <c r="B72" s="80">
        <f t="shared" si="3"/>
        <v>9.8333333333333321</v>
      </c>
      <c r="C72" s="91">
        <f t="shared" si="4"/>
        <v>0.40972222222222171</v>
      </c>
      <c r="D72" s="86">
        <f>'Graficas Dias Tipo '!L70</f>
        <v>31493.833333333336</v>
      </c>
      <c r="E72" s="86">
        <f>'Graficas Dias Tipo '!AL70</f>
        <v>6722.1666666666661</v>
      </c>
      <c r="F72" s="86">
        <f>'Graficas Dias Tipo '!Y70</f>
        <v>36625.799999999996</v>
      </c>
      <c r="G72" s="86">
        <f>'Graficas Dias Tipo '!AY70</f>
        <v>9246.5999999999985</v>
      </c>
      <c r="H72" s="87"/>
      <c r="I72" s="88">
        <f t="shared" si="5"/>
        <v>31493.833333333336</v>
      </c>
      <c r="J72" s="89">
        <f t="shared" si="6"/>
        <v>6722.1666666666661</v>
      </c>
      <c r="K72" s="86"/>
    </row>
    <row r="73" spans="1:11">
      <c r="A73" s="80">
        <f t="shared" si="2"/>
        <v>61</v>
      </c>
      <c r="B73" s="80">
        <f t="shared" si="3"/>
        <v>9.9999999999999982</v>
      </c>
      <c r="C73" s="91">
        <f t="shared" si="4"/>
        <v>0.41666666666666613</v>
      </c>
      <c r="D73" s="86">
        <f>'Graficas Dias Tipo '!L71</f>
        <v>31684.1</v>
      </c>
      <c r="E73" s="86">
        <f>'Graficas Dias Tipo '!AL71</f>
        <v>6751.2</v>
      </c>
      <c r="F73" s="86">
        <f>'Graficas Dias Tipo '!Y71</f>
        <v>36636.066666666666</v>
      </c>
      <c r="G73" s="86">
        <f>'Graficas Dias Tipo '!AY71</f>
        <v>9267.1</v>
      </c>
      <c r="H73" s="87"/>
      <c r="I73" s="88">
        <f t="shared" si="5"/>
        <v>31684.1</v>
      </c>
      <c r="J73" s="89">
        <f t="shared" si="6"/>
        <v>6751.2</v>
      </c>
      <c r="K73" s="86"/>
    </row>
    <row r="74" spans="1:11">
      <c r="A74" s="80">
        <f t="shared" si="2"/>
        <v>62</v>
      </c>
      <c r="B74" s="80">
        <f t="shared" si="3"/>
        <v>10.166666666666664</v>
      </c>
      <c r="C74" s="91">
        <f t="shared" si="4"/>
        <v>0.42361111111111055</v>
      </c>
      <c r="D74" s="86">
        <f>'Graficas Dias Tipo '!L72</f>
        <v>31976.166666666668</v>
      </c>
      <c r="E74" s="86">
        <f>'Graficas Dias Tipo '!AL72</f>
        <v>6786.4</v>
      </c>
      <c r="F74" s="86">
        <f>'Graficas Dias Tipo '!Y72</f>
        <v>36808.233333333337</v>
      </c>
      <c r="G74" s="86">
        <f>'Graficas Dias Tipo '!AY72</f>
        <v>9297.5666666666675</v>
      </c>
      <c r="H74" s="87"/>
      <c r="I74" s="88">
        <f t="shared" si="5"/>
        <v>31976.166666666668</v>
      </c>
      <c r="J74" s="89">
        <f t="shared" si="6"/>
        <v>6786.4</v>
      </c>
      <c r="K74" s="86"/>
    </row>
    <row r="75" spans="1:11">
      <c r="A75" s="80">
        <f t="shared" si="2"/>
        <v>63</v>
      </c>
      <c r="B75" s="80">
        <f t="shared" si="3"/>
        <v>10.33333333333333</v>
      </c>
      <c r="C75" s="91">
        <f t="shared" si="4"/>
        <v>0.43055555555555497</v>
      </c>
      <c r="D75" s="86">
        <f>'Graficas Dias Tipo '!L73</f>
        <v>32132.133333333335</v>
      </c>
      <c r="E75" s="86">
        <f>'Graficas Dias Tipo '!AL73</f>
        <v>6784.3333333333339</v>
      </c>
      <c r="F75" s="86">
        <f>'Graficas Dias Tipo '!Y73</f>
        <v>36886.100000000006</v>
      </c>
      <c r="G75" s="86">
        <f>'Graficas Dias Tipo '!AY73</f>
        <v>9320.1</v>
      </c>
      <c r="H75" s="87"/>
      <c r="I75" s="88">
        <f t="shared" si="5"/>
        <v>32132.133333333335</v>
      </c>
      <c r="J75" s="89">
        <f t="shared" si="6"/>
        <v>6784.3333333333339</v>
      </c>
      <c r="K75" s="86"/>
    </row>
    <row r="76" spans="1:11">
      <c r="A76" s="80">
        <f t="shared" si="2"/>
        <v>64</v>
      </c>
      <c r="B76" s="80">
        <f t="shared" si="3"/>
        <v>10.499999999999996</v>
      </c>
      <c r="C76" s="91">
        <f t="shared" si="4"/>
        <v>0.43749999999999939</v>
      </c>
      <c r="D76" s="86">
        <f>'Graficas Dias Tipo '!L74</f>
        <v>32298.066666666669</v>
      </c>
      <c r="E76" s="86">
        <f>'Graficas Dias Tipo '!AL74</f>
        <v>6786.5333333333338</v>
      </c>
      <c r="F76" s="86">
        <f>'Graficas Dias Tipo '!Y74</f>
        <v>36902.866666666661</v>
      </c>
      <c r="G76" s="86">
        <f>'Graficas Dias Tipo '!AY74</f>
        <v>9321.8666666666668</v>
      </c>
      <c r="H76" s="87"/>
      <c r="I76" s="88">
        <f t="shared" si="5"/>
        <v>32298.066666666669</v>
      </c>
      <c r="J76" s="89">
        <f t="shared" si="6"/>
        <v>6786.5333333333338</v>
      </c>
      <c r="K76" s="86"/>
    </row>
    <row r="77" spans="1:11">
      <c r="A77" s="80">
        <f t="shared" si="2"/>
        <v>65</v>
      </c>
      <c r="B77" s="80">
        <f t="shared" si="3"/>
        <v>10.666666666666663</v>
      </c>
      <c r="C77" s="91">
        <f t="shared" si="4"/>
        <v>0.44444444444444381</v>
      </c>
      <c r="D77" s="86">
        <f>'Graficas Dias Tipo '!L75</f>
        <v>32466.866666666669</v>
      </c>
      <c r="E77" s="86">
        <f>'Graficas Dias Tipo '!AL75</f>
        <v>6789.4</v>
      </c>
      <c r="F77" s="86">
        <f>'Graficas Dias Tipo '!Y75</f>
        <v>37001.666666666664</v>
      </c>
      <c r="G77" s="86">
        <f>'Graficas Dias Tipo '!AY75</f>
        <v>9336.0333333333328</v>
      </c>
      <c r="H77" s="87"/>
      <c r="I77" s="88">
        <f t="shared" ref="I77:I108" si="7">H77+D77</f>
        <v>32466.866666666669</v>
      </c>
      <c r="J77" s="89">
        <f t="shared" ref="J77:J108" si="8">IF(I77&gt;D77,(I77-D77)/(F77-D77)*(G77-E77)+E77,E77)</f>
        <v>6789.4</v>
      </c>
      <c r="K77" s="86"/>
    </row>
    <row r="78" spans="1:11">
      <c r="A78" s="80">
        <f t="shared" ref="A78:A141" si="9">A77+1</f>
        <v>66</v>
      </c>
      <c r="B78" s="80">
        <f t="shared" ref="B78:B141" si="10">B77+1/6</f>
        <v>10.833333333333329</v>
      </c>
      <c r="C78" s="91">
        <f t="shared" ref="C78:C141" si="11">C77+10/60/24</f>
        <v>0.45138888888888823</v>
      </c>
      <c r="D78" s="86">
        <f>'Graficas Dias Tipo '!L76</f>
        <v>32553.9</v>
      </c>
      <c r="E78" s="86">
        <f>'Graficas Dias Tipo '!AL76</f>
        <v>6790.4666666666672</v>
      </c>
      <c r="F78" s="86">
        <f>'Graficas Dias Tipo '!Y76</f>
        <v>36960.666666666672</v>
      </c>
      <c r="G78" s="86">
        <f>'Graficas Dias Tipo '!AY76</f>
        <v>9318.7999999999993</v>
      </c>
      <c r="H78" s="87"/>
      <c r="I78" s="88">
        <f t="shared" si="7"/>
        <v>32553.9</v>
      </c>
      <c r="J78" s="89">
        <f t="shared" si="8"/>
        <v>6790.4666666666672</v>
      </c>
      <c r="K78" s="86"/>
    </row>
    <row r="79" spans="1:11">
      <c r="A79" s="80">
        <f t="shared" si="9"/>
        <v>67</v>
      </c>
      <c r="B79" s="80">
        <f t="shared" si="10"/>
        <v>10.999999999999995</v>
      </c>
      <c r="C79" s="91">
        <f t="shared" si="11"/>
        <v>0.45833333333333265</v>
      </c>
      <c r="D79" s="86">
        <f>'Graficas Dias Tipo '!L77</f>
        <v>32489.8</v>
      </c>
      <c r="E79" s="86">
        <f>'Graficas Dias Tipo '!AL77</f>
        <v>6766.2666666666664</v>
      </c>
      <c r="F79" s="86">
        <f>'Graficas Dias Tipo '!Y77</f>
        <v>36864.866666666676</v>
      </c>
      <c r="G79" s="86">
        <f>'Graficas Dias Tipo '!AY77</f>
        <v>9318.1666666666661</v>
      </c>
      <c r="H79" s="87"/>
      <c r="I79" s="88">
        <f t="shared" si="7"/>
        <v>32489.8</v>
      </c>
      <c r="J79" s="89">
        <f t="shared" si="8"/>
        <v>6766.2666666666664</v>
      </c>
      <c r="K79" s="86"/>
    </row>
    <row r="80" spans="1:11">
      <c r="A80" s="80">
        <f t="shared" si="9"/>
        <v>68</v>
      </c>
      <c r="B80" s="80">
        <f t="shared" si="10"/>
        <v>11.166666666666661</v>
      </c>
      <c r="C80" s="91">
        <f t="shared" si="11"/>
        <v>0.46527777777777707</v>
      </c>
      <c r="D80" s="86">
        <f>'Graficas Dias Tipo '!L78</f>
        <v>32666.166666666664</v>
      </c>
      <c r="E80" s="86">
        <f>'Graficas Dias Tipo '!AL78</f>
        <v>6799.5</v>
      </c>
      <c r="F80" s="86">
        <f>'Graficas Dias Tipo '!Y78</f>
        <v>36895</v>
      </c>
      <c r="G80" s="86">
        <f>'Graficas Dias Tipo '!AY78</f>
        <v>9400.7999999999993</v>
      </c>
      <c r="H80" s="87"/>
      <c r="I80" s="88">
        <f t="shared" si="7"/>
        <v>32666.166666666664</v>
      </c>
      <c r="J80" s="89">
        <f t="shared" si="8"/>
        <v>6799.5</v>
      </c>
      <c r="K80" s="86"/>
    </row>
    <row r="81" spans="1:11">
      <c r="A81" s="80">
        <f t="shared" si="9"/>
        <v>69</v>
      </c>
      <c r="B81" s="80">
        <f t="shared" si="10"/>
        <v>11.333333333333327</v>
      </c>
      <c r="C81" s="91">
        <f t="shared" si="11"/>
        <v>0.47222222222222149</v>
      </c>
      <c r="D81" s="86">
        <f>'Graficas Dias Tipo '!L79</f>
        <v>32688.2</v>
      </c>
      <c r="E81" s="86">
        <f>'Graficas Dias Tipo '!AL79</f>
        <v>6787.9</v>
      </c>
      <c r="F81" s="86">
        <f>'Graficas Dias Tipo '!Y79</f>
        <v>36810.1</v>
      </c>
      <c r="G81" s="86">
        <f>'Graficas Dias Tipo '!AY79</f>
        <v>9368.1666666666661</v>
      </c>
      <c r="H81" s="87"/>
      <c r="I81" s="88">
        <f t="shared" si="7"/>
        <v>32688.2</v>
      </c>
      <c r="J81" s="89">
        <f t="shared" si="8"/>
        <v>6787.9</v>
      </c>
      <c r="K81" s="86"/>
    </row>
    <row r="82" spans="1:11">
      <c r="A82" s="80">
        <f t="shared" si="9"/>
        <v>70</v>
      </c>
      <c r="B82" s="80">
        <f t="shared" si="10"/>
        <v>11.499999999999993</v>
      </c>
      <c r="C82" s="91">
        <f t="shared" si="11"/>
        <v>0.47916666666666591</v>
      </c>
      <c r="D82" s="86">
        <f>'Graficas Dias Tipo '!L80</f>
        <v>32675.733333333334</v>
      </c>
      <c r="E82" s="86">
        <f>'Graficas Dias Tipo '!AL80</f>
        <v>6769.5</v>
      </c>
      <c r="F82" s="86">
        <f>'Graficas Dias Tipo '!Y80</f>
        <v>36796.266666666663</v>
      </c>
      <c r="G82" s="86">
        <f>'Graficas Dias Tipo '!AY80</f>
        <v>9347.0333333333328</v>
      </c>
      <c r="H82" s="87"/>
      <c r="I82" s="88">
        <f t="shared" si="7"/>
        <v>32675.733333333334</v>
      </c>
      <c r="J82" s="89">
        <f t="shared" si="8"/>
        <v>6769.5</v>
      </c>
      <c r="K82" s="86"/>
    </row>
    <row r="83" spans="1:11">
      <c r="A83" s="80">
        <f t="shared" si="9"/>
        <v>71</v>
      </c>
      <c r="B83" s="80">
        <f t="shared" si="10"/>
        <v>11.666666666666659</v>
      </c>
      <c r="C83" s="91">
        <f t="shared" si="11"/>
        <v>0.48611111111111033</v>
      </c>
      <c r="D83" s="86">
        <f>'Graficas Dias Tipo '!L81</f>
        <v>32796.73333333333</v>
      </c>
      <c r="E83" s="86">
        <f>'Graficas Dias Tipo '!AL81</f>
        <v>6775.2666666666664</v>
      </c>
      <c r="F83" s="86">
        <f>'Graficas Dias Tipo '!Y81</f>
        <v>36740.5</v>
      </c>
      <c r="G83" s="86">
        <f>'Graficas Dias Tipo '!AY81</f>
        <v>9329.7999999999993</v>
      </c>
      <c r="H83" s="87"/>
      <c r="I83" s="88">
        <f t="shared" si="7"/>
        <v>32796.73333333333</v>
      </c>
      <c r="J83" s="89">
        <f t="shared" si="8"/>
        <v>6775.2666666666664</v>
      </c>
      <c r="K83" s="86"/>
    </row>
    <row r="84" spans="1:11">
      <c r="A84" s="80">
        <f t="shared" si="9"/>
        <v>72</v>
      </c>
      <c r="B84" s="80">
        <f t="shared" si="10"/>
        <v>11.833333333333325</v>
      </c>
      <c r="C84" s="91">
        <f t="shared" si="11"/>
        <v>0.49305555555555475</v>
      </c>
      <c r="D84" s="86">
        <f>'Graficas Dias Tipo '!L82</f>
        <v>32827.199999999997</v>
      </c>
      <c r="E84" s="86">
        <f>'Graficas Dias Tipo '!AL82</f>
        <v>6761.2333333333336</v>
      </c>
      <c r="F84" s="86">
        <f>'Graficas Dias Tipo '!Y82</f>
        <v>36737.633333333324</v>
      </c>
      <c r="G84" s="86">
        <f>'Graficas Dias Tipo '!AY82</f>
        <v>9307.5999999999985</v>
      </c>
      <c r="H84" s="87"/>
      <c r="I84" s="88">
        <f t="shared" si="7"/>
        <v>32827.199999999997</v>
      </c>
      <c r="J84" s="89">
        <f t="shared" si="8"/>
        <v>6761.2333333333336</v>
      </c>
      <c r="K84" s="86"/>
    </row>
    <row r="85" spans="1:11">
      <c r="A85" s="80">
        <f t="shared" si="9"/>
        <v>73</v>
      </c>
      <c r="B85" s="80">
        <f t="shared" si="10"/>
        <v>11.999999999999991</v>
      </c>
      <c r="C85" s="91">
        <f t="shared" si="11"/>
        <v>0.49999999999999917</v>
      </c>
      <c r="D85" s="86">
        <f>'Graficas Dias Tipo '!L83</f>
        <v>32752.799999999996</v>
      </c>
      <c r="E85" s="86">
        <f>'Graficas Dias Tipo '!AL83</f>
        <v>6744.666666666667</v>
      </c>
      <c r="F85" s="86">
        <f>'Graficas Dias Tipo '!Y83</f>
        <v>36496.433333333342</v>
      </c>
      <c r="G85" s="86">
        <f>'Graficas Dias Tipo '!AY83</f>
        <v>9251.1</v>
      </c>
      <c r="H85" s="87"/>
      <c r="I85" s="88">
        <f t="shared" si="7"/>
        <v>32752.799999999996</v>
      </c>
      <c r="J85" s="89">
        <f t="shared" si="8"/>
        <v>6744.666666666667</v>
      </c>
      <c r="K85" s="86"/>
    </row>
    <row r="86" spans="1:11">
      <c r="A86" s="80">
        <f t="shared" si="9"/>
        <v>74</v>
      </c>
      <c r="B86" s="80">
        <f t="shared" si="10"/>
        <v>12.166666666666657</v>
      </c>
      <c r="C86" s="91">
        <f t="shared" si="11"/>
        <v>0.50694444444444364</v>
      </c>
      <c r="D86" s="86">
        <f>'Graficas Dias Tipo '!L84</f>
        <v>32832.166666666664</v>
      </c>
      <c r="E86" s="86">
        <f>'Graficas Dias Tipo '!AL84</f>
        <v>6772.4333333333334</v>
      </c>
      <c r="F86" s="86">
        <f>'Graficas Dias Tipo '!Y84</f>
        <v>36441.26666666667</v>
      </c>
      <c r="G86" s="86">
        <f>'Graficas Dias Tipo '!AY84</f>
        <v>9245.3666666666668</v>
      </c>
      <c r="H86" s="87"/>
      <c r="I86" s="88">
        <f t="shared" si="7"/>
        <v>32832.166666666664</v>
      </c>
      <c r="J86" s="89">
        <f t="shared" si="8"/>
        <v>6772.4333333333334</v>
      </c>
      <c r="K86" s="86"/>
    </row>
    <row r="87" spans="1:11">
      <c r="A87" s="80">
        <f t="shared" si="9"/>
        <v>75</v>
      </c>
      <c r="B87" s="80">
        <f t="shared" si="10"/>
        <v>12.333333333333323</v>
      </c>
      <c r="C87" s="91">
        <f t="shared" si="11"/>
        <v>0.51388888888888806</v>
      </c>
      <c r="D87" s="86">
        <f>'Graficas Dias Tipo '!L85</f>
        <v>32847.466666666667</v>
      </c>
      <c r="E87" s="86">
        <f>'Graficas Dias Tipo '!AL85</f>
        <v>6758.7333333333327</v>
      </c>
      <c r="F87" s="86">
        <f>'Graficas Dias Tipo '!Y85</f>
        <v>36495.599999999999</v>
      </c>
      <c r="G87" s="86">
        <f>'Graficas Dias Tipo '!AY85</f>
        <v>9235.2333333333336</v>
      </c>
      <c r="H87" s="87"/>
      <c r="I87" s="88">
        <f t="shared" si="7"/>
        <v>32847.466666666667</v>
      </c>
      <c r="J87" s="89">
        <f t="shared" si="8"/>
        <v>6758.7333333333327</v>
      </c>
      <c r="K87" s="86"/>
    </row>
    <row r="88" spans="1:11">
      <c r="A88" s="80">
        <f t="shared" si="9"/>
        <v>76</v>
      </c>
      <c r="B88" s="80">
        <f t="shared" si="10"/>
        <v>12.499999999999989</v>
      </c>
      <c r="C88" s="91">
        <f t="shared" si="11"/>
        <v>0.52083333333333248</v>
      </c>
      <c r="D88" s="86">
        <f>'Graficas Dias Tipo '!L86</f>
        <v>32852.800000000003</v>
      </c>
      <c r="E88" s="86">
        <f>'Graficas Dias Tipo '!AL86</f>
        <v>6740.7999999999993</v>
      </c>
      <c r="F88" s="86">
        <f>'Graficas Dias Tipo '!Y86</f>
        <v>36383.366666666669</v>
      </c>
      <c r="G88" s="86">
        <f>'Graficas Dias Tipo '!AY86</f>
        <v>9212</v>
      </c>
      <c r="H88" s="87"/>
      <c r="I88" s="88">
        <f t="shared" si="7"/>
        <v>32852.800000000003</v>
      </c>
      <c r="J88" s="89">
        <f t="shared" si="8"/>
        <v>6740.7999999999993</v>
      </c>
      <c r="K88" s="86"/>
    </row>
    <row r="89" spans="1:11">
      <c r="A89" s="80">
        <f t="shared" si="9"/>
        <v>77</v>
      </c>
      <c r="B89" s="80">
        <f t="shared" si="10"/>
        <v>12.666666666666655</v>
      </c>
      <c r="C89" s="91">
        <f t="shared" si="11"/>
        <v>0.5277777777777769</v>
      </c>
      <c r="D89" s="86">
        <f>'Graficas Dias Tipo '!L87</f>
        <v>32940.76666666667</v>
      </c>
      <c r="E89" s="86">
        <f>'Graficas Dias Tipo '!AL87</f>
        <v>6745.4666666666672</v>
      </c>
      <c r="F89" s="86">
        <f>'Graficas Dias Tipo '!Y87</f>
        <v>36446.933333333334</v>
      </c>
      <c r="G89" s="86">
        <f>'Graficas Dias Tipo '!AY87</f>
        <v>9197.9666666666672</v>
      </c>
      <c r="H89" s="87"/>
      <c r="I89" s="88">
        <f t="shared" si="7"/>
        <v>32940.76666666667</v>
      </c>
      <c r="J89" s="89">
        <f t="shared" si="8"/>
        <v>6745.4666666666672</v>
      </c>
      <c r="K89" s="86"/>
    </row>
    <row r="90" spans="1:11">
      <c r="A90" s="80">
        <f t="shared" si="9"/>
        <v>78</v>
      </c>
      <c r="B90" s="80">
        <f t="shared" si="10"/>
        <v>12.833333333333321</v>
      </c>
      <c r="C90" s="91">
        <f t="shared" si="11"/>
        <v>0.53472222222222132</v>
      </c>
      <c r="D90" s="86">
        <f>'Graficas Dias Tipo '!L88</f>
        <v>33031.966666666667</v>
      </c>
      <c r="E90" s="86">
        <f>'Graficas Dias Tipo '!AL88</f>
        <v>6743.6</v>
      </c>
      <c r="F90" s="86">
        <f>'Graficas Dias Tipo '!Y88</f>
        <v>36525.666666666664</v>
      </c>
      <c r="G90" s="86">
        <f>'Graficas Dias Tipo '!AY88</f>
        <v>9191.2999999999993</v>
      </c>
      <c r="H90" s="87"/>
      <c r="I90" s="88">
        <f t="shared" si="7"/>
        <v>33031.966666666667</v>
      </c>
      <c r="J90" s="89">
        <f t="shared" si="8"/>
        <v>6743.6</v>
      </c>
      <c r="K90" s="86"/>
    </row>
    <row r="91" spans="1:11">
      <c r="A91" s="80">
        <f t="shared" si="9"/>
        <v>79</v>
      </c>
      <c r="B91" s="80">
        <f t="shared" si="10"/>
        <v>12.999999999999988</v>
      </c>
      <c r="C91" s="91">
        <f t="shared" si="11"/>
        <v>0.54166666666666574</v>
      </c>
      <c r="D91" s="86">
        <f>'Graficas Dias Tipo '!L89</f>
        <v>33031.366666666669</v>
      </c>
      <c r="E91" s="86">
        <f>'Graficas Dias Tipo '!AL89</f>
        <v>6735.1333333333332</v>
      </c>
      <c r="F91" s="86">
        <f>'Graficas Dias Tipo '!Y89</f>
        <v>36416.799999999996</v>
      </c>
      <c r="G91" s="86">
        <f>'Graficas Dias Tipo '!AY89</f>
        <v>9194.4</v>
      </c>
      <c r="H91" s="87"/>
      <c r="I91" s="88">
        <f t="shared" si="7"/>
        <v>33031.366666666669</v>
      </c>
      <c r="J91" s="89">
        <f t="shared" si="8"/>
        <v>6735.1333333333332</v>
      </c>
      <c r="K91" s="86"/>
    </row>
    <row r="92" spans="1:11">
      <c r="A92" s="80">
        <f t="shared" si="9"/>
        <v>80</v>
      </c>
      <c r="B92" s="80">
        <f t="shared" si="10"/>
        <v>13.166666666666654</v>
      </c>
      <c r="C92" s="91">
        <f t="shared" si="11"/>
        <v>0.54861111111111016</v>
      </c>
      <c r="D92" s="86">
        <f>'Graficas Dias Tipo '!L90</f>
        <v>33015.966666666667</v>
      </c>
      <c r="E92" s="86">
        <f>'Graficas Dias Tipo '!AL90</f>
        <v>6751.9</v>
      </c>
      <c r="F92" s="86">
        <f>'Graficas Dias Tipo '!Y90</f>
        <v>36489.200000000004</v>
      </c>
      <c r="G92" s="86">
        <f>'Graficas Dias Tipo '!AY90</f>
        <v>9244.6666666666661</v>
      </c>
      <c r="H92" s="87"/>
      <c r="I92" s="88">
        <f t="shared" si="7"/>
        <v>33015.966666666667</v>
      </c>
      <c r="J92" s="89">
        <f t="shared" si="8"/>
        <v>6751.9</v>
      </c>
      <c r="K92" s="86"/>
    </row>
    <row r="93" spans="1:11">
      <c r="A93" s="80">
        <f t="shared" si="9"/>
        <v>81</v>
      </c>
      <c r="B93" s="80">
        <f t="shared" si="10"/>
        <v>13.33333333333332</v>
      </c>
      <c r="C93" s="91">
        <f t="shared" si="11"/>
        <v>0.55555555555555458</v>
      </c>
      <c r="D93" s="86">
        <f>'Graficas Dias Tipo '!L91</f>
        <v>32977.733333333337</v>
      </c>
      <c r="E93" s="86">
        <f>'Graficas Dias Tipo '!AL91</f>
        <v>6748.3666666666668</v>
      </c>
      <c r="F93" s="86">
        <f>'Graficas Dias Tipo '!Y91</f>
        <v>36551.9</v>
      </c>
      <c r="G93" s="86">
        <f>'Graficas Dias Tipo '!AY91</f>
        <v>9250.6999999999989</v>
      </c>
      <c r="H93" s="87"/>
      <c r="I93" s="88">
        <f t="shared" si="7"/>
        <v>32977.733333333337</v>
      </c>
      <c r="J93" s="89">
        <f t="shared" si="8"/>
        <v>6748.3666666666668</v>
      </c>
      <c r="K93" s="86"/>
    </row>
    <row r="94" spans="1:11">
      <c r="A94" s="80">
        <f t="shared" si="9"/>
        <v>82</v>
      </c>
      <c r="B94" s="80">
        <f t="shared" si="10"/>
        <v>13.499999999999986</v>
      </c>
      <c r="C94" s="91">
        <f t="shared" si="11"/>
        <v>0.562499999999999</v>
      </c>
      <c r="D94" s="86">
        <f>'Graficas Dias Tipo '!L92</f>
        <v>32962.133333333331</v>
      </c>
      <c r="E94" s="86">
        <f>'Graficas Dias Tipo '!AL92</f>
        <v>6725.4</v>
      </c>
      <c r="F94" s="86">
        <f>'Graficas Dias Tipo '!Y92</f>
        <v>36421.566666666666</v>
      </c>
      <c r="G94" s="86">
        <f>'Graficas Dias Tipo '!AY92</f>
        <v>9230.2999999999993</v>
      </c>
      <c r="H94" s="87"/>
      <c r="I94" s="88">
        <f t="shared" si="7"/>
        <v>32962.133333333331</v>
      </c>
      <c r="J94" s="89">
        <f t="shared" si="8"/>
        <v>6725.4</v>
      </c>
      <c r="K94" s="86"/>
    </row>
    <row r="95" spans="1:11">
      <c r="A95" s="80">
        <f t="shared" si="9"/>
        <v>83</v>
      </c>
      <c r="B95" s="80">
        <f t="shared" si="10"/>
        <v>13.666666666666652</v>
      </c>
      <c r="C95" s="91">
        <f t="shared" si="11"/>
        <v>0.56944444444444342</v>
      </c>
      <c r="D95" s="86">
        <f>'Graficas Dias Tipo '!L93</f>
        <v>32869.73333333333</v>
      </c>
      <c r="E95" s="86">
        <f>'Graficas Dias Tipo '!AL93</f>
        <v>6693.9</v>
      </c>
      <c r="F95" s="86">
        <f>'Graficas Dias Tipo '!Y93</f>
        <v>36165.333333333328</v>
      </c>
      <c r="G95" s="86">
        <f>'Graficas Dias Tipo '!AY93</f>
        <v>9173.4333333333325</v>
      </c>
      <c r="H95" s="87"/>
      <c r="I95" s="88">
        <f t="shared" si="7"/>
        <v>32869.73333333333</v>
      </c>
      <c r="J95" s="89">
        <f t="shared" si="8"/>
        <v>6693.9</v>
      </c>
      <c r="K95" s="86"/>
    </row>
    <row r="96" spans="1:11">
      <c r="A96" s="80">
        <f t="shared" si="9"/>
        <v>84</v>
      </c>
      <c r="B96" s="80">
        <f t="shared" si="10"/>
        <v>13.833333333333318</v>
      </c>
      <c r="C96" s="91">
        <f t="shared" si="11"/>
        <v>0.57638888888888784</v>
      </c>
      <c r="D96" s="86">
        <f>'Graficas Dias Tipo '!L94</f>
        <v>32728.1</v>
      </c>
      <c r="E96" s="86">
        <f>'Graficas Dias Tipo '!AL94</f>
        <v>6668.3666666666668</v>
      </c>
      <c r="F96" s="86">
        <f>'Graficas Dias Tipo '!Y94</f>
        <v>35925.166666666664</v>
      </c>
      <c r="G96" s="86">
        <f>'Graficas Dias Tipo '!AY94</f>
        <v>9115.1333333333332</v>
      </c>
      <c r="H96" s="87"/>
      <c r="I96" s="88">
        <f t="shared" si="7"/>
        <v>32728.1</v>
      </c>
      <c r="J96" s="89">
        <f t="shared" si="8"/>
        <v>6668.3666666666668</v>
      </c>
      <c r="K96" s="86"/>
    </row>
    <row r="97" spans="1:11">
      <c r="A97" s="80">
        <f t="shared" si="9"/>
        <v>85</v>
      </c>
      <c r="B97" s="80">
        <f t="shared" si="10"/>
        <v>13.999999999999984</v>
      </c>
      <c r="C97" s="91">
        <f t="shared" si="11"/>
        <v>0.58333333333333226</v>
      </c>
      <c r="D97" s="86">
        <f>'Graficas Dias Tipo '!L95</f>
        <v>32383.333333333336</v>
      </c>
      <c r="E97" s="86">
        <f>'Graficas Dias Tipo '!AL95</f>
        <v>6620.6999999999989</v>
      </c>
      <c r="F97" s="86">
        <f>'Graficas Dias Tipo '!Y95</f>
        <v>35459.033333333333</v>
      </c>
      <c r="G97" s="86">
        <f>'Graficas Dias Tipo '!AY95</f>
        <v>9037.8666666666668</v>
      </c>
      <c r="H97" s="87"/>
      <c r="I97" s="88">
        <f t="shared" si="7"/>
        <v>32383.333333333336</v>
      </c>
      <c r="J97" s="89">
        <f t="shared" si="8"/>
        <v>6620.6999999999989</v>
      </c>
      <c r="K97" s="86"/>
    </row>
    <row r="98" spans="1:11">
      <c r="A98" s="80">
        <f t="shared" si="9"/>
        <v>86</v>
      </c>
      <c r="B98" s="80">
        <f t="shared" si="10"/>
        <v>14.16666666666665</v>
      </c>
      <c r="C98" s="91">
        <f t="shared" si="11"/>
        <v>0.59027777777777668</v>
      </c>
      <c r="D98" s="86">
        <f>'Graficas Dias Tipo '!L96</f>
        <v>32157.333333333336</v>
      </c>
      <c r="E98" s="86">
        <f>'Graficas Dias Tipo '!AL96</f>
        <v>6623.6</v>
      </c>
      <c r="F98" s="86">
        <f>'Graficas Dias Tipo '!Y96</f>
        <v>35150.266666666663</v>
      </c>
      <c r="G98" s="86">
        <f>'Graficas Dias Tipo '!AY96</f>
        <v>9023.1666666666661</v>
      </c>
      <c r="H98" s="87"/>
      <c r="I98" s="88">
        <f t="shared" si="7"/>
        <v>32157.333333333336</v>
      </c>
      <c r="J98" s="89">
        <f t="shared" si="8"/>
        <v>6623.6</v>
      </c>
      <c r="K98" s="86"/>
    </row>
    <row r="99" spans="1:11">
      <c r="A99" s="80">
        <f t="shared" si="9"/>
        <v>87</v>
      </c>
      <c r="B99" s="80">
        <f t="shared" si="10"/>
        <v>14.333333333333316</v>
      </c>
      <c r="C99" s="91">
        <f t="shared" si="11"/>
        <v>0.5972222222222211</v>
      </c>
      <c r="D99" s="86">
        <f>'Graficas Dias Tipo '!L97</f>
        <v>32004.666666666661</v>
      </c>
      <c r="E99" s="86">
        <f>'Graficas Dias Tipo '!AL97</f>
        <v>6615.3666666666659</v>
      </c>
      <c r="F99" s="86">
        <f>'Graficas Dias Tipo '!Y97</f>
        <v>35139.799999999996</v>
      </c>
      <c r="G99" s="86">
        <f>'Graficas Dias Tipo '!AY97</f>
        <v>9037.7333333333336</v>
      </c>
      <c r="H99" s="87"/>
      <c r="I99" s="88">
        <f t="shared" si="7"/>
        <v>32004.666666666661</v>
      </c>
      <c r="J99" s="89">
        <f t="shared" si="8"/>
        <v>6615.3666666666659</v>
      </c>
      <c r="K99" s="86"/>
    </row>
    <row r="100" spans="1:11">
      <c r="A100" s="80">
        <f t="shared" si="9"/>
        <v>88</v>
      </c>
      <c r="B100" s="80">
        <f t="shared" si="10"/>
        <v>14.499999999999982</v>
      </c>
      <c r="C100" s="91">
        <f t="shared" si="11"/>
        <v>0.60416666666666552</v>
      </c>
      <c r="D100" s="86">
        <f>'Graficas Dias Tipo '!L98</f>
        <v>31841</v>
      </c>
      <c r="E100" s="86">
        <f>'Graficas Dias Tipo '!AL98</f>
        <v>6571.9333333333334</v>
      </c>
      <c r="F100" s="86">
        <f>'Graficas Dias Tipo '!Y98</f>
        <v>35008.26666666667</v>
      </c>
      <c r="G100" s="86">
        <f>'Graficas Dias Tipo '!AY98</f>
        <v>8992.6</v>
      </c>
      <c r="H100" s="87"/>
      <c r="I100" s="88">
        <f t="shared" si="7"/>
        <v>31841</v>
      </c>
      <c r="J100" s="89">
        <f t="shared" si="8"/>
        <v>6571.9333333333334</v>
      </c>
      <c r="K100" s="86"/>
    </row>
    <row r="101" spans="1:11">
      <c r="A101" s="80">
        <f t="shared" si="9"/>
        <v>89</v>
      </c>
      <c r="B101" s="80">
        <f t="shared" si="10"/>
        <v>14.666666666666648</v>
      </c>
      <c r="C101" s="91">
        <f t="shared" si="11"/>
        <v>0.61111111111110994</v>
      </c>
      <c r="D101" s="86">
        <f>'Graficas Dias Tipo '!L99</f>
        <v>31689.866666666669</v>
      </c>
      <c r="E101" s="86">
        <f>'Graficas Dias Tipo '!AL99</f>
        <v>6519.1333333333332</v>
      </c>
      <c r="F101" s="86">
        <f>'Graficas Dias Tipo '!Y99</f>
        <v>34908.23333333333</v>
      </c>
      <c r="G101" s="86">
        <f>'Graficas Dias Tipo '!AY99</f>
        <v>8955.6333333333332</v>
      </c>
      <c r="H101" s="87"/>
      <c r="I101" s="88">
        <f t="shared" si="7"/>
        <v>31689.866666666669</v>
      </c>
      <c r="J101" s="89">
        <f t="shared" si="8"/>
        <v>6519.1333333333332</v>
      </c>
      <c r="K101" s="86"/>
    </row>
    <row r="102" spans="1:11">
      <c r="A102" s="80">
        <f t="shared" si="9"/>
        <v>90</v>
      </c>
      <c r="B102" s="80">
        <f t="shared" si="10"/>
        <v>14.833333333333314</v>
      </c>
      <c r="C102" s="91">
        <f t="shared" si="11"/>
        <v>0.61805555555555436</v>
      </c>
      <c r="D102" s="86">
        <f>'Graficas Dias Tipo '!L100</f>
        <v>31486.433333333334</v>
      </c>
      <c r="E102" s="86">
        <f>'Graficas Dias Tipo '!AL100</f>
        <v>6453.5333333333328</v>
      </c>
      <c r="F102" s="86">
        <f>'Graficas Dias Tipo '!Y100</f>
        <v>34724.833333333336</v>
      </c>
      <c r="G102" s="86">
        <f>'Graficas Dias Tipo '!AY100</f>
        <v>8881.3666666666668</v>
      </c>
      <c r="H102" s="87"/>
      <c r="I102" s="88">
        <f t="shared" si="7"/>
        <v>31486.433333333334</v>
      </c>
      <c r="J102" s="89">
        <f t="shared" si="8"/>
        <v>6453.5333333333328</v>
      </c>
      <c r="K102" s="86"/>
    </row>
    <row r="103" spans="1:11">
      <c r="A103" s="80">
        <f t="shared" si="9"/>
        <v>91</v>
      </c>
      <c r="B103" s="80">
        <f t="shared" si="10"/>
        <v>14.99999999999998</v>
      </c>
      <c r="C103" s="91">
        <f t="shared" si="11"/>
        <v>0.62499999999999878</v>
      </c>
      <c r="D103" s="86">
        <f>'Graficas Dias Tipo '!L101</f>
        <v>31226.133333333339</v>
      </c>
      <c r="E103" s="86">
        <f>'Graficas Dias Tipo '!AL101</f>
        <v>6415.6333333333332</v>
      </c>
      <c r="F103" s="86">
        <f>'Graficas Dias Tipo '!Y101</f>
        <v>34525.133333333339</v>
      </c>
      <c r="G103" s="86">
        <f>'Graficas Dias Tipo '!AY101</f>
        <v>8841.7666666666664</v>
      </c>
      <c r="H103" s="87"/>
      <c r="I103" s="88">
        <f t="shared" si="7"/>
        <v>31226.133333333339</v>
      </c>
      <c r="J103" s="89">
        <f t="shared" si="8"/>
        <v>6415.6333333333332</v>
      </c>
      <c r="K103" s="86"/>
    </row>
    <row r="104" spans="1:11">
      <c r="A104" s="80">
        <f t="shared" si="9"/>
        <v>92</v>
      </c>
      <c r="B104" s="80">
        <f t="shared" si="10"/>
        <v>15.166666666666647</v>
      </c>
      <c r="C104" s="91">
        <f t="shared" si="11"/>
        <v>0.6319444444444432</v>
      </c>
      <c r="D104" s="86">
        <f>'Graficas Dias Tipo '!L102</f>
        <v>31229.300000000003</v>
      </c>
      <c r="E104" s="86">
        <f>'Graficas Dias Tipo '!AL102</f>
        <v>6497.166666666667</v>
      </c>
      <c r="F104" s="86">
        <f>'Graficas Dias Tipo '!Y102</f>
        <v>34488.100000000006</v>
      </c>
      <c r="G104" s="86">
        <f>'Graficas Dias Tipo '!AY102</f>
        <v>8929.1</v>
      </c>
      <c r="H104" s="87"/>
      <c r="I104" s="88">
        <f t="shared" si="7"/>
        <v>31229.300000000003</v>
      </c>
      <c r="J104" s="89">
        <f t="shared" si="8"/>
        <v>6497.166666666667</v>
      </c>
      <c r="K104" s="86"/>
    </row>
    <row r="105" spans="1:11">
      <c r="A105" s="80">
        <f t="shared" si="9"/>
        <v>93</v>
      </c>
      <c r="B105" s="80">
        <f t="shared" si="10"/>
        <v>15.333333333333313</v>
      </c>
      <c r="C105" s="91">
        <f t="shared" si="11"/>
        <v>0.63888888888888762</v>
      </c>
      <c r="D105" s="86">
        <f>'Graficas Dias Tipo '!L103</f>
        <v>31155.266666666666</v>
      </c>
      <c r="E105" s="86">
        <f>'Graficas Dias Tipo '!AL103</f>
        <v>6494.8333333333339</v>
      </c>
      <c r="F105" s="86">
        <f>'Graficas Dias Tipo '!Y103</f>
        <v>34472.633333333331</v>
      </c>
      <c r="G105" s="86">
        <f>'Graficas Dias Tipo '!AY103</f>
        <v>8949.5666666666657</v>
      </c>
      <c r="H105" s="87"/>
      <c r="I105" s="88">
        <f t="shared" si="7"/>
        <v>31155.266666666666</v>
      </c>
      <c r="J105" s="89">
        <f t="shared" si="8"/>
        <v>6494.8333333333339</v>
      </c>
      <c r="K105" s="86"/>
    </row>
    <row r="106" spans="1:11">
      <c r="A106" s="80">
        <f t="shared" si="9"/>
        <v>94</v>
      </c>
      <c r="B106" s="80">
        <f t="shared" si="10"/>
        <v>15.499999999999979</v>
      </c>
      <c r="C106" s="91">
        <f t="shared" si="11"/>
        <v>0.64583333333333204</v>
      </c>
      <c r="D106" s="86">
        <f>'Graficas Dias Tipo '!L104</f>
        <v>30986.666666666664</v>
      </c>
      <c r="E106" s="86">
        <f>'Graficas Dias Tipo '!AL104</f>
        <v>6459.8333333333339</v>
      </c>
      <c r="F106" s="86">
        <f>'Graficas Dias Tipo '!Y104</f>
        <v>34325.866666666669</v>
      </c>
      <c r="G106" s="86">
        <f>'Graficas Dias Tipo '!AY104</f>
        <v>8916.9000000000015</v>
      </c>
      <c r="H106" s="87"/>
      <c r="I106" s="88">
        <f t="shared" si="7"/>
        <v>30986.666666666664</v>
      </c>
      <c r="J106" s="89">
        <f t="shared" si="8"/>
        <v>6459.8333333333339</v>
      </c>
      <c r="K106" s="86"/>
    </row>
    <row r="107" spans="1:11">
      <c r="A107" s="80">
        <f t="shared" si="9"/>
        <v>95</v>
      </c>
      <c r="B107" s="80">
        <f t="shared" si="10"/>
        <v>15.666666666666645</v>
      </c>
      <c r="C107" s="91">
        <f t="shared" si="11"/>
        <v>0.65277777777777646</v>
      </c>
      <c r="D107" s="86">
        <f>'Graficas Dias Tipo '!L105</f>
        <v>31023.166666666672</v>
      </c>
      <c r="E107" s="86">
        <f>'Graficas Dias Tipo '!AL105</f>
        <v>6461.8</v>
      </c>
      <c r="F107" s="86">
        <f>'Graficas Dias Tipo '!Y105</f>
        <v>34323.266666666663</v>
      </c>
      <c r="G107" s="86">
        <f>'Graficas Dias Tipo '!AY105</f>
        <v>8930.7666666666664</v>
      </c>
      <c r="H107" s="87"/>
      <c r="I107" s="88">
        <f t="shared" si="7"/>
        <v>31023.166666666672</v>
      </c>
      <c r="J107" s="89">
        <f t="shared" si="8"/>
        <v>6461.8</v>
      </c>
      <c r="K107" s="86"/>
    </row>
    <row r="108" spans="1:11">
      <c r="A108" s="80">
        <f t="shared" si="9"/>
        <v>96</v>
      </c>
      <c r="B108" s="80">
        <f t="shared" si="10"/>
        <v>15.833333333333311</v>
      </c>
      <c r="C108" s="91">
        <f t="shared" si="11"/>
        <v>0.65972222222222088</v>
      </c>
      <c r="D108" s="86">
        <f>'Graficas Dias Tipo '!L106</f>
        <v>30902.2</v>
      </c>
      <c r="E108" s="86">
        <f>'Graficas Dias Tipo '!AL106</f>
        <v>6430.2666666666664</v>
      </c>
      <c r="F108" s="86">
        <f>'Graficas Dias Tipo '!Y106</f>
        <v>34258.433333333334</v>
      </c>
      <c r="G108" s="86">
        <f>'Graficas Dias Tipo '!AY106</f>
        <v>8929.1666666666679</v>
      </c>
      <c r="H108" s="87"/>
      <c r="I108" s="88">
        <f t="shared" si="7"/>
        <v>30902.2</v>
      </c>
      <c r="J108" s="89">
        <f t="shared" si="8"/>
        <v>6430.2666666666664</v>
      </c>
      <c r="K108" s="86"/>
    </row>
    <row r="109" spans="1:11">
      <c r="A109" s="80">
        <f t="shared" si="9"/>
        <v>97</v>
      </c>
      <c r="B109" s="80">
        <f t="shared" si="10"/>
        <v>15.999999999999977</v>
      </c>
      <c r="C109" s="91">
        <f t="shared" si="11"/>
        <v>0.6666666666666653</v>
      </c>
      <c r="D109" s="86">
        <f>'Graficas Dias Tipo '!L107</f>
        <v>30784.800000000003</v>
      </c>
      <c r="E109" s="86">
        <f>'Graficas Dias Tipo '!AL107</f>
        <v>6406.7333333333336</v>
      </c>
      <c r="F109" s="86">
        <f>'Graficas Dias Tipo '!Y107</f>
        <v>34242.666666666672</v>
      </c>
      <c r="G109" s="86">
        <f>'Graficas Dias Tipo '!AY107</f>
        <v>8929</v>
      </c>
      <c r="H109" s="87"/>
      <c r="I109" s="88">
        <f t="shared" ref="I109:I140" si="12">H109+D109</f>
        <v>30784.800000000003</v>
      </c>
      <c r="J109" s="89">
        <f t="shared" ref="J109:J140" si="13">IF(I109&gt;D109,(I109-D109)/(F109-D109)*(G109-E109)+E109,E109)</f>
        <v>6406.7333333333336</v>
      </c>
      <c r="K109" s="86"/>
    </row>
    <row r="110" spans="1:11">
      <c r="A110" s="80">
        <f t="shared" si="9"/>
        <v>98</v>
      </c>
      <c r="B110" s="80">
        <f t="shared" si="10"/>
        <v>16.166666666666643</v>
      </c>
      <c r="C110" s="91">
        <f t="shared" si="11"/>
        <v>0.67361111111110972</v>
      </c>
      <c r="D110" s="86">
        <f>'Graficas Dias Tipo '!L108</f>
        <v>30847.1</v>
      </c>
      <c r="E110" s="86">
        <f>'Graficas Dias Tipo '!AL108</f>
        <v>6438.3</v>
      </c>
      <c r="F110" s="86">
        <f>'Graficas Dias Tipo '!Y108</f>
        <v>34287.633333333331</v>
      </c>
      <c r="G110" s="86">
        <f>'Graficas Dias Tipo '!AY108</f>
        <v>8936.9666666666672</v>
      </c>
      <c r="H110" s="87"/>
      <c r="I110" s="88">
        <f t="shared" si="12"/>
        <v>30847.1</v>
      </c>
      <c r="J110" s="89">
        <f t="shared" si="13"/>
        <v>6438.3</v>
      </c>
      <c r="K110" s="86"/>
    </row>
    <row r="111" spans="1:11">
      <c r="A111" s="80">
        <f t="shared" si="9"/>
        <v>99</v>
      </c>
      <c r="B111" s="80">
        <f t="shared" si="10"/>
        <v>16.333333333333311</v>
      </c>
      <c r="C111" s="91">
        <f t="shared" si="11"/>
        <v>0.68055555555555414</v>
      </c>
      <c r="D111" s="86">
        <f>'Graficas Dias Tipo '!L109</f>
        <v>30728.3</v>
      </c>
      <c r="E111" s="86">
        <f>'Graficas Dias Tipo '!AL109</f>
        <v>6434.2666666666664</v>
      </c>
      <c r="F111" s="86">
        <f>'Graficas Dias Tipo '!Y109</f>
        <v>34259.599999999999</v>
      </c>
      <c r="G111" s="86">
        <f>'Graficas Dias Tipo '!AY109</f>
        <v>8937.2999999999993</v>
      </c>
      <c r="H111" s="87"/>
      <c r="I111" s="88">
        <f t="shared" si="12"/>
        <v>30728.3</v>
      </c>
      <c r="J111" s="89">
        <f t="shared" si="13"/>
        <v>6434.2666666666664</v>
      </c>
      <c r="K111" s="86"/>
    </row>
    <row r="112" spans="1:11">
      <c r="A112" s="80">
        <f t="shared" si="9"/>
        <v>100</v>
      </c>
      <c r="B112" s="80">
        <f t="shared" si="10"/>
        <v>16.499999999999979</v>
      </c>
      <c r="C112" s="91">
        <f t="shared" si="11"/>
        <v>0.68749999999999856</v>
      </c>
      <c r="D112" s="86">
        <f>'Graficas Dias Tipo '!L110</f>
        <v>30676.433333333334</v>
      </c>
      <c r="E112" s="86">
        <f>'Graficas Dias Tipo '!AL110</f>
        <v>6436.166666666667</v>
      </c>
      <c r="F112" s="86">
        <f>'Graficas Dias Tipo '!Y110</f>
        <v>34160.6</v>
      </c>
      <c r="G112" s="86">
        <f>'Graficas Dias Tipo '!AY110</f>
        <v>8920.8333333333339</v>
      </c>
      <c r="H112" s="87"/>
      <c r="I112" s="88">
        <f t="shared" si="12"/>
        <v>30676.433333333334</v>
      </c>
      <c r="J112" s="89">
        <f t="shared" si="13"/>
        <v>6436.166666666667</v>
      </c>
      <c r="K112" s="86"/>
    </row>
    <row r="113" spans="1:11">
      <c r="A113" s="80">
        <f t="shared" si="9"/>
        <v>101</v>
      </c>
      <c r="B113" s="80">
        <f t="shared" si="10"/>
        <v>16.666666666666647</v>
      </c>
      <c r="C113" s="91">
        <f t="shared" si="11"/>
        <v>0.69444444444444298</v>
      </c>
      <c r="D113" s="86">
        <f>'Graficas Dias Tipo '!L111</f>
        <v>30685.26666666667</v>
      </c>
      <c r="E113" s="86">
        <f>'Graficas Dias Tipo '!AL111</f>
        <v>6423.6666666666661</v>
      </c>
      <c r="F113" s="86">
        <f>'Graficas Dias Tipo '!Y111</f>
        <v>34080.800000000003</v>
      </c>
      <c r="G113" s="86">
        <f>'Graficas Dias Tipo '!AY111</f>
        <v>8916.4333333333325</v>
      </c>
      <c r="H113" s="87"/>
      <c r="I113" s="88">
        <f t="shared" si="12"/>
        <v>30685.26666666667</v>
      </c>
      <c r="J113" s="89">
        <f t="shared" si="13"/>
        <v>6423.6666666666661</v>
      </c>
      <c r="K113" s="86"/>
    </row>
    <row r="114" spans="1:11">
      <c r="A114" s="80">
        <f t="shared" si="9"/>
        <v>102</v>
      </c>
      <c r="B114" s="80">
        <f t="shared" si="10"/>
        <v>16.833333333333314</v>
      </c>
      <c r="C114" s="91">
        <f t="shared" si="11"/>
        <v>0.7013888888888874</v>
      </c>
      <c r="D114" s="86">
        <f>'Graficas Dias Tipo '!L112</f>
        <v>30599.966666666667</v>
      </c>
      <c r="E114" s="86">
        <f>'Graficas Dias Tipo '!AL112</f>
        <v>6413.4666666666672</v>
      </c>
      <c r="F114" s="86">
        <f>'Graficas Dias Tipo '!Y112</f>
        <v>34048.066666666673</v>
      </c>
      <c r="G114" s="86">
        <f>'Graficas Dias Tipo '!AY112</f>
        <v>8933.9</v>
      </c>
      <c r="H114" s="87"/>
      <c r="I114" s="88">
        <f t="shared" si="12"/>
        <v>30599.966666666667</v>
      </c>
      <c r="J114" s="89">
        <f t="shared" si="13"/>
        <v>6413.4666666666672</v>
      </c>
      <c r="K114" s="86"/>
    </row>
    <row r="115" spans="1:11">
      <c r="A115" s="80">
        <f t="shared" si="9"/>
        <v>103</v>
      </c>
      <c r="B115" s="80">
        <f t="shared" si="10"/>
        <v>16.999999999999982</v>
      </c>
      <c r="C115" s="91">
        <f t="shared" si="11"/>
        <v>0.70833333333333182</v>
      </c>
      <c r="D115" s="86">
        <f>'Graficas Dias Tipo '!L113</f>
        <v>30579.5</v>
      </c>
      <c r="E115" s="86">
        <f>'Graficas Dias Tipo '!AL113</f>
        <v>6402.7666666666664</v>
      </c>
      <c r="F115" s="86">
        <f>'Graficas Dias Tipo '!Y113</f>
        <v>34166.699999999997</v>
      </c>
      <c r="G115" s="86">
        <f>'Graficas Dias Tipo '!AY113</f>
        <v>8952.5333333333328</v>
      </c>
      <c r="H115" s="87"/>
      <c r="I115" s="88">
        <f t="shared" si="12"/>
        <v>30579.5</v>
      </c>
      <c r="J115" s="89">
        <f t="shared" si="13"/>
        <v>6402.7666666666664</v>
      </c>
      <c r="K115" s="86"/>
    </row>
    <row r="116" spans="1:11">
      <c r="A116" s="80">
        <f t="shared" si="9"/>
        <v>104</v>
      </c>
      <c r="B116" s="80">
        <f t="shared" si="10"/>
        <v>17.16666666666665</v>
      </c>
      <c r="C116" s="91">
        <f t="shared" si="11"/>
        <v>0.71527777777777624</v>
      </c>
      <c r="D116" s="86">
        <f>'Graficas Dias Tipo '!L114</f>
        <v>30692.966666666664</v>
      </c>
      <c r="E116" s="86">
        <f>'Graficas Dias Tipo '!AL114</f>
        <v>6403.4666666666672</v>
      </c>
      <c r="F116" s="86">
        <f>'Graficas Dias Tipo '!Y114</f>
        <v>34395.666666666672</v>
      </c>
      <c r="G116" s="86">
        <f>'Graficas Dias Tipo '!AY114</f>
        <v>8938.6666666666661</v>
      </c>
      <c r="H116" s="87"/>
      <c r="I116" s="88">
        <f t="shared" si="12"/>
        <v>30692.966666666664</v>
      </c>
      <c r="J116" s="89">
        <f t="shared" si="13"/>
        <v>6403.4666666666672</v>
      </c>
      <c r="K116" s="86"/>
    </row>
    <row r="117" spans="1:11">
      <c r="A117" s="80">
        <f t="shared" si="9"/>
        <v>105</v>
      </c>
      <c r="B117" s="80">
        <f t="shared" si="10"/>
        <v>17.333333333333318</v>
      </c>
      <c r="C117" s="91">
        <f t="shared" si="11"/>
        <v>0.72222222222222066</v>
      </c>
      <c r="D117" s="86">
        <f>'Graficas Dias Tipo '!L115</f>
        <v>30687.033333333336</v>
      </c>
      <c r="E117" s="86">
        <f>'Graficas Dias Tipo '!AL115</f>
        <v>6431.6</v>
      </c>
      <c r="F117" s="86">
        <f>'Graficas Dias Tipo '!Y115</f>
        <v>34501.133333333331</v>
      </c>
      <c r="G117" s="86">
        <f>'Graficas Dias Tipo '!AY115</f>
        <v>9027.7333333333336</v>
      </c>
      <c r="H117" s="87"/>
      <c r="I117" s="88">
        <f t="shared" si="12"/>
        <v>30687.033333333336</v>
      </c>
      <c r="J117" s="89">
        <f t="shared" si="13"/>
        <v>6431.6</v>
      </c>
      <c r="K117" s="86"/>
    </row>
    <row r="118" spans="1:11">
      <c r="A118" s="80">
        <f t="shared" si="9"/>
        <v>106</v>
      </c>
      <c r="B118" s="80">
        <f t="shared" si="10"/>
        <v>17.499999999999986</v>
      </c>
      <c r="C118" s="91">
        <f t="shared" si="11"/>
        <v>0.72916666666666508</v>
      </c>
      <c r="D118" s="86">
        <f>'Graficas Dias Tipo '!L116</f>
        <v>30681.300000000003</v>
      </c>
      <c r="E118" s="86">
        <f>'Graficas Dias Tipo '!AL116</f>
        <v>6438.2</v>
      </c>
      <c r="F118" s="86">
        <f>'Graficas Dias Tipo '!Y116</f>
        <v>34572.100000000006</v>
      </c>
      <c r="G118" s="86">
        <f>'Graficas Dias Tipo '!AY116</f>
        <v>9076.5333333333328</v>
      </c>
      <c r="H118" s="87"/>
      <c r="I118" s="88">
        <f t="shared" si="12"/>
        <v>30681.300000000003</v>
      </c>
      <c r="J118" s="89">
        <f t="shared" si="13"/>
        <v>6438.2</v>
      </c>
      <c r="K118" s="86"/>
    </row>
    <row r="119" spans="1:11">
      <c r="A119" s="80">
        <f t="shared" si="9"/>
        <v>107</v>
      </c>
      <c r="B119" s="80">
        <f t="shared" si="10"/>
        <v>17.666666666666654</v>
      </c>
      <c r="C119" s="91">
        <f t="shared" si="11"/>
        <v>0.7361111111111095</v>
      </c>
      <c r="D119" s="86">
        <f>'Graficas Dias Tipo '!L117</f>
        <v>30761.800000000003</v>
      </c>
      <c r="E119" s="86">
        <f>'Graficas Dias Tipo '!AL117</f>
        <v>6468.9666666666662</v>
      </c>
      <c r="F119" s="86">
        <f>'Graficas Dias Tipo '!Y117</f>
        <v>34748.533333333333</v>
      </c>
      <c r="G119" s="86">
        <f>'Graficas Dias Tipo '!AY117</f>
        <v>9134.9000000000015</v>
      </c>
      <c r="H119" s="87"/>
      <c r="I119" s="88">
        <f t="shared" si="12"/>
        <v>30761.800000000003</v>
      </c>
      <c r="J119" s="89">
        <f t="shared" si="13"/>
        <v>6468.9666666666662</v>
      </c>
      <c r="K119" s="86"/>
    </row>
    <row r="120" spans="1:11">
      <c r="A120" s="80">
        <f t="shared" si="9"/>
        <v>108</v>
      </c>
      <c r="B120" s="80">
        <f t="shared" si="10"/>
        <v>17.833333333333321</v>
      </c>
      <c r="C120" s="91">
        <f t="shared" si="11"/>
        <v>0.74305555555555391</v>
      </c>
      <c r="D120" s="86">
        <f>'Graficas Dias Tipo '!L118</f>
        <v>30854.7</v>
      </c>
      <c r="E120" s="86">
        <f>'Graficas Dias Tipo '!AL118</f>
        <v>6498.7333333333336</v>
      </c>
      <c r="F120" s="86">
        <f>'Graficas Dias Tipo '!Y118</f>
        <v>34915.433333333334</v>
      </c>
      <c r="G120" s="86">
        <f>'Graficas Dias Tipo '!AY118</f>
        <v>9192.6666666666679</v>
      </c>
      <c r="H120" s="87"/>
      <c r="I120" s="88">
        <f t="shared" si="12"/>
        <v>30854.7</v>
      </c>
      <c r="J120" s="89">
        <f t="shared" si="13"/>
        <v>6498.7333333333336</v>
      </c>
      <c r="K120" s="86"/>
    </row>
    <row r="121" spans="1:11">
      <c r="A121" s="80">
        <f t="shared" si="9"/>
        <v>109</v>
      </c>
      <c r="B121" s="80">
        <f t="shared" si="10"/>
        <v>17.999999999999989</v>
      </c>
      <c r="C121" s="91">
        <f t="shared" si="11"/>
        <v>0.74999999999999833</v>
      </c>
      <c r="D121" s="86">
        <f>'Graficas Dias Tipo '!L119</f>
        <v>30842.233333333334</v>
      </c>
      <c r="E121" s="86">
        <f>'Graficas Dias Tipo '!AL119</f>
        <v>6478.5666666666666</v>
      </c>
      <c r="F121" s="86">
        <f>'Graficas Dias Tipo '!Y119</f>
        <v>35049.599999999999</v>
      </c>
      <c r="G121" s="86">
        <f>'Graficas Dias Tipo '!AY119</f>
        <v>9221.3333333333321</v>
      </c>
      <c r="H121" s="87"/>
      <c r="I121" s="88">
        <f t="shared" si="12"/>
        <v>30842.233333333334</v>
      </c>
      <c r="J121" s="89">
        <f t="shared" si="13"/>
        <v>6478.5666666666666</v>
      </c>
      <c r="K121" s="86"/>
    </row>
    <row r="122" spans="1:11">
      <c r="A122" s="80">
        <f t="shared" si="9"/>
        <v>110</v>
      </c>
      <c r="B122" s="80">
        <f t="shared" si="10"/>
        <v>18.166666666666657</v>
      </c>
      <c r="C122" s="91">
        <f t="shared" si="11"/>
        <v>0.75694444444444275</v>
      </c>
      <c r="D122" s="86">
        <f>'Graficas Dias Tipo '!L120</f>
        <v>31013.733333333334</v>
      </c>
      <c r="E122" s="86">
        <f>'Graficas Dias Tipo '!AL120</f>
        <v>6401.1666666666661</v>
      </c>
      <c r="F122" s="86">
        <f>'Graficas Dias Tipo '!Y120</f>
        <v>35319.033333333333</v>
      </c>
      <c r="G122" s="86">
        <f>'Graficas Dias Tipo '!AY120</f>
        <v>9189.3666666666668</v>
      </c>
      <c r="H122" s="87"/>
      <c r="I122" s="88">
        <f t="shared" si="12"/>
        <v>31013.733333333334</v>
      </c>
      <c r="J122" s="89">
        <f t="shared" si="13"/>
        <v>6401.1666666666661</v>
      </c>
      <c r="K122" s="86"/>
    </row>
    <row r="123" spans="1:11">
      <c r="A123" s="80">
        <f t="shared" si="9"/>
        <v>111</v>
      </c>
      <c r="B123" s="80">
        <f t="shared" si="10"/>
        <v>18.333333333333325</v>
      </c>
      <c r="C123" s="91">
        <f t="shared" si="11"/>
        <v>0.76388888888888717</v>
      </c>
      <c r="D123" s="86">
        <f>'Graficas Dias Tipo '!L121</f>
        <v>31087.7</v>
      </c>
      <c r="E123" s="86">
        <f>'Graficas Dias Tipo '!AL121</f>
        <v>6445.1</v>
      </c>
      <c r="F123" s="86">
        <f>'Graficas Dias Tipo '!Y121</f>
        <v>35765.466666666667</v>
      </c>
      <c r="G123" s="86">
        <f>'Graficas Dias Tipo '!AY121</f>
        <v>9271.4</v>
      </c>
      <c r="H123" s="87"/>
      <c r="I123" s="88">
        <f t="shared" si="12"/>
        <v>31087.7</v>
      </c>
      <c r="J123" s="89">
        <f t="shared" si="13"/>
        <v>6445.1</v>
      </c>
      <c r="K123" s="86"/>
    </row>
    <row r="124" spans="1:11">
      <c r="A124" s="80">
        <f t="shared" si="9"/>
        <v>112</v>
      </c>
      <c r="B124" s="80">
        <f t="shared" si="10"/>
        <v>18.499999999999993</v>
      </c>
      <c r="C124" s="91">
        <f t="shared" si="11"/>
        <v>0.77083333333333159</v>
      </c>
      <c r="D124" s="86">
        <f>'Graficas Dias Tipo '!L122</f>
        <v>31130.566666666669</v>
      </c>
      <c r="E124" s="86">
        <f>'Graficas Dias Tipo '!AL122</f>
        <v>6480.1333333333332</v>
      </c>
      <c r="F124" s="86">
        <f>'Graficas Dias Tipo '!Y122</f>
        <v>36130.666666666672</v>
      </c>
      <c r="G124" s="86">
        <f>'Graficas Dias Tipo '!AY122</f>
        <v>9377.7333333333336</v>
      </c>
      <c r="H124" s="87"/>
      <c r="I124" s="88">
        <f t="shared" si="12"/>
        <v>31130.566666666669</v>
      </c>
      <c r="J124" s="89">
        <f t="shared" si="13"/>
        <v>6480.1333333333332</v>
      </c>
      <c r="K124" s="86"/>
    </row>
    <row r="125" spans="1:11">
      <c r="A125" s="80">
        <f t="shared" si="9"/>
        <v>113</v>
      </c>
      <c r="B125" s="80">
        <f t="shared" si="10"/>
        <v>18.666666666666661</v>
      </c>
      <c r="C125" s="91">
        <f t="shared" si="11"/>
        <v>0.77777777777777601</v>
      </c>
      <c r="D125" s="86">
        <f>'Graficas Dias Tipo '!L123</f>
        <v>31297.866666666665</v>
      </c>
      <c r="E125" s="86">
        <f>'Graficas Dias Tipo '!AL123</f>
        <v>6497.5999999999995</v>
      </c>
      <c r="F125" s="86">
        <f>'Graficas Dias Tipo '!Y123</f>
        <v>36587.23333333333</v>
      </c>
      <c r="G125" s="86">
        <f>'Graficas Dias Tipo '!AY123</f>
        <v>9482.8333333333339</v>
      </c>
      <c r="H125" s="87"/>
      <c r="I125" s="88">
        <f t="shared" si="12"/>
        <v>31297.866666666665</v>
      </c>
      <c r="J125" s="89">
        <f t="shared" si="13"/>
        <v>6497.5999999999995</v>
      </c>
      <c r="K125" s="86"/>
    </row>
    <row r="126" spans="1:11">
      <c r="A126" s="80">
        <f t="shared" si="9"/>
        <v>114</v>
      </c>
      <c r="B126" s="80">
        <f t="shared" si="10"/>
        <v>18.833333333333329</v>
      </c>
      <c r="C126" s="91">
        <f t="shared" si="11"/>
        <v>0.78472222222222043</v>
      </c>
      <c r="D126" s="86">
        <f>'Graficas Dias Tipo '!L124</f>
        <v>31338.333333333336</v>
      </c>
      <c r="E126" s="86">
        <f>'Graficas Dias Tipo '!AL124</f>
        <v>6534</v>
      </c>
      <c r="F126" s="86">
        <f>'Graficas Dias Tipo '!Y124</f>
        <v>36966</v>
      </c>
      <c r="G126" s="86">
        <f>'Graficas Dias Tipo '!AY124</f>
        <v>9587.7000000000007</v>
      </c>
      <c r="H126" s="87"/>
      <c r="I126" s="88">
        <f t="shared" si="12"/>
        <v>31338.333333333336</v>
      </c>
      <c r="J126" s="89">
        <f t="shared" si="13"/>
        <v>6534</v>
      </c>
      <c r="K126" s="86"/>
    </row>
    <row r="127" spans="1:11">
      <c r="A127" s="80">
        <f t="shared" si="9"/>
        <v>115</v>
      </c>
      <c r="B127" s="80">
        <f t="shared" si="10"/>
        <v>18.999999999999996</v>
      </c>
      <c r="C127" s="96">
        <f t="shared" si="11"/>
        <v>0.79166666666666485</v>
      </c>
      <c r="D127" s="86">
        <f>'Graficas Dias Tipo '!L125</f>
        <v>31357.733333333334</v>
      </c>
      <c r="E127" s="86">
        <f>'Graficas Dias Tipo '!AL125</f>
        <v>6542.3666666666668</v>
      </c>
      <c r="F127" s="86">
        <f>'Graficas Dias Tipo '!Y125</f>
        <v>37113.4</v>
      </c>
      <c r="G127" s="86">
        <f>'Graficas Dias Tipo '!AY125</f>
        <v>9622.0666666666675</v>
      </c>
      <c r="H127" s="87">
        <f t="shared" ref="H127:H151" si="14">$G$4*C115^2+C115*$G$5+$G$6</f>
        <v>0</v>
      </c>
      <c r="I127" s="88">
        <f t="shared" si="12"/>
        <v>31357.733333333334</v>
      </c>
      <c r="J127" s="89">
        <f t="shared" si="13"/>
        <v>6542.3666666666668</v>
      </c>
      <c r="K127" s="86"/>
    </row>
    <row r="128" spans="1:11">
      <c r="A128" s="80">
        <f t="shared" si="9"/>
        <v>116</v>
      </c>
      <c r="B128" s="80">
        <f t="shared" si="10"/>
        <v>19.166666666666664</v>
      </c>
      <c r="C128" s="91">
        <f t="shared" si="11"/>
        <v>0.79861111111110927</v>
      </c>
      <c r="D128" s="86">
        <f>'Graficas Dias Tipo '!L126</f>
        <v>31552.433333333331</v>
      </c>
      <c r="E128" s="86">
        <f>'Graficas Dias Tipo '!AL126</f>
        <v>6533.9333333333334</v>
      </c>
      <c r="F128" s="86">
        <f>'Graficas Dias Tipo '!Y126</f>
        <v>37260.299999999988</v>
      </c>
      <c r="G128" s="86">
        <f>'Graficas Dias Tipo '!AY126</f>
        <v>9572.7333333333336</v>
      </c>
      <c r="H128" s="87">
        <f t="shared" si="14"/>
        <v>59.148892813471321</v>
      </c>
      <c r="I128" s="88">
        <f t="shared" si="12"/>
        <v>31611.582226146802</v>
      </c>
      <c r="J128" s="89">
        <f t="shared" si="13"/>
        <v>6565.4234969931204</v>
      </c>
      <c r="K128" s="86"/>
    </row>
    <row r="129" spans="1:11">
      <c r="A129" s="80">
        <f t="shared" si="9"/>
        <v>117</v>
      </c>
      <c r="B129" s="80">
        <f t="shared" si="10"/>
        <v>19.333333333333332</v>
      </c>
      <c r="C129" s="91">
        <f t="shared" si="11"/>
        <v>0.80555555555555369</v>
      </c>
      <c r="D129" s="86">
        <f>'Graficas Dias Tipo '!L127</f>
        <v>31638.566666666669</v>
      </c>
      <c r="E129" s="86">
        <f>'Graficas Dias Tipo '!AL127</f>
        <v>6563.9</v>
      </c>
      <c r="F129" s="86">
        <f>'Graficas Dias Tipo '!Y127</f>
        <v>37456.799999999996</v>
      </c>
      <c r="G129" s="86">
        <f>'Graficas Dias Tipo '!AY127</f>
        <v>9601.6999999999989</v>
      </c>
      <c r="H129" s="87">
        <f t="shared" si="14"/>
        <v>113.15440364315145</v>
      </c>
      <c r="I129" s="88">
        <f t="shared" si="12"/>
        <v>31751.721070309821</v>
      </c>
      <c r="J129" s="89">
        <f t="shared" si="13"/>
        <v>6622.9798662916855</v>
      </c>
      <c r="K129" s="86"/>
    </row>
    <row r="130" spans="1:11">
      <c r="A130" s="80">
        <f t="shared" si="9"/>
        <v>118</v>
      </c>
      <c r="B130" s="80">
        <f t="shared" si="10"/>
        <v>19.5</v>
      </c>
      <c r="C130" s="91">
        <f t="shared" si="11"/>
        <v>0.81249999999999811</v>
      </c>
      <c r="D130" s="86">
        <f>'Graficas Dias Tipo '!L128</f>
        <v>31787.533333333329</v>
      </c>
      <c r="E130" s="86">
        <f>'Graficas Dias Tipo '!AL128</f>
        <v>6587.1333333333332</v>
      </c>
      <c r="F130" s="86">
        <f>'Graficas Dias Tipo '!Y128</f>
        <v>37457</v>
      </c>
      <c r="G130" s="86">
        <f>'Graficas Dias Tipo '!AY128</f>
        <v>9624.1333333333332</v>
      </c>
      <c r="H130" s="87">
        <f t="shared" si="14"/>
        <v>162.01653248906223</v>
      </c>
      <c r="I130" s="88">
        <f t="shared" si="12"/>
        <v>31949.549865822391</v>
      </c>
      <c r="J130" s="89">
        <f t="shared" si="13"/>
        <v>6673.9217806598217</v>
      </c>
      <c r="K130" s="86"/>
    </row>
    <row r="131" spans="1:11">
      <c r="A131" s="80">
        <f t="shared" si="9"/>
        <v>119</v>
      </c>
      <c r="B131" s="80">
        <f t="shared" si="10"/>
        <v>19.666666666666668</v>
      </c>
      <c r="C131" s="91">
        <f t="shared" si="11"/>
        <v>0.81944444444444253</v>
      </c>
      <c r="D131" s="86">
        <f>'Graficas Dias Tipo '!L129</f>
        <v>31974.333333333336</v>
      </c>
      <c r="E131" s="86">
        <f>'Graficas Dias Tipo '!AL129</f>
        <v>6620.8333333333339</v>
      </c>
      <c r="F131" s="86">
        <f>'Graficas Dias Tipo '!Y129</f>
        <v>37620.699999999997</v>
      </c>
      <c r="G131" s="86">
        <f>'Graficas Dias Tipo '!AY129</f>
        <v>9667.0333333333328</v>
      </c>
      <c r="H131" s="87">
        <f t="shared" si="14"/>
        <v>205.73527935118909</v>
      </c>
      <c r="I131" s="88">
        <f t="shared" si="12"/>
        <v>32180.068612684525</v>
      </c>
      <c r="J131" s="89">
        <f t="shared" si="13"/>
        <v>6731.8269766720459</v>
      </c>
      <c r="K131" s="86"/>
    </row>
    <row r="132" spans="1:11">
      <c r="A132" s="80">
        <f t="shared" si="9"/>
        <v>120</v>
      </c>
      <c r="B132" s="80">
        <f t="shared" si="10"/>
        <v>19.833333333333336</v>
      </c>
      <c r="C132" s="91">
        <f t="shared" si="11"/>
        <v>0.82638888888888695</v>
      </c>
      <c r="D132" s="86">
        <f>'Graficas Dias Tipo '!L130</f>
        <v>32167.100000000002</v>
      </c>
      <c r="E132" s="86">
        <f>'Graficas Dias Tipo '!AL130</f>
        <v>6644.5</v>
      </c>
      <c r="F132" s="86">
        <f>'Graficas Dias Tipo '!Y130</f>
        <v>37739.133333333331</v>
      </c>
      <c r="G132" s="86">
        <f>'Graficas Dias Tipo '!AY130</f>
        <v>9688.3000000000011</v>
      </c>
      <c r="H132" s="87">
        <f t="shared" si="14"/>
        <v>244.31064422953204</v>
      </c>
      <c r="I132" s="88">
        <f t="shared" si="12"/>
        <v>32411.410644229534</v>
      </c>
      <c r="J132" s="89">
        <f t="shared" si="13"/>
        <v>6777.9580564077478</v>
      </c>
      <c r="K132" s="86"/>
    </row>
    <row r="133" spans="1:11">
      <c r="A133" s="80">
        <f t="shared" si="9"/>
        <v>121</v>
      </c>
      <c r="B133" s="80">
        <f t="shared" si="10"/>
        <v>20.000000000000004</v>
      </c>
      <c r="C133" s="91">
        <f t="shared" si="11"/>
        <v>0.83333333333333137</v>
      </c>
      <c r="D133" s="86">
        <f>'Graficas Dias Tipo '!L131</f>
        <v>32231.233333333334</v>
      </c>
      <c r="E133" s="86">
        <f>'Graficas Dias Tipo '!AL131</f>
        <v>6661.333333333333</v>
      </c>
      <c r="F133" s="86">
        <f>'Graficas Dias Tipo '!Y131</f>
        <v>37637.133333333339</v>
      </c>
      <c r="G133" s="86">
        <f>'Graficas Dias Tipo '!AY131</f>
        <v>9692.3333333333321</v>
      </c>
      <c r="H133" s="87">
        <f t="shared" si="14"/>
        <v>277.74262712410564</v>
      </c>
      <c r="I133" s="88">
        <f t="shared" si="12"/>
        <v>32508.975960457439</v>
      </c>
      <c r="J133" s="89">
        <f t="shared" si="13"/>
        <v>6817.0590964464436</v>
      </c>
      <c r="K133" s="86"/>
    </row>
    <row r="134" spans="1:11">
      <c r="A134" s="80">
        <f t="shared" si="9"/>
        <v>122</v>
      </c>
      <c r="B134" s="80">
        <f t="shared" si="10"/>
        <v>20.166666666666671</v>
      </c>
      <c r="C134" s="91">
        <f t="shared" si="11"/>
        <v>0.84027777777777579</v>
      </c>
      <c r="D134" s="86">
        <f>'Graficas Dias Tipo '!L132</f>
        <v>32413.666666666672</v>
      </c>
      <c r="E134" s="86">
        <f>'Graficas Dias Tipo '!AL132</f>
        <v>6649.1</v>
      </c>
      <c r="F134" s="86">
        <f>'Graficas Dias Tipo '!Y132</f>
        <v>37572.6</v>
      </c>
      <c r="G134" s="86">
        <f>'Graficas Dias Tipo '!AY132</f>
        <v>9692.8000000000011</v>
      </c>
      <c r="H134" s="87">
        <f t="shared" si="14"/>
        <v>306.03122803488804</v>
      </c>
      <c r="I134" s="88">
        <f t="shared" si="12"/>
        <v>32719.69789470156</v>
      </c>
      <c r="J134" s="89">
        <f t="shared" si="13"/>
        <v>6829.654232548678</v>
      </c>
      <c r="K134" s="86"/>
    </row>
    <row r="135" spans="1:11">
      <c r="A135" s="80">
        <f t="shared" si="9"/>
        <v>123</v>
      </c>
      <c r="B135" s="80">
        <f t="shared" si="10"/>
        <v>20.333333333333339</v>
      </c>
      <c r="C135" s="91">
        <f t="shared" si="11"/>
        <v>0.84722222222222021</v>
      </c>
      <c r="D135" s="86">
        <f>'Graficas Dias Tipo '!L133</f>
        <v>32550.533333333333</v>
      </c>
      <c r="E135" s="86">
        <f>'Graficas Dias Tipo '!AL133</f>
        <v>6669.4666666666662</v>
      </c>
      <c r="F135" s="86">
        <f>'Graficas Dias Tipo '!Y133</f>
        <v>37604.133333333324</v>
      </c>
      <c r="G135" s="86">
        <f>'Graficas Dias Tipo '!AY133</f>
        <v>9690.1333333333332</v>
      </c>
      <c r="H135" s="87">
        <f t="shared" si="14"/>
        <v>329.17644696190109</v>
      </c>
      <c r="I135" s="88">
        <f t="shared" si="12"/>
        <v>32879.709780295234</v>
      </c>
      <c r="J135" s="89">
        <f t="shared" si="13"/>
        <v>6866.2238933544895</v>
      </c>
      <c r="K135" s="86"/>
    </row>
    <row r="136" spans="1:11">
      <c r="A136" s="80">
        <f t="shared" si="9"/>
        <v>124</v>
      </c>
      <c r="B136" s="80">
        <f t="shared" si="10"/>
        <v>20.500000000000007</v>
      </c>
      <c r="C136" s="91">
        <f t="shared" si="11"/>
        <v>0.85416666666666463</v>
      </c>
      <c r="D136" s="86">
        <f>'Graficas Dias Tipo '!L134</f>
        <v>32634.733333333334</v>
      </c>
      <c r="E136" s="86">
        <f>'Graficas Dias Tipo '!AL134</f>
        <v>6689.1333333333332</v>
      </c>
      <c r="F136" s="86">
        <f>'Graficas Dias Tipo '!Y134</f>
        <v>37508.733333333337</v>
      </c>
      <c r="G136" s="86">
        <f>'Graficas Dias Tipo '!AY134</f>
        <v>9681.2333333333318</v>
      </c>
      <c r="H136" s="87">
        <f t="shared" si="14"/>
        <v>347.17828390512295</v>
      </c>
      <c r="I136" s="88">
        <f t="shared" si="12"/>
        <v>32981.911617238453</v>
      </c>
      <c r="J136" s="89">
        <f t="shared" si="13"/>
        <v>6902.2626200121404</v>
      </c>
      <c r="K136" s="86"/>
    </row>
    <row r="137" spans="1:11">
      <c r="A137" s="80">
        <f t="shared" si="9"/>
        <v>125</v>
      </c>
      <c r="B137" s="80">
        <f t="shared" si="10"/>
        <v>20.666666666666675</v>
      </c>
      <c r="C137" s="91">
        <f t="shared" si="11"/>
        <v>0.86111111111110905</v>
      </c>
      <c r="D137" s="86">
        <f>'Graficas Dias Tipo '!L135</f>
        <v>32729.233333333334</v>
      </c>
      <c r="E137" s="86">
        <f>'Graficas Dias Tipo '!AL135</f>
        <v>6721.3</v>
      </c>
      <c r="F137" s="86">
        <f>'Graficas Dias Tipo '!Y135</f>
        <v>37509.733333333323</v>
      </c>
      <c r="G137" s="86">
        <f>'Graficas Dias Tipo '!AY135</f>
        <v>9671.0666666666657</v>
      </c>
      <c r="H137" s="87">
        <f t="shared" si="14"/>
        <v>360.03673886457545</v>
      </c>
      <c r="I137" s="88">
        <f t="shared" si="12"/>
        <v>33089.270072197905</v>
      </c>
      <c r="J137" s="89">
        <f t="shared" si="13"/>
        <v>6943.4575925275785</v>
      </c>
      <c r="K137" s="86"/>
    </row>
    <row r="138" spans="1:11">
      <c r="A138" s="80">
        <f t="shared" si="9"/>
        <v>126</v>
      </c>
      <c r="B138" s="80">
        <f t="shared" si="10"/>
        <v>20.833333333333343</v>
      </c>
      <c r="C138" s="91">
        <f t="shared" si="11"/>
        <v>0.86805555555555347</v>
      </c>
      <c r="D138" s="86">
        <f>'Graficas Dias Tipo '!L136</f>
        <v>32825.633333333339</v>
      </c>
      <c r="E138" s="86">
        <f>'Graficas Dias Tipo '!AL136</f>
        <v>6754.2666666666664</v>
      </c>
      <c r="F138" s="86">
        <f>'Graficas Dias Tipo '!Y136</f>
        <v>37461.899999999994</v>
      </c>
      <c r="G138" s="86">
        <f>'Graficas Dias Tipo '!AY136</f>
        <v>9677.5333333333347</v>
      </c>
      <c r="H138" s="87">
        <f t="shared" si="14"/>
        <v>367.75181184025132</v>
      </c>
      <c r="I138" s="88">
        <f t="shared" si="12"/>
        <v>33193.38514517359</v>
      </c>
      <c r="J138" s="89">
        <f t="shared" si="13"/>
        <v>6986.1421584040299</v>
      </c>
      <c r="K138" s="86"/>
    </row>
    <row r="139" spans="1:11">
      <c r="A139" s="80">
        <f t="shared" si="9"/>
        <v>127</v>
      </c>
      <c r="B139" s="80">
        <f t="shared" si="10"/>
        <v>21.000000000000011</v>
      </c>
      <c r="C139" s="91">
        <f t="shared" si="11"/>
        <v>0.87499999999999789</v>
      </c>
      <c r="D139" s="86">
        <f>'Graficas Dias Tipo '!L137</f>
        <v>32915.833333333336</v>
      </c>
      <c r="E139" s="86">
        <f>'Graficas Dias Tipo '!AL137</f>
        <v>6762.1666666666661</v>
      </c>
      <c r="F139" s="86">
        <f>'Graficas Dias Tipo '!Y137</f>
        <v>37222.633333333339</v>
      </c>
      <c r="G139" s="86">
        <f>'Graficas Dias Tipo '!AY137</f>
        <v>9647.4333333333343</v>
      </c>
      <c r="H139" s="87">
        <f t="shared" si="14"/>
        <v>370.32350283214328</v>
      </c>
      <c r="I139" s="88">
        <f t="shared" si="12"/>
        <v>33286.156836165479</v>
      </c>
      <c r="J139" s="89">
        <f t="shared" si="13"/>
        <v>7010.258535015515</v>
      </c>
      <c r="K139" s="86"/>
    </row>
    <row r="140" spans="1:11">
      <c r="A140" s="80">
        <f t="shared" si="9"/>
        <v>128</v>
      </c>
      <c r="B140" s="80">
        <f t="shared" si="10"/>
        <v>21.166666666666679</v>
      </c>
      <c r="C140" s="91">
        <f t="shared" si="11"/>
        <v>0.88194444444444231</v>
      </c>
      <c r="D140" s="86">
        <f>'Graficas Dias Tipo '!L138</f>
        <v>33013.166666666672</v>
      </c>
      <c r="E140" s="86">
        <f>'Graficas Dias Tipo '!AL138</f>
        <v>6781.7666666666664</v>
      </c>
      <c r="F140" s="86">
        <f>'Graficas Dias Tipo '!Y138</f>
        <v>37274.699999999997</v>
      </c>
      <c r="G140" s="86">
        <f>'Graficas Dias Tipo '!AY138</f>
        <v>9615.3666666666668</v>
      </c>
      <c r="H140" s="87">
        <f t="shared" si="14"/>
        <v>367.75181184024405</v>
      </c>
      <c r="I140" s="88">
        <f t="shared" si="12"/>
        <v>33380.918478506916</v>
      </c>
      <c r="J140" s="89">
        <f t="shared" si="13"/>
        <v>7026.2940356959325</v>
      </c>
      <c r="K140" s="86"/>
    </row>
    <row r="141" spans="1:11">
      <c r="A141" s="80">
        <f t="shared" si="9"/>
        <v>129</v>
      </c>
      <c r="B141" s="80">
        <f t="shared" si="10"/>
        <v>21.333333333333346</v>
      </c>
      <c r="C141" s="91">
        <f t="shared" si="11"/>
        <v>0.88888888888888673</v>
      </c>
      <c r="D141" s="86">
        <f>'Graficas Dias Tipo '!L139</f>
        <v>32953.033333333326</v>
      </c>
      <c r="E141" s="86">
        <f>'Graficas Dias Tipo '!AL139</f>
        <v>6774.4666666666672</v>
      </c>
      <c r="F141" s="86">
        <f>'Graficas Dias Tipo '!Y139</f>
        <v>37173.433333333327</v>
      </c>
      <c r="G141" s="86">
        <f>'Graficas Dias Tipo '!AY139</f>
        <v>9581.7999999999993</v>
      </c>
      <c r="H141" s="87">
        <f t="shared" si="14"/>
        <v>360.03673886457545</v>
      </c>
      <c r="I141" s="88">
        <f t="shared" ref="I141:I156" si="15">H141+D141</f>
        <v>33313.070072197901</v>
      </c>
      <c r="J141" s="89">
        <f t="shared" ref="J141:J156" si="16">IF(I141&gt;D141,(I141-D141)/(F141-D141)*(G141-E141)+E141,E141)</f>
        <v>7013.9565582028135</v>
      </c>
      <c r="K141" s="86"/>
    </row>
    <row r="142" spans="1:11">
      <c r="A142" s="80">
        <f t="shared" ref="A142:A156" si="17">A141+1</f>
        <v>130</v>
      </c>
      <c r="B142" s="80">
        <f t="shared" ref="B142:B156" si="18">B141+1/6</f>
        <v>21.500000000000014</v>
      </c>
      <c r="C142" s="91">
        <f t="shared" ref="C142:C156" si="19">C141+10/60/24</f>
        <v>0.89583333333333115</v>
      </c>
      <c r="D142" s="86">
        <f>'Graficas Dias Tipo '!L140</f>
        <v>32727.666666666668</v>
      </c>
      <c r="E142" s="86">
        <f>'Graficas Dias Tipo '!AL140</f>
        <v>6742.0999999999995</v>
      </c>
      <c r="F142" s="86">
        <f>'Graficas Dias Tipo '!Y140</f>
        <v>36784.366666666669</v>
      </c>
      <c r="G142" s="86">
        <f>'Graficas Dias Tipo '!AY140</f>
        <v>9523.7666666666664</v>
      </c>
      <c r="H142" s="87">
        <f t="shared" si="14"/>
        <v>347.17828390513023</v>
      </c>
      <c r="I142" s="88">
        <f t="shared" si="15"/>
        <v>33074.844950571802</v>
      </c>
      <c r="J142" s="89">
        <f t="shared" si="16"/>
        <v>6980.1590775086761</v>
      </c>
      <c r="K142" s="86"/>
    </row>
    <row r="143" spans="1:11">
      <c r="A143" s="80">
        <f t="shared" si="17"/>
        <v>131</v>
      </c>
      <c r="B143" s="80">
        <f t="shared" si="18"/>
        <v>21.666666666666682</v>
      </c>
      <c r="C143" s="91">
        <f t="shared" si="19"/>
        <v>0.90277777777777557</v>
      </c>
      <c r="D143" s="86">
        <f>'Graficas Dias Tipo '!L141</f>
        <v>32485.533333333336</v>
      </c>
      <c r="E143" s="86">
        <f>'Graficas Dias Tipo '!AL141</f>
        <v>6716.1333333333332</v>
      </c>
      <c r="F143" s="86">
        <f>'Graficas Dias Tipo '!Y141</f>
        <v>36436.733333333344</v>
      </c>
      <c r="G143" s="86">
        <f>'Graficas Dias Tipo '!AY141</f>
        <v>9456.2333333333336</v>
      </c>
      <c r="H143" s="87">
        <f t="shared" si="14"/>
        <v>329.17644696190109</v>
      </c>
      <c r="I143" s="88">
        <f t="shared" si="15"/>
        <v>32814.709780295234</v>
      </c>
      <c r="J143" s="89">
        <f t="shared" si="16"/>
        <v>6944.4124339408181</v>
      </c>
      <c r="K143" s="86"/>
    </row>
    <row r="144" spans="1:11">
      <c r="A144" s="80">
        <f t="shared" si="17"/>
        <v>132</v>
      </c>
      <c r="B144" s="80">
        <f t="shared" si="18"/>
        <v>21.83333333333335</v>
      </c>
      <c r="C144" s="91">
        <f t="shared" si="19"/>
        <v>0.90972222222221999</v>
      </c>
      <c r="D144" s="86">
        <f>'Graficas Dias Tipo '!L142</f>
        <v>32192.1</v>
      </c>
      <c r="E144" s="86">
        <f>'Graficas Dias Tipo '!AL142</f>
        <v>6668.9000000000005</v>
      </c>
      <c r="F144" s="86">
        <f>'Graficas Dias Tipo '!Y142</f>
        <v>36012.566666666666</v>
      </c>
      <c r="G144" s="86">
        <f>'Graficas Dias Tipo '!AY142</f>
        <v>9375.7999999999993</v>
      </c>
      <c r="H144" s="87">
        <f t="shared" si="14"/>
        <v>306.03122803488804</v>
      </c>
      <c r="I144" s="88">
        <f t="shared" si="15"/>
        <v>32498.131228034887</v>
      </c>
      <c r="J144" s="89">
        <f t="shared" si="16"/>
        <v>6885.7310846408745</v>
      </c>
      <c r="K144" s="86"/>
    </row>
    <row r="145" spans="1:11">
      <c r="A145" s="80">
        <f t="shared" si="17"/>
        <v>133</v>
      </c>
      <c r="B145" s="80">
        <f t="shared" si="18"/>
        <v>22.000000000000018</v>
      </c>
      <c r="C145" s="91">
        <f t="shared" si="19"/>
        <v>0.91666666666666441</v>
      </c>
      <c r="D145" s="86">
        <f>'Graficas Dias Tipo '!L143</f>
        <v>31758.5</v>
      </c>
      <c r="E145" s="86">
        <f>'Graficas Dias Tipo '!AL143</f>
        <v>6615.3</v>
      </c>
      <c r="F145" s="86">
        <f>'Graficas Dias Tipo '!Y143</f>
        <v>35396.266666666663</v>
      </c>
      <c r="G145" s="86">
        <f>'Graficas Dias Tipo '!AY143</f>
        <v>9283.8333333333339</v>
      </c>
      <c r="H145" s="87">
        <f t="shared" si="14"/>
        <v>277.74262712409836</v>
      </c>
      <c r="I145" s="88">
        <f t="shared" si="15"/>
        <v>32036.242627124098</v>
      </c>
      <c r="J145" s="89">
        <f t="shared" si="16"/>
        <v>6819.0418906934374</v>
      </c>
      <c r="K145" s="86"/>
    </row>
    <row r="146" spans="1:11">
      <c r="A146" s="80">
        <f t="shared" si="17"/>
        <v>134</v>
      </c>
      <c r="B146" s="80">
        <f t="shared" si="18"/>
        <v>22.166666666666686</v>
      </c>
      <c r="C146" s="91">
        <f t="shared" si="19"/>
        <v>0.92361111111110883</v>
      </c>
      <c r="D146" s="86">
        <f>'Graficas Dias Tipo '!L144</f>
        <v>31488.23333333333</v>
      </c>
      <c r="E146" s="86">
        <f>'Graficas Dias Tipo '!AL144</f>
        <v>6574.9666666666662</v>
      </c>
      <c r="F146" s="86">
        <f>'Graficas Dias Tipo '!Y144</f>
        <v>35201.966666666674</v>
      </c>
      <c r="G146" s="86">
        <f>'Graficas Dias Tipo '!AY144</f>
        <v>9212.2666666666664</v>
      </c>
      <c r="H146" s="87">
        <f t="shared" si="14"/>
        <v>244.31064422953204</v>
      </c>
      <c r="I146" s="88">
        <f t="shared" si="15"/>
        <v>31732.543977562862</v>
      </c>
      <c r="J146" s="89">
        <f t="shared" si="16"/>
        <v>6748.4633623618902</v>
      </c>
      <c r="K146" s="86"/>
    </row>
    <row r="147" spans="1:11">
      <c r="A147" s="80">
        <f t="shared" si="17"/>
        <v>135</v>
      </c>
      <c r="B147" s="80">
        <f t="shared" si="18"/>
        <v>22.333333333333353</v>
      </c>
      <c r="C147" s="91">
        <f t="shared" si="19"/>
        <v>0.93055555555555325</v>
      </c>
      <c r="D147" s="86">
        <f>'Graficas Dias Tipo '!L145</f>
        <v>31142.433333333331</v>
      </c>
      <c r="E147" s="86">
        <f>'Graficas Dias Tipo '!AL145</f>
        <v>6507.9</v>
      </c>
      <c r="F147" s="86">
        <f>'Graficas Dias Tipo '!Y145</f>
        <v>34902.300000000003</v>
      </c>
      <c r="G147" s="86">
        <f>'Graficas Dias Tipo '!AY145</f>
        <v>9102</v>
      </c>
      <c r="H147" s="87">
        <f t="shared" si="14"/>
        <v>205.73527935119637</v>
      </c>
      <c r="I147" s="88">
        <f t="shared" si="15"/>
        <v>31348.168612684527</v>
      </c>
      <c r="J147" s="89">
        <f t="shared" si="16"/>
        <v>6649.8459612481656</v>
      </c>
      <c r="K147" s="86"/>
    </row>
    <row r="148" spans="1:11">
      <c r="A148" s="80">
        <f t="shared" si="17"/>
        <v>136</v>
      </c>
      <c r="B148" s="80">
        <f t="shared" si="18"/>
        <v>22.500000000000021</v>
      </c>
      <c r="C148" s="91">
        <f t="shared" si="19"/>
        <v>0.93749999999999767</v>
      </c>
      <c r="D148" s="86">
        <f>'Graficas Dias Tipo '!L146</f>
        <v>30705.9</v>
      </c>
      <c r="E148" s="86">
        <f>'Graficas Dias Tipo '!AL146</f>
        <v>6418.6333333333332</v>
      </c>
      <c r="F148" s="86">
        <f>'Graficas Dias Tipo '!Y146</f>
        <v>34402.400000000001</v>
      </c>
      <c r="G148" s="86">
        <f>'Graficas Dias Tipo '!AY146</f>
        <v>8992.9</v>
      </c>
      <c r="H148" s="87">
        <f t="shared" si="14"/>
        <v>162.0165324890695</v>
      </c>
      <c r="I148" s="88">
        <f t="shared" si="15"/>
        <v>30867.916532489071</v>
      </c>
      <c r="J148" s="89">
        <f t="shared" si="16"/>
        <v>6531.4627013938034</v>
      </c>
      <c r="K148" s="86"/>
    </row>
    <row r="149" spans="1:11">
      <c r="A149" s="80">
        <f t="shared" si="17"/>
        <v>137</v>
      </c>
      <c r="B149" s="80">
        <f t="shared" si="18"/>
        <v>22.666666666666689</v>
      </c>
      <c r="C149" s="91">
        <f t="shared" si="19"/>
        <v>0.94444444444444209</v>
      </c>
      <c r="D149" s="86">
        <f>'Graficas Dias Tipo '!L147</f>
        <v>30250.6</v>
      </c>
      <c r="E149" s="86">
        <f>'Graficas Dias Tipo '!AL147</f>
        <v>6319.9333333333334</v>
      </c>
      <c r="F149" s="86">
        <f>'Graficas Dias Tipo '!Y147</f>
        <v>33903.199999999997</v>
      </c>
      <c r="G149" s="86">
        <f>'Graficas Dias Tipo '!AY147</f>
        <v>8886.3000000000011</v>
      </c>
      <c r="H149" s="87">
        <f t="shared" si="14"/>
        <v>113.15440364315145</v>
      </c>
      <c r="I149" s="88">
        <f t="shared" si="15"/>
        <v>30363.75440364315</v>
      </c>
      <c r="J149" s="89">
        <f t="shared" si="16"/>
        <v>6399.4371633985829</v>
      </c>
      <c r="K149" s="86"/>
    </row>
    <row r="150" spans="1:11">
      <c r="A150" s="80">
        <f t="shared" si="17"/>
        <v>138</v>
      </c>
      <c r="B150" s="80">
        <f t="shared" si="18"/>
        <v>22.833333333333357</v>
      </c>
      <c r="C150" s="91">
        <f t="shared" si="19"/>
        <v>0.95138888888888651</v>
      </c>
      <c r="D150" s="86">
        <f>'Graficas Dias Tipo '!L148</f>
        <v>29924.26666666667</v>
      </c>
      <c r="E150" s="86">
        <f>'Graficas Dias Tipo '!AL148</f>
        <v>6238.2333333333336</v>
      </c>
      <c r="F150" s="86">
        <f>'Graficas Dias Tipo '!Y148</f>
        <v>33446.1</v>
      </c>
      <c r="G150" s="86">
        <f>'Graficas Dias Tipo '!AY148</f>
        <v>8783.8000000000011</v>
      </c>
      <c r="H150" s="87">
        <f t="shared" si="14"/>
        <v>59.148892813471321</v>
      </c>
      <c r="I150" s="88">
        <f t="shared" si="15"/>
        <v>29983.415559480141</v>
      </c>
      <c r="J150" s="89">
        <f t="shared" si="16"/>
        <v>6280.9859100924687</v>
      </c>
      <c r="K150" s="86"/>
    </row>
    <row r="151" spans="1:11">
      <c r="A151" s="80">
        <f t="shared" si="17"/>
        <v>139</v>
      </c>
      <c r="B151" s="80">
        <f t="shared" si="18"/>
        <v>23.000000000000025</v>
      </c>
      <c r="C151" s="96">
        <f t="shared" si="19"/>
        <v>0.95833333333333093</v>
      </c>
      <c r="D151" s="86">
        <f>'Graficas Dias Tipo '!L149</f>
        <v>29426.133333333339</v>
      </c>
      <c r="E151" s="86">
        <f>'Graficas Dias Tipo '!AL149</f>
        <v>6168.2333333333336</v>
      </c>
      <c r="F151" s="86">
        <f>'Graficas Dias Tipo '!Y149</f>
        <v>32817.033333333333</v>
      </c>
      <c r="G151" s="86">
        <f>'Graficas Dias Tipo '!AY149</f>
        <v>8699.7999999999993</v>
      </c>
      <c r="H151" s="87">
        <f t="shared" si="14"/>
        <v>0</v>
      </c>
      <c r="I151" s="88">
        <f t="shared" si="15"/>
        <v>29426.133333333339</v>
      </c>
      <c r="J151" s="89">
        <f t="shared" si="16"/>
        <v>6168.2333333333336</v>
      </c>
      <c r="K151" s="86"/>
    </row>
    <row r="152" spans="1:11">
      <c r="A152" s="80">
        <f t="shared" si="17"/>
        <v>140</v>
      </c>
      <c r="B152" s="80">
        <f t="shared" si="18"/>
        <v>23.166666666666693</v>
      </c>
      <c r="C152" s="91">
        <f t="shared" si="19"/>
        <v>0.96527777777777535</v>
      </c>
      <c r="D152" s="86">
        <f>'Graficas Dias Tipo '!L150</f>
        <v>29087.899999999998</v>
      </c>
      <c r="E152" s="86">
        <f>'Graficas Dias Tipo '!AL150</f>
        <v>6177.2666666666664</v>
      </c>
      <c r="F152" s="86">
        <f>'Graficas Dias Tipo '!Y150</f>
        <v>32356.333333333328</v>
      </c>
      <c r="G152" s="86">
        <f>'Graficas Dias Tipo '!AY150</f>
        <v>8693.4333333333343</v>
      </c>
      <c r="H152" s="87"/>
      <c r="I152" s="88">
        <f t="shared" si="15"/>
        <v>29087.899999999998</v>
      </c>
      <c r="J152" s="89">
        <f t="shared" si="16"/>
        <v>6177.2666666666664</v>
      </c>
      <c r="K152" s="86"/>
    </row>
    <row r="153" spans="1:11">
      <c r="A153" s="80">
        <f t="shared" si="17"/>
        <v>141</v>
      </c>
      <c r="B153" s="80">
        <f t="shared" si="18"/>
        <v>23.333333333333361</v>
      </c>
      <c r="C153" s="91">
        <f t="shared" si="19"/>
        <v>0.97222222222221977</v>
      </c>
      <c r="D153" s="86">
        <f>'Graficas Dias Tipo '!L151</f>
        <v>28709.533333333333</v>
      </c>
      <c r="E153" s="86">
        <f>'Graficas Dias Tipo '!AL151</f>
        <v>6118.2333333333336</v>
      </c>
      <c r="F153" s="86">
        <f>'Graficas Dias Tipo '!Y151</f>
        <v>31889.866666666672</v>
      </c>
      <c r="G153" s="86">
        <f>'Graficas Dias Tipo '!AY151</f>
        <v>8579.9666666666653</v>
      </c>
      <c r="H153" s="87"/>
      <c r="I153" s="88">
        <f t="shared" si="15"/>
        <v>28709.533333333333</v>
      </c>
      <c r="J153" s="89">
        <f t="shared" si="16"/>
        <v>6118.2333333333336</v>
      </c>
      <c r="K153" s="86"/>
    </row>
    <row r="154" spans="1:11">
      <c r="A154" s="80">
        <f t="shared" si="17"/>
        <v>142</v>
      </c>
      <c r="B154" s="80">
        <f t="shared" si="18"/>
        <v>23.500000000000028</v>
      </c>
      <c r="C154" s="91">
        <f t="shared" si="19"/>
        <v>0.97916666666666419</v>
      </c>
      <c r="D154" s="86">
        <f>'Graficas Dias Tipo '!L152</f>
        <v>28318.3</v>
      </c>
      <c r="E154" s="86">
        <f>'Graficas Dias Tipo '!AL152</f>
        <v>6037.2333333333327</v>
      </c>
      <c r="F154" s="86">
        <f>'Graficas Dias Tipo '!Y152</f>
        <v>31298.566666666666</v>
      </c>
      <c r="G154" s="86">
        <f>'Graficas Dias Tipo '!AY152</f>
        <v>8477.0333333333328</v>
      </c>
      <c r="H154" s="87"/>
      <c r="I154" s="88">
        <f t="shared" si="15"/>
        <v>28318.3</v>
      </c>
      <c r="J154" s="89">
        <f t="shared" si="16"/>
        <v>6037.2333333333327</v>
      </c>
      <c r="K154" s="86"/>
    </row>
    <row r="155" spans="1:11">
      <c r="A155" s="80">
        <f t="shared" si="17"/>
        <v>143</v>
      </c>
      <c r="B155" s="80">
        <f t="shared" si="18"/>
        <v>23.666666666666696</v>
      </c>
      <c r="C155" s="91">
        <f t="shared" si="19"/>
        <v>0.98611111111110861</v>
      </c>
      <c r="D155" s="86">
        <f>'Graficas Dias Tipo '!L153</f>
        <v>27934.433333333331</v>
      </c>
      <c r="E155" s="86">
        <f>'Graficas Dias Tipo '!AL153</f>
        <v>5958.2666666666664</v>
      </c>
      <c r="F155" s="86">
        <f>'Graficas Dias Tipo '!Y153</f>
        <v>30847.366666666669</v>
      </c>
      <c r="G155" s="86">
        <f>'Graficas Dias Tipo '!AY153</f>
        <v>8336.6666666666661</v>
      </c>
      <c r="H155" s="87"/>
      <c r="I155" s="88">
        <f t="shared" si="15"/>
        <v>27934.433333333331</v>
      </c>
      <c r="J155" s="89">
        <f t="shared" si="16"/>
        <v>5958.2666666666664</v>
      </c>
      <c r="K155" s="86"/>
    </row>
    <row r="156" spans="1:11" ht="15.75" thickBot="1">
      <c r="A156" s="80">
        <f t="shared" si="17"/>
        <v>144</v>
      </c>
      <c r="B156" s="80">
        <f t="shared" si="18"/>
        <v>23.833333333333364</v>
      </c>
      <c r="C156" s="91">
        <f t="shared" si="19"/>
        <v>0.99305555555555303</v>
      </c>
      <c r="D156" s="86">
        <f>'Graficas Dias Tipo '!L154</f>
        <v>27622.199999999997</v>
      </c>
      <c r="E156" s="86">
        <f>'Graficas Dias Tipo '!AL154</f>
        <v>5878.7666666666664</v>
      </c>
      <c r="F156" s="86">
        <f>'Graficas Dias Tipo '!Y154</f>
        <v>30315.333333333332</v>
      </c>
      <c r="G156" s="86">
        <f>'Graficas Dias Tipo '!AY154</f>
        <v>8170.4333333333325</v>
      </c>
      <c r="H156" s="97"/>
      <c r="I156" s="98">
        <f t="shared" si="15"/>
        <v>27622.199999999997</v>
      </c>
      <c r="J156" s="26">
        <f t="shared" si="16"/>
        <v>5878.7666666666664</v>
      </c>
      <c r="K156" s="86"/>
    </row>
  </sheetData>
  <mergeCells count="14">
    <mergeCell ref="T17:W17"/>
    <mergeCell ref="T14:U14"/>
    <mergeCell ref="L2:M2"/>
    <mergeCell ref="F1:I1"/>
    <mergeCell ref="H2:I2"/>
    <mergeCell ref="O1:P1"/>
    <mergeCell ref="T1:U1"/>
    <mergeCell ref="H11:J11"/>
    <mergeCell ref="L14:M14"/>
    <mergeCell ref="O14:P14"/>
    <mergeCell ref="L7:M7"/>
    <mergeCell ref="T9:W9"/>
    <mergeCell ref="O10:P10"/>
    <mergeCell ref="V10:W10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6"/>
  <sheetViews>
    <sheetView topLeftCell="K1" zoomScale="85" zoomScaleNormal="85" workbookViewId="0">
      <selection activeCell="R18" sqref="R18:U19"/>
    </sheetView>
  </sheetViews>
  <sheetFormatPr baseColWidth="10" defaultRowHeight="15"/>
  <cols>
    <col min="1" max="2" width="0" style="181" hidden="1" customWidth="1"/>
    <col min="3" max="3" width="20.5703125" style="181" bestFit="1" customWidth="1"/>
    <col min="4" max="4" width="16.140625" style="181" bestFit="1" customWidth="1"/>
    <col min="5" max="5" width="16.28515625" style="181" bestFit="1" customWidth="1"/>
    <col min="6" max="6" width="17.7109375" style="181" bestFit="1" customWidth="1"/>
    <col min="7" max="7" width="17.85546875" style="181" bestFit="1" customWidth="1"/>
    <col min="8" max="8" width="11.42578125" style="80"/>
    <col min="9" max="9" width="12.42578125" style="181" bestFit="1" customWidth="1"/>
    <col min="10" max="10" width="11.42578125" style="81"/>
    <col min="11" max="11" width="11.42578125" style="181"/>
    <col min="12" max="12" width="31.28515625" style="181" bestFit="1" customWidth="1"/>
    <col min="13" max="14" width="11.42578125" style="181"/>
    <col min="15" max="15" width="28.5703125" style="181" bestFit="1" customWidth="1"/>
    <col min="16" max="16" width="13.7109375" style="181" bestFit="1" customWidth="1"/>
    <col min="17" max="17" width="11.42578125" style="181"/>
    <col min="18" max="18" width="23.140625" style="181" bestFit="1" customWidth="1"/>
    <col min="19" max="19" width="12.7109375" style="181" bestFit="1" customWidth="1"/>
    <col min="20" max="20" width="24.28515625" style="181" bestFit="1" customWidth="1"/>
    <col min="21" max="21" width="13.7109375" style="181" bestFit="1" customWidth="1"/>
    <col min="22" max="22" width="25.28515625" style="181" customWidth="1"/>
    <col min="23" max="23" width="13.7109375" style="181" bestFit="1" customWidth="1"/>
    <col min="24" max="16384" width="11.42578125" style="181"/>
  </cols>
  <sheetData>
    <row r="1" spans="1:21" ht="15.75" thickBot="1">
      <c r="E1" s="276" t="s">
        <v>96</v>
      </c>
      <c r="F1" s="277"/>
      <c r="G1" s="277"/>
      <c r="H1" s="272"/>
      <c r="J1" s="16"/>
      <c r="O1" s="269" t="s">
        <v>138</v>
      </c>
      <c r="P1" s="269"/>
      <c r="R1" s="269" t="s">
        <v>137</v>
      </c>
      <c r="S1" s="269"/>
    </row>
    <row r="2" spans="1:21" ht="15.75" thickBot="1">
      <c r="C2" s="179" t="s">
        <v>161</v>
      </c>
      <c r="D2" s="152">
        <f>'Comparación simple'!$F$1*'Comparación simple'!$N$4*'Comparación simple'!$D$39/365/1000</f>
        <v>2043.5766409397311</v>
      </c>
      <c r="E2" s="21" t="s">
        <v>144</v>
      </c>
      <c r="F2" s="152">
        <f>D2</f>
        <v>2043.5766409397311</v>
      </c>
      <c r="G2" s="273" t="s">
        <v>143</v>
      </c>
      <c r="H2" s="275"/>
      <c r="J2" s="16"/>
      <c r="L2" s="269" t="s">
        <v>139</v>
      </c>
      <c r="M2" s="269"/>
      <c r="O2" s="177" t="s">
        <v>143</v>
      </c>
      <c r="P2" s="177"/>
      <c r="R2" s="177" t="s">
        <v>143</v>
      </c>
      <c r="S2" s="177"/>
    </row>
    <row r="3" spans="1:21">
      <c r="E3" s="21" t="s">
        <v>142</v>
      </c>
      <c r="F3" s="22">
        <f>F2-H5</f>
        <v>-4.7884896048344672E-10</v>
      </c>
      <c r="G3" s="183" t="s">
        <v>130</v>
      </c>
      <c r="H3" s="24">
        <f>A55-A13</f>
        <v>42</v>
      </c>
      <c r="J3" s="16"/>
      <c r="L3" s="177" t="s">
        <v>130</v>
      </c>
      <c r="M3" s="22">
        <f>A156-A13</f>
        <v>143</v>
      </c>
      <c r="O3" s="177" t="s">
        <v>130</v>
      </c>
      <c r="P3" s="22">
        <f>A156-A13</f>
        <v>143</v>
      </c>
      <c r="R3" s="177" t="s">
        <v>130</v>
      </c>
      <c r="S3" s="22">
        <f>A156-A13</f>
        <v>143</v>
      </c>
    </row>
    <row r="4" spans="1:21">
      <c r="E4" s="21" t="s">
        <v>141</v>
      </c>
      <c r="F4" s="152">
        <v>20590.673093554997</v>
      </c>
      <c r="G4" s="183" t="s">
        <v>129</v>
      </c>
      <c r="H4" s="24">
        <f>(B55-B13)/H3</f>
        <v>0.16666666666666674</v>
      </c>
      <c r="J4" s="16"/>
      <c r="L4" s="177" t="s">
        <v>129</v>
      </c>
      <c r="M4" s="22">
        <f>(B156-B13)/M3</f>
        <v>0.16666666666666688</v>
      </c>
      <c r="O4" s="177" t="s">
        <v>129</v>
      </c>
      <c r="P4" s="22">
        <f>(B156-B13)/P3</f>
        <v>0.16666666666666688</v>
      </c>
      <c r="R4" s="177" t="s">
        <v>129</v>
      </c>
      <c r="S4" s="22">
        <f>(B156-B13)/S3</f>
        <v>0.16666666666666688</v>
      </c>
    </row>
    <row r="5" spans="1:21">
      <c r="E5" s="21" t="s">
        <v>140</v>
      </c>
      <c r="F5" s="152">
        <v>6005.6129856202069</v>
      </c>
      <c r="G5" s="183" t="s">
        <v>132</v>
      </c>
      <c r="H5" s="24">
        <f>H4/3*(H13+H55+4*SUM(H14,H16,H18,H20,H22,H24,H26,H28,H30,H32,H34,H36,H38,H40,H42,H44,H46,H48,H50,H52,H54)+2*SUM(H15,H17,H19,H21,H23,H25,H27,H29,H31,H33,H35,H37,H39,H41,H43,,H45,H47,H49,H51,H53))</f>
        <v>2043.5766409402099</v>
      </c>
      <c r="J5" s="16"/>
      <c r="L5" s="177" t="s">
        <v>139</v>
      </c>
      <c r="M5" s="167">
        <f>M4/3*(E13+E156+2*SUM(E15,E17,E19,E21,E23,E25,E27,E29,E31,E33,E35,E37,E39,E41,E43,E45,E47,E49,E51,E53,E55,E57,E59,E61,E63,E65,E67,E69,E71,E73,E75,E77,E79,E81,E83,E85,E87,E89,E91,E93,E95,E97,E99,E101,E103,E105,E107,E109,E111,E113,E115,E117,E119,E121,E123,E125,E127,E129,E131,E133,E135,E137,E139,E141,E143,E145,E147,E149,E151,E153,E155)+4*SUM(E14,E16,E18,E20,E22,E24,E26,E28,E30,E32,E34,E36,E38,E40,E42,E44,E46,E48,E50,E52,E54,E56,E58,E60,E62,E64,E66,E68,E72,E74,E76,E78,E80,E82,E84,E86,E88,E90,E92,E94,E96,E98,E100,E102,E104,E106,E108,E110,E112,E114,E116,E118,E120,E122,E124,E126,E128,E130,E132,E134,E136,E138,E140,E142,E144,E146,E148,E150,E152,E154))</f>
        <v>144750.0388888891</v>
      </c>
      <c r="O5" s="177" t="s">
        <v>138</v>
      </c>
      <c r="P5" s="167">
        <f>P4/3*(G13+G156+2*SUM(G15,G17,G19,G21,G23,G25,G27,G29,G31,G33,G35,G37,G39,G41,G43,G45,G47,G49,G51,G53,G55,G57,G59,G61,G63,G65,G67,G69,G71,G73,G75,G77,G79,G81,G83,G85,G87,G89,G91,G93,G95,G97,G99,G101,G103,G105,G107,G109,G111,G113,G115,G117,G119,G121,G123,G125,G127,G129,G131,G133,G135,G137,G139,G141,G143,G145,G147,G149,G151,G153,G155)+4*SUM(G14,G16,G18,G20,G22,G24,G26,G28,G30,G32,G34,G36,G38,G40,G42,G44,G46,G48,G50,G52,G54,G56,G58,G60,G62,G64,G66,G68,G72,G74,G76,G78,G80,G82,G84,G86,G88,G90,G92,G94,G96,G98,G100,G102,G104,G106,G108,G110,G112,G114,G116,G118,G120,G122,G124,G126,G128,G130,G132,G134,G136,G138,G140,G142,G144,G146,G148,G150,G152,G154))</f>
        <v>200015.27037037071</v>
      </c>
      <c r="R5" s="177" t="s">
        <v>137</v>
      </c>
      <c r="S5" s="167">
        <f>S4/3*(J13+J156+2*SUM(J15,J17,J19,J21,J23,J25,J27,J29,J31,J33,J35,J37,J39,J41,J43,J45,J47,J49,J51,J53,J55,J57,J59,J61,J63,J65,J67,J69,J71,J73,J75,J77,J79,J81,J83,J85,J87,J89,J91,J93,J95,J97,J99,J101,J103,J105,J107,J109,J111,J113,J115,J117,J119,J121,J123,J125,J127,J129,J131,J133,J135,J137,J139,J141,J143,J145,J147,J149,J151,J153,J155)+4*SUM(J14,J16,J18,J20,J22,J24,J26,J28,J30,J32,J34,J36,J38,J40,J42,J44,J46,J48,J50,J52,J54,J56,J58,J60,J62,J64,J66,J68,J72,J74,J76,J78,J80,J82,J84,J86,J88,J90,J92,J94,J96,J98,J100,J102,J104,J106,J108,J110,J112,J114,J116,J118,J120,J122,J124,J126,J128,J130,J132,J134,J136,J138,J140,J142,J144,J146,J148,J150,J152,J154))</f>
        <v>146626.41045986617</v>
      </c>
    </row>
    <row r="6" spans="1:21" ht="15.75" thickBot="1">
      <c r="E6" s="25" t="s">
        <v>135</v>
      </c>
      <c r="F6" s="27">
        <v>0</v>
      </c>
      <c r="G6" s="176"/>
      <c r="H6" s="31"/>
      <c r="J6" s="16"/>
      <c r="R6" s="177" t="s">
        <v>134</v>
      </c>
      <c r="S6" s="152">
        <f>S5-M5</f>
        <v>1876.3715709770622</v>
      </c>
    </row>
    <row r="7" spans="1:21">
      <c r="J7" s="181"/>
      <c r="L7" s="269" t="s">
        <v>131</v>
      </c>
      <c r="M7" s="269"/>
    </row>
    <row r="8" spans="1:21" ht="15.75" thickBot="1">
      <c r="C8" s="82"/>
      <c r="J8" s="181"/>
      <c r="L8" s="177" t="s">
        <v>130</v>
      </c>
      <c r="M8" s="22">
        <f>A156-A13</f>
        <v>143</v>
      </c>
    </row>
    <row r="9" spans="1:21" ht="15.75" thickBot="1">
      <c r="L9" s="177" t="s">
        <v>129</v>
      </c>
      <c r="M9" s="22">
        <f>(B156-B13)/M8</f>
        <v>0.16666666666666688</v>
      </c>
      <c r="R9" s="248" t="s">
        <v>96</v>
      </c>
      <c r="S9" s="249"/>
      <c r="T9" s="249"/>
      <c r="U9" s="250"/>
    </row>
    <row r="10" spans="1:21" ht="15.75" thickBot="1">
      <c r="L10" s="177" t="s">
        <v>128</v>
      </c>
      <c r="M10" s="167">
        <f>M9/3*(D13+D156+2*SUM(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155)+4*SUM(D14,D16,D18,D20,D22,D24,D26,D28,D30,D32,D34,D36,D38,D40,D42,D44,D46,D48,D50,D52,D54,D56,D58,D60,D62,D64,D66,D68,D72,D74,D76,D78,D80,D82,D84,D86,D88,D90,D92,D94,D96,D98,D100,D102,D104,D106,D108,D110,D112,D114,D116,D118,D120,D122,D124,D126,D128,D130,D132,D134,D136,D138,D140,D142,D144,D146,D148,D150,D152,D154))</f>
        <v>681145.97037037136</v>
      </c>
      <c r="O10" s="230" t="s">
        <v>147</v>
      </c>
      <c r="P10" s="266"/>
      <c r="R10" s="19" t="s">
        <v>127</v>
      </c>
      <c r="S10" s="161">
        <f>'Comparación simple'!B26-'Comparación simple'!D24</f>
        <v>14842</v>
      </c>
      <c r="T10" s="248" t="s">
        <v>145</v>
      </c>
      <c r="U10" s="250"/>
    </row>
    <row r="11" spans="1:21" ht="15.75" thickBot="1">
      <c r="H11" s="248" t="s">
        <v>96</v>
      </c>
      <c r="I11" s="249"/>
      <c r="J11" s="250"/>
      <c r="L11" s="177" t="s">
        <v>126</v>
      </c>
      <c r="M11" s="83">
        <f>M5/M10</f>
        <v>0.21250957237577378</v>
      </c>
      <c r="O11" s="19" t="s">
        <v>148</v>
      </c>
      <c r="P11" s="164">
        <f>'Comparación simple'!B4</f>
        <v>14842</v>
      </c>
      <c r="R11" s="21" t="s">
        <v>90</v>
      </c>
      <c r="S11" s="162">
        <f>'Comparación simple'!D39</f>
        <v>442639</v>
      </c>
      <c r="T11" s="21" t="s">
        <v>127</v>
      </c>
      <c r="U11" s="157">
        <f>S10*'Comparación simple'!N4*'Comparación simple'!F1*'Comparación (2%) E1'!M11</f>
        <v>5315021.7108844528</v>
      </c>
    </row>
    <row r="12" spans="1:21">
      <c r="C12" s="14" t="s">
        <v>154</v>
      </c>
      <c r="D12" s="14" t="s">
        <v>155</v>
      </c>
      <c r="E12" s="14" t="s">
        <v>156</v>
      </c>
      <c r="F12" s="14" t="s">
        <v>157</v>
      </c>
      <c r="G12" s="14" t="s">
        <v>158</v>
      </c>
      <c r="H12" s="34" t="s">
        <v>124</v>
      </c>
      <c r="I12" s="186" t="s">
        <v>89</v>
      </c>
      <c r="J12" s="35" t="s">
        <v>159</v>
      </c>
      <c r="O12" s="21" t="s">
        <v>92</v>
      </c>
      <c r="P12" s="157">
        <f>'Comparación simple'!B2</f>
        <v>9820553</v>
      </c>
      <c r="R12" s="21" t="s">
        <v>92</v>
      </c>
      <c r="S12" s="162">
        <f>'Comparación simple'!B39</f>
        <v>9630391</v>
      </c>
      <c r="T12" s="21" t="s">
        <v>90</v>
      </c>
      <c r="U12" s="157">
        <f>S6*1000*365</f>
        <v>684875623.40662766</v>
      </c>
    </row>
    <row r="13" spans="1:21" ht="15.75" thickBot="1">
      <c r="A13" s="181">
        <v>1</v>
      </c>
      <c r="B13" s="181">
        <v>0</v>
      </c>
      <c r="C13" s="85">
        <v>0</v>
      </c>
      <c r="D13" s="86">
        <f>'Graficas Dias Tipo '!L11</f>
        <v>27129.466666666671</v>
      </c>
      <c r="E13" s="86">
        <f>'Graficas Dias Tipo '!AL11</f>
        <v>5816.4666666666672</v>
      </c>
      <c r="F13" s="86">
        <f>'Graficas Dias Tipo '!Y11</f>
        <v>29494.866666666672</v>
      </c>
      <c r="G13" s="86">
        <f>'Graficas Dias Tipo '!AY11</f>
        <v>7634.2999999999993</v>
      </c>
      <c r="H13" s="87">
        <f t="shared" ref="H13:H55" si="0">-$F$4*C13^2+$F$5*C13+$F$6</f>
        <v>0</v>
      </c>
      <c r="I13" s="88">
        <f t="shared" ref="I13:I44" si="1">D13+H13</f>
        <v>27129.466666666671</v>
      </c>
      <c r="J13" s="89">
        <f>IF(I13&gt;D13,(I13-D13)/(F13-D13)*(G13-E13)+E13,E13)</f>
        <v>5816.4666666666672</v>
      </c>
      <c r="K13" s="86"/>
      <c r="O13" s="90" t="s">
        <v>123</v>
      </c>
      <c r="P13" s="158">
        <f>'Comparación simple'!B3</f>
        <v>13038663</v>
      </c>
      <c r="R13" s="90" t="s">
        <v>123</v>
      </c>
      <c r="S13" s="163">
        <f>'Comparación simple'!B40</f>
        <v>12786186</v>
      </c>
      <c r="T13" s="21" t="s">
        <v>92</v>
      </c>
      <c r="U13" s="157">
        <f>'Comparación simple'!B44</f>
        <v>25974437456.140877</v>
      </c>
    </row>
    <row r="14" spans="1:21" ht="15.75" thickBot="1">
      <c r="A14" s="80">
        <f t="shared" ref="A14:A77" si="2">A13+1</f>
        <v>2</v>
      </c>
      <c r="B14" s="80">
        <f t="shared" ref="B14:B77" si="3">B13+1/6</f>
        <v>0.16666666666666666</v>
      </c>
      <c r="C14" s="91">
        <f t="shared" ref="C14:C77" si="4">C13+10/60/24</f>
        <v>6.9444444444444441E-3</v>
      </c>
      <c r="D14" s="86">
        <f>'Graficas Dias Tipo '!L12</f>
        <v>26963.666666666664</v>
      </c>
      <c r="E14" s="86">
        <f>'Graficas Dias Tipo '!AL12</f>
        <v>5746.9</v>
      </c>
      <c r="F14" s="86">
        <f>'Graficas Dias Tipo '!Y12</f>
        <v>29405.866666666672</v>
      </c>
      <c r="G14" s="86">
        <f>'Graficas Dias Tipo '!AY12</f>
        <v>7698</v>
      </c>
      <c r="H14" s="87">
        <f t="shared" si="0"/>
        <v>40.712654168390955</v>
      </c>
      <c r="I14" s="88">
        <f t="shared" si="1"/>
        <v>27004.379320835054</v>
      </c>
      <c r="J14" s="89">
        <f t="shared" ref="J14:J45" si="5">(I14-D14)/(F14-D14)*(G14-E14)+E14</f>
        <v>5779.4257798492936</v>
      </c>
      <c r="K14" s="86"/>
      <c r="L14" s="230" t="s">
        <v>125</v>
      </c>
      <c r="M14" s="266"/>
      <c r="O14" s="230" t="s">
        <v>145</v>
      </c>
      <c r="P14" s="266"/>
      <c r="R14" s="248" t="s">
        <v>109</v>
      </c>
      <c r="S14" s="250"/>
      <c r="T14" s="92" t="s">
        <v>123</v>
      </c>
      <c r="U14" s="158">
        <f>'Comparación simple'!B45</f>
        <v>31602046014.330803</v>
      </c>
    </row>
    <row r="15" spans="1:21" ht="15.75" thickBot="1">
      <c r="A15" s="80">
        <f t="shared" si="2"/>
        <v>3</v>
      </c>
      <c r="B15" s="80">
        <f t="shared" si="3"/>
        <v>0.33333333333333331</v>
      </c>
      <c r="C15" s="91">
        <f t="shared" si="4"/>
        <v>1.3888888888888888E-2</v>
      </c>
      <c r="D15" s="86">
        <f>'Graficas Dias Tipo '!L13</f>
        <v>26728.666666666668</v>
      </c>
      <c r="E15" s="86">
        <f>'Graficas Dias Tipo '!AL13</f>
        <v>5708.9666666666672</v>
      </c>
      <c r="F15" s="86">
        <f>'Graficas Dias Tipo '!Y13</f>
        <v>28965.866666666665</v>
      </c>
      <c r="G15" s="86">
        <f>'Graficas Dias Tipo '!AY13</f>
        <v>7620.8333333333339</v>
      </c>
      <c r="H15" s="87">
        <f t="shared" si="0"/>
        <v>79.439325206616488</v>
      </c>
      <c r="I15" s="88">
        <f t="shared" si="1"/>
        <v>26808.105991873283</v>
      </c>
      <c r="J15" s="89">
        <f t="shared" si="5"/>
        <v>5776.8539355228359</v>
      </c>
      <c r="K15" s="86"/>
      <c r="L15" s="19" t="s">
        <v>151</v>
      </c>
      <c r="M15" s="164">
        <f>M5</f>
        <v>144750.0388888891</v>
      </c>
      <c r="O15" s="21" t="s">
        <v>148</v>
      </c>
      <c r="P15" s="158">
        <f>P11*M11*'Comparación simple'!F1*'Comparación simple'!N4</f>
        <v>5315021.7108844528</v>
      </c>
      <c r="R15" s="19" t="s">
        <v>149</v>
      </c>
      <c r="S15" s="164">
        <f>S11*'Comparación simple'!L4</f>
        <v>3409318676.7812247</v>
      </c>
      <c r="T15" s="93" t="s">
        <v>146</v>
      </c>
      <c r="U15" s="159">
        <f>SUM(U11:U14)</f>
        <v>58266674115.589188</v>
      </c>
    </row>
    <row r="16" spans="1:21" ht="15.75" thickBot="1">
      <c r="A16" s="80">
        <f t="shared" si="2"/>
        <v>4</v>
      </c>
      <c r="B16" s="80">
        <f t="shared" si="3"/>
        <v>0.5</v>
      </c>
      <c r="C16" s="91">
        <f t="shared" si="4"/>
        <v>2.0833333333333332E-2</v>
      </c>
      <c r="D16" s="86">
        <f>'Graficas Dias Tipo '!L14</f>
        <v>26346.5</v>
      </c>
      <c r="E16" s="86">
        <f>'Graficas Dias Tipo '!AL14</f>
        <v>5635.7999999999993</v>
      </c>
      <c r="F16" s="86">
        <f>'Graficas Dias Tipo '!Y14</f>
        <v>28470.133333333335</v>
      </c>
      <c r="G16" s="86">
        <f>'Graficas Dias Tipo '!AY14</f>
        <v>7530.2999999999993</v>
      </c>
      <c r="H16" s="87">
        <f t="shared" si="0"/>
        <v>116.18001311467663</v>
      </c>
      <c r="I16" s="88">
        <f t="shared" si="1"/>
        <v>26462.680013114677</v>
      </c>
      <c r="J16" s="89">
        <f t="shared" si="5"/>
        <v>5739.4445564264488</v>
      </c>
      <c r="K16" s="86"/>
      <c r="L16" s="21" t="s">
        <v>152</v>
      </c>
      <c r="M16" s="157">
        <f>M10</f>
        <v>681145.97037037136</v>
      </c>
      <c r="O16" s="21" t="s">
        <v>92</v>
      </c>
      <c r="P16" s="157">
        <f>'Comparación simple'!B18</f>
        <v>26487329505.439259</v>
      </c>
      <c r="R16" s="25" t="s">
        <v>150</v>
      </c>
      <c r="S16" s="165">
        <f>S11*'Comparación simple'!L5</f>
        <v>2556989007.5859184</v>
      </c>
      <c r="T16" s="94" t="s">
        <v>93</v>
      </c>
      <c r="U16" s="228">
        <f>U15-P18</f>
        <v>-452032826.9952774</v>
      </c>
    </row>
    <row r="17" spans="1:24" ht="15.75" thickBot="1">
      <c r="A17" s="80">
        <f t="shared" si="2"/>
        <v>5</v>
      </c>
      <c r="B17" s="80">
        <f t="shared" si="3"/>
        <v>0.66666666666666663</v>
      </c>
      <c r="C17" s="91">
        <f t="shared" si="4"/>
        <v>2.7777777777777776E-2</v>
      </c>
      <c r="D17" s="86">
        <f>'Graficas Dias Tipo '!L15</f>
        <v>26039.933333333327</v>
      </c>
      <c r="E17" s="86">
        <f>'Graficas Dias Tipo '!AL15</f>
        <v>5559.4333333333325</v>
      </c>
      <c r="F17" s="86">
        <f>'Graficas Dias Tipo '!Y15</f>
        <v>28008.566666666666</v>
      </c>
      <c r="G17" s="86">
        <f>'Graficas Dias Tipo '!AY15</f>
        <v>7408.8</v>
      </c>
      <c r="H17" s="87">
        <f t="shared" si="0"/>
        <v>150.93471789257134</v>
      </c>
      <c r="I17" s="88">
        <f t="shared" si="1"/>
        <v>26190.868051225898</v>
      </c>
      <c r="J17" s="89">
        <f t="shared" si="5"/>
        <v>5701.2239001122771</v>
      </c>
      <c r="K17" s="86"/>
      <c r="L17" s="25" t="s">
        <v>153</v>
      </c>
      <c r="M17" s="38">
        <f>M11</f>
        <v>0.21250957237577378</v>
      </c>
      <c r="O17" s="90" t="s">
        <v>123</v>
      </c>
      <c r="P17" s="158">
        <f>'Comparación simple'!B19</f>
        <v>32226062415.434322</v>
      </c>
      <c r="R17" s="248" t="s">
        <v>216</v>
      </c>
      <c r="S17" s="249"/>
      <c r="T17" s="249"/>
      <c r="U17" s="250"/>
    </row>
    <row r="18" spans="1:24" ht="15.75" thickBot="1">
      <c r="A18" s="80">
        <f t="shared" si="2"/>
        <v>6</v>
      </c>
      <c r="B18" s="80">
        <f t="shared" si="3"/>
        <v>0.83333333333333326</v>
      </c>
      <c r="C18" s="91">
        <f t="shared" si="4"/>
        <v>3.4722222222222224E-2</v>
      </c>
      <c r="D18" s="86">
        <f>'Graficas Dias Tipo '!L16</f>
        <v>25628.9</v>
      </c>
      <c r="E18" s="86">
        <f>'Graficas Dias Tipo '!AL16</f>
        <v>5449.6</v>
      </c>
      <c r="F18" s="86">
        <f>'Graficas Dias Tipo '!Y16</f>
        <v>27559.23333333333</v>
      </c>
      <c r="G18" s="86">
        <f>'Graficas Dias Tipo '!AY16</f>
        <v>7275.7</v>
      </c>
      <c r="H18" s="87">
        <f t="shared" si="0"/>
        <v>183.70343954030062</v>
      </c>
      <c r="I18" s="88">
        <f t="shared" si="1"/>
        <v>25812.6034395403</v>
      </c>
      <c r="J18" s="89">
        <f t="shared" si="5"/>
        <v>5623.3838979163575</v>
      </c>
      <c r="K18" s="86"/>
      <c r="O18" s="175" t="s">
        <v>146</v>
      </c>
      <c r="P18" s="159">
        <f>SUM(P15:P17)</f>
        <v>58718706942.584465</v>
      </c>
      <c r="R18" s="222" t="s">
        <v>94</v>
      </c>
      <c r="S18" s="280">
        <f>S15/ABS(U16)</f>
        <v>7.5421926753493134</v>
      </c>
      <c r="T18" s="224" t="s">
        <v>95</v>
      </c>
      <c r="U18" s="281">
        <f>S18*'Comparación simple'!$F$1</f>
        <v>97754.359265202453</v>
      </c>
      <c r="V18" s="181" t="s">
        <v>213</v>
      </c>
      <c r="W18" s="122">
        <f>(12-S18)*ABS(U16)</f>
        <v>2015075247.1621041</v>
      </c>
    </row>
    <row r="19" spans="1:24" ht="15.75" thickBot="1">
      <c r="A19" s="80">
        <f t="shared" si="2"/>
        <v>7</v>
      </c>
      <c r="B19" s="80">
        <f t="shared" si="3"/>
        <v>0.99999999999999989</v>
      </c>
      <c r="C19" s="91">
        <f t="shared" si="4"/>
        <v>4.1666666666666671E-2</v>
      </c>
      <c r="D19" s="86">
        <f>'Graficas Dias Tipo '!L17</f>
        <v>25240.266666666666</v>
      </c>
      <c r="E19" s="86">
        <f>'Graficas Dias Tipo '!AL17</f>
        <v>5408.5666666666666</v>
      </c>
      <c r="F19" s="86">
        <f>'Graficas Dias Tipo '!Y17</f>
        <v>27045.200000000001</v>
      </c>
      <c r="G19" s="86">
        <f>'Graficas Dias Tipo '!AY17</f>
        <v>7175.7333333333336</v>
      </c>
      <c r="H19" s="87">
        <f t="shared" si="0"/>
        <v>214.48617805786455</v>
      </c>
      <c r="I19" s="88">
        <f t="shared" si="1"/>
        <v>25454.752844724531</v>
      </c>
      <c r="J19" s="89">
        <f t="shared" si="5"/>
        <v>5618.5649072247243</v>
      </c>
      <c r="K19" s="86"/>
      <c r="R19" s="226" t="s">
        <v>94</v>
      </c>
      <c r="S19" s="196">
        <f>S16/ABS(U16)</f>
        <v>5.6566445065119852</v>
      </c>
      <c r="T19" s="282" t="s">
        <v>95</v>
      </c>
      <c r="U19" s="199">
        <f>S19*'Comparación simple'!$F$1</f>
        <v>73315.769448901847</v>
      </c>
      <c r="V19" s="181" t="s">
        <v>213</v>
      </c>
      <c r="W19" s="122">
        <f>(12-S19)*ABS(U16)</f>
        <v>2867404916.3574104</v>
      </c>
    </row>
    <row r="20" spans="1:24">
      <c r="A20" s="80">
        <f t="shared" si="2"/>
        <v>8</v>
      </c>
      <c r="B20" s="80">
        <f t="shared" si="3"/>
        <v>1.1666666666666665</v>
      </c>
      <c r="C20" s="91">
        <f t="shared" si="4"/>
        <v>4.8611111111111119E-2</v>
      </c>
      <c r="D20" s="86">
        <f>'Graficas Dias Tipo '!L18</f>
        <v>24930.199999999997</v>
      </c>
      <c r="E20" s="86">
        <f>'Graficas Dias Tipo '!AL18</f>
        <v>5450.1</v>
      </c>
      <c r="F20" s="86">
        <f>'Graficas Dias Tipo '!Y18</f>
        <v>26684</v>
      </c>
      <c r="G20" s="86">
        <f>'Graficas Dias Tipo '!AY18</f>
        <v>7196.7333333333336</v>
      </c>
      <c r="H20" s="87">
        <f t="shared" si="0"/>
        <v>243.28293344526304</v>
      </c>
      <c r="I20" s="88">
        <f t="shared" si="1"/>
        <v>25173.482933445259</v>
      </c>
      <c r="J20" s="89">
        <f t="shared" si="5"/>
        <v>5692.3887906184336</v>
      </c>
      <c r="K20" s="86"/>
      <c r="U20" s="84"/>
      <c r="V20" s="84"/>
      <c r="W20" s="84"/>
      <c r="X20" s="84"/>
    </row>
    <row r="21" spans="1:24">
      <c r="A21" s="80">
        <f t="shared" si="2"/>
        <v>9</v>
      </c>
      <c r="B21" s="80">
        <f t="shared" si="3"/>
        <v>1.3333333333333333</v>
      </c>
      <c r="C21" s="91">
        <f t="shared" si="4"/>
        <v>5.5555555555555566E-2</v>
      </c>
      <c r="D21" s="86">
        <f>'Graficas Dias Tipo '!L19</f>
        <v>24640.7</v>
      </c>
      <c r="E21" s="86">
        <f>'Graficas Dias Tipo '!AL19</f>
        <v>5399.833333333333</v>
      </c>
      <c r="F21" s="86">
        <f>'Graficas Dias Tipo '!Y19</f>
        <v>26394.100000000002</v>
      </c>
      <c r="G21" s="86">
        <f>'Graficas Dias Tipo '!AY19</f>
        <v>7115.3666666666668</v>
      </c>
      <c r="H21" s="87">
        <f t="shared" si="0"/>
        <v>270.0937057024961</v>
      </c>
      <c r="I21" s="88">
        <f t="shared" si="1"/>
        <v>24910.793705702497</v>
      </c>
      <c r="J21" s="89">
        <f t="shared" si="5"/>
        <v>5664.0940583568054</v>
      </c>
      <c r="K21" s="86"/>
      <c r="U21" s="84"/>
      <c r="V21" s="84"/>
      <c r="W21" s="84"/>
      <c r="X21" s="84"/>
    </row>
    <row r="22" spans="1:24">
      <c r="A22" s="80">
        <f t="shared" si="2"/>
        <v>10</v>
      </c>
      <c r="B22" s="80">
        <f t="shared" si="3"/>
        <v>1.5</v>
      </c>
      <c r="C22" s="91">
        <f t="shared" si="4"/>
        <v>6.2500000000000014E-2</v>
      </c>
      <c r="D22" s="86">
        <f>'Graficas Dias Tipo '!L20</f>
        <v>24328.366666666661</v>
      </c>
      <c r="E22" s="86">
        <f>'Graficas Dias Tipo '!AL20</f>
        <v>5343.7</v>
      </c>
      <c r="F22" s="86">
        <f>'Graficas Dias Tipo '!Y20</f>
        <v>25993.333333333328</v>
      </c>
      <c r="G22" s="86">
        <f>'Graficas Dias Tipo '!AY20</f>
        <v>6991.8333333333339</v>
      </c>
      <c r="H22" s="87">
        <f t="shared" si="0"/>
        <v>294.91849482956377</v>
      </c>
      <c r="I22" s="88">
        <f t="shared" si="1"/>
        <v>24623.285161496224</v>
      </c>
      <c r="J22" s="89">
        <f t="shared" si="5"/>
        <v>5635.63677667927</v>
      </c>
      <c r="K22" s="86"/>
      <c r="U22" s="84"/>
      <c r="V22" s="84"/>
      <c r="W22" s="84"/>
      <c r="X22" s="84"/>
    </row>
    <row r="23" spans="1:24">
      <c r="A23" s="80">
        <f t="shared" si="2"/>
        <v>11</v>
      </c>
      <c r="B23" s="80">
        <f t="shared" si="3"/>
        <v>1.6666666666666667</v>
      </c>
      <c r="C23" s="91">
        <f t="shared" si="4"/>
        <v>6.9444444444444461E-2</v>
      </c>
      <c r="D23" s="86">
        <f>'Graficas Dias Tipo '!L21</f>
        <v>24083.566666666666</v>
      </c>
      <c r="E23" s="86">
        <f>'Graficas Dias Tipo '!AL21</f>
        <v>5292.8333333333339</v>
      </c>
      <c r="F23" s="86">
        <f>'Graficas Dias Tipo '!Y21</f>
        <v>25803.166666666668</v>
      </c>
      <c r="G23" s="86">
        <f>'Graficas Dias Tipo '!AY21</f>
        <v>6921.9333333333343</v>
      </c>
      <c r="H23" s="87">
        <f t="shared" si="0"/>
        <v>317.75730082646601</v>
      </c>
      <c r="I23" s="88">
        <f t="shared" si="1"/>
        <v>24401.323967493132</v>
      </c>
      <c r="J23" s="89">
        <f t="shared" si="5"/>
        <v>5593.8675382509864</v>
      </c>
      <c r="K23" s="86"/>
      <c r="U23" s="84"/>
      <c r="V23" s="84"/>
      <c r="W23" s="84"/>
      <c r="X23" s="84"/>
    </row>
    <row r="24" spans="1:24">
      <c r="A24" s="80">
        <f t="shared" si="2"/>
        <v>12</v>
      </c>
      <c r="B24" s="80">
        <f t="shared" si="3"/>
        <v>1.8333333333333335</v>
      </c>
      <c r="C24" s="91">
        <f t="shared" si="4"/>
        <v>7.6388888888888909E-2</v>
      </c>
      <c r="D24" s="86">
        <f>'Graficas Dias Tipo '!L22</f>
        <v>23895.3</v>
      </c>
      <c r="E24" s="86">
        <f>'Graficas Dias Tipo '!AL22</f>
        <v>5232.333333333333</v>
      </c>
      <c r="F24" s="86">
        <f>'Graficas Dias Tipo '!Y22</f>
        <v>25572.499999999996</v>
      </c>
      <c r="G24" s="86">
        <f>'Graficas Dias Tipo '!AY22</f>
        <v>6865.3</v>
      </c>
      <c r="H24" s="87">
        <f t="shared" si="0"/>
        <v>338.61012369320281</v>
      </c>
      <c r="I24" s="88">
        <f t="shared" si="1"/>
        <v>24233.910123693204</v>
      </c>
      <c r="J24" s="89">
        <f t="shared" si="5"/>
        <v>5562.0131836713254</v>
      </c>
      <c r="K24" s="86"/>
      <c r="U24" s="84"/>
      <c r="V24" s="84"/>
      <c r="W24" s="84"/>
      <c r="X24" s="84"/>
    </row>
    <row r="25" spans="1:24">
      <c r="A25" s="80">
        <f t="shared" si="2"/>
        <v>13</v>
      </c>
      <c r="B25" s="80">
        <f t="shared" si="3"/>
        <v>2</v>
      </c>
      <c r="C25" s="91">
        <f t="shared" si="4"/>
        <v>8.3333333333333356E-2</v>
      </c>
      <c r="D25" s="86">
        <f>'Graficas Dias Tipo '!L23</f>
        <v>23576.666666666668</v>
      </c>
      <c r="E25" s="86">
        <f>'Graficas Dias Tipo '!AL23</f>
        <v>5219.4333333333334</v>
      </c>
      <c r="F25" s="86">
        <f>'Graficas Dias Tipo '!Y23</f>
        <v>25268.566666666662</v>
      </c>
      <c r="G25" s="86">
        <f>'Graficas Dias Tipo '!AY23</f>
        <v>6845.5333333333338</v>
      </c>
      <c r="H25" s="87">
        <f t="shared" si="0"/>
        <v>357.47696342977423</v>
      </c>
      <c r="I25" s="88">
        <f t="shared" si="1"/>
        <v>23934.143630096441</v>
      </c>
      <c r="J25" s="89">
        <f t="shared" si="5"/>
        <v>5563.0075931791616</v>
      </c>
      <c r="K25" s="86"/>
      <c r="U25" s="84"/>
      <c r="V25" s="84"/>
      <c r="W25" s="84"/>
      <c r="X25" s="84"/>
    </row>
    <row r="26" spans="1:24">
      <c r="A26" s="80">
        <f t="shared" si="2"/>
        <v>14</v>
      </c>
      <c r="B26" s="80">
        <f t="shared" si="3"/>
        <v>2.1666666666666665</v>
      </c>
      <c r="C26" s="91">
        <f t="shared" si="4"/>
        <v>9.0277777777777804E-2</v>
      </c>
      <c r="D26" s="86">
        <f>'Graficas Dias Tipo '!L24</f>
        <v>23400.9</v>
      </c>
      <c r="E26" s="86">
        <f>'Graficas Dias Tipo '!AL24</f>
        <v>5211.8999999999996</v>
      </c>
      <c r="F26" s="86">
        <f>'Graficas Dias Tipo '!Y24</f>
        <v>25065.333333333332</v>
      </c>
      <c r="G26" s="86">
        <f>'Graficas Dias Tipo '!AY24</f>
        <v>6925.7333333333336</v>
      </c>
      <c r="H26" s="87">
        <f t="shared" si="0"/>
        <v>374.35782003618027</v>
      </c>
      <c r="I26" s="88">
        <f t="shared" si="1"/>
        <v>23775.257820036182</v>
      </c>
      <c r="J26" s="89">
        <f t="shared" si="5"/>
        <v>5597.3686743668568</v>
      </c>
      <c r="K26" s="86"/>
    </row>
    <row r="27" spans="1:24">
      <c r="A27" s="80">
        <f t="shared" si="2"/>
        <v>15</v>
      </c>
      <c r="B27" s="80">
        <f t="shared" si="3"/>
        <v>2.333333333333333</v>
      </c>
      <c r="C27" s="91">
        <f t="shared" si="4"/>
        <v>9.7222222222222252E-2</v>
      </c>
      <c r="D27" s="86">
        <f>'Graficas Dias Tipo '!L25</f>
        <v>23206.066666666669</v>
      </c>
      <c r="E27" s="86">
        <f>'Graficas Dias Tipo '!AL25</f>
        <v>5165.666666666667</v>
      </c>
      <c r="F27" s="86">
        <f>'Graficas Dias Tipo '!Y25</f>
        <v>24903.4</v>
      </c>
      <c r="G27" s="86">
        <f>'Graficas Dias Tipo '!AY25</f>
        <v>6901.3333333333339</v>
      </c>
      <c r="H27" s="87">
        <f t="shared" si="0"/>
        <v>389.25269351242093</v>
      </c>
      <c r="I27" s="88">
        <f t="shared" si="1"/>
        <v>23595.319360179092</v>
      </c>
      <c r="J27" s="89">
        <f t="shared" si="5"/>
        <v>5563.7104166900735</v>
      </c>
      <c r="K27" s="86"/>
    </row>
    <row r="28" spans="1:24">
      <c r="A28" s="80">
        <f t="shared" si="2"/>
        <v>16</v>
      </c>
      <c r="B28" s="80">
        <f t="shared" si="3"/>
        <v>2.4999999999999996</v>
      </c>
      <c r="C28" s="91">
        <f t="shared" si="4"/>
        <v>0.1041666666666667</v>
      </c>
      <c r="D28" s="86">
        <f>'Graficas Dias Tipo '!L26</f>
        <v>22949.4</v>
      </c>
      <c r="E28" s="86">
        <f>'Graficas Dias Tipo '!AL26</f>
        <v>5130.8</v>
      </c>
      <c r="F28" s="86">
        <f>'Graficas Dias Tipo '!Y26</f>
        <v>24655.766666666663</v>
      </c>
      <c r="G28" s="86">
        <f>'Graficas Dias Tipo '!AY26</f>
        <v>6849.4666666666672</v>
      </c>
      <c r="H28" s="87">
        <f t="shared" si="0"/>
        <v>402.16158385849599</v>
      </c>
      <c r="I28" s="88">
        <f t="shared" si="1"/>
        <v>23351.561583858496</v>
      </c>
      <c r="J28" s="89">
        <f t="shared" si="5"/>
        <v>5535.8604845332984</v>
      </c>
      <c r="K28" s="86"/>
    </row>
    <row r="29" spans="1:24">
      <c r="A29" s="80">
        <f t="shared" si="2"/>
        <v>17</v>
      </c>
      <c r="B29" s="80">
        <f t="shared" si="3"/>
        <v>2.6666666666666661</v>
      </c>
      <c r="C29" s="91">
        <f t="shared" si="4"/>
        <v>0.11111111111111115</v>
      </c>
      <c r="D29" s="86">
        <f>'Graficas Dias Tipo '!L27</f>
        <v>22874.566666666666</v>
      </c>
      <c r="E29" s="86">
        <f>'Graficas Dias Tipo '!AL27</f>
        <v>5113.0666666666666</v>
      </c>
      <c r="F29" s="86">
        <f>'Graficas Dias Tipo '!Y27</f>
        <v>24614.833333333339</v>
      </c>
      <c r="G29" s="86">
        <f>'Graficas Dias Tipo '!AY27</f>
        <v>6817.6333333333341</v>
      </c>
      <c r="H29" s="87">
        <f t="shared" si="0"/>
        <v>413.08449107440583</v>
      </c>
      <c r="I29" s="88">
        <f t="shared" si="1"/>
        <v>23287.651157741071</v>
      </c>
      <c r="J29" s="89">
        <f t="shared" si="5"/>
        <v>5517.6771022334724</v>
      </c>
      <c r="K29" s="86"/>
    </row>
    <row r="30" spans="1:24">
      <c r="A30" s="80">
        <f t="shared" si="2"/>
        <v>18</v>
      </c>
      <c r="B30" s="80">
        <f t="shared" si="3"/>
        <v>2.8333333333333326</v>
      </c>
      <c r="C30" s="91">
        <f t="shared" si="4"/>
        <v>0.11805555555555559</v>
      </c>
      <c r="D30" s="86">
        <f>'Graficas Dias Tipo '!L28</f>
        <v>22798.566666666666</v>
      </c>
      <c r="E30" s="86">
        <f>'Graficas Dias Tipo '!AL28</f>
        <v>5094.9666666666662</v>
      </c>
      <c r="F30" s="86">
        <f>'Graficas Dias Tipo '!Y28</f>
        <v>24510.833333333332</v>
      </c>
      <c r="G30" s="86">
        <f>'Graficas Dias Tipo '!AY28</f>
        <v>6780.5666666666657</v>
      </c>
      <c r="H30" s="87">
        <f t="shared" si="0"/>
        <v>422.02141516015018</v>
      </c>
      <c r="I30" s="88">
        <f t="shared" si="1"/>
        <v>23220.588081826816</v>
      </c>
      <c r="J30" s="89">
        <f t="shared" si="5"/>
        <v>5510.4155632913835</v>
      </c>
      <c r="K30" s="86"/>
    </row>
    <row r="31" spans="1:24">
      <c r="A31" s="80">
        <f t="shared" si="2"/>
        <v>19</v>
      </c>
      <c r="B31" s="80">
        <f t="shared" si="3"/>
        <v>2.9999999999999991</v>
      </c>
      <c r="C31" s="91">
        <f t="shared" si="4"/>
        <v>0.12500000000000003</v>
      </c>
      <c r="D31" s="86">
        <f>'Graficas Dias Tipo '!L29</f>
        <v>22654.633333333331</v>
      </c>
      <c r="E31" s="86">
        <f>'Graficas Dias Tipo '!AL29</f>
        <v>5075.3999999999996</v>
      </c>
      <c r="F31" s="86">
        <f>'Graficas Dias Tipo '!Y29</f>
        <v>24300.266666666666</v>
      </c>
      <c r="G31" s="86">
        <f>'Graficas Dias Tipo '!AY29</f>
        <v>6743.9333333333325</v>
      </c>
      <c r="H31" s="87">
        <f t="shared" si="0"/>
        <v>428.97235611572899</v>
      </c>
      <c r="I31" s="88">
        <f t="shared" si="1"/>
        <v>23083.605689449061</v>
      </c>
      <c r="J31" s="89">
        <f t="shared" si="5"/>
        <v>5510.3417702957104</v>
      </c>
      <c r="K31" s="86"/>
    </row>
    <row r="32" spans="1:24">
      <c r="A32" s="80">
        <f t="shared" si="2"/>
        <v>20</v>
      </c>
      <c r="B32" s="80">
        <f t="shared" si="3"/>
        <v>3.1666666666666656</v>
      </c>
      <c r="C32" s="91">
        <f t="shared" si="4"/>
        <v>0.13194444444444448</v>
      </c>
      <c r="D32" s="86">
        <f>'Graficas Dias Tipo '!L30</f>
        <v>22553.933333333334</v>
      </c>
      <c r="E32" s="86">
        <f>'Graficas Dias Tipo '!AL30</f>
        <v>5040.9666666666672</v>
      </c>
      <c r="F32" s="86">
        <f>'Graficas Dias Tipo '!Y30</f>
        <v>24292.666666666664</v>
      </c>
      <c r="G32" s="86">
        <f>'Graficas Dias Tipo '!AY30</f>
        <v>6756.666666666667</v>
      </c>
      <c r="H32" s="87">
        <f t="shared" si="0"/>
        <v>433.93731394114258</v>
      </c>
      <c r="I32" s="88">
        <f t="shared" si="1"/>
        <v>22987.870647274478</v>
      </c>
      <c r="J32" s="89">
        <f t="shared" si="5"/>
        <v>5469.1555299361862</v>
      </c>
      <c r="K32" s="86"/>
    </row>
    <row r="33" spans="1:11">
      <c r="A33" s="80">
        <f t="shared" si="2"/>
        <v>21</v>
      </c>
      <c r="B33" s="80">
        <f t="shared" si="3"/>
        <v>3.3333333333333321</v>
      </c>
      <c r="C33" s="91">
        <f t="shared" si="4"/>
        <v>0.13888888888888892</v>
      </c>
      <c r="D33" s="86">
        <f>'Graficas Dias Tipo '!L31</f>
        <v>22496.933333333334</v>
      </c>
      <c r="E33" s="86">
        <f>'Graficas Dias Tipo '!AL31</f>
        <v>5015.8666666666668</v>
      </c>
      <c r="F33" s="86">
        <f>'Graficas Dias Tipo '!Y31</f>
        <v>24274.899999999998</v>
      </c>
      <c r="G33" s="86">
        <f>'Graficas Dias Tipo '!AY31</f>
        <v>6770.8666666666668</v>
      </c>
      <c r="H33" s="87">
        <f t="shared" si="0"/>
        <v>436.91628863639073</v>
      </c>
      <c r="I33" s="88">
        <f t="shared" si="1"/>
        <v>22933.849621969726</v>
      </c>
      <c r="J33" s="89">
        <f t="shared" si="5"/>
        <v>5447.1391426543323</v>
      </c>
      <c r="K33" s="86"/>
    </row>
    <row r="34" spans="1:11">
      <c r="A34" s="80">
        <f t="shared" si="2"/>
        <v>22</v>
      </c>
      <c r="B34" s="80">
        <f t="shared" si="3"/>
        <v>3.4999999999999987</v>
      </c>
      <c r="C34" s="91">
        <f t="shared" si="4"/>
        <v>0.14583333333333337</v>
      </c>
      <c r="D34" s="86">
        <f>'Graficas Dias Tipo '!L32</f>
        <v>22368.133333333339</v>
      </c>
      <c r="E34" s="86">
        <f>'Graficas Dias Tipo '!AL32</f>
        <v>4996.9666666666662</v>
      </c>
      <c r="F34" s="86">
        <f>'Graficas Dias Tipo '!Y32</f>
        <v>24126.233333333334</v>
      </c>
      <c r="G34" s="86">
        <f>'Graficas Dias Tipo '!AY32</f>
        <v>6740.5666666666675</v>
      </c>
      <c r="H34" s="87">
        <f t="shared" si="0"/>
        <v>437.90928020147334</v>
      </c>
      <c r="I34" s="88">
        <f t="shared" si="1"/>
        <v>22806.042613534813</v>
      </c>
      <c r="J34" s="89">
        <f t="shared" si="5"/>
        <v>5431.2642725817414</v>
      </c>
      <c r="K34" s="86"/>
    </row>
    <row r="35" spans="1:11">
      <c r="A35" s="80">
        <f t="shared" si="2"/>
        <v>23</v>
      </c>
      <c r="B35" s="80">
        <f t="shared" si="3"/>
        <v>3.6666666666666652</v>
      </c>
      <c r="C35" s="91">
        <f t="shared" si="4"/>
        <v>0.15277777777777782</v>
      </c>
      <c r="D35" s="86">
        <f>'Graficas Dias Tipo '!L33</f>
        <v>22348.433333333334</v>
      </c>
      <c r="E35" s="86">
        <f>'Graficas Dias Tipo '!AL33</f>
        <v>4992.0666666666657</v>
      </c>
      <c r="F35" s="86">
        <f>'Graficas Dias Tipo '!Y33</f>
        <v>24126.233333333334</v>
      </c>
      <c r="G35" s="86">
        <f>'Graficas Dias Tipo '!AY33</f>
        <v>6731.2666666666664</v>
      </c>
      <c r="H35" s="87">
        <f t="shared" si="0"/>
        <v>436.91628863639062</v>
      </c>
      <c r="I35" s="88">
        <f t="shared" si="1"/>
        <v>22785.349621969726</v>
      </c>
      <c r="J35" s="89">
        <f t="shared" si="5"/>
        <v>5419.4965289663696</v>
      </c>
      <c r="K35" s="86"/>
    </row>
    <row r="36" spans="1:11">
      <c r="A36" s="80">
        <f t="shared" si="2"/>
        <v>24</v>
      </c>
      <c r="B36" s="80">
        <f t="shared" si="3"/>
        <v>3.8333333333333317</v>
      </c>
      <c r="C36" s="91">
        <f t="shared" si="4"/>
        <v>0.15972222222222227</v>
      </c>
      <c r="D36" s="86">
        <f>'Graficas Dias Tipo '!L34</f>
        <v>22259.133333333331</v>
      </c>
      <c r="E36" s="86">
        <f>'Graficas Dias Tipo '!AL34</f>
        <v>4982.2666666666664</v>
      </c>
      <c r="F36" s="86">
        <f>'Graficas Dias Tipo '!Y34</f>
        <v>24043.300000000003</v>
      </c>
      <c r="G36" s="86">
        <f>'Graficas Dias Tipo '!AY34</f>
        <v>6703.9</v>
      </c>
      <c r="H36" s="87">
        <f t="shared" si="0"/>
        <v>433.93731394114263</v>
      </c>
      <c r="I36" s="88">
        <f t="shared" si="1"/>
        <v>22693.070647274475</v>
      </c>
      <c r="J36" s="89">
        <f t="shared" si="5"/>
        <v>5400.99489324763</v>
      </c>
      <c r="K36" s="86"/>
    </row>
    <row r="37" spans="1:11">
      <c r="A37" s="80">
        <f t="shared" si="2"/>
        <v>25</v>
      </c>
      <c r="B37" s="80">
        <f t="shared" si="3"/>
        <v>3.9999999999999982</v>
      </c>
      <c r="C37" s="91">
        <f t="shared" si="4"/>
        <v>0.16666666666666671</v>
      </c>
      <c r="D37" s="86">
        <f>'Graficas Dias Tipo '!L35</f>
        <v>22145.633333333331</v>
      </c>
      <c r="E37" s="86">
        <f>'Graficas Dias Tipo '!AL35</f>
        <v>4974.2</v>
      </c>
      <c r="F37" s="86">
        <f>'Graficas Dias Tipo '!Y35</f>
        <v>24003.633333333328</v>
      </c>
      <c r="G37" s="86">
        <f>'Graficas Dias Tipo '!AY35</f>
        <v>6700.1</v>
      </c>
      <c r="H37" s="87">
        <f t="shared" si="0"/>
        <v>428.97235611572887</v>
      </c>
      <c r="I37" s="88">
        <f t="shared" si="1"/>
        <v>22574.605689449061</v>
      </c>
      <c r="J37" s="89">
        <f t="shared" si="5"/>
        <v>5372.6732989344127</v>
      </c>
      <c r="K37" s="86"/>
    </row>
    <row r="38" spans="1:11">
      <c r="A38" s="80">
        <f t="shared" si="2"/>
        <v>26</v>
      </c>
      <c r="B38" s="80">
        <f t="shared" si="3"/>
        <v>4.1666666666666652</v>
      </c>
      <c r="C38" s="91">
        <f t="shared" si="4"/>
        <v>0.17361111111111116</v>
      </c>
      <c r="D38" s="86">
        <f>'Graficas Dias Tipo '!L36</f>
        <v>22181.733333333337</v>
      </c>
      <c r="E38" s="86">
        <f>'Graficas Dias Tipo '!AL36</f>
        <v>4984.8999999999996</v>
      </c>
      <c r="F38" s="86">
        <f>'Graficas Dias Tipo '!Y36</f>
        <v>24045.166666666668</v>
      </c>
      <c r="G38" s="86">
        <f>'Graficas Dias Tipo '!AY36</f>
        <v>6703.8666666666668</v>
      </c>
      <c r="H38" s="87">
        <f t="shared" si="0"/>
        <v>422.02141516015013</v>
      </c>
      <c r="I38" s="88">
        <f t="shared" si="1"/>
        <v>22603.754748493488</v>
      </c>
      <c r="J38" s="89">
        <f t="shared" si="5"/>
        <v>5374.2032996152948</v>
      </c>
      <c r="K38" s="86"/>
    </row>
    <row r="39" spans="1:11">
      <c r="A39" s="80">
        <f t="shared" si="2"/>
        <v>27</v>
      </c>
      <c r="B39" s="80">
        <f t="shared" si="3"/>
        <v>4.3333333333333321</v>
      </c>
      <c r="C39" s="91">
        <f t="shared" si="4"/>
        <v>0.18055555555555561</v>
      </c>
      <c r="D39" s="86">
        <f>'Graficas Dias Tipo '!L37</f>
        <v>22147.5</v>
      </c>
      <c r="E39" s="86">
        <f>'Graficas Dias Tipo '!AL37</f>
        <v>5000.8999999999996</v>
      </c>
      <c r="F39" s="86">
        <f>'Graficas Dias Tipo '!Y37</f>
        <v>24099.433333333334</v>
      </c>
      <c r="G39" s="86">
        <f>'Graficas Dias Tipo '!AY37</f>
        <v>6722.0666666666657</v>
      </c>
      <c r="H39" s="87">
        <f t="shared" si="0"/>
        <v>413.08449107440561</v>
      </c>
      <c r="I39" s="88">
        <f t="shared" si="1"/>
        <v>22560.584491074405</v>
      </c>
      <c r="J39" s="89">
        <f t="shared" si="5"/>
        <v>5365.1477150282944</v>
      </c>
      <c r="K39" s="86"/>
    </row>
    <row r="40" spans="1:11">
      <c r="A40" s="80">
        <f t="shared" si="2"/>
        <v>28</v>
      </c>
      <c r="B40" s="80">
        <f t="shared" si="3"/>
        <v>4.4999999999999991</v>
      </c>
      <c r="C40" s="91">
        <f t="shared" si="4"/>
        <v>0.18750000000000006</v>
      </c>
      <c r="D40" s="86">
        <f>'Graficas Dias Tipo '!L38</f>
        <v>22096.733333333334</v>
      </c>
      <c r="E40" s="86">
        <f>'Graficas Dias Tipo '!AL38</f>
        <v>4994.8999999999996</v>
      </c>
      <c r="F40" s="86">
        <f>'Graficas Dias Tipo '!Y38</f>
        <v>23943.033333333333</v>
      </c>
      <c r="G40" s="86">
        <f>'Graficas Dias Tipo '!AY38</f>
        <v>6676.5666666666666</v>
      </c>
      <c r="H40" s="87">
        <f t="shared" si="0"/>
        <v>402.16158385849576</v>
      </c>
      <c r="I40" s="88">
        <f t="shared" si="1"/>
        <v>22498.894917191828</v>
      </c>
      <c r="J40" s="89">
        <f t="shared" si="5"/>
        <v>5361.201105014733</v>
      </c>
      <c r="K40" s="86"/>
    </row>
    <row r="41" spans="1:11">
      <c r="A41" s="80">
        <f t="shared" si="2"/>
        <v>29</v>
      </c>
      <c r="B41" s="80">
        <f t="shared" si="3"/>
        <v>4.6666666666666661</v>
      </c>
      <c r="C41" s="91">
        <f t="shared" si="4"/>
        <v>0.1944444444444445</v>
      </c>
      <c r="D41" s="86">
        <f>'Graficas Dias Tipo '!L39</f>
        <v>22130.166666666668</v>
      </c>
      <c r="E41" s="86">
        <f>'Graficas Dias Tipo '!AL39</f>
        <v>5011.5333333333328</v>
      </c>
      <c r="F41" s="86">
        <f>'Graficas Dias Tipo '!Y39</f>
        <v>24054.833333333332</v>
      </c>
      <c r="G41" s="86">
        <f>'Graficas Dias Tipo '!AY39</f>
        <v>6693.5</v>
      </c>
      <c r="H41" s="87">
        <f t="shared" si="0"/>
        <v>389.25269351242071</v>
      </c>
      <c r="I41" s="88">
        <f t="shared" si="1"/>
        <v>22519.41936017909</v>
      </c>
      <c r="J41" s="89">
        <f t="shared" si="5"/>
        <v>5351.7013565744719</v>
      </c>
      <c r="K41" s="86"/>
    </row>
    <row r="42" spans="1:11">
      <c r="A42" s="80">
        <f t="shared" si="2"/>
        <v>30</v>
      </c>
      <c r="B42" s="80">
        <f t="shared" si="3"/>
        <v>4.833333333333333</v>
      </c>
      <c r="C42" s="91">
        <f t="shared" si="4"/>
        <v>0.20138888888888895</v>
      </c>
      <c r="D42" s="86">
        <f>'Graficas Dias Tipo '!L40</f>
        <v>22099.633333333328</v>
      </c>
      <c r="E42" s="86">
        <f>'Graficas Dias Tipo '!AL40</f>
        <v>5027.8666666666668</v>
      </c>
      <c r="F42" s="86">
        <f>'Graficas Dias Tipo '!Y40</f>
        <v>24106.133333333328</v>
      </c>
      <c r="G42" s="86">
        <f>'Graficas Dias Tipo '!AY40</f>
        <v>6730.8333333333339</v>
      </c>
      <c r="H42" s="87">
        <f t="shared" si="0"/>
        <v>374.3578200361801</v>
      </c>
      <c r="I42" s="88">
        <f t="shared" si="1"/>
        <v>22473.991153369509</v>
      </c>
      <c r="J42" s="89">
        <f t="shared" si="5"/>
        <v>5345.593498925633</v>
      </c>
      <c r="K42" s="86"/>
    </row>
    <row r="43" spans="1:11">
      <c r="A43" s="80">
        <f t="shared" si="2"/>
        <v>31</v>
      </c>
      <c r="B43" s="80">
        <f t="shared" si="3"/>
        <v>5</v>
      </c>
      <c r="C43" s="91">
        <f t="shared" si="4"/>
        <v>0.2083333333333334</v>
      </c>
      <c r="D43" s="86">
        <f>'Graficas Dias Tipo '!L41</f>
        <v>22151.466666666664</v>
      </c>
      <c r="E43" s="86">
        <f>'Graficas Dias Tipo '!AL41</f>
        <v>5044.5333333333328</v>
      </c>
      <c r="F43" s="86">
        <f>'Graficas Dias Tipo '!Y41</f>
        <v>24108.866666666665</v>
      </c>
      <c r="G43" s="86">
        <f>'Graficas Dias Tipo '!AY41</f>
        <v>6735.8</v>
      </c>
      <c r="H43" s="87">
        <f t="shared" si="0"/>
        <v>357.47696342977395</v>
      </c>
      <c r="I43" s="88">
        <f t="shared" si="1"/>
        <v>22508.943630096437</v>
      </c>
      <c r="J43" s="89">
        <f t="shared" si="5"/>
        <v>5353.4067737900587</v>
      </c>
      <c r="K43" s="86"/>
    </row>
    <row r="44" spans="1:11">
      <c r="A44" s="80">
        <f t="shared" si="2"/>
        <v>32</v>
      </c>
      <c r="B44" s="80">
        <f t="shared" si="3"/>
        <v>5.166666666666667</v>
      </c>
      <c r="C44" s="91">
        <f t="shared" si="4"/>
        <v>0.21527777777777785</v>
      </c>
      <c r="D44" s="86">
        <f>'Graficas Dias Tipo '!L42</f>
        <v>22337.499999999996</v>
      </c>
      <c r="E44" s="86">
        <f>'Graficas Dias Tipo '!AL42</f>
        <v>5118.4333333333334</v>
      </c>
      <c r="F44" s="86">
        <f>'Graficas Dias Tipo '!Y42</f>
        <v>24393.100000000002</v>
      </c>
      <c r="G44" s="86">
        <f>'Graficas Dias Tipo '!AY42</f>
        <v>6778.5333333333338</v>
      </c>
      <c r="H44" s="87">
        <f t="shared" si="0"/>
        <v>338.61012369320269</v>
      </c>
      <c r="I44" s="88">
        <f t="shared" si="1"/>
        <v>22676.110123693201</v>
      </c>
      <c r="J44" s="89">
        <f t="shared" si="5"/>
        <v>5391.8944475302042</v>
      </c>
      <c r="K44" s="86"/>
    </row>
    <row r="45" spans="1:11">
      <c r="A45" s="80">
        <f t="shared" si="2"/>
        <v>33</v>
      </c>
      <c r="B45" s="80">
        <f t="shared" si="3"/>
        <v>5.3333333333333339</v>
      </c>
      <c r="C45" s="91">
        <f t="shared" si="4"/>
        <v>0.22222222222222229</v>
      </c>
      <c r="D45" s="86">
        <f>'Graficas Dias Tipo '!L43</f>
        <v>22363.566666666669</v>
      </c>
      <c r="E45" s="86">
        <f>'Graficas Dias Tipo '!AL43</f>
        <v>5136.6333333333332</v>
      </c>
      <c r="F45" s="86">
        <f>'Graficas Dias Tipo '!Y43</f>
        <v>24488.966666666671</v>
      </c>
      <c r="G45" s="86">
        <f>'Graficas Dias Tipo '!AY43</f>
        <v>6819.6</v>
      </c>
      <c r="H45" s="87">
        <f t="shared" si="0"/>
        <v>317.75730082646567</v>
      </c>
      <c r="I45" s="88">
        <f t="shared" ref="I45:I76" si="6">D45+H45</f>
        <v>22681.323967493136</v>
      </c>
      <c r="J45" s="89">
        <f t="shared" si="5"/>
        <v>5388.2447690070485</v>
      </c>
      <c r="K45" s="86"/>
    </row>
    <row r="46" spans="1:11">
      <c r="A46" s="80">
        <f t="shared" si="2"/>
        <v>34</v>
      </c>
      <c r="B46" s="80">
        <f t="shared" si="3"/>
        <v>5.5000000000000009</v>
      </c>
      <c r="C46" s="91">
        <f t="shared" si="4"/>
        <v>0.22916666666666674</v>
      </c>
      <c r="D46" s="86">
        <f>'Graficas Dias Tipo '!L44</f>
        <v>22425.766666666663</v>
      </c>
      <c r="E46" s="86">
        <f>'Graficas Dias Tipo '!AL44</f>
        <v>5176.2</v>
      </c>
      <c r="F46" s="86">
        <f>'Graficas Dias Tipo '!Y44</f>
        <v>24544.1</v>
      </c>
      <c r="G46" s="86">
        <f>'Graficas Dias Tipo '!AY44</f>
        <v>6817.3666666666668</v>
      </c>
      <c r="H46" s="87">
        <f t="shared" si="0"/>
        <v>294.91849482956331</v>
      </c>
      <c r="I46" s="88">
        <f t="shared" si="6"/>
        <v>22720.685161496225</v>
      </c>
      <c r="J46" s="89">
        <f t="shared" ref="J46:J77" si="7">(I46-D46)/(F46-D46)*(G46-E46)+E46</f>
        <v>5404.6864216039885</v>
      </c>
      <c r="K46" s="86"/>
    </row>
    <row r="47" spans="1:11">
      <c r="A47" s="80">
        <f t="shared" si="2"/>
        <v>35</v>
      </c>
      <c r="B47" s="80">
        <f t="shared" si="3"/>
        <v>5.6666666666666679</v>
      </c>
      <c r="C47" s="91">
        <f t="shared" si="4"/>
        <v>0.23611111111111119</v>
      </c>
      <c r="D47" s="86">
        <f>'Graficas Dias Tipo '!L45</f>
        <v>22525.033333333333</v>
      </c>
      <c r="E47" s="86">
        <f>'Graficas Dias Tipo '!AL45</f>
        <v>5209.3999999999996</v>
      </c>
      <c r="F47" s="86">
        <f>'Graficas Dias Tipo '!Y45</f>
        <v>24752.766666666666</v>
      </c>
      <c r="G47" s="86">
        <f>'Graficas Dias Tipo '!AY45</f>
        <v>6886.7</v>
      </c>
      <c r="H47" s="87">
        <f t="shared" si="0"/>
        <v>270.09370570249575</v>
      </c>
      <c r="I47" s="88">
        <f t="shared" si="6"/>
        <v>22795.12703903583</v>
      </c>
      <c r="J47" s="89">
        <f t="shared" si="7"/>
        <v>5412.7583489532544</v>
      </c>
      <c r="K47" s="86"/>
    </row>
    <row r="48" spans="1:11">
      <c r="A48" s="80">
        <f t="shared" si="2"/>
        <v>36</v>
      </c>
      <c r="B48" s="80">
        <f t="shared" si="3"/>
        <v>5.8333333333333348</v>
      </c>
      <c r="C48" s="91">
        <f t="shared" si="4"/>
        <v>0.24305555555555564</v>
      </c>
      <c r="D48" s="86">
        <f>'Graficas Dias Tipo '!L46</f>
        <v>22624.033333333333</v>
      </c>
      <c r="E48" s="86">
        <f>'Graficas Dias Tipo '!AL46</f>
        <v>5229.0666666666666</v>
      </c>
      <c r="F48" s="86">
        <f>'Graficas Dias Tipo '!Y46</f>
        <v>24930.633333333331</v>
      </c>
      <c r="G48" s="86">
        <f>'Graficas Dias Tipo '!AY46</f>
        <v>6913.8333333333339</v>
      </c>
      <c r="H48" s="87">
        <f t="shared" si="0"/>
        <v>243.28293344526264</v>
      </c>
      <c r="I48" s="88">
        <f t="shared" si="6"/>
        <v>22867.316266778595</v>
      </c>
      <c r="J48" s="89">
        <f t="shared" si="7"/>
        <v>5406.7632663534187</v>
      </c>
      <c r="K48" s="86"/>
    </row>
    <row r="49" spans="1:11">
      <c r="A49" s="80">
        <f t="shared" si="2"/>
        <v>37</v>
      </c>
      <c r="B49" s="80">
        <f t="shared" si="3"/>
        <v>6.0000000000000018</v>
      </c>
      <c r="C49" s="91">
        <f t="shared" si="4"/>
        <v>0.25000000000000006</v>
      </c>
      <c r="D49" s="86">
        <f>'Graficas Dias Tipo '!L47</f>
        <v>22908.533333333336</v>
      </c>
      <c r="E49" s="86">
        <f>'Graficas Dias Tipo '!AL47</f>
        <v>5250.833333333333</v>
      </c>
      <c r="F49" s="86">
        <f>'Graficas Dias Tipo '!Y47</f>
        <v>25269.866666666665</v>
      </c>
      <c r="G49" s="86">
        <f>'Graficas Dias Tipo '!AY47</f>
        <v>6957.2666666666664</v>
      </c>
      <c r="H49" s="87">
        <f t="shared" si="0"/>
        <v>214.48617805786398</v>
      </c>
      <c r="I49" s="88">
        <f t="shared" si="6"/>
        <v>23123.019511391201</v>
      </c>
      <c r="J49" s="89">
        <f t="shared" si="7"/>
        <v>5405.8332050628123</v>
      </c>
      <c r="K49" s="86"/>
    </row>
    <row r="50" spans="1:11">
      <c r="A50" s="80">
        <f t="shared" si="2"/>
        <v>38</v>
      </c>
      <c r="B50" s="80">
        <f t="shared" si="3"/>
        <v>6.1666666666666687</v>
      </c>
      <c r="C50" s="91">
        <f t="shared" si="4"/>
        <v>0.25694444444444448</v>
      </c>
      <c r="D50" s="86">
        <f>'Graficas Dias Tipo '!L48</f>
        <v>23567.366666666661</v>
      </c>
      <c r="E50" s="86">
        <f>'Graficas Dias Tipo '!AL48</f>
        <v>5311</v>
      </c>
      <c r="F50" s="86">
        <f>'Graficas Dias Tipo '!Y48</f>
        <v>26165.199999999997</v>
      </c>
      <c r="G50" s="86">
        <f>'Graficas Dias Tipo '!AY48</f>
        <v>7122.6333333333332</v>
      </c>
      <c r="H50" s="87">
        <f t="shared" si="0"/>
        <v>183.70343954030045</v>
      </c>
      <c r="I50" s="88">
        <f t="shared" si="6"/>
        <v>23751.07010620696</v>
      </c>
      <c r="J50" s="89">
        <f t="shared" si="7"/>
        <v>5439.1080161105501</v>
      </c>
      <c r="K50" s="86"/>
    </row>
    <row r="51" spans="1:11">
      <c r="A51" s="80">
        <f t="shared" si="2"/>
        <v>39</v>
      </c>
      <c r="B51" s="80">
        <f t="shared" si="3"/>
        <v>6.3333333333333357</v>
      </c>
      <c r="C51" s="91">
        <f t="shared" si="4"/>
        <v>0.2638888888888889</v>
      </c>
      <c r="D51" s="86">
        <f>'Graficas Dias Tipo '!L49</f>
        <v>23921</v>
      </c>
      <c r="E51" s="86">
        <f>'Graficas Dias Tipo '!AL49</f>
        <v>5405.7000000000007</v>
      </c>
      <c r="F51" s="86">
        <f>'Graficas Dias Tipo '!Y49</f>
        <v>26698.666666666668</v>
      </c>
      <c r="G51" s="86">
        <f>'Graficas Dias Tipo '!AY49</f>
        <v>7262.1333333333332</v>
      </c>
      <c r="H51" s="87">
        <f t="shared" si="0"/>
        <v>150.93471789257137</v>
      </c>
      <c r="I51" s="88">
        <f t="shared" si="6"/>
        <v>24071.934717892571</v>
      </c>
      <c r="J51" s="89">
        <f t="shared" si="7"/>
        <v>5506.5761219679707</v>
      </c>
      <c r="K51" s="86"/>
    </row>
    <row r="52" spans="1:11">
      <c r="A52" s="80">
        <f t="shared" si="2"/>
        <v>40</v>
      </c>
      <c r="B52" s="80">
        <f t="shared" si="3"/>
        <v>6.5000000000000027</v>
      </c>
      <c r="C52" s="91">
        <f t="shared" si="4"/>
        <v>0.27083333333333331</v>
      </c>
      <c r="D52" s="86">
        <f>'Graficas Dias Tipo '!L50</f>
        <v>24177.966666666667</v>
      </c>
      <c r="E52" s="86">
        <f>'Graficas Dias Tipo '!AL50</f>
        <v>5467.5333333333328</v>
      </c>
      <c r="F52" s="86">
        <f>'Graficas Dias Tipo '!Y50</f>
        <v>26952.266666666666</v>
      </c>
      <c r="G52" s="86">
        <f>'Graficas Dias Tipo '!AY50</f>
        <v>7335.8333333333339</v>
      </c>
      <c r="H52" s="87">
        <f t="shared" si="0"/>
        <v>116.18001311467651</v>
      </c>
      <c r="I52" s="88">
        <f t="shared" si="6"/>
        <v>24294.146679781345</v>
      </c>
      <c r="J52" s="89">
        <f t="shared" si="7"/>
        <v>5545.7725715203178</v>
      </c>
      <c r="K52" s="86"/>
    </row>
    <row r="53" spans="1:11">
      <c r="A53" s="80">
        <f t="shared" si="2"/>
        <v>41</v>
      </c>
      <c r="B53" s="80">
        <f t="shared" si="3"/>
        <v>6.6666666666666696</v>
      </c>
      <c r="C53" s="91">
        <f t="shared" si="4"/>
        <v>0.27777777777777773</v>
      </c>
      <c r="D53" s="86">
        <f>'Graficas Dias Tipo '!L51</f>
        <v>24555.900000000005</v>
      </c>
      <c r="E53" s="86">
        <f>'Graficas Dias Tipo '!AL51</f>
        <v>5539.9</v>
      </c>
      <c r="F53" s="86">
        <f>'Graficas Dias Tipo '!Y51</f>
        <v>27650.766666666663</v>
      </c>
      <c r="G53" s="86">
        <f>'Graficas Dias Tipo '!AY51</f>
        <v>7518.2666666666664</v>
      </c>
      <c r="H53" s="87">
        <f t="shared" si="0"/>
        <v>79.439325206616559</v>
      </c>
      <c r="I53" s="88">
        <f t="shared" si="6"/>
        <v>24635.339325206623</v>
      </c>
      <c r="J53" s="89">
        <f t="shared" si="7"/>
        <v>5590.6808994500352</v>
      </c>
      <c r="K53" s="86"/>
    </row>
    <row r="54" spans="1:11">
      <c r="A54" s="80">
        <f t="shared" si="2"/>
        <v>42</v>
      </c>
      <c r="B54" s="80">
        <f t="shared" si="3"/>
        <v>6.8333333333333366</v>
      </c>
      <c r="C54" s="91">
        <f t="shared" si="4"/>
        <v>0.28472222222222215</v>
      </c>
      <c r="D54" s="86">
        <f>'Graficas Dias Tipo '!L52</f>
        <v>24805.200000000001</v>
      </c>
      <c r="E54" s="86">
        <f>'Graficas Dias Tipo '!AL52</f>
        <v>5606.9333333333343</v>
      </c>
      <c r="F54" s="86">
        <f>'Graficas Dias Tipo '!Y52</f>
        <v>28245.866666666665</v>
      </c>
      <c r="G54" s="86">
        <f>'Graficas Dias Tipo '!AY52</f>
        <v>7650.4666666666672</v>
      </c>
      <c r="H54" s="87">
        <f t="shared" si="0"/>
        <v>40.712654168391055</v>
      </c>
      <c r="I54" s="88">
        <f t="shared" si="6"/>
        <v>24845.912654168391</v>
      </c>
      <c r="J54" s="89">
        <f t="shared" si="7"/>
        <v>5631.1140151435193</v>
      </c>
      <c r="K54" s="86"/>
    </row>
    <row r="55" spans="1:11">
      <c r="A55" s="80">
        <f t="shared" si="2"/>
        <v>43</v>
      </c>
      <c r="B55" s="80">
        <f t="shared" si="3"/>
        <v>7.0000000000000036</v>
      </c>
      <c r="C55" s="85">
        <f t="shared" si="4"/>
        <v>0.29166666666666657</v>
      </c>
      <c r="D55" s="86">
        <f>'Graficas Dias Tipo '!L53</f>
        <v>25275.633333333335</v>
      </c>
      <c r="E55" s="86">
        <f>'Graficas Dias Tipo '!AL53</f>
        <v>5651.5666666666657</v>
      </c>
      <c r="F55" s="86">
        <f>'Graficas Dias Tipo '!Y53</f>
        <v>28938.5</v>
      </c>
      <c r="G55" s="86">
        <f>'Graficas Dias Tipo '!AY53</f>
        <v>7733.0666666666675</v>
      </c>
      <c r="H55" s="87">
        <f t="shared" si="0"/>
        <v>4.5474735088646412E-13</v>
      </c>
      <c r="I55" s="88">
        <f t="shared" si="6"/>
        <v>25275.633333333335</v>
      </c>
      <c r="J55" s="89">
        <f t="shared" si="7"/>
        <v>5651.5666666666657</v>
      </c>
      <c r="K55" s="86"/>
    </row>
    <row r="56" spans="1:11">
      <c r="A56" s="80">
        <f t="shared" si="2"/>
        <v>44</v>
      </c>
      <c r="B56" s="80">
        <f t="shared" si="3"/>
        <v>7.1666666666666705</v>
      </c>
      <c r="C56" s="91">
        <f t="shared" si="4"/>
        <v>0.29861111111111099</v>
      </c>
      <c r="D56" s="86">
        <f>'Graficas Dias Tipo '!L54</f>
        <v>26155.733333333337</v>
      </c>
      <c r="E56" s="86">
        <f>'Graficas Dias Tipo '!AL54</f>
        <v>5715.2666666666664</v>
      </c>
      <c r="F56" s="86">
        <f>'Graficas Dias Tipo '!Y54</f>
        <v>30290.133333333335</v>
      </c>
      <c r="G56" s="86">
        <f>'Graficas Dias Tipo '!AY54</f>
        <v>7823.0333333333328</v>
      </c>
      <c r="H56" s="87"/>
      <c r="I56" s="88">
        <f t="shared" si="6"/>
        <v>26155.733333333337</v>
      </c>
      <c r="J56" s="89">
        <f t="shared" si="7"/>
        <v>5715.2666666666664</v>
      </c>
      <c r="K56" s="86"/>
    </row>
    <row r="57" spans="1:11">
      <c r="A57" s="80">
        <f t="shared" si="2"/>
        <v>45</v>
      </c>
      <c r="B57" s="80">
        <f t="shared" si="3"/>
        <v>7.3333333333333375</v>
      </c>
      <c r="C57" s="91">
        <f t="shared" si="4"/>
        <v>0.30555555555555541</v>
      </c>
      <c r="D57" s="86">
        <f>'Graficas Dias Tipo '!L55</f>
        <v>26576.5</v>
      </c>
      <c r="E57" s="86">
        <f>'Graficas Dias Tipo '!AL55</f>
        <v>5822.833333333333</v>
      </c>
      <c r="F57" s="86">
        <f>'Graficas Dias Tipo '!Y55</f>
        <v>31154.166666666668</v>
      </c>
      <c r="G57" s="86">
        <f>'Graficas Dias Tipo '!AY55</f>
        <v>8031.5</v>
      </c>
      <c r="H57" s="87"/>
      <c r="I57" s="88">
        <f t="shared" si="6"/>
        <v>26576.5</v>
      </c>
      <c r="J57" s="89">
        <f t="shared" si="7"/>
        <v>5822.833333333333</v>
      </c>
      <c r="K57" s="86"/>
    </row>
    <row r="58" spans="1:11">
      <c r="A58" s="80">
        <f t="shared" si="2"/>
        <v>46</v>
      </c>
      <c r="B58" s="80">
        <f t="shared" si="3"/>
        <v>7.5000000000000044</v>
      </c>
      <c r="C58" s="91">
        <f t="shared" si="4"/>
        <v>0.31249999999999983</v>
      </c>
      <c r="D58" s="86">
        <f>'Graficas Dias Tipo '!L56</f>
        <v>26944.633333333335</v>
      </c>
      <c r="E58" s="86">
        <f>'Graficas Dias Tipo '!AL56</f>
        <v>5922.7666666666664</v>
      </c>
      <c r="F58" s="86">
        <f>'Graficas Dias Tipo '!Y56</f>
        <v>31753.766666666663</v>
      </c>
      <c r="G58" s="86">
        <f>'Graficas Dias Tipo '!AY56</f>
        <v>8178.4333333333334</v>
      </c>
      <c r="H58" s="87"/>
      <c r="I58" s="88">
        <f t="shared" si="6"/>
        <v>26944.633333333335</v>
      </c>
      <c r="J58" s="89">
        <f t="shared" si="7"/>
        <v>5922.7666666666664</v>
      </c>
      <c r="K58" s="86"/>
    </row>
    <row r="59" spans="1:11">
      <c r="A59" s="80">
        <f t="shared" si="2"/>
        <v>47</v>
      </c>
      <c r="B59" s="80">
        <f t="shared" si="3"/>
        <v>7.6666666666666714</v>
      </c>
      <c r="C59" s="91">
        <f t="shared" si="4"/>
        <v>0.31944444444444425</v>
      </c>
      <c r="D59" s="86">
        <f>'Graficas Dias Tipo '!L57</f>
        <v>27308.133333333331</v>
      </c>
      <c r="E59" s="86">
        <f>'Graficas Dias Tipo '!AL57</f>
        <v>6027.1666666666661</v>
      </c>
      <c r="F59" s="86">
        <f>'Graficas Dias Tipo '!Y57</f>
        <v>32473.266666666666</v>
      </c>
      <c r="G59" s="86">
        <f>'Graficas Dias Tipo '!AY57</f>
        <v>8316.4333333333325</v>
      </c>
      <c r="H59" s="87"/>
      <c r="I59" s="88">
        <f t="shared" si="6"/>
        <v>27308.133333333331</v>
      </c>
      <c r="J59" s="89">
        <f t="shared" si="7"/>
        <v>6027.1666666666661</v>
      </c>
      <c r="K59" s="86"/>
    </row>
    <row r="60" spans="1:11">
      <c r="A60" s="80">
        <f t="shared" si="2"/>
        <v>48</v>
      </c>
      <c r="B60" s="80">
        <f t="shared" si="3"/>
        <v>7.8333333333333384</v>
      </c>
      <c r="C60" s="91">
        <f t="shared" si="4"/>
        <v>0.32638888888888867</v>
      </c>
      <c r="D60" s="86">
        <f>'Graficas Dias Tipo '!L58</f>
        <v>27482.299999999996</v>
      </c>
      <c r="E60" s="86">
        <f>'Graficas Dias Tipo '!AL58</f>
        <v>6097.4333333333334</v>
      </c>
      <c r="F60" s="86">
        <f>'Graficas Dias Tipo '!Y58</f>
        <v>32977.500000000007</v>
      </c>
      <c r="G60" s="86">
        <f>'Graficas Dias Tipo '!AY58</f>
        <v>8452.2333333333336</v>
      </c>
      <c r="H60" s="87"/>
      <c r="I60" s="88">
        <f t="shared" si="6"/>
        <v>27482.299999999996</v>
      </c>
      <c r="J60" s="89">
        <f t="shared" si="7"/>
        <v>6097.4333333333334</v>
      </c>
      <c r="K60" s="86"/>
    </row>
    <row r="61" spans="1:11">
      <c r="A61" s="80">
        <f t="shared" si="2"/>
        <v>49</v>
      </c>
      <c r="B61" s="80">
        <f t="shared" si="3"/>
        <v>8.0000000000000053</v>
      </c>
      <c r="C61" s="91">
        <f t="shared" si="4"/>
        <v>0.33333333333333309</v>
      </c>
      <c r="D61" s="86">
        <f>'Graficas Dias Tipo '!L59</f>
        <v>27669.966666666671</v>
      </c>
      <c r="E61" s="86">
        <f>'Graficas Dias Tipo '!AL59</f>
        <v>6128.1333333333332</v>
      </c>
      <c r="F61" s="86">
        <f>'Graficas Dias Tipo '!Y59</f>
        <v>33259.566666666673</v>
      </c>
      <c r="G61" s="86">
        <f>'Graficas Dias Tipo '!AY59</f>
        <v>8553.2000000000007</v>
      </c>
      <c r="H61" s="87"/>
      <c r="I61" s="88">
        <f t="shared" si="6"/>
        <v>27669.966666666671</v>
      </c>
      <c r="J61" s="89">
        <f t="shared" si="7"/>
        <v>6128.1333333333332</v>
      </c>
      <c r="K61" s="86"/>
    </row>
    <row r="62" spans="1:11">
      <c r="A62" s="80">
        <f t="shared" si="2"/>
        <v>50</v>
      </c>
      <c r="B62" s="80">
        <f t="shared" si="3"/>
        <v>8.1666666666666714</v>
      </c>
      <c r="C62" s="91">
        <f t="shared" si="4"/>
        <v>0.34027777777777751</v>
      </c>
      <c r="D62" s="86">
        <f>'Graficas Dias Tipo '!L60</f>
        <v>28593.133333333335</v>
      </c>
      <c r="E62" s="86">
        <f>'Graficas Dias Tipo '!AL60</f>
        <v>6260.4333333333343</v>
      </c>
      <c r="F62" s="86">
        <f>'Graficas Dias Tipo '!Y60</f>
        <v>34519.833333333343</v>
      </c>
      <c r="G62" s="86">
        <f>'Graficas Dias Tipo '!AY60</f>
        <v>8813.5</v>
      </c>
      <c r="H62" s="87"/>
      <c r="I62" s="88">
        <f t="shared" si="6"/>
        <v>28593.133333333335</v>
      </c>
      <c r="J62" s="89">
        <f t="shared" si="7"/>
        <v>6260.4333333333343</v>
      </c>
      <c r="K62" s="86"/>
    </row>
    <row r="63" spans="1:11">
      <c r="A63" s="80">
        <f t="shared" si="2"/>
        <v>51</v>
      </c>
      <c r="B63" s="80">
        <f t="shared" si="3"/>
        <v>8.3333333333333375</v>
      </c>
      <c r="C63" s="91">
        <f t="shared" si="4"/>
        <v>0.34722222222222193</v>
      </c>
      <c r="D63" s="86">
        <f>'Graficas Dias Tipo '!L61</f>
        <v>28916.5</v>
      </c>
      <c r="E63" s="86">
        <f>'Graficas Dias Tipo '!AL61</f>
        <v>6337.9666666666662</v>
      </c>
      <c r="F63" s="86">
        <f>'Graficas Dias Tipo '!Y61</f>
        <v>34930.933333333327</v>
      </c>
      <c r="G63" s="86">
        <f>'Graficas Dias Tipo '!AY61</f>
        <v>8928.7666666666664</v>
      </c>
      <c r="H63" s="87"/>
      <c r="I63" s="88">
        <f t="shared" si="6"/>
        <v>28916.5</v>
      </c>
      <c r="J63" s="89">
        <f t="shared" si="7"/>
        <v>6337.9666666666662</v>
      </c>
      <c r="K63" s="86"/>
    </row>
    <row r="64" spans="1:11">
      <c r="A64" s="80">
        <f t="shared" si="2"/>
        <v>52</v>
      </c>
      <c r="B64" s="80">
        <f t="shared" si="3"/>
        <v>8.5000000000000036</v>
      </c>
      <c r="C64" s="91">
        <f t="shared" si="4"/>
        <v>0.35416666666666635</v>
      </c>
      <c r="D64" s="86">
        <f>'Graficas Dias Tipo '!L62</f>
        <v>29104.733333333337</v>
      </c>
      <c r="E64" s="86">
        <f>'Graficas Dias Tipo '!AL62</f>
        <v>6375.0666666666657</v>
      </c>
      <c r="F64" s="86">
        <f>'Graficas Dias Tipo '!Y62</f>
        <v>34985.333333333328</v>
      </c>
      <c r="G64" s="86">
        <f>'Graficas Dias Tipo '!AY62</f>
        <v>8958.4666666666672</v>
      </c>
      <c r="H64" s="87"/>
      <c r="I64" s="88">
        <f t="shared" si="6"/>
        <v>29104.733333333337</v>
      </c>
      <c r="J64" s="89">
        <f t="shared" si="7"/>
        <v>6375.0666666666657</v>
      </c>
      <c r="K64" s="86"/>
    </row>
    <row r="65" spans="1:11">
      <c r="A65" s="80">
        <f t="shared" si="2"/>
        <v>53</v>
      </c>
      <c r="B65" s="80">
        <f t="shared" si="3"/>
        <v>8.6666666666666696</v>
      </c>
      <c r="C65" s="91">
        <f t="shared" si="4"/>
        <v>0.36111111111111077</v>
      </c>
      <c r="D65" s="86">
        <f>'Graficas Dias Tipo '!L63</f>
        <v>29458.7</v>
      </c>
      <c r="E65" s="86">
        <f>'Graficas Dias Tipo '!AL63</f>
        <v>6452.4</v>
      </c>
      <c r="F65" s="86">
        <f>'Graficas Dias Tipo '!Y63</f>
        <v>35236.999999999993</v>
      </c>
      <c r="G65" s="86">
        <f>'Graficas Dias Tipo '!AY63</f>
        <v>9002.2666666666664</v>
      </c>
      <c r="H65" s="87"/>
      <c r="I65" s="88">
        <f t="shared" si="6"/>
        <v>29458.7</v>
      </c>
      <c r="J65" s="89">
        <f t="shared" si="7"/>
        <v>6452.4</v>
      </c>
      <c r="K65" s="86"/>
    </row>
    <row r="66" spans="1:11">
      <c r="A66" s="80">
        <f t="shared" si="2"/>
        <v>54</v>
      </c>
      <c r="B66" s="80">
        <f t="shared" si="3"/>
        <v>8.8333333333333357</v>
      </c>
      <c r="C66" s="91">
        <f t="shared" si="4"/>
        <v>0.36805555555555519</v>
      </c>
      <c r="D66" s="86">
        <f>'Graficas Dias Tipo '!L64</f>
        <v>29604.933333333331</v>
      </c>
      <c r="E66" s="86">
        <f>'Graficas Dias Tipo '!AL64</f>
        <v>6484.2333333333336</v>
      </c>
      <c r="F66" s="86">
        <f>'Graficas Dias Tipo '!Y64</f>
        <v>35228.099999999991</v>
      </c>
      <c r="G66" s="86">
        <f>'Graficas Dias Tipo '!AY64</f>
        <v>9016.9000000000015</v>
      </c>
      <c r="H66" s="87"/>
      <c r="I66" s="88">
        <f t="shared" si="6"/>
        <v>29604.933333333331</v>
      </c>
      <c r="J66" s="89">
        <f t="shared" si="7"/>
        <v>6484.2333333333336</v>
      </c>
      <c r="K66" s="86"/>
    </row>
    <row r="67" spans="1:11">
      <c r="A67" s="80">
        <f t="shared" si="2"/>
        <v>55</v>
      </c>
      <c r="B67" s="80">
        <f t="shared" si="3"/>
        <v>9.0000000000000018</v>
      </c>
      <c r="C67" s="91">
        <f t="shared" si="4"/>
        <v>0.37499999999999961</v>
      </c>
      <c r="D67" s="86">
        <f>'Graficas Dias Tipo '!L65</f>
        <v>29860.566666666669</v>
      </c>
      <c r="E67" s="86">
        <f>'Graficas Dias Tipo '!AL65</f>
        <v>6509.9666666666672</v>
      </c>
      <c r="F67" s="86">
        <f>'Graficas Dias Tipo '!Y65</f>
        <v>35203.166666666657</v>
      </c>
      <c r="G67" s="86">
        <f>'Graficas Dias Tipo '!AY65</f>
        <v>9011.5333333333328</v>
      </c>
      <c r="H67" s="87"/>
      <c r="I67" s="88">
        <f t="shared" si="6"/>
        <v>29860.566666666669</v>
      </c>
      <c r="J67" s="89">
        <f t="shared" si="7"/>
        <v>6509.9666666666672</v>
      </c>
      <c r="K67" s="86"/>
    </row>
    <row r="68" spans="1:11">
      <c r="A68" s="80">
        <f t="shared" si="2"/>
        <v>56</v>
      </c>
      <c r="B68" s="80">
        <f t="shared" si="3"/>
        <v>9.1666666666666679</v>
      </c>
      <c r="C68" s="91">
        <f t="shared" si="4"/>
        <v>0.38194444444444403</v>
      </c>
      <c r="D68" s="86">
        <f>'Graficas Dias Tipo '!L66</f>
        <v>30399.200000000001</v>
      </c>
      <c r="E68" s="86">
        <f>'Graficas Dias Tipo '!AL66</f>
        <v>6598.7333333333336</v>
      </c>
      <c r="F68" s="86">
        <f>'Graficas Dias Tipo '!Y66</f>
        <v>35787.133333333339</v>
      </c>
      <c r="G68" s="86">
        <f>'Graficas Dias Tipo '!AY66</f>
        <v>9082.3666666666668</v>
      </c>
      <c r="H68" s="87"/>
      <c r="I68" s="88">
        <f t="shared" si="6"/>
        <v>30399.200000000001</v>
      </c>
      <c r="J68" s="89">
        <f t="shared" si="7"/>
        <v>6598.7333333333336</v>
      </c>
      <c r="K68" s="86"/>
    </row>
    <row r="69" spans="1:11">
      <c r="A69" s="80">
        <f t="shared" si="2"/>
        <v>57</v>
      </c>
      <c r="B69" s="80">
        <f t="shared" si="3"/>
        <v>9.3333333333333339</v>
      </c>
      <c r="C69" s="91">
        <f t="shared" si="4"/>
        <v>0.38888888888888845</v>
      </c>
      <c r="D69" s="86">
        <f>'Graficas Dias Tipo '!L67</f>
        <v>30737.399999999998</v>
      </c>
      <c r="E69" s="86">
        <f>'Graficas Dias Tipo '!AL67</f>
        <v>6656.5</v>
      </c>
      <c r="F69" s="86">
        <f>'Graficas Dias Tipo '!Y67</f>
        <v>36120.233333333337</v>
      </c>
      <c r="G69" s="86">
        <f>'Graficas Dias Tipo '!AY67</f>
        <v>9137.4</v>
      </c>
      <c r="H69" s="87"/>
      <c r="I69" s="88">
        <f t="shared" si="6"/>
        <v>30737.399999999998</v>
      </c>
      <c r="J69" s="89">
        <f t="shared" si="7"/>
        <v>6656.5</v>
      </c>
      <c r="K69" s="86"/>
    </row>
    <row r="70" spans="1:11">
      <c r="A70" s="80">
        <f t="shared" si="2"/>
        <v>58</v>
      </c>
      <c r="B70" s="80">
        <f t="shared" si="3"/>
        <v>9.5</v>
      </c>
      <c r="C70" s="91">
        <f t="shared" si="4"/>
        <v>0.39583333333333287</v>
      </c>
      <c r="D70" s="86">
        <f>'Graficas Dias Tipo '!L68</f>
        <v>30966.266666666663</v>
      </c>
      <c r="E70" s="86">
        <f>'Graficas Dias Tipo '!AL68</f>
        <v>6681.2999999999993</v>
      </c>
      <c r="F70" s="86">
        <f>'Graficas Dias Tipo '!Y68</f>
        <v>36224.333333333328</v>
      </c>
      <c r="G70" s="86">
        <f>'Graficas Dias Tipo '!AY68</f>
        <v>9172.9666666666672</v>
      </c>
      <c r="H70" s="87"/>
      <c r="I70" s="88">
        <f t="shared" si="6"/>
        <v>30966.266666666663</v>
      </c>
      <c r="J70" s="89">
        <f t="shared" si="7"/>
        <v>6681.2999999999993</v>
      </c>
      <c r="K70" s="86"/>
    </row>
    <row r="71" spans="1:11">
      <c r="A71" s="80">
        <f t="shared" si="2"/>
        <v>59</v>
      </c>
      <c r="B71" s="80">
        <f t="shared" si="3"/>
        <v>9.6666666666666661</v>
      </c>
      <c r="C71" s="91">
        <f t="shared" si="4"/>
        <v>0.40277777777777729</v>
      </c>
      <c r="D71" s="86">
        <f>'Graficas Dias Tipo '!L69</f>
        <v>31294.033333333336</v>
      </c>
      <c r="E71" s="86">
        <f>'Graficas Dias Tipo '!AL69</f>
        <v>6709.2333333333336</v>
      </c>
      <c r="F71" s="86">
        <f>'Graficas Dias Tipo '!Y69</f>
        <v>36481.166666666664</v>
      </c>
      <c r="G71" s="86">
        <f>'Graficas Dias Tipo '!AY69</f>
        <v>9212</v>
      </c>
      <c r="H71" s="87"/>
      <c r="I71" s="88">
        <f t="shared" si="6"/>
        <v>31294.033333333336</v>
      </c>
      <c r="J71" s="89">
        <f t="shared" si="7"/>
        <v>6709.2333333333336</v>
      </c>
      <c r="K71" s="86"/>
    </row>
    <row r="72" spans="1:11">
      <c r="A72" s="80">
        <f t="shared" si="2"/>
        <v>60</v>
      </c>
      <c r="B72" s="80">
        <f t="shared" si="3"/>
        <v>9.8333333333333321</v>
      </c>
      <c r="C72" s="91">
        <f t="shared" si="4"/>
        <v>0.40972222222222171</v>
      </c>
      <c r="D72" s="86">
        <f>'Graficas Dias Tipo '!L70</f>
        <v>31493.833333333336</v>
      </c>
      <c r="E72" s="86">
        <f>'Graficas Dias Tipo '!AL70</f>
        <v>6722.1666666666661</v>
      </c>
      <c r="F72" s="86">
        <f>'Graficas Dias Tipo '!Y70</f>
        <v>36625.799999999996</v>
      </c>
      <c r="G72" s="86">
        <f>'Graficas Dias Tipo '!AY70</f>
        <v>9246.5999999999985</v>
      </c>
      <c r="H72" s="87"/>
      <c r="I72" s="88">
        <f t="shared" si="6"/>
        <v>31493.833333333336</v>
      </c>
      <c r="J72" s="89">
        <f t="shared" si="7"/>
        <v>6722.1666666666661</v>
      </c>
      <c r="K72" s="86"/>
    </row>
    <row r="73" spans="1:11">
      <c r="A73" s="80">
        <f t="shared" si="2"/>
        <v>61</v>
      </c>
      <c r="B73" s="80">
        <f t="shared" si="3"/>
        <v>9.9999999999999982</v>
      </c>
      <c r="C73" s="91">
        <f t="shared" si="4"/>
        <v>0.41666666666666613</v>
      </c>
      <c r="D73" s="86">
        <f>'Graficas Dias Tipo '!L71</f>
        <v>31684.1</v>
      </c>
      <c r="E73" s="86">
        <f>'Graficas Dias Tipo '!AL71</f>
        <v>6751.2</v>
      </c>
      <c r="F73" s="86">
        <f>'Graficas Dias Tipo '!Y71</f>
        <v>36636.066666666666</v>
      </c>
      <c r="G73" s="86">
        <f>'Graficas Dias Tipo '!AY71</f>
        <v>9267.1</v>
      </c>
      <c r="H73" s="87"/>
      <c r="I73" s="88">
        <f t="shared" si="6"/>
        <v>31684.1</v>
      </c>
      <c r="J73" s="89">
        <f t="shared" si="7"/>
        <v>6751.2</v>
      </c>
      <c r="K73" s="86"/>
    </row>
    <row r="74" spans="1:11">
      <c r="A74" s="80">
        <f t="shared" si="2"/>
        <v>62</v>
      </c>
      <c r="B74" s="80">
        <f t="shared" si="3"/>
        <v>10.166666666666664</v>
      </c>
      <c r="C74" s="91">
        <f t="shared" si="4"/>
        <v>0.42361111111111055</v>
      </c>
      <c r="D74" s="86">
        <f>'Graficas Dias Tipo '!L72</f>
        <v>31976.166666666668</v>
      </c>
      <c r="E74" s="86">
        <f>'Graficas Dias Tipo '!AL72</f>
        <v>6786.4</v>
      </c>
      <c r="F74" s="86">
        <f>'Graficas Dias Tipo '!Y72</f>
        <v>36808.233333333337</v>
      </c>
      <c r="G74" s="86">
        <f>'Graficas Dias Tipo '!AY72</f>
        <v>9297.5666666666675</v>
      </c>
      <c r="H74" s="87"/>
      <c r="I74" s="88">
        <f t="shared" si="6"/>
        <v>31976.166666666668</v>
      </c>
      <c r="J74" s="89">
        <f t="shared" si="7"/>
        <v>6786.4</v>
      </c>
      <c r="K74" s="86"/>
    </row>
    <row r="75" spans="1:11">
      <c r="A75" s="80">
        <f t="shared" si="2"/>
        <v>63</v>
      </c>
      <c r="B75" s="80">
        <f t="shared" si="3"/>
        <v>10.33333333333333</v>
      </c>
      <c r="C75" s="91">
        <f t="shared" si="4"/>
        <v>0.43055555555555497</v>
      </c>
      <c r="D75" s="86">
        <f>'Graficas Dias Tipo '!L73</f>
        <v>32132.133333333335</v>
      </c>
      <c r="E75" s="86">
        <f>'Graficas Dias Tipo '!AL73</f>
        <v>6784.3333333333339</v>
      </c>
      <c r="F75" s="86">
        <f>'Graficas Dias Tipo '!Y73</f>
        <v>36886.100000000006</v>
      </c>
      <c r="G75" s="86">
        <f>'Graficas Dias Tipo '!AY73</f>
        <v>9320.1</v>
      </c>
      <c r="H75" s="87"/>
      <c r="I75" s="88">
        <f t="shared" si="6"/>
        <v>32132.133333333335</v>
      </c>
      <c r="J75" s="89">
        <f t="shared" si="7"/>
        <v>6784.3333333333339</v>
      </c>
      <c r="K75" s="86"/>
    </row>
    <row r="76" spans="1:11">
      <c r="A76" s="80">
        <f t="shared" si="2"/>
        <v>64</v>
      </c>
      <c r="B76" s="80">
        <f t="shared" si="3"/>
        <v>10.499999999999996</v>
      </c>
      <c r="C76" s="91">
        <f t="shared" si="4"/>
        <v>0.43749999999999939</v>
      </c>
      <c r="D76" s="86">
        <f>'Graficas Dias Tipo '!L74</f>
        <v>32298.066666666669</v>
      </c>
      <c r="E76" s="86">
        <f>'Graficas Dias Tipo '!AL74</f>
        <v>6786.5333333333338</v>
      </c>
      <c r="F76" s="86">
        <f>'Graficas Dias Tipo '!Y74</f>
        <v>36902.866666666661</v>
      </c>
      <c r="G76" s="86">
        <f>'Graficas Dias Tipo '!AY74</f>
        <v>9321.8666666666668</v>
      </c>
      <c r="H76" s="87"/>
      <c r="I76" s="88">
        <f t="shared" si="6"/>
        <v>32298.066666666669</v>
      </c>
      <c r="J76" s="89">
        <f t="shared" si="7"/>
        <v>6786.5333333333338</v>
      </c>
      <c r="K76" s="86"/>
    </row>
    <row r="77" spans="1:11">
      <c r="A77" s="80">
        <f t="shared" si="2"/>
        <v>65</v>
      </c>
      <c r="B77" s="80">
        <f t="shared" si="3"/>
        <v>10.666666666666663</v>
      </c>
      <c r="C77" s="91">
        <f t="shared" si="4"/>
        <v>0.44444444444444381</v>
      </c>
      <c r="D77" s="86">
        <f>'Graficas Dias Tipo '!L75</f>
        <v>32466.866666666669</v>
      </c>
      <c r="E77" s="86">
        <f>'Graficas Dias Tipo '!AL75</f>
        <v>6789.4</v>
      </c>
      <c r="F77" s="86">
        <f>'Graficas Dias Tipo '!Y75</f>
        <v>37001.666666666664</v>
      </c>
      <c r="G77" s="86">
        <f>'Graficas Dias Tipo '!AY75</f>
        <v>9336.0333333333328</v>
      </c>
      <c r="H77" s="87"/>
      <c r="I77" s="88">
        <f t="shared" ref="I77:I108" si="8">D77+H77</f>
        <v>32466.866666666669</v>
      </c>
      <c r="J77" s="89">
        <f t="shared" si="7"/>
        <v>6789.4</v>
      </c>
      <c r="K77" s="86"/>
    </row>
    <row r="78" spans="1:11">
      <c r="A78" s="80">
        <f t="shared" ref="A78:A141" si="9">A77+1</f>
        <v>66</v>
      </c>
      <c r="B78" s="80">
        <f t="shared" ref="B78:B141" si="10">B77+1/6</f>
        <v>10.833333333333329</v>
      </c>
      <c r="C78" s="91">
        <f t="shared" ref="C78:C141" si="11">C77+10/60/24</f>
        <v>0.45138888888888823</v>
      </c>
      <c r="D78" s="86">
        <f>'Graficas Dias Tipo '!L76</f>
        <v>32553.9</v>
      </c>
      <c r="E78" s="86">
        <f>'Graficas Dias Tipo '!AL76</f>
        <v>6790.4666666666672</v>
      </c>
      <c r="F78" s="86">
        <f>'Graficas Dias Tipo '!Y76</f>
        <v>36960.666666666672</v>
      </c>
      <c r="G78" s="86">
        <f>'Graficas Dias Tipo '!AY76</f>
        <v>9318.7999999999993</v>
      </c>
      <c r="H78" s="87"/>
      <c r="I78" s="88">
        <f t="shared" si="8"/>
        <v>32553.9</v>
      </c>
      <c r="J78" s="89">
        <f t="shared" ref="J78:J109" si="12">(I78-D78)/(F78-D78)*(G78-E78)+E78</f>
        <v>6790.4666666666672</v>
      </c>
      <c r="K78" s="86"/>
    </row>
    <row r="79" spans="1:11">
      <c r="A79" s="80">
        <f t="shared" si="9"/>
        <v>67</v>
      </c>
      <c r="B79" s="80">
        <f t="shared" si="10"/>
        <v>10.999999999999995</v>
      </c>
      <c r="C79" s="91">
        <f t="shared" si="11"/>
        <v>0.45833333333333265</v>
      </c>
      <c r="D79" s="86">
        <f>'Graficas Dias Tipo '!L77</f>
        <v>32489.8</v>
      </c>
      <c r="E79" s="86">
        <f>'Graficas Dias Tipo '!AL77</f>
        <v>6766.2666666666664</v>
      </c>
      <c r="F79" s="86">
        <f>'Graficas Dias Tipo '!Y77</f>
        <v>36864.866666666676</v>
      </c>
      <c r="G79" s="86">
        <f>'Graficas Dias Tipo '!AY77</f>
        <v>9318.1666666666661</v>
      </c>
      <c r="H79" s="87"/>
      <c r="I79" s="88">
        <f t="shared" si="8"/>
        <v>32489.8</v>
      </c>
      <c r="J79" s="89">
        <f t="shared" si="12"/>
        <v>6766.2666666666664</v>
      </c>
      <c r="K79" s="86"/>
    </row>
    <row r="80" spans="1:11">
      <c r="A80" s="80">
        <f t="shared" si="9"/>
        <v>68</v>
      </c>
      <c r="B80" s="80">
        <f t="shared" si="10"/>
        <v>11.166666666666661</v>
      </c>
      <c r="C80" s="91">
        <f t="shared" si="11"/>
        <v>0.46527777777777707</v>
      </c>
      <c r="D80" s="86">
        <f>'Graficas Dias Tipo '!L78</f>
        <v>32666.166666666664</v>
      </c>
      <c r="E80" s="86">
        <f>'Graficas Dias Tipo '!AL78</f>
        <v>6799.5</v>
      </c>
      <c r="F80" s="86">
        <f>'Graficas Dias Tipo '!Y78</f>
        <v>36895</v>
      </c>
      <c r="G80" s="86">
        <f>'Graficas Dias Tipo '!AY78</f>
        <v>9400.7999999999993</v>
      </c>
      <c r="H80" s="87"/>
      <c r="I80" s="88">
        <f t="shared" si="8"/>
        <v>32666.166666666664</v>
      </c>
      <c r="J80" s="89">
        <f t="shared" si="12"/>
        <v>6799.5</v>
      </c>
      <c r="K80" s="86"/>
    </row>
    <row r="81" spans="1:11">
      <c r="A81" s="80">
        <f t="shared" si="9"/>
        <v>69</v>
      </c>
      <c r="B81" s="80">
        <f t="shared" si="10"/>
        <v>11.333333333333327</v>
      </c>
      <c r="C81" s="91">
        <f t="shared" si="11"/>
        <v>0.47222222222222149</v>
      </c>
      <c r="D81" s="86">
        <f>'Graficas Dias Tipo '!L79</f>
        <v>32688.2</v>
      </c>
      <c r="E81" s="86">
        <f>'Graficas Dias Tipo '!AL79</f>
        <v>6787.9</v>
      </c>
      <c r="F81" s="86">
        <f>'Graficas Dias Tipo '!Y79</f>
        <v>36810.1</v>
      </c>
      <c r="G81" s="86">
        <f>'Graficas Dias Tipo '!AY79</f>
        <v>9368.1666666666661</v>
      </c>
      <c r="H81" s="87"/>
      <c r="I81" s="88">
        <f t="shared" si="8"/>
        <v>32688.2</v>
      </c>
      <c r="J81" s="89">
        <f t="shared" si="12"/>
        <v>6787.9</v>
      </c>
      <c r="K81" s="86"/>
    </row>
    <row r="82" spans="1:11">
      <c r="A82" s="80">
        <f t="shared" si="9"/>
        <v>70</v>
      </c>
      <c r="B82" s="80">
        <f t="shared" si="10"/>
        <v>11.499999999999993</v>
      </c>
      <c r="C82" s="91">
        <f t="shared" si="11"/>
        <v>0.47916666666666591</v>
      </c>
      <c r="D82" s="86">
        <f>'Graficas Dias Tipo '!L80</f>
        <v>32675.733333333334</v>
      </c>
      <c r="E82" s="86">
        <f>'Graficas Dias Tipo '!AL80</f>
        <v>6769.5</v>
      </c>
      <c r="F82" s="86">
        <f>'Graficas Dias Tipo '!Y80</f>
        <v>36796.266666666663</v>
      </c>
      <c r="G82" s="86">
        <f>'Graficas Dias Tipo '!AY80</f>
        <v>9347.0333333333328</v>
      </c>
      <c r="H82" s="87"/>
      <c r="I82" s="88">
        <f t="shared" si="8"/>
        <v>32675.733333333334</v>
      </c>
      <c r="J82" s="89">
        <f t="shared" si="12"/>
        <v>6769.5</v>
      </c>
      <c r="K82" s="86"/>
    </row>
    <row r="83" spans="1:11">
      <c r="A83" s="80">
        <f t="shared" si="9"/>
        <v>71</v>
      </c>
      <c r="B83" s="80">
        <f t="shared" si="10"/>
        <v>11.666666666666659</v>
      </c>
      <c r="C83" s="91">
        <f t="shared" si="11"/>
        <v>0.48611111111111033</v>
      </c>
      <c r="D83" s="86">
        <f>'Graficas Dias Tipo '!L81</f>
        <v>32796.73333333333</v>
      </c>
      <c r="E83" s="86">
        <f>'Graficas Dias Tipo '!AL81</f>
        <v>6775.2666666666664</v>
      </c>
      <c r="F83" s="86">
        <f>'Graficas Dias Tipo '!Y81</f>
        <v>36740.5</v>
      </c>
      <c r="G83" s="86">
        <f>'Graficas Dias Tipo '!AY81</f>
        <v>9329.7999999999993</v>
      </c>
      <c r="H83" s="87"/>
      <c r="I83" s="88">
        <f t="shared" si="8"/>
        <v>32796.73333333333</v>
      </c>
      <c r="J83" s="89">
        <f t="shared" si="12"/>
        <v>6775.2666666666664</v>
      </c>
      <c r="K83" s="86"/>
    </row>
    <row r="84" spans="1:11">
      <c r="A84" s="80">
        <f t="shared" si="9"/>
        <v>72</v>
      </c>
      <c r="B84" s="80">
        <f t="shared" si="10"/>
        <v>11.833333333333325</v>
      </c>
      <c r="C84" s="91">
        <f t="shared" si="11"/>
        <v>0.49305555555555475</v>
      </c>
      <c r="D84" s="86">
        <f>'Graficas Dias Tipo '!L82</f>
        <v>32827.199999999997</v>
      </c>
      <c r="E84" s="86">
        <f>'Graficas Dias Tipo '!AL82</f>
        <v>6761.2333333333336</v>
      </c>
      <c r="F84" s="86">
        <f>'Graficas Dias Tipo '!Y82</f>
        <v>36737.633333333324</v>
      </c>
      <c r="G84" s="86">
        <f>'Graficas Dias Tipo '!AY82</f>
        <v>9307.5999999999985</v>
      </c>
      <c r="H84" s="87"/>
      <c r="I84" s="88">
        <f t="shared" si="8"/>
        <v>32827.199999999997</v>
      </c>
      <c r="J84" s="89">
        <f t="shared" si="12"/>
        <v>6761.2333333333336</v>
      </c>
      <c r="K84" s="86"/>
    </row>
    <row r="85" spans="1:11">
      <c r="A85" s="80">
        <f t="shared" si="9"/>
        <v>73</v>
      </c>
      <c r="B85" s="80">
        <f t="shared" si="10"/>
        <v>11.999999999999991</v>
      </c>
      <c r="C85" s="91">
        <f t="shared" si="11"/>
        <v>0.49999999999999917</v>
      </c>
      <c r="D85" s="86">
        <f>'Graficas Dias Tipo '!L83</f>
        <v>32752.799999999996</v>
      </c>
      <c r="E85" s="86">
        <f>'Graficas Dias Tipo '!AL83</f>
        <v>6744.666666666667</v>
      </c>
      <c r="F85" s="86">
        <f>'Graficas Dias Tipo '!Y83</f>
        <v>36496.433333333342</v>
      </c>
      <c r="G85" s="86">
        <f>'Graficas Dias Tipo '!AY83</f>
        <v>9251.1</v>
      </c>
      <c r="H85" s="87"/>
      <c r="I85" s="88">
        <f t="shared" si="8"/>
        <v>32752.799999999996</v>
      </c>
      <c r="J85" s="89">
        <f t="shared" si="12"/>
        <v>6744.666666666667</v>
      </c>
      <c r="K85" s="86"/>
    </row>
    <row r="86" spans="1:11">
      <c r="A86" s="80">
        <f t="shared" si="9"/>
        <v>74</v>
      </c>
      <c r="B86" s="80">
        <f t="shared" si="10"/>
        <v>12.166666666666657</v>
      </c>
      <c r="C86" s="91">
        <f t="shared" si="11"/>
        <v>0.50694444444444364</v>
      </c>
      <c r="D86" s="86">
        <f>'Graficas Dias Tipo '!L84</f>
        <v>32832.166666666664</v>
      </c>
      <c r="E86" s="86">
        <f>'Graficas Dias Tipo '!AL84</f>
        <v>6772.4333333333334</v>
      </c>
      <c r="F86" s="86">
        <f>'Graficas Dias Tipo '!Y84</f>
        <v>36441.26666666667</v>
      </c>
      <c r="G86" s="86">
        <f>'Graficas Dias Tipo '!AY84</f>
        <v>9245.3666666666668</v>
      </c>
      <c r="H86" s="87"/>
      <c r="I86" s="88">
        <f t="shared" si="8"/>
        <v>32832.166666666664</v>
      </c>
      <c r="J86" s="89">
        <f t="shared" si="12"/>
        <v>6772.4333333333334</v>
      </c>
      <c r="K86" s="86"/>
    </row>
    <row r="87" spans="1:11">
      <c r="A87" s="80">
        <f t="shared" si="9"/>
        <v>75</v>
      </c>
      <c r="B87" s="80">
        <f t="shared" si="10"/>
        <v>12.333333333333323</v>
      </c>
      <c r="C87" s="91">
        <f t="shared" si="11"/>
        <v>0.51388888888888806</v>
      </c>
      <c r="D87" s="86">
        <f>'Graficas Dias Tipo '!L85</f>
        <v>32847.466666666667</v>
      </c>
      <c r="E87" s="86">
        <f>'Graficas Dias Tipo '!AL85</f>
        <v>6758.7333333333327</v>
      </c>
      <c r="F87" s="86">
        <f>'Graficas Dias Tipo '!Y85</f>
        <v>36495.599999999999</v>
      </c>
      <c r="G87" s="86">
        <f>'Graficas Dias Tipo '!AY85</f>
        <v>9235.2333333333336</v>
      </c>
      <c r="H87" s="87"/>
      <c r="I87" s="88">
        <f t="shared" si="8"/>
        <v>32847.466666666667</v>
      </c>
      <c r="J87" s="89">
        <f t="shared" si="12"/>
        <v>6758.7333333333327</v>
      </c>
      <c r="K87" s="86"/>
    </row>
    <row r="88" spans="1:11">
      <c r="A88" s="80">
        <f t="shared" si="9"/>
        <v>76</v>
      </c>
      <c r="B88" s="80">
        <f t="shared" si="10"/>
        <v>12.499999999999989</v>
      </c>
      <c r="C88" s="91">
        <f t="shared" si="11"/>
        <v>0.52083333333333248</v>
      </c>
      <c r="D88" s="86">
        <f>'Graficas Dias Tipo '!L86</f>
        <v>32852.800000000003</v>
      </c>
      <c r="E88" s="86">
        <f>'Graficas Dias Tipo '!AL86</f>
        <v>6740.7999999999993</v>
      </c>
      <c r="F88" s="86">
        <f>'Graficas Dias Tipo '!Y86</f>
        <v>36383.366666666669</v>
      </c>
      <c r="G88" s="86">
        <f>'Graficas Dias Tipo '!AY86</f>
        <v>9212</v>
      </c>
      <c r="H88" s="87"/>
      <c r="I88" s="88">
        <f t="shared" si="8"/>
        <v>32852.800000000003</v>
      </c>
      <c r="J88" s="89">
        <f t="shared" si="12"/>
        <v>6740.7999999999993</v>
      </c>
      <c r="K88" s="86"/>
    </row>
    <row r="89" spans="1:11">
      <c r="A89" s="80">
        <f t="shared" si="9"/>
        <v>77</v>
      </c>
      <c r="B89" s="80">
        <f t="shared" si="10"/>
        <v>12.666666666666655</v>
      </c>
      <c r="C89" s="91">
        <f t="shared" si="11"/>
        <v>0.5277777777777769</v>
      </c>
      <c r="D89" s="86">
        <f>'Graficas Dias Tipo '!L87</f>
        <v>32940.76666666667</v>
      </c>
      <c r="E89" s="86">
        <f>'Graficas Dias Tipo '!AL87</f>
        <v>6745.4666666666672</v>
      </c>
      <c r="F89" s="86">
        <f>'Graficas Dias Tipo '!Y87</f>
        <v>36446.933333333334</v>
      </c>
      <c r="G89" s="86">
        <f>'Graficas Dias Tipo '!AY87</f>
        <v>9197.9666666666672</v>
      </c>
      <c r="H89" s="87"/>
      <c r="I89" s="88">
        <f t="shared" si="8"/>
        <v>32940.76666666667</v>
      </c>
      <c r="J89" s="89">
        <f t="shared" si="12"/>
        <v>6745.4666666666672</v>
      </c>
      <c r="K89" s="86"/>
    </row>
    <row r="90" spans="1:11">
      <c r="A90" s="80">
        <f t="shared" si="9"/>
        <v>78</v>
      </c>
      <c r="B90" s="80">
        <f t="shared" si="10"/>
        <v>12.833333333333321</v>
      </c>
      <c r="C90" s="91">
        <f t="shared" si="11"/>
        <v>0.53472222222222132</v>
      </c>
      <c r="D90" s="86">
        <f>'Graficas Dias Tipo '!L88</f>
        <v>33031.966666666667</v>
      </c>
      <c r="E90" s="86">
        <f>'Graficas Dias Tipo '!AL88</f>
        <v>6743.6</v>
      </c>
      <c r="F90" s="86">
        <f>'Graficas Dias Tipo '!Y88</f>
        <v>36525.666666666664</v>
      </c>
      <c r="G90" s="86">
        <f>'Graficas Dias Tipo '!AY88</f>
        <v>9191.2999999999993</v>
      </c>
      <c r="H90" s="87"/>
      <c r="I90" s="88">
        <f t="shared" si="8"/>
        <v>33031.966666666667</v>
      </c>
      <c r="J90" s="89">
        <f t="shared" si="12"/>
        <v>6743.6</v>
      </c>
      <c r="K90" s="86"/>
    </row>
    <row r="91" spans="1:11">
      <c r="A91" s="80">
        <f t="shared" si="9"/>
        <v>79</v>
      </c>
      <c r="B91" s="80">
        <f t="shared" si="10"/>
        <v>12.999999999999988</v>
      </c>
      <c r="C91" s="91">
        <f t="shared" si="11"/>
        <v>0.54166666666666574</v>
      </c>
      <c r="D91" s="86">
        <f>'Graficas Dias Tipo '!L89</f>
        <v>33031.366666666669</v>
      </c>
      <c r="E91" s="86">
        <f>'Graficas Dias Tipo '!AL89</f>
        <v>6735.1333333333332</v>
      </c>
      <c r="F91" s="86">
        <f>'Graficas Dias Tipo '!Y89</f>
        <v>36416.799999999996</v>
      </c>
      <c r="G91" s="86">
        <f>'Graficas Dias Tipo '!AY89</f>
        <v>9194.4</v>
      </c>
      <c r="H91" s="87"/>
      <c r="I91" s="88">
        <f t="shared" si="8"/>
        <v>33031.366666666669</v>
      </c>
      <c r="J91" s="89">
        <f t="shared" si="12"/>
        <v>6735.1333333333332</v>
      </c>
      <c r="K91" s="86"/>
    </row>
    <row r="92" spans="1:11">
      <c r="A92" s="80">
        <f t="shared" si="9"/>
        <v>80</v>
      </c>
      <c r="B92" s="80">
        <f t="shared" si="10"/>
        <v>13.166666666666654</v>
      </c>
      <c r="C92" s="91">
        <f t="shared" si="11"/>
        <v>0.54861111111111016</v>
      </c>
      <c r="D92" s="86">
        <f>'Graficas Dias Tipo '!L90</f>
        <v>33015.966666666667</v>
      </c>
      <c r="E92" s="86">
        <f>'Graficas Dias Tipo '!AL90</f>
        <v>6751.9</v>
      </c>
      <c r="F92" s="86">
        <f>'Graficas Dias Tipo '!Y90</f>
        <v>36489.200000000004</v>
      </c>
      <c r="G92" s="86">
        <f>'Graficas Dias Tipo '!AY90</f>
        <v>9244.6666666666661</v>
      </c>
      <c r="H92" s="87"/>
      <c r="I92" s="88">
        <f t="shared" si="8"/>
        <v>33015.966666666667</v>
      </c>
      <c r="J92" s="89">
        <f t="shared" si="12"/>
        <v>6751.9</v>
      </c>
      <c r="K92" s="86"/>
    </row>
    <row r="93" spans="1:11">
      <c r="A93" s="80">
        <f t="shared" si="9"/>
        <v>81</v>
      </c>
      <c r="B93" s="80">
        <f t="shared" si="10"/>
        <v>13.33333333333332</v>
      </c>
      <c r="C93" s="91">
        <f t="shared" si="11"/>
        <v>0.55555555555555458</v>
      </c>
      <c r="D93" s="86">
        <f>'Graficas Dias Tipo '!L91</f>
        <v>32977.733333333337</v>
      </c>
      <c r="E93" s="86">
        <f>'Graficas Dias Tipo '!AL91</f>
        <v>6748.3666666666668</v>
      </c>
      <c r="F93" s="86">
        <f>'Graficas Dias Tipo '!Y91</f>
        <v>36551.9</v>
      </c>
      <c r="G93" s="86">
        <f>'Graficas Dias Tipo '!AY91</f>
        <v>9250.6999999999989</v>
      </c>
      <c r="H93" s="87"/>
      <c r="I93" s="88">
        <f t="shared" si="8"/>
        <v>32977.733333333337</v>
      </c>
      <c r="J93" s="89">
        <f t="shared" si="12"/>
        <v>6748.3666666666668</v>
      </c>
      <c r="K93" s="86"/>
    </row>
    <row r="94" spans="1:11">
      <c r="A94" s="80">
        <f t="shared" si="9"/>
        <v>82</v>
      </c>
      <c r="B94" s="80">
        <f t="shared" si="10"/>
        <v>13.499999999999986</v>
      </c>
      <c r="C94" s="91">
        <f t="shared" si="11"/>
        <v>0.562499999999999</v>
      </c>
      <c r="D94" s="86">
        <f>'Graficas Dias Tipo '!L92</f>
        <v>32962.133333333331</v>
      </c>
      <c r="E94" s="86">
        <f>'Graficas Dias Tipo '!AL92</f>
        <v>6725.4</v>
      </c>
      <c r="F94" s="86">
        <f>'Graficas Dias Tipo '!Y92</f>
        <v>36421.566666666666</v>
      </c>
      <c r="G94" s="86">
        <f>'Graficas Dias Tipo '!AY92</f>
        <v>9230.2999999999993</v>
      </c>
      <c r="H94" s="87"/>
      <c r="I94" s="88">
        <f t="shared" si="8"/>
        <v>32962.133333333331</v>
      </c>
      <c r="J94" s="89">
        <f t="shared" si="12"/>
        <v>6725.4</v>
      </c>
      <c r="K94" s="86"/>
    </row>
    <row r="95" spans="1:11">
      <c r="A95" s="80">
        <f t="shared" si="9"/>
        <v>83</v>
      </c>
      <c r="B95" s="80">
        <f t="shared" si="10"/>
        <v>13.666666666666652</v>
      </c>
      <c r="C95" s="91">
        <f t="shared" si="11"/>
        <v>0.56944444444444342</v>
      </c>
      <c r="D95" s="86">
        <f>'Graficas Dias Tipo '!L93</f>
        <v>32869.73333333333</v>
      </c>
      <c r="E95" s="86">
        <f>'Graficas Dias Tipo '!AL93</f>
        <v>6693.9</v>
      </c>
      <c r="F95" s="86">
        <f>'Graficas Dias Tipo '!Y93</f>
        <v>36165.333333333328</v>
      </c>
      <c r="G95" s="86">
        <f>'Graficas Dias Tipo '!AY93</f>
        <v>9173.4333333333325</v>
      </c>
      <c r="H95" s="87"/>
      <c r="I95" s="88">
        <f t="shared" si="8"/>
        <v>32869.73333333333</v>
      </c>
      <c r="J95" s="89">
        <f t="shared" si="12"/>
        <v>6693.9</v>
      </c>
      <c r="K95" s="86"/>
    </row>
    <row r="96" spans="1:11">
      <c r="A96" s="80">
        <f t="shared" si="9"/>
        <v>84</v>
      </c>
      <c r="B96" s="80">
        <f t="shared" si="10"/>
        <v>13.833333333333318</v>
      </c>
      <c r="C96" s="91">
        <f t="shared" si="11"/>
        <v>0.57638888888888784</v>
      </c>
      <c r="D96" s="86">
        <f>'Graficas Dias Tipo '!L94</f>
        <v>32728.1</v>
      </c>
      <c r="E96" s="86">
        <f>'Graficas Dias Tipo '!AL94</f>
        <v>6668.3666666666668</v>
      </c>
      <c r="F96" s="86">
        <f>'Graficas Dias Tipo '!Y94</f>
        <v>35925.166666666664</v>
      </c>
      <c r="G96" s="86">
        <f>'Graficas Dias Tipo '!AY94</f>
        <v>9115.1333333333332</v>
      </c>
      <c r="H96" s="87"/>
      <c r="I96" s="88">
        <f t="shared" si="8"/>
        <v>32728.1</v>
      </c>
      <c r="J96" s="89">
        <f t="shared" si="12"/>
        <v>6668.3666666666668</v>
      </c>
      <c r="K96" s="86"/>
    </row>
    <row r="97" spans="1:11">
      <c r="A97" s="80">
        <f t="shared" si="9"/>
        <v>85</v>
      </c>
      <c r="B97" s="80">
        <f t="shared" si="10"/>
        <v>13.999999999999984</v>
      </c>
      <c r="C97" s="91">
        <f t="shared" si="11"/>
        <v>0.58333333333333226</v>
      </c>
      <c r="D97" s="86">
        <f>'Graficas Dias Tipo '!L95</f>
        <v>32383.333333333336</v>
      </c>
      <c r="E97" s="86">
        <f>'Graficas Dias Tipo '!AL95</f>
        <v>6620.6999999999989</v>
      </c>
      <c r="F97" s="86">
        <f>'Graficas Dias Tipo '!Y95</f>
        <v>35459.033333333333</v>
      </c>
      <c r="G97" s="86">
        <f>'Graficas Dias Tipo '!AY95</f>
        <v>9037.8666666666668</v>
      </c>
      <c r="H97" s="87"/>
      <c r="I97" s="88">
        <f t="shared" si="8"/>
        <v>32383.333333333336</v>
      </c>
      <c r="J97" s="89">
        <f t="shared" si="12"/>
        <v>6620.6999999999989</v>
      </c>
      <c r="K97" s="86"/>
    </row>
    <row r="98" spans="1:11">
      <c r="A98" s="80">
        <f t="shared" si="9"/>
        <v>86</v>
      </c>
      <c r="B98" s="80">
        <f t="shared" si="10"/>
        <v>14.16666666666665</v>
      </c>
      <c r="C98" s="91">
        <f t="shared" si="11"/>
        <v>0.59027777777777668</v>
      </c>
      <c r="D98" s="86">
        <f>'Graficas Dias Tipo '!L96</f>
        <v>32157.333333333336</v>
      </c>
      <c r="E98" s="86">
        <f>'Graficas Dias Tipo '!AL96</f>
        <v>6623.6</v>
      </c>
      <c r="F98" s="86">
        <f>'Graficas Dias Tipo '!Y96</f>
        <v>35150.266666666663</v>
      </c>
      <c r="G98" s="86">
        <f>'Graficas Dias Tipo '!AY96</f>
        <v>9023.1666666666661</v>
      </c>
      <c r="H98" s="87"/>
      <c r="I98" s="88">
        <f t="shared" si="8"/>
        <v>32157.333333333336</v>
      </c>
      <c r="J98" s="89">
        <f t="shared" si="12"/>
        <v>6623.6</v>
      </c>
      <c r="K98" s="86"/>
    </row>
    <row r="99" spans="1:11">
      <c r="A99" s="80">
        <f t="shared" si="9"/>
        <v>87</v>
      </c>
      <c r="B99" s="80">
        <f t="shared" si="10"/>
        <v>14.333333333333316</v>
      </c>
      <c r="C99" s="91">
        <f t="shared" si="11"/>
        <v>0.5972222222222211</v>
      </c>
      <c r="D99" s="86">
        <f>'Graficas Dias Tipo '!L97</f>
        <v>32004.666666666661</v>
      </c>
      <c r="E99" s="86">
        <f>'Graficas Dias Tipo '!AL97</f>
        <v>6615.3666666666659</v>
      </c>
      <c r="F99" s="86">
        <f>'Graficas Dias Tipo '!Y97</f>
        <v>35139.799999999996</v>
      </c>
      <c r="G99" s="86">
        <f>'Graficas Dias Tipo '!AY97</f>
        <v>9037.7333333333336</v>
      </c>
      <c r="H99" s="87"/>
      <c r="I99" s="88">
        <f t="shared" si="8"/>
        <v>32004.666666666661</v>
      </c>
      <c r="J99" s="89">
        <f t="shared" si="12"/>
        <v>6615.3666666666659</v>
      </c>
      <c r="K99" s="86"/>
    </row>
    <row r="100" spans="1:11">
      <c r="A100" s="80">
        <f t="shared" si="9"/>
        <v>88</v>
      </c>
      <c r="B100" s="80">
        <f t="shared" si="10"/>
        <v>14.499999999999982</v>
      </c>
      <c r="C100" s="91">
        <f t="shared" si="11"/>
        <v>0.60416666666666552</v>
      </c>
      <c r="D100" s="86">
        <f>'Graficas Dias Tipo '!L98</f>
        <v>31841</v>
      </c>
      <c r="E100" s="86">
        <f>'Graficas Dias Tipo '!AL98</f>
        <v>6571.9333333333334</v>
      </c>
      <c r="F100" s="86">
        <f>'Graficas Dias Tipo '!Y98</f>
        <v>35008.26666666667</v>
      </c>
      <c r="G100" s="86">
        <f>'Graficas Dias Tipo '!AY98</f>
        <v>8992.6</v>
      </c>
      <c r="H100" s="87"/>
      <c r="I100" s="88">
        <f t="shared" si="8"/>
        <v>31841</v>
      </c>
      <c r="J100" s="89">
        <f t="shared" si="12"/>
        <v>6571.9333333333334</v>
      </c>
      <c r="K100" s="86"/>
    </row>
    <row r="101" spans="1:11">
      <c r="A101" s="80">
        <f t="shared" si="9"/>
        <v>89</v>
      </c>
      <c r="B101" s="80">
        <f t="shared" si="10"/>
        <v>14.666666666666648</v>
      </c>
      <c r="C101" s="91">
        <f t="shared" si="11"/>
        <v>0.61111111111110994</v>
      </c>
      <c r="D101" s="86">
        <f>'Graficas Dias Tipo '!L99</f>
        <v>31689.866666666669</v>
      </c>
      <c r="E101" s="86">
        <f>'Graficas Dias Tipo '!AL99</f>
        <v>6519.1333333333332</v>
      </c>
      <c r="F101" s="86">
        <f>'Graficas Dias Tipo '!Y99</f>
        <v>34908.23333333333</v>
      </c>
      <c r="G101" s="86">
        <f>'Graficas Dias Tipo '!AY99</f>
        <v>8955.6333333333332</v>
      </c>
      <c r="H101" s="87"/>
      <c r="I101" s="88">
        <f t="shared" si="8"/>
        <v>31689.866666666669</v>
      </c>
      <c r="J101" s="89">
        <f t="shared" si="12"/>
        <v>6519.1333333333332</v>
      </c>
      <c r="K101" s="86"/>
    </row>
    <row r="102" spans="1:11">
      <c r="A102" s="80">
        <f t="shared" si="9"/>
        <v>90</v>
      </c>
      <c r="B102" s="80">
        <f t="shared" si="10"/>
        <v>14.833333333333314</v>
      </c>
      <c r="C102" s="91">
        <f t="shared" si="11"/>
        <v>0.61805555555555436</v>
      </c>
      <c r="D102" s="86">
        <f>'Graficas Dias Tipo '!L100</f>
        <v>31486.433333333334</v>
      </c>
      <c r="E102" s="86">
        <f>'Graficas Dias Tipo '!AL100</f>
        <v>6453.5333333333328</v>
      </c>
      <c r="F102" s="86">
        <f>'Graficas Dias Tipo '!Y100</f>
        <v>34724.833333333336</v>
      </c>
      <c r="G102" s="86">
        <f>'Graficas Dias Tipo '!AY100</f>
        <v>8881.3666666666668</v>
      </c>
      <c r="H102" s="87"/>
      <c r="I102" s="88">
        <f t="shared" si="8"/>
        <v>31486.433333333334</v>
      </c>
      <c r="J102" s="89">
        <f t="shared" si="12"/>
        <v>6453.5333333333328</v>
      </c>
      <c r="K102" s="86"/>
    </row>
    <row r="103" spans="1:11">
      <c r="A103" s="80">
        <f t="shared" si="9"/>
        <v>91</v>
      </c>
      <c r="B103" s="80">
        <f t="shared" si="10"/>
        <v>14.99999999999998</v>
      </c>
      <c r="C103" s="91">
        <f t="shared" si="11"/>
        <v>0.62499999999999878</v>
      </c>
      <c r="D103" s="86">
        <f>'Graficas Dias Tipo '!L101</f>
        <v>31226.133333333339</v>
      </c>
      <c r="E103" s="86">
        <f>'Graficas Dias Tipo '!AL101</f>
        <v>6415.6333333333332</v>
      </c>
      <c r="F103" s="86">
        <f>'Graficas Dias Tipo '!Y101</f>
        <v>34525.133333333339</v>
      </c>
      <c r="G103" s="86">
        <f>'Graficas Dias Tipo '!AY101</f>
        <v>8841.7666666666664</v>
      </c>
      <c r="H103" s="87"/>
      <c r="I103" s="88">
        <f t="shared" si="8"/>
        <v>31226.133333333339</v>
      </c>
      <c r="J103" s="89">
        <f t="shared" si="12"/>
        <v>6415.6333333333332</v>
      </c>
      <c r="K103" s="86"/>
    </row>
    <row r="104" spans="1:11">
      <c r="A104" s="80">
        <f t="shared" si="9"/>
        <v>92</v>
      </c>
      <c r="B104" s="80">
        <f t="shared" si="10"/>
        <v>15.166666666666647</v>
      </c>
      <c r="C104" s="91">
        <f t="shared" si="11"/>
        <v>0.6319444444444432</v>
      </c>
      <c r="D104" s="86">
        <f>'Graficas Dias Tipo '!L102</f>
        <v>31229.300000000003</v>
      </c>
      <c r="E104" s="86">
        <f>'Graficas Dias Tipo '!AL102</f>
        <v>6497.166666666667</v>
      </c>
      <c r="F104" s="86">
        <f>'Graficas Dias Tipo '!Y102</f>
        <v>34488.100000000006</v>
      </c>
      <c r="G104" s="86">
        <f>'Graficas Dias Tipo '!AY102</f>
        <v>8929.1</v>
      </c>
      <c r="H104" s="87"/>
      <c r="I104" s="88">
        <f t="shared" si="8"/>
        <v>31229.300000000003</v>
      </c>
      <c r="J104" s="89">
        <f t="shared" si="12"/>
        <v>6497.166666666667</v>
      </c>
      <c r="K104" s="86"/>
    </row>
    <row r="105" spans="1:11">
      <c r="A105" s="80">
        <f t="shared" si="9"/>
        <v>93</v>
      </c>
      <c r="B105" s="80">
        <f t="shared" si="10"/>
        <v>15.333333333333313</v>
      </c>
      <c r="C105" s="91">
        <f t="shared" si="11"/>
        <v>0.63888888888888762</v>
      </c>
      <c r="D105" s="86">
        <f>'Graficas Dias Tipo '!L103</f>
        <v>31155.266666666666</v>
      </c>
      <c r="E105" s="86">
        <f>'Graficas Dias Tipo '!AL103</f>
        <v>6494.8333333333339</v>
      </c>
      <c r="F105" s="86">
        <f>'Graficas Dias Tipo '!Y103</f>
        <v>34472.633333333331</v>
      </c>
      <c r="G105" s="86">
        <f>'Graficas Dias Tipo '!AY103</f>
        <v>8949.5666666666657</v>
      </c>
      <c r="H105" s="87"/>
      <c r="I105" s="88">
        <f t="shared" si="8"/>
        <v>31155.266666666666</v>
      </c>
      <c r="J105" s="89">
        <f t="shared" si="12"/>
        <v>6494.8333333333339</v>
      </c>
      <c r="K105" s="86"/>
    </row>
    <row r="106" spans="1:11">
      <c r="A106" s="80">
        <f t="shared" si="9"/>
        <v>94</v>
      </c>
      <c r="B106" s="80">
        <f t="shared" si="10"/>
        <v>15.499999999999979</v>
      </c>
      <c r="C106" s="91">
        <f t="shared" si="11"/>
        <v>0.64583333333333204</v>
      </c>
      <c r="D106" s="86">
        <f>'Graficas Dias Tipo '!L104</f>
        <v>30986.666666666664</v>
      </c>
      <c r="E106" s="86">
        <f>'Graficas Dias Tipo '!AL104</f>
        <v>6459.8333333333339</v>
      </c>
      <c r="F106" s="86">
        <f>'Graficas Dias Tipo '!Y104</f>
        <v>34325.866666666669</v>
      </c>
      <c r="G106" s="86">
        <f>'Graficas Dias Tipo '!AY104</f>
        <v>8916.9000000000015</v>
      </c>
      <c r="H106" s="87"/>
      <c r="I106" s="88">
        <f t="shared" si="8"/>
        <v>30986.666666666664</v>
      </c>
      <c r="J106" s="89">
        <f t="shared" si="12"/>
        <v>6459.8333333333339</v>
      </c>
      <c r="K106" s="86"/>
    </row>
    <row r="107" spans="1:11">
      <c r="A107" s="80">
        <f t="shared" si="9"/>
        <v>95</v>
      </c>
      <c r="B107" s="80">
        <f t="shared" si="10"/>
        <v>15.666666666666645</v>
      </c>
      <c r="C107" s="91">
        <f t="shared" si="11"/>
        <v>0.65277777777777646</v>
      </c>
      <c r="D107" s="86">
        <f>'Graficas Dias Tipo '!L105</f>
        <v>31023.166666666672</v>
      </c>
      <c r="E107" s="86">
        <f>'Graficas Dias Tipo '!AL105</f>
        <v>6461.8</v>
      </c>
      <c r="F107" s="86">
        <f>'Graficas Dias Tipo '!Y105</f>
        <v>34323.266666666663</v>
      </c>
      <c r="G107" s="86">
        <f>'Graficas Dias Tipo '!AY105</f>
        <v>8930.7666666666664</v>
      </c>
      <c r="H107" s="87"/>
      <c r="I107" s="88">
        <f t="shared" si="8"/>
        <v>31023.166666666672</v>
      </c>
      <c r="J107" s="89">
        <f t="shared" si="12"/>
        <v>6461.8</v>
      </c>
      <c r="K107" s="86"/>
    </row>
    <row r="108" spans="1:11">
      <c r="A108" s="80">
        <f t="shared" si="9"/>
        <v>96</v>
      </c>
      <c r="B108" s="80">
        <f t="shared" si="10"/>
        <v>15.833333333333311</v>
      </c>
      <c r="C108" s="91">
        <f t="shared" si="11"/>
        <v>0.65972222222222088</v>
      </c>
      <c r="D108" s="86">
        <f>'Graficas Dias Tipo '!L106</f>
        <v>30902.2</v>
      </c>
      <c r="E108" s="86">
        <f>'Graficas Dias Tipo '!AL106</f>
        <v>6430.2666666666664</v>
      </c>
      <c r="F108" s="86">
        <f>'Graficas Dias Tipo '!Y106</f>
        <v>34258.433333333334</v>
      </c>
      <c r="G108" s="86">
        <f>'Graficas Dias Tipo '!AY106</f>
        <v>8929.1666666666679</v>
      </c>
      <c r="H108" s="87"/>
      <c r="I108" s="88">
        <f t="shared" si="8"/>
        <v>30902.2</v>
      </c>
      <c r="J108" s="89">
        <f t="shared" si="12"/>
        <v>6430.2666666666664</v>
      </c>
      <c r="K108" s="86"/>
    </row>
    <row r="109" spans="1:11">
      <c r="A109" s="80">
        <f t="shared" si="9"/>
        <v>97</v>
      </c>
      <c r="B109" s="80">
        <f t="shared" si="10"/>
        <v>15.999999999999977</v>
      </c>
      <c r="C109" s="91">
        <f t="shared" si="11"/>
        <v>0.6666666666666653</v>
      </c>
      <c r="D109" s="86">
        <f>'Graficas Dias Tipo '!L107</f>
        <v>30784.800000000003</v>
      </c>
      <c r="E109" s="86">
        <f>'Graficas Dias Tipo '!AL107</f>
        <v>6406.7333333333336</v>
      </c>
      <c r="F109" s="86">
        <f>'Graficas Dias Tipo '!Y107</f>
        <v>34242.666666666672</v>
      </c>
      <c r="G109" s="86">
        <f>'Graficas Dias Tipo '!AY107</f>
        <v>8929</v>
      </c>
      <c r="H109" s="87"/>
      <c r="I109" s="88">
        <f t="shared" ref="I109:I140" si="13">D109+H109</f>
        <v>30784.800000000003</v>
      </c>
      <c r="J109" s="89">
        <f t="shared" si="12"/>
        <v>6406.7333333333336</v>
      </c>
      <c r="K109" s="86"/>
    </row>
    <row r="110" spans="1:11">
      <c r="A110" s="80">
        <f t="shared" si="9"/>
        <v>98</v>
      </c>
      <c r="B110" s="80">
        <f t="shared" si="10"/>
        <v>16.166666666666643</v>
      </c>
      <c r="C110" s="91">
        <f t="shared" si="11"/>
        <v>0.67361111111110972</v>
      </c>
      <c r="D110" s="86">
        <f>'Graficas Dias Tipo '!L108</f>
        <v>30847.1</v>
      </c>
      <c r="E110" s="86">
        <f>'Graficas Dias Tipo '!AL108</f>
        <v>6438.3</v>
      </c>
      <c r="F110" s="86">
        <f>'Graficas Dias Tipo '!Y108</f>
        <v>34287.633333333331</v>
      </c>
      <c r="G110" s="86">
        <f>'Graficas Dias Tipo '!AY108</f>
        <v>8936.9666666666672</v>
      </c>
      <c r="H110" s="87"/>
      <c r="I110" s="88">
        <f t="shared" si="13"/>
        <v>30847.1</v>
      </c>
      <c r="J110" s="89">
        <f t="shared" ref="J110:J141" si="14">(I110-D110)/(F110-D110)*(G110-E110)+E110</f>
        <v>6438.3</v>
      </c>
      <c r="K110" s="86"/>
    </row>
    <row r="111" spans="1:11">
      <c r="A111" s="80">
        <f t="shared" si="9"/>
        <v>99</v>
      </c>
      <c r="B111" s="80">
        <f t="shared" si="10"/>
        <v>16.333333333333311</v>
      </c>
      <c r="C111" s="91">
        <f t="shared" si="11"/>
        <v>0.68055555555555414</v>
      </c>
      <c r="D111" s="86">
        <f>'Graficas Dias Tipo '!L109</f>
        <v>30728.3</v>
      </c>
      <c r="E111" s="86">
        <f>'Graficas Dias Tipo '!AL109</f>
        <v>6434.2666666666664</v>
      </c>
      <c r="F111" s="86">
        <f>'Graficas Dias Tipo '!Y109</f>
        <v>34259.599999999999</v>
      </c>
      <c r="G111" s="86">
        <f>'Graficas Dias Tipo '!AY109</f>
        <v>8937.2999999999993</v>
      </c>
      <c r="H111" s="87"/>
      <c r="I111" s="88">
        <f t="shared" si="13"/>
        <v>30728.3</v>
      </c>
      <c r="J111" s="89">
        <f t="shared" si="14"/>
        <v>6434.2666666666664</v>
      </c>
      <c r="K111" s="86"/>
    </row>
    <row r="112" spans="1:11">
      <c r="A112" s="80">
        <f t="shared" si="9"/>
        <v>100</v>
      </c>
      <c r="B112" s="80">
        <f t="shared" si="10"/>
        <v>16.499999999999979</v>
      </c>
      <c r="C112" s="91">
        <f t="shared" si="11"/>
        <v>0.68749999999999856</v>
      </c>
      <c r="D112" s="86">
        <f>'Graficas Dias Tipo '!L110</f>
        <v>30676.433333333334</v>
      </c>
      <c r="E112" s="86">
        <f>'Graficas Dias Tipo '!AL110</f>
        <v>6436.166666666667</v>
      </c>
      <c r="F112" s="86">
        <f>'Graficas Dias Tipo '!Y110</f>
        <v>34160.6</v>
      </c>
      <c r="G112" s="86">
        <f>'Graficas Dias Tipo '!AY110</f>
        <v>8920.8333333333339</v>
      </c>
      <c r="H112" s="87"/>
      <c r="I112" s="88">
        <f t="shared" si="13"/>
        <v>30676.433333333334</v>
      </c>
      <c r="J112" s="89">
        <f t="shared" si="14"/>
        <v>6436.166666666667</v>
      </c>
      <c r="K112" s="86"/>
    </row>
    <row r="113" spans="1:11">
      <c r="A113" s="80">
        <f t="shared" si="9"/>
        <v>101</v>
      </c>
      <c r="B113" s="80">
        <f t="shared" si="10"/>
        <v>16.666666666666647</v>
      </c>
      <c r="C113" s="91">
        <f t="shared" si="11"/>
        <v>0.69444444444444298</v>
      </c>
      <c r="D113" s="86">
        <f>'Graficas Dias Tipo '!L111</f>
        <v>30685.26666666667</v>
      </c>
      <c r="E113" s="86">
        <f>'Graficas Dias Tipo '!AL111</f>
        <v>6423.6666666666661</v>
      </c>
      <c r="F113" s="86">
        <f>'Graficas Dias Tipo '!Y111</f>
        <v>34080.800000000003</v>
      </c>
      <c r="G113" s="86">
        <f>'Graficas Dias Tipo '!AY111</f>
        <v>8916.4333333333325</v>
      </c>
      <c r="H113" s="87"/>
      <c r="I113" s="88">
        <f t="shared" si="13"/>
        <v>30685.26666666667</v>
      </c>
      <c r="J113" s="89">
        <f t="shared" si="14"/>
        <v>6423.6666666666661</v>
      </c>
      <c r="K113" s="86"/>
    </row>
    <row r="114" spans="1:11">
      <c r="A114" s="80">
        <f t="shared" si="9"/>
        <v>102</v>
      </c>
      <c r="B114" s="80">
        <f t="shared" si="10"/>
        <v>16.833333333333314</v>
      </c>
      <c r="C114" s="91">
        <f t="shared" si="11"/>
        <v>0.7013888888888874</v>
      </c>
      <c r="D114" s="86">
        <f>'Graficas Dias Tipo '!L112</f>
        <v>30599.966666666667</v>
      </c>
      <c r="E114" s="86">
        <f>'Graficas Dias Tipo '!AL112</f>
        <v>6413.4666666666672</v>
      </c>
      <c r="F114" s="86">
        <f>'Graficas Dias Tipo '!Y112</f>
        <v>34048.066666666673</v>
      </c>
      <c r="G114" s="86">
        <f>'Graficas Dias Tipo '!AY112</f>
        <v>8933.9</v>
      </c>
      <c r="H114" s="87"/>
      <c r="I114" s="88">
        <f t="shared" si="13"/>
        <v>30599.966666666667</v>
      </c>
      <c r="J114" s="89">
        <f t="shared" si="14"/>
        <v>6413.4666666666672</v>
      </c>
      <c r="K114" s="86"/>
    </row>
    <row r="115" spans="1:11">
      <c r="A115" s="80">
        <f t="shared" si="9"/>
        <v>103</v>
      </c>
      <c r="B115" s="80">
        <f t="shared" si="10"/>
        <v>16.999999999999982</v>
      </c>
      <c r="C115" s="91">
        <f t="shared" si="11"/>
        <v>0.70833333333333182</v>
      </c>
      <c r="D115" s="86">
        <f>'Graficas Dias Tipo '!L113</f>
        <v>30579.5</v>
      </c>
      <c r="E115" s="86">
        <f>'Graficas Dias Tipo '!AL113</f>
        <v>6402.7666666666664</v>
      </c>
      <c r="F115" s="86">
        <f>'Graficas Dias Tipo '!Y113</f>
        <v>34166.699999999997</v>
      </c>
      <c r="G115" s="86">
        <f>'Graficas Dias Tipo '!AY113</f>
        <v>8952.5333333333328</v>
      </c>
      <c r="H115" s="87"/>
      <c r="I115" s="88">
        <f t="shared" si="13"/>
        <v>30579.5</v>
      </c>
      <c r="J115" s="89">
        <f t="shared" si="14"/>
        <v>6402.7666666666664</v>
      </c>
      <c r="K115" s="86"/>
    </row>
    <row r="116" spans="1:11">
      <c r="A116" s="80">
        <f t="shared" si="9"/>
        <v>104</v>
      </c>
      <c r="B116" s="80">
        <f t="shared" si="10"/>
        <v>17.16666666666665</v>
      </c>
      <c r="C116" s="91">
        <f t="shared" si="11"/>
        <v>0.71527777777777624</v>
      </c>
      <c r="D116" s="86">
        <f>'Graficas Dias Tipo '!L114</f>
        <v>30692.966666666664</v>
      </c>
      <c r="E116" s="86">
        <f>'Graficas Dias Tipo '!AL114</f>
        <v>6403.4666666666672</v>
      </c>
      <c r="F116" s="86">
        <f>'Graficas Dias Tipo '!Y114</f>
        <v>34395.666666666672</v>
      </c>
      <c r="G116" s="86">
        <f>'Graficas Dias Tipo '!AY114</f>
        <v>8938.6666666666661</v>
      </c>
      <c r="H116" s="87"/>
      <c r="I116" s="88">
        <f t="shared" si="13"/>
        <v>30692.966666666664</v>
      </c>
      <c r="J116" s="89">
        <f t="shared" si="14"/>
        <v>6403.4666666666672</v>
      </c>
      <c r="K116" s="86"/>
    </row>
    <row r="117" spans="1:11">
      <c r="A117" s="80">
        <f t="shared" si="9"/>
        <v>105</v>
      </c>
      <c r="B117" s="80">
        <f t="shared" si="10"/>
        <v>17.333333333333318</v>
      </c>
      <c r="C117" s="91">
        <f t="shared" si="11"/>
        <v>0.72222222222222066</v>
      </c>
      <c r="D117" s="86">
        <f>'Graficas Dias Tipo '!L115</f>
        <v>30687.033333333336</v>
      </c>
      <c r="E117" s="86">
        <f>'Graficas Dias Tipo '!AL115</f>
        <v>6431.6</v>
      </c>
      <c r="F117" s="86">
        <f>'Graficas Dias Tipo '!Y115</f>
        <v>34501.133333333331</v>
      </c>
      <c r="G117" s="86">
        <f>'Graficas Dias Tipo '!AY115</f>
        <v>9027.7333333333336</v>
      </c>
      <c r="H117" s="87"/>
      <c r="I117" s="88">
        <f t="shared" si="13"/>
        <v>30687.033333333336</v>
      </c>
      <c r="J117" s="89">
        <f t="shared" si="14"/>
        <v>6431.6</v>
      </c>
      <c r="K117" s="86"/>
    </row>
    <row r="118" spans="1:11">
      <c r="A118" s="80">
        <f t="shared" si="9"/>
        <v>106</v>
      </c>
      <c r="B118" s="80">
        <f t="shared" si="10"/>
        <v>17.499999999999986</v>
      </c>
      <c r="C118" s="91">
        <f t="shared" si="11"/>
        <v>0.72916666666666508</v>
      </c>
      <c r="D118" s="86">
        <f>'Graficas Dias Tipo '!L116</f>
        <v>30681.300000000003</v>
      </c>
      <c r="E118" s="86">
        <f>'Graficas Dias Tipo '!AL116</f>
        <v>6438.2</v>
      </c>
      <c r="F118" s="86">
        <f>'Graficas Dias Tipo '!Y116</f>
        <v>34572.100000000006</v>
      </c>
      <c r="G118" s="86">
        <f>'Graficas Dias Tipo '!AY116</f>
        <v>9076.5333333333328</v>
      </c>
      <c r="H118" s="87"/>
      <c r="I118" s="88">
        <f t="shared" si="13"/>
        <v>30681.300000000003</v>
      </c>
      <c r="J118" s="89">
        <f t="shared" si="14"/>
        <v>6438.2</v>
      </c>
      <c r="K118" s="86"/>
    </row>
    <row r="119" spans="1:11">
      <c r="A119" s="80">
        <f t="shared" si="9"/>
        <v>107</v>
      </c>
      <c r="B119" s="80">
        <f t="shared" si="10"/>
        <v>17.666666666666654</v>
      </c>
      <c r="C119" s="91">
        <f t="shared" si="11"/>
        <v>0.7361111111111095</v>
      </c>
      <c r="D119" s="86">
        <f>'Graficas Dias Tipo '!L117</f>
        <v>30761.800000000003</v>
      </c>
      <c r="E119" s="86">
        <f>'Graficas Dias Tipo '!AL117</f>
        <v>6468.9666666666662</v>
      </c>
      <c r="F119" s="86">
        <f>'Graficas Dias Tipo '!Y117</f>
        <v>34748.533333333333</v>
      </c>
      <c r="G119" s="86">
        <f>'Graficas Dias Tipo '!AY117</f>
        <v>9134.9000000000015</v>
      </c>
      <c r="H119" s="87"/>
      <c r="I119" s="88">
        <f t="shared" si="13"/>
        <v>30761.800000000003</v>
      </c>
      <c r="J119" s="89">
        <f t="shared" si="14"/>
        <v>6468.9666666666662</v>
      </c>
      <c r="K119" s="86"/>
    </row>
    <row r="120" spans="1:11">
      <c r="A120" s="80">
        <f t="shared" si="9"/>
        <v>108</v>
      </c>
      <c r="B120" s="80">
        <f t="shared" si="10"/>
        <v>17.833333333333321</v>
      </c>
      <c r="C120" s="91">
        <f t="shared" si="11"/>
        <v>0.74305555555555391</v>
      </c>
      <c r="D120" s="86">
        <f>'Graficas Dias Tipo '!L118</f>
        <v>30854.7</v>
      </c>
      <c r="E120" s="86">
        <f>'Graficas Dias Tipo '!AL118</f>
        <v>6498.7333333333336</v>
      </c>
      <c r="F120" s="86">
        <f>'Graficas Dias Tipo '!Y118</f>
        <v>34915.433333333334</v>
      </c>
      <c r="G120" s="86">
        <f>'Graficas Dias Tipo '!AY118</f>
        <v>9192.6666666666679</v>
      </c>
      <c r="H120" s="87"/>
      <c r="I120" s="88">
        <f t="shared" si="13"/>
        <v>30854.7</v>
      </c>
      <c r="J120" s="89">
        <f t="shared" si="14"/>
        <v>6498.7333333333336</v>
      </c>
      <c r="K120" s="86"/>
    </row>
    <row r="121" spans="1:11">
      <c r="A121" s="80">
        <f t="shared" si="9"/>
        <v>109</v>
      </c>
      <c r="B121" s="80">
        <f t="shared" si="10"/>
        <v>17.999999999999989</v>
      </c>
      <c r="C121" s="91">
        <f t="shared" si="11"/>
        <v>0.74999999999999833</v>
      </c>
      <c r="D121" s="86">
        <f>'Graficas Dias Tipo '!L119</f>
        <v>30842.233333333334</v>
      </c>
      <c r="E121" s="86">
        <f>'Graficas Dias Tipo '!AL119</f>
        <v>6478.5666666666666</v>
      </c>
      <c r="F121" s="86">
        <f>'Graficas Dias Tipo '!Y119</f>
        <v>35049.599999999999</v>
      </c>
      <c r="G121" s="86">
        <f>'Graficas Dias Tipo '!AY119</f>
        <v>9221.3333333333321</v>
      </c>
      <c r="H121" s="87"/>
      <c r="I121" s="88">
        <f t="shared" si="13"/>
        <v>30842.233333333334</v>
      </c>
      <c r="J121" s="89">
        <f t="shared" si="14"/>
        <v>6478.5666666666666</v>
      </c>
      <c r="K121" s="86"/>
    </row>
    <row r="122" spans="1:11">
      <c r="A122" s="80">
        <f t="shared" si="9"/>
        <v>110</v>
      </c>
      <c r="B122" s="80">
        <f t="shared" si="10"/>
        <v>18.166666666666657</v>
      </c>
      <c r="C122" s="91">
        <f t="shared" si="11"/>
        <v>0.75694444444444275</v>
      </c>
      <c r="D122" s="86">
        <f>'Graficas Dias Tipo '!L120</f>
        <v>31013.733333333334</v>
      </c>
      <c r="E122" s="86">
        <f>'Graficas Dias Tipo '!AL120</f>
        <v>6401.1666666666661</v>
      </c>
      <c r="F122" s="86">
        <f>'Graficas Dias Tipo '!Y120</f>
        <v>35319.033333333333</v>
      </c>
      <c r="G122" s="86">
        <f>'Graficas Dias Tipo '!AY120</f>
        <v>9189.3666666666668</v>
      </c>
      <c r="H122" s="87"/>
      <c r="I122" s="88">
        <f t="shared" si="13"/>
        <v>31013.733333333334</v>
      </c>
      <c r="J122" s="89">
        <f t="shared" si="14"/>
        <v>6401.1666666666661</v>
      </c>
      <c r="K122" s="86"/>
    </row>
    <row r="123" spans="1:11">
      <c r="A123" s="80">
        <f t="shared" si="9"/>
        <v>111</v>
      </c>
      <c r="B123" s="80">
        <f t="shared" si="10"/>
        <v>18.333333333333325</v>
      </c>
      <c r="C123" s="91">
        <f t="shared" si="11"/>
        <v>0.76388888888888717</v>
      </c>
      <c r="D123" s="86">
        <f>'Graficas Dias Tipo '!L121</f>
        <v>31087.7</v>
      </c>
      <c r="E123" s="86">
        <f>'Graficas Dias Tipo '!AL121</f>
        <v>6445.1</v>
      </c>
      <c r="F123" s="86">
        <f>'Graficas Dias Tipo '!Y121</f>
        <v>35765.466666666667</v>
      </c>
      <c r="G123" s="86">
        <f>'Graficas Dias Tipo '!AY121</f>
        <v>9271.4</v>
      </c>
      <c r="H123" s="87"/>
      <c r="I123" s="88">
        <f t="shared" si="13"/>
        <v>31087.7</v>
      </c>
      <c r="J123" s="89">
        <f t="shared" si="14"/>
        <v>6445.1</v>
      </c>
      <c r="K123" s="86"/>
    </row>
    <row r="124" spans="1:11">
      <c r="A124" s="80">
        <f t="shared" si="9"/>
        <v>112</v>
      </c>
      <c r="B124" s="80">
        <f t="shared" si="10"/>
        <v>18.499999999999993</v>
      </c>
      <c r="C124" s="91">
        <f t="shared" si="11"/>
        <v>0.77083333333333159</v>
      </c>
      <c r="D124" s="86">
        <f>'Graficas Dias Tipo '!L122</f>
        <v>31130.566666666669</v>
      </c>
      <c r="E124" s="86">
        <f>'Graficas Dias Tipo '!AL122</f>
        <v>6480.1333333333332</v>
      </c>
      <c r="F124" s="86">
        <f>'Graficas Dias Tipo '!Y122</f>
        <v>36130.666666666672</v>
      </c>
      <c r="G124" s="86">
        <f>'Graficas Dias Tipo '!AY122</f>
        <v>9377.7333333333336</v>
      </c>
      <c r="H124" s="87"/>
      <c r="I124" s="88">
        <f t="shared" si="13"/>
        <v>31130.566666666669</v>
      </c>
      <c r="J124" s="89">
        <f t="shared" si="14"/>
        <v>6480.1333333333332</v>
      </c>
      <c r="K124" s="86"/>
    </row>
    <row r="125" spans="1:11">
      <c r="A125" s="80">
        <f t="shared" si="9"/>
        <v>113</v>
      </c>
      <c r="B125" s="80">
        <f t="shared" si="10"/>
        <v>18.666666666666661</v>
      </c>
      <c r="C125" s="91">
        <f t="shared" si="11"/>
        <v>0.77777777777777601</v>
      </c>
      <c r="D125" s="86">
        <f>'Graficas Dias Tipo '!L123</f>
        <v>31297.866666666665</v>
      </c>
      <c r="E125" s="86">
        <f>'Graficas Dias Tipo '!AL123</f>
        <v>6497.5999999999995</v>
      </c>
      <c r="F125" s="86">
        <f>'Graficas Dias Tipo '!Y123</f>
        <v>36587.23333333333</v>
      </c>
      <c r="G125" s="86">
        <f>'Graficas Dias Tipo '!AY123</f>
        <v>9482.8333333333339</v>
      </c>
      <c r="H125" s="87"/>
      <c r="I125" s="88">
        <f t="shared" si="13"/>
        <v>31297.866666666665</v>
      </c>
      <c r="J125" s="89">
        <f t="shared" si="14"/>
        <v>6497.5999999999995</v>
      </c>
      <c r="K125" s="86"/>
    </row>
    <row r="126" spans="1:11">
      <c r="A126" s="80">
        <f t="shared" si="9"/>
        <v>114</v>
      </c>
      <c r="B126" s="80">
        <f t="shared" si="10"/>
        <v>18.833333333333329</v>
      </c>
      <c r="C126" s="91">
        <f t="shared" si="11"/>
        <v>0.78472222222222043</v>
      </c>
      <c r="D126" s="86">
        <f>'Graficas Dias Tipo '!L124</f>
        <v>31338.333333333336</v>
      </c>
      <c r="E126" s="86">
        <f>'Graficas Dias Tipo '!AL124</f>
        <v>6534</v>
      </c>
      <c r="F126" s="86">
        <f>'Graficas Dias Tipo '!Y124</f>
        <v>36966</v>
      </c>
      <c r="G126" s="86">
        <f>'Graficas Dias Tipo '!AY124</f>
        <v>9587.7000000000007</v>
      </c>
      <c r="H126" s="87"/>
      <c r="I126" s="88">
        <f t="shared" si="13"/>
        <v>31338.333333333336</v>
      </c>
      <c r="J126" s="89">
        <f t="shared" si="14"/>
        <v>6534</v>
      </c>
      <c r="K126" s="86"/>
    </row>
    <row r="127" spans="1:11">
      <c r="A127" s="80">
        <f t="shared" si="9"/>
        <v>115</v>
      </c>
      <c r="B127" s="80">
        <f t="shared" si="10"/>
        <v>18.999999999999996</v>
      </c>
      <c r="C127" s="91">
        <f t="shared" si="11"/>
        <v>0.79166666666666485</v>
      </c>
      <c r="D127" s="86">
        <f>'Graficas Dias Tipo '!L125</f>
        <v>31357.733333333334</v>
      </c>
      <c r="E127" s="86">
        <f>'Graficas Dias Tipo '!AL125</f>
        <v>6542.3666666666668</v>
      </c>
      <c r="F127" s="86">
        <f>'Graficas Dias Tipo '!Y125</f>
        <v>37113.4</v>
      </c>
      <c r="G127" s="86">
        <f>'Graficas Dias Tipo '!AY125</f>
        <v>9622.0666666666675</v>
      </c>
      <c r="H127" s="87"/>
      <c r="I127" s="88">
        <f t="shared" si="13"/>
        <v>31357.733333333334</v>
      </c>
      <c r="J127" s="89">
        <f t="shared" si="14"/>
        <v>6542.3666666666668</v>
      </c>
      <c r="K127" s="86"/>
    </row>
    <row r="128" spans="1:11">
      <c r="A128" s="80">
        <f t="shared" si="9"/>
        <v>116</v>
      </c>
      <c r="B128" s="80">
        <f t="shared" si="10"/>
        <v>19.166666666666664</v>
      </c>
      <c r="C128" s="91">
        <f t="shared" si="11"/>
        <v>0.79861111111110927</v>
      </c>
      <c r="D128" s="86">
        <f>'Graficas Dias Tipo '!L126</f>
        <v>31552.433333333331</v>
      </c>
      <c r="E128" s="86">
        <f>'Graficas Dias Tipo '!AL126</f>
        <v>6533.9333333333334</v>
      </c>
      <c r="F128" s="86">
        <f>'Graficas Dias Tipo '!Y126</f>
        <v>37260.299999999988</v>
      </c>
      <c r="G128" s="86">
        <f>'Graficas Dias Tipo '!AY126</f>
        <v>9572.7333333333336</v>
      </c>
      <c r="H128" s="87"/>
      <c r="I128" s="88">
        <f t="shared" si="13"/>
        <v>31552.433333333331</v>
      </c>
      <c r="J128" s="89">
        <f t="shared" si="14"/>
        <v>6533.9333333333334</v>
      </c>
      <c r="K128" s="86"/>
    </row>
    <row r="129" spans="1:11">
      <c r="A129" s="80">
        <f t="shared" si="9"/>
        <v>117</v>
      </c>
      <c r="B129" s="80">
        <f t="shared" si="10"/>
        <v>19.333333333333332</v>
      </c>
      <c r="C129" s="91">
        <f t="shared" si="11"/>
        <v>0.80555555555555369</v>
      </c>
      <c r="D129" s="86">
        <f>'Graficas Dias Tipo '!L127</f>
        <v>31638.566666666669</v>
      </c>
      <c r="E129" s="86">
        <f>'Graficas Dias Tipo '!AL127</f>
        <v>6563.9</v>
      </c>
      <c r="F129" s="86">
        <f>'Graficas Dias Tipo '!Y127</f>
        <v>37456.799999999996</v>
      </c>
      <c r="G129" s="86">
        <f>'Graficas Dias Tipo '!AY127</f>
        <v>9601.6999999999989</v>
      </c>
      <c r="H129" s="87"/>
      <c r="I129" s="88">
        <f t="shared" si="13"/>
        <v>31638.566666666669</v>
      </c>
      <c r="J129" s="89">
        <f t="shared" si="14"/>
        <v>6563.9</v>
      </c>
      <c r="K129" s="86"/>
    </row>
    <row r="130" spans="1:11">
      <c r="A130" s="80">
        <f t="shared" si="9"/>
        <v>118</v>
      </c>
      <c r="B130" s="80">
        <f t="shared" si="10"/>
        <v>19.5</v>
      </c>
      <c r="C130" s="91">
        <f t="shared" si="11"/>
        <v>0.81249999999999811</v>
      </c>
      <c r="D130" s="86">
        <f>'Graficas Dias Tipo '!L128</f>
        <v>31787.533333333329</v>
      </c>
      <c r="E130" s="86">
        <f>'Graficas Dias Tipo '!AL128</f>
        <v>6587.1333333333332</v>
      </c>
      <c r="F130" s="86">
        <f>'Graficas Dias Tipo '!Y128</f>
        <v>37457</v>
      </c>
      <c r="G130" s="86">
        <f>'Graficas Dias Tipo '!AY128</f>
        <v>9624.1333333333332</v>
      </c>
      <c r="H130" s="87"/>
      <c r="I130" s="88">
        <f t="shared" si="13"/>
        <v>31787.533333333329</v>
      </c>
      <c r="J130" s="89">
        <f t="shared" si="14"/>
        <v>6587.1333333333332</v>
      </c>
      <c r="K130" s="86"/>
    </row>
    <row r="131" spans="1:11">
      <c r="A131" s="80">
        <f t="shared" si="9"/>
        <v>119</v>
      </c>
      <c r="B131" s="80">
        <f t="shared" si="10"/>
        <v>19.666666666666668</v>
      </c>
      <c r="C131" s="91">
        <f t="shared" si="11"/>
        <v>0.81944444444444253</v>
      </c>
      <c r="D131" s="86">
        <f>'Graficas Dias Tipo '!L129</f>
        <v>31974.333333333336</v>
      </c>
      <c r="E131" s="86">
        <f>'Graficas Dias Tipo '!AL129</f>
        <v>6620.8333333333339</v>
      </c>
      <c r="F131" s="86">
        <f>'Graficas Dias Tipo '!Y129</f>
        <v>37620.699999999997</v>
      </c>
      <c r="G131" s="86">
        <f>'Graficas Dias Tipo '!AY129</f>
        <v>9667.0333333333328</v>
      </c>
      <c r="H131" s="87"/>
      <c r="I131" s="88">
        <f t="shared" si="13"/>
        <v>31974.333333333336</v>
      </c>
      <c r="J131" s="89">
        <f t="shared" si="14"/>
        <v>6620.8333333333339</v>
      </c>
      <c r="K131" s="86"/>
    </row>
    <row r="132" spans="1:11">
      <c r="A132" s="80">
        <f t="shared" si="9"/>
        <v>120</v>
      </c>
      <c r="B132" s="80">
        <f t="shared" si="10"/>
        <v>19.833333333333336</v>
      </c>
      <c r="C132" s="91">
        <f t="shared" si="11"/>
        <v>0.82638888888888695</v>
      </c>
      <c r="D132" s="86">
        <f>'Graficas Dias Tipo '!L130</f>
        <v>32167.100000000002</v>
      </c>
      <c r="E132" s="86">
        <f>'Graficas Dias Tipo '!AL130</f>
        <v>6644.5</v>
      </c>
      <c r="F132" s="86">
        <f>'Graficas Dias Tipo '!Y130</f>
        <v>37739.133333333331</v>
      </c>
      <c r="G132" s="86">
        <f>'Graficas Dias Tipo '!AY130</f>
        <v>9688.3000000000011</v>
      </c>
      <c r="H132" s="87"/>
      <c r="I132" s="88">
        <f t="shared" si="13"/>
        <v>32167.100000000002</v>
      </c>
      <c r="J132" s="89">
        <f t="shared" si="14"/>
        <v>6644.5</v>
      </c>
      <c r="K132" s="86"/>
    </row>
    <row r="133" spans="1:11">
      <c r="A133" s="80">
        <f t="shared" si="9"/>
        <v>121</v>
      </c>
      <c r="B133" s="80">
        <f t="shared" si="10"/>
        <v>20.000000000000004</v>
      </c>
      <c r="C133" s="91">
        <f t="shared" si="11"/>
        <v>0.83333333333333137</v>
      </c>
      <c r="D133" s="86">
        <f>'Graficas Dias Tipo '!L131</f>
        <v>32231.233333333334</v>
      </c>
      <c r="E133" s="86">
        <f>'Graficas Dias Tipo '!AL131</f>
        <v>6661.333333333333</v>
      </c>
      <c r="F133" s="86">
        <f>'Graficas Dias Tipo '!Y131</f>
        <v>37637.133333333339</v>
      </c>
      <c r="G133" s="86">
        <f>'Graficas Dias Tipo '!AY131</f>
        <v>9692.3333333333321</v>
      </c>
      <c r="H133" s="87"/>
      <c r="I133" s="88">
        <f t="shared" si="13"/>
        <v>32231.233333333334</v>
      </c>
      <c r="J133" s="89">
        <f t="shared" si="14"/>
        <v>6661.333333333333</v>
      </c>
      <c r="K133" s="86"/>
    </row>
    <row r="134" spans="1:11">
      <c r="A134" s="80">
        <f t="shared" si="9"/>
        <v>122</v>
      </c>
      <c r="B134" s="80">
        <f t="shared" si="10"/>
        <v>20.166666666666671</v>
      </c>
      <c r="C134" s="91">
        <f t="shared" si="11"/>
        <v>0.84027777777777579</v>
      </c>
      <c r="D134" s="86">
        <f>'Graficas Dias Tipo '!L132</f>
        <v>32413.666666666672</v>
      </c>
      <c r="E134" s="86">
        <f>'Graficas Dias Tipo '!AL132</f>
        <v>6649.1</v>
      </c>
      <c r="F134" s="86">
        <f>'Graficas Dias Tipo '!Y132</f>
        <v>37572.6</v>
      </c>
      <c r="G134" s="86">
        <f>'Graficas Dias Tipo '!AY132</f>
        <v>9692.8000000000011</v>
      </c>
      <c r="H134" s="87"/>
      <c r="I134" s="88">
        <f t="shared" si="13"/>
        <v>32413.666666666672</v>
      </c>
      <c r="J134" s="89">
        <f t="shared" si="14"/>
        <v>6649.1</v>
      </c>
      <c r="K134" s="86"/>
    </row>
    <row r="135" spans="1:11">
      <c r="A135" s="80">
        <f t="shared" si="9"/>
        <v>123</v>
      </c>
      <c r="B135" s="80">
        <f t="shared" si="10"/>
        <v>20.333333333333339</v>
      </c>
      <c r="C135" s="91">
        <f t="shared" si="11"/>
        <v>0.84722222222222021</v>
      </c>
      <c r="D135" s="86">
        <f>'Graficas Dias Tipo '!L133</f>
        <v>32550.533333333333</v>
      </c>
      <c r="E135" s="86">
        <f>'Graficas Dias Tipo '!AL133</f>
        <v>6669.4666666666662</v>
      </c>
      <c r="F135" s="86">
        <f>'Graficas Dias Tipo '!Y133</f>
        <v>37604.133333333324</v>
      </c>
      <c r="G135" s="86">
        <f>'Graficas Dias Tipo '!AY133</f>
        <v>9690.1333333333332</v>
      </c>
      <c r="H135" s="87"/>
      <c r="I135" s="88">
        <f t="shared" si="13"/>
        <v>32550.533333333333</v>
      </c>
      <c r="J135" s="89">
        <f t="shared" si="14"/>
        <v>6669.4666666666662</v>
      </c>
      <c r="K135" s="86"/>
    </row>
    <row r="136" spans="1:11">
      <c r="A136" s="80">
        <f t="shared" si="9"/>
        <v>124</v>
      </c>
      <c r="B136" s="80">
        <f t="shared" si="10"/>
        <v>20.500000000000007</v>
      </c>
      <c r="C136" s="91">
        <f t="shared" si="11"/>
        <v>0.85416666666666463</v>
      </c>
      <c r="D136" s="86">
        <f>'Graficas Dias Tipo '!L134</f>
        <v>32634.733333333334</v>
      </c>
      <c r="E136" s="86">
        <f>'Graficas Dias Tipo '!AL134</f>
        <v>6689.1333333333332</v>
      </c>
      <c r="F136" s="86">
        <f>'Graficas Dias Tipo '!Y134</f>
        <v>37508.733333333337</v>
      </c>
      <c r="G136" s="86">
        <f>'Graficas Dias Tipo '!AY134</f>
        <v>9681.2333333333318</v>
      </c>
      <c r="H136" s="87"/>
      <c r="I136" s="88">
        <f t="shared" si="13"/>
        <v>32634.733333333334</v>
      </c>
      <c r="J136" s="89">
        <f t="shared" si="14"/>
        <v>6689.1333333333332</v>
      </c>
      <c r="K136" s="86"/>
    </row>
    <row r="137" spans="1:11">
      <c r="A137" s="80">
        <f t="shared" si="9"/>
        <v>125</v>
      </c>
      <c r="B137" s="80">
        <f t="shared" si="10"/>
        <v>20.666666666666675</v>
      </c>
      <c r="C137" s="91">
        <f t="shared" si="11"/>
        <v>0.86111111111110905</v>
      </c>
      <c r="D137" s="86">
        <f>'Graficas Dias Tipo '!L135</f>
        <v>32729.233333333334</v>
      </c>
      <c r="E137" s="86">
        <f>'Graficas Dias Tipo '!AL135</f>
        <v>6721.3</v>
      </c>
      <c r="F137" s="86">
        <f>'Graficas Dias Tipo '!Y135</f>
        <v>37509.733333333323</v>
      </c>
      <c r="G137" s="86">
        <f>'Graficas Dias Tipo '!AY135</f>
        <v>9671.0666666666657</v>
      </c>
      <c r="H137" s="87"/>
      <c r="I137" s="88">
        <f t="shared" si="13"/>
        <v>32729.233333333334</v>
      </c>
      <c r="J137" s="89">
        <f t="shared" si="14"/>
        <v>6721.3</v>
      </c>
      <c r="K137" s="86"/>
    </row>
    <row r="138" spans="1:11">
      <c r="A138" s="80">
        <f t="shared" si="9"/>
        <v>126</v>
      </c>
      <c r="B138" s="80">
        <f t="shared" si="10"/>
        <v>20.833333333333343</v>
      </c>
      <c r="C138" s="91">
        <f t="shared" si="11"/>
        <v>0.86805555555555347</v>
      </c>
      <c r="D138" s="86">
        <f>'Graficas Dias Tipo '!L136</f>
        <v>32825.633333333339</v>
      </c>
      <c r="E138" s="86">
        <f>'Graficas Dias Tipo '!AL136</f>
        <v>6754.2666666666664</v>
      </c>
      <c r="F138" s="86">
        <f>'Graficas Dias Tipo '!Y136</f>
        <v>37461.899999999994</v>
      </c>
      <c r="G138" s="86">
        <f>'Graficas Dias Tipo '!AY136</f>
        <v>9677.5333333333347</v>
      </c>
      <c r="H138" s="87"/>
      <c r="I138" s="88">
        <f t="shared" si="13"/>
        <v>32825.633333333339</v>
      </c>
      <c r="J138" s="89">
        <f t="shared" si="14"/>
        <v>6754.2666666666664</v>
      </c>
      <c r="K138" s="86"/>
    </row>
    <row r="139" spans="1:11">
      <c r="A139" s="80">
        <f t="shared" si="9"/>
        <v>127</v>
      </c>
      <c r="B139" s="80">
        <f t="shared" si="10"/>
        <v>21.000000000000011</v>
      </c>
      <c r="C139" s="91">
        <f t="shared" si="11"/>
        <v>0.87499999999999789</v>
      </c>
      <c r="D139" s="86">
        <f>'Graficas Dias Tipo '!L137</f>
        <v>32915.833333333336</v>
      </c>
      <c r="E139" s="86">
        <f>'Graficas Dias Tipo '!AL137</f>
        <v>6762.1666666666661</v>
      </c>
      <c r="F139" s="86">
        <f>'Graficas Dias Tipo '!Y137</f>
        <v>37222.633333333339</v>
      </c>
      <c r="G139" s="86">
        <f>'Graficas Dias Tipo '!AY137</f>
        <v>9647.4333333333343</v>
      </c>
      <c r="H139" s="87"/>
      <c r="I139" s="88">
        <f t="shared" si="13"/>
        <v>32915.833333333336</v>
      </c>
      <c r="J139" s="89">
        <f t="shared" si="14"/>
        <v>6762.1666666666661</v>
      </c>
      <c r="K139" s="86"/>
    </row>
    <row r="140" spans="1:11">
      <c r="A140" s="80">
        <f t="shared" si="9"/>
        <v>128</v>
      </c>
      <c r="B140" s="80">
        <f t="shared" si="10"/>
        <v>21.166666666666679</v>
      </c>
      <c r="C140" s="91">
        <f t="shared" si="11"/>
        <v>0.88194444444444231</v>
      </c>
      <c r="D140" s="86">
        <f>'Graficas Dias Tipo '!L138</f>
        <v>33013.166666666672</v>
      </c>
      <c r="E140" s="86">
        <f>'Graficas Dias Tipo '!AL138</f>
        <v>6781.7666666666664</v>
      </c>
      <c r="F140" s="86">
        <f>'Graficas Dias Tipo '!Y138</f>
        <v>37274.699999999997</v>
      </c>
      <c r="G140" s="86">
        <f>'Graficas Dias Tipo '!AY138</f>
        <v>9615.3666666666668</v>
      </c>
      <c r="H140" s="87"/>
      <c r="I140" s="88">
        <f t="shared" si="13"/>
        <v>33013.166666666672</v>
      </c>
      <c r="J140" s="89">
        <f t="shared" si="14"/>
        <v>6781.7666666666664</v>
      </c>
      <c r="K140" s="86"/>
    </row>
    <row r="141" spans="1:11">
      <c r="A141" s="80">
        <f t="shared" si="9"/>
        <v>129</v>
      </c>
      <c r="B141" s="80">
        <f t="shared" si="10"/>
        <v>21.333333333333346</v>
      </c>
      <c r="C141" s="91">
        <f t="shared" si="11"/>
        <v>0.88888888888888673</v>
      </c>
      <c r="D141" s="86">
        <f>'Graficas Dias Tipo '!L139</f>
        <v>32953.033333333326</v>
      </c>
      <c r="E141" s="86">
        <f>'Graficas Dias Tipo '!AL139</f>
        <v>6774.4666666666672</v>
      </c>
      <c r="F141" s="86">
        <f>'Graficas Dias Tipo '!Y139</f>
        <v>37173.433333333327</v>
      </c>
      <c r="G141" s="86">
        <f>'Graficas Dias Tipo '!AY139</f>
        <v>9581.7999999999993</v>
      </c>
      <c r="H141" s="87"/>
      <c r="I141" s="88">
        <f t="shared" ref="I141:I156" si="15">D141+H141</f>
        <v>32953.033333333326</v>
      </c>
      <c r="J141" s="89">
        <f t="shared" si="14"/>
        <v>6774.4666666666672</v>
      </c>
      <c r="K141" s="86"/>
    </row>
    <row r="142" spans="1:11">
      <c r="A142" s="80">
        <f t="shared" ref="A142:A156" si="16">A141+1</f>
        <v>130</v>
      </c>
      <c r="B142" s="80">
        <f t="shared" ref="B142:B156" si="17">B141+1/6</f>
        <v>21.500000000000014</v>
      </c>
      <c r="C142" s="91">
        <f t="shared" ref="C142:C156" si="18">C141+10/60/24</f>
        <v>0.89583333333333115</v>
      </c>
      <c r="D142" s="86">
        <f>'Graficas Dias Tipo '!L140</f>
        <v>32727.666666666668</v>
      </c>
      <c r="E142" s="86">
        <f>'Graficas Dias Tipo '!AL140</f>
        <v>6742.0999999999995</v>
      </c>
      <c r="F142" s="86">
        <f>'Graficas Dias Tipo '!Y140</f>
        <v>36784.366666666669</v>
      </c>
      <c r="G142" s="86">
        <f>'Graficas Dias Tipo '!AY140</f>
        <v>9523.7666666666664</v>
      </c>
      <c r="H142" s="87"/>
      <c r="I142" s="88">
        <f t="shared" si="15"/>
        <v>32727.666666666668</v>
      </c>
      <c r="J142" s="89">
        <f t="shared" ref="J142:J156" si="19">(I142-D142)/(F142-D142)*(G142-E142)+E142</f>
        <v>6742.0999999999995</v>
      </c>
      <c r="K142" s="86"/>
    </row>
    <row r="143" spans="1:11">
      <c r="A143" s="80">
        <f t="shared" si="16"/>
        <v>131</v>
      </c>
      <c r="B143" s="80">
        <f t="shared" si="17"/>
        <v>21.666666666666682</v>
      </c>
      <c r="C143" s="91">
        <f t="shared" si="18"/>
        <v>0.90277777777777557</v>
      </c>
      <c r="D143" s="86">
        <f>'Graficas Dias Tipo '!L141</f>
        <v>32485.533333333336</v>
      </c>
      <c r="E143" s="86">
        <f>'Graficas Dias Tipo '!AL141</f>
        <v>6716.1333333333332</v>
      </c>
      <c r="F143" s="86">
        <f>'Graficas Dias Tipo '!Y141</f>
        <v>36436.733333333344</v>
      </c>
      <c r="G143" s="86">
        <f>'Graficas Dias Tipo '!AY141</f>
        <v>9456.2333333333336</v>
      </c>
      <c r="H143" s="87"/>
      <c r="I143" s="88">
        <f t="shared" si="15"/>
        <v>32485.533333333336</v>
      </c>
      <c r="J143" s="89">
        <f t="shared" si="19"/>
        <v>6716.1333333333332</v>
      </c>
      <c r="K143" s="86"/>
    </row>
    <row r="144" spans="1:11">
      <c r="A144" s="80">
        <f t="shared" si="16"/>
        <v>132</v>
      </c>
      <c r="B144" s="80">
        <f t="shared" si="17"/>
        <v>21.83333333333335</v>
      </c>
      <c r="C144" s="91">
        <f t="shared" si="18"/>
        <v>0.90972222222221999</v>
      </c>
      <c r="D144" s="86">
        <f>'Graficas Dias Tipo '!L142</f>
        <v>32192.1</v>
      </c>
      <c r="E144" s="86">
        <f>'Graficas Dias Tipo '!AL142</f>
        <v>6668.9000000000005</v>
      </c>
      <c r="F144" s="86">
        <f>'Graficas Dias Tipo '!Y142</f>
        <v>36012.566666666666</v>
      </c>
      <c r="G144" s="86">
        <f>'Graficas Dias Tipo '!AY142</f>
        <v>9375.7999999999993</v>
      </c>
      <c r="H144" s="87"/>
      <c r="I144" s="88">
        <f t="shared" si="15"/>
        <v>32192.1</v>
      </c>
      <c r="J144" s="89">
        <f t="shared" si="19"/>
        <v>6668.9000000000005</v>
      </c>
      <c r="K144" s="86"/>
    </row>
    <row r="145" spans="1:11">
      <c r="A145" s="80">
        <f t="shared" si="16"/>
        <v>133</v>
      </c>
      <c r="B145" s="80">
        <f t="shared" si="17"/>
        <v>22.000000000000018</v>
      </c>
      <c r="C145" s="91">
        <f t="shared" si="18"/>
        <v>0.91666666666666441</v>
      </c>
      <c r="D145" s="86">
        <f>'Graficas Dias Tipo '!L143</f>
        <v>31758.5</v>
      </c>
      <c r="E145" s="86">
        <f>'Graficas Dias Tipo '!AL143</f>
        <v>6615.3</v>
      </c>
      <c r="F145" s="86">
        <f>'Graficas Dias Tipo '!Y143</f>
        <v>35396.266666666663</v>
      </c>
      <c r="G145" s="86">
        <f>'Graficas Dias Tipo '!AY143</f>
        <v>9283.8333333333339</v>
      </c>
      <c r="H145" s="87"/>
      <c r="I145" s="88">
        <f t="shared" si="15"/>
        <v>31758.5</v>
      </c>
      <c r="J145" s="89">
        <f t="shared" si="19"/>
        <v>6615.3</v>
      </c>
      <c r="K145" s="86"/>
    </row>
    <row r="146" spans="1:11">
      <c r="A146" s="80">
        <f t="shared" si="16"/>
        <v>134</v>
      </c>
      <c r="B146" s="80">
        <f t="shared" si="17"/>
        <v>22.166666666666686</v>
      </c>
      <c r="C146" s="91">
        <f t="shared" si="18"/>
        <v>0.92361111111110883</v>
      </c>
      <c r="D146" s="86">
        <f>'Graficas Dias Tipo '!L144</f>
        <v>31488.23333333333</v>
      </c>
      <c r="E146" s="86">
        <f>'Graficas Dias Tipo '!AL144</f>
        <v>6574.9666666666662</v>
      </c>
      <c r="F146" s="86">
        <f>'Graficas Dias Tipo '!Y144</f>
        <v>35201.966666666674</v>
      </c>
      <c r="G146" s="86">
        <f>'Graficas Dias Tipo '!AY144</f>
        <v>9212.2666666666664</v>
      </c>
      <c r="H146" s="87"/>
      <c r="I146" s="88">
        <f t="shared" si="15"/>
        <v>31488.23333333333</v>
      </c>
      <c r="J146" s="89">
        <f t="shared" si="19"/>
        <v>6574.9666666666662</v>
      </c>
      <c r="K146" s="86"/>
    </row>
    <row r="147" spans="1:11">
      <c r="A147" s="80">
        <f t="shared" si="16"/>
        <v>135</v>
      </c>
      <c r="B147" s="80">
        <f t="shared" si="17"/>
        <v>22.333333333333353</v>
      </c>
      <c r="C147" s="91">
        <f t="shared" si="18"/>
        <v>0.93055555555555325</v>
      </c>
      <c r="D147" s="86">
        <f>'Graficas Dias Tipo '!L145</f>
        <v>31142.433333333331</v>
      </c>
      <c r="E147" s="86">
        <f>'Graficas Dias Tipo '!AL145</f>
        <v>6507.9</v>
      </c>
      <c r="F147" s="86">
        <f>'Graficas Dias Tipo '!Y145</f>
        <v>34902.300000000003</v>
      </c>
      <c r="G147" s="86">
        <f>'Graficas Dias Tipo '!AY145</f>
        <v>9102</v>
      </c>
      <c r="H147" s="87"/>
      <c r="I147" s="88">
        <f t="shared" si="15"/>
        <v>31142.433333333331</v>
      </c>
      <c r="J147" s="89">
        <f t="shared" si="19"/>
        <v>6507.9</v>
      </c>
      <c r="K147" s="86"/>
    </row>
    <row r="148" spans="1:11">
      <c r="A148" s="80">
        <f t="shared" si="16"/>
        <v>136</v>
      </c>
      <c r="B148" s="80">
        <f t="shared" si="17"/>
        <v>22.500000000000021</v>
      </c>
      <c r="C148" s="91">
        <f t="shared" si="18"/>
        <v>0.93749999999999767</v>
      </c>
      <c r="D148" s="86">
        <f>'Graficas Dias Tipo '!L146</f>
        <v>30705.9</v>
      </c>
      <c r="E148" s="86">
        <f>'Graficas Dias Tipo '!AL146</f>
        <v>6418.6333333333332</v>
      </c>
      <c r="F148" s="86">
        <f>'Graficas Dias Tipo '!Y146</f>
        <v>34402.400000000001</v>
      </c>
      <c r="G148" s="86">
        <f>'Graficas Dias Tipo '!AY146</f>
        <v>8992.9</v>
      </c>
      <c r="H148" s="87"/>
      <c r="I148" s="88">
        <f t="shared" si="15"/>
        <v>30705.9</v>
      </c>
      <c r="J148" s="89">
        <f t="shared" si="19"/>
        <v>6418.6333333333332</v>
      </c>
      <c r="K148" s="86"/>
    </row>
    <row r="149" spans="1:11">
      <c r="A149" s="80">
        <f t="shared" si="16"/>
        <v>137</v>
      </c>
      <c r="B149" s="80">
        <f t="shared" si="17"/>
        <v>22.666666666666689</v>
      </c>
      <c r="C149" s="91">
        <f t="shared" si="18"/>
        <v>0.94444444444444209</v>
      </c>
      <c r="D149" s="86">
        <f>'Graficas Dias Tipo '!L147</f>
        <v>30250.6</v>
      </c>
      <c r="E149" s="86">
        <f>'Graficas Dias Tipo '!AL147</f>
        <v>6319.9333333333334</v>
      </c>
      <c r="F149" s="86">
        <f>'Graficas Dias Tipo '!Y147</f>
        <v>33903.199999999997</v>
      </c>
      <c r="G149" s="86">
        <f>'Graficas Dias Tipo '!AY147</f>
        <v>8886.3000000000011</v>
      </c>
      <c r="H149" s="87"/>
      <c r="I149" s="88">
        <f t="shared" si="15"/>
        <v>30250.6</v>
      </c>
      <c r="J149" s="89">
        <f t="shared" si="19"/>
        <v>6319.9333333333334</v>
      </c>
      <c r="K149" s="86"/>
    </row>
    <row r="150" spans="1:11">
      <c r="A150" s="80">
        <f t="shared" si="16"/>
        <v>138</v>
      </c>
      <c r="B150" s="80">
        <f t="shared" si="17"/>
        <v>22.833333333333357</v>
      </c>
      <c r="C150" s="91">
        <f t="shared" si="18"/>
        <v>0.95138888888888651</v>
      </c>
      <c r="D150" s="86">
        <f>'Graficas Dias Tipo '!L148</f>
        <v>29924.26666666667</v>
      </c>
      <c r="E150" s="86">
        <f>'Graficas Dias Tipo '!AL148</f>
        <v>6238.2333333333336</v>
      </c>
      <c r="F150" s="86">
        <f>'Graficas Dias Tipo '!Y148</f>
        <v>33446.1</v>
      </c>
      <c r="G150" s="86">
        <f>'Graficas Dias Tipo '!AY148</f>
        <v>8783.8000000000011</v>
      </c>
      <c r="H150" s="87"/>
      <c r="I150" s="88">
        <f t="shared" si="15"/>
        <v>29924.26666666667</v>
      </c>
      <c r="J150" s="89">
        <f t="shared" si="19"/>
        <v>6238.2333333333336</v>
      </c>
      <c r="K150" s="86"/>
    </row>
    <row r="151" spans="1:11">
      <c r="A151" s="80">
        <f t="shared" si="16"/>
        <v>139</v>
      </c>
      <c r="B151" s="80">
        <f t="shared" si="17"/>
        <v>23.000000000000025</v>
      </c>
      <c r="C151" s="91">
        <f t="shared" si="18"/>
        <v>0.95833333333333093</v>
      </c>
      <c r="D151" s="86">
        <f>'Graficas Dias Tipo '!L149</f>
        <v>29426.133333333339</v>
      </c>
      <c r="E151" s="86">
        <f>'Graficas Dias Tipo '!AL149</f>
        <v>6168.2333333333336</v>
      </c>
      <c r="F151" s="86">
        <f>'Graficas Dias Tipo '!Y149</f>
        <v>32817.033333333333</v>
      </c>
      <c r="G151" s="86">
        <f>'Graficas Dias Tipo '!AY149</f>
        <v>8699.7999999999993</v>
      </c>
      <c r="H151" s="87"/>
      <c r="I151" s="88">
        <f t="shared" si="15"/>
        <v>29426.133333333339</v>
      </c>
      <c r="J151" s="89">
        <f t="shared" si="19"/>
        <v>6168.2333333333336</v>
      </c>
      <c r="K151" s="86"/>
    </row>
    <row r="152" spans="1:11">
      <c r="A152" s="80">
        <f t="shared" si="16"/>
        <v>140</v>
      </c>
      <c r="B152" s="80">
        <f t="shared" si="17"/>
        <v>23.166666666666693</v>
      </c>
      <c r="C152" s="91">
        <f t="shared" si="18"/>
        <v>0.96527777777777535</v>
      </c>
      <c r="D152" s="86">
        <f>'Graficas Dias Tipo '!L150</f>
        <v>29087.899999999998</v>
      </c>
      <c r="E152" s="86">
        <f>'Graficas Dias Tipo '!AL150</f>
        <v>6177.2666666666664</v>
      </c>
      <c r="F152" s="86">
        <f>'Graficas Dias Tipo '!Y150</f>
        <v>32356.333333333328</v>
      </c>
      <c r="G152" s="86">
        <f>'Graficas Dias Tipo '!AY150</f>
        <v>8693.4333333333343</v>
      </c>
      <c r="H152" s="87"/>
      <c r="I152" s="88">
        <f t="shared" si="15"/>
        <v>29087.899999999998</v>
      </c>
      <c r="J152" s="89">
        <f t="shared" si="19"/>
        <v>6177.2666666666664</v>
      </c>
      <c r="K152" s="86"/>
    </row>
    <row r="153" spans="1:11">
      <c r="A153" s="80">
        <f t="shared" si="16"/>
        <v>141</v>
      </c>
      <c r="B153" s="80">
        <f t="shared" si="17"/>
        <v>23.333333333333361</v>
      </c>
      <c r="C153" s="91">
        <f t="shared" si="18"/>
        <v>0.97222222222221977</v>
      </c>
      <c r="D153" s="86">
        <f>'Graficas Dias Tipo '!L151</f>
        <v>28709.533333333333</v>
      </c>
      <c r="E153" s="86">
        <f>'Graficas Dias Tipo '!AL151</f>
        <v>6118.2333333333336</v>
      </c>
      <c r="F153" s="86">
        <f>'Graficas Dias Tipo '!Y151</f>
        <v>31889.866666666672</v>
      </c>
      <c r="G153" s="86">
        <f>'Graficas Dias Tipo '!AY151</f>
        <v>8579.9666666666653</v>
      </c>
      <c r="H153" s="87"/>
      <c r="I153" s="88">
        <f t="shared" si="15"/>
        <v>28709.533333333333</v>
      </c>
      <c r="J153" s="89">
        <f t="shared" si="19"/>
        <v>6118.2333333333336</v>
      </c>
      <c r="K153" s="86"/>
    </row>
    <row r="154" spans="1:11">
      <c r="A154" s="80">
        <f t="shared" si="16"/>
        <v>142</v>
      </c>
      <c r="B154" s="80">
        <f t="shared" si="17"/>
        <v>23.500000000000028</v>
      </c>
      <c r="C154" s="91">
        <f t="shared" si="18"/>
        <v>0.97916666666666419</v>
      </c>
      <c r="D154" s="86">
        <f>'Graficas Dias Tipo '!L152</f>
        <v>28318.3</v>
      </c>
      <c r="E154" s="86">
        <f>'Graficas Dias Tipo '!AL152</f>
        <v>6037.2333333333327</v>
      </c>
      <c r="F154" s="86">
        <f>'Graficas Dias Tipo '!Y152</f>
        <v>31298.566666666666</v>
      </c>
      <c r="G154" s="86">
        <f>'Graficas Dias Tipo '!AY152</f>
        <v>8477.0333333333328</v>
      </c>
      <c r="H154" s="87"/>
      <c r="I154" s="88">
        <f t="shared" si="15"/>
        <v>28318.3</v>
      </c>
      <c r="J154" s="89">
        <f t="shared" si="19"/>
        <v>6037.2333333333327</v>
      </c>
      <c r="K154" s="86"/>
    </row>
    <row r="155" spans="1:11">
      <c r="A155" s="80">
        <f t="shared" si="16"/>
        <v>143</v>
      </c>
      <c r="B155" s="80">
        <f t="shared" si="17"/>
        <v>23.666666666666696</v>
      </c>
      <c r="C155" s="91">
        <f t="shared" si="18"/>
        <v>0.98611111111110861</v>
      </c>
      <c r="D155" s="86">
        <f>'Graficas Dias Tipo '!L153</f>
        <v>27934.433333333331</v>
      </c>
      <c r="E155" s="86">
        <f>'Graficas Dias Tipo '!AL153</f>
        <v>5958.2666666666664</v>
      </c>
      <c r="F155" s="86">
        <f>'Graficas Dias Tipo '!Y153</f>
        <v>30847.366666666669</v>
      </c>
      <c r="G155" s="86">
        <f>'Graficas Dias Tipo '!AY153</f>
        <v>8336.6666666666661</v>
      </c>
      <c r="H155" s="87"/>
      <c r="I155" s="88">
        <f t="shared" si="15"/>
        <v>27934.433333333331</v>
      </c>
      <c r="J155" s="89">
        <f t="shared" si="19"/>
        <v>5958.2666666666664</v>
      </c>
      <c r="K155" s="86"/>
    </row>
    <row r="156" spans="1:11" ht="15.75" thickBot="1">
      <c r="A156" s="80">
        <f t="shared" si="16"/>
        <v>144</v>
      </c>
      <c r="B156" s="80">
        <f t="shared" si="17"/>
        <v>23.833333333333364</v>
      </c>
      <c r="C156" s="91">
        <f t="shared" si="18"/>
        <v>0.99305555555555303</v>
      </c>
      <c r="D156" s="86">
        <f>'Graficas Dias Tipo '!L154</f>
        <v>27622.199999999997</v>
      </c>
      <c r="E156" s="86">
        <f>'Graficas Dias Tipo '!AL154</f>
        <v>5878.7666666666664</v>
      </c>
      <c r="F156" s="86">
        <f>'Graficas Dias Tipo '!Y154</f>
        <v>30315.333333333332</v>
      </c>
      <c r="G156" s="86">
        <f>'Graficas Dias Tipo '!AY154</f>
        <v>8170.4333333333325</v>
      </c>
      <c r="H156" s="97"/>
      <c r="I156" s="98">
        <f t="shared" si="15"/>
        <v>27622.199999999997</v>
      </c>
      <c r="J156" s="26">
        <f t="shared" si="19"/>
        <v>5878.7666666666664</v>
      </c>
      <c r="K156" s="86"/>
    </row>
  </sheetData>
  <mergeCells count="14">
    <mergeCell ref="R1:S1"/>
    <mergeCell ref="L2:M2"/>
    <mergeCell ref="R9:U9"/>
    <mergeCell ref="R17:U17"/>
    <mergeCell ref="R14:S14"/>
    <mergeCell ref="T10:U10"/>
    <mergeCell ref="G2:H2"/>
    <mergeCell ref="E1:H1"/>
    <mergeCell ref="O10:P10"/>
    <mergeCell ref="H11:J11"/>
    <mergeCell ref="O14:P14"/>
    <mergeCell ref="L14:M14"/>
    <mergeCell ref="L7:M7"/>
    <mergeCell ref="O1:P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6"/>
  <sheetViews>
    <sheetView topLeftCell="G1" zoomScale="85" zoomScaleNormal="85" workbookViewId="0">
      <selection activeCell="R17" sqref="R17:U17"/>
    </sheetView>
  </sheetViews>
  <sheetFormatPr baseColWidth="10" defaultRowHeight="15"/>
  <cols>
    <col min="1" max="1" width="11.42578125" style="181"/>
    <col min="2" max="2" width="0" style="181" hidden="1" customWidth="1"/>
    <col min="3" max="3" width="20.5703125" style="181" bestFit="1" customWidth="1"/>
    <col min="4" max="4" width="16.140625" style="181" bestFit="1" customWidth="1"/>
    <col min="5" max="5" width="16.28515625" style="181" bestFit="1" customWidth="1"/>
    <col min="6" max="6" width="17.7109375" style="181" bestFit="1" customWidth="1"/>
    <col min="7" max="7" width="17.85546875" style="181" bestFit="1" customWidth="1"/>
    <col min="8" max="8" width="11.7109375" style="80" bestFit="1" customWidth="1"/>
    <col min="9" max="9" width="12.42578125" style="181" bestFit="1" customWidth="1"/>
    <col min="10" max="10" width="11.42578125" style="81"/>
    <col min="11" max="11" width="11.42578125" style="181"/>
    <col min="12" max="12" width="31.28515625" style="181" bestFit="1" customWidth="1"/>
    <col min="13" max="14" width="11.42578125" style="181"/>
    <col min="15" max="15" width="28.5703125" style="181" bestFit="1" customWidth="1"/>
    <col min="16" max="16" width="13.7109375" style="181" bestFit="1" customWidth="1"/>
    <col min="17" max="17" width="11.42578125" style="181"/>
    <col min="18" max="18" width="25.28515625" style="181" bestFit="1" customWidth="1"/>
    <col min="19" max="19" width="12.7109375" style="181" bestFit="1" customWidth="1"/>
    <col min="20" max="20" width="25.28515625" style="181" bestFit="1" customWidth="1"/>
    <col min="21" max="21" width="13.7109375" style="181" bestFit="1" customWidth="1"/>
    <col min="22" max="22" width="21.42578125" style="181" bestFit="1" customWidth="1"/>
    <col min="23" max="23" width="12.7109375" style="181" bestFit="1" customWidth="1"/>
    <col min="24" max="16384" width="11.42578125" style="181"/>
  </cols>
  <sheetData>
    <row r="1" spans="1:21" ht="15.75" thickBot="1">
      <c r="E1" s="16"/>
      <c r="F1" s="248" t="s">
        <v>97</v>
      </c>
      <c r="G1" s="249"/>
      <c r="H1" s="249"/>
      <c r="I1" s="250"/>
      <c r="O1" s="269" t="s">
        <v>138</v>
      </c>
      <c r="P1" s="269"/>
      <c r="R1" s="269" t="s">
        <v>136</v>
      </c>
      <c r="S1" s="269"/>
    </row>
    <row r="2" spans="1:21" ht="15.75" thickBot="1">
      <c r="C2" s="179" t="s">
        <v>161</v>
      </c>
      <c r="D2" s="152">
        <f>'Comparación simple'!$F$1*'Comparación simple'!$N$4*'Comparación simple'!$D$39/365/1000</f>
        <v>2043.5766409397311</v>
      </c>
      <c r="E2" s="16"/>
      <c r="F2" s="184" t="s">
        <v>144</v>
      </c>
      <c r="G2" s="154">
        <f>D2</f>
        <v>2043.5766409397311</v>
      </c>
      <c r="H2" s="261" t="s">
        <v>143</v>
      </c>
      <c r="I2" s="272"/>
      <c r="L2" s="269" t="s">
        <v>139</v>
      </c>
      <c r="M2" s="269"/>
      <c r="O2" s="177" t="s">
        <v>143</v>
      </c>
      <c r="P2" s="177"/>
      <c r="R2" s="177" t="s">
        <v>143</v>
      </c>
      <c r="S2" s="177"/>
    </row>
    <row r="3" spans="1:21">
      <c r="C3" s="181" t="s">
        <v>164</v>
      </c>
      <c r="D3" s="80">
        <f>D2/(M10+D2)*100</f>
        <v>0.29912293738678897</v>
      </c>
      <c r="E3" s="16"/>
      <c r="F3" s="21" t="s">
        <v>142</v>
      </c>
      <c r="G3" s="152">
        <f>G2-I5</f>
        <v>1.4149236449156888E-8</v>
      </c>
      <c r="H3" s="183" t="s">
        <v>130</v>
      </c>
      <c r="I3" s="156">
        <f>A151-A127</f>
        <v>24</v>
      </c>
      <c r="L3" s="177" t="s">
        <v>130</v>
      </c>
      <c r="M3" s="22">
        <f>A156-A13</f>
        <v>143</v>
      </c>
      <c r="O3" s="177" t="s">
        <v>130</v>
      </c>
      <c r="P3" s="22">
        <f>A156-A13</f>
        <v>143</v>
      </c>
      <c r="R3" s="177" t="s">
        <v>130</v>
      </c>
      <c r="S3" s="22">
        <f>A156-A13</f>
        <v>143</v>
      </c>
    </row>
    <row r="4" spans="1:21">
      <c r="F4" s="21" t="s">
        <v>141</v>
      </c>
      <c r="G4" s="152">
        <v>-110353.13860998007</v>
      </c>
      <c r="H4" s="183" t="s">
        <v>129</v>
      </c>
      <c r="I4" s="156">
        <f>(B151-B127)/I3</f>
        <v>0.16666666666666785</v>
      </c>
      <c r="L4" s="177" t="s">
        <v>129</v>
      </c>
      <c r="M4" s="22">
        <f>(B156-B13)/M3</f>
        <v>0.16666666666666688</v>
      </c>
      <c r="O4" s="177" t="s">
        <v>129</v>
      </c>
      <c r="P4" s="22">
        <f>(B156-B13)/P3</f>
        <v>0.16666666666666688</v>
      </c>
      <c r="R4" s="177" t="s">
        <v>129</v>
      </c>
      <c r="S4" s="22">
        <f>(B156-B13)/S3</f>
        <v>0.16666666666666688</v>
      </c>
    </row>
    <row r="5" spans="1:21">
      <c r="F5" s="21" t="s">
        <v>140</v>
      </c>
      <c r="G5" s="152">
        <v>174725.80279913452</v>
      </c>
      <c r="H5" s="183" t="s">
        <v>132</v>
      </c>
      <c r="I5" s="156">
        <f>I4/3*(H127+H151+2*SUM(H129,H131,H133,H135,H137,H139,H141,H143,H145,H147,H149)+4*SUM(H128,H130,H132,H134,H136,H138,H140,H142,H144,H146,H148,H150))</f>
        <v>2043.5766409255818</v>
      </c>
      <c r="L5" s="177" t="s">
        <v>139</v>
      </c>
      <c r="M5" s="167">
        <f>M4/3*(E13+E156+2*SUM(E15,E17,E19,E21,E23,E25,E27,E29,E31,E33,E35,E37,E39,E41,E43,E45,E47,E49,E51,E53,E55,E57,E59,E61,E63,E65,E67,E69,E71,E73,E75,E77,E79,E81,E83,E85,E87,E89,E91,E93,E95,E97,E99,E101,E103,E105,E107,E109,E111,E113,E115,E117,E119,E121,E123,E125,E127,E129,E131,E133,E135,E137,E139,E141,E143,E145,E147,E149,E151,E153,E155)+4*SUM(E14,E16,E18,E20,E22,E24,E26,E28,E30,E32,E34,E36,E38,E40,E42,E44,E46,E48,E50,E52,E54,E56,E58,E60,E62,E64,E66,E68,E72,E74,E76,E78,E80,E82,E84,E86,E88,E90,E92,E94,E96,E98,E100,E102,E104,E106,E108,E110,E112,E114,E116,E118,E120,E122,E124,E126,E128,E130,E132,E134,E136,E138,E140,E142,E144,E146,E148,E150,E152,E154))</f>
        <v>144750.0388888891</v>
      </c>
      <c r="O5" s="177" t="s">
        <v>138</v>
      </c>
      <c r="P5" s="167">
        <f>P4/3*(G13+G156+2*SUM(G15,G17,G19,G21,G23,G25,G27,G29,G31,G33,G35,G37,G39,G41,G43,G45,G47,G49,G51,G53,G55,G57,G59,G61,G63,G65,G67,G69,G71,G73,G75,G77,G79,G81,G83,G85,G87,G89,G91,G93,G95,G97,G99,G101,G103,G105,G107,G109,G111,G113,G115,G117,G119,G121,G123,G125,G127,G129,G131,G133,G135,G137,G139,G141,G143,G145,G147,G149,G151,G153,G155)+4*SUM(G14,G16,G18,G20,G22,G24,G26,G28,G30,G32,G34,G36,G38,G40,G42,G44,G46,G48,G50,G52,G54,G56,G58,G60,G62,G64,G66,G68,G72,G74,G76,G78,G80,G82,G84,G86,G88,G90,G92,G94,G96,G98,G100,G102,G104,G106,G108,G110,G112,G114,G116,G118,G120,G122,G124,G126,G128,G130,G132,G134,G136,G138,G140,G142,G144,G146,G148,G150,G152,G154))</f>
        <v>200015.27037037071</v>
      </c>
      <c r="R5" s="177" t="s">
        <v>136</v>
      </c>
      <c r="S5" s="167">
        <f>S4/3*(J13+J156+2*SUM(J15,J17,J19,J21,J23,J25,J27,J29,J31,J33,J35,J37,J39,J41,J43,J45,J47,J49,J51,J53,J55,J57,J59,J61,J63,J65,J67,J69,J71,J73,J75,J77,J79,J81,J83,J85,J87,J89,J91,J93,J95,J97,J99,J101,J103,J105,J107,J109,J111,J113,J115,J117,J119,J121,J123,J125,J127,J129,J131,J133,J135,J137,J139,J141,J143,J145,J147,J149,J151,J153,J155)+4*SUM(J14,J16,J18,J20,J22,J24,J26,J28,J30,J32,J34,J36,J38,J40,J42,J44,J46,J48,J50,J52,J54,J56,J58,J60,J62,J64,J66,J68,J72,J74,J76,J78,J80,J82,J84,J86,J88,J90,J92,J94,J96,J98,J100,J102,J104,J106,J108,J110,J112,J114,J116,J118,J120,J122,J124,J126,J128,J130,J132,J134,J136,J138,J140,J142,J144,J146,J148,J150,J152,J154))</f>
        <v>146060.03901601225</v>
      </c>
    </row>
    <row r="6" spans="1:21" ht="15.75" thickBot="1">
      <c r="F6" s="25" t="s">
        <v>135</v>
      </c>
      <c r="G6" s="155">
        <v>-68395.95570097676</v>
      </c>
      <c r="H6" s="176"/>
      <c r="I6" s="26"/>
      <c r="R6" s="177" t="s">
        <v>133</v>
      </c>
      <c r="S6" s="152">
        <f>S5-M5</f>
        <v>1310.0001271231449</v>
      </c>
    </row>
    <row r="7" spans="1:21">
      <c r="L7" s="269" t="s">
        <v>131</v>
      </c>
      <c r="M7" s="269"/>
    </row>
    <row r="8" spans="1:21" ht="15.75" thickBot="1">
      <c r="C8" s="82"/>
      <c r="L8" s="177" t="s">
        <v>130</v>
      </c>
      <c r="M8" s="22">
        <f>A156-A13</f>
        <v>143</v>
      </c>
    </row>
    <row r="9" spans="1:21" ht="15.75" thickBot="1">
      <c r="L9" s="177" t="s">
        <v>129</v>
      </c>
      <c r="M9" s="22">
        <f>(B156-B13)/M8</f>
        <v>0.16666666666666688</v>
      </c>
      <c r="R9" s="230" t="s">
        <v>97</v>
      </c>
      <c r="S9" s="231"/>
      <c r="T9" s="231"/>
      <c r="U9" s="266"/>
    </row>
    <row r="10" spans="1:21" ht="15.75" thickBot="1">
      <c r="L10" s="177" t="s">
        <v>128</v>
      </c>
      <c r="M10" s="167">
        <f>M9/3*(D13+D156+2*SUM(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155)+4*SUM(D14,D16,D18,D20,D22,D24,D26,D28,D30,D32,D34,D36,D38,D40,D42,D44,D46,D48,D50,D52,D54,D56,D58,D60,D62,D64,D66,D68,D72,D74,D76,D78,D80,D82,D84,D86,D88,D90,D92,D94,D96,D98,D100,D102,D104,D106,D108,D110,D112,D114,D116,D118,D120,D122,D124,D126,D128,D130,D132,D134,D136,D138,D140,D142,D144,D146,D148,D150,D152,D154))</f>
        <v>681145.97037037136</v>
      </c>
      <c r="O10" s="230" t="s">
        <v>147</v>
      </c>
      <c r="P10" s="266"/>
      <c r="R10" s="19" t="s">
        <v>127</v>
      </c>
      <c r="S10" s="161">
        <f>'Comparación simple'!B26-'Comparación simple'!D24</f>
        <v>14842</v>
      </c>
      <c r="T10" s="230" t="s">
        <v>145</v>
      </c>
      <c r="U10" s="266"/>
    </row>
    <row r="11" spans="1:21" ht="15.75" thickBot="1">
      <c r="H11" s="248" t="s">
        <v>97</v>
      </c>
      <c r="I11" s="249"/>
      <c r="J11" s="250"/>
      <c r="L11" s="177" t="s">
        <v>126</v>
      </c>
      <c r="M11" s="83">
        <f>M5/M10</f>
        <v>0.21250957237577378</v>
      </c>
      <c r="O11" s="19" t="s">
        <v>148</v>
      </c>
      <c r="P11" s="164">
        <f>'Comparación simple'!B4</f>
        <v>14842</v>
      </c>
      <c r="R11" s="21" t="s">
        <v>90</v>
      </c>
      <c r="S11" s="162">
        <f>'Comparación simple'!D39</f>
        <v>442639</v>
      </c>
      <c r="T11" s="21" t="s">
        <v>127</v>
      </c>
      <c r="U11" s="157">
        <f>S10*'Comparación simple'!N4*'Comparación simple'!F1*'Comparación (2%) E2'!M11</f>
        <v>5315021.7108844528</v>
      </c>
    </row>
    <row r="12" spans="1:21">
      <c r="C12" s="14" t="s">
        <v>154</v>
      </c>
      <c r="D12" s="14" t="s">
        <v>155</v>
      </c>
      <c r="E12" s="14" t="s">
        <v>156</v>
      </c>
      <c r="F12" s="14" t="s">
        <v>157</v>
      </c>
      <c r="G12" s="14" t="s">
        <v>158</v>
      </c>
      <c r="H12" s="34" t="s">
        <v>124</v>
      </c>
      <c r="I12" s="186" t="s">
        <v>89</v>
      </c>
      <c r="J12" s="35" t="s">
        <v>160</v>
      </c>
      <c r="O12" s="21" t="s">
        <v>92</v>
      </c>
      <c r="P12" s="157">
        <f>'Comparación simple'!B2</f>
        <v>9820553</v>
      </c>
      <c r="R12" s="21" t="s">
        <v>92</v>
      </c>
      <c r="S12" s="162">
        <f>'Comparación simple'!B39</f>
        <v>9630391</v>
      </c>
      <c r="T12" s="21" t="s">
        <v>90</v>
      </c>
      <c r="U12" s="157">
        <f>S6*1000*365</f>
        <v>478150046.39994788</v>
      </c>
    </row>
    <row r="13" spans="1:21" ht="15.75" thickBot="1">
      <c r="A13" s="181">
        <v>1</v>
      </c>
      <c r="B13" s="181">
        <v>0</v>
      </c>
      <c r="C13" s="91">
        <v>0</v>
      </c>
      <c r="D13" s="86">
        <f>'Graficas Dias Tipo '!L11</f>
        <v>27129.466666666671</v>
      </c>
      <c r="E13" s="86">
        <f>'Graficas Dias Tipo '!AL11</f>
        <v>5816.4666666666672</v>
      </c>
      <c r="F13" s="86">
        <f>'Graficas Dias Tipo '!Y11</f>
        <v>29494.866666666672</v>
      </c>
      <c r="G13" s="86">
        <f>'Graficas Dias Tipo '!AY11</f>
        <v>7634.2999999999993</v>
      </c>
      <c r="H13" s="87"/>
      <c r="I13" s="88">
        <f t="shared" ref="I13:I44" si="0">H13+D13</f>
        <v>27129.466666666671</v>
      </c>
      <c r="J13" s="89">
        <f t="shared" ref="J13:J44" si="1">IF(I13&gt;D13,(I13-D13)/(F13-D13)*(G13-E13)+E13,E13)</f>
        <v>5816.4666666666672</v>
      </c>
      <c r="K13" s="86"/>
      <c r="O13" s="90" t="s">
        <v>123</v>
      </c>
      <c r="P13" s="158">
        <f>'Comparación simple'!B3</f>
        <v>13038663</v>
      </c>
      <c r="R13" s="90" t="s">
        <v>123</v>
      </c>
      <c r="S13" s="163">
        <f>'Comparación simple'!B40</f>
        <v>12786186</v>
      </c>
      <c r="T13" s="21" t="s">
        <v>92</v>
      </c>
      <c r="U13" s="157">
        <f>'Comparación simple'!B44</f>
        <v>25974437456.140877</v>
      </c>
    </row>
    <row r="14" spans="1:21" ht="15.75" thickBot="1">
      <c r="A14" s="80">
        <f t="shared" ref="A14:A77" si="2">A13+1</f>
        <v>2</v>
      </c>
      <c r="B14" s="80">
        <f t="shared" ref="B14:B77" si="3">B13+1/6</f>
        <v>0.16666666666666666</v>
      </c>
      <c r="C14" s="91">
        <f t="shared" ref="C14:C77" si="4">C13+10/60/24</f>
        <v>6.9444444444444441E-3</v>
      </c>
      <c r="D14" s="86">
        <f>'Graficas Dias Tipo '!L12</f>
        <v>26963.666666666664</v>
      </c>
      <c r="E14" s="86">
        <f>'Graficas Dias Tipo '!AL12</f>
        <v>5746.9</v>
      </c>
      <c r="F14" s="86">
        <f>'Graficas Dias Tipo '!Y12</f>
        <v>29405.866666666672</v>
      </c>
      <c r="G14" s="86">
        <f>'Graficas Dias Tipo '!AY12</f>
        <v>7698</v>
      </c>
      <c r="H14" s="87"/>
      <c r="I14" s="88">
        <f t="shared" si="0"/>
        <v>26963.666666666664</v>
      </c>
      <c r="J14" s="89">
        <f t="shared" si="1"/>
        <v>5746.9</v>
      </c>
      <c r="K14" s="86"/>
      <c r="L14" s="230" t="s">
        <v>125</v>
      </c>
      <c r="M14" s="266"/>
      <c r="O14" s="230" t="s">
        <v>145</v>
      </c>
      <c r="P14" s="266"/>
      <c r="R14" s="230" t="s">
        <v>109</v>
      </c>
      <c r="S14" s="278"/>
      <c r="T14" s="90" t="s">
        <v>123</v>
      </c>
      <c r="U14" s="158">
        <f>'Comparación simple'!B45</f>
        <v>31602046014.330803</v>
      </c>
    </row>
    <row r="15" spans="1:21" ht="15.75" thickBot="1">
      <c r="A15" s="80">
        <f t="shared" si="2"/>
        <v>3</v>
      </c>
      <c r="B15" s="80">
        <f t="shared" si="3"/>
        <v>0.33333333333333331</v>
      </c>
      <c r="C15" s="91">
        <f t="shared" si="4"/>
        <v>1.3888888888888888E-2</v>
      </c>
      <c r="D15" s="86">
        <f>'Graficas Dias Tipo '!L13</f>
        <v>26728.666666666668</v>
      </c>
      <c r="E15" s="86">
        <f>'Graficas Dias Tipo '!AL13</f>
        <v>5708.9666666666672</v>
      </c>
      <c r="F15" s="86">
        <f>'Graficas Dias Tipo '!Y13</f>
        <v>28965.866666666665</v>
      </c>
      <c r="G15" s="86">
        <f>'Graficas Dias Tipo '!AY13</f>
        <v>7620.8333333333339</v>
      </c>
      <c r="H15" s="87"/>
      <c r="I15" s="88">
        <f t="shared" si="0"/>
        <v>26728.666666666668</v>
      </c>
      <c r="J15" s="89">
        <f t="shared" si="1"/>
        <v>5708.9666666666672</v>
      </c>
      <c r="K15" s="86"/>
      <c r="L15" s="19" t="s">
        <v>151</v>
      </c>
      <c r="M15" s="164">
        <f>M5</f>
        <v>144750.0388888891</v>
      </c>
      <c r="O15" s="21" t="s">
        <v>148</v>
      </c>
      <c r="P15" s="157">
        <f>P11*M11*'Comparación simple'!F1*'Comparación simple'!N4</f>
        <v>5315021.7108844528</v>
      </c>
      <c r="R15" s="19" t="s">
        <v>149</v>
      </c>
      <c r="S15" s="161">
        <f>S11*'Comparación simple'!L4</f>
        <v>3409318676.7812247</v>
      </c>
      <c r="T15" s="175" t="s">
        <v>146</v>
      </c>
      <c r="U15" s="159">
        <f>SUM(U11:U14)</f>
        <v>58059948538.582512</v>
      </c>
    </row>
    <row r="16" spans="1:21" ht="15.75" thickBot="1">
      <c r="A16" s="80">
        <f t="shared" si="2"/>
        <v>4</v>
      </c>
      <c r="B16" s="80">
        <f t="shared" si="3"/>
        <v>0.5</v>
      </c>
      <c r="C16" s="91">
        <f t="shared" si="4"/>
        <v>2.0833333333333332E-2</v>
      </c>
      <c r="D16" s="86">
        <f>'Graficas Dias Tipo '!L14</f>
        <v>26346.5</v>
      </c>
      <c r="E16" s="86">
        <f>'Graficas Dias Tipo '!AL14</f>
        <v>5635.7999999999993</v>
      </c>
      <c r="F16" s="86">
        <f>'Graficas Dias Tipo '!Y14</f>
        <v>28470.133333333335</v>
      </c>
      <c r="G16" s="86">
        <f>'Graficas Dias Tipo '!AY14</f>
        <v>7530.2999999999993</v>
      </c>
      <c r="H16" s="87"/>
      <c r="I16" s="88">
        <f t="shared" si="0"/>
        <v>26346.5</v>
      </c>
      <c r="J16" s="89">
        <f t="shared" si="1"/>
        <v>5635.7999999999993</v>
      </c>
      <c r="K16" s="86"/>
      <c r="L16" s="21" t="s">
        <v>152</v>
      </c>
      <c r="M16" s="157">
        <f>M10</f>
        <v>681145.97037037136</v>
      </c>
      <c r="O16" s="21" t="s">
        <v>92</v>
      </c>
      <c r="P16" s="157">
        <f>'Comparación simple'!B18</f>
        <v>26487329505.439259</v>
      </c>
      <c r="R16" s="25" t="s">
        <v>150</v>
      </c>
      <c r="S16" s="165">
        <f>S11*'Comparación simple'!L5</f>
        <v>2556989007.5859184</v>
      </c>
      <c r="T16" s="94" t="s">
        <v>93</v>
      </c>
      <c r="U16" s="160">
        <f>U15-P18</f>
        <v>-658758404.00195312</v>
      </c>
    </row>
    <row r="17" spans="1:23" ht="15.75" thickBot="1">
      <c r="A17" s="80">
        <f t="shared" si="2"/>
        <v>5</v>
      </c>
      <c r="B17" s="80">
        <f t="shared" si="3"/>
        <v>0.66666666666666663</v>
      </c>
      <c r="C17" s="91">
        <f t="shared" si="4"/>
        <v>2.7777777777777776E-2</v>
      </c>
      <c r="D17" s="86">
        <f>'Graficas Dias Tipo '!L15</f>
        <v>26039.933333333327</v>
      </c>
      <c r="E17" s="86">
        <f>'Graficas Dias Tipo '!AL15</f>
        <v>5559.4333333333325</v>
      </c>
      <c r="F17" s="86">
        <f>'Graficas Dias Tipo '!Y15</f>
        <v>28008.566666666666</v>
      </c>
      <c r="G17" s="86">
        <f>'Graficas Dias Tipo '!AY15</f>
        <v>7408.8</v>
      </c>
      <c r="H17" s="87"/>
      <c r="I17" s="88">
        <f t="shared" si="0"/>
        <v>26039.933333333327</v>
      </c>
      <c r="J17" s="89">
        <f t="shared" si="1"/>
        <v>5559.4333333333325</v>
      </c>
      <c r="K17" s="229"/>
      <c r="L17" s="25" t="s">
        <v>153</v>
      </c>
      <c r="M17" s="83">
        <f>M11</f>
        <v>0.21250957237577378</v>
      </c>
      <c r="O17" s="90" t="s">
        <v>123</v>
      </c>
      <c r="P17" s="158">
        <f>'Comparación simple'!B19</f>
        <v>32226062415.434322</v>
      </c>
      <c r="R17" s="248" t="s">
        <v>216</v>
      </c>
      <c r="S17" s="249"/>
      <c r="T17" s="249"/>
      <c r="U17" s="250"/>
    </row>
    <row r="18" spans="1:23" ht="15.75" thickBot="1">
      <c r="A18" s="80">
        <f t="shared" si="2"/>
        <v>6</v>
      </c>
      <c r="B18" s="80">
        <f t="shared" si="3"/>
        <v>0.83333333333333326</v>
      </c>
      <c r="C18" s="91">
        <f t="shared" si="4"/>
        <v>3.4722222222222224E-2</v>
      </c>
      <c r="D18" s="86">
        <f>'Graficas Dias Tipo '!L16</f>
        <v>25628.9</v>
      </c>
      <c r="E18" s="86">
        <f>'Graficas Dias Tipo '!AL16</f>
        <v>5449.6</v>
      </c>
      <c r="F18" s="86">
        <f>'Graficas Dias Tipo '!Y16</f>
        <v>27559.23333333333</v>
      </c>
      <c r="G18" s="86">
        <f>'Graficas Dias Tipo '!AY16</f>
        <v>7275.7</v>
      </c>
      <c r="H18" s="87"/>
      <c r="I18" s="88">
        <f t="shared" si="0"/>
        <v>25628.9</v>
      </c>
      <c r="J18" s="89">
        <f t="shared" si="1"/>
        <v>5449.6</v>
      </c>
      <c r="K18" s="86"/>
      <c r="O18" s="175" t="s">
        <v>146</v>
      </c>
      <c r="P18" s="159">
        <f>SUM(P15:P17)</f>
        <v>58718706942.584465</v>
      </c>
      <c r="R18" s="222" t="s">
        <v>94</v>
      </c>
      <c r="S18" s="223">
        <f>S15/ABS(U16)</f>
        <v>5.1753702967121713</v>
      </c>
      <c r="T18" s="224" t="s">
        <v>95</v>
      </c>
      <c r="U18" s="225">
        <f>S18*'Comparación simple'!$F$1</f>
        <v>67077.974415686447</v>
      </c>
      <c r="V18" s="181" t="s">
        <v>213</v>
      </c>
      <c r="W18" s="122">
        <f>(12-S18)*ABS(U16)</f>
        <v>4495782171.2422132</v>
      </c>
    </row>
    <row r="19" spans="1:23" ht="15.75" thickBot="1">
      <c r="A19" s="80">
        <f t="shared" si="2"/>
        <v>7</v>
      </c>
      <c r="B19" s="80">
        <f t="shared" si="3"/>
        <v>0.99999999999999989</v>
      </c>
      <c r="C19" s="91">
        <f t="shared" si="4"/>
        <v>4.1666666666666671E-2</v>
      </c>
      <c r="D19" s="86">
        <f>'Graficas Dias Tipo '!L17</f>
        <v>25240.266666666666</v>
      </c>
      <c r="E19" s="86">
        <f>'Graficas Dias Tipo '!AL17</f>
        <v>5408.5666666666666</v>
      </c>
      <c r="F19" s="86">
        <f>'Graficas Dias Tipo '!Y17</f>
        <v>27045.200000000001</v>
      </c>
      <c r="G19" s="86">
        <f>'Graficas Dias Tipo '!AY17</f>
        <v>7175.7333333333336</v>
      </c>
      <c r="H19" s="87"/>
      <c r="I19" s="88">
        <f t="shared" si="0"/>
        <v>25240.266666666666</v>
      </c>
      <c r="J19" s="89">
        <f t="shared" si="1"/>
        <v>5408.5666666666666</v>
      </c>
      <c r="K19" s="86"/>
      <c r="R19" s="226" t="s">
        <v>94</v>
      </c>
      <c r="S19" s="196">
        <f>S16/ABS(U16)</f>
        <v>3.8815277225341287</v>
      </c>
      <c r="T19" s="227" t="s">
        <v>95</v>
      </c>
      <c r="U19" s="199">
        <f>S19*'Comparación simple'!$F$1</f>
        <v>50308.480811764843</v>
      </c>
      <c r="V19" s="181" t="s">
        <v>213</v>
      </c>
      <c r="W19" s="122">
        <f>(12-S19)*ABS(U16)</f>
        <v>5348111840.4375191</v>
      </c>
    </row>
    <row r="20" spans="1:23">
      <c r="A20" s="80">
        <f t="shared" si="2"/>
        <v>8</v>
      </c>
      <c r="B20" s="80">
        <f t="shared" si="3"/>
        <v>1.1666666666666665</v>
      </c>
      <c r="C20" s="91">
        <f t="shared" si="4"/>
        <v>4.8611111111111119E-2</v>
      </c>
      <c r="D20" s="86">
        <f>'Graficas Dias Tipo '!L18</f>
        <v>24930.199999999997</v>
      </c>
      <c r="E20" s="86">
        <f>'Graficas Dias Tipo '!AL18</f>
        <v>5450.1</v>
      </c>
      <c r="F20" s="86">
        <f>'Graficas Dias Tipo '!Y18</f>
        <v>26684</v>
      </c>
      <c r="G20" s="86">
        <f>'Graficas Dias Tipo '!AY18</f>
        <v>7196.7333333333336</v>
      </c>
      <c r="H20" s="87"/>
      <c r="I20" s="88">
        <f t="shared" si="0"/>
        <v>24930.199999999997</v>
      </c>
      <c r="J20" s="89">
        <f t="shared" si="1"/>
        <v>5450.1</v>
      </c>
      <c r="K20" s="86"/>
      <c r="R20" s="84"/>
      <c r="S20" s="84"/>
      <c r="T20" s="84"/>
      <c r="U20" s="84"/>
      <c r="V20" s="84"/>
    </row>
    <row r="21" spans="1:23">
      <c r="A21" s="80">
        <f t="shared" si="2"/>
        <v>9</v>
      </c>
      <c r="B21" s="80">
        <f t="shared" si="3"/>
        <v>1.3333333333333333</v>
      </c>
      <c r="C21" s="91">
        <f t="shared" si="4"/>
        <v>5.5555555555555566E-2</v>
      </c>
      <c r="D21" s="86">
        <f>'Graficas Dias Tipo '!L19</f>
        <v>24640.7</v>
      </c>
      <c r="E21" s="86">
        <f>'Graficas Dias Tipo '!AL19</f>
        <v>5399.833333333333</v>
      </c>
      <c r="F21" s="86">
        <f>'Graficas Dias Tipo '!Y19</f>
        <v>26394.100000000002</v>
      </c>
      <c r="G21" s="86">
        <f>'Graficas Dias Tipo '!AY19</f>
        <v>7115.3666666666668</v>
      </c>
      <c r="H21" s="87"/>
      <c r="I21" s="88">
        <f t="shared" si="0"/>
        <v>24640.7</v>
      </c>
      <c r="J21" s="89">
        <f t="shared" si="1"/>
        <v>5399.833333333333</v>
      </c>
      <c r="K21" s="86"/>
      <c r="R21" s="84"/>
      <c r="S21" s="84"/>
      <c r="T21" s="84"/>
      <c r="U21" s="84"/>
      <c r="V21" s="84"/>
    </row>
    <row r="22" spans="1:23">
      <c r="A22" s="80">
        <f t="shared" si="2"/>
        <v>10</v>
      </c>
      <c r="B22" s="80">
        <f t="shared" si="3"/>
        <v>1.5</v>
      </c>
      <c r="C22" s="91">
        <f t="shared" si="4"/>
        <v>6.2500000000000014E-2</v>
      </c>
      <c r="D22" s="86">
        <f>'Graficas Dias Tipo '!L20</f>
        <v>24328.366666666661</v>
      </c>
      <c r="E22" s="86">
        <f>'Graficas Dias Tipo '!AL20</f>
        <v>5343.7</v>
      </c>
      <c r="F22" s="86">
        <f>'Graficas Dias Tipo '!Y20</f>
        <v>25993.333333333328</v>
      </c>
      <c r="G22" s="86">
        <f>'Graficas Dias Tipo '!AY20</f>
        <v>6991.8333333333339</v>
      </c>
      <c r="H22" s="87"/>
      <c r="I22" s="88">
        <f t="shared" si="0"/>
        <v>24328.366666666661</v>
      </c>
      <c r="J22" s="89">
        <f t="shared" si="1"/>
        <v>5343.7</v>
      </c>
      <c r="K22" s="86"/>
      <c r="R22" s="84"/>
      <c r="S22" s="84"/>
      <c r="T22" s="84"/>
      <c r="U22" s="84"/>
      <c r="V22" s="84"/>
    </row>
    <row r="23" spans="1:23">
      <c r="A23" s="80">
        <f t="shared" si="2"/>
        <v>11</v>
      </c>
      <c r="B23" s="80">
        <f t="shared" si="3"/>
        <v>1.6666666666666667</v>
      </c>
      <c r="C23" s="91">
        <f t="shared" si="4"/>
        <v>6.9444444444444461E-2</v>
      </c>
      <c r="D23" s="86">
        <f>'Graficas Dias Tipo '!L21</f>
        <v>24083.566666666666</v>
      </c>
      <c r="E23" s="86">
        <f>'Graficas Dias Tipo '!AL21</f>
        <v>5292.8333333333339</v>
      </c>
      <c r="F23" s="86">
        <f>'Graficas Dias Tipo '!Y21</f>
        <v>25803.166666666668</v>
      </c>
      <c r="G23" s="86">
        <f>'Graficas Dias Tipo '!AY21</f>
        <v>6921.9333333333343</v>
      </c>
      <c r="H23" s="87"/>
      <c r="I23" s="88">
        <f t="shared" si="0"/>
        <v>24083.566666666666</v>
      </c>
      <c r="J23" s="89">
        <f t="shared" si="1"/>
        <v>5292.8333333333339</v>
      </c>
      <c r="K23" s="86"/>
      <c r="R23" s="84"/>
      <c r="S23" s="84"/>
      <c r="T23" s="84"/>
      <c r="U23" s="84"/>
      <c r="V23" s="84"/>
    </row>
    <row r="24" spans="1:23">
      <c r="A24" s="80">
        <f t="shared" si="2"/>
        <v>12</v>
      </c>
      <c r="B24" s="80">
        <f t="shared" si="3"/>
        <v>1.8333333333333335</v>
      </c>
      <c r="C24" s="91">
        <f t="shared" si="4"/>
        <v>7.6388888888888909E-2</v>
      </c>
      <c r="D24" s="86">
        <f>'Graficas Dias Tipo '!L22</f>
        <v>23895.3</v>
      </c>
      <c r="E24" s="86">
        <f>'Graficas Dias Tipo '!AL22</f>
        <v>5232.333333333333</v>
      </c>
      <c r="F24" s="86">
        <f>'Graficas Dias Tipo '!Y22</f>
        <v>25572.499999999996</v>
      </c>
      <c r="G24" s="86">
        <f>'Graficas Dias Tipo '!AY22</f>
        <v>6865.3</v>
      </c>
      <c r="H24" s="87"/>
      <c r="I24" s="88">
        <f t="shared" si="0"/>
        <v>23895.3</v>
      </c>
      <c r="J24" s="89">
        <f t="shared" si="1"/>
        <v>5232.333333333333</v>
      </c>
      <c r="K24" s="86"/>
      <c r="R24" s="84"/>
      <c r="S24" s="84"/>
      <c r="T24" s="84"/>
      <c r="U24" s="84"/>
      <c r="V24" s="84"/>
    </row>
    <row r="25" spans="1:23">
      <c r="A25" s="80">
        <f t="shared" si="2"/>
        <v>13</v>
      </c>
      <c r="B25" s="80">
        <f t="shared" si="3"/>
        <v>2</v>
      </c>
      <c r="C25" s="91">
        <f t="shared" si="4"/>
        <v>8.3333333333333356E-2</v>
      </c>
      <c r="D25" s="86">
        <f>'Graficas Dias Tipo '!L23</f>
        <v>23576.666666666668</v>
      </c>
      <c r="E25" s="86">
        <f>'Graficas Dias Tipo '!AL23</f>
        <v>5219.4333333333334</v>
      </c>
      <c r="F25" s="86">
        <f>'Graficas Dias Tipo '!Y23</f>
        <v>25268.566666666662</v>
      </c>
      <c r="G25" s="86">
        <f>'Graficas Dias Tipo '!AY23</f>
        <v>6845.5333333333338</v>
      </c>
      <c r="H25" s="87"/>
      <c r="I25" s="88">
        <f t="shared" si="0"/>
        <v>23576.666666666668</v>
      </c>
      <c r="J25" s="89">
        <f t="shared" si="1"/>
        <v>5219.4333333333334</v>
      </c>
      <c r="K25" s="86"/>
      <c r="R25" s="84"/>
      <c r="S25" s="84"/>
      <c r="T25" s="84"/>
      <c r="U25" s="84"/>
      <c r="V25" s="84"/>
    </row>
    <row r="26" spans="1:23">
      <c r="A26" s="80">
        <f t="shared" si="2"/>
        <v>14</v>
      </c>
      <c r="B26" s="80">
        <f t="shared" si="3"/>
        <v>2.1666666666666665</v>
      </c>
      <c r="C26" s="91">
        <f t="shared" si="4"/>
        <v>9.0277777777777804E-2</v>
      </c>
      <c r="D26" s="86">
        <f>'Graficas Dias Tipo '!L24</f>
        <v>23400.9</v>
      </c>
      <c r="E26" s="86">
        <f>'Graficas Dias Tipo '!AL24</f>
        <v>5211.8999999999996</v>
      </c>
      <c r="F26" s="86">
        <f>'Graficas Dias Tipo '!Y24</f>
        <v>25065.333333333332</v>
      </c>
      <c r="G26" s="86">
        <f>'Graficas Dias Tipo '!AY24</f>
        <v>6925.7333333333336</v>
      </c>
      <c r="H26" s="87"/>
      <c r="I26" s="88">
        <f t="shared" si="0"/>
        <v>23400.9</v>
      </c>
      <c r="J26" s="89">
        <f t="shared" si="1"/>
        <v>5211.8999999999996</v>
      </c>
      <c r="K26" s="86"/>
    </row>
    <row r="27" spans="1:23">
      <c r="A27" s="80">
        <f t="shared" si="2"/>
        <v>15</v>
      </c>
      <c r="B27" s="80">
        <f t="shared" si="3"/>
        <v>2.333333333333333</v>
      </c>
      <c r="C27" s="91">
        <f t="shared" si="4"/>
        <v>9.7222222222222252E-2</v>
      </c>
      <c r="D27" s="86">
        <f>'Graficas Dias Tipo '!L25</f>
        <v>23206.066666666669</v>
      </c>
      <c r="E27" s="86">
        <f>'Graficas Dias Tipo '!AL25</f>
        <v>5165.666666666667</v>
      </c>
      <c r="F27" s="86">
        <f>'Graficas Dias Tipo '!Y25</f>
        <v>24903.4</v>
      </c>
      <c r="G27" s="86">
        <f>'Graficas Dias Tipo '!AY25</f>
        <v>6901.3333333333339</v>
      </c>
      <c r="H27" s="87"/>
      <c r="I27" s="88">
        <f t="shared" si="0"/>
        <v>23206.066666666669</v>
      </c>
      <c r="J27" s="89">
        <f t="shared" si="1"/>
        <v>5165.666666666667</v>
      </c>
      <c r="K27" s="86"/>
    </row>
    <row r="28" spans="1:23">
      <c r="A28" s="80">
        <f t="shared" si="2"/>
        <v>16</v>
      </c>
      <c r="B28" s="80">
        <f t="shared" si="3"/>
        <v>2.4999999999999996</v>
      </c>
      <c r="C28" s="91">
        <f t="shared" si="4"/>
        <v>0.1041666666666667</v>
      </c>
      <c r="D28" s="86">
        <f>'Graficas Dias Tipo '!L26</f>
        <v>22949.4</v>
      </c>
      <c r="E28" s="86">
        <f>'Graficas Dias Tipo '!AL26</f>
        <v>5130.8</v>
      </c>
      <c r="F28" s="86">
        <f>'Graficas Dias Tipo '!Y26</f>
        <v>24655.766666666663</v>
      </c>
      <c r="G28" s="86">
        <f>'Graficas Dias Tipo '!AY26</f>
        <v>6849.4666666666672</v>
      </c>
      <c r="H28" s="87"/>
      <c r="I28" s="88">
        <f t="shared" si="0"/>
        <v>22949.4</v>
      </c>
      <c r="J28" s="89">
        <f t="shared" si="1"/>
        <v>5130.8</v>
      </c>
      <c r="K28" s="86"/>
    </row>
    <row r="29" spans="1:23">
      <c r="A29" s="80">
        <f t="shared" si="2"/>
        <v>17</v>
      </c>
      <c r="B29" s="80">
        <f t="shared" si="3"/>
        <v>2.6666666666666661</v>
      </c>
      <c r="C29" s="91">
        <f t="shared" si="4"/>
        <v>0.11111111111111115</v>
      </c>
      <c r="D29" s="86">
        <f>'Graficas Dias Tipo '!L27</f>
        <v>22874.566666666666</v>
      </c>
      <c r="E29" s="86">
        <f>'Graficas Dias Tipo '!AL27</f>
        <v>5113.0666666666666</v>
      </c>
      <c r="F29" s="86">
        <f>'Graficas Dias Tipo '!Y27</f>
        <v>24614.833333333339</v>
      </c>
      <c r="G29" s="86">
        <f>'Graficas Dias Tipo '!AY27</f>
        <v>6817.6333333333341</v>
      </c>
      <c r="H29" s="87"/>
      <c r="I29" s="88">
        <f t="shared" si="0"/>
        <v>22874.566666666666</v>
      </c>
      <c r="J29" s="89">
        <f t="shared" si="1"/>
        <v>5113.0666666666666</v>
      </c>
      <c r="K29" s="86"/>
    </row>
    <row r="30" spans="1:23">
      <c r="A30" s="80">
        <f t="shared" si="2"/>
        <v>18</v>
      </c>
      <c r="B30" s="80">
        <f t="shared" si="3"/>
        <v>2.8333333333333326</v>
      </c>
      <c r="C30" s="91">
        <f t="shared" si="4"/>
        <v>0.11805555555555559</v>
      </c>
      <c r="D30" s="86">
        <f>'Graficas Dias Tipo '!L28</f>
        <v>22798.566666666666</v>
      </c>
      <c r="E30" s="86">
        <f>'Graficas Dias Tipo '!AL28</f>
        <v>5094.9666666666662</v>
      </c>
      <c r="F30" s="86">
        <f>'Graficas Dias Tipo '!Y28</f>
        <v>24510.833333333332</v>
      </c>
      <c r="G30" s="86">
        <f>'Graficas Dias Tipo '!AY28</f>
        <v>6780.5666666666657</v>
      </c>
      <c r="H30" s="87"/>
      <c r="I30" s="88">
        <f t="shared" si="0"/>
        <v>22798.566666666666</v>
      </c>
      <c r="J30" s="89">
        <f t="shared" si="1"/>
        <v>5094.9666666666662</v>
      </c>
      <c r="K30" s="86"/>
    </row>
    <row r="31" spans="1:23">
      <c r="A31" s="80">
        <f t="shared" si="2"/>
        <v>19</v>
      </c>
      <c r="B31" s="80">
        <f t="shared" si="3"/>
        <v>2.9999999999999991</v>
      </c>
      <c r="C31" s="91">
        <f t="shared" si="4"/>
        <v>0.12500000000000003</v>
      </c>
      <c r="D31" s="86">
        <f>'Graficas Dias Tipo '!L29</f>
        <v>22654.633333333331</v>
      </c>
      <c r="E31" s="86">
        <f>'Graficas Dias Tipo '!AL29</f>
        <v>5075.3999999999996</v>
      </c>
      <c r="F31" s="86">
        <f>'Graficas Dias Tipo '!Y29</f>
        <v>24300.266666666666</v>
      </c>
      <c r="G31" s="86">
        <f>'Graficas Dias Tipo '!AY29</f>
        <v>6743.9333333333325</v>
      </c>
      <c r="H31" s="87"/>
      <c r="I31" s="88">
        <f t="shared" si="0"/>
        <v>22654.633333333331</v>
      </c>
      <c r="J31" s="89">
        <f t="shared" si="1"/>
        <v>5075.3999999999996</v>
      </c>
      <c r="K31" s="86"/>
    </row>
    <row r="32" spans="1:23">
      <c r="A32" s="80">
        <f t="shared" si="2"/>
        <v>20</v>
      </c>
      <c r="B32" s="80">
        <f t="shared" si="3"/>
        <v>3.1666666666666656</v>
      </c>
      <c r="C32" s="91">
        <f t="shared" si="4"/>
        <v>0.13194444444444448</v>
      </c>
      <c r="D32" s="86">
        <f>'Graficas Dias Tipo '!L30</f>
        <v>22553.933333333334</v>
      </c>
      <c r="E32" s="86">
        <f>'Graficas Dias Tipo '!AL30</f>
        <v>5040.9666666666672</v>
      </c>
      <c r="F32" s="86">
        <f>'Graficas Dias Tipo '!Y30</f>
        <v>24292.666666666664</v>
      </c>
      <c r="G32" s="86">
        <f>'Graficas Dias Tipo '!AY30</f>
        <v>6756.666666666667</v>
      </c>
      <c r="H32" s="87"/>
      <c r="I32" s="88">
        <f t="shared" si="0"/>
        <v>22553.933333333334</v>
      </c>
      <c r="J32" s="89">
        <f t="shared" si="1"/>
        <v>5040.9666666666672</v>
      </c>
      <c r="K32" s="86"/>
    </row>
    <row r="33" spans="1:11">
      <c r="A33" s="80">
        <f t="shared" si="2"/>
        <v>21</v>
      </c>
      <c r="B33" s="80">
        <f t="shared" si="3"/>
        <v>3.3333333333333321</v>
      </c>
      <c r="C33" s="91">
        <f t="shared" si="4"/>
        <v>0.13888888888888892</v>
      </c>
      <c r="D33" s="86">
        <f>'Graficas Dias Tipo '!L31</f>
        <v>22496.933333333334</v>
      </c>
      <c r="E33" s="86">
        <f>'Graficas Dias Tipo '!AL31</f>
        <v>5015.8666666666668</v>
      </c>
      <c r="F33" s="86">
        <f>'Graficas Dias Tipo '!Y31</f>
        <v>24274.899999999998</v>
      </c>
      <c r="G33" s="86">
        <f>'Graficas Dias Tipo '!AY31</f>
        <v>6770.8666666666668</v>
      </c>
      <c r="H33" s="87"/>
      <c r="I33" s="88">
        <f t="shared" si="0"/>
        <v>22496.933333333334</v>
      </c>
      <c r="J33" s="89">
        <f t="shared" si="1"/>
        <v>5015.8666666666668</v>
      </c>
      <c r="K33" s="86"/>
    </row>
    <row r="34" spans="1:11">
      <c r="A34" s="80">
        <f t="shared" si="2"/>
        <v>22</v>
      </c>
      <c r="B34" s="80">
        <f t="shared" si="3"/>
        <v>3.4999999999999987</v>
      </c>
      <c r="C34" s="91">
        <f t="shared" si="4"/>
        <v>0.14583333333333337</v>
      </c>
      <c r="D34" s="86">
        <f>'Graficas Dias Tipo '!L32</f>
        <v>22368.133333333339</v>
      </c>
      <c r="E34" s="86">
        <f>'Graficas Dias Tipo '!AL32</f>
        <v>4996.9666666666662</v>
      </c>
      <c r="F34" s="86">
        <f>'Graficas Dias Tipo '!Y32</f>
        <v>24126.233333333334</v>
      </c>
      <c r="G34" s="86">
        <f>'Graficas Dias Tipo '!AY32</f>
        <v>6740.5666666666675</v>
      </c>
      <c r="H34" s="87"/>
      <c r="I34" s="88">
        <f t="shared" si="0"/>
        <v>22368.133333333339</v>
      </c>
      <c r="J34" s="89">
        <f t="shared" si="1"/>
        <v>4996.9666666666662</v>
      </c>
      <c r="K34" s="86"/>
    </row>
    <row r="35" spans="1:11">
      <c r="A35" s="80">
        <f t="shared" si="2"/>
        <v>23</v>
      </c>
      <c r="B35" s="80">
        <f t="shared" si="3"/>
        <v>3.6666666666666652</v>
      </c>
      <c r="C35" s="91">
        <f t="shared" si="4"/>
        <v>0.15277777777777782</v>
      </c>
      <c r="D35" s="86">
        <f>'Graficas Dias Tipo '!L33</f>
        <v>22348.433333333334</v>
      </c>
      <c r="E35" s="86">
        <f>'Graficas Dias Tipo '!AL33</f>
        <v>4992.0666666666657</v>
      </c>
      <c r="F35" s="86">
        <f>'Graficas Dias Tipo '!Y33</f>
        <v>24126.233333333334</v>
      </c>
      <c r="G35" s="86">
        <f>'Graficas Dias Tipo '!AY33</f>
        <v>6731.2666666666664</v>
      </c>
      <c r="H35" s="87"/>
      <c r="I35" s="88">
        <f t="shared" si="0"/>
        <v>22348.433333333334</v>
      </c>
      <c r="J35" s="89">
        <f t="shared" si="1"/>
        <v>4992.0666666666657</v>
      </c>
      <c r="K35" s="86"/>
    </row>
    <row r="36" spans="1:11">
      <c r="A36" s="80">
        <f t="shared" si="2"/>
        <v>24</v>
      </c>
      <c r="B36" s="80">
        <f t="shared" si="3"/>
        <v>3.8333333333333317</v>
      </c>
      <c r="C36" s="91">
        <f t="shared" si="4"/>
        <v>0.15972222222222227</v>
      </c>
      <c r="D36" s="86">
        <f>'Graficas Dias Tipo '!L34</f>
        <v>22259.133333333331</v>
      </c>
      <c r="E36" s="86">
        <f>'Graficas Dias Tipo '!AL34</f>
        <v>4982.2666666666664</v>
      </c>
      <c r="F36" s="86">
        <f>'Graficas Dias Tipo '!Y34</f>
        <v>24043.300000000003</v>
      </c>
      <c r="G36" s="86">
        <f>'Graficas Dias Tipo '!AY34</f>
        <v>6703.9</v>
      </c>
      <c r="H36" s="87"/>
      <c r="I36" s="88">
        <f t="shared" si="0"/>
        <v>22259.133333333331</v>
      </c>
      <c r="J36" s="89">
        <f t="shared" si="1"/>
        <v>4982.2666666666664</v>
      </c>
      <c r="K36" s="86"/>
    </row>
    <row r="37" spans="1:11">
      <c r="A37" s="80">
        <f t="shared" si="2"/>
        <v>25</v>
      </c>
      <c r="B37" s="80">
        <f t="shared" si="3"/>
        <v>3.9999999999999982</v>
      </c>
      <c r="C37" s="91">
        <f t="shared" si="4"/>
        <v>0.16666666666666671</v>
      </c>
      <c r="D37" s="86">
        <f>'Graficas Dias Tipo '!L35</f>
        <v>22145.633333333331</v>
      </c>
      <c r="E37" s="86">
        <f>'Graficas Dias Tipo '!AL35</f>
        <v>4974.2</v>
      </c>
      <c r="F37" s="86">
        <f>'Graficas Dias Tipo '!Y35</f>
        <v>24003.633333333328</v>
      </c>
      <c r="G37" s="86">
        <f>'Graficas Dias Tipo '!AY35</f>
        <v>6700.1</v>
      </c>
      <c r="H37" s="87"/>
      <c r="I37" s="88">
        <f t="shared" si="0"/>
        <v>22145.633333333331</v>
      </c>
      <c r="J37" s="89">
        <f t="shared" si="1"/>
        <v>4974.2</v>
      </c>
      <c r="K37" s="86"/>
    </row>
    <row r="38" spans="1:11">
      <c r="A38" s="80">
        <f t="shared" si="2"/>
        <v>26</v>
      </c>
      <c r="B38" s="80">
        <f t="shared" si="3"/>
        <v>4.1666666666666652</v>
      </c>
      <c r="C38" s="91">
        <f t="shared" si="4"/>
        <v>0.17361111111111116</v>
      </c>
      <c r="D38" s="86">
        <f>'Graficas Dias Tipo '!L36</f>
        <v>22181.733333333337</v>
      </c>
      <c r="E38" s="86">
        <f>'Graficas Dias Tipo '!AL36</f>
        <v>4984.8999999999996</v>
      </c>
      <c r="F38" s="86">
        <f>'Graficas Dias Tipo '!Y36</f>
        <v>24045.166666666668</v>
      </c>
      <c r="G38" s="86">
        <f>'Graficas Dias Tipo '!AY36</f>
        <v>6703.8666666666668</v>
      </c>
      <c r="H38" s="87"/>
      <c r="I38" s="88">
        <f t="shared" si="0"/>
        <v>22181.733333333337</v>
      </c>
      <c r="J38" s="89">
        <f t="shared" si="1"/>
        <v>4984.8999999999996</v>
      </c>
      <c r="K38" s="86"/>
    </row>
    <row r="39" spans="1:11">
      <c r="A39" s="80">
        <f t="shared" si="2"/>
        <v>27</v>
      </c>
      <c r="B39" s="80">
        <f t="shared" si="3"/>
        <v>4.3333333333333321</v>
      </c>
      <c r="C39" s="91">
        <f t="shared" si="4"/>
        <v>0.18055555555555561</v>
      </c>
      <c r="D39" s="86">
        <f>'Graficas Dias Tipo '!L37</f>
        <v>22147.5</v>
      </c>
      <c r="E39" s="86">
        <f>'Graficas Dias Tipo '!AL37</f>
        <v>5000.8999999999996</v>
      </c>
      <c r="F39" s="86">
        <f>'Graficas Dias Tipo '!Y37</f>
        <v>24099.433333333334</v>
      </c>
      <c r="G39" s="86">
        <f>'Graficas Dias Tipo '!AY37</f>
        <v>6722.0666666666657</v>
      </c>
      <c r="H39" s="87"/>
      <c r="I39" s="88">
        <f t="shared" si="0"/>
        <v>22147.5</v>
      </c>
      <c r="J39" s="89">
        <f t="shared" si="1"/>
        <v>5000.8999999999996</v>
      </c>
      <c r="K39" s="86"/>
    </row>
    <row r="40" spans="1:11">
      <c r="A40" s="80">
        <f t="shared" si="2"/>
        <v>28</v>
      </c>
      <c r="B40" s="80">
        <f t="shared" si="3"/>
        <v>4.4999999999999991</v>
      </c>
      <c r="C40" s="91">
        <f t="shared" si="4"/>
        <v>0.18750000000000006</v>
      </c>
      <c r="D40" s="86">
        <f>'Graficas Dias Tipo '!L38</f>
        <v>22096.733333333334</v>
      </c>
      <c r="E40" s="86">
        <f>'Graficas Dias Tipo '!AL38</f>
        <v>4994.8999999999996</v>
      </c>
      <c r="F40" s="86">
        <f>'Graficas Dias Tipo '!Y38</f>
        <v>23943.033333333333</v>
      </c>
      <c r="G40" s="86">
        <f>'Graficas Dias Tipo '!AY38</f>
        <v>6676.5666666666666</v>
      </c>
      <c r="H40" s="87"/>
      <c r="I40" s="88">
        <f t="shared" si="0"/>
        <v>22096.733333333334</v>
      </c>
      <c r="J40" s="89">
        <f t="shared" si="1"/>
        <v>4994.8999999999996</v>
      </c>
      <c r="K40" s="86"/>
    </row>
    <row r="41" spans="1:11">
      <c r="A41" s="80">
        <f t="shared" si="2"/>
        <v>29</v>
      </c>
      <c r="B41" s="80">
        <f t="shared" si="3"/>
        <v>4.6666666666666661</v>
      </c>
      <c r="C41" s="91">
        <f t="shared" si="4"/>
        <v>0.1944444444444445</v>
      </c>
      <c r="D41" s="86">
        <f>'Graficas Dias Tipo '!L39</f>
        <v>22130.166666666668</v>
      </c>
      <c r="E41" s="86">
        <f>'Graficas Dias Tipo '!AL39</f>
        <v>5011.5333333333328</v>
      </c>
      <c r="F41" s="86">
        <f>'Graficas Dias Tipo '!Y39</f>
        <v>24054.833333333332</v>
      </c>
      <c r="G41" s="86">
        <f>'Graficas Dias Tipo '!AY39</f>
        <v>6693.5</v>
      </c>
      <c r="H41" s="87"/>
      <c r="I41" s="88">
        <f t="shared" si="0"/>
        <v>22130.166666666668</v>
      </c>
      <c r="J41" s="89">
        <f t="shared" si="1"/>
        <v>5011.5333333333328</v>
      </c>
      <c r="K41" s="86"/>
    </row>
    <row r="42" spans="1:11">
      <c r="A42" s="80">
        <f t="shared" si="2"/>
        <v>30</v>
      </c>
      <c r="B42" s="80">
        <f t="shared" si="3"/>
        <v>4.833333333333333</v>
      </c>
      <c r="C42" s="91">
        <f t="shared" si="4"/>
        <v>0.20138888888888895</v>
      </c>
      <c r="D42" s="86">
        <f>'Graficas Dias Tipo '!L40</f>
        <v>22099.633333333328</v>
      </c>
      <c r="E42" s="86">
        <f>'Graficas Dias Tipo '!AL40</f>
        <v>5027.8666666666668</v>
      </c>
      <c r="F42" s="86">
        <f>'Graficas Dias Tipo '!Y40</f>
        <v>24106.133333333328</v>
      </c>
      <c r="G42" s="86">
        <f>'Graficas Dias Tipo '!AY40</f>
        <v>6730.8333333333339</v>
      </c>
      <c r="H42" s="87"/>
      <c r="I42" s="88">
        <f t="shared" si="0"/>
        <v>22099.633333333328</v>
      </c>
      <c r="J42" s="89">
        <f t="shared" si="1"/>
        <v>5027.8666666666668</v>
      </c>
      <c r="K42" s="86"/>
    </row>
    <row r="43" spans="1:11">
      <c r="A43" s="80">
        <f t="shared" si="2"/>
        <v>31</v>
      </c>
      <c r="B43" s="80">
        <f t="shared" si="3"/>
        <v>5</v>
      </c>
      <c r="C43" s="91">
        <f t="shared" si="4"/>
        <v>0.2083333333333334</v>
      </c>
      <c r="D43" s="86">
        <f>'Graficas Dias Tipo '!L41</f>
        <v>22151.466666666664</v>
      </c>
      <c r="E43" s="86">
        <f>'Graficas Dias Tipo '!AL41</f>
        <v>5044.5333333333328</v>
      </c>
      <c r="F43" s="86">
        <f>'Graficas Dias Tipo '!Y41</f>
        <v>24108.866666666665</v>
      </c>
      <c r="G43" s="86">
        <f>'Graficas Dias Tipo '!AY41</f>
        <v>6735.8</v>
      </c>
      <c r="H43" s="87"/>
      <c r="I43" s="88">
        <f t="shared" si="0"/>
        <v>22151.466666666664</v>
      </c>
      <c r="J43" s="89">
        <f t="shared" si="1"/>
        <v>5044.5333333333328</v>
      </c>
      <c r="K43" s="86"/>
    </row>
    <row r="44" spans="1:11">
      <c r="A44" s="80">
        <f t="shared" si="2"/>
        <v>32</v>
      </c>
      <c r="B44" s="80">
        <f t="shared" si="3"/>
        <v>5.166666666666667</v>
      </c>
      <c r="C44" s="91">
        <f t="shared" si="4"/>
        <v>0.21527777777777785</v>
      </c>
      <c r="D44" s="86">
        <f>'Graficas Dias Tipo '!L42</f>
        <v>22337.499999999996</v>
      </c>
      <c r="E44" s="86">
        <f>'Graficas Dias Tipo '!AL42</f>
        <v>5118.4333333333334</v>
      </c>
      <c r="F44" s="86">
        <f>'Graficas Dias Tipo '!Y42</f>
        <v>24393.100000000002</v>
      </c>
      <c r="G44" s="86">
        <f>'Graficas Dias Tipo '!AY42</f>
        <v>6778.5333333333338</v>
      </c>
      <c r="H44" s="87"/>
      <c r="I44" s="88">
        <f t="shared" si="0"/>
        <v>22337.499999999996</v>
      </c>
      <c r="J44" s="89">
        <f t="shared" si="1"/>
        <v>5118.4333333333334</v>
      </c>
      <c r="K44" s="86"/>
    </row>
    <row r="45" spans="1:11">
      <c r="A45" s="80">
        <f t="shared" si="2"/>
        <v>33</v>
      </c>
      <c r="B45" s="80">
        <f t="shared" si="3"/>
        <v>5.3333333333333339</v>
      </c>
      <c r="C45" s="91">
        <f t="shared" si="4"/>
        <v>0.22222222222222229</v>
      </c>
      <c r="D45" s="86">
        <f>'Graficas Dias Tipo '!L43</f>
        <v>22363.566666666669</v>
      </c>
      <c r="E45" s="86">
        <f>'Graficas Dias Tipo '!AL43</f>
        <v>5136.6333333333332</v>
      </c>
      <c r="F45" s="86">
        <f>'Graficas Dias Tipo '!Y43</f>
        <v>24488.966666666671</v>
      </c>
      <c r="G45" s="86">
        <f>'Graficas Dias Tipo '!AY43</f>
        <v>6819.6</v>
      </c>
      <c r="H45" s="87"/>
      <c r="I45" s="88">
        <f t="shared" ref="I45:I76" si="5">H45+D45</f>
        <v>22363.566666666669</v>
      </c>
      <c r="J45" s="89">
        <f t="shared" ref="J45:J76" si="6">IF(I45&gt;D45,(I45-D45)/(F45-D45)*(G45-E45)+E45,E45)</f>
        <v>5136.6333333333332</v>
      </c>
      <c r="K45" s="86"/>
    </row>
    <row r="46" spans="1:11">
      <c r="A46" s="80">
        <f t="shared" si="2"/>
        <v>34</v>
      </c>
      <c r="B46" s="80">
        <f t="shared" si="3"/>
        <v>5.5000000000000009</v>
      </c>
      <c r="C46" s="91">
        <f t="shared" si="4"/>
        <v>0.22916666666666674</v>
      </c>
      <c r="D46" s="86">
        <f>'Graficas Dias Tipo '!L44</f>
        <v>22425.766666666663</v>
      </c>
      <c r="E46" s="86">
        <f>'Graficas Dias Tipo '!AL44</f>
        <v>5176.2</v>
      </c>
      <c r="F46" s="86">
        <f>'Graficas Dias Tipo '!Y44</f>
        <v>24544.1</v>
      </c>
      <c r="G46" s="86">
        <f>'Graficas Dias Tipo '!AY44</f>
        <v>6817.3666666666668</v>
      </c>
      <c r="H46" s="87"/>
      <c r="I46" s="88">
        <f t="shared" si="5"/>
        <v>22425.766666666663</v>
      </c>
      <c r="J46" s="89">
        <f t="shared" si="6"/>
        <v>5176.2</v>
      </c>
      <c r="K46" s="86"/>
    </row>
    <row r="47" spans="1:11">
      <c r="A47" s="80">
        <f t="shared" si="2"/>
        <v>35</v>
      </c>
      <c r="B47" s="80">
        <f t="shared" si="3"/>
        <v>5.6666666666666679</v>
      </c>
      <c r="C47" s="91">
        <f t="shared" si="4"/>
        <v>0.23611111111111119</v>
      </c>
      <c r="D47" s="86">
        <f>'Graficas Dias Tipo '!L45</f>
        <v>22525.033333333333</v>
      </c>
      <c r="E47" s="86">
        <f>'Graficas Dias Tipo '!AL45</f>
        <v>5209.3999999999996</v>
      </c>
      <c r="F47" s="86">
        <f>'Graficas Dias Tipo '!Y45</f>
        <v>24752.766666666666</v>
      </c>
      <c r="G47" s="86">
        <f>'Graficas Dias Tipo '!AY45</f>
        <v>6886.7</v>
      </c>
      <c r="H47" s="87"/>
      <c r="I47" s="88">
        <f t="shared" si="5"/>
        <v>22525.033333333333</v>
      </c>
      <c r="J47" s="89">
        <f t="shared" si="6"/>
        <v>5209.3999999999996</v>
      </c>
      <c r="K47" s="86"/>
    </row>
    <row r="48" spans="1:11">
      <c r="A48" s="80">
        <f t="shared" si="2"/>
        <v>36</v>
      </c>
      <c r="B48" s="80">
        <f t="shared" si="3"/>
        <v>5.8333333333333348</v>
      </c>
      <c r="C48" s="91">
        <f t="shared" si="4"/>
        <v>0.24305555555555564</v>
      </c>
      <c r="D48" s="86">
        <f>'Graficas Dias Tipo '!L46</f>
        <v>22624.033333333333</v>
      </c>
      <c r="E48" s="86">
        <f>'Graficas Dias Tipo '!AL46</f>
        <v>5229.0666666666666</v>
      </c>
      <c r="F48" s="86">
        <f>'Graficas Dias Tipo '!Y46</f>
        <v>24930.633333333331</v>
      </c>
      <c r="G48" s="86">
        <f>'Graficas Dias Tipo '!AY46</f>
        <v>6913.8333333333339</v>
      </c>
      <c r="H48" s="87"/>
      <c r="I48" s="88">
        <f t="shared" si="5"/>
        <v>22624.033333333333</v>
      </c>
      <c r="J48" s="89">
        <f t="shared" si="6"/>
        <v>5229.0666666666666</v>
      </c>
      <c r="K48" s="86"/>
    </row>
    <row r="49" spans="1:11">
      <c r="A49" s="80">
        <f t="shared" si="2"/>
        <v>37</v>
      </c>
      <c r="B49" s="80">
        <f t="shared" si="3"/>
        <v>6.0000000000000018</v>
      </c>
      <c r="C49" s="91">
        <f t="shared" si="4"/>
        <v>0.25000000000000006</v>
      </c>
      <c r="D49" s="86">
        <f>'Graficas Dias Tipo '!L47</f>
        <v>22908.533333333336</v>
      </c>
      <c r="E49" s="86">
        <f>'Graficas Dias Tipo '!AL47</f>
        <v>5250.833333333333</v>
      </c>
      <c r="F49" s="86">
        <f>'Graficas Dias Tipo '!Y47</f>
        <v>25269.866666666665</v>
      </c>
      <c r="G49" s="86">
        <f>'Graficas Dias Tipo '!AY47</f>
        <v>6957.2666666666664</v>
      </c>
      <c r="H49" s="87"/>
      <c r="I49" s="88">
        <f t="shared" si="5"/>
        <v>22908.533333333336</v>
      </c>
      <c r="J49" s="89">
        <f t="shared" si="6"/>
        <v>5250.833333333333</v>
      </c>
      <c r="K49" s="86"/>
    </row>
    <row r="50" spans="1:11">
      <c r="A50" s="80">
        <f t="shared" si="2"/>
        <v>38</v>
      </c>
      <c r="B50" s="80">
        <f t="shared" si="3"/>
        <v>6.1666666666666687</v>
      </c>
      <c r="C50" s="91">
        <f t="shared" si="4"/>
        <v>0.25694444444444448</v>
      </c>
      <c r="D50" s="86">
        <f>'Graficas Dias Tipo '!L48</f>
        <v>23567.366666666661</v>
      </c>
      <c r="E50" s="86">
        <f>'Graficas Dias Tipo '!AL48</f>
        <v>5311</v>
      </c>
      <c r="F50" s="86">
        <f>'Graficas Dias Tipo '!Y48</f>
        <v>26165.199999999997</v>
      </c>
      <c r="G50" s="86">
        <f>'Graficas Dias Tipo '!AY48</f>
        <v>7122.6333333333332</v>
      </c>
      <c r="H50" s="87"/>
      <c r="I50" s="88">
        <f t="shared" si="5"/>
        <v>23567.366666666661</v>
      </c>
      <c r="J50" s="89">
        <f t="shared" si="6"/>
        <v>5311</v>
      </c>
      <c r="K50" s="86"/>
    </row>
    <row r="51" spans="1:11">
      <c r="A51" s="80">
        <f t="shared" si="2"/>
        <v>39</v>
      </c>
      <c r="B51" s="80">
        <f t="shared" si="3"/>
        <v>6.3333333333333357</v>
      </c>
      <c r="C51" s="91">
        <f t="shared" si="4"/>
        <v>0.2638888888888889</v>
      </c>
      <c r="D51" s="86">
        <f>'Graficas Dias Tipo '!L49</f>
        <v>23921</v>
      </c>
      <c r="E51" s="86">
        <f>'Graficas Dias Tipo '!AL49</f>
        <v>5405.7000000000007</v>
      </c>
      <c r="F51" s="86">
        <f>'Graficas Dias Tipo '!Y49</f>
        <v>26698.666666666668</v>
      </c>
      <c r="G51" s="86">
        <f>'Graficas Dias Tipo '!AY49</f>
        <v>7262.1333333333332</v>
      </c>
      <c r="H51" s="87"/>
      <c r="I51" s="88">
        <f t="shared" si="5"/>
        <v>23921</v>
      </c>
      <c r="J51" s="89">
        <f t="shared" si="6"/>
        <v>5405.7000000000007</v>
      </c>
      <c r="K51" s="86"/>
    </row>
    <row r="52" spans="1:11">
      <c r="A52" s="80">
        <f t="shared" si="2"/>
        <v>40</v>
      </c>
      <c r="B52" s="80">
        <f t="shared" si="3"/>
        <v>6.5000000000000027</v>
      </c>
      <c r="C52" s="91">
        <f t="shared" si="4"/>
        <v>0.27083333333333331</v>
      </c>
      <c r="D52" s="86">
        <f>'Graficas Dias Tipo '!L50</f>
        <v>24177.966666666667</v>
      </c>
      <c r="E52" s="86">
        <f>'Graficas Dias Tipo '!AL50</f>
        <v>5467.5333333333328</v>
      </c>
      <c r="F52" s="86">
        <f>'Graficas Dias Tipo '!Y50</f>
        <v>26952.266666666666</v>
      </c>
      <c r="G52" s="86">
        <f>'Graficas Dias Tipo '!AY50</f>
        <v>7335.8333333333339</v>
      </c>
      <c r="H52" s="87"/>
      <c r="I52" s="88">
        <f t="shared" si="5"/>
        <v>24177.966666666667</v>
      </c>
      <c r="J52" s="89">
        <f t="shared" si="6"/>
        <v>5467.5333333333328</v>
      </c>
      <c r="K52" s="86"/>
    </row>
    <row r="53" spans="1:11">
      <c r="A53" s="80">
        <f t="shared" si="2"/>
        <v>41</v>
      </c>
      <c r="B53" s="80">
        <f t="shared" si="3"/>
        <v>6.6666666666666696</v>
      </c>
      <c r="C53" s="91">
        <f t="shared" si="4"/>
        <v>0.27777777777777773</v>
      </c>
      <c r="D53" s="86">
        <f>'Graficas Dias Tipo '!L51</f>
        <v>24555.900000000005</v>
      </c>
      <c r="E53" s="86">
        <f>'Graficas Dias Tipo '!AL51</f>
        <v>5539.9</v>
      </c>
      <c r="F53" s="86">
        <f>'Graficas Dias Tipo '!Y51</f>
        <v>27650.766666666663</v>
      </c>
      <c r="G53" s="86">
        <f>'Graficas Dias Tipo '!AY51</f>
        <v>7518.2666666666664</v>
      </c>
      <c r="H53" s="87"/>
      <c r="I53" s="88">
        <f t="shared" si="5"/>
        <v>24555.900000000005</v>
      </c>
      <c r="J53" s="89">
        <f t="shared" si="6"/>
        <v>5539.9</v>
      </c>
      <c r="K53" s="86"/>
    </row>
    <row r="54" spans="1:11">
      <c r="A54" s="80">
        <f t="shared" si="2"/>
        <v>42</v>
      </c>
      <c r="B54" s="80">
        <f t="shared" si="3"/>
        <v>6.8333333333333366</v>
      </c>
      <c r="C54" s="91">
        <f t="shared" si="4"/>
        <v>0.28472222222222215</v>
      </c>
      <c r="D54" s="86">
        <f>'Graficas Dias Tipo '!L52</f>
        <v>24805.200000000001</v>
      </c>
      <c r="E54" s="86">
        <f>'Graficas Dias Tipo '!AL52</f>
        <v>5606.9333333333343</v>
      </c>
      <c r="F54" s="86">
        <f>'Graficas Dias Tipo '!Y52</f>
        <v>28245.866666666665</v>
      </c>
      <c r="G54" s="86">
        <f>'Graficas Dias Tipo '!AY52</f>
        <v>7650.4666666666672</v>
      </c>
      <c r="H54" s="87"/>
      <c r="I54" s="88">
        <f t="shared" si="5"/>
        <v>24805.200000000001</v>
      </c>
      <c r="J54" s="89">
        <f t="shared" si="6"/>
        <v>5606.9333333333343</v>
      </c>
      <c r="K54" s="86"/>
    </row>
    <row r="55" spans="1:11">
      <c r="A55" s="80">
        <f t="shared" si="2"/>
        <v>43</v>
      </c>
      <c r="B55" s="80">
        <f t="shared" si="3"/>
        <v>7.0000000000000036</v>
      </c>
      <c r="C55" s="91">
        <f t="shared" si="4"/>
        <v>0.29166666666666657</v>
      </c>
      <c r="D55" s="86">
        <f>'Graficas Dias Tipo '!L53</f>
        <v>25275.633333333335</v>
      </c>
      <c r="E55" s="86">
        <f>'Graficas Dias Tipo '!AL53</f>
        <v>5651.5666666666657</v>
      </c>
      <c r="F55" s="86">
        <f>'Graficas Dias Tipo '!Y53</f>
        <v>28938.5</v>
      </c>
      <c r="G55" s="86">
        <f>'Graficas Dias Tipo '!AY53</f>
        <v>7733.0666666666675</v>
      </c>
      <c r="H55" s="87"/>
      <c r="I55" s="88">
        <f t="shared" si="5"/>
        <v>25275.633333333335</v>
      </c>
      <c r="J55" s="89">
        <f t="shared" si="6"/>
        <v>5651.5666666666657</v>
      </c>
      <c r="K55" s="86"/>
    </row>
    <row r="56" spans="1:11">
      <c r="A56" s="80">
        <f t="shared" si="2"/>
        <v>44</v>
      </c>
      <c r="B56" s="80">
        <f t="shared" si="3"/>
        <v>7.1666666666666705</v>
      </c>
      <c r="C56" s="91">
        <f t="shared" si="4"/>
        <v>0.29861111111111099</v>
      </c>
      <c r="D56" s="86">
        <f>'Graficas Dias Tipo '!L54</f>
        <v>26155.733333333337</v>
      </c>
      <c r="E56" s="86">
        <f>'Graficas Dias Tipo '!AL54</f>
        <v>5715.2666666666664</v>
      </c>
      <c r="F56" s="86">
        <f>'Graficas Dias Tipo '!Y54</f>
        <v>30290.133333333335</v>
      </c>
      <c r="G56" s="86">
        <f>'Graficas Dias Tipo '!AY54</f>
        <v>7823.0333333333328</v>
      </c>
      <c r="H56" s="87"/>
      <c r="I56" s="88">
        <f t="shared" si="5"/>
        <v>26155.733333333337</v>
      </c>
      <c r="J56" s="89">
        <f t="shared" si="6"/>
        <v>5715.2666666666664</v>
      </c>
      <c r="K56" s="86"/>
    </row>
    <row r="57" spans="1:11">
      <c r="A57" s="80">
        <f t="shared" si="2"/>
        <v>45</v>
      </c>
      <c r="B57" s="80">
        <f t="shared" si="3"/>
        <v>7.3333333333333375</v>
      </c>
      <c r="C57" s="91">
        <f t="shared" si="4"/>
        <v>0.30555555555555541</v>
      </c>
      <c r="D57" s="86">
        <f>'Graficas Dias Tipo '!L55</f>
        <v>26576.5</v>
      </c>
      <c r="E57" s="86">
        <f>'Graficas Dias Tipo '!AL55</f>
        <v>5822.833333333333</v>
      </c>
      <c r="F57" s="86">
        <f>'Graficas Dias Tipo '!Y55</f>
        <v>31154.166666666668</v>
      </c>
      <c r="G57" s="86">
        <f>'Graficas Dias Tipo '!AY55</f>
        <v>8031.5</v>
      </c>
      <c r="H57" s="87"/>
      <c r="I57" s="88">
        <f t="shared" si="5"/>
        <v>26576.5</v>
      </c>
      <c r="J57" s="89">
        <f t="shared" si="6"/>
        <v>5822.833333333333</v>
      </c>
      <c r="K57" s="86"/>
    </row>
    <row r="58" spans="1:11">
      <c r="A58" s="80">
        <f t="shared" si="2"/>
        <v>46</v>
      </c>
      <c r="B58" s="80">
        <f t="shared" si="3"/>
        <v>7.5000000000000044</v>
      </c>
      <c r="C58" s="91">
        <f t="shared" si="4"/>
        <v>0.31249999999999983</v>
      </c>
      <c r="D58" s="86">
        <f>'Graficas Dias Tipo '!L56</f>
        <v>26944.633333333335</v>
      </c>
      <c r="E58" s="86">
        <f>'Graficas Dias Tipo '!AL56</f>
        <v>5922.7666666666664</v>
      </c>
      <c r="F58" s="86">
        <f>'Graficas Dias Tipo '!Y56</f>
        <v>31753.766666666663</v>
      </c>
      <c r="G58" s="86">
        <f>'Graficas Dias Tipo '!AY56</f>
        <v>8178.4333333333334</v>
      </c>
      <c r="H58" s="87"/>
      <c r="I58" s="88">
        <f t="shared" si="5"/>
        <v>26944.633333333335</v>
      </c>
      <c r="J58" s="89">
        <f t="shared" si="6"/>
        <v>5922.7666666666664</v>
      </c>
      <c r="K58" s="86"/>
    </row>
    <row r="59" spans="1:11">
      <c r="A59" s="80">
        <f t="shared" si="2"/>
        <v>47</v>
      </c>
      <c r="B59" s="80">
        <f t="shared" si="3"/>
        <v>7.6666666666666714</v>
      </c>
      <c r="C59" s="91">
        <f t="shared" si="4"/>
        <v>0.31944444444444425</v>
      </c>
      <c r="D59" s="86">
        <f>'Graficas Dias Tipo '!L57</f>
        <v>27308.133333333331</v>
      </c>
      <c r="E59" s="86">
        <f>'Graficas Dias Tipo '!AL57</f>
        <v>6027.1666666666661</v>
      </c>
      <c r="F59" s="86">
        <f>'Graficas Dias Tipo '!Y57</f>
        <v>32473.266666666666</v>
      </c>
      <c r="G59" s="86">
        <f>'Graficas Dias Tipo '!AY57</f>
        <v>8316.4333333333325</v>
      </c>
      <c r="H59" s="87"/>
      <c r="I59" s="88">
        <f t="shared" si="5"/>
        <v>27308.133333333331</v>
      </c>
      <c r="J59" s="89">
        <f t="shared" si="6"/>
        <v>6027.1666666666661</v>
      </c>
      <c r="K59" s="86"/>
    </row>
    <row r="60" spans="1:11">
      <c r="A60" s="80">
        <f t="shared" si="2"/>
        <v>48</v>
      </c>
      <c r="B60" s="80">
        <f t="shared" si="3"/>
        <v>7.8333333333333384</v>
      </c>
      <c r="C60" s="91">
        <f t="shared" si="4"/>
        <v>0.32638888888888867</v>
      </c>
      <c r="D60" s="86">
        <f>'Graficas Dias Tipo '!L58</f>
        <v>27482.299999999996</v>
      </c>
      <c r="E60" s="86">
        <f>'Graficas Dias Tipo '!AL58</f>
        <v>6097.4333333333334</v>
      </c>
      <c r="F60" s="86">
        <f>'Graficas Dias Tipo '!Y58</f>
        <v>32977.500000000007</v>
      </c>
      <c r="G60" s="86">
        <f>'Graficas Dias Tipo '!AY58</f>
        <v>8452.2333333333336</v>
      </c>
      <c r="H60" s="87"/>
      <c r="I60" s="88">
        <f t="shared" si="5"/>
        <v>27482.299999999996</v>
      </c>
      <c r="J60" s="89">
        <f t="shared" si="6"/>
        <v>6097.4333333333334</v>
      </c>
      <c r="K60" s="86"/>
    </row>
    <row r="61" spans="1:11">
      <c r="A61" s="80">
        <f t="shared" si="2"/>
        <v>49</v>
      </c>
      <c r="B61" s="80">
        <f t="shared" si="3"/>
        <v>8.0000000000000053</v>
      </c>
      <c r="C61" s="91">
        <f t="shared" si="4"/>
        <v>0.33333333333333309</v>
      </c>
      <c r="D61" s="86">
        <f>'Graficas Dias Tipo '!L59</f>
        <v>27669.966666666671</v>
      </c>
      <c r="E61" s="86">
        <f>'Graficas Dias Tipo '!AL59</f>
        <v>6128.1333333333332</v>
      </c>
      <c r="F61" s="86">
        <f>'Graficas Dias Tipo '!Y59</f>
        <v>33259.566666666673</v>
      </c>
      <c r="G61" s="86">
        <f>'Graficas Dias Tipo '!AY59</f>
        <v>8553.2000000000007</v>
      </c>
      <c r="H61" s="87"/>
      <c r="I61" s="88">
        <f t="shared" si="5"/>
        <v>27669.966666666671</v>
      </c>
      <c r="J61" s="89">
        <f t="shared" si="6"/>
        <v>6128.1333333333332</v>
      </c>
      <c r="K61" s="86"/>
    </row>
    <row r="62" spans="1:11">
      <c r="A62" s="80">
        <f t="shared" si="2"/>
        <v>50</v>
      </c>
      <c r="B62" s="80">
        <f t="shared" si="3"/>
        <v>8.1666666666666714</v>
      </c>
      <c r="C62" s="91">
        <f t="shared" si="4"/>
        <v>0.34027777777777751</v>
      </c>
      <c r="D62" s="86">
        <f>'Graficas Dias Tipo '!L60</f>
        <v>28593.133333333335</v>
      </c>
      <c r="E62" s="86">
        <f>'Graficas Dias Tipo '!AL60</f>
        <v>6260.4333333333343</v>
      </c>
      <c r="F62" s="86">
        <f>'Graficas Dias Tipo '!Y60</f>
        <v>34519.833333333343</v>
      </c>
      <c r="G62" s="86">
        <f>'Graficas Dias Tipo '!AY60</f>
        <v>8813.5</v>
      </c>
      <c r="H62" s="87"/>
      <c r="I62" s="88">
        <f t="shared" si="5"/>
        <v>28593.133333333335</v>
      </c>
      <c r="J62" s="89">
        <f t="shared" si="6"/>
        <v>6260.4333333333343</v>
      </c>
      <c r="K62" s="86"/>
    </row>
    <row r="63" spans="1:11">
      <c r="A63" s="80">
        <f t="shared" si="2"/>
        <v>51</v>
      </c>
      <c r="B63" s="80">
        <f t="shared" si="3"/>
        <v>8.3333333333333375</v>
      </c>
      <c r="C63" s="91">
        <f t="shared" si="4"/>
        <v>0.34722222222222193</v>
      </c>
      <c r="D63" s="86">
        <f>'Graficas Dias Tipo '!L61</f>
        <v>28916.5</v>
      </c>
      <c r="E63" s="86">
        <f>'Graficas Dias Tipo '!AL61</f>
        <v>6337.9666666666662</v>
      </c>
      <c r="F63" s="86">
        <f>'Graficas Dias Tipo '!Y61</f>
        <v>34930.933333333327</v>
      </c>
      <c r="G63" s="86">
        <f>'Graficas Dias Tipo '!AY61</f>
        <v>8928.7666666666664</v>
      </c>
      <c r="H63" s="87"/>
      <c r="I63" s="88">
        <f t="shared" si="5"/>
        <v>28916.5</v>
      </c>
      <c r="J63" s="89">
        <f t="shared" si="6"/>
        <v>6337.9666666666662</v>
      </c>
      <c r="K63" s="86"/>
    </row>
    <row r="64" spans="1:11">
      <c r="A64" s="80">
        <f t="shared" si="2"/>
        <v>52</v>
      </c>
      <c r="B64" s="80">
        <f t="shared" si="3"/>
        <v>8.5000000000000036</v>
      </c>
      <c r="C64" s="91">
        <f t="shared" si="4"/>
        <v>0.35416666666666635</v>
      </c>
      <c r="D64" s="86">
        <f>'Graficas Dias Tipo '!L62</f>
        <v>29104.733333333337</v>
      </c>
      <c r="E64" s="86">
        <f>'Graficas Dias Tipo '!AL62</f>
        <v>6375.0666666666657</v>
      </c>
      <c r="F64" s="86">
        <f>'Graficas Dias Tipo '!Y62</f>
        <v>34985.333333333328</v>
      </c>
      <c r="G64" s="86">
        <f>'Graficas Dias Tipo '!AY62</f>
        <v>8958.4666666666672</v>
      </c>
      <c r="H64" s="87"/>
      <c r="I64" s="88">
        <f t="shared" si="5"/>
        <v>29104.733333333337</v>
      </c>
      <c r="J64" s="89">
        <f t="shared" si="6"/>
        <v>6375.0666666666657</v>
      </c>
      <c r="K64" s="86"/>
    </row>
    <row r="65" spans="1:11">
      <c r="A65" s="80">
        <f t="shared" si="2"/>
        <v>53</v>
      </c>
      <c r="B65" s="80">
        <f t="shared" si="3"/>
        <v>8.6666666666666696</v>
      </c>
      <c r="C65" s="91">
        <f t="shared" si="4"/>
        <v>0.36111111111111077</v>
      </c>
      <c r="D65" s="86">
        <f>'Graficas Dias Tipo '!L63</f>
        <v>29458.7</v>
      </c>
      <c r="E65" s="86">
        <f>'Graficas Dias Tipo '!AL63</f>
        <v>6452.4</v>
      </c>
      <c r="F65" s="86">
        <f>'Graficas Dias Tipo '!Y63</f>
        <v>35236.999999999993</v>
      </c>
      <c r="G65" s="86">
        <f>'Graficas Dias Tipo '!AY63</f>
        <v>9002.2666666666664</v>
      </c>
      <c r="H65" s="87"/>
      <c r="I65" s="88">
        <f t="shared" si="5"/>
        <v>29458.7</v>
      </c>
      <c r="J65" s="89">
        <f t="shared" si="6"/>
        <v>6452.4</v>
      </c>
      <c r="K65" s="86"/>
    </row>
    <row r="66" spans="1:11">
      <c r="A66" s="80">
        <f t="shared" si="2"/>
        <v>54</v>
      </c>
      <c r="B66" s="80">
        <f t="shared" si="3"/>
        <v>8.8333333333333357</v>
      </c>
      <c r="C66" s="91">
        <f t="shared" si="4"/>
        <v>0.36805555555555519</v>
      </c>
      <c r="D66" s="86">
        <f>'Graficas Dias Tipo '!L64</f>
        <v>29604.933333333331</v>
      </c>
      <c r="E66" s="86">
        <f>'Graficas Dias Tipo '!AL64</f>
        <v>6484.2333333333336</v>
      </c>
      <c r="F66" s="86">
        <f>'Graficas Dias Tipo '!Y64</f>
        <v>35228.099999999991</v>
      </c>
      <c r="G66" s="86">
        <f>'Graficas Dias Tipo '!AY64</f>
        <v>9016.9000000000015</v>
      </c>
      <c r="H66" s="87"/>
      <c r="I66" s="88">
        <f t="shared" si="5"/>
        <v>29604.933333333331</v>
      </c>
      <c r="J66" s="89">
        <f t="shared" si="6"/>
        <v>6484.2333333333336</v>
      </c>
      <c r="K66" s="86"/>
    </row>
    <row r="67" spans="1:11">
      <c r="A67" s="80">
        <f t="shared" si="2"/>
        <v>55</v>
      </c>
      <c r="B67" s="80">
        <f t="shared" si="3"/>
        <v>9.0000000000000018</v>
      </c>
      <c r="C67" s="91">
        <f t="shared" si="4"/>
        <v>0.37499999999999961</v>
      </c>
      <c r="D67" s="86">
        <f>'Graficas Dias Tipo '!L65</f>
        <v>29860.566666666669</v>
      </c>
      <c r="E67" s="86">
        <f>'Graficas Dias Tipo '!AL65</f>
        <v>6509.9666666666672</v>
      </c>
      <c r="F67" s="86">
        <f>'Graficas Dias Tipo '!Y65</f>
        <v>35203.166666666657</v>
      </c>
      <c r="G67" s="86">
        <f>'Graficas Dias Tipo '!AY65</f>
        <v>9011.5333333333328</v>
      </c>
      <c r="H67" s="87"/>
      <c r="I67" s="88">
        <f t="shared" si="5"/>
        <v>29860.566666666669</v>
      </c>
      <c r="J67" s="89">
        <f t="shared" si="6"/>
        <v>6509.9666666666672</v>
      </c>
      <c r="K67" s="86"/>
    </row>
    <row r="68" spans="1:11">
      <c r="A68" s="80">
        <f t="shared" si="2"/>
        <v>56</v>
      </c>
      <c r="B68" s="80">
        <f t="shared" si="3"/>
        <v>9.1666666666666679</v>
      </c>
      <c r="C68" s="91">
        <f t="shared" si="4"/>
        <v>0.38194444444444403</v>
      </c>
      <c r="D68" s="86">
        <f>'Graficas Dias Tipo '!L66</f>
        <v>30399.200000000001</v>
      </c>
      <c r="E68" s="86">
        <f>'Graficas Dias Tipo '!AL66</f>
        <v>6598.7333333333336</v>
      </c>
      <c r="F68" s="86">
        <f>'Graficas Dias Tipo '!Y66</f>
        <v>35787.133333333339</v>
      </c>
      <c r="G68" s="86">
        <f>'Graficas Dias Tipo '!AY66</f>
        <v>9082.3666666666668</v>
      </c>
      <c r="H68" s="87"/>
      <c r="I68" s="88">
        <f t="shared" si="5"/>
        <v>30399.200000000001</v>
      </c>
      <c r="J68" s="89">
        <f t="shared" si="6"/>
        <v>6598.7333333333336</v>
      </c>
      <c r="K68" s="86"/>
    </row>
    <row r="69" spans="1:11">
      <c r="A69" s="80">
        <f t="shared" si="2"/>
        <v>57</v>
      </c>
      <c r="B69" s="80">
        <f t="shared" si="3"/>
        <v>9.3333333333333339</v>
      </c>
      <c r="C69" s="91">
        <f t="shared" si="4"/>
        <v>0.38888888888888845</v>
      </c>
      <c r="D69" s="86">
        <f>'Graficas Dias Tipo '!L67</f>
        <v>30737.399999999998</v>
      </c>
      <c r="E69" s="86">
        <f>'Graficas Dias Tipo '!AL67</f>
        <v>6656.5</v>
      </c>
      <c r="F69" s="86">
        <f>'Graficas Dias Tipo '!Y67</f>
        <v>36120.233333333337</v>
      </c>
      <c r="G69" s="86">
        <f>'Graficas Dias Tipo '!AY67</f>
        <v>9137.4</v>
      </c>
      <c r="H69" s="87"/>
      <c r="I69" s="88">
        <f t="shared" si="5"/>
        <v>30737.399999999998</v>
      </c>
      <c r="J69" s="89">
        <f t="shared" si="6"/>
        <v>6656.5</v>
      </c>
      <c r="K69" s="86"/>
    </row>
    <row r="70" spans="1:11">
      <c r="A70" s="80">
        <f t="shared" si="2"/>
        <v>58</v>
      </c>
      <c r="B70" s="80">
        <f t="shared" si="3"/>
        <v>9.5</v>
      </c>
      <c r="C70" s="91">
        <f t="shared" si="4"/>
        <v>0.39583333333333287</v>
      </c>
      <c r="D70" s="86">
        <f>'Graficas Dias Tipo '!L68</f>
        <v>30966.266666666663</v>
      </c>
      <c r="E70" s="86">
        <f>'Graficas Dias Tipo '!AL68</f>
        <v>6681.2999999999993</v>
      </c>
      <c r="F70" s="86">
        <f>'Graficas Dias Tipo '!Y68</f>
        <v>36224.333333333328</v>
      </c>
      <c r="G70" s="86">
        <f>'Graficas Dias Tipo '!AY68</f>
        <v>9172.9666666666672</v>
      </c>
      <c r="H70" s="87"/>
      <c r="I70" s="88">
        <f t="shared" si="5"/>
        <v>30966.266666666663</v>
      </c>
      <c r="J70" s="89">
        <f t="shared" si="6"/>
        <v>6681.2999999999993</v>
      </c>
      <c r="K70" s="86"/>
    </row>
    <row r="71" spans="1:11">
      <c r="A71" s="80">
        <f t="shared" si="2"/>
        <v>59</v>
      </c>
      <c r="B71" s="80">
        <f t="shared" si="3"/>
        <v>9.6666666666666661</v>
      </c>
      <c r="C71" s="91">
        <f t="shared" si="4"/>
        <v>0.40277777777777729</v>
      </c>
      <c r="D71" s="86">
        <f>'Graficas Dias Tipo '!L69</f>
        <v>31294.033333333336</v>
      </c>
      <c r="E71" s="86">
        <f>'Graficas Dias Tipo '!AL69</f>
        <v>6709.2333333333336</v>
      </c>
      <c r="F71" s="86">
        <f>'Graficas Dias Tipo '!Y69</f>
        <v>36481.166666666664</v>
      </c>
      <c r="G71" s="86">
        <f>'Graficas Dias Tipo '!AY69</f>
        <v>9212</v>
      </c>
      <c r="H71" s="87"/>
      <c r="I71" s="88">
        <f t="shared" si="5"/>
        <v>31294.033333333336</v>
      </c>
      <c r="J71" s="89">
        <f t="shared" si="6"/>
        <v>6709.2333333333336</v>
      </c>
      <c r="K71" s="86"/>
    </row>
    <row r="72" spans="1:11">
      <c r="A72" s="80">
        <f t="shared" si="2"/>
        <v>60</v>
      </c>
      <c r="B72" s="80">
        <f t="shared" si="3"/>
        <v>9.8333333333333321</v>
      </c>
      <c r="C72" s="91">
        <f t="shared" si="4"/>
        <v>0.40972222222222171</v>
      </c>
      <c r="D72" s="86">
        <f>'Graficas Dias Tipo '!L70</f>
        <v>31493.833333333336</v>
      </c>
      <c r="E72" s="86">
        <f>'Graficas Dias Tipo '!AL70</f>
        <v>6722.1666666666661</v>
      </c>
      <c r="F72" s="86">
        <f>'Graficas Dias Tipo '!Y70</f>
        <v>36625.799999999996</v>
      </c>
      <c r="G72" s="86">
        <f>'Graficas Dias Tipo '!AY70</f>
        <v>9246.5999999999985</v>
      </c>
      <c r="H72" s="87"/>
      <c r="I72" s="88">
        <f t="shared" si="5"/>
        <v>31493.833333333336</v>
      </c>
      <c r="J72" s="89">
        <f t="shared" si="6"/>
        <v>6722.1666666666661</v>
      </c>
      <c r="K72" s="86"/>
    </row>
    <row r="73" spans="1:11">
      <c r="A73" s="80">
        <f t="shared" si="2"/>
        <v>61</v>
      </c>
      <c r="B73" s="80">
        <f t="shared" si="3"/>
        <v>9.9999999999999982</v>
      </c>
      <c r="C73" s="91">
        <f t="shared" si="4"/>
        <v>0.41666666666666613</v>
      </c>
      <c r="D73" s="86">
        <f>'Graficas Dias Tipo '!L71</f>
        <v>31684.1</v>
      </c>
      <c r="E73" s="86">
        <f>'Graficas Dias Tipo '!AL71</f>
        <v>6751.2</v>
      </c>
      <c r="F73" s="86">
        <f>'Graficas Dias Tipo '!Y71</f>
        <v>36636.066666666666</v>
      </c>
      <c r="G73" s="86">
        <f>'Graficas Dias Tipo '!AY71</f>
        <v>9267.1</v>
      </c>
      <c r="H73" s="87"/>
      <c r="I73" s="88">
        <f t="shared" si="5"/>
        <v>31684.1</v>
      </c>
      <c r="J73" s="89">
        <f t="shared" si="6"/>
        <v>6751.2</v>
      </c>
      <c r="K73" s="86"/>
    </row>
    <row r="74" spans="1:11">
      <c r="A74" s="80">
        <f t="shared" si="2"/>
        <v>62</v>
      </c>
      <c r="B74" s="80">
        <f t="shared" si="3"/>
        <v>10.166666666666664</v>
      </c>
      <c r="C74" s="91">
        <f t="shared" si="4"/>
        <v>0.42361111111111055</v>
      </c>
      <c r="D74" s="86">
        <f>'Graficas Dias Tipo '!L72</f>
        <v>31976.166666666668</v>
      </c>
      <c r="E74" s="86">
        <f>'Graficas Dias Tipo '!AL72</f>
        <v>6786.4</v>
      </c>
      <c r="F74" s="86">
        <f>'Graficas Dias Tipo '!Y72</f>
        <v>36808.233333333337</v>
      </c>
      <c r="G74" s="86">
        <f>'Graficas Dias Tipo '!AY72</f>
        <v>9297.5666666666675</v>
      </c>
      <c r="H74" s="87"/>
      <c r="I74" s="88">
        <f t="shared" si="5"/>
        <v>31976.166666666668</v>
      </c>
      <c r="J74" s="89">
        <f t="shared" si="6"/>
        <v>6786.4</v>
      </c>
      <c r="K74" s="86"/>
    </row>
    <row r="75" spans="1:11">
      <c r="A75" s="80">
        <f t="shared" si="2"/>
        <v>63</v>
      </c>
      <c r="B75" s="80">
        <f t="shared" si="3"/>
        <v>10.33333333333333</v>
      </c>
      <c r="C75" s="91">
        <f t="shared" si="4"/>
        <v>0.43055555555555497</v>
      </c>
      <c r="D75" s="86">
        <f>'Graficas Dias Tipo '!L73</f>
        <v>32132.133333333335</v>
      </c>
      <c r="E75" s="86">
        <f>'Graficas Dias Tipo '!AL73</f>
        <v>6784.3333333333339</v>
      </c>
      <c r="F75" s="86">
        <f>'Graficas Dias Tipo '!Y73</f>
        <v>36886.100000000006</v>
      </c>
      <c r="G75" s="86">
        <f>'Graficas Dias Tipo '!AY73</f>
        <v>9320.1</v>
      </c>
      <c r="H75" s="87"/>
      <c r="I75" s="88">
        <f t="shared" si="5"/>
        <v>32132.133333333335</v>
      </c>
      <c r="J75" s="89">
        <f t="shared" si="6"/>
        <v>6784.3333333333339</v>
      </c>
      <c r="K75" s="86"/>
    </row>
    <row r="76" spans="1:11">
      <c r="A76" s="80">
        <f t="shared" si="2"/>
        <v>64</v>
      </c>
      <c r="B76" s="80">
        <f t="shared" si="3"/>
        <v>10.499999999999996</v>
      </c>
      <c r="C76" s="91">
        <f t="shared" si="4"/>
        <v>0.43749999999999939</v>
      </c>
      <c r="D76" s="86">
        <f>'Graficas Dias Tipo '!L74</f>
        <v>32298.066666666669</v>
      </c>
      <c r="E76" s="86">
        <f>'Graficas Dias Tipo '!AL74</f>
        <v>6786.5333333333338</v>
      </c>
      <c r="F76" s="86">
        <f>'Graficas Dias Tipo '!Y74</f>
        <v>36902.866666666661</v>
      </c>
      <c r="G76" s="86">
        <f>'Graficas Dias Tipo '!AY74</f>
        <v>9321.8666666666668</v>
      </c>
      <c r="H76" s="87"/>
      <c r="I76" s="88">
        <f t="shared" si="5"/>
        <v>32298.066666666669</v>
      </c>
      <c r="J76" s="89">
        <f t="shared" si="6"/>
        <v>6786.5333333333338</v>
      </c>
      <c r="K76" s="86"/>
    </row>
    <row r="77" spans="1:11">
      <c r="A77" s="80">
        <f t="shared" si="2"/>
        <v>65</v>
      </c>
      <c r="B77" s="80">
        <f t="shared" si="3"/>
        <v>10.666666666666663</v>
      </c>
      <c r="C77" s="91">
        <f t="shared" si="4"/>
        <v>0.44444444444444381</v>
      </c>
      <c r="D77" s="86">
        <f>'Graficas Dias Tipo '!L75</f>
        <v>32466.866666666669</v>
      </c>
      <c r="E77" s="86">
        <f>'Graficas Dias Tipo '!AL75</f>
        <v>6789.4</v>
      </c>
      <c r="F77" s="86">
        <f>'Graficas Dias Tipo '!Y75</f>
        <v>37001.666666666664</v>
      </c>
      <c r="G77" s="86">
        <f>'Graficas Dias Tipo '!AY75</f>
        <v>9336.0333333333328</v>
      </c>
      <c r="H77" s="87"/>
      <c r="I77" s="88">
        <f t="shared" ref="I77:I108" si="7">H77+D77</f>
        <v>32466.866666666669</v>
      </c>
      <c r="J77" s="89">
        <f t="shared" ref="J77:J108" si="8">IF(I77&gt;D77,(I77-D77)/(F77-D77)*(G77-E77)+E77,E77)</f>
        <v>6789.4</v>
      </c>
      <c r="K77" s="86"/>
    </row>
    <row r="78" spans="1:11">
      <c r="A78" s="80">
        <f t="shared" ref="A78:A141" si="9">A77+1</f>
        <v>66</v>
      </c>
      <c r="B78" s="80">
        <f t="shared" ref="B78:B141" si="10">B77+1/6</f>
        <v>10.833333333333329</v>
      </c>
      <c r="C78" s="91">
        <f t="shared" ref="C78:C141" si="11">C77+10/60/24</f>
        <v>0.45138888888888823</v>
      </c>
      <c r="D78" s="86">
        <f>'Graficas Dias Tipo '!L76</f>
        <v>32553.9</v>
      </c>
      <c r="E78" s="86">
        <f>'Graficas Dias Tipo '!AL76</f>
        <v>6790.4666666666672</v>
      </c>
      <c r="F78" s="86">
        <f>'Graficas Dias Tipo '!Y76</f>
        <v>36960.666666666672</v>
      </c>
      <c r="G78" s="86">
        <f>'Graficas Dias Tipo '!AY76</f>
        <v>9318.7999999999993</v>
      </c>
      <c r="H78" s="87"/>
      <c r="I78" s="88">
        <f t="shared" si="7"/>
        <v>32553.9</v>
      </c>
      <c r="J78" s="89">
        <f t="shared" si="8"/>
        <v>6790.4666666666672</v>
      </c>
      <c r="K78" s="86"/>
    </row>
    <row r="79" spans="1:11">
      <c r="A79" s="80">
        <f t="shared" si="9"/>
        <v>67</v>
      </c>
      <c r="B79" s="80">
        <f t="shared" si="10"/>
        <v>10.999999999999995</v>
      </c>
      <c r="C79" s="91">
        <f t="shared" si="11"/>
        <v>0.45833333333333265</v>
      </c>
      <c r="D79" s="86">
        <f>'Graficas Dias Tipo '!L77</f>
        <v>32489.8</v>
      </c>
      <c r="E79" s="86">
        <f>'Graficas Dias Tipo '!AL77</f>
        <v>6766.2666666666664</v>
      </c>
      <c r="F79" s="86">
        <f>'Graficas Dias Tipo '!Y77</f>
        <v>36864.866666666676</v>
      </c>
      <c r="G79" s="86">
        <f>'Graficas Dias Tipo '!AY77</f>
        <v>9318.1666666666661</v>
      </c>
      <c r="H79" s="87"/>
      <c r="I79" s="88">
        <f t="shared" si="7"/>
        <v>32489.8</v>
      </c>
      <c r="J79" s="89">
        <f t="shared" si="8"/>
        <v>6766.2666666666664</v>
      </c>
      <c r="K79" s="86"/>
    </row>
    <row r="80" spans="1:11">
      <c r="A80" s="80">
        <f t="shared" si="9"/>
        <v>68</v>
      </c>
      <c r="B80" s="80">
        <f t="shared" si="10"/>
        <v>11.166666666666661</v>
      </c>
      <c r="C80" s="91">
        <f t="shared" si="11"/>
        <v>0.46527777777777707</v>
      </c>
      <c r="D80" s="86">
        <f>'Graficas Dias Tipo '!L78</f>
        <v>32666.166666666664</v>
      </c>
      <c r="E80" s="86">
        <f>'Graficas Dias Tipo '!AL78</f>
        <v>6799.5</v>
      </c>
      <c r="F80" s="86">
        <f>'Graficas Dias Tipo '!Y78</f>
        <v>36895</v>
      </c>
      <c r="G80" s="86">
        <f>'Graficas Dias Tipo '!AY78</f>
        <v>9400.7999999999993</v>
      </c>
      <c r="H80" s="87"/>
      <c r="I80" s="88">
        <f t="shared" si="7"/>
        <v>32666.166666666664</v>
      </c>
      <c r="J80" s="89">
        <f t="shared" si="8"/>
        <v>6799.5</v>
      </c>
      <c r="K80" s="86"/>
    </row>
    <row r="81" spans="1:11">
      <c r="A81" s="80">
        <f t="shared" si="9"/>
        <v>69</v>
      </c>
      <c r="B81" s="80">
        <f t="shared" si="10"/>
        <v>11.333333333333327</v>
      </c>
      <c r="C81" s="91">
        <f t="shared" si="11"/>
        <v>0.47222222222222149</v>
      </c>
      <c r="D81" s="86">
        <f>'Graficas Dias Tipo '!L79</f>
        <v>32688.2</v>
      </c>
      <c r="E81" s="86">
        <f>'Graficas Dias Tipo '!AL79</f>
        <v>6787.9</v>
      </c>
      <c r="F81" s="86">
        <f>'Graficas Dias Tipo '!Y79</f>
        <v>36810.1</v>
      </c>
      <c r="G81" s="86">
        <f>'Graficas Dias Tipo '!AY79</f>
        <v>9368.1666666666661</v>
      </c>
      <c r="H81" s="87"/>
      <c r="I81" s="88">
        <f t="shared" si="7"/>
        <v>32688.2</v>
      </c>
      <c r="J81" s="89">
        <f t="shared" si="8"/>
        <v>6787.9</v>
      </c>
      <c r="K81" s="86"/>
    </row>
    <row r="82" spans="1:11">
      <c r="A82" s="80">
        <f t="shared" si="9"/>
        <v>70</v>
      </c>
      <c r="B82" s="80">
        <f t="shared" si="10"/>
        <v>11.499999999999993</v>
      </c>
      <c r="C82" s="91">
        <f t="shared" si="11"/>
        <v>0.47916666666666591</v>
      </c>
      <c r="D82" s="86">
        <f>'Graficas Dias Tipo '!L80</f>
        <v>32675.733333333334</v>
      </c>
      <c r="E82" s="86">
        <f>'Graficas Dias Tipo '!AL80</f>
        <v>6769.5</v>
      </c>
      <c r="F82" s="86">
        <f>'Graficas Dias Tipo '!Y80</f>
        <v>36796.266666666663</v>
      </c>
      <c r="G82" s="86">
        <f>'Graficas Dias Tipo '!AY80</f>
        <v>9347.0333333333328</v>
      </c>
      <c r="H82" s="87"/>
      <c r="I82" s="88">
        <f t="shared" si="7"/>
        <v>32675.733333333334</v>
      </c>
      <c r="J82" s="89">
        <f t="shared" si="8"/>
        <v>6769.5</v>
      </c>
      <c r="K82" s="86"/>
    </row>
    <row r="83" spans="1:11">
      <c r="A83" s="80">
        <f t="shared" si="9"/>
        <v>71</v>
      </c>
      <c r="B83" s="80">
        <f t="shared" si="10"/>
        <v>11.666666666666659</v>
      </c>
      <c r="C83" s="91">
        <f t="shared" si="11"/>
        <v>0.48611111111111033</v>
      </c>
      <c r="D83" s="86">
        <f>'Graficas Dias Tipo '!L81</f>
        <v>32796.73333333333</v>
      </c>
      <c r="E83" s="86">
        <f>'Graficas Dias Tipo '!AL81</f>
        <v>6775.2666666666664</v>
      </c>
      <c r="F83" s="86">
        <f>'Graficas Dias Tipo '!Y81</f>
        <v>36740.5</v>
      </c>
      <c r="G83" s="86">
        <f>'Graficas Dias Tipo '!AY81</f>
        <v>9329.7999999999993</v>
      </c>
      <c r="H83" s="87"/>
      <c r="I83" s="88">
        <f t="shared" si="7"/>
        <v>32796.73333333333</v>
      </c>
      <c r="J83" s="89">
        <f t="shared" si="8"/>
        <v>6775.2666666666664</v>
      </c>
      <c r="K83" s="86"/>
    </row>
    <row r="84" spans="1:11">
      <c r="A84" s="80">
        <f t="shared" si="9"/>
        <v>72</v>
      </c>
      <c r="B84" s="80">
        <f t="shared" si="10"/>
        <v>11.833333333333325</v>
      </c>
      <c r="C84" s="91">
        <f t="shared" si="11"/>
        <v>0.49305555555555475</v>
      </c>
      <c r="D84" s="86">
        <f>'Graficas Dias Tipo '!L82</f>
        <v>32827.199999999997</v>
      </c>
      <c r="E84" s="86">
        <f>'Graficas Dias Tipo '!AL82</f>
        <v>6761.2333333333336</v>
      </c>
      <c r="F84" s="86">
        <f>'Graficas Dias Tipo '!Y82</f>
        <v>36737.633333333324</v>
      </c>
      <c r="G84" s="86">
        <f>'Graficas Dias Tipo '!AY82</f>
        <v>9307.5999999999985</v>
      </c>
      <c r="H84" s="87"/>
      <c r="I84" s="88">
        <f t="shared" si="7"/>
        <v>32827.199999999997</v>
      </c>
      <c r="J84" s="89">
        <f t="shared" si="8"/>
        <v>6761.2333333333336</v>
      </c>
      <c r="K84" s="86"/>
    </row>
    <row r="85" spans="1:11">
      <c r="A85" s="80">
        <f t="shared" si="9"/>
        <v>73</v>
      </c>
      <c r="B85" s="80">
        <f t="shared" si="10"/>
        <v>11.999999999999991</v>
      </c>
      <c r="C85" s="91">
        <f t="shared" si="11"/>
        <v>0.49999999999999917</v>
      </c>
      <c r="D85" s="86">
        <f>'Graficas Dias Tipo '!L83</f>
        <v>32752.799999999996</v>
      </c>
      <c r="E85" s="86">
        <f>'Graficas Dias Tipo '!AL83</f>
        <v>6744.666666666667</v>
      </c>
      <c r="F85" s="86">
        <f>'Graficas Dias Tipo '!Y83</f>
        <v>36496.433333333342</v>
      </c>
      <c r="G85" s="86">
        <f>'Graficas Dias Tipo '!AY83</f>
        <v>9251.1</v>
      </c>
      <c r="H85" s="87"/>
      <c r="I85" s="88">
        <f t="shared" si="7"/>
        <v>32752.799999999996</v>
      </c>
      <c r="J85" s="89">
        <f t="shared" si="8"/>
        <v>6744.666666666667</v>
      </c>
      <c r="K85" s="86"/>
    </row>
    <row r="86" spans="1:11">
      <c r="A86" s="80">
        <f t="shared" si="9"/>
        <v>74</v>
      </c>
      <c r="B86" s="80">
        <f t="shared" si="10"/>
        <v>12.166666666666657</v>
      </c>
      <c r="C86" s="91">
        <f t="shared" si="11"/>
        <v>0.50694444444444364</v>
      </c>
      <c r="D86" s="86">
        <f>'Graficas Dias Tipo '!L84</f>
        <v>32832.166666666664</v>
      </c>
      <c r="E86" s="86">
        <f>'Graficas Dias Tipo '!AL84</f>
        <v>6772.4333333333334</v>
      </c>
      <c r="F86" s="86">
        <f>'Graficas Dias Tipo '!Y84</f>
        <v>36441.26666666667</v>
      </c>
      <c r="G86" s="86">
        <f>'Graficas Dias Tipo '!AY84</f>
        <v>9245.3666666666668</v>
      </c>
      <c r="H86" s="87"/>
      <c r="I86" s="88">
        <f t="shared" si="7"/>
        <v>32832.166666666664</v>
      </c>
      <c r="J86" s="89">
        <f t="shared" si="8"/>
        <v>6772.4333333333334</v>
      </c>
      <c r="K86" s="86"/>
    </row>
    <row r="87" spans="1:11">
      <c r="A87" s="80">
        <f t="shared" si="9"/>
        <v>75</v>
      </c>
      <c r="B87" s="80">
        <f t="shared" si="10"/>
        <v>12.333333333333323</v>
      </c>
      <c r="C87" s="91">
        <f t="shared" si="11"/>
        <v>0.51388888888888806</v>
      </c>
      <c r="D87" s="86">
        <f>'Graficas Dias Tipo '!L85</f>
        <v>32847.466666666667</v>
      </c>
      <c r="E87" s="86">
        <f>'Graficas Dias Tipo '!AL85</f>
        <v>6758.7333333333327</v>
      </c>
      <c r="F87" s="86">
        <f>'Graficas Dias Tipo '!Y85</f>
        <v>36495.599999999999</v>
      </c>
      <c r="G87" s="86">
        <f>'Graficas Dias Tipo '!AY85</f>
        <v>9235.2333333333336</v>
      </c>
      <c r="H87" s="87"/>
      <c r="I87" s="88">
        <f t="shared" si="7"/>
        <v>32847.466666666667</v>
      </c>
      <c r="J87" s="89">
        <f t="shared" si="8"/>
        <v>6758.7333333333327</v>
      </c>
      <c r="K87" s="86"/>
    </row>
    <row r="88" spans="1:11">
      <c r="A88" s="80">
        <f t="shared" si="9"/>
        <v>76</v>
      </c>
      <c r="B88" s="80">
        <f t="shared" si="10"/>
        <v>12.499999999999989</v>
      </c>
      <c r="C88" s="91">
        <f t="shared" si="11"/>
        <v>0.52083333333333248</v>
      </c>
      <c r="D88" s="86">
        <f>'Graficas Dias Tipo '!L86</f>
        <v>32852.800000000003</v>
      </c>
      <c r="E88" s="86">
        <f>'Graficas Dias Tipo '!AL86</f>
        <v>6740.7999999999993</v>
      </c>
      <c r="F88" s="86">
        <f>'Graficas Dias Tipo '!Y86</f>
        <v>36383.366666666669</v>
      </c>
      <c r="G88" s="86">
        <f>'Graficas Dias Tipo '!AY86</f>
        <v>9212</v>
      </c>
      <c r="H88" s="87"/>
      <c r="I88" s="88">
        <f t="shared" si="7"/>
        <v>32852.800000000003</v>
      </c>
      <c r="J88" s="89">
        <f t="shared" si="8"/>
        <v>6740.7999999999993</v>
      </c>
      <c r="K88" s="86"/>
    </row>
    <row r="89" spans="1:11">
      <c r="A89" s="80">
        <f t="shared" si="9"/>
        <v>77</v>
      </c>
      <c r="B89" s="80">
        <f t="shared" si="10"/>
        <v>12.666666666666655</v>
      </c>
      <c r="C89" s="91">
        <f t="shared" si="11"/>
        <v>0.5277777777777769</v>
      </c>
      <c r="D89" s="86">
        <f>'Graficas Dias Tipo '!L87</f>
        <v>32940.76666666667</v>
      </c>
      <c r="E89" s="86">
        <f>'Graficas Dias Tipo '!AL87</f>
        <v>6745.4666666666672</v>
      </c>
      <c r="F89" s="86">
        <f>'Graficas Dias Tipo '!Y87</f>
        <v>36446.933333333334</v>
      </c>
      <c r="G89" s="86">
        <f>'Graficas Dias Tipo '!AY87</f>
        <v>9197.9666666666672</v>
      </c>
      <c r="H89" s="87"/>
      <c r="I89" s="88">
        <f t="shared" si="7"/>
        <v>32940.76666666667</v>
      </c>
      <c r="J89" s="89">
        <f t="shared" si="8"/>
        <v>6745.4666666666672</v>
      </c>
      <c r="K89" s="86"/>
    </row>
    <row r="90" spans="1:11">
      <c r="A90" s="80">
        <f t="shared" si="9"/>
        <v>78</v>
      </c>
      <c r="B90" s="80">
        <f t="shared" si="10"/>
        <v>12.833333333333321</v>
      </c>
      <c r="C90" s="91">
        <f t="shared" si="11"/>
        <v>0.53472222222222132</v>
      </c>
      <c r="D90" s="86">
        <f>'Graficas Dias Tipo '!L88</f>
        <v>33031.966666666667</v>
      </c>
      <c r="E90" s="86">
        <f>'Graficas Dias Tipo '!AL88</f>
        <v>6743.6</v>
      </c>
      <c r="F90" s="86">
        <f>'Graficas Dias Tipo '!Y88</f>
        <v>36525.666666666664</v>
      </c>
      <c r="G90" s="86">
        <f>'Graficas Dias Tipo '!AY88</f>
        <v>9191.2999999999993</v>
      </c>
      <c r="H90" s="87"/>
      <c r="I90" s="88">
        <f t="shared" si="7"/>
        <v>33031.966666666667</v>
      </c>
      <c r="J90" s="89">
        <f t="shared" si="8"/>
        <v>6743.6</v>
      </c>
      <c r="K90" s="86"/>
    </row>
    <row r="91" spans="1:11">
      <c r="A91" s="80">
        <f t="shared" si="9"/>
        <v>79</v>
      </c>
      <c r="B91" s="80">
        <f t="shared" si="10"/>
        <v>12.999999999999988</v>
      </c>
      <c r="C91" s="91">
        <f t="shared" si="11"/>
        <v>0.54166666666666574</v>
      </c>
      <c r="D91" s="86">
        <f>'Graficas Dias Tipo '!L89</f>
        <v>33031.366666666669</v>
      </c>
      <c r="E91" s="86">
        <f>'Graficas Dias Tipo '!AL89</f>
        <v>6735.1333333333332</v>
      </c>
      <c r="F91" s="86">
        <f>'Graficas Dias Tipo '!Y89</f>
        <v>36416.799999999996</v>
      </c>
      <c r="G91" s="86">
        <f>'Graficas Dias Tipo '!AY89</f>
        <v>9194.4</v>
      </c>
      <c r="H91" s="87"/>
      <c r="I91" s="88">
        <f t="shared" si="7"/>
        <v>33031.366666666669</v>
      </c>
      <c r="J91" s="89">
        <f t="shared" si="8"/>
        <v>6735.1333333333332</v>
      </c>
      <c r="K91" s="86"/>
    </row>
    <row r="92" spans="1:11">
      <c r="A92" s="80">
        <f t="shared" si="9"/>
        <v>80</v>
      </c>
      <c r="B92" s="80">
        <f t="shared" si="10"/>
        <v>13.166666666666654</v>
      </c>
      <c r="C92" s="91">
        <f t="shared" si="11"/>
        <v>0.54861111111111016</v>
      </c>
      <c r="D92" s="86">
        <f>'Graficas Dias Tipo '!L90</f>
        <v>33015.966666666667</v>
      </c>
      <c r="E92" s="86">
        <f>'Graficas Dias Tipo '!AL90</f>
        <v>6751.9</v>
      </c>
      <c r="F92" s="86">
        <f>'Graficas Dias Tipo '!Y90</f>
        <v>36489.200000000004</v>
      </c>
      <c r="G92" s="86">
        <f>'Graficas Dias Tipo '!AY90</f>
        <v>9244.6666666666661</v>
      </c>
      <c r="H92" s="87"/>
      <c r="I92" s="88">
        <f t="shared" si="7"/>
        <v>33015.966666666667</v>
      </c>
      <c r="J92" s="89">
        <f t="shared" si="8"/>
        <v>6751.9</v>
      </c>
      <c r="K92" s="86"/>
    </row>
    <row r="93" spans="1:11">
      <c r="A93" s="80">
        <f t="shared" si="9"/>
        <v>81</v>
      </c>
      <c r="B93" s="80">
        <f t="shared" si="10"/>
        <v>13.33333333333332</v>
      </c>
      <c r="C93" s="91">
        <f t="shared" si="11"/>
        <v>0.55555555555555458</v>
      </c>
      <c r="D93" s="86">
        <f>'Graficas Dias Tipo '!L91</f>
        <v>32977.733333333337</v>
      </c>
      <c r="E93" s="86">
        <f>'Graficas Dias Tipo '!AL91</f>
        <v>6748.3666666666668</v>
      </c>
      <c r="F93" s="86">
        <f>'Graficas Dias Tipo '!Y91</f>
        <v>36551.9</v>
      </c>
      <c r="G93" s="86">
        <f>'Graficas Dias Tipo '!AY91</f>
        <v>9250.6999999999989</v>
      </c>
      <c r="H93" s="87"/>
      <c r="I93" s="88">
        <f t="shared" si="7"/>
        <v>32977.733333333337</v>
      </c>
      <c r="J93" s="89">
        <f t="shared" si="8"/>
        <v>6748.3666666666668</v>
      </c>
      <c r="K93" s="86"/>
    </row>
    <row r="94" spans="1:11">
      <c r="A94" s="80">
        <f t="shared" si="9"/>
        <v>82</v>
      </c>
      <c r="B94" s="80">
        <f t="shared" si="10"/>
        <v>13.499999999999986</v>
      </c>
      <c r="C94" s="91">
        <f t="shared" si="11"/>
        <v>0.562499999999999</v>
      </c>
      <c r="D94" s="86">
        <f>'Graficas Dias Tipo '!L92</f>
        <v>32962.133333333331</v>
      </c>
      <c r="E94" s="86">
        <f>'Graficas Dias Tipo '!AL92</f>
        <v>6725.4</v>
      </c>
      <c r="F94" s="86">
        <f>'Graficas Dias Tipo '!Y92</f>
        <v>36421.566666666666</v>
      </c>
      <c r="G94" s="86">
        <f>'Graficas Dias Tipo '!AY92</f>
        <v>9230.2999999999993</v>
      </c>
      <c r="H94" s="87"/>
      <c r="I94" s="88">
        <f t="shared" si="7"/>
        <v>32962.133333333331</v>
      </c>
      <c r="J94" s="89">
        <f t="shared" si="8"/>
        <v>6725.4</v>
      </c>
      <c r="K94" s="86"/>
    </row>
    <row r="95" spans="1:11">
      <c r="A95" s="80">
        <f t="shared" si="9"/>
        <v>83</v>
      </c>
      <c r="B95" s="80">
        <f t="shared" si="10"/>
        <v>13.666666666666652</v>
      </c>
      <c r="C95" s="91">
        <f t="shared" si="11"/>
        <v>0.56944444444444342</v>
      </c>
      <c r="D95" s="86">
        <f>'Graficas Dias Tipo '!L93</f>
        <v>32869.73333333333</v>
      </c>
      <c r="E95" s="86">
        <f>'Graficas Dias Tipo '!AL93</f>
        <v>6693.9</v>
      </c>
      <c r="F95" s="86">
        <f>'Graficas Dias Tipo '!Y93</f>
        <v>36165.333333333328</v>
      </c>
      <c r="G95" s="86">
        <f>'Graficas Dias Tipo '!AY93</f>
        <v>9173.4333333333325</v>
      </c>
      <c r="H95" s="87"/>
      <c r="I95" s="88">
        <f t="shared" si="7"/>
        <v>32869.73333333333</v>
      </c>
      <c r="J95" s="89">
        <f t="shared" si="8"/>
        <v>6693.9</v>
      </c>
      <c r="K95" s="86"/>
    </row>
    <row r="96" spans="1:11">
      <c r="A96" s="80">
        <f t="shared" si="9"/>
        <v>84</v>
      </c>
      <c r="B96" s="80">
        <f t="shared" si="10"/>
        <v>13.833333333333318</v>
      </c>
      <c r="C96" s="91">
        <f t="shared" si="11"/>
        <v>0.57638888888888784</v>
      </c>
      <c r="D96" s="86">
        <f>'Graficas Dias Tipo '!L94</f>
        <v>32728.1</v>
      </c>
      <c r="E96" s="86">
        <f>'Graficas Dias Tipo '!AL94</f>
        <v>6668.3666666666668</v>
      </c>
      <c r="F96" s="86">
        <f>'Graficas Dias Tipo '!Y94</f>
        <v>35925.166666666664</v>
      </c>
      <c r="G96" s="86">
        <f>'Graficas Dias Tipo '!AY94</f>
        <v>9115.1333333333332</v>
      </c>
      <c r="H96" s="87"/>
      <c r="I96" s="88">
        <f t="shared" si="7"/>
        <v>32728.1</v>
      </c>
      <c r="J96" s="89">
        <f t="shared" si="8"/>
        <v>6668.3666666666668</v>
      </c>
      <c r="K96" s="86"/>
    </row>
    <row r="97" spans="1:11">
      <c r="A97" s="80">
        <f t="shared" si="9"/>
        <v>85</v>
      </c>
      <c r="B97" s="80">
        <f t="shared" si="10"/>
        <v>13.999999999999984</v>
      </c>
      <c r="C97" s="91">
        <f t="shared" si="11"/>
        <v>0.58333333333333226</v>
      </c>
      <c r="D97" s="86">
        <f>'Graficas Dias Tipo '!L95</f>
        <v>32383.333333333336</v>
      </c>
      <c r="E97" s="86">
        <f>'Graficas Dias Tipo '!AL95</f>
        <v>6620.6999999999989</v>
      </c>
      <c r="F97" s="86">
        <f>'Graficas Dias Tipo '!Y95</f>
        <v>35459.033333333333</v>
      </c>
      <c r="G97" s="86">
        <f>'Graficas Dias Tipo '!AY95</f>
        <v>9037.8666666666668</v>
      </c>
      <c r="H97" s="87"/>
      <c r="I97" s="88">
        <f t="shared" si="7"/>
        <v>32383.333333333336</v>
      </c>
      <c r="J97" s="89">
        <f t="shared" si="8"/>
        <v>6620.6999999999989</v>
      </c>
      <c r="K97" s="86"/>
    </row>
    <row r="98" spans="1:11">
      <c r="A98" s="80">
        <f t="shared" si="9"/>
        <v>86</v>
      </c>
      <c r="B98" s="80">
        <f t="shared" si="10"/>
        <v>14.16666666666665</v>
      </c>
      <c r="C98" s="91">
        <f t="shared" si="11"/>
        <v>0.59027777777777668</v>
      </c>
      <c r="D98" s="86">
        <f>'Graficas Dias Tipo '!L96</f>
        <v>32157.333333333336</v>
      </c>
      <c r="E98" s="86">
        <f>'Graficas Dias Tipo '!AL96</f>
        <v>6623.6</v>
      </c>
      <c r="F98" s="86">
        <f>'Graficas Dias Tipo '!Y96</f>
        <v>35150.266666666663</v>
      </c>
      <c r="G98" s="86">
        <f>'Graficas Dias Tipo '!AY96</f>
        <v>9023.1666666666661</v>
      </c>
      <c r="H98" s="87"/>
      <c r="I98" s="88">
        <f t="shared" si="7"/>
        <v>32157.333333333336</v>
      </c>
      <c r="J98" s="89">
        <f t="shared" si="8"/>
        <v>6623.6</v>
      </c>
      <c r="K98" s="86"/>
    </row>
    <row r="99" spans="1:11">
      <c r="A99" s="80">
        <f t="shared" si="9"/>
        <v>87</v>
      </c>
      <c r="B99" s="80">
        <f t="shared" si="10"/>
        <v>14.333333333333316</v>
      </c>
      <c r="C99" s="91">
        <f t="shared" si="11"/>
        <v>0.5972222222222211</v>
      </c>
      <c r="D99" s="86">
        <f>'Graficas Dias Tipo '!L97</f>
        <v>32004.666666666661</v>
      </c>
      <c r="E99" s="86">
        <f>'Graficas Dias Tipo '!AL97</f>
        <v>6615.3666666666659</v>
      </c>
      <c r="F99" s="86">
        <f>'Graficas Dias Tipo '!Y97</f>
        <v>35139.799999999996</v>
      </c>
      <c r="G99" s="86">
        <f>'Graficas Dias Tipo '!AY97</f>
        <v>9037.7333333333336</v>
      </c>
      <c r="H99" s="87"/>
      <c r="I99" s="88">
        <f t="shared" si="7"/>
        <v>32004.666666666661</v>
      </c>
      <c r="J99" s="89">
        <f t="shared" si="8"/>
        <v>6615.3666666666659</v>
      </c>
      <c r="K99" s="86"/>
    </row>
    <row r="100" spans="1:11">
      <c r="A100" s="80">
        <f t="shared" si="9"/>
        <v>88</v>
      </c>
      <c r="B100" s="80">
        <f t="shared" si="10"/>
        <v>14.499999999999982</v>
      </c>
      <c r="C100" s="91">
        <f t="shared" si="11"/>
        <v>0.60416666666666552</v>
      </c>
      <c r="D100" s="86">
        <f>'Graficas Dias Tipo '!L98</f>
        <v>31841</v>
      </c>
      <c r="E100" s="86">
        <f>'Graficas Dias Tipo '!AL98</f>
        <v>6571.9333333333334</v>
      </c>
      <c r="F100" s="86">
        <f>'Graficas Dias Tipo '!Y98</f>
        <v>35008.26666666667</v>
      </c>
      <c r="G100" s="86">
        <f>'Graficas Dias Tipo '!AY98</f>
        <v>8992.6</v>
      </c>
      <c r="H100" s="87"/>
      <c r="I100" s="88">
        <f t="shared" si="7"/>
        <v>31841</v>
      </c>
      <c r="J100" s="89">
        <f t="shared" si="8"/>
        <v>6571.9333333333334</v>
      </c>
      <c r="K100" s="86"/>
    </row>
    <row r="101" spans="1:11">
      <c r="A101" s="80">
        <f t="shared" si="9"/>
        <v>89</v>
      </c>
      <c r="B101" s="80">
        <f t="shared" si="10"/>
        <v>14.666666666666648</v>
      </c>
      <c r="C101" s="91">
        <f t="shared" si="11"/>
        <v>0.61111111111110994</v>
      </c>
      <c r="D101" s="86">
        <f>'Graficas Dias Tipo '!L99</f>
        <v>31689.866666666669</v>
      </c>
      <c r="E101" s="86">
        <f>'Graficas Dias Tipo '!AL99</f>
        <v>6519.1333333333332</v>
      </c>
      <c r="F101" s="86">
        <f>'Graficas Dias Tipo '!Y99</f>
        <v>34908.23333333333</v>
      </c>
      <c r="G101" s="86">
        <f>'Graficas Dias Tipo '!AY99</f>
        <v>8955.6333333333332</v>
      </c>
      <c r="H101" s="87"/>
      <c r="I101" s="88">
        <f t="shared" si="7"/>
        <v>31689.866666666669</v>
      </c>
      <c r="J101" s="89">
        <f t="shared" si="8"/>
        <v>6519.1333333333332</v>
      </c>
      <c r="K101" s="86"/>
    </row>
    <row r="102" spans="1:11">
      <c r="A102" s="80">
        <f t="shared" si="9"/>
        <v>90</v>
      </c>
      <c r="B102" s="80">
        <f t="shared" si="10"/>
        <v>14.833333333333314</v>
      </c>
      <c r="C102" s="91">
        <f t="shared" si="11"/>
        <v>0.61805555555555436</v>
      </c>
      <c r="D102" s="86">
        <f>'Graficas Dias Tipo '!L100</f>
        <v>31486.433333333334</v>
      </c>
      <c r="E102" s="86">
        <f>'Graficas Dias Tipo '!AL100</f>
        <v>6453.5333333333328</v>
      </c>
      <c r="F102" s="86">
        <f>'Graficas Dias Tipo '!Y100</f>
        <v>34724.833333333336</v>
      </c>
      <c r="G102" s="86">
        <f>'Graficas Dias Tipo '!AY100</f>
        <v>8881.3666666666668</v>
      </c>
      <c r="H102" s="87"/>
      <c r="I102" s="88">
        <f t="shared" si="7"/>
        <v>31486.433333333334</v>
      </c>
      <c r="J102" s="89">
        <f t="shared" si="8"/>
        <v>6453.5333333333328</v>
      </c>
      <c r="K102" s="86"/>
    </row>
    <row r="103" spans="1:11">
      <c r="A103" s="80">
        <f t="shared" si="9"/>
        <v>91</v>
      </c>
      <c r="B103" s="80">
        <f t="shared" si="10"/>
        <v>14.99999999999998</v>
      </c>
      <c r="C103" s="91">
        <f t="shared" si="11"/>
        <v>0.62499999999999878</v>
      </c>
      <c r="D103" s="86">
        <f>'Graficas Dias Tipo '!L101</f>
        <v>31226.133333333339</v>
      </c>
      <c r="E103" s="86">
        <f>'Graficas Dias Tipo '!AL101</f>
        <v>6415.6333333333332</v>
      </c>
      <c r="F103" s="86">
        <f>'Graficas Dias Tipo '!Y101</f>
        <v>34525.133333333339</v>
      </c>
      <c r="G103" s="86">
        <f>'Graficas Dias Tipo '!AY101</f>
        <v>8841.7666666666664</v>
      </c>
      <c r="H103" s="87"/>
      <c r="I103" s="88">
        <f t="shared" si="7"/>
        <v>31226.133333333339</v>
      </c>
      <c r="J103" s="89">
        <f t="shared" si="8"/>
        <v>6415.6333333333332</v>
      </c>
      <c r="K103" s="86"/>
    </row>
    <row r="104" spans="1:11">
      <c r="A104" s="80">
        <f t="shared" si="9"/>
        <v>92</v>
      </c>
      <c r="B104" s="80">
        <f t="shared" si="10"/>
        <v>15.166666666666647</v>
      </c>
      <c r="C104" s="91">
        <f t="shared" si="11"/>
        <v>0.6319444444444432</v>
      </c>
      <c r="D104" s="86">
        <f>'Graficas Dias Tipo '!L102</f>
        <v>31229.300000000003</v>
      </c>
      <c r="E104" s="86">
        <f>'Graficas Dias Tipo '!AL102</f>
        <v>6497.166666666667</v>
      </c>
      <c r="F104" s="86">
        <f>'Graficas Dias Tipo '!Y102</f>
        <v>34488.100000000006</v>
      </c>
      <c r="G104" s="86">
        <f>'Graficas Dias Tipo '!AY102</f>
        <v>8929.1</v>
      </c>
      <c r="H104" s="87"/>
      <c r="I104" s="88">
        <f t="shared" si="7"/>
        <v>31229.300000000003</v>
      </c>
      <c r="J104" s="89">
        <f t="shared" si="8"/>
        <v>6497.166666666667</v>
      </c>
      <c r="K104" s="86"/>
    </row>
    <row r="105" spans="1:11">
      <c r="A105" s="80">
        <f t="shared" si="9"/>
        <v>93</v>
      </c>
      <c r="B105" s="80">
        <f t="shared" si="10"/>
        <v>15.333333333333313</v>
      </c>
      <c r="C105" s="91">
        <f t="shared" si="11"/>
        <v>0.63888888888888762</v>
      </c>
      <c r="D105" s="86">
        <f>'Graficas Dias Tipo '!L103</f>
        <v>31155.266666666666</v>
      </c>
      <c r="E105" s="86">
        <f>'Graficas Dias Tipo '!AL103</f>
        <v>6494.8333333333339</v>
      </c>
      <c r="F105" s="86">
        <f>'Graficas Dias Tipo '!Y103</f>
        <v>34472.633333333331</v>
      </c>
      <c r="G105" s="86">
        <f>'Graficas Dias Tipo '!AY103</f>
        <v>8949.5666666666657</v>
      </c>
      <c r="H105" s="87"/>
      <c r="I105" s="88">
        <f t="shared" si="7"/>
        <v>31155.266666666666</v>
      </c>
      <c r="J105" s="89">
        <f t="shared" si="8"/>
        <v>6494.8333333333339</v>
      </c>
      <c r="K105" s="86"/>
    </row>
    <row r="106" spans="1:11">
      <c r="A106" s="80">
        <f t="shared" si="9"/>
        <v>94</v>
      </c>
      <c r="B106" s="80">
        <f t="shared" si="10"/>
        <v>15.499999999999979</v>
      </c>
      <c r="C106" s="91">
        <f t="shared" si="11"/>
        <v>0.64583333333333204</v>
      </c>
      <c r="D106" s="86">
        <f>'Graficas Dias Tipo '!L104</f>
        <v>30986.666666666664</v>
      </c>
      <c r="E106" s="86">
        <f>'Graficas Dias Tipo '!AL104</f>
        <v>6459.8333333333339</v>
      </c>
      <c r="F106" s="86">
        <f>'Graficas Dias Tipo '!Y104</f>
        <v>34325.866666666669</v>
      </c>
      <c r="G106" s="86">
        <f>'Graficas Dias Tipo '!AY104</f>
        <v>8916.9000000000015</v>
      </c>
      <c r="H106" s="87"/>
      <c r="I106" s="88">
        <f t="shared" si="7"/>
        <v>30986.666666666664</v>
      </c>
      <c r="J106" s="89">
        <f t="shared" si="8"/>
        <v>6459.8333333333339</v>
      </c>
      <c r="K106" s="86"/>
    </row>
    <row r="107" spans="1:11">
      <c r="A107" s="80">
        <f t="shared" si="9"/>
        <v>95</v>
      </c>
      <c r="B107" s="80">
        <f t="shared" si="10"/>
        <v>15.666666666666645</v>
      </c>
      <c r="C107" s="91">
        <f t="shared" si="11"/>
        <v>0.65277777777777646</v>
      </c>
      <c r="D107" s="86">
        <f>'Graficas Dias Tipo '!L105</f>
        <v>31023.166666666672</v>
      </c>
      <c r="E107" s="86">
        <f>'Graficas Dias Tipo '!AL105</f>
        <v>6461.8</v>
      </c>
      <c r="F107" s="86">
        <f>'Graficas Dias Tipo '!Y105</f>
        <v>34323.266666666663</v>
      </c>
      <c r="G107" s="86">
        <f>'Graficas Dias Tipo '!AY105</f>
        <v>8930.7666666666664</v>
      </c>
      <c r="H107" s="87"/>
      <c r="I107" s="88">
        <f t="shared" si="7"/>
        <v>31023.166666666672</v>
      </c>
      <c r="J107" s="89">
        <f t="shared" si="8"/>
        <v>6461.8</v>
      </c>
      <c r="K107" s="86"/>
    </row>
    <row r="108" spans="1:11">
      <c r="A108" s="80">
        <f t="shared" si="9"/>
        <v>96</v>
      </c>
      <c r="B108" s="80">
        <f t="shared" si="10"/>
        <v>15.833333333333311</v>
      </c>
      <c r="C108" s="91">
        <f t="shared" si="11"/>
        <v>0.65972222222222088</v>
      </c>
      <c r="D108" s="86">
        <f>'Graficas Dias Tipo '!L106</f>
        <v>30902.2</v>
      </c>
      <c r="E108" s="86">
        <f>'Graficas Dias Tipo '!AL106</f>
        <v>6430.2666666666664</v>
      </c>
      <c r="F108" s="86">
        <f>'Graficas Dias Tipo '!Y106</f>
        <v>34258.433333333334</v>
      </c>
      <c r="G108" s="86">
        <f>'Graficas Dias Tipo '!AY106</f>
        <v>8929.1666666666679</v>
      </c>
      <c r="H108" s="87"/>
      <c r="I108" s="88">
        <f t="shared" si="7"/>
        <v>30902.2</v>
      </c>
      <c r="J108" s="89">
        <f t="shared" si="8"/>
        <v>6430.2666666666664</v>
      </c>
      <c r="K108" s="86"/>
    </row>
    <row r="109" spans="1:11">
      <c r="A109" s="80">
        <f t="shared" si="9"/>
        <v>97</v>
      </c>
      <c r="B109" s="80">
        <f t="shared" si="10"/>
        <v>15.999999999999977</v>
      </c>
      <c r="C109" s="91">
        <f t="shared" si="11"/>
        <v>0.6666666666666653</v>
      </c>
      <c r="D109" s="86">
        <f>'Graficas Dias Tipo '!L107</f>
        <v>30784.800000000003</v>
      </c>
      <c r="E109" s="86">
        <f>'Graficas Dias Tipo '!AL107</f>
        <v>6406.7333333333336</v>
      </c>
      <c r="F109" s="86">
        <f>'Graficas Dias Tipo '!Y107</f>
        <v>34242.666666666672</v>
      </c>
      <c r="G109" s="86">
        <f>'Graficas Dias Tipo '!AY107</f>
        <v>8929</v>
      </c>
      <c r="H109" s="87"/>
      <c r="I109" s="88">
        <f t="shared" ref="I109:I140" si="12">H109+D109</f>
        <v>30784.800000000003</v>
      </c>
      <c r="J109" s="89">
        <f t="shared" ref="J109:J140" si="13">IF(I109&gt;D109,(I109-D109)/(F109-D109)*(G109-E109)+E109,E109)</f>
        <v>6406.7333333333336</v>
      </c>
      <c r="K109" s="86"/>
    </row>
    <row r="110" spans="1:11">
      <c r="A110" s="80">
        <f t="shared" si="9"/>
        <v>98</v>
      </c>
      <c r="B110" s="80">
        <f t="shared" si="10"/>
        <v>16.166666666666643</v>
      </c>
      <c r="C110" s="91">
        <f t="shared" si="11"/>
        <v>0.67361111111110972</v>
      </c>
      <c r="D110" s="86">
        <f>'Graficas Dias Tipo '!L108</f>
        <v>30847.1</v>
      </c>
      <c r="E110" s="86">
        <f>'Graficas Dias Tipo '!AL108</f>
        <v>6438.3</v>
      </c>
      <c r="F110" s="86">
        <f>'Graficas Dias Tipo '!Y108</f>
        <v>34287.633333333331</v>
      </c>
      <c r="G110" s="86">
        <f>'Graficas Dias Tipo '!AY108</f>
        <v>8936.9666666666672</v>
      </c>
      <c r="H110" s="87"/>
      <c r="I110" s="88">
        <f t="shared" si="12"/>
        <v>30847.1</v>
      </c>
      <c r="J110" s="89">
        <f t="shared" si="13"/>
        <v>6438.3</v>
      </c>
      <c r="K110" s="86"/>
    </row>
    <row r="111" spans="1:11">
      <c r="A111" s="80">
        <f t="shared" si="9"/>
        <v>99</v>
      </c>
      <c r="B111" s="80">
        <f t="shared" si="10"/>
        <v>16.333333333333311</v>
      </c>
      <c r="C111" s="91">
        <f t="shared" si="11"/>
        <v>0.68055555555555414</v>
      </c>
      <c r="D111" s="86">
        <f>'Graficas Dias Tipo '!L109</f>
        <v>30728.3</v>
      </c>
      <c r="E111" s="86">
        <f>'Graficas Dias Tipo '!AL109</f>
        <v>6434.2666666666664</v>
      </c>
      <c r="F111" s="86">
        <f>'Graficas Dias Tipo '!Y109</f>
        <v>34259.599999999999</v>
      </c>
      <c r="G111" s="86">
        <f>'Graficas Dias Tipo '!AY109</f>
        <v>8937.2999999999993</v>
      </c>
      <c r="H111" s="87"/>
      <c r="I111" s="88">
        <f t="shared" si="12"/>
        <v>30728.3</v>
      </c>
      <c r="J111" s="89">
        <f t="shared" si="13"/>
        <v>6434.2666666666664</v>
      </c>
      <c r="K111" s="86"/>
    </row>
    <row r="112" spans="1:11">
      <c r="A112" s="80">
        <f t="shared" si="9"/>
        <v>100</v>
      </c>
      <c r="B112" s="80">
        <f t="shared" si="10"/>
        <v>16.499999999999979</v>
      </c>
      <c r="C112" s="91">
        <f t="shared" si="11"/>
        <v>0.68749999999999856</v>
      </c>
      <c r="D112" s="86">
        <f>'Graficas Dias Tipo '!L110</f>
        <v>30676.433333333334</v>
      </c>
      <c r="E112" s="86">
        <f>'Graficas Dias Tipo '!AL110</f>
        <v>6436.166666666667</v>
      </c>
      <c r="F112" s="86">
        <f>'Graficas Dias Tipo '!Y110</f>
        <v>34160.6</v>
      </c>
      <c r="G112" s="86">
        <f>'Graficas Dias Tipo '!AY110</f>
        <v>8920.8333333333339</v>
      </c>
      <c r="H112" s="87"/>
      <c r="I112" s="88">
        <f t="shared" si="12"/>
        <v>30676.433333333334</v>
      </c>
      <c r="J112" s="89">
        <f t="shared" si="13"/>
        <v>6436.166666666667</v>
      </c>
      <c r="K112" s="86"/>
    </row>
    <row r="113" spans="1:11">
      <c r="A113" s="80">
        <f t="shared" si="9"/>
        <v>101</v>
      </c>
      <c r="B113" s="80">
        <f t="shared" si="10"/>
        <v>16.666666666666647</v>
      </c>
      <c r="C113" s="91">
        <f t="shared" si="11"/>
        <v>0.69444444444444298</v>
      </c>
      <c r="D113" s="86">
        <f>'Graficas Dias Tipo '!L111</f>
        <v>30685.26666666667</v>
      </c>
      <c r="E113" s="86">
        <f>'Graficas Dias Tipo '!AL111</f>
        <v>6423.6666666666661</v>
      </c>
      <c r="F113" s="86">
        <f>'Graficas Dias Tipo '!Y111</f>
        <v>34080.800000000003</v>
      </c>
      <c r="G113" s="86">
        <f>'Graficas Dias Tipo '!AY111</f>
        <v>8916.4333333333325</v>
      </c>
      <c r="H113" s="87"/>
      <c r="I113" s="88">
        <f t="shared" si="12"/>
        <v>30685.26666666667</v>
      </c>
      <c r="J113" s="89">
        <f t="shared" si="13"/>
        <v>6423.6666666666661</v>
      </c>
      <c r="K113" s="86"/>
    </row>
    <row r="114" spans="1:11">
      <c r="A114" s="80">
        <f t="shared" si="9"/>
        <v>102</v>
      </c>
      <c r="B114" s="80">
        <f t="shared" si="10"/>
        <v>16.833333333333314</v>
      </c>
      <c r="C114" s="91">
        <f t="shared" si="11"/>
        <v>0.7013888888888874</v>
      </c>
      <c r="D114" s="86">
        <f>'Graficas Dias Tipo '!L112</f>
        <v>30599.966666666667</v>
      </c>
      <c r="E114" s="86">
        <f>'Graficas Dias Tipo '!AL112</f>
        <v>6413.4666666666672</v>
      </c>
      <c r="F114" s="86">
        <f>'Graficas Dias Tipo '!Y112</f>
        <v>34048.066666666673</v>
      </c>
      <c r="G114" s="86">
        <f>'Graficas Dias Tipo '!AY112</f>
        <v>8933.9</v>
      </c>
      <c r="H114" s="87"/>
      <c r="I114" s="88">
        <f t="shared" si="12"/>
        <v>30599.966666666667</v>
      </c>
      <c r="J114" s="89">
        <f t="shared" si="13"/>
        <v>6413.4666666666672</v>
      </c>
      <c r="K114" s="86"/>
    </row>
    <row r="115" spans="1:11">
      <c r="A115" s="80">
        <f t="shared" si="9"/>
        <v>103</v>
      </c>
      <c r="B115" s="80">
        <f t="shared" si="10"/>
        <v>16.999999999999982</v>
      </c>
      <c r="C115" s="91">
        <f t="shared" si="11"/>
        <v>0.70833333333333182</v>
      </c>
      <c r="D115" s="86">
        <f>'Graficas Dias Tipo '!L113</f>
        <v>30579.5</v>
      </c>
      <c r="E115" s="86">
        <f>'Graficas Dias Tipo '!AL113</f>
        <v>6402.7666666666664</v>
      </c>
      <c r="F115" s="86">
        <f>'Graficas Dias Tipo '!Y113</f>
        <v>34166.699999999997</v>
      </c>
      <c r="G115" s="86">
        <f>'Graficas Dias Tipo '!AY113</f>
        <v>8952.5333333333328</v>
      </c>
      <c r="H115" s="87"/>
      <c r="I115" s="88">
        <f t="shared" si="12"/>
        <v>30579.5</v>
      </c>
      <c r="J115" s="89">
        <f t="shared" si="13"/>
        <v>6402.7666666666664</v>
      </c>
      <c r="K115" s="86"/>
    </row>
    <row r="116" spans="1:11">
      <c r="A116" s="80">
        <f t="shared" si="9"/>
        <v>104</v>
      </c>
      <c r="B116" s="80">
        <f t="shared" si="10"/>
        <v>17.16666666666665</v>
      </c>
      <c r="C116" s="91">
        <f t="shared" si="11"/>
        <v>0.71527777777777624</v>
      </c>
      <c r="D116" s="86">
        <f>'Graficas Dias Tipo '!L114</f>
        <v>30692.966666666664</v>
      </c>
      <c r="E116" s="86">
        <f>'Graficas Dias Tipo '!AL114</f>
        <v>6403.4666666666672</v>
      </c>
      <c r="F116" s="86">
        <f>'Graficas Dias Tipo '!Y114</f>
        <v>34395.666666666672</v>
      </c>
      <c r="G116" s="86">
        <f>'Graficas Dias Tipo '!AY114</f>
        <v>8938.6666666666661</v>
      </c>
      <c r="H116" s="87"/>
      <c r="I116" s="88">
        <f t="shared" si="12"/>
        <v>30692.966666666664</v>
      </c>
      <c r="J116" s="89">
        <f t="shared" si="13"/>
        <v>6403.4666666666672</v>
      </c>
      <c r="K116" s="86"/>
    </row>
    <row r="117" spans="1:11">
      <c r="A117" s="80">
        <f t="shared" si="9"/>
        <v>105</v>
      </c>
      <c r="B117" s="80">
        <f t="shared" si="10"/>
        <v>17.333333333333318</v>
      </c>
      <c r="C117" s="91">
        <f t="shared" si="11"/>
        <v>0.72222222222222066</v>
      </c>
      <c r="D117" s="86">
        <f>'Graficas Dias Tipo '!L115</f>
        <v>30687.033333333336</v>
      </c>
      <c r="E117" s="86">
        <f>'Graficas Dias Tipo '!AL115</f>
        <v>6431.6</v>
      </c>
      <c r="F117" s="86">
        <f>'Graficas Dias Tipo '!Y115</f>
        <v>34501.133333333331</v>
      </c>
      <c r="G117" s="86">
        <f>'Graficas Dias Tipo '!AY115</f>
        <v>9027.7333333333336</v>
      </c>
      <c r="H117" s="87"/>
      <c r="I117" s="88">
        <f t="shared" si="12"/>
        <v>30687.033333333336</v>
      </c>
      <c r="J117" s="89">
        <f t="shared" si="13"/>
        <v>6431.6</v>
      </c>
      <c r="K117" s="86"/>
    </row>
    <row r="118" spans="1:11">
      <c r="A118" s="80">
        <f t="shared" si="9"/>
        <v>106</v>
      </c>
      <c r="B118" s="80">
        <f t="shared" si="10"/>
        <v>17.499999999999986</v>
      </c>
      <c r="C118" s="91">
        <f t="shared" si="11"/>
        <v>0.72916666666666508</v>
      </c>
      <c r="D118" s="86">
        <f>'Graficas Dias Tipo '!L116</f>
        <v>30681.300000000003</v>
      </c>
      <c r="E118" s="86">
        <f>'Graficas Dias Tipo '!AL116</f>
        <v>6438.2</v>
      </c>
      <c r="F118" s="86">
        <f>'Graficas Dias Tipo '!Y116</f>
        <v>34572.100000000006</v>
      </c>
      <c r="G118" s="86">
        <f>'Graficas Dias Tipo '!AY116</f>
        <v>9076.5333333333328</v>
      </c>
      <c r="H118" s="87"/>
      <c r="I118" s="88">
        <f t="shared" si="12"/>
        <v>30681.300000000003</v>
      </c>
      <c r="J118" s="89">
        <f t="shared" si="13"/>
        <v>6438.2</v>
      </c>
      <c r="K118" s="86"/>
    </row>
    <row r="119" spans="1:11">
      <c r="A119" s="80">
        <f t="shared" si="9"/>
        <v>107</v>
      </c>
      <c r="B119" s="80">
        <f t="shared" si="10"/>
        <v>17.666666666666654</v>
      </c>
      <c r="C119" s="91">
        <f t="shared" si="11"/>
        <v>0.7361111111111095</v>
      </c>
      <c r="D119" s="86">
        <f>'Graficas Dias Tipo '!L117</f>
        <v>30761.800000000003</v>
      </c>
      <c r="E119" s="86">
        <f>'Graficas Dias Tipo '!AL117</f>
        <v>6468.9666666666662</v>
      </c>
      <c r="F119" s="86">
        <f>'Graficas Dias Tipo '!Y117</f>
        <v>34748.533333333333</v>
      </c>
      <c r="G119" s="86">
        <f>'Graficas Dias Tipo '!AY117</f>
        <v>9134.9000000000015</v>
      </c>
      <c r="H119" s="87"/>
      <c r="I119" s="88">
        <f t="shared" si="12"/>
        <v>30761.800000000003</v>
      </c>
      <c r="J119" s="89">
        <f t="shared" si="13"/>
        <v>6468.9666666666662</v>
      </c>
      <c r="K119" s="86"/>
    </row>
    <row r="120" spans="1:11">
      <c r="A120" s="80">
        <f t="shared" si="9"/>
        <v>108</v>
      </c>
      <c r="B120" s="80">
        <f t="shared" si="10"/>
        <v>17.833333333333321</v>
      </c>
      <c r="C120" s="91">
        <f t="shared" si="11"/>
        <v>0.74305555555555391</v>
      </c>
      <c r="D120" s="86">
        <f>'Graficas Dias Tipo '!L118</f>
        <v>30854.7</v>
      </c>
      <c r="E120" s="86">
        <f>'Graficas Dias Tipo '!AL118</f>
        <v>6498.7333333333336</v>
      </c>
      <c r="F120" s="86">
        <f>'Graficas Dias Tipo '!Y118</f>
        <v>34915.433333333334</v>
      </c>
      <c r="G120" s="86">
        <f>'Graficas Dias Tipo '!AY118</f>
        <v>9192.6666666666679</v>
      </c>
      <c r="H120" s="87"/>
      <c r="I120" s="88">
        <f t="shared" si="12"/>
        <v>30854.7</v>
      </c>
      <c r="J120" s="89">
        <f t="shared" si="13"/>
        <v>6498.7333333333336</v>
      </c>
      <c r="K120" s="86"/>
    </row>
    <row r="121" spans="1:11">
      <c r="A121" s="80">
        <f t="shared" si="9"/>
        <v>109</v>
      </c>
      <c r="B121" s="80">
        <f t="shared" si="10"/>
        <v>17.999999999999989</v>
      </c>
      <c r="C121" s="91">
        <f t="shared" si="11"/>
        <v>0.74999999999999833</v>
      </c>
      <c r="D121" s="86">
        <f>'Graficas Dias Tipo '!L119</f>
        <v>30842.233333333334</v>
      </c>
      <c r="E121" s="86">
        <f>'Graficas Dias Tipo '!AL119</f>
        <v>6478.5666666666666</v>
      </c>
      <c r="F121" s="86">
        <f>'Graficas Dias Tipo '!Y119</f>
        <v>35049.599999999999</v>
      </c>
      <c r="G121" s="86">
        <f>'Graficas Dias Tipo '!AY119</f>
        <v>9221.3333333333321</v>
      </c>
      <c r="H121" s="87"/>
      <c r="I121" s="88">
        <f t="shared" si="12"/>
        <v>30842.233333333334</v>
      </c>
      <c r="J121" s="89">
        <f t="shared" si="13"/>
        <v>6478.5666666666666</v>
      </c>
      <c r="K121" s="86"/>
    </row>
    <row r="122" spans="1:11">
      <c r="A122" s="80">
        <f t="shared" si="9"/>
        <v>110</v>
      </c>
      <c r="B122" s="80">
        <f t="shared" si="10"/>
        <v>18.166666666666657</v>
      </c>
      <c r="C122" s="91">
        <f t="shared" si="11"/>
        <v>0.75694444444444275</v>
      </c>
      <c r="D122" s="86">
        <f>'Graficas Dias Tipo '!L120</f>
        <v>31013.733333333334</v>
      </c>
      <c r="E122" s="86">
        <f>'Graficas Dias Tipo '!AL120</f>
        <v>6401.1666666666661</v>
      </c>
      <c r="F122" s="86">
        <f>'Graficas Dias Tipo '!Y120</f>
        <v>35319.033333333333</v>
      </c>
      <c r="G122" s="86">
        <f>'Graficas Dias Tipo '!AY120</f>
        <v>9189.3666666666668</v>
      </c>
      <c r="H122" s="87"/>
      <c r="I122" s="88">
        <f t="shared" si="12"/>
        <v>31013.733333333334</v>
      </c>
      <c r="J122" s="89">
        <f t="shared" si="13"/>
        <v>6401.1666666666661</v>
      </c>
      <c r="K122" s="86"/>
    </row>
    <row r="123" spans="1:11">
      <c r="A123" s="80">
        <f t="shared" si="9"/>
        <v>111</v>
      </c>
      <c r="B123" s="80">
        <f t="shared" si="10"/>
        <v>18.333333333333325</v>
      </c>
      <c r="C123" s="91">
        <f t="shared" si="11"/>
        <v>0.76388888888888717</v>
      </c>
      <c r="D123" s="86">
        <f>'Graficas Dias Tipo '!L121</f>
        <v>31087.7</v>
      </c>
      <c r="E123" s="86">
        <f>'Graficas Dias Tipo '!AL121</f>
        <v>6445.1</v>
      </c>
      <c r="F123" s="86">
        <f>'Graficas Dias Tipo '!Y121</f>
        <v>35765.466666666667</v>
      </c>
      <c r="G123" s="86">
        <f>'Graficas Dias Tipo '!AY121</f>
        <v>9271.4</v>
      </c>
      <c r="H123" s="87"/>
      <c r="I123" s="88">
        <f t="shared" si="12"/>
        <v>31087.7</v>
      </c>
      <c r="J123" s="89">
        <f t="shared" si="13"/>
        <v>6445.1</v>
      </c>
      <c r="K123" s="86"/>
    </row>
    <row r="124" spans="1:11">
      <c r="A124" s="80">
        <f t="shared" si="9"/>
        <v>112</v>
      </c>
      <c r="B124" s="80">
        <f t="shared" si="10"/>
        <v>18.499999999999993</v>
      </c>
      <c r="C124" s="91">
        <f t="shared" si="11"/>
        <v>0.77083333333333159</v>
      </c>
      <c r="D124" s="86">
        <f>'Graficas Dias Tipo '!L122</f>
        <v>31130.566666666669</v>
      </c>
      <c r="E124" s="86">
        <f>'Graficas Dias Tipo '!AL122</f>
        <v>6480.1333333333332</v>
      </c>
      <c r="F124" s="86">
        <f>'Graficas Dias Tipo '!Y122</f>
        <v>36130.666666666672</v>
      </c>
      <c r="G124" s="86">
        <f>'Graficas Dias Tipo '!AY122</f>
        <v>9377.7333333333336</v>
      </c>
      <c r="H124" s="87"/>
      <c r="I124" s="88">
        <f t="shared" si="12"/>
        <v>31130.566666666669</v>
      </c>
      <c r="J124" s="89">
        <f t="shared" si="13"/>
        <v>6480.1333333333332</v>
      </c>
      <c r="K124" s="86"/>
    </row>
    <row r="125" spans="1:11">
      <c r="A125" s="80">
        <f t="shared" si="9"/>
        <v>113</v>
      </c>
      <c r="B125" s="80">
        <f t="shared" si="10"/>
        <v>18.666666666666661</v>
      </c>
      <c r="C125" s="91">
        <f t="shared" si="11"/>
        <v>0.77777777777777601</v>
      </c>
      <c r="D125" s="86">
        <f>'Graficas Dias Tipo '!L123</f>
        <v>31297.866666666665</v>
      </c>
      <c r="E125" s="86">
        <f>'Graficas Dias Tipo '!AL123</f>
        <v>6497.5999999999995</v>
      </c>
      <c r="F125" s="86">
        <f>'Graficas Dias Tipo '!Y123</f>
        <v>36587.23333333333</v>
      </c>
      <c r="G125" s="86">
        <f>'Graficas Dias Tipo '!AY123</f>
        <v>9482.8333333333339</v>
      </c>
      <c r="H125" s="87"/>
      <c r="I125" s="88">
        <f t="shared" si="12"/>
        <v>31297.866666666665</v>
      </c>
      <c r="J125" s="89">
        <f t="shared" si="13"/>
        <v>6497.5999999999995</v>
      </c>
      <c r="K125" s="86"/>
    </row>
    <row r="126" spans="1:11">
      <c r="A126" s="80">
        <f t="shared" si="9"/>
        <v>114</v>
      </c>
      <c r="B126" s="80">
        <f t="shared" si="10"/>
        <v>18.833333333333329</v>
      </c>
      <c r="C126" s="91">
        <f t="shared" si="11"/>
        <v>0.78472222222222043</v>
      </c>
      <c r="D126" s="86">
        <f>'Graficas Dias Tipo '!L124</f>
        <v>31338.333333333336</v>
      </c>
      <c r="E126" s="86">
        <f>'Graficas Dias Tipo '!AL124</f>
        <v>6534</v>
      </c>
      <c r="F126" s="86">
        <f>'Graficas Dias Tipo '!Y124</f>
        <v>36966</v>
      </c>
      <c r="G126" s="86">
        <f>'Graficas Dias Tipo '!AY124</f>
        <v>9587.7000000000007</v>
      </c>
      <c r="H126" s="87"/>
      <c r="I126" s="88">
        <f t="shared" si="12"/>
        <v>31338.333333333336</v>
      </c>
      <c r="J126" s="89">
        <f t="shared" si="13"/>
        <v>6534</v>
      </c>
      <c r="K126" s="86"/>
    </row>
    <row r="127" spans="1:11">
      <c r="A127" s="80">
        <f t="shared" si="9"/>
        <v>115</v>
      </c>
      <c r="B127" s="80">
        <f t="shared" si="10"/>
        <v>18.999999999999996</v>
      </c>
      <c r="C127" s="96">
        <f t="shared" si="11"/>
        <v>0.79166666666666485</v>
      </c>
      <c r="D127" s="86">
        <f>'Graficas Dias Tipo '!L125</f>
        <v>31357.733333333334</v>
      </c>
      <c r="E127" s="86">
        <f>'Graficas Dias Tipo '!AL125</f>
        <v>6542.3666666666668</v>
      </c>
      <c r="F127" s="86">
        <f>'Graficas Dias Tipo '!Y125</f>
        <v>37113.4</v>
      </c>
      <c r="G127" s="86">
        <f>'Graficas Dias Tipo '!AY125</f>
        <v>9622.0666666666675</v>
      </c>
      <c r="H127" s="87">
        <f t="shared" ref="H127:H151" si="14">$G$4*C115^2+C115*$G$5+$G$6</f>
        <v>0</v>
      </c>
      <c r="I127" s="88">
        <f t="shared" si="12"/>
        <v>31357.733333333334</v>
      </c>
      <c r="J127" s="89">
        <f t="shared" si="13"/>
        <v>6542.3666666666668</v>
      </c>
      <c r="K127" s="86"/>
    </row>
    <row r="128" spans="1:11">
      <c r="A128" s="80">
        <f t="shared" si="9"/>
        <v>116</v>
      </c>
      <c r="B128" s="80">
        <f t="shared" si="10"/>
        <v>19.166666666666664</v>
      </c>
      <c r="C128" s="91">
        <f t="shared" si="11"/>
        <v>0.79861111111110927</v>
      </c>
      <c r="D128" s="86">
        <f>'Graficas Dias Tipo '!L126</f>
        <v>31552.433333333331</v>
      </c>
      <c r="E128" s="86">
        <f>'Graficas Dias Tipo '!AL126</f>
        <v>6533.9333333333334</v>
      </c>
      <c r="F128" s="86">
        <f>'Graficas Dias Tipo '!Y126</f>
        <v>37260.299999999988</v>
      </c>
      <c r="G128" s="86">
        <f>'Graficas Dias Tipo '!AY126</f>
        <v>9572.7333333333336</v>
      </c>
      <c r="H128" s="87">
        <f t="shared" si="14"/>
        <v>122.40172588879068</v>
      </c>
      <c r="I128" s="88">
        <f t="shared" si="12"/>
        <v>31674.835059222121</v>
      </c>
      <c r="J128" s="89">
        <f t="shared" si="13"/>
        <v>6599.0985494031183</v>
      </c>
      <c r="K128" s="86"/>
    </row>
    <row r="129" spans="1:11">
      <c r="A129" s="80">
        <f t="shared" si="9"/>
        <v>117</v>
      </c>
      <c r="B129" s="80">
        <f t="shared" si="10"/>
        <v>19.333333333333332</v>
      </c>
      <c r="C129" s="91">
        <f t="shared" si="11"/>
        <v>0.80555555555555369</v>
      </c>
      <c r="D129" s="86">
        <f>'Graficas Dias Tipo '!L127</f>
        <v>31638.566666666669</v>
      </c>
      <c r="E129" s="86">
        <f>'Graficas Dias Tipo '!AL127</f>
        <v>6563.9</v>
      </c>
      <c r="F129" s="86">
        <f>'Graficas Dias Tipo '!Y127</f>
        <v>37456.799999999996</v>
      </c>
      <c r="G129" s="86">
        <f>'Graficas Dias Tipo '!AY127</f>
        <v>9601.6999999999989</v>
      </c>
      <c r="H129" s="87">
        <f t="shared" si="14"/>
        <v>234.15982343940414</v>
      </c>
      <c r="I129" s="88">
        <f t="shared" si="12"/>
        <v>31872.726490106073</v>
      </c>
      <c r="J129" s="89">
        <f t="shared" si="13"/>
        <v>6686.1588835633193</v>
      </c>
      <c r="K129" s="229"/>
    </row>
    <row r="130" spans="1:11">
      <c r="A130" s="80">
        <f t="shared" si="9"/>
        <v>118</v>
      </c>
      <c r="B130" s="80">
        <f t="shared" si="10"/>
        <v>19.5</v>
      </c>
      <c r="C130" s="91">
        <f t="shared" si="11"/>
        <v>0.81249999999999811</v>
      </c>
      <c r="D130" s="86">
        <f>'Graficas Dias Tipo '!L128</f>
        <v>31787.533333333329</v>
      </c>
      <c r="E130" s="86">
        <f>'Graficas Dias Tipo '!AL128</f>
        <v>6587.1333333333332</v>
      </c>
      <c r="F130" s="86">
        <f>'Graficas Dias Tipo '!Y128</f>
        <v>37457</v>
      </c>
      <c r="G130" s="86">
        <f>'Graficas Dias Tipo '!AY128</f>
        <v>9624.1333333333332</v>
      </c>
      <c r="H130" s="87">
        <f t="shared" si="14"/>
        <v>335.27429265186947</v>
      </c>
      <c r="I130" s="88">
        <f t="shared" si="12"/>
        <v>32122.807625985199</v>
      </c>
      <c r="J130" s="89">
        <f t="shared" si="13"/>
        <v>6766.7318893616002</v>
      </c>
      <c r="K130" s="86"/>
    </row>
    <row r="131" spans="1:11">
      <c r="A131" s="80">
        <f t="shared" si="9"/>
        <v>119</v>
      </c>
      <c r="B131" s="80">
        <f t="shared" si="10"/>
        <v>19.666666666666668</v>
      </c>
      <c r="C131" s="91">
        <f t="shared" si="11"/>
        <v>0.81944444444444253</v>
      </c>
      <c r="D131" s="86">
        <f>'Graficas Dias Tipo '!L129</f>
        <v>31974.333333333336</v>
      </c>
      <c r="E131" s="86">
        <f>'Graficas Dias Tipo '!AL129</f>
        <v>6620.8333333333339</v>
      </c>
      <c r="F131" s="86">
        <f>'Graficas Dias Tipo '!Y129</f>
        <v>37620.699999999997</v>
      </c>
      <c r="G131" s="86">
        <f>'Graficas Dias Tipo '!AY129</f>
        <v>9667.0333333333328</v>
      </c>
      <c r="H131" s="87">
        <f t="shared" si="14"/>
        <v>425.74513352617214</v>
      </c>
      <c r="I131" s="88">
        <f t="shared" si="12"/>
        <v>32400.078466859508</v>
      </c>
      <c r="J131" s="89">
        <f t="shared" si="13"/>
        <v>6850.521715670192</v>
      </c>
      <c r="K131" s="86"/>
    </row>
    <row r="132" spans="1:11">
      <c r="A132" s="80">
        <f t="shared" si="9"/>
        <v>120</v>
      </c>
      <c r="B132" s="80">
        <f t="shared" si="10"/>
        <v>19.833333333333336</v>
      </c>
      <c r="C132" s="91">
        <f t="shared" si="11"/>
        <v>0.82638888888888695</v>
      </c>
      <c r="D132" s="86">
        <f>'Graficas Dias Tipo '!L130</f>
        <v>32167.100000000002</v>
      </c>
      <c r="E132" s="86">
        <f>'Graficas Dias Tipo '!AL130</f>
        <v>6644.5</v>
      </c>
      <c r="F132" s="86">
        <f>'Graficas Dias Tipo '!Y130</f>
        <v>37739.133333333331</v>
      </c>
      <c r="G132" s="86">
        <f>'Graficas Dias Tipo '!AY130</f>
        <v>9688.3000000000011</v>
      </c>
      <c r="H132" s="87">
        <f t="shared" si="14"/>
        <v>505.57234606232669</v>
      </c>
      <c r="I132" s="88">
        <f t="shared" si="12"/>
        <v>32672.672346062329</v>
      </c>
      <c r="J132" s="89">
        <f t="shared" si="13"/>
        <v>6920.6758616443749</v>
      </c>
      <c r="K132" s="86"/>
    </row>
    <row r="133" spans="1:11">
      <c r="A133" s="80">
        <f t="shared" si="9"/>
        <v>121</v>
      </c>
      <c r="B133" s="80">
        <f t="shared" si="10"/>
        <v>20.000000000000004</v>
      </c>
      <c r="C133" s="91">
        <f t="shared" si="11"/>
        <v>0.83333333333333137</v>
      </c>
      <c r="D133" s="86">
        <f>'Graficas Dias Tipo '!L131</f>
        <v>32231.233333333334</v>
      </c>
      <c r="E133" s="86">
        <f>'Graficas Dias Tipo '!AL131</f>
        <v>6661.333333333333</v>
      </c>
      <c r="F133" s="86">
        <f>'Graficas Dias Tipo '!Y131</f>
        <v>37637.133333333339</v>
      </c>
      <c r="G133" s="86">
        <f>'Graficas Dias Tipo '!AY131</f>
        <v>9692.3333333333321</v>
      </c>
      <c r="H133" s="87">
        <f t="shared" si="14"/>
        <v>574.75593026030401</v>
      </c>
      <c r="I133" s="88">
        <f t="shared" si="12"/>
        <v>32805.989263593641</v>
      </c>
      <c r="J133" s="89">
        <f t="shared" si="13"/>
        <v>6983.5896134382165</v>
      </c>
      <c r="K133" s="86"/>
    </row>
    <row r="134" spans="1:11">
      <c r="A134" s="80">
        <f t="shared" si="9"/>
        <v>122</v>
      </c>
      <c r="B134" s="80">
        <f t="shared" si="10"/>
        <v>20.166666666666671</v>
      </c>
      <c r="C134" s="91">
        <f t="shared" si="11"/>
        <v>0.84027777777777579</v>
      </c>
      <c r="D134" s="86">
        <f>'Graficas Dias Tipo '!L132</f>
        <v>32413.666666666672</v>
      </c>
      <c r="E134" s="86">
        <f>'Graficas Dias Tipo '!AL132</f>
        <v>6649.1</v>
      </c>
      <c r="F134" s="86">
        <f>'Graficas Dias Tipo '!Y132</f>
        <v>37572.6</v>
      </c>
      <c r="G134" s="86">
        <f>'Graficas Dias Tipo '!AY132</f>
        <v>9692.8000000000011</v>
      </c>
      <c r="H134" s="87">
        <f t="shared" si="14"/>
        <v>633.29588612017687</v>
      </c>
      <c r="I134" s="88">
        <f t="shared" si="12"/>
        <v>33046.962552786848</v>
      </c>
      <c r="J134" s="89">
        <f t="shared" si="13"/>
        <v>7022.7358979732217</v>
      </c>
      <c r="K134" s="86"/>
    </row>
    <row r="135" spans="1:11">
      <c r="A135" s="80">
        <f t="shared" si="9"/>
        <v>123</v>
      </c>
      <c r="B135" s="80">
        <f t="shared" si="10"/>
        <v>20.333333333333339</v>
      </c>
      <c r="C135" s="91">
        <f t="shared" si="11"/>
        <v>0.84722222222222021</v>
      </c>
      <c r="D135" s="86">
        <f>'Graficas Dias Tipo '!L133</f>
        <v>32550.533333333333</v>
      </c>
      <c r="E135" s="86">
        <f>'Graficas Dias Tipo '!AL133</f>
        <v>6669.4666666666662</v>
      </c>
      <c r="F135" s="86">
        <f>'Graficas Dias Tipo '!Y133</f>
        <v>37604.133333333324</v>
      </c>
      <c r="G135" s="86">
        <f>'Graficas Dias Tipo '!AY133</f>
        <v>9690.1333333333332</v>
      </c>
      <c r="H135" s="87">
        <f t="shared" si="14"/>
        <v>681.19221364184341</v>
      </c>
      <c r="I135" s="88">
        <f t="shared" si="12"/>
        <v>33231.725546975176</v>
      </c>
      <c r="J135" s="89">
        <f t="shared" si="13"/>
        <v>7076.6327687208059</v>
      </c>
      <c r="K135" s="86"/>
    </row>
    <row r="136" spans="1:11">
      <c r="A136" s="80">
        <f t="shared" si="9"/>
        <v>124</v>
      </c>
      <c r="B136" s="80">
        <f t="shared" si="10"/>
        <v>20.500000000000007</v>
      </c>
      <c r="C136" s="91">
        <f t="shared" si="11"/>
        <v>0.85416666666666463</v>
      </c>
      <c r="D136" s="86">
        <f>'Graficas Dias Tipo '!L134</f>
        <v>32634.733333333334</v>
      </c>
      <c r="E136" s="86">
        <f>'Graficas Dias Tipo '!AL134</f>
        <v>6689.1333333333332</v>
      </c>
      <c r="F136" s="86">
        <f>'Graficas Dias Tipo '!Y134</f>
        <v>37508.733333333337</v>
      </c>
      <c r="G136" s="86">
        <f>'Graficas Dias Tipo '!AY134</f>
        <v>9681.2333333333318</v>
      </c>
      <c r="H136" s="87">
        <f t="shared" si="14"/>
        <v>718.44491282540548</v>
      </c>
      <c r="I136" s="88">
        <f t="shared" si="12"/>
        <v>33353.178246158743</v>
      </c>
      <c r="J136" s="89">
        <f t="shared" si="13"/>
        <v>7130.1795015042208</v>
      </c>
      <c r="K136" s="86"/>
    </row>
    <row r="137" spans="1:11">
      <c r="A137" s="80">
        <f t="shared" si="9"/>
        <v>125</v>
      </c>
      <c r="B137" s="80">
        <f t="shared" si="10"/>
        <v>20.666666666666675</v>
      </c>
      <c r="C137" s="91">
        <f t="shared" si="11"/>
        <v>0.86111111111110905</v>
      </c>
      <c r="D137" s="86">
        <f>'Graficas Dias Tipo '!L135</f>
        <v>32729.233333333334</v>
      </c>
      <c r="E137" s="86">
        <f>'Graficas Dias Tipo '!AL135</f>
        <v>6721.3</v>
      </c>
      <c r="F137" s="86">
        <f>'Graficas Dias Tipo '!Y135</f>
        <v>37509.733333333323</v>
      </c>
      <c r="G137" s="86">
        <f>'Graficas Dias Tipo '!AY135</f>
        <v>9671.0666666666657</v>
      </c>
      <c r="H137" s="87">
        <f t="shared" si="14"/>
        <v>745.05398367077578</v>
      </c>
      <c r="I137" s="88">
        <f t="shared" si="12"/>
        <v>33474.287317004113</v>
      </c>
      <c r="J137" s="89">
        <f t="shared" si="13"/>
        <v>7181.0291927411945</v>
      </c>
      <c r="K137" s="86"/>
    </row>
    <row r="138" spans="1:11">
      <c r="A138" s="80">
        <f t="shared" si="9"/>
        <v>126</v>
      </c>
      <c r="B138" s="80">
        <f t="shared" si="10"/>
        <v>20.833333333333343</v>
      </c>
      <c r="C138" s="91">
        <f t="shared" si="11"/>
        <v>0.86805555555555347</v>
      </c>
      <c r="D138" s="86">
        <f>'Graficas Dias Tipo '!L136</f>
        <v>32825.633333333339</v>
      </c>
      <c r="E138" s="86">
        <f>'Graficas Dias Tipo '!AL136</f>
        <v>6754.2666666666664</v>
      </c>
      <c r="F138" s="86">
        <f>'Graficas Dias Tipo '!Y136</f>
        <v>37461.899999999994</v>
      </c>
      <c r="G138" s="86">
        <f>'Graficas Dias Tipo '!AY136</f>
        <v>9677.5333333333347</v>
      </c>
      <c r="H138" s="87">
        <f t="shared" si="14"/>
        <v>761.01942617801251</v>
      </c>
      <c r="I138" s="88">
        <f t="shared" si="12"/>
        <v>33586.652759511351</v>
      </c>
      <c r="J138" s="89">
        <f t="shared" si="13"/>
        <v>7234.1059169036353</v>
      </c>
      <c r="K138" s="86"/>
    </row>
    <row r="139" spans="1:11">
      <c r="A139" s="80">
        <f t="shared" si="9"/>
        <v>127</v>
      </c>
      <c r="B139" s="80">
        <f t="shared" si="10"/>
        <v>21.000000000000011</v>
      </c>
      <c r="C139" s="91">
        <f t="shared" si="11"/>
        <v>0.87499999999999789</v>
      </c>
      <c r="D139" s="86">
        <f>'Graficas Dias Tipo '!L137</f>
        <v>32915.833333333336</v>
      </c>
      <c r="E139" s="86">
        <f>'Graficas Dias Tipo '!AL137</f>
        <v>6762.1666666666661</v>
      </c>
      <c r="F139" s="86">
        <f>'Graficas Dias Tipo '!Y137</f>
        <v>37222.633333333339</v>
      </c>
      <c r="G139" s="86">
        <f>'Graficas Dias Tipo '!AY137</f>
        <v>9647.4333333333343</v>
      </c>
      <c r="H139" s="87">
        <f t="shared" si="14"/>
        <v>766.34124034707202</v>
      </c>
      <c r="I139" s="88">
        <f t="shared" si="12"/>
        <v>33682.174573680408</v>
      </c>
      <c r="J139" s="89">
        <f t="shared" si="13"/>
        <v>7275.5638144481736</v>
      </c>
      <c r="K139" s="86"/>
    </row>
    <row r="140" spans="1:11">
      <c r="A140" s="80">
        <f t="shared" si="9"/>
        <v>128</v>
      </c>
      <c r="B140" s="80">
        <f t="shared" si="10"/>
        <v>21.166666666666679</v>
      </c>
      <c r="C140" s="91">
        <f t="shared" si="11"/>
        <v>0.88194444444444231</v>
      </c>
      <c r="D140" s="86">
        <f>'Graficas Dias Tipo '!L138</f>
        <v>33013.166666666672</v>
      </c>
      <c r="E140" s="86">
        <f>'Graficas Dias Tipo '!AL138</f>
        <v>6781.7666666666664</v>
      </c>
      <c r="F140" s="86">
        <f>'Graficas Dias Tipo '!Y138</f>
        <v>37274.699999999997</v>
      </c>
      <c r="G140" s="86">
        <f>'Graficas Dias Tipo '!AY138</f>
        <v>9615.3666666666668</v>
      </c>
      <c r="H140" s="87">
        <f t="shared" si="14"/>
        <v>761.01942617801251</v>
      </c>
      <c r="I140" s="88">
        <f t="shared" si="12"/>
        <v>33774.186092844684</v>
      </c>
      <c r="J140" s="89">
        <f t="shared" si="13"/>
        <v>7287.787499391512</v>
      </c>
      <c r="K140" s="86"/>
    </row>
    <row r="141" spans="1:11">
      <c r="A141" s="80">
        <f t="shared" si="9"/>
        <v>129</v>
      </c>
      <c r="B141" s="80">
        <f t="shared" si="10"/>
        <v>21.333333333333346</v>
      </c>
      <c r="C141" s="91">
        <f t="shared" si="11"/>
        <v>0.88888888888888673</v>
      </c>
      <c r="D141" s="86">
        <f>'Graficas Dias Tipo '!L139</f>
        <v>32953.033333333326</v>
      </c>
      <c r="E141" s="86">
        <f>'Graficas Dias Tipo '!AL139</f>
        <v>6774.4666666666672</v>
      </c>
      <c r="F141" s="86">
        <f>'Graficas Dias Tipo '!Y139</f>
        <v>37173.433333333327</v>
      </c>
      <c r="G141" s="86">
        <f>'Graficas Dias Tipo '!AY139</f>
        <v>9581.7999999999993</v>
      </c>
      <c r="H141" s="87">
        <f t="shared" si="14"/>
        <v>745.05398367076123</v>
      </c>
      <c r="I141" s="88">
        <f t="shared" ref="I141:I156" si="15">H141+D141</f>
        <v>33698.087317004087</v>
      </c>
      <c r="J141" s="89">
        <f t="shared" ref="J141:J156" si="16">IF(I141&gt;D141,(I141-D141)/(F141-D141)*(G141-E141)+E141,E141)</f>
        <v>7270.0630280285559</v>
      </c>
      <c r="K141" s="86"/>
    </row>
    <row r="142" spans="1:11">
      <c r="A142" s="80">
        <f t="shared" ref="A142:A156" si="17">A141+1</f>
        <v>130</v>
      </c>
      <c r="B142" s="80">
        <f t="shared" ref="B142:B156" si="18">B141+1/6</f>
        <v>21.500000000000014</v>
      </c>
      <c r="C142" s="91">
        <f t="shared" ref="C142:C156" si="19">C141+10/60/24</f>
        <v>0.89583333333333115</v>
      </c>
      <c r="D142" s="86">
        <f>'Graficas Dias Tipo '!L140</f>
        <v>32727.666666666668</v>
      </c>
      <c r="E142" s="86">
        <f>'Graficas Dias Tipo '!AL140</f>
        <v>6742.0999999999995</v>
      </c>
      <c r="F142" s="86">
        <f>'Graficas Dias Tipo '!Y140</f>
        <v>36784.366666666669</v>
      </c>
      <c r="G142" s="86">
        <f>'Graficas Dias Tipo '!AY140</f>
        <v>9523.7666666666664</v>
      </c>
      <c r="H142" s="87">
        <f t="shared" si="14"/>
        <v>718.44491282540548</v>
      </c>
      <c r="I142" s="88">
        <f t="shared" si="15"/>
        <v>33446.111579492077</v>
      </c>
      <c r="J142" s="89">
        <f t="shared" si="16"/>
        <v>7234.7354588317294</v>
      </c>
      <c r="K142" s="86"/>
    </row>
    <row r="143" spans="1:11">
      <c r="A143" s="80">
        <f t="shared" si="17"/>
        <v>131</v>
      </c>
      <c r="B143" s="80">
        <f t="shared" si="18"/>
        <v>21.666666666666682</v>
      </c>
      <c r="C143" s="91">
        <f t="shared" si="19"/>
        <v>0.90277777777777557</v>
      </c>
      <c r="D143" s="86">
        <f>'Graficas Dias Tipo '!L141</f>
        <v>32485.533333333336</v>
      </c>
      <c r="E143" s="86">
        <f>'Graficas Dias Tipo '!AL141</f>
        <v>6716.1333333333332</v>
      </c>
      <c r="F143" s="86">
        <f>'Graficas Dias Tipo '!Y141</f>
        <v>36436.733333333344</v>
      </c>
      <c r="G143" s="86">
        <f>'Graficas Dias Tipo '!AY141</f>
        <v>9456.2333333333336</v>
      </c>
      <c r="H143" s="87">
        <f t="shared" si="14"/>
        <v>681.19221364182886</v>
      </c>
      <c r="I143" s="88">
        <f t="shared" si="15"/>
        <v>33166.725546975169</v>
      </c>
      <c r="J143" s="89">
        <f t="shared" si="16"/>
        <v>7188.5302721367298</v>
      </c>
      <c r="K143" s="86"/>
    </row>
    <row r="144" spans="1:11">
      <c r="A144" s="80">
        <f t="shared" si="17"/>
        <v>132</v>
      </c>
      <c r="B144" s="80">
        <f t="shared" si="18"/>
        <v>21.83333333333335</v>
      </c>
      <c r="C144" s="91">
        <f t="shared" si="19"/>
        <v>0.90972222222221999</v>
      </c>
      <c r="D144" s="86">
        <f>'Graficas Dias Tipo '!L142</f>
        <v>32192.1</v>
      </c>
      <c r="E144" s="86">
        <f>'Graficas Dias Tipo '!AL142</f>
        <v>6668.9000000000005</v>
      </c>
      <c r="F144" s="86">
        <f>'Graficas Dias Tipo '!Y142</f>
        <v>36012.566666666666</v>
      </c>
      <c r="G144" s="86">
        <f>'Graficas Dias Tipo '!AY142</f>
        <v>9375.7999999999993</v>
      </c>
      <c r="H144" s="87">
        <f t="shared" si="14"/>
        <v>633.29588612016232</v>
      </c>
      <c r="I144" s="88">
        <f t="shared" si="15"/>
        <v>32825.395886120161</v>
      </c>
      <c r="J144" s="89">
        <f t="shared" si="16"/>
        <v>7117.6066067335587</v>
      </c>
      <c r="K144" s="86"/>
    </row>
    <row r="145" spans="1:11">
      <c r="A145" s="80">
        <f t="shared" si="17"/>
        <v>133</v>
      </c>
      <c r="B145" s="80">
        <f t="shared" si="18"/>
        <v>22.000000000000018</v>
      </c>
      <c r="C145" s="91">
        <f t="shared" si="19"/>
        <v>0.91666666666666441</v>
      </c>
      <c r="D145" s="86">
        <f>'Graficas Dias Tipo '!L143</f>
        <v>31758.5</v>
      </c>
      <c r="E145" s="86">
        <f>'Graficas Dias Tipo '!AL143</f>
        <v>6615.3</v>
      </c>
      <c r="F145" s="86">
        <f>'Graficas Dias Tipo '!Y143</f>
        <v>35396.266666666663</v>
      </c>
      <c r="G145" s="86">
        <f>'Graficas Dias Tipo '!AY143</f>
        <v>9283.8333333333339</v>
      </c>
      <c r="H145" s="87">
        <f t="shared" si="14"/>
        <v>574.75593026028946</v>
      </c>
      <c r="I145" s="88">
        <f t="shared" si="15"/>
        <v>32333.255930260289</v>
      </c>
      <c r="J145" s="89">
        <f t="shared" si="16"/>
        <v>7036.9200484997009</v>
      </c>
      <c r="K145" s="86"/>
    </row>
    <row r="146" spans="1:11">
      <c r="A146" s="80">
        <f t="shared" si="17"/>
        <v>134</v>
      </c>
      <c r="B146" s="80">
        <f t="shared" si="18"/>
        <v>22.166666666666686</v>
      </c>
      <c r="C146" s="91">
        <f t="shared" si="19"/>
        <v>0.92361111111110883</v>
      </c>
      <c r="D146" s="86">
        <f>'Graficas Dias Tipo '!L144</f>
        <v>31488.23333333333</v>
      </c>
      <c r="E146" s="86">
        <f>'Graficas Dias Tipo '!AL144</f>
        <v>6574.9666666666662</v>
      </c>
      <c r="F146" s="86">
        <f>'Graficas Dias Tipo '!Y144</f>
        <v>35201.966666666674</v>
      </c>
      <c r="G146" s="86">
        <f>'Graficas Dias Tipo '!AY144</f>
        <v>9212.2666666666664</v>
      </c>
      <c r="H146" s="87">
        <f t="shared" si="14"/>
        <v>505.57234606231214</v>
      </c>
      <c r="I146" s="88">
        <f t="shared" si="15"/>
        <v>31993.805679395642</v>
      </c>
      <c r="J146" s="89">
        <f t="shared" si="16"/>
        <v>6933.9978163462692</v>
      </c>
      <c r="K146" s="86"/>
    </row>
    <row r="147" spans="1:11">
      <c r="A147" s="80">
        <f t="shared" si="17"/>
        <v>135</v>
      </c>
      <c r="B147" s="80">
        <f t="shared" si="18"/>
        <v>22.333333333333353</v>
      </c>
      <c r="C147" s="91">
        <f t="shared" si="19"/>
        <v>0.93055555555555325</v>
      </c>
      <c r="D147" s="86">
        <f>'Graficas Dias Tipo '!L145</f>
        <v>31142.433333333331</v>
      </c>
      <c r="E147" s="86">
        <f>'Graficas Dias Tipo '!AL145</f>
        <v>6507.9</v>
      </c>
      <c r="F147" s="86">
        <f>'Graficas Dias Tipo '!Y145</f>
        <v>34902.300000000003</v>
      </c>
      <c r="G147" s="86">
        <f>'Graficas Dias Tipo '!AY145</f>
        <v>9102</v>
      </c>
      <c r="H147" s="87">
        <f t="shared" si="14"/>
        <v>425.74513352614304</v>
      </c>
      <c r="I147" s="88">
        <f t="shared" si="15"/>
        <v>31568.178466859474</v>
      </c>
      <c r="J147" s="89">
        <f t="shared" si="16"/>
        <v>6801.6405894393856</v>
      </c>
      <c r="K147" s="86"/>
    </row>
    <row r="148" spans="1:11">
      <c r="A148" s="80">
        <f t="shared" si="17"/>
        <v>136</v>
      </c>
      <c r="B148" s="80">
        <f t="shared" si="18"/>
        <v>22.500000000000021</v>
      </c>
      <c r="C148" s="91">
        <f t="shared" si="19"/>
        <v>0.93749999999999767</v>
      </c>
      <c r="D148" s="86">
        <f>'Graficas Dias Tipo '!L146</f>
        <v>30705.9</v>
      </c>
      <c r="E148" s="86">
        <f>'Graficas Dias Tipo '!AL146</f>
        <v>6418.6333333333332</v>
      </c>
      <c r="F148" s="86">
        <f>'Graficas Dias Tipo '!Y146</f>
        <v>34402.400000000001</v>
      </c>
      <c r="G148" s="86">
        <f>'Graficas Dias Tipo '!AY146</f>
        <v>8992.9</v>
      </c>
      <c r="H148" s="87">
        <f t="shared" si="14"/>
        <v>335.27429265184037</v>
      </c>
      <c r="I148" s="88">
        <f t="shared" si="15"/>
        <v>31041.174292651842</v>
      </c>
      <c r="J148" s="89">
        <f t="shared" si="16"/>
        <v>6652.1205335940876</v>
      </c>
      <c r="K148" s="86"/>
    </row>
    <row r="149" spans="1:11">
      <c r="A149" s="80">
        <f t="shared" si="17"/>
        <v>137</v>
      </c>
      <c r="B149" s="80">
        <f t="shared" si="18"/>
        <v>22.666666666666689</v>
      </c>
      <c r="C149" s="91">
        <f t="shared" si="19"/>
        <v>0.94444444444444209</v>
      </c>
      <c r="D149" s="86">
        <f>'Graficas Dias Tipo '!L147</f>
        <v>30250.6</v>
      </c>
      <c r="E149" s="86">
        <f>'Graficas Dias Tipo '!AL147</f>
        <v>6319.9333333333334</v>
      </c>
      <c r="F149" s="86">
        <f>'Graficas Dias Tipo '!Y147</f>
        <v>33903.199999999997</v>
      </c>
      <c r="G149" s="86">
        <f>'Graficas Dias Tipo '!AY147</f>
        <v>8886.3000000000011</v>
      </c>
      <c r="H149" s="87">
        <f t="shared" si="14"/>
        <v>234.15982343936048</v>
      </c>
      <c r="I149" s="88">
        <f t="shared" si="15"/>
        <v>30484.759823439359</v>
      </c>
      <c r="J149" s="89">
        <f t="shared" si="16"/>
        <v>6484.457224683968</v>
      </c>
      <c r="K149" s="86"/>
    </row>
    <row r="150" spans="1:11">
      <c r="A150" s="80">
        <f t="shared" si="17"/>
        <v>138</v>
      </c>
      <c r="B150" s="80">
        <f t="shared" si="18"/>
        <v>22.833333333333357</v>
      </c>
      <c r="C150" s="91">
        <f t="shared" si="19"/>
        <v>0.95138888888888651</v>
      </c>
      <c r="D150" s="86">
        <f>'Graficas Dias Tipo '!L148</f>
        <v>29924.26666666667</v>
      </c>
      <c r="E150" s="86">
        <f>'Graficas Dias Tipo '!AL148</f>
        <v>6238.2333333333336</v>
      </c>
      <c r="F150" s="86">
        <f>'Graficas Dias Tipo '!Y148</f>
        <v>33446.1</v>
      </c>
      <c r="G150" s="86">
        <f>'Graficas Dias Tipo '!AY148</f>
        <v>8783.8000000000011</v>
      </c>
      <c r="H150" s="87">
        <f t="shared" si="14"/>
        <v>122.40172588876158</v>
      </c>
      <c r="I150" s="88">
        <f t="shared" si="15"/>
        <v>30046.668392555432</v>
      </c>
      <c r="J150" s="89">
        <f t="shared" si="16"/>
        <v>6326.7047980150528</v>
      </c>
      <c r="K150" s="86"/>
    </row>
    <row r="151" spans="1:11">
      <c r="A151" s="80">
        <f t="shared" si="17"/>
        <v>139</v>
      </c>
      <c r="B151" s="80">
        <f t="shared" si="18"/>
        <v>23.000000000000025</v>
      </c>
      <c r="C151" s="96">
        <f t="shared" si="19"/>
        <v>0.95833333333333093</v>
      </c>
      <c r="D151" s="86">
        <f>'Graficas Dias Tipo '!L149</f>
        <v>29426.133333333339</v>
      </c>
      <c r="E151" s="86">
        <f>'Graficas Dias Tipo '!AL149</f>
        <v>6168.2333333333336</v>
      </c>
      <c r="F151" s="86">
        <f>'Graficas Dias Tipo '!Y149</f>
        <v>32817.033333333333</v>
      </c>
      <c r="G151" s="86">
        <f>'Graficas Dias Tipo '!AY149</f>
        <v>8699.7999999999993</v>
      </c>
      <c r="H151" s="87">
        <f t="shared" si="14"/>
        <v>0</v>
      </c>
      <c r="I151" s="88">
        <f t="shared" si="15"/>
        <v>29426.133333333339</v>
      </c>
      <c r="J151" s="89">
        <f t="shared" si="16"/>
        <v>6168.2333333333336</v>
      </c>
      <c r="K151" s="86"/>
    </row>
    <row r="152" spans="1:11">
      <c r="A152" s="80">
        <f t="shared" si="17"/>
        <v>140</v>
      </c>
      <c r="B152" s="80">
        <f t="shared" si="18"/>
        <v>23.166666666666693</v>
      </c>
      <c r="C152" s="91">
        <f t="shared" si="19"/>
        <v>0.96527777777777535</v>
      </c>
      <c r="D152" s="86">
        <f>'Graficas Dias Tipo '!L150</f>
        <v>29087.899999999998</v>
      </c>
      <c r="E152" s="86">
        <f>'Graficas Dias Tipo '!AL150</f>
        <v>6177.2666666666664</v>
      </c>
      <c r="F152" s="86">
        <f>'Graficas Dias Tipo '!Y150</f>
        <v>32356.333333333328</v>
      </c>
      <c r="G152" s="86">
        <f>'Graficas Dias Tipo '!AY150</f>
        <v>8693.4333333333343</v>
      </c>
      <c r="H152" s="87"/>
      <c r="I152" s="88">
        <f t="shared" si="15"/>
        <v>29087.899999999998</v>
      </c>
      <c r="J152" s="89">
        <f t="shared" si="16"/>
        <v>6177.2666666666664</v>
      </c>
      <c r="K152" s="86"/>
    </row>
    <row r="153" spans="1:11">
      <c r="A153" s="80">
        <f t="shared" si="17"/>
        <v>141</v>
      </c>
      <c r="B153" s="80">
        <f t="shared" si="18"/>
        <v>23.333333333333361</v>
      </c>
      <c r="C153" s="91">
        <f t="shared" si="19"/>
        <v>0.97222222222221977</v>
      </c>
      <c r="D153" s="86">
        <f>'Graficas Dias Tipo '!L151</f>
        <v>28709.533333333333</v>
      </c>
      <c r="E153" s="86">
        <f>'Graficas Dias Tipo '!AL151</f>
        <v>6118.2333333333336</v>
      </c>
      <c r="F153" s="86">
        <f>'Graficas Dias Tipo '!Y151</f>
        <v>31889.866666666672</v>
      </c>
      <c r="G153" s="86">
        <f>'Graficas Dias Tipo '!AY151</f>
        <v>8579.9666666666653</v>
      </c>
      <c r="H153" s="87"/>
      <c r="I153" s="88">
        <f t="shared" si="15"/>
        <v>28709.533333333333</v>
      </c>
      <c r="J153" s="89">
        <f t="shared" si="16"/>
        <v>6118.2333333333336</v>
      </c>
      <c r="K153" s="86"/>
    </row>
    <row r="154" spans="1:11">
      <c r="A154" s="80">
        <f t="shared" si="17"/>
        <v>142</v>
      </c>
      <c r="B154" s="80">
        <f t="shared" si="18"/>
        <v>23.500000000000028</v>
      </c>
      <c r="C154" s="91">
        <f t="shared" si="19"/>
        <v>0.97916666666666419</v>
      </c>
      <c r="D154" s="86">
        <f>'Graficas Dias Tipo '!L152</f>
        <v>28318.3</v>
      </c>
      <c r="E154" s="86">
        <f>'Graficas Dias Tipo '!AL152</f>
        <v>6037.2333333333327</v>
      </c>
      <c r="F154" s="86">
        <f>'Graficas Dias Tipo '!Y152</f>
        <v>31298.566666666666</v>
      </c>
      <c r="G154" s="86">
        <f>'Graficas Dias Tipo '!AY152</f>
        <v>8477.0333333333328</v>
      </c>
      <c r="H154" s="87"/>
      <c r="I154" s="88">
        <f t="shared" si="15"/>
        <v>28318.3</v>
      </c>
      <c r="J154" s="89">
        <f t="shared" si="16"/>
        <v>6037.2333333333327</v>
      </c>
      <c r="K154" s="86"/>
    </row>
    <row r="155" spans="1:11">
      <c r="A155" s="80">
        <f t="shared" si="17"/>
        <v>143</v>
      </c>
      <c r="B155" s="80">
        <f t="shared" si="18"/>
        <v>23.666666666666696</v>
      </c>
      <c r="C155" s="91">
        <f t="shared" si="19"/>
        <v>0.98611111111110861</v>
      </c>
      <c r="D155" s="86">
        <f>'Graficas Dias Tipo '!L153</f>
        <v>27934.433333333331</v>
      </c>
      <c r="E155" s="86">
        <f>'Graficas Dias Tipo '!AL153</f>
        <v>5958.2666666666664</v>
      </c>
      <c r="F155" s="86">
        <f>'Graficas Dias Tipo '!Y153</f>
        <v>30847.366666666669</v>
      </c>
      <c r="G155" s="86">
        <f>'Graficas Dias Tipo '!AY153</f>
        <v>8336.6666666666661</v>
      </c>
      <c r="H155" s="87"/>
      <c r="I155" s="88">
        <f t="shared" si="15"/>
        <v>27934.433333333331</v>
      </c>
      <c r="J155" s="89">
        <f t="shared" si="16"/>
        <v>5958.2666666666664</v>
      </c>
      <c r="K155" s="86"/>
    </row>
    <row r="156" spans="1:11" ht="15.75" thickBot="1">
      <c r="A156" s="80">
        <f t="shared" si="17"/>
        <v>144</v>
      </c>
      <c r="B156" s="80">
        <f t="shared" si="18"/>
        <v>23.833333333333364</v>
      </c>
      <c r="C156" s="91">
        <f t="shared" si="19"/>
        <v>0.99305555555555303</v>
      </c>
      <c r="D156" s="86">
        <f>'Graficas Dias Tipo '!L154</f>
        <v>27622.199999999997</v>
      </c>
      <c r="E156" s="86">
        <f>'Graficas Dias Tipo '!AL154</f>
        <v>5878.7666666666664</v>
      </c>
      <c r="F156" s="86">
        <f>'Graficas Dias Tipo '!Y154</f>
        <v>30315.333333333332</v>
      </c>
      <c r="G156" s="86">
        <f>'Graficas Dias Tipo '!AY154</f>
        <v>8170.4333333333325</v>
      </c>
      <c r="H156" s="97"/>
      <c r="I156" s="98">
        <f t="shared" si="15"/>
        <v>27622.199999999997</v>
      </c>
      <c r="J156" s="26">
        <f t="shared" si="16"/>
        <v>5878.7666666666664</v>
      </c>
      <c r="K156" s="86"/>
    </row>
  </sheetData>
  <mergeCells count="14">
    <mergeCell ref="R17:U17"/>
    <mergeCell ref="R14:S14"/>
    <mergeCell ref="L2:M2"/>
    <mergeCell ref="O1:P1"/>
    <mergeCell ref="F1:I1"/>
    <mergeCell ref="H2:I2"/>
    <mergeCell ref="R1:S1"/>
    <mergeCell ref="H11:J11"/>
    <mergeCell ref="L14:M14"/>
    <mergeCell ref="O14:P14"/>
    <mergeCell ref="L7:M7"/>
    <mergeCell ref="R9:U9"/>
    <mergeCell ref="O10:P10"/>
    <mergeCell ref="T10:U1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6"/>
  <sheetViews>
    <sheetView topLeftCell="D1" zoomScale="85" zoomScaleNormal="85" workbookViewId="0">
      <selection activeCell="G9" sqref="G9"/>
    </sheetView>
  </sheetViews>
  <sheetFormatPr baseColWidth="10" defaultRowHeight="15"/>
  <cols>
    <col min="1" max="2" width="0" style="181" hidden="1" customWidth="1"/>
    <col min="3" max="3" width="20.5703125" style="181" bestFit="1" customWidth="1"/>
    <col min="4" max="4" width="16.140625" style="181" bestFit="1" customWidth="1"/>
    <col min="5" max="5" width="20.42578125" style="181" bestFit="1" customWidth="1"/>
    <col min="6" max="6" width="16.5703125" style="181" bestFit="1" customWidth="1"/>
    <col min="7" max="7" width="20.7109375" style="181" bestFit="1" customWidth="1"/>
    <col min="8" max="8" width="11.42578125" style="80"/>
    <col min="9" max="9" width="12.42578125" style="181" bestFit="1" customWidth="1"/>
    <col min="10" max="10" width="13.7109375" style="81" bestFit="1" customWidth="1"/>
    <col min="11" max="11" width="13.7109375" style="81" customWidth="1"/>
    <col min="12" max="12" width="31.28515625" style="181" bestFit="1" customWidth="1"/>
    <col min="13" max="14" width="11.42578125" style="181"/>
    <col min="15" max="15" width="28.5703125" style="181" bestFit="1" customWidth="1"/>
    <col min="16" max="16" width="13.7109375" style="181" bestFit="1" customWidth="1"/>
    <col min="17" max="17" width="11.42578125" style="181"/>
    <col min="18" max="18" width="23.140625" style="181" bestFit="1" customWidth="1"/>
    <col min="19" max="19" width="12.7109375" style="181" bestFit="1" customWidth="1"/>
    <col min="20" max="20" width="24.28515625" style="181" bestFit="1" customWidth="1"/>
    <col min="21" max="21" width="13.7109375" style="181" bestFit="1" customWidth="1"/>
    <col min="22" max="22" width="21.42578125" style="181" bestFit="1" customWidth="1"/>
    <col min="23" max="23" width="12.7109375" style="181" bestFit="1" customWidth="1"/>
    <col min="24" max="25" width="25.28515625" style="181" bestFit="1" customWidth="1"/>
    <col min="26" max="26" width="12.28515625" style="181" bestFit="1" customWidth="1"/>
    <col min="27" max="16384" width="11.42578125" style="181"/>
  </cols>
  <sheetData>
    <row r="1" spans="1:23" ht="15.75" thickBot="1">
      <c r="F1" s="248" t="s">
        <v>96</v>
      </c>
      <c r="G1" s="249"/>
      <c r="H1" s="249"/>
      <c r="I1" s="250"/>
      <c r="J1" s="181"/>
      <c r="K1" s="181"/>
      <c r="O1" s="269" t="s">
        <v>227</v>
      </c>
      <c r="P1" s="269"/>
      <c r="R1" s="269" t="s">
        <v>137</v>
      </c>
      <c r="S1" s="269"/>
    </row>
    <row r="2" spans="1:23" ht="15.75" thickBot="1">
      <c r="C2" s="179" t="s">
        <v>228</v>
      </c>
      <c r="D2" s="217">
        <f>'Comparación simple'!$F$1*'Comparación simple'!$N$4*'Comparación simple'!$D$54/365/1000</f>
        <v>5211.7277747054959</v>
      </c>
      <c r="F2" s="19" t="s">
        <v>229</v>
      </c>
      <c r="G2" s="151">
        <f>D2</f>
        <v>5211.7277747054959</v>
      </c>
      <c r="H2" s="261" t="s">
        <v>230</v>
      </c>
      <c r="I2" s="272"/>
      <c r="J2" s="181"/>
      <c r="K2" s="181"/>
      <c r="L2" s="269" t="s">
        <v>231</v>
      </c>
      <c r="M2" s="269"/>
      <c r="O2" s="177" t="s">
        <v>230</v>
      </c>
      <c r="P2" s="177"/>
      <c r="R2" s="177" t="s">
        <v>230</v>
      </c>
      <c r="S2" s="177"/>
    </row>
    <row r="3" spans="1:23">
      <c r="F3" s="21" t="s">
        <v>232</v>
      </c>
      <c r="G3" s="152">
        <f>G2-I5</f>
        <v>1.4370016288012266E-10</v>
      </c>
      <c r="H3" s="183" t="s">
        <v>130</v>
      </c>
      <c r="I3" s="150">
        <f>A55-A13</f>
        <v>42</v>
      </c>
      <c r="J3" s="181"/>
      <c r="K3" s="181"/>
      <c r="L3" s="177" t="s">
        <v>130</v>
      </c>
      <c r="M3" s="22">
        <f>A156-A13</f>
        <v>143</v>
      </c>
      <c r="O3" s="177" t="s">
        <v>130</v>
      </c>
      <c r="P3" s="22">
        <f>A156-A13</f>
        <v>143</v>
      </c>
      <c r="R3" s="177" t="s">
        <v>130</v>
      </c>
      <c r="S3" s="22">
        <f>A156-A13</f>
        <v>143</v>
      </c>
    </row>
    <row r="4" spans="1:23">
      <c r="F4" s="21" t="s">
        <v>141</v>
      </c>
      <c r="G4" s="152">
        <v>52512.335829101168</v>
      </c>
      <c r="H4" s="183" t="s">
        <v>129</v>
      </c>
      <c r="I4" s="24">
        <f>(B55-B13)/I3</f>
        <v>0.16666666666666674</v>
      </c>
      <c r="J4" s="181"/>
      <c r="K4" s="181"/>
      <c r="L4" s="177" t="s">
        <v>129</v>
      </c>
      <c r="M4" s="22">
        <f>(B156-B13)/M3</f>
        <v>0.16666666666666688</v>
      </c>
      <c r="O4" s="177" t="s">
        <v>129</v>
      </c>
      <c r="P4" s="22">
        <f>(B156-B13)/P3</f>
        <v>0.16666666666666688</v>
      </c>
      <c r="R4" s="177" t="s">
        <v>129</v>
      </c>
      <c r="S4" s="22">
        <f>(B156-B13)/S3</f>
        <v>0.16666666666666688</v>
      </c>
    </row>
    <row r="5" spans="1:23">
      <c r="F5" s="21" t="s">
        <v>140</v>
      </c>
      <c r="G5" s="152">
        <v>15316.097950154504</v>
      </c>
      <c r="H5" s="183" t="s">
        <v>132</v>
      </c>
      <c r="I5" s="153">
        <f>I4/3*(H13+H55+4*SUM(H14,H16,H18,H20,H22,H24,H26,H28,H30,H32,H34,H36,H38,H40,H42,H44,H46,H48,H50,H52,H54)+2*SUM(H15,H17,H19,H21,H23,H25,H27,H29,H31,H33,H35,H37,H39,H41,H43,,H45,H47,H49,H51,H53))</f>
        <v>5211.7277747053522</v>
      </c>
      <c r="J5" s="181"/>
      <c r="K5" s="181"/>
      <c r="L5" s="177" t="s">
        <v>231</v>
      </c>
      <c r="M5" s="167">
        <f>M4/3*(E13+E156+2*SUM(E15,E17,E19,E21,E23,E25,E27,E29,E31,E33,E35,E37,E39,E41,E43,E45,E47,E49,E51,E53,E55,E57,E59,E61,E63,E65,E67,E69,E71,E73,E75,E77,E79,E81,E83,E85,E87,E89,E91,E93,E95,E97,E99,E101,E103,E105,E107,E109,E111,E113,E115,E117,E119,E121,E123,E125,E127,E129,E131,E133,E135,E137,E139,E141,E143,E145,E147,E149,E151,E153,E155)+4*SUM(E14,E16,E18,E20,E22,E24,E26,E28,E30,E32,E34,E36,E38,E40,E42,E44,E46,E48,E50,E52,E54,E56,E58,E60,E62,E64,E66,E68,E72,E74,E76,E78,E80,E82,E84,E86,E88,E90,E92,E94,E96,E98,E100,E102,E104,E106,E108,E110,E112,E114,E116,E118,E120,E122,E124,E126,E128,E130,E132,E134,E136,E138,E140,E142,E144,E146,E148,E150,E152,E154))</f>
        <v>144750.0388888891</v>
      </c>
      <c r="O5" s="177" t="s">
        <v>227</v>
      </c>
      <c r="P5" s="167">
        <f>P4/3*(G13+G156+2*SUM(G15,G17,G19,G21,G23,G25,G27,G29,G31,G33,G35,G37,G39,G41,G43,G45,G47,G49,G51,G53,G55,G57,G59,G61,G63,G65,G67,G69,G71,G73,G75,G77,G79,G81,G83,G85,G87,G89,G91,G93,G95,G97,G99,G101,G103,G105,G107,G109,G111,G113,G115,G117,G119,G121,G123,G125,G127,G129,G131,G133,G135,G137,G139,G141,G143,G145,G147,G149,G151,G153,G155)+4*SUM(G14,G16,G18,G20,G22,G24,G26,G28,G30,G32,G34,G36,G38,G40,G42,G44,G46,G48,G50,G52,G54,G56,G58,G60,G62,G64,G66,G68,G72,G74,G76,G78,G80,G82,G84,G86,G88,G90,G92,G94,G96,G98,G100,G102,G104,G106,G108,G110,G112,G114,G116,G118,G120,G122,G124,G126,G128,G130,G132,G134,G136,G138,G140,G142,G144,G146,G148,G150,G152,G154))</f>
        <v>200015.27037037071</v>
      </c>
      <c r="R5" s="177" t="s">
        <v>137</v>
      </c>
      <c r="S5" s="167">
        <f>S4/3*(J13+J156+2*SUM(J15,J17,J19,J21,J23,J25,J27,J29,J31,J33,J35,J37,J39,J41,J43,J45,J47,J49,J51,J53,J55,J57,J59,J61,J63,J65,J67,J69,J71,J73,J75,J77,J79,J81,J83,J85,J87,J89,J91,J93,J95,J97,J99,J101,J103,J105,J107,J109,J111,J113,J115,J117,J119,J121,J123,J125,J127,J129,J131,J133,J135,J137,J139,J141,J143,J145,J147,J149,J151,J153,J155)+4*SUM(J14,J16,J18,J20,J22,J24,J26,J28,J30,J32,J34,J36,J38,J40,J42,J44,J46,J48,J50,J52,J54,J56,J58,J60,J62,J64,J66,J68,J72,J74,J76,J78,J80,J82,J84,J86,J88,J90,J92,J94,J96,J98,J100,J102,J104,J106,J108,J110,J112,J114,J116,J118,J120,J122,J124,J126,J128,J130,J132,J134,J136,J138,J140,J142,J144,J146,J148,J150,J152,J154))</f>
        <v>149535.34404271463</v>
      </c>
    </row>
    <row r="6" spans="1:23" ht="15.75" thickBot="1">
      <c r="F6" s="25" t="s">
        <v>135</v>
      </c>
      <c r="G6" s="155">
        <v>0</v>
      </c>
      <c r="H6" s="28"/>
      <c r="I6" s="29"/>
      <c r="J6" s="181"/>
      <c r="K6" s="181"/>
      <c r="R6" s="177" t="s">
        <v>218</v>
      </c>
      <c r="S6" s="152">
        <f>S5-M5</f>
        <v>4785.305153825524</v>
      </c>
    </row>
    <row r="7" spans="1:23">
      <c r="J7" s="181"/>
      <c r="K7" s="181"/>
      <c r="L7" s="269" t="s">
        <v>219</v>
      </c>
      <c r="M7" s="269"/>
    </row>
    <row r="8" spans="1:23" ht="15.75" thickBot="1">
      <c r="C8" s="82"/>
      <c r="J8" s="181"/>
      <c r="K8" s="181"/>
      <c r="L8" s="177" t="s">
        <v>130</v>
      </c>
      <c r="M8" s="22">
        <f>A156-A13</f>
        <v>143</v>
      </c>
    </row>
    <row r="9" spans="1:23" ht="15.75" thickBot="1">
      <c r="L9" s="177" t="s">
        <v>129</v>
      </c>
      <c r="M9" s="22">
        <f>(B156-B13)/M8</f>
        <v>0.16666666666666688</v>
      </c>
      <c r="R9" s="248" t="s">
        <v>96</v>
      </c>
      <c r="S9" s="249"/>
      <c r="T9" s="249"/>
      <c r="U9" s="250"/>
      <c r="V9" s="16"/>
      <c r="W9" s="16"/>
    </row>
    <row r="10" spans="1:23" ht="15.75" thickBot="1">
      <c r="L10" s="177" t="s">
        <v>220</v>
      </c>
      <c r="M10" s="167">
        <f>M9/3*(D13+D156+2*SUM(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155)+4*SUM(D14,D16,D18,D20,D22,D24,D26,D28,D30,D32,D34,D36,D38,D40,D42,D44,D46,D48,D50,D52,D54,D56,D58,D60,D62,D64,D66,D68,D72,D74,D76,D78,D80,D82,D84,D86,D88,D90,D92,D94,D96,D98,D100,D102,D104,D106,D108,D110,D112,D114,D116,D118,D120,D122,D124,D126,D128,D130,D132,D134,D136,D138,D140,D142,D144,D146,D148,D150,D152,D154))</f>
        <v>681145.97037037136</v>
      </c>
      <c r="O10" s="230" t="s">
        <v>147</v>
      </c>
      <c r="P10" s="266"/>
      <c r="R10" s="19" t="s">
        <v>221</v>
      </c>
      <c r="S10" s="161">
        <f>'Comparación simple'!B26-'Comparación simple'!D24</f>
        <v>14842</v>
      </c>
      <c r="T10" s="248" t="s">
        <v>145</v>
      </c>
      <c r="U10" s="250"/>
      <c r="V10" s="16"/>
      <c r="W10" s="16"/>
    </row>
    <row r="11" spans="1:23">
      <c r="H11" s="263" t="s">
        <v>96</v>
      </c>
      <c r="I11" s="264"/>
      <c r="J11" s="265"/>
      <c r="K11" s="16"/>
      <c r="L11" s="177" t="s">
        <v>222</v>
      </c>
      <c r="M11" s="83">
        <f>M5/M10</f>
        <v>0.21250957237577378</v>
      </c>
      <c r="O11" s="19" t="s">
        <v>223</v>
      </c>
      <c r="P11" s="164">
        <f>'Comparación simple'!B4</f>
        <v>14842</v>
      </c>
      <c r="R11" s="21" t="s">
        <v>209</v>
      </c>
      <c r="S11" s="162">
        <f>'Comparación simple'!D54</f>
        <v>1128861</v>
      </c>
      <c r="T11" s="21" t="s">
        <v>221</v>
      </c>
      <c r="U11" s="157">
        <f>S10*'Comparación simple'!N4*'Comparación simple'!F1*'Comparación (5%) E1'!M11</f>
        <v>5315021.7108844528</v>
      </c>
      <c r="V11" s="84"/>
      <c r="W11" s="84"/>
    </row>
    <row r="12" spans="1:23">
      <c r="C12" s="183" t="s">
        <v>154</v>
      </c>
      <c r="D12" s="183" t="s">
        <v>155</v>
      </c>
      <c r="E12" s="183" t="s">
        <v>156</v>
      </c>
      <c r="F12" s="183" t="s">
        <v>157</v>
      </c>
      <c r="G12" s="185" t="s">
        <v>158</v>
      </c>
      <c r="H12" s="36" t="s">
        <v>124</v>
      </c>
      <c r="I12" s="183" t="s">
        <v>224</v>
      </c>
      <c r="J12" s="37" t="s">
        <v>159</v>
      </c>
      <c r="K12" s="147"/>
      <c r="O12" s="21" t="s">
        <v>92</v>
      </c>
      <c r="P12" s="157">
        <f>'Comparación simple'!B2</f>
        <v>9820553</v>
      </c>
      <c r="R12" s="21" t="s">
        <v>92</v>
      </c>
      <c r="S12" s="162">
        <f>'Comparación simple'!B54</f>
        <v>9335583</v>
      </c>
      <c r="T12" s="21" t="s">
        <v>209</v>
      </c>
      <c r="U12" s="157">
        <f>S6*1000*365</f>
        <v>1746636381.1463163</v>
      </c>
      <c r="V12" s="84"/>
      <c r="W12" s="84"/>
    </row>
    <row r="13" spans="1:23" ht="15.75" thickBot="1">
      <c r="A13" s="181">
        <v>1</v>
      </c>
      <c r="B13" s="181">
        <v>0</v>
      </c>
      <c r="C13" s="85">
        <v>0</v>
      </c>
      <c r="D13" s="86">
        <f>'Graficas Dias Tipo '!L11</f>
        <v>27129.466666666671</v>
      </c>
      <c r="E13" s="86">
        <f>'Graficas Dias Tipo '!AL11</f>
        <v>5816.4666666666672</v>
      </c>
      <c r="F13" s="86">
        <f>'Graficas Dias Tipo '!Y11</f>
        <v>29494.866666666672</v>
      </c>
      <c r="G13" s="86">
        <f>'Graficas Dias Tipo '!AY11</f>
        <v>7634.2999999999993</v>
      </c>
      <c r="H13" s="87">
        <f t="shared" ref="H13:H55" si="0">-$G$4*C13^2+$G$5*C13+$G$6</f>
        <v>0</v>
      </c>
      <c r="I13" s="88">
        <f t="shared" ref="I13:I44" si="1">D13+H13</f>
        <v>27129.466666666671</v>
      </c>
      <c r="J13" s="89">
        <f>IF(I13&gt;D13,(I13-D13)/(F13-D13)*(G13-E13)+E13,E13)</f>
        <v>5816.4666666666672</v>
      </c>
      <c r="K13" s="148"/>
      <c r="O13" s="90" t="s">
        <v>206</v>
      </c>
      <c r="P13" s="158">
        <f>'Comparación simple'!B3</f>
        <v>13038663</v>
      </c>
      <c r="R13" s="90" t="s">
        <v>206</v>
      </c>
      <c r="S13" s="163">
        <f>'Comparación simple'!B55</f>
        <v>12394772</v>
      </c>
      <c r="T13" s="21" t="s">
        <v>92</v>
      </c>
      <c r="U13" s="157">
        <f>'Comparación simple'!B59</f>
        <v>25179301312.907444</v>
      </c>
      <c r="V13" s="84"/>
      <c r="W13" s="84"/>
    </row>
    <row r="14" spans="1:23" ht="15.75" thickBot="1">
      <c r="A14" s="80">
        <f t="shared" ref="A14:A77" si="2">A13+1</f>
        <v>2</v>
      </c>
      <c r="B14" s="80">
        <f t="shared" ref="B14:B77" si="3">B13+1/6</f>
        <v>0.16666666666666666</v>
      </c>
      <c r="C14" s="91">
        <f t="shared" ref="C14:C77" si="4">C13+10/60/24</f>
        <v>6.9444444444444441E-3</v>
      </c>
      <c r="D14" s="86">
        <f>'Graficas Dias Tipo '!L12</f>
        <v>26963.666666666664</v>
      </c>
      <c r="E14" s="86">
        <f>'Graficas Dias Tipo '!AL12</f>
        <v>5746.9</v>
      </c>
      <c r="F14" s="86">
        <f>'Graficas Dias Tipo '!Y12</f>
        <v>29405.866666666672</v>
      </c>
      <c r="G14" s="86">
        <f>'Graficas Dias Tipo '!AY12</f>
        <v>7698</v>
      </c>
      <c r="H14" s="87">
        <f t="shared" si="0"/>
        <v>103.82936771764793</v>
      </c>
      <c r="I14" s="88">
        <f t="shared" si="1"/>
        <v>27067.496034384312</v>
      </c>
      <c r="J14" s="89">
        <f t="shared" ref="J14:J45" si="5">(I14-D14)/(F14-D14)*(G14-E14)+E14</f>
        <v>5829.8504051076497</v>
      </c>
      <c r="K14" s="148"/>
      <c r="L14" s="230" t="s">
        <v>125</v>
      </c>
      <c r="M14" s="266"/>
      <c r="O14" s="230" t="s">
        <v>145</v>
      </c>
      <c r="P14" s="266"/>
      <c r="R14" s="248" t="s">
        <v>215</v>
      </c>
      <c r="S14" s="250"/>
      <c r="T14" s="92" t="s">
        <v>206</v>
      </c>
      <c r="U14" s="158">
        <f>'Comparación simple'!B60</f>
        <v>30634636089.381073</v>
      </c>
      <c r="V14" s="84"/>
      <c r="W14" s="84"/>
    </row>
    <row r="15" spans="1:23" ht="15.75" thickBot="1">
      <c r="A15" s="80">
        <f t="shared" si="2"/>
        <v>3</v>
      </c>
      <c r="B15" s="80">
        <f t="shared" si="3"/>
        <v>0.33333333333333331</v>
      </c>
      <c r="C15" s="91">
        <f t="shared" si="4"/>
        <v>1.3888888888888888E-2</v>
      </c>
      <c r="D15" s="86">
        <f>'Graficas Dias Tipo '!L13</f>
        <v>26728.666666666668</v>
      </c>
      <c r="E15" s="86">
        <f>'Graficas Dias Tipo '!AL13</f>
        <v>5708.9666666666672</v>
      </c>
      <c r="F15" s="86">
        <f>'Graficas Dias Tipo '!Y13</f>
        <v>28965.866666666665</v>
      </c>
      <c r="G15" s="86">
        <f>'Graficas Dias Tipo '!AY13</f>
        <v>7620.8333333333339</v>
      </c>
      <c r="H15" s="87">
        <f t="shared" si="0"/>
        <v>202.59388822955691</v>
      </c>
      <c r="I15" s="88">
        <f t="shared" si="1"/>
        <v>26931.260554896224</v>
      </c>
      <c r="J15" s="89">
        <f t="shared" si="5"/>
        <v>5882.0993779917526</v>
      </c>
      <c r="K15" s="148"/>
      <c r="L15" s="19" t="s">
        <v>151</v>
      </c>
      <c r="M15" s="164">
        <f>M5</f>
        <v>144750.0388888891</v>
      </c>
      <c r="O15" s="21" t="s">
        <v>223</v>
      </c>
      <c r="P15" s="157">
        <f>P11*M11*'Comparación simple'!F1*'Comparación simple'!N4</f>
        <v>5315021.7108844528</v>
      </c>
      <c r="R15" s="19" t="s">
        <v>225</v>
      </c>
      <c r="S15" s="164">
        <f>S11*'Comparación simple'!L4</f>
        <v>8694775857.5044899</v>
      </c>
      <c r="T15" s="93" t="s">
        <v>146</v>
      </c>
      <c r="U15" s="159">
        <f>SUM(U11:U14)</f>
        <v>57565888805.145721</v>
      </c>
      <c r="V15" s="84"/>
      <c r="W15" s="84"/>
    </row>
    <row r="16" spans="1:23" ht="15.75" thickBot="1">
      <c r="A16" s="80">
        <f t="shared" si="2"/>
        <v>4</v>
      </c>
      <c r="B16" s="80">
        <f t="shared" si="3"/>
        <v>0.5</v>
      </c>
      <c r="C16" s="91">
        <f t="shared" si="4"/>
        <v>2.0833333333333332E-2</v>
      </c>
      <c r="D16" s="86">
        <f>'Graficas Dias Tipo '!L14</f>
        <v>26346.5</v>
      </c>
      <c r="E16" s="86">
        <f>'Graficas Dias Tipo '!AL14</f>
        <v>5635.7999999999993</v>
      </c>
      <c r="F16" s="86">
        <f>'Graficas Dias Tipo '!Y14</f>
        <v>28470.133333333335</v>
      </c>
      <c r="G16" s="86">
        <f>'Graficas Dias Tipo '!AY14</f>
        <v>7530.2999999999993</v>
      </c>
      <c r="H16" s="87">
        <f t="shared" si="0"/>
        <v>296.29356153572695</v>
      </c>
      <c r="I16" s="88">
        <f t="shared" si="1"/>
        <v>26642.793561535727</v>
      </c>
      <c r="J16" s="89">
        <f t="shared" si="5"/>
        <v>5900.124421508468</v>
      </c>
      <c r="K16" s="148"/>
      <c r="L16" s="21" t="s">
        <v>152</v>
      </c>
      <c r="M16" s="157">
        <f>M10</f>
        <v>681145.97037037136</v>
      </c>
      <c r="O16" s="21" t="s">
        <v>92</v>
      </c>
      <c r="P16" s="157">
        <f>'Comparación simple'!B18</f>
        <v>26487329505.439259</v>
      </c>
      <c r="R16" s="25" t="s">
        <v>226</v>
      </c>
      <c r="S16" s="165">
        <f>S11*'Comparación simple'!L5</f>
        <v>6521081893.1283674</v>
      </c>
      <c r="T16" s="94" t="s">
        <v>93</v>
      </c>
      <c r="U16" s="160">
        <f>U15-P18</f>
        <v>-1152818137.4387436</v>
      </c>
      <c r="V16" s="84"/>
      <c r="W16" s="84"/>
    </row>
    <row r="17" spans="1:27" ht="15.75" thickBot="1">
      <c r="A17" s="80">
        <f t="shared" si="2"/>
        <v>5</v>
      </c>
      <c r="B17" s="80">
        <f t="shared" si="3"/>
        <v>0.66666666666666663</v>
      </c>
      <c r="C17" s="91">
        <f t="shared" si="4"/>
        <v>2.7777777777777776E-2</v>
      </c>
      <c r="D17" s="86">
        <f>'Graficas Dias Tipo '!L15</f>
        <v>26039.933333333327</v>
      </c>
      <c r="E17" s="86">
        <f>'Graficas Dias Tipo '!AL15</f>
        <v>5559.4333333333325</v>
      </c>
      <c r="F17" s="86">
        <f>'Graficas Dias Tipo '!Y15</f>
        <v>28008.566666666666</v>
      </c>
      <c r="G17" s="86">
        <f>'Graficas Dias Tipo '!AY15</f>
        <v>7408.8</v>
      </c>
      <c r="H17" s="87">
        <f t="shared" si="0"/>
        <v>384.92838763615816</v>
      </c>
      <c r="I17" s="88">
        <f t="shared" si="1"/>
        <v>26424.861720969486</v>
      </c>
      <c r="J17" s="89">
        <f t="shared" si="5"/>
        <v>5921.0414180357775</v>
      </c>
      <c r="K17" s="148"/>
      <c r="L17" s="25" t="s">
        <v>153</v>
      </c>
      <c r="M17" s="38">
        <f>M11</f>
        <v>0.21250957237577378</v>
      </c>
      <c r="O17" s="90" t="s">
        <v>206</v>
      </c>
      <c r="P17" s="158">
        <f>'Comparación simple'!B19</f>
        <v>32226062415.434322</v>
      </c>
      <c r="R17" s="248" t="s">
        <v>216</v>
      </c>
      <c r="S17" s="249"/>
      <c r="T17" s="249"/>
      <c r="U17" s="250"/>
      <c r="V17" s="16"/>
      <c r="W17" s="16"/>
    </row>
    <row r="18" spans="1:27" ht="15.75" thickBot="1">
      <c r="A18" s="80">
        <f t="shared" si="2"/>
        <v>6</v>
      </c>
      <c r="B18" s="80">
        <f t="shared" si="3"/>
        <v>0.83333333333333326</v>
      </c>
      <c r="C18" s="91">
        <f t="shared" si="4"/>
        <v>3.4722222222222224E-2</v>
      </c>
      <c r="D18" s="86">
        <f>'Graficas Dias Tipo '!L16</f>
        <v>25628.9</v>
      </c>
      <c r="E18" s="86">
        <f>'Graficas Dias Tipo '!AL16</f>
        <v>5449.6</v>
      </c>
      <c r="F18" s="86">
        <f>'Graficas Dias Tipo '!Y16</f>
        <v>27559.23333333333</v>
      </c>
      <c r="G18" s="86">
        <f>'Graficas Dias Tipo '!AY16</f>
        <v>7275.7</v>
      </c>
      <c r="H18" s="87">
        <f t="shared" si="0"/>
        <v>468.49836653085038</v>
      </c>
      <c r="I18" s="88">
        <f t="shared" si="1"/>
        <v>26097.398366530851</v>
      </c>
      <c r="J18" s="89">
        <f t="shared" si="5"/>
        <v>5892.8005873538186</v>
      </c>
      <c r="K18" s="148"/>
      <c r="O18" s="175" t="s">
        <v>146</v>
      </c>
      <c r="P18" s="159">
        <f>SUM(P15:P17)</f>
        <v>58718706942.584465</v>
      </c>
      <c r="R18" s="222" t="s">
        <v>94</v>
      </c>
      <c r="S18" s="223">
        <f>S15/ABS(U16)</f>
        <v>7.5421921074402745</v>
      </c>
      <c r="T18" s="224" t="s">
        <v>95</v>
      </c>
      <c r="U18" s="225">
        <f>S18*'Comparación simple'!$F$1</f>
        <v>97754.351904533396</v>
      </c>
      <c r="V18" s="181" t="s">
        <v>213</v>
      </c>
      <c r="W18" s="122">
        <f>(12-S18)*ABS(U16)</f>
        <v>5139041791.7604332</v>
      </c>
    </row>
    <row r="19" spans="1:27" ht="15.75" thickBot="1">
      <c r="A19" s="80">
        <f t="shared" si="2"/>
        <v>7</v>
      </c>
      <c r="B19" s="80">
        <f t="shared" si="3"/>
        <v>0.99999999999999989</v>
      </c>
      <c r="C19" s="91">
        <f t="shared" si="4"/>
        <v>4.1666666666666671E-2</v>
      </c>
      <c r="D19" s="86">
        <f>'Graficas Dias Tipo '!L17</f>
        <v>25240.266666666666</v>
      </c>
      <c r="E19" s="86">
        <f>'Graficas Dias Tipo '!AL17</f>
        <v>5408.5666666666666</v>
      </c>
      <c r="F19" s="86">
        <f>'Graficas Dias Tipo '!Y17</f>
        <v>27045.200000000001</v>
      </c>
      <c r="G19" s="86">
        <f>'Graficas Dias Tipo '!AY17</f>
        <v>7175.7333333333336</v>
      </c>
      <c r="H19" s="87">
        <f t="shared" si="0"/>
        <v>547.00349821980376</v>
      </c>
      <c r="I19" s="88">
        <f t="shared" si="1"/>
        <v>25787.270164886471</v>
      </c>
      <c r="J19" s="89">
        <f t="shared" si="5"/>
        <v>5944.1245904703701</v>
      </c>
      <c r="K19" s="148"/>
      <c r="R19" s="226" t="s">
        <v>94</v>
      </c>
      <c r="S19" s="196">
        <f>S16/ABS(U16)</f>
        <v>5.6566440805802065</v>
      </c>
      <c r="T19" s="227" t="s">
        <v>95</v>
      </c>
      <c r="U19" s="199">
        <f>S19*'Comparación simple'!$F$1</f>
        <v>73315.763928400062</v>
      </c>
      <c r="V19" s="181" t="s">
        <v>213</v>
      </c>
      <c r="W19" s="122">
        <f>(12-S19)*ABS(U16)</f>
        <v>7312735756.1365557</v>
      </c>
    </row>
    <row r="20" spans="1:27">
      <c r="A20" s="80">
        <f t="shared" si="2"/>
        <v>8</v>
      </c>
      <c r="B20" s="80">
        <f t="shared" si="3"/>
        <v>1.1666666666666665</v>
      </c>
      <c r="C20" s="91">
        <f t="shared" si="4"/>
        <v>4.8611111111111119E-2</v>
      </c>
      <c r="D20" s="86">
        <f>'Graficas Dias Tipo '!L18</f>
        <v>24930.199999999997</v>
      </c>
      <c r="E20" s="86">
        <f>'Graficas Dias Tipo '!AL18</f>
        <v>5450.1</v>
      </c>
      <c r="F20" s="86">
        <f>'Graficas Dias Tipo '!Y18</f>
        <v>26684</v>
      </c>
      <c r="G20" s="86">
        <f>'Graficas Dias Tipo '!AY18</f>
        <v>7196.7333333333336</v>
      </c>
      <c r="H20" s="87">
        <f t="shared" si="0"/>
        <v>620.44378270301809</v>
      </c>
      <c r="I20" s="88">
        <f t="shared" si="1"/>
        <v>25550.643782703017</v>
      </c>
      <c r="J20" s="89">
        <f t="shared" si="5"/>
        <v>6068.00842304055</v>
      </c>
      <c r="K20" s="148"/>
      <c r="Y20" s="84"/>
      <c r="Z20" s="84"/>
      <c r="AA20" s="84"/>
    </row>
    <row r="21" spans="1:27">
      <c r="A21" s="80">
        <f t="shared" si="2"/>
        <v>9</v>
      </c>
      <c r="B21" s="80">
        <f t="shared" si="3"/>
        <v>1.3333333333333333</v>
      </c>
      <c r="C21" s="91">
        <f t="shared" si="4"/>
        <v>5.5555555555555566E-2</v>
      </c>
      <c r="D21" s="86">
        <f>'Graficas Dias Tipo '!L19</f>
        <v>24640.7</v>
      </c>
      <c r="E21" s="86">
        <f>'Graficas Dias Tipo '!AL19</f>
        <v>5399.833333333333</v>
      </c>
      <c r="F21" s="86">
        <f>'Graficas Dias Tipo '!Y19</f>
        <v>26394.100000000002</v>
      </c>
      <c r="G21" s="86">
        <f>'Graficas Dias Tipo '!AY19</f>
        <v>7115.3666666666668</v>
      </c>
      <c r="H21" s="87">
        <f t="shared" si="0"/>
        <v>688.8192199804937</v>
      </c>
      <c r="I21" s="88">
        <f t="shared" si="1"/>
        <v>25329.519219980495</v>
      </c>
      <c r="J21" s="89">
        <f t="shared" si="5"/>
        <v>6073.7767190509121</v>
      </c>
      <c r="K21" s="148"/>
      <c r="X21" s="84"/>
      <c r="Y21" s="84"/>
      <c r="Z21" s="84"/>
      <c r="AA21" s="84"/>
    </row>
    <row r="22" spans="1:27">
      <c r="A22" s="80">
        <f t="shared" si="2"/>
        <v>10</v>
      </c>
      <c r="B22" s="80">
        <f t="shared" si="3"/>
        <v>1.5</v>
      </c>
      <c r="C22" s="91">
        <f t="shared" si="4"/>
        <v>6.2500000000000014E-2</v>
      </c>
      <c r="D22" s="86">
        <f>'Graficas Dias Tipo '!L20</f>
        <v>24328.366666666661</v>
      </c>
      <c r="E22" s="86">
        <f>'Graficas Dias Tipo '!AL20</f>
        <v>5343.7</v>
      </c>
      <c r="F22" s="86">
        <f>'Graficas Dias Tipo '!Y20</f>
        <v>25993.333333333328</v>
      </c>
      <c r="G22" s="86">
        <f>'Graficas Dias Tipo '!AY20</f>
        <v>6991.8333333333339</v>
      </c>
      <c r="H22" s="87">
        <f t="shared" si="0"/>
        <v>752.12981005223025</v>
      </c>
      <c r="I22" s="88">
        <f t="shared" si="1"/>
        <v>25080.49647671889</v>
      </c>
      <c r="J22" s="89">
        <f t="shared" si="5"/>
        <v>6088.2255426179181</v>
      </c>
      <c r="K22" s="148"/>
      <c r="X22" s="84"/>
      <c r="Y22" s="84"/>
      <c r="Z22" s="84"/>
      <c r="AA22" s="84"/>
    </row>
    <row r="23" spans="1:27">
      <c r="A23" s="80">
        <f t="shared" si="2"/>
        <v>11</v>
      </c>
      <c r="B23" s="80">
        <f t="shared" si="3"/>
        <v>1.6666666666666667</v>
      </c>
      <c r="C23" s="91">
        <f t="shared" si="4"/>
        <v>6.9444444444444461E-2</v>
      </c>
      <c r="D23" s="86">
        <f>'Graficas Dias Tipo '!L21</f>
        <v>24083.566666666666</v>
      </c>
      <c r="E23" s="86">
        <f>'Graficas Dias Tipo '!AL21</f>
        <v>5292.8333333333339</v>
      </c>
      <c r="F23" s="86">
        <f>'Graficas Dias Tipo '!Y21</f>
        <v>25803.166666666668</v>
      </c>
      <c r="G23" s="86">
        <f>'Graficas Dias Tipo '!AY21</f>
        <v>6921.9333333333343</v>
      </c>
      <c r="H23" s="87">
        <f t="shared" si="0"/>
        <v>810.37555291822775</v>
      </c>
      <c r="I23" s="88">
        <f t="shared" si="1"/>
        <v>24893.942219584893</v>
      </c>
      <c r="J23" s="89">
        <f t="shared" si="5"/>
        <v>6060.5600216672965</v>
      </c>
      <c r="K23" s="148"/>
      <c r="X23" s="84"/>
      <c r="Y23" s="84"/>
      <c r="Z23" s="84"/>
      <c r="AA23" s="84"/>
    </row>
    <row r="24" spans="1:27">
      <c r="A24" s="80">
        <f t="shared" si="2"/>
        <v>12</v>
      </c>
      <c r="B24" s="80">
        <f t="shared" si="3"/>
        <v>1.8333333333333335</v>
      </c>
      <c r="C24" s="91">
        <f t="shared" si="4"/>
        <v>7.6388888888888909E-2</v>
      </c>
      <c r="D24" s="86">
        <f>'Graficas Dias Tipo '!L22</f>
        <v>23895.3</v>
      </c>
      <c r="E24" s="86">
        <f>'Graficas Dias Tipo '!AL22</f>
        <v>5232.333333333333</v>
      </c>
      <c r="F24" s="86">
        <f>'Graficas Dias Tipo '!Y22</f>
        <v>25572.499999999996</v>
      </c>
      <c r="G24" s="86">
        <f>'Graficas Dias Tipo '!AY22</f>
        <v>6865.3</v>
      </c>
      <c r="H24" s="87">
        <f t="shared" si="0"/>
        <v>863.55644857848654</v>
      </c>
      <c r="I24" s="88">
        <f t="shared" si="1"/>
        <v>24758.856448578485</v>
      </c>
      <c r="J24" s="89">
        <f t="shared" si="5"/>
        <v>6073.1149308254135</v>
      </c>
      <c r="K24" s="148"/>
    </row>
    <row r="25" spans="1:27">
      <c r="A25" s="80">
        <f t="shared" si="2"/>
        <v>13</v>
      </c>
      <c r="B25" s="80">
        <f t="shared" si="3"/>
        <v>2</v>
      </c>
      <c r="C25" s="91">
        <f t="shared" si="4"/>
        <v>8.3333333333333356E-2</v>
      </c>
      <c r="D25" s="86">
        <f>'Graficas Dias Tipo '!L23</f>
        <v>23576.666666666668</v>
      </c>
      <c r="E25" s="86">
        <f>'Graficas Dias Tipo '!AL23</f>
        <v>5219.4333333333334</v>
      </c>
      <c r="F25" s="86">
        <f>'Graficas Dias Tipo '!Y23</f>
        <v>25268.566666666662</v>
      </c>
      <c r="G25" s="86">
        <f>'Graficas Dias Tipo '!AY23</f>
        <v>6845.5333333333338</v>
      </c>
      <c r="H25" s="87">
        <f t="shared" si="0"/>
        <v>911.67249703300627</v>
      </c>
      <c r="I25" s="88">
        <f t="shared" si="1"/>
        <v>24488.339163699675</v>
      </c>
      <c r="J25" s="89">
        <f t="shared" si="5"/>
        <v>6095.6498044163627</v>
      </c>
      <c r="K25" s="148"/>
    </row>
    <row r="26" spans="1:27">
      <c r="A26" s="80">
        <f t="shared" si="2"/>
        <v>14</v>
      </c>
      <c r="B26" s="80">
        <f t="shared" si="3"/>
        <v>2.1666666666666665</v>
      </c>
      <c r="C26" s="91">
        <f t="shared" si="4"/>
        <v>9.0277777777777804E-2</v>
      </c>
      <c r="D26" s="86">
        <f>'Graficas Dias Tipo '!L24</f>
        <v>23400.9</v>
      </c>
      <c r="E26" s="86">
        <f>'Graficas Dias Tipo '!AL24</f>
        <v>5211.8999999999996</v>
      </c>
      <c r="F26" s="86">
        <f>'Graficas Dias Tipo '!Y24</f>
        <v>25065.333333333332</v>
      </c>
      <c r="G26" s="86">
        <f>'Graficas Dias Tipo '!AY24</f>
        <v>6925.7333333333336</v>
      </c>
      <c r="H26" s="87">
        <f t="shared" si="0"/>
        <v>954.72369828178716</v>
      </c>
      <c r="I26" s="88">
        <f t="shared" si="1"/>
        <v>24355.62369828179</v>
      </c>
      <c r="J26" s="89">
        <f t="shared" si="5"/>
        <v>6194.9596789129082</v>
      </c>
      <c r="K26" s="148"/>
    </row>
    <row r="27" spans="1:27">
      <c r="A27" s="80">
        <f t="shared" si="2"/>
        <v>15</v>
      </c>
      <c r="B27" s="80">
        <f t="shared" si="3"/>
        <v>2.333333333333333</v>
      </c>
      <c r="C27" s="91">
        <f t="shared" si="4"/>
        <v>9.7222222222222252E-2</v>
      </c>
      <c r="D27" s="86">
        <f>'Graficas Dias Tipo '!L25</f>
        <v>23206.066666666669</v>
      </c>
      <c r="E27" s="86">
        <f>'Graficas Dias Tipo '!AL25</f>
        <v>5165.666666666667</v>
      </c>
      <c r="F27" s="86">
        <f>'Graficas Dias Tipo '!Y25</f>
        <v>24903.4</v>
      </c>
      <c r="G27" s="86">
        <f>'Graficas Dias Tipo '!AY25</f>
        <v>6901.3333333333339</v>
      </c>
      <c r="H27" s="87">
        <f t="shared" si="0"/>
        <v>992.71005232482901</v>
      </c>
      <c r="I27" s="88">
        <f t="shared" si="1"/>
        <v>24198.776718991499</v>
      </c>
      <c r="J27" s="89">
        <f t="shared" si="5"/>
        <v>6180.7965257506012</v>
      </c>
      <c r="K27" s="148"/>
    </row>
    <row r="28" spans="1:27">
      <c r="A28" s="80">
        <f t="shared" si="2"/>
        <v>16</v>
      </c>
      <c r="B28" s="80">
        <f t="shared" si="3"/>
        <v>2.4999999999999996</v>
      </c>
      <c r="C28" s="91">
        <f t="shared" si="4"/>
        <v>0.1041666666666667</v>
      </c>
      <c r="D28" s="86">
        <f>'Graficas Dias Tipo '!L26</f>
        <v>22949.4</v>
      </c>
      <c r="E28" s="86">
        <f>'Graficas Dias Tipo '!AL26</f>
        <v>5130.8</v>
      </c>
      <c r="F28" s="86">
        <f>'Graficas Dias Tipo '!Y26</f>
        <v>24655.766666666663</v>
      </c>
      <c r="G28" s="86">
        <f>'Graficas Dias Tipo '!AY26</f>
        <v>6849.4666666666672</v>
      </c>
      <c r="H28" s="87">
        <f t="shared" si="0"/>
        <v>1025.6315591621321</v>
      </c>
      <c r="I28" s="88">
        <f t="shared" si="1"/>
        <v>23975.031559162133</v>
      </c>
      <c r="J28" s="89">
        <f t="shared" si="5"/>
        <v>6163.8246174210253</v>
      </c>
      <c r="K28" s="148"/>
    </row>
    <row r="29" spans="1:27">
      <c r="A29" s="80">
        <f t="shared" si="2"/>
        <v>17</v>
      </c>
      <c r="B29" s="80">
        <f t="shared" si="3"/>
        <v>2.6666666666666661</v>
      </c>
      <c r="C29" s="91">
        <f t="shared" si="4"/>
        <v>0.11111111111111115</v>
      </c>
      <c r="D29" s="86">
        <f>'Graficas Dias Tipo '!L27</f>
        <v>22874.566666666666</v>
      </c>
      <c r="E29" s="86">
        <f>'Graficas Dias Tipo '!AL27</f>
        <v>5113.0666666666666</v>
      </c>
      <c r="F29" s="86">
        <f>'Graficas Dias Tipo '!Y27</f>
        <v>24614.833333333339</v>
      </c>
      <c r="G29" s="86">
        <f>'Graficas Dias Tipo '!AY27</f>
        <v>6817.6333333333341</v>
      </c>
      <c r="H29" s="87">
        <f t="shared" si="0"/>
        <v>1053.488218793696</v>
      </c>
      <c r="I29" s="88">
        <f t="shared" si="1"/>
        <v>23928.054885460362</v>
      </c>
      <c r="J29" s="89">
        <f t="shared" si="5"/>
        <v>6144.9435254709315</v>
      </c>
      <c r="K29" s="148"/>
    </row>
    <row r="30" spans="1:27">
      <c r="A30" s="80">
        <f t="shared" si="2"/>
        <v>18</v>
      </c>
      <c r="B30" s="80">
        <f t="shared" si="3"/>
        <v>2.8333333333333326</v>
      </c>
      <c r="C30" s="91">
        <f t="shared" si="4"/>
        <v>0.11805555555555559</v>
      </c>
      <c r="D30" s="86">
        <f>'Graficas Dias Tipo '!L28</f>
        <v>22798.566666666666</v>
      </c>
      <c r="E30" s="86">
        <f>'Graficas Dias Tipo '!AL28</f>
        <v>5094.9666666666662</v>
      </c>
      <c r="F30" s="86">
        <f>'Graficas Dias Tipo '!Y28</f>
        <v>24510.833333333332</v>
      </c>
      <c r="G30" s="86">
        <f>'Graficas Dias Tipo '!AY28</f>
        <v>6780.5666666666657</v>
      </c>
      <c r="H30" s="87">
        <f t="shared" si="0"/>
        <v>1076.2800312195211</v>
      </c>
      <c r="I30" s="88">
        <f t="shared" si="1"/>
        <v>23874.846697886187</v>
      </c>
      <c r="J30" s="89">
        <f t="shared" si="5"/>
        <v>6154.4848223026411</v>
      </c>
      <c r="K30" s="148"/>
    </row>
    <row r="31" spans="1:27">
      <c r="A31" s="80">
        <f t="shared" si="2"/>
        <v>19</v>
      </c>
      <c r="B31" s="80">
        <f t="shared" si="3"/>
        <v>2.9999999999999991</v>
      </c>
      <c r="C31" s="91">
        <f t="shared" si="4"/>
        <v>0.12500000000000003</v>
      </c>
      <c r="D31" s="86">
        <f>'Graficas Dias Tipo '!L29</f>
        <v>22654.633333333331</v>
      </c>
      <c r="E31" s="86">
        <f>'Graficas Dias Tipo '!AL29</f>
        <v>5075.3999999999996</v>
      </c>
      <c r="F31" s="86">
        <f>'Graficas Dias Tipo '!Y29</f>
        <v>24300.266666666666</v>
      </c>
      <c r="G31" s="86">
        <f>'Graficas Dias Tipo '!AY29</f>
        <v>6743.9333333333325</v>
      </c>
      <c r="H31" s="87">
        <f t="shared" si="0"/>
        <v>1094.0069964396075</v>
      </c>
      <c r="I31" s="88">
        <f t="shared" si="1"/>
        <v>23748.640329772938</v>
      </c>
      <c r="J31" s="89">
        <f t="shared" si="5"/>
        <v>6184.6307766772843</v>
      </c>
      <c r="K31" s="148"/>
    </row>
    <row r="32" spans="1:27">
      <c r="A32" s="80">
        <f t="shared" si="2"/>
        <v>20</v>
      </c>
      <c r="B32" s="80">
        <f t="shared" si="3"/>
        <v>3.1666666666666656</v>
      </c>
      <c r="C32" s="91">
        <f t="shared" si="4"/>
        <v>0.13194444444444448</v>
      </c>
      <c r="D32" s="86">
        <f>'Graficas Dias Tipo '!L30</f>
        <v>22553.933333333334</v>
      </c>
      <c r="E32" s="86">
        <f>'Graficas Dias Tipo '!AL30</f>
        <v>5040.9666666666672</v>
      </c>
      <c r="F32" s="86">
        <f>'Graficas Dias Tipo '!Y30</f>
        <v>24292.666666666664</v>
      </c>
      <c r="G32" s="86">
        <f>'Graficas Dias Tipo '!AY30</f>
        <v>6756.666666666667</v>
      </c>
      <c r="H32" s="87">
        <f t="shared" si="0"/>
        <v>1106.6691144539545</v>
      </c>
      <c r="I32" s="88">
        <f t="shared" si="1"/>
        <v>23660.602447787289</v>
      </c>
      <c r="J32" s="89">
        <f t="shared" si="5"/>
        <v>6132.9755234984532</v>
      </c>
      <c r="K32" s="148"/>
    </row>
    <row r="33" spans="1:11">
      <c r="A33" s="80">
        <f t="shared" si="2"/>
        <v>21</v>
      </c>
      <c r="B33" s="80">
        <f t="shared" si="3"/>
        <v>3.3333333333333321</v>
      </c>
      <c r="C33" s="91">
        <f t="shared" si="4"/>
        <v>0.13888888888888892</v>
      </c>
      <c r="D33" s="86">
        <f>'Graficas Dias Tipo '!L31</f>
        <v>22496.933333333334</v>
      </c>
      <c r="E33" s="86">
        <f>'Graficas Dias Tipo '!AL31</f>
        <v>5015.8666666666668</v>
      </c>
      <c r="F33" s="86">
        <f>'Graficas Dias Tipo '!Y31</f>
        <v>24274.899999999998</v>
      </c>
      <c r="G33" s="86">
        <f>'Graficas Dias Tipo '!AY31</f>
        <v>6770.8666666666668</v>
      </c>
      <c r="H33" s="87">
        <f t="shared" si="0"/>
        <v>1114.2663852625628</v>
      </c>
      <c r="I33" s="88">
        <f t="shared" si="1"/>
        <v>23611.199718595897</v>
      </c>
      <c r="J33" s="89">
        <f t="shared" si="5"/>
        <v>6115.7396523633251</v>
      </c>
      <c r="K33" s="148"/>
    </row>
    <row r="34" spans="1:11">
      <c r="A34" s="80">
        <f t="shared" si="2"/>
        <v>22</v>
      </c>
      <c r="B34" s="80">
        <f t="shared" si="3"/>
        <v>3.4999999999999987</v>
      </c>
      <c r="C34" s="91">
        <f t="shared" si="4"/>
        <v>0.14583333333333337</v>
      </c>
      <c r="D34" s="86">
        <f>'Graficas Dias Tipo '!L32</f>
        <v>22368.133333333339</v>
      </c>
      <c r="E34" s="86">
        <f>'Graficas Dias Tipo '!AL32</f>
        <v>4996.9666666666662</v>
      </c>
      <c r="F34" s="86">
        <f>'Graficas Dias Tipo '!Y32</f>
        <v>24126.233333333334</v>
      </c>
      <c r="G34" s="86">
        <f>'Graficas Dias Tipo '!AY32</f>
        <v>6740.5666666666675</v>
      </c>
      <c r="H34" s="87">
        <f t="shared" si="0"/>
        <v>1116.7988088654324</v>
      </c>
      <c r="I34" s="88">
        <f t="shared" si="1"/>
        <v>23484.93214219877</v>
      </c>
      <c r="J34" s="89">
        <f t="shared" si="5"/>
        <v>6104.5546327310385</v>
      </c>
      <c r="K34" s="148"/>
    </row>
    <row r="35" spans="1:11">
      <c r="A35" s="80">
        <f t="shared" si="2"/>
        <v>23</v>
      </c>
      <c r="B35" s="80">
        <f t="shared" si="3"/>
        <v>3.6666666666666652</v>
      </c>
      <c r="C35" s="91">
        <f t="shared" si="4"/>
        <v>0.15277777777777782</v>
      </c>
      <c r="D35" s="86">
        <f>'Graficas Dias Tipo '!L33</f>
        <v>22348.433333333334</v>
      </c>
      <c r="E35" s="86">
        <f>'Graficas Dias Tipo '!AL33</f>
        <v>4992.0666666666657</v>
      </c>
      <c r="F35" s="86">
        <f>'Graficas Dias Tipo '!Y33</f>
        <v>24126.233333333334</v>
      </c>
      <c r="G35" s="86">
        <f>'Graficas Dias Tipo '!AY33</f>
        <v>6731.2666666666664</v>
      </c>
      <c r="H35" s="87">
        <f t="shared" si="0"/>
        <v>1114.2663852625628</v>
      </c>
      <c r="I35" s="88">
        <f t="shared" si="1"/>
        <v>23462.699718595897</v>
      </c>
      <c r="J35" s="89">
        <f t="shared" si="5"/>
        <v>6082.1398454542968</v>
      </c>
      <c r="K35" s="148"/>
    </row>
    <row r="36" spans="1:11">
      <c r="A36" s="80">
        <f t="shared" si="2"/>
        <v>24</v>
      </c>
      <c r="B36" s="80">
        <f t="shared" si="3"/>
        <v>3.8333333333333317</v>
      </c>
      <c r="C36" s="91">
        <f t="shared" si="4"/>
        <v>0.15972222222222227</v>
      </c>
      <c r="D36" s="86">
        <f>'Graficas Dias Tipo '!L34</f>
        <v>22259.133333333331</v>
      </c>
      <c r="E36" s="86">
        <f>'Graficas Dias Tipo '!AL34</f>
        <v>4982.2666666666664</v>
      </c>
      <c r="F36" s="86">
        <f>'Graficas Dias Tipo '!Y34</f>
        <v>24043.300000000003</v>
      </c>
      <c r="G36" s="86">
        <f>'Graficas Dias Tipo '!AY34</f>
        <v>6703.9</v>
      </c>
      <c r="H36" s="87">
        <f t="shared" si="0"/>
        <v>1106.6691144539548</v>
      </c>
      <c r="I36" s="88">
        <f t="shared" si="1"/>
        <v>23365.802447787286</v>
      </c>
      <c r="J36" s="89">
        <f t="shared" si="5"/>
        <v>6050.1480882908072</v>
      </c>
      <c r="K36" s="148"/>
    </row>
    <row r="37" spans="1:11">
      <c r="A37" s="80">
        <f t="shared" si="2"/>
        <v>25</v>
      </c>
      <c r="B37" s="80">
        <f t="shared" si="3"/>
        <v>3.9999999999999982</v>
      </c>
      <c r="C37" s="91">
        <f t="shared" si="4"/>
        <v>0.16666666666666671</v>
      </c>
      <c r="D37" s="86">
        <f>'Graficas Dias Tipo '!L35</f>
        <v>22145.633333333331</v>
      </c>
      <c r="E37" s="86">
        <f>'Graficas Dias Tipo '!AL35</f>
        <v>4974.2</v>
      </c>
      <c r="F37" s="86">
        <f>'Graficas Dias Tipo '!Y35</f>
        <v>24003.633333333328</v>
      </c>
      <c r="G37" s="86">
        <f>'Graficas Dias Tipo '!AY35</f>
        <v>6700.1</v>
      </c>
      <c r="H37" s="87">
        <f t="shared" si="0"/>
        <v>1094.0069964396068</v>
      </c>
      <c r="I37" s="88">
        <f t="shared" si="1"/>
        <v>23239.640329772938</v>
      </c>
      <c r="J37" s="89">
        <f t="shared" si="5"/>
        <v>5990.4253364666956</v>
      </c>
      <c r="K37" s="148"/>
    </row>
    <row r="38" spans="1:11">
      <c r="A38" s="80">
        <f t="shared" si="2"/>
        <v>26</v>
      </c>
      <c r="B38" s="80">
        <f t="shared" si="3"/>
        <v>4.1666666666666652</v>
      </c>
      <c r="C38" s="91">
        <f t="shared" si="4"/>
        <v>0.17361111111111116</v>
      </c>
      <c r="D38" s="86">
        <f>'Graficas Dias Tipo '!L36</f>
        <v>22181.733333333337</v>
      </c>
      <c r="E38" s="86">
        <f>'Graficas Dias Tipo '!AL36</f>
        <v>4984.8999999999996</v>
      </c>
      <c r="F38" s="86">
        <f>'Graficas Dias Tipo '!Y36</f>
        <v>24045.166666666668</v>
      </c>
      <c r="G38" s="86">
        <f>'Graficas Dias Tipo '!AY36</f>
        <v>6703.8666666666668</v>
      </c>
      <c r="H38" s="87">
        <f t="shared" si="0"/>
        <v>1076.2800312195209</v>
      </c>
      <c r="I38" s="88">
        <f t="shared" si="1"/>
        <v>23258.013364552859</v>
      </c>
      <c r="J38" s="89">
        <f t="shared" si="5"/>
        <v>5977.7391129270263</v>
      </c>
      <c r="K38" s="148"/>
    </row>
    <row r="39" spans="1:11">
      <c r="A39" s="80">
        <f t="shared" si="2"/>
        <v>27</v>
      </c>
      <c r="B39" s="80">
        <f t="shared" si="3"/>
        <v>4.3333333333333321</v>
      </c>
      <c r="C39" s="91">
        <f t="shared" si="4"/>
        <v>0.18055555555555561</v>
      </c>
      <c r="D39" s="86">
        <f>'Graficas Dias Tipo '!L37</f>
        <v>22147.5</v>
      </c>
      <c r="E39" s="86">
        <f>'Graficas Dias Tipo '!AL37</f>
        <v>5000.8999999999996</v>
      </c>
      <c r="F39" s="86">
        <f>'Graficas Dias Tipo '!Y37</f>
        <v>24099.433333333334</v>
      </c>
      <c r="G39" s="86">
        <f>'Graficas Dias Tipo '!AY37</f>
        <v>6722.0666666666657</v>
      </c>
      <c r="H39" s="87">
        <f t="shared" si="0"/>
        <v>1053.4882187936958</v>
      </c>
      <c r="I39" s="88">
        <f t="shared" si="1"/>
        <v>23200.988218793696</v>
      </c>
      <c r="J39" s="89">
        <f t="shared" si="5"/>
        <v>5929.8399258412592</v>
      </c>
      <c r="K39" s="148"/>
    </row>
    <row r="40" spans="1:11">
      <c r="A40" s="80">
        <f t="shared" si="2"/>
        <v>28</v>
      </c>
      <c r="B40" s="80">
        <f t="shared" si="3"/>
        <v>4.4999999999999991</v>
      </c>
      <c r="C40" s="91">
        <f t="shared" si="4"/>
        <v>0.18750000000000006</v>
      </c>
      <c r="D40" s="86">
        <f>'Graficas Dias Tipo '!L38</f>
        <v>22096.733333333334</v>
      </c>
      <c r="E40" s="86">
        <f>'Graficas Dias Tipo '!AL38</f>
        <v>4994.8999999999996</v>
      </c>
      <c r="F40" s="86">
        <f>'Graficas Dias Tipo '!Y38</f>
        <v>23943.033333333333</v>
      </c>
      <c r="G40" s="86">
        <f>'Graficas Dias Tipo '!AY38</f>
        <v>6676.5666666666666</v>
      </c>
      <c r="H40" s="87">
        <f t="shared" si="0"/>
        <v>1025.6315591621312</v>
      </c>
      <c r="I40" s="88">
        <f t="shared" si="1"/>
        <v>23122.364892495465</v>
      </c>
      <c r="J40" s="89">
        <f t="shared" si="5"/>
        <v>5929.0766805634612</v>
      </c>
      <c r="K40" s="148"/>
    </row>
    <row r="41" spans="1:11">
      <c r="A41" s="80">
        <f t="shared" si="2"/>
        <v>29</v>
      </c>
      <c r="B41" s="80">
        <f t="shared" si="3"/>
        <v>4.6666666666666661</v>
      </c>
      <c r="C41" s="91">
        <f t="shared" si="4"/>
        <v>0.1944444444444445</v>
      </c>
      <c r="D41" s="86">
        <f>'Graficas Dias Tipo '!L39</f>
        <v>22130.166666666668</v>
      </c>
      <c r="E41" s="86">
        <f>'Graficas Dias Tipo '!AL39</f>
        <v>5011.5333333333328</v>
      </c>
      <c r="F41" s="86">
        <f>'Graficas Dias Tipo '!Y39</f>
        <v>24054.833333333332</v>
      </c>
      <c r="G41" s="86">
        <f>'Graficas Dias Tipo '!AY39</f>
        <v>6693.5</v>
      </c>
      <c r="H41" s="87">
        <f t="shared" si="0"/>
        <v>992.71005232482821</v>
      </c>
      <c r="I41" s="88">
        <f t="shared" si="1"/>
        <v>23122.876718991494</v>
      </c>
      <c r="J41" s="89">
        <f t="shared" si="5"/>
        <v>5879.0628887586618</v>
      </c>
      <c r="K41" s="148"/>
    </row>
    <row r="42" spans="1:11">
      <c r="A42" s="80">
        <f t="shared" si="2"/>
        <v>30</v>
      </c>
      <c r="B42" s="80">
        <f t="shared" si="3"/>
        <v>4.833333333333333</v>
      </c>
      <c r="C42" s="91">
        <f t="shared" si="4"/>
        <v>0.20138888888888895</v>
      </c>
      <c r="D42" s="86">
        <f>'Graficas Dias Tipo '!L40</f>
        <v>22099.633333333328</v>
      </c>
      <c r="E42" s="86">
        <f>'Graficas Dias Tipo '!AL40</f>
        <v>5027.8666666666668</v>
      </c>
      <c r="F42" s="86">
        <f>'Graficas Dias Tipo '!Y40</f>
        <v>24106.133333333328</v>
      </c>
      <c r="G42" s="86">
        <f>'Graficas Dias Tipo '!AY40</f>
        <v>6730.8333333333339</v>
      </c>
      <c r="H42" s="87">
        <f t="shared" si="0"/>
        <v>954.72369828178626</v>
      </c>
      <c r="I42" s="88">
        <f t="shared" si="1"/>
        <v>23054.357031615113</v>
      </c>
      <c r="J42" s="89">
        <f t="shared" si="5"/>
        <v>5838.1645156826671</v>
      </c>
      <c r="K42" s="148"/>
    </row>
    <row r="43" spans="1:11">
      <c r="A43" s="80">
        <f t="shared" si="2"/>
        <v>31</v>
      </c>
      <c r="B43" s="80">
        <f t="shared" si="3"/>
        <v>5</v>
      </c>
      <c r="C43" s="91">
        <f t="shared" si="4"/>
        <v>0.2083333333333334</v>
      </c>
      <c r="D43" s="86">
        <f>'Graficas Dias Tipo '!L41</f>
        <v>22151.466666666664</v>
      </c>
      <c r="E43" s="86">
        <f>'Graficas Dias Tipo '!AL41</f>
        <v>5044.5333333333328</v>
      </c>
      <c r="F43" s="86">
        <f>'Graficas Dias Tipo '!Y41</f>
        <v>24108.866666666665</v>
      </c>
      <c r="G43" s="86">
        <f>'Graficas Dias Tipo '!AY41</f>
        <v>6735.8</v>
      </c>
      <c r="H43" s="87">
        <f t="shared" si="0"/>
        <v>911.67249703300558</v>
      </c>
      <c r="I43" s="88">
        <f t="shared" si="1"/>
        <v>23063.13916369967</v>
      </c>
      <c r="J43" s="89">
        <f t="shared" si="5"/>
        <v>5832.2524020718074</v>
      </c>
      <c r="K43" s="148"/>
    </row>
    <row r="44" spans="1:11">
      <c r="A44" s="80">
        <f t="shared" si="2"/>
        <v>32</v>
      </c>
      <c r="B44" s="80">
        <f t="shared" si="3"/>
        <v>5.166666666666667</v>
      </c>
      <c r="C44" s="91">
        <f t="shared" si="4"/>
        <v>0.21527777777777785</v>
      </c>
      <c r="D44" s="86">
        <f>'Graficas Dias Tipo '!L42</f>
        <v>22337.499999999996</v>
      </c>
      <c r="E44" s="86">
        <f>'Graficas Dias Tipo '!AL42</f>
        <v>5118.4333333333334</v>
      </c>
      <c r="F44" s="86">
        <f>'Graficas Dias Tipo '!Y42</f>
        <v>24393.100000000002</v>
      </c>
      <c r="G44" s="86">
        <f>'Graficas Dias Tipo '!AY42</f>
        <v>6778.5333333333338</v>
      </c>
      <c r="H44" s="87">
        <f t="shared" si="0"/>
        <v>863.55644857848529</v>
      </c>
      <c r="I44" s="88">
        <f t="shared" si="1"/>
        <v>23201.056448578482</v>
      </c>
      <c r="J44" s="89">
        <f t="shared" si="5"/>
        <v>5815.8404457507004</v>
      </c>
      <c r="K44" s="148"/>
    </row>
    <row r="45" spans="1:11">
      <c r="A45" s="80">
        <f t="shared" si="2"/>
        <v>33</v>
      </c>
      <c r="B45" s="80">
        <f t="shared" si="3"/>
        <v>5.3333333333333339</v>
      </c>
      <c r="C45" s="91">
        <f t="shared" si="4"/>
        <v>0.22222222222222229</v>
      </c>
      <c r="D45" s="86">
        <f>'Graficas Dias Tipo '!L43</f>
        <v>22363.566666666669</v>
      </c>
      <c r="E45" s="86">
        <f>'Graficas Dias Tipo '!AL43</f>
        <v>5136.6333333333332</v>
      </c>
      <c r="F45" s="86">
        <f>'Graficas Dias Tipo '!Y43</f>
        <v>24488.966666666671</v>
      </c>
      <c r="G45" s="86">
        <f>'Graficas Dias Tipo '!AY43</f>
        <v>6819.6</v>
      </c>
      <c r="H45" s="87">
        <f t="shared" si="0"/>
        <v>810.37555291822673</v>
      </c>
      <c r="I45" s="88">
        <f t="shared" ref="I45:I76" si="6">D45+H45</f>
        <v>23173.942219584897</v>
      </c>
      <c r="J45" s="89">
        <f t="shared" si="5"/>
        <v>5778.3172719062823</v>
      </c>
      <c r="K45" s="148"/>
    </row>
    <row r="46" spans="1:11">
      <c r="A46" s="80">
        <f t="shared" si="2"/>
        <v>34</v>
      </c>
      <c r="B46" s="80">
        <f t="shared" si="3"/>
        <v>5.5000000000000009</v>
      </c>
      <c r="C46" s="91">
        <f t="shared" si="4"/>
        <v>0.22916666666666674</v>
      </c>
      <c r="D46" s="86">
        <f>'Graficas Dias Tipo '!L44</f>
        <v>22425.766666666663</v>
      </c>
      <c r="E46" s="86">
        <f>'Graficas Dias Tipo '!AL44</f>
        <v>5176.2</v>
      </c>
      <c r="F46" s="86">
        <f>'Graficas Dias Tipo '!Y44</f>
        <v>24544.1</v>
      </c>
      <c r="G46" s="86">
        <f>'Graficas Dias Tipo '!AY44</f>
        <v>6817.3666666666668</v>
      </c>
      <c r="H46" s="87">
        <f t="shared" si="0"/>
        <v>752.129810052229</v>
      </c>
      <c r="I46" s="88">
        <f t="shared" si="6"/>
        <v>23177.896476718892</v>
      </c>
      <c r="J46" s="89">
        <f t="shared" ref="J46:J77" si="7">(I46-D46)/(F46-D46)*(G46-E46)+E46</f>
        <v>5758.9082800617061</v>
      </c>
      <c r="K46" s="148"/>
    </row>
    <row r="47" spans="1:11">
      <c r="A47" s="80">
        <f t="shared" si="2"/>
        <v>35</v>
      </c>
      <c r="B47" s="80">
        <f t="shared" si="3"/>
        <v>5.6666666666666679</v>
      </c>
      <c r="C47" s="91">
        <f t="shared" si="4"/>
        <v>0.23611111111111119</v>
      </c>
      <c r="D47" s="86">
        <f>'Graficas Dias Tipo '!L45</f>
        <v>22525.033333333333</v>
      </c>
      <c r="E47" s="86">
        <f>'Graficas Dias Tipo '!AL45</f>
        <v>5209.3999999999996</v>
      </c>
      <c r="F47" s="86">
        <f>'Graficas Dias Tipo '!Y45</f>
        <v>24752.766666666666</v>
      </c>
      <c r="G47" s="86">
        <f>'Graficas Dias Tipo '!AY45</f>
        <v>6886.7</v>
      </c>
      <c r="H47" s="87">
        <f t="shared" si="0"/>
        <v>688.81921998049211</v>
      </c>
      <c r="I47" s="88">
        <f t="shared" si="6"/>
        <v>23213.852553313824</v>
      </c>
      <c r="J47" s="89">
        <f t="shared" si="7"/>
        <v>5728.024226870336</v>
      </c>
      <c r="K47" s="148"/>
    </row>
    <row r="48" spans="1:11">
      <c r="A48" s="80">
        <f t="shared" si="2"/>
        <v>36</v>
      </c>
      <c r="B48" s="80">
        <f t="shared" si="3"/>
        <v>5.8333333333333348</v>
      </c>
      <c r="C48" s="91">
        <f t="shared" si="4"/>
        <v>0.24305555555555564</v>
      </c>
      <c r="D48" s="86">
        <f>'Graficas Dias Tipo '!L46</f>
        <v>22624.033333333333</v>
      </c>
      <c r="E48" s="86">
        <f>'Graficas Dias Tipo '!AL46</f>
        <v>5229.0666666666666</v>
      </c>
      <c r="F48" s="86">
        <f>'Graficas Dias Tipo '!Y46</f>
        <v>24930.633333333331</v>
      </c>
      <c r="G48" s="86">
        <f>'Graficas Dias Tipo '!AY46</f>
        <v>6913.8333333333339</v>
      </c>
      <c r="H48" s="87">
        <f t="shared" si="0"/>
        <v>620.44378270301695</v>
      </c>
      <c r="I48" s="88">
        <f t="shared" si="6"/>
        <v>23244.477116036349</v>
      </c>
      <c r="J48" s="89">
        <f t="shared" si="7"/>
        <v>5682.2458063695276</v>
      </c>
      <c r="K48" s="148"/>
    </row>
    <row r="49" spans="1:11">
      <c r="A49" s="80">
        <f t="shared" si="2"/>
        <v>37</v>
      </c>
      <c r="B49" s="80">
        <f t="shared" si="3"/>
        <v>6.0000000000000018</v>
      </c>
      <c r="C49" s="91">
        <f t="shared" si="4"/>
        <v>0.25000000000000006</v>
      </c>
      <c r="D49" s="86">
        <f>'Graficas Dias Tipo '!L47</f>
        <v>22908.533333333336</v>
      </c>
      <c r="E49" s="86">
        <f>'Graficas Dias Tipo '!AL47</f>
        <v>5250.833333333333</v>
      </c>
      <c r="F49" s="86">
        <f>'Graficas Dias Tipo '!Y47</f>
        <v>25269.866666666665</v>
      </c>
      <c r="G49" s="86">
        <f>'Graficas Dias Tipo '!AY47</f>
        <v>6957.2666666666664</v>
      </c>
      <c r="H49" s="87">
        <f t="shared" si="0"/>
        <v>547.00349821980262</v>
      </c>
      <c r="I49" s="88">
        <f t="shared" si="6"/>
        <v>23455.536831553138</v>
      </c>
      <c r="J49" s="89">
        <f t="shared" si="7"/>
        <v>5646.1290713960989</v>
      </c>
      <c r="K49" s="148"/>
    </row>
    <row r="50" spans="1:11">
      <c r="A50" s="80">
        <f t="shared" si="2"/>
        <v>38</v>
      </c>
      <c r="B50" s="80">
        <f t="shared" si="3"/>
        <v>6.1666666666666687</v>
      </c>
      <c r="C50" s="91">
        <f t="shared" si="4"/>
        <v>0.25694444444444448</v>
      </c>
      <c r="D50" s="86">
        <f>'Graficas Dias Tipo '!L48</f>
        <v>23567.366666666661</v>
      </c>
      <c r="E50" s="86">
        <f>'Graficas Dias Tipo '!AL48</f>
        <v>5311</v>
      </c>
      <c r="F50" s="86">
        <f>'Graficas Dias Tipo '!Y48</f>
        <v>26165.199999999997</v>
      </c>
      <c r="G50" s="86">
        <f>'Graficas Dias Tipo '!AY48</f>
        <v>7122.6333333333332</v>
      </c>
      <c r="H50" s="87">
        <f t="shared" si="0"/>
        <v>468.49836653084958</v>
      </c>
      <c r="I50" s="88">
        <f t="shared" si="6"/>
        <v>24035.865033197511</v>
      </c>
      <c r="J50" s="89">
        <f t="shared" si="7"/>
        <v>5637.7135141154185</v>
      </c>
      <c r="K50" s="148"/>
    </row>
    <row r="51" spans="1:11">
      <c r="A51" s="80">
        <f t="shared" si="2"/>
        <v>39</v>
      </c>
      <c r="B51" s="80">
        <f t="shared" si="3"/>
        <v>6.3333333333333357</v>
      </c>
      <c r="C51" s="91">
        <f t="shared" si="4"/>
        <v>0.2638888888888889</v>
      </c>
      <c r="D51" s="86">
        <f>'Graficas Dias Tipo '!L49</f>
        <v>23921</v>
      </c>
      <c r="E51" s="86">
        <f>'Graficas Dias Tipo '!AL49</f>
        <v>5405.7000000000007</v>
      </c>
      <c r="F51" s="86">
        <f>'Graficas Dias Tipo '!Y49</f>
        <v>26698.666666666668</v>
      </c>
      <c r="G51" s="86">
        <f>'Graficas Dias Tipo '!AY49</f>
        <v>7262.1333333333332</v>
      </c>
      <c r="H51" s="87">
        <f t="shared" si="0"/>
        <v>384.92838763615737</v>
      </c>
      <c r="I51" s="88">
        <f t="shared" si="6"/>
        <v>24305.928387636159</v>
      </c>
      <c r="J51" s="89">
        <f t="shared" si="7"/>
        <v>5662.9640908750825</v>
      </c>
      <c r="K51" s="148"/>
    </row>
    <row r="52" spans="1:11">
      <c r="A52" s="80">
        <f t="shared" si="2"/>
        <v>40</v>
      </c>
      <c r="B52" s="80">
        <f t="shared" si="3"/>
        <v>6.5000000000000027</v>
      </c>
      <c r="C52" s="91">
        <f t="shared" si="4"/>
        <v>0.27083333333333331</v>
      </c>
      <c r="D52" s="86">
        <f>'Graficas Dias Tipo '!L50</f>
        <v>24177.966666666667</v>
      </c>
      <c r="E52" s="86">
        <f>'Graficas Dias Tipo '!AL50</f>
        <v>5467.5333333333328</v>
      </c>
      <c r="F52" s="86">
        <f>'Graficas Dias Tipo '!Y50</f>
        <v>26952.266666666666</v>
      </c>
      <c r="G52" s="86">
        <f>'Graficas Dias Tipo '!AY50</f>
        <v>7335.8333333333339</v>
      </c>
      <c r="H52" s="87">
        <f t="shared" si="0"/>
        <v>296.29356153572689</v>
      </c>
      <c r="I52" s="88">
        <f t="shared" si="6"/>
        <v>24474.260228202395</v>
      </c>
      <c r="J52" s="89">
        <f t="shared" si="7"/>
        <v>5667.0666430032315</v>
      </c>
      <c r="K52" s="148"/>
    </row>
    <row r="53" spans="1:11">
      <c r="A53" s="80">
        <f t="shared" si="2"/>
        <v>41</v>
      </c>
      <c r="B53" s="80">
        <f t="shared" si="3"/>
        <v>6.6666666666666696</v>
      </c>
      <c r="C53" s="91">
        <f t="shared" si="4"/>
        <v>0.27777777777777773</v>
      </c>
      <c r="D53" s="86">
        <f>'Graficas Dias Tipo '!L51</f>
        <v>24555.900000000005</v>
      </c>
      <c r="E53" s="86">
        <f>'Graficas Dias Tipo '!AL51</f>
        <v>5539.9</v>
      </c>
      <c r="F53" s="86">
        <f>'Graficas Dias Tipo '!Y51</f>
        <v>27650.766666666663</v>
      </c>
      <c r="G53" s="86">
        <f>'Graficas Dias Tipo '!AY51</f>
        <v>7518.2666666666664</v>
      </c>
      <c r="H53" s="87">
        <f t="shared" si="0"/>
        <v>202.59388822955589</v>
      </c>
      <c r="I53" s="88">
        <f t="shared" si="6"/>
        <v>24758.493888229561</v>
      </c>
      <c r="J53" s="89">
        <f t="shared" si="7"/>
        <v>5669.4063854157675</v>
      </c>
      <c r="K53" s="148"/>
    </row>
    <row r="54" spans="1:11">
      <c r="A54" s="80">
        <f t="shared" si="2"/>
        <v>42</v>
      </c>
      <c r="B54" s="80">
        <f t="shared" si="3"/>
        <v>6.8333333333333366</v>
      </c>
      <c r="C54" s="91">
        <f t="shared" si="4"/>
        <v>0.28472222222222215</v>
      </c>
      <c r="D54" s="86">
        <f>'Graficas Dias Tipo '!L52</f>
        <v>24805.200000000001</v>
      </c>
      <c r="E54" s="86">
        <f>'Graficas Dias Tipo '!AL52</f>
        <v>5606.9333333333343</v>
      </c>
      <c r="F54" s="86">
        <f>'Graficas Dias Tipo '!Y52</f>
        <v>28245.866666666665</v>
      </c>
      <c r="G54" s="86">
        <f>'Graficas Dias Tipo '!AY52</f>
        <v>7650.4666666666672</v>
      </c>
      <c r="H54" s="87">
        <f t="shared" si="0"/>
        <v>103.82936771764707</v>
      </c>
      <c r="I54" s="88">
        <f t="shared" si="6"/>
        <v>24909.029367717649</v>
      </c>
      <c r="J54" s="89">
        <f t="shared" si="7"/>
        <v>5668.6012583216907</v>
      </c>
      <c r="K54" s="148"/>
    </row>
    <row r="55" spans="1:11">
      <c r="A55" s="80">
        <f t="shared" si="2"/>
        <v>43</v>
      </c>
      <c r="B55" s="80">
        <f t="shared" si="3"/>
        <v>7.0000000000000036</v>
      </c>
      <c r="C55" s="85">
        <f t="shared" si="4"/>
        <v>0.29166666666666657</v>
      </c>
      <c r="D55" s="86">
        <f>'Graficas Dias Tipo '!L53</f>
        <v>25275.633333333335</v>
      </c>
      <c r="E55" s="86">
        <f>'Graficas Dias Tipo '!AL53</f>
        <v>5651.5666666666657</v>
      </c>
      <c r="F55" s="86">
        <f>'Graficas Dias Tipo '!Y53</f>
        <v>28938.5</v>
      </c>
      <c r="G55" s="86">
        <f>'Graficas Dias Tipo '!AY53</f>
        <v>7733.0666666666675</v>
      </c>
      <c r="H55" s="87">
        <f t="shared" si="0"/>
        <v>0</v>
      </c>
      <c r="I55" s="88">
        <f t="shared" si="6"/>
        <v>25275.633333333335</v>
      </c>
      <c r="J55" s="89">
        <f t="shared" si="7"/>
        <v>5651.5666666666657</v>
      </c>
      <c r="K55" s="148"/>
    </row>
    <row r="56" spans="1:11">
      <c r="A56" s="80">
        <f t="shared" si="2"/>
        <v>44</v>
      </c>
      <c r="B56" s="80">
        <f t="shared" si="3"/>
        <v>7.1666666666666705</v>
      </c>
      <c r="C56" s="91">
        <f t="shared" si="4"/>
        <v>0.29861111111111099</v>
      </c>
      <c r="D56" s="86">
        <f>'Graficas Dias Tipo '!L54</f>
        <v>26155.733333333337</v>
      </c>
      <c r="E56" s="86">
        <f>'Graficas Dias Tipo '!AL54</f>
        <v>5715.2666666666664</v>
      </c>
      <c r="F56" s="86">
        <f>'Graficas Dias Tipo '!Y54</f>
        <v>30290.133333333335</v>
      </c>
      <c r="G56" s="86">
        <f>'Graficas Dias Tipo '!AY54</f>
        <v>7823.0333333333328</v>
      </c>
      <c r="H56" s="87">
        <v>0</v>
      </c>
      <c r="I56" s="88">
        <f t="shared" si="6"/>
        <v>26155.733333333337</v>
      </c>
      <c r="J56" s="89">
        <f t="shared" si="7"/>
        <v>5715.2666666666664</v>
      </c>
      <c r="K56" s="148"/>
    </row>
    <row r="57" spans="1:11">
      <c r="A57" s="80">
        <f t="shared" si="2"/>
        <v>45</v>
      </c>
      <c r="B57" s="80">
        <f t="shared" si="3"/>
        <v>7.3333333333333375</v>
      </c>
      <c r="C57" s="91">
        <f t="shared" si="4"/>
        <v>0.30555555555555541</v>
      </c>
      <c r="D57" s="86">
        <f>'Graficas Dias Tipo '!L55</f>
        <v>26576.5</v>
      </c>
      <c r="E57" s="86">
        <f>'Graficas Dias Tipo '!AL55</f>
        <v>5822.833333333333</v>
      </c>
      <c r="F57" s="86">
        <f>'Graficas Dias Tipo '!Y55</f>
        <v>31154.166666666668</v>
      </c>
      <c r="G57" s="86">
        <f>'Graficas Dias Tipo '!AY55</f>
        <v>8031.5</v>
      </c>
      <c r="H57" s="87">
        <v>0</v>
      </c>
      <c r="I57" s="88">
        <f t="shared" si="6"/>
        <v>26576.5</v>
      </c>
      <c r="J57" s="89">
        <f t="shared" si="7"/>
        <v>5822.833333333333</v>
      </c>
      <c r="K57" s="148"/>
    </row>
    <row r="58" spans="1:11">
      <c r="A58" s="80">
        <f t="shared" si="2"/>
        <v>46</v>
      </c>
      <c r="B58" s="80">
        <f t="shared" si="3"/>
        <v>7.5000000000000044</v>
      </c>
      <c r="C58" s="91">
        <f t="shared" si="4"/>
        <v>0.31249999999999983</v>
      </c>
      <c r="D58" s="86">
        <f>'Graficas Dias Tipo '!L56</f>
        <v>26944.633333333335</v>
      </c>
      <c r="E58" s="86">
        <f>'Graficas Dias Tipo '!AL56</f>
        <v>5922.7666666666664</v>
      </c>
      <c r="F58" s="86">
        <f>'Graficas Dias Tipo '!Y56</f>
        <v>31753.766666666663</v>
      </c>
      <c r="G58" s="86">
        <f>'Graficas Dias Tipo '!AY56</f>
        <v>8178.4333333333334</v>
      </c>
      <c r="H58" s="87">
        <v>0</v>
      </c>
      <c r="I58" s="88">
        <f t="shared" si="6"/>
        <v>26944.633333333335</v>
      </c>
      <c r="J58" s="89">
        <f t="shared" si="7"/>
        <v>5922.7666666666664</v>
      </c>
      <c r="K58" s="148"/>
    </row>
    <row r="59" spans="1:11">
      <c r="A59" s="80">
        <f t="shared" si="2"/>
        <v>47</v>
      </c>
      <c r="B59" s="80">
        <f t="shared" si="3"/>
        <v>7.6666666666666714</v>
      </c>
      <c r="C59" s="91">
        <f t="shared" si="4"/>
        <v>0.31944444444444425</v>
      </c>
      <c r="D59" s="86">
        <f>'Graficas Dias Tipo '!L57</f>
        <v>27308.133333333331</v>
      </c>
      <c r="E59" s="86">
        <f>'Graficas Dias Tipo '!AL57</f>
        <v>6027.1666666666661</v>
      </c>
      <c r="F59" s="86">
        <f>'Graficas Dias Tipo '!Y57</f>
        <v>32473.266666666666</v>
      </c>
      <c r="G59" s="86">
        <f>'Graficas Dias Tipo '!AY57</f>
        <v>8316.4333333333325</v>
      </c>
      <c r="H59" s="87">
        <v>0</v>
      </c>
      <c r="I59" s="88">
        <f t="shared" si="6"/>
        <v>27308.133333333331</v>
      </c>
      <c r="J59" s="89">
        <f t="shared" si="7"/>
        <v>6027.1666666666661</v>
      </c>
      <c r="K59" s="148"/>
    </row>
    <row r="60" spans="1:11">
      <c r="A60" s="80">
        <f t="shared" si="2"/>
        <v>48</v>
      </c>
      <c r="B60" s="80">
        <f t="shared" si="3"/>
        <v>7.8333333333333384</v>
      </c>
      <c r="C60" s="91">
        <f t="shared" si="4"/>
        <v>0.32638888888888867</v>
      </c>
      <c r="D60" s="86">
        <f>'Graficas Dias Tipo '!L58</f>
        <v>27482.299999999996</v>
      </c>
      <c r="E60" s="86">
        <f>'Graficas Dias Tipo '!AL58</f>
        <v>6097.4333333333334</v>
      </c>
      <c r="F60" s="86">
        <f>'Graficas Dias Tipo '!Y58</f>
        <v>32977.500000000007</v>
      </c>
      <c r="G60" s="86">
        <f>'Graficas Dias Tipo '!AY58</f>
        <v>8452.2333333333336</v>
      </c>
      <c r="H60" s="87">
        <v>0</v>
      </c>
      <c r="I60" s="88">
        <f t="shared" si="6"/>
        <v>27482.299999999996</v>
      </c>
      <c r="J60" s="89">
        <f t="shared" si="7"/>
        <v>6097.4333333333334</v>
      </c>
      <c r="K60" s="148"/>
    </row>
    <row r="61" spans="1:11">
      <c r="A61" s="80">
        <f t="shared" si="2"/>
        <v>49</v>
      </c>
      <c r="B61" s="80">
        <f t="shared" si="3"/>
        <v>8.0000000000000053</v>
      </c>
      <c r="C61" s="91">
        <f t="shared" si="4"/>
        <v>0.33333333333333309</v>
      </c>
      <c r="D61" s="86">
        <f>'Graficas Dias Tipo '!L59</f>
        <v>27669.966666666671</v>
      </c>
      <c r="E61" s="86">
        <f>'Graficas Dias Tipo '!AL59</f>
        <v>6128.1333333333332</v>
      </c>
      <c r="F61" s="86">
        <f>'Graficas Dias Tipo '!Y59</f>
        <v>33259.566666666673</v>
      </c>
      <c r="G61" s="86">
        <f>'Graficas Dias Tipo '!AY59</f>
        <v>8553.2000000000007</v>
      </c>
      <c r="H61" s="87">
        <v>0</v>
      </c>
      <c r="I61" s="88">
        <f t="shared" si="6"/>
        <v>27669.966666666671</v>
      </c>
      <c r="J61" s="89">
        <f t="shared" si="7"/>
        <v>6128.1333333333332</v>
      </c>
      <c r="K61" s="148"/>
    </row>
    <row r="62" spans="1:11">
      <c r="A62" s="80">
        <f t="shared" si="2"/>
        <v>50</v>
      </c>
      <c r="B62" s="80">
        <f t="shared" si="3"/>
        <v>8.1666666666666714</v>
      </c>
      <c r="C62" s="91">
        <f t="shared" si="4"/>
        <v>0.34027777777777751</v>
      </c>
      <c r="D62" s="86">
        <f>'Graficas Dias Tipo '!L60</f>
        <v>28593.133333333335</v>
      </c>
      <c r="E62" s="86">
        <f>'Graficas Dias Tipo '!AL60</f>
        <v>6260.4333333333343</v>
      </c>
      <c r="F62" s="86">
        <f>'Graficas Dias Tipo '!Y60</f>
        <v>34519.833333333343</v>
      </c>
      <c r="G62" s="86">
        <f>'Graficas Dias Tipo '!AY60</f>
        <v>8813.5</v>
      </c>
      <c r="H62" s="87">
        <v>0</v>
      </c>
      <c r="I62" s="88">
        <f t="shared" si="6"/>
        <v>28593.133333333335</v>
      </c>
      <c r="J62" s="89">
        <f t="shared" si="7"/>
        <v>6260.4333333333343</v>
      </c>
      <c r="K62" s="148"/>
    </row>
    <row r="63" spans="1:11">
      <c r="A63" s="80">
        <f t="shared" si="2"/>
        <v>51</v>
      </c>
      <c r="B63" s="80">
        <f t="shared" si="3"/>
        <v>8.3333333333333375</v>
      </c>
      <c r="C63" s="91">
        <f t="shared" si="4"/>
        <v>0.34722222222222193</v>
      </c>
      <c r="D63" s="86">
        <f>'Graficas Dias Tipo '!L61</f>
        <v>28916.5</v>
      </c>
      <c r="E63" s="86">
        <f>'Graficas Dias Tipo '!AL61</f>
        <v>6337.9666666666662</v>
      </c>
      <c r="F63" s="86">
        <f>'Graficas Dias Tipo '!Y61</f>
        <v>34930.933333333327</v>
      </c>
      <c r="G63" s="86">
        <f>'Graficas Dias Tipo '!AY61</f>
        <v>8928.7666666666664</v>
      </c>
      <c r="H63" s="87">
        <v>0</v>
      </c>
      <c r="I63" s="88">
        <f t="shared" si="6"/>
        <v>28916.5</v>
      </c>
      <c r="J63" s="89">
        <f t="shared" si="7"/>
        <v>6337.9666666666662</v>
      </c>
      <c r="K63" s="148"/>
    </row>
    <row r="64" spans="1:11">
      <c r="A64" s="80">
        <f t="shared" si="2"/>
        <v>52</v>
      </c>
      <c r="B64" s="80">
        <f t="shared" si="3"/>
        <v>8.5000000000000036</v>
      </c>
      <c r="C64" s="91">
        <f t="shared" si="4"/>
        <v>0.35416666666666635</v>
      </c>
      <c r="D64" s="86">
        <f>'Graficas Dias Tipo '!L62</f>
        <v>29104.733333333337</v>
      </c>
      <c r="E64" s="86">
        <f>'Graficas Dias Tipo '!AL62</f>
        <v>6375.0666666666657</v>
      </c>
      <c r="F64" s="86">
        <f>'Graficas Dias Tipo '!Y62</f>
        <v>34985.333333333328</v>
      </c>
      <c r="G64" s="86">
        <f>'Graficas Dias Tipo '!AY62</f>
        <v>8958.4666666666672</v>
      </c>
      <c r="H64" s="87">
        <v>0</v>
      </c>
      <c r="I64" s="88">
        <f t="shared" si="6"/>
        <v>29104.733333333337</v>
      </c>
      <c r="J64" s="89">
        <f t="shared" si="7"/>
        <v>6375.0666666666657</v>
      </c>
      <c r="K64" s="148"/>
    </row>
    <row r="65" spans="1:11">
      <c r="A65" s="80">
        <f t="shared" si="2"/>
        <v>53</v>
      </c>
      <c r="B65" s="80">
        <f t="shared" si="3"/>
        <v>8.6666666666666696</v>
      </c>
      <c r="C65" s="91">
        <f t="shared" si="4"/>
        <v>0.36111111111111077</v>
      </c>
      <c r="D65" s="86">
        <f>'Graficas Dias Tipo '!L63</f>
        <v>29458.7</v>
      </c>
      <c r="E65" s="86">
        <f>'Graficas Dias Tipo '!AL63</f>
        <v>6452.4</v>
      </c>
      <c r="F65" s="86">
        <f>'Graficas Dias Tipo '!Y63</f>
        <v>35236.999999999993</v>
      </c>
      <c r="G65" s="86">
        <f>'Graficas Dias Tipo '!AY63</f>
        <v>9002.2666666666664</v>
      </c>
      <c r="H65" s="87">
        <v>0</v>
      </c>
      <c r="I65" s="88">
        <f t="shared" si="6"/>
        <v>29458.7</v>
      </c>
      <c r="J65" s="89">
        <f t="shared" si="7"/>
        <v>6452.4</v>
      </c>
      <c r="K65" s="148"/>
    </row>
    <row r="66" spans="1:11">
      <c r="A66" s="80">
        <f t="shared" si="2"/>
        <v>54</v>
      </c>
      <c r="B66" s="80">
        <f t="shared" si="3"/>
        <v>8.8333333333333357</v>
      </c>
      <c r="C66" s="91">
        <f t="shared" si="4"/>
        <v>0.36805555555555519</v>
      </c>
      <c r="D66" s="86">
        <f>'Graficas Dias Tipo '!L64</f>
        <v>29604.933333333331</v>
      </c>
      <c r="E66" s="86">
        <f>'Graficas Dias Tipo '!AL64</f>
        <v>6484.2333333333336</v>
      </c>
      <c r="F66" s="86">
        <f>'Graficas Dias Tipo '!Y64</f>
        <v>35228.099999999991</v>
      </c>
      <c r="G66" s="86">
        <f>'Graficas Dias Tipo '!AY64</f>
        <v>9016.9000000000015</v>
      </c>
      <c r="H66" s="87">
        <v>0</v>
      </c>
      <c r="I66" s="88">
        <f t="shared" si="6"/>
        <v>29604.933333333331</v>
      </c>
      <c r="J66" s="89">
        <f t="shared" si="7"/>
        <v>6484.2333333333336</v>
      </c>
      <c r="K66" s="148"/>
    </row>
    <row r="67" spans="1:11">
      <c r="A67" s="80">
        <f t="shared" si="2"/>
        <v>55</v>
      </c>
      <c r="B67" s="80">
        <f t="shared" si="3"/>
        <v>9.0000000000000018</v>
      </c>
      <c r="C67" s="91">
        <f t="shared" si="4"/>
        <v>0.37499999999999961</v>
      </c>
      <c r="D67" s="86">
        <f>'Graficas Dias Tipo '!L65</f>
        <v>29860.566666666669</v>
      </c>
      <c r="E67" s="86">
        <f>'Graficas Dias Tipo '!AL65</f>
        <v>6509.9666666666672</v>
      </c>
      <c r="F67" s="86">
        <f>'Graficas Dias Tipo '!Y65</f>
        <v>35203.166666666657</v>
      </c>
      <c r="G67" s="86">
        <f>'Graficas Dias Tipo '!AY65</f>
        <v>9011.5333333333328</v>
      </c>
      <c r="H67" s="87">
        <v>0</v>
      </c>
      <c r="I67" s="88">
        <f t="shared" si="6"/>
        <v>29860.566666666669</v>
      </c>
      <c r="J67" s="89">
        <f t="shared" si="7"/>
        <v>6509.9666666666672</v>
      </c>
      <c r="K67" s="148"/>
    </row>
    <row r="68" spans="1:11">
      <c r="A68" s="80">
        <f t="shared" si="2"/>
        <v>56</v>
      </c>
      <c r="B68" s="80">
        <f t="shared" si="3"/>
        <v>9.1666666666666679</v>
      </c>
      <c r="C68" s="91">
        <f t="shared" si="4"/>
        <v>0.38194444444444403</v>
      </c>
      <c r="D68" s="86">
        <f>'Graficas Dias Tipo '!L66</f>
        <v>30399.200000000001</v>
      </c>
      <c r="E68" s="86">
        <f>'Graficas Dias Tipo '!AL66</f>
        <v>6598.7333333333336</v>
      </c>
      <c r="F68" s="86">
        <f>'Graficas Dias Tipo '!Y66</f>
        <v>35787.133333333339</v>
      </c>
      <c r="G68" s="86">
        <f>'Graficas Dias Tipo '!AY66</f>
        <v>9082.3666666666668</v>
      </c>
      <c r="H68" s="87">
        <v>0</v>
      </c>
      <c r="I68" s="88">
        <f t="shared" si="6"/>
        <v>30399.200000000001</v>
      </c>
      <c r="J68" s="89">
        <f t="shared" si="7"/>
        <v>6598.7333333333336</v>
      </c>
      <c r="K68" s="148"/>
    </row>
    <row r="69" spans="1:11">
      <c r="A69" s="80">
        <f t="shared" si="2"/>
        <v>57</v>
      </c>
      <c r="B69" s="80">
        <f t="shared" si="3"/>
        <v>9.3333333333333339</v>
      </c>
      <c r="C69" s="91">
        <f t="shared" si="4"/>
        <v>0.38888888888888845</v>
      </c>
      <c r="D69" s="86">
        <f>'Graficas Dias Tipo '!L67</f>
        <v>30737.399999999998</v>
      </c>
      <c r="E69" s="86">
        <f>'Graficas Dias Tipo '!AL67</f>
        <v>6656.5</v>
      </c>
      <c r="F69" s="86">
        <f>'Graficas Dias Tipo '!Y67</f>
        <v>36120.233333333337</v>
      </c>
      <c r="G69" s="86">
        <f>'Graficas Dias Tipo '!AY67</f>
        <v>9137.4</v>
      </c>
      <c r="H69" s="87">
        <v>0</v>
      </c>
      <c r="I69" s="88">
        <f t="shared" si="6"/>
        <v>30737.399999999998</v>
      </c>
      <c r="J69" s="89">
        <f t="shared" si="7"/>
        <v>6656.5</v>
      </c>
      <c r="K69" s="148"/>
    </row>
    <row r="70" spans="1:11">
      <c r="A70" s="80">
        <f t="shared" si="2"/>
        <v>58</v>
      </c>
      <c r="B70" s="80">
        <f t="shared" si="3"/>
        <v>9.5</v>
      </c>
      <c r="C70" s="91">
        <f t="shared" si="4"/>
        <v>0.39583333333333287</v>
      </c>
      <c r="D70" s="86">
        <f>'Graficas Dias Tipo '!L68</f>
        <v>30966.266666666663</v>
      </c>
      <c r="E70" s="86">
        <f>'Graficas Dias Tipo '!AL68</f>
        <v>6681.2999999999993</v>
      </c>
      <c r="F70" s="86">
        <f>'Graficas Dias Tipo '!Y68</f>
        <v>36224.333333333328</v>
      </c>
      <c r="G70" s="86">
        <f>'Graficas Dias Tipo '!AY68</f>
        <v>9172.9666666666672</v>
      </c>
      <c r="H70" s="87">
        <v>0</v>
      </c>
      <c r="I70" s="88">
        <f t="shared" si="6"/>
        <v>30966.266666666663</v>
      </c>
      <c r="J70" s="89">
        <f t="shared" si="7"/>
        <v>6681.2999999999993</v>
      </c>
      <c r="K70" s="148"/>
    </row>
    <row r="71" spans="1:11">
      <c r="A71" s="80">
        <f t="shared" si="2"/>
        <v>59</v>
      </c>
      <c r="B71" s="80">
        <f t="shared" si="3"/>
        <v>9.6666666666666661</v>
      </c>
      <c r="C71" s="91">
        <f t="shared" si="4"/>
        <v>0.40277777777777729</v>
      </c>
      <c r="D71" s="86">
        <f>'Graficas Dias Tipo '!L69</f>
        <v>31294.033333333336</v>
      </c>
      <c r="E71" s="86">
        <f>'Graficas Dias Tipo '!AL69</f>
        <v>6709.2333333333336</v>
      </c>
      <c r="F71" s="86">
        <f>'Graficas Dias Tipo '!Y69</f>
        <v>36481.166666666664</v>
      </c>
      <c r="G71" s="86">
        <f>'Graficas Dias Tipo '!AY69</f>
        <v>9212</v>
      </c>
      <c r="H71" s="87">
        <v>0</v>
      </c>
      <c r="I71" s="88">
        <f t="shared" si="6"/>
        <v>31294.033333333336</v>
      </c>
      <c r="J71" s="89">
        <f t="shared" si="7"/>
        <v>6709.2333333333336</v>
      </c>
      <c r="K71" s="148"/>
    </row>
    <row r="72" spans="1:11">
      <c r="A72" s="80">
        <f t="shared" si="2"/>
        <v>60</v>
      </c>
      <c r="B72" s="80">
        <f t="shared" si="3"/>
        <v>9.8333333333333321</v>
      </c>
      <c r="C72" s="91">
        <f t="shared" si="4"/>
        <v>0.40972222222222171</v>
      </c>
      <c r="D72" s="86">
        <f>'Graficas Dias Tipo '!L70</f>
        <v>31493.833333333336</v>
      </c>
      <c r="E72" s="86">
        <f>'Graficas Dias Tipo '!AL70</f>
        <v>6722.1666666666661</v>
      </c>
      <c r="F72" s="86">
        <f>'Graficas Dias Tipo '!Y70</f>
        <v>36625.799999999996</v>
      </c>
      <c r="G72" s="86">
        <f>'Graficas Dias Tipo '!AY70</f>
        <v>9246.5999999999985</v>
      </c>
      <c r="H72" s="87">
        <v>0</v>
      </c>
      <c r="I72" s="88">
        <f t="shared" si="6"/>
        <v>31493.833333333336</v>
      </c>
      <c r="J72" s="89">
        <f t="shared" si="7"/>
        <v>6722.1666666666661</v>
      </c>
      <c r="K72" s="148"/>
    </row>
    <row r="73" spans="1:11">
      <c r="A73" s="80">
        <f t="shared" si="2"/>
        <v>61</v>
      </c>
      <c r="B73" s="80">
        <f t="shared" si="3"/>
        <v>9.9999999999999982</v>
      </c>
      <c r="C73" s="91">
        <f t="shared" si="4"/>
        <v>0.41666666666666613</v>
      </c>
      <c r="D73" s="86">
        <f>'Graficas Dias Tipo '!L71</f>
        <v>31684.1</v>
      </c>
      <c r="E73" s="86">
        <f>'Graficas Dias Tipo '!AL71</f>
        <v>6751.2</v>
      </c>
      <c r="F73" s="86">
        <f>'Graficas Dias Tipo '!Y71</f>
        <v>36636.066666666666</v>
      </c>
      <c r="G73" s="86">
        <f>'Graficas Dias Tipo '!AY71</f>
        <v>9267.1</v>
      </c>
      <c r="H73" s="87">
        <v>0</v>
      </c>
      <c r="I73" s="88">
        <f t="shared" si="6"/>
        <v>31684.1</v>
      </c>
      <c r="J73" s="89">
        <f t="shared" si="7"/>
        <v>6751.2</v>
      </c>
      <c r="K73" s="148"/>
    </row>
    <row r="74" spans="1:11">
      <c r="A74" s="80">
        <f t="shared" si="2"/>
        <v>62</v>
      </c>
      <c r="B74" s="80">
        <f t="shared" si="3"/>
        <v>10.166666666666664</v>
      </c>
      <c r="C74" s="91">
        <f t="shared" si="4"/>
        <v>0.42361111111111055</v>
      </c>
      <c r="D74" s="86">
        <f>'Graficas Dias Tipo '!L72</f>
        <v>31976.166666666668</v>
      </c>
      <c r="E74" s="86">
        <f>'Graficas Dias Tipo '!AL72</f>
        <v>6786.4</v>
      </c>
      <c r="F74" s="86">
        <f>'Graficas Dias Tipo '!Y72</f>
        <v>36808.233333333337</v>
      </c>
      <c r="G74" s="86">
        <f>'Graficas Dias Tipo '!AY72</f>
        <v>9297.5666666666675</v>
      </c>
      <c r="H74" s="87">
        <v>0</v>
      </c>
      <c r="I74" s="88">
        <f t="shared" si="6"/>
        <v>31976.166666666668</v>
      </c>
      <c r="J74" s="89">
        <f t="shared" si="7"/>
        <v>6786.4</v>
      </c>
      <c r="K74" s="148"/>
    </row>
    <row r="75" spans="1:11">
      <c r="A75" s="80">
        <f t="shared" si="2"/>
        <v>63</v>
      </c>
      <c r="B75" s="80">
        <f t="shared" si="3"/>
        <v>10.33333333333333</v>
      </c>
      <c r="C75" s="91">
        <f t="shared" si="4"/>
        <v>0.43055555555555497</v>
      </c>
      <c r="D75" s="86">
        <f>'Graficas Dias Tipo '!L73</f>
        <v>32132.133333333335</v>
      </c>
      <c r="E75" s="86">
        <f>'Graficas Dias Tipo '!AL73</f>
        <v>6784.3333333333339</v>
      </c>
      <c r="F75" s="86">
        <f>'Graficas Dias Tipo '!Y73</f>
        <v>36886.100000000006</v>
      </c>
      <c r="G75" s="86">
        <f>'Graficas Dias Tipo '!AY73</f>
        <v>9320.1</v>
      </c>
      <c r="H75" s="87">
        <v>0</v>
      </c>
      <c r="I75" s="88">
        <f t="shared" si="6"/>
        <v>32132.133333333335</v>
      </c>
      <c r="J75" s="89">
        <f t="shared" si="7"/>
        <v>6784.3333333333339</v>
      </c>
      <c r="K75" s="148"/>
    </row>
    <row r="76" spans="1:11">
      <c r="A76" s="80">
        <f t="shared" si="2"/>
        <v>64</v>
      </c>
      <c r="B76" s="80">
        <f t="shared" si="3"/>
        <v>10.499999999999996</v>
      </c>
      <c r="C76" s="91">
        <f t="shared" si="4"/>
        <v>0.43749999999999939</v>
      </c>
      <c r="D76" s="86">
        <f>'Graficas Dias Tipo '!L74</f>
        <v>32298.066666666669</v>
      </c>
      <c r="E76" s="86">
        <f>'Graficas Dias Tipo '!AL74</f>
        <v>6786.5333333333338</v>
      </c>
      <c r="F76" s="86">
        <f>'Graficas Dias Tipo '!Y74</f>
        <v>36902.866666666661</v>
      </c>
      <c r="G76" s="86">
        <f>'Graficas Dias Tipo '!AY74</f>
        <v>9321.8666666666668</v>
      </c>
      <c r="H76" s="87">
        <v>0</v>
      </c>
      <c r="I76" s="88">
        <f t="shared" si="6"/>
        <v>32298.066666666669</v>
      </c>
      <c r="J76" s="89">
        <f t="shared" si="7"/>
        <v>6786.5333333333338</v>
      </c>
      <c r="K76" s="148"/>
    </row>
    <row r="77" spans="1:11">
      <c r="A77" s="80">
        <f t="shared" si="2"/>
        <v>65</v>
      </c>
      <c r="B77" s="80">
        <f t="shared" si="3"/>
        <v>10.666666666666663</v>
      </c>
      <c r="C77" s="91">
        <f t="shared" si="4"/>
        <v>0.44444444444444381</v>
      </c>
      <c r="D77" s="86">
        <f>'Graficas Dias Tipo '!L75</f>
        <v>32466.866666666669</v>
      </c>
      <c r="E77" s="86">
        <f>'Graficas Dias Tipo '!AL75</f>
        <v>6789.4</v>
      </c>
      <c r="F77" s="86">
        <f>'Graficas Dias Tipo '!Y75</f>
        <v>37001.666666666664</v>
      </c>
      <c r="G77" s="86">
        <f>'Graficas Dias Tipo '!AY75</f>
        <v>9336.0333333333328</v>
      </c>
      <c r="H77" s="87">
        <v>0</v>
      </c>
      <c r="I77" s="88">
        <f t="shared" ref="I77:I108" si="8">D77+H77</f>
        <v>32466.866666666669</v>
      </c>
      <c r="J77" s="89">
        <f t="shared" si="7"/>
        <v>6789.4</v>
      </c>
      <c r="K77" s="148"/>
    </row>
    <row r="78" spans="1:11">
      <c r="A78" s="80">
        <f t="shared" ref="A78:A141" si="9">A77+1</f>
        <v>66</v>
      </c>
      <c r="B78" s="80">
        <f t="shared" ref="B78:B141" si="10">B77+1/6</f>
        <v>10.833333333333329</v>
      </c>
      <c r="C78" s="91">
        <f t="shared" ref="C78:C141" si="11">C77+10/60/24</f>
        <v>0.45138888888888823</v>
      </c>
      <c r="D78" s="86">
        <f>'Graficas Dias Tipo '!L76</f>
        <v>32553.9</v>
      </c>
      <c r="E78" s="86">
        <f>'Graficas Dias Tipo '!AL76</f>
        <v>6790.4666666666672</v>
      </c>
      <c r="F78" s="86">
        <f>'Graficas Dias Tipo '!Y76</f>
        <v>36960.666666666672</v>
      </c>
      <c r="G78" s="86">
        <f>'Graficas Dias Tipo '!AY76</f>
        <v>9318.7999999999993</v>
      </c>
      <c r="H78" s="87">
        <v>0</v>
      </c>
      <c r="I78" s="88">
        <f t="shared" si="8"/>
        <v>32553.9</v>
      </c>
      <c r="J78" s="89">
        <f t="shared" ref="J78:J109" si="12">(I78-D78)/(F78-D78)*(G78-E78)+E78</f>
        <v>6790.4666666666672</v>
      </c>
      <c r="K78" s="148"/>
    </row>
    <row r="79" spans="1:11">
      <c r="A79" s="80">
        <f t="shared" si="9"/>
        <v>67</v>
      </c>
      <c r="B79" s="80">
        <f t="shared" si="10"/>
        <v>10.999999999999995</v>
      </c>
      <c r="C79" s="91">
        <f t="shared" si="11"/>
        <v>0.45833333333333265</v>
      </c>
      <c r="D79" s="86">
        <f>'Graficas Dias Tipo '!L77</f>
        <v>32489.8</v>
      </c>
      <c r="E79" s="86">
        <f>'Graficas Dias Tipo '!AL77</f>
        <v>6766.2666666666664</v>
      </c>
      <c r="F79" s="86">
        <f>'Graficas Dias Tipo '!Y77</f>
        <v>36864.866666666676</v>
      </c>
      <c r="G79" s="86">
        <f>'Graficas Dias Tipo '!AY77</f>
        <v>9318.1666666666661</v>
      </c>
      <c r="H79" s="87">
        <v>0</v>
      </c>
      <c r="I79" s="88">
        <f t="shared" si="8"/>
        <v>32489.8</v>
      </c>
      <c r="J79" s="89">
        <f t="shared" si="12"/>
        <v>6766.2666666666664</v>
      </c>
      <c r="K79" s="148"/>
    </row>
    <row r="80" spans="1:11">
      <c r="A80" s="80">
        <f t="shared" si="9"/>
        <v>68</v>
      </c>
      <c r="B80" s="80">
        <f t="shared" si="10"/>
        <v>11.166666666666661</v>
      </c>
      <c r="C80" s="91">
        <f t="shared" si="11"/>
        <v>0.46527777777777707</v>
      </c>
      <c r="D80" s="86">
        <f>'Graficas Dias Tipo '!L78</f>
        <v>32666.166666666664</v>
      </c>
      <c r="E80" s="86">
        <f>'Graficas Dias Tipo '!AL78</f>
        <v>6799.5</v>
      </c>
      <c r="F80" s="86">
        <f>'Graficas Dias Tipo '!Y78</f>
        <v>36895</v>
      </c>
      <c r="G80" s="86">
        <f>'Graficas Dias Tipo '!AY78</f>
        <v>9400.7999999999993</v>
      </c>
      <c r="H80" s="87">
        <v>0</v>
      </c>
      <c r="I80" s="88">
        <f t="shared" si="8"/>
        <v>32666.166666666664</v>
      </c>
      <c r="J80" s="89">
        <f t="shared" si="12"/>
        <v>6799.5</v>
      </c>
      <c r="K80" s="148"/>
    </row>
    <row r="81" spans="1:11">
      <c r="A81" s="80">
        <f t="shared" si="9"/>
        <v>69</v>
      </c>
      <c r="B81" s="80">
        <f t="shared" si="10"/>
        <v>11.333333333333327</v>
      </c>
      <c r="C81" s="91">
        <f t="shared" si="11"/>
        <v>0.47222222222222149</v>
      </c>
      <c r="D81" s="86">
        <f>'Graficas Dias Tipo '!L79</f>
        <v>32688.2</v>
      </c>
      <c r="E81" s="86">
        <f>'Graficas Dias Tipo '!AL79</f>
        <v>6787.9</v>
      </c>
      <c r="F81" s="86">
        <f>'Graficas Dias Tipo '!Y79</f>
        <v>36810.1</v>
      </c>
      <c r="G81" s="86">
        <f>'Graficas Dias Tipo '!AY79</f>
        <v>9368.1666666666661</v>
      </c>
      <c r="H81" s="87">
        <v>0</v>
      </c>
      <c r="I81" s="88">
        <f t="shared" si="8"/>
        <v>32688.2</v>
      </c>
      <c r="J81" s="89">
        <f t="shared" si="12"/>
        <v>6787.9</v>
      </c>
      <c r="K81" s="148"/>
    </row>
    <row r="82" spans="1:11">
      <c r="A82" s="80">
        <f t="shared" si="9"/>
        <v>70</v>
      </c>
      <c r="B82" s="80">
        <f t="shared" si="10"/>
        <v>11.499999999999993</v>
      </c>
      <c r="C82" s="91">
        <f t="shared" si="11"/>
        <v>0.47916666666666591</v>
      </c>
      <c r="D82" s="86">
        <f>'Graficas Dias Tipo '!L80</f>
        <v>32675.733333333334</v>
      </c>
      <c r="E82" s="86">
        <f>'Graficas Dias Tipo '!AL80</f>
        <v>6769.5</v>
      </c>
      <c r="F82" s="86">
        <f>'Graficas Dias Tipo '!Y80</f>
        <v>36796.266666666663</v>
      </c>
      <c r="G82" s="86">
        <f>'Graficas Dias Tipo '!AY80</f>
        <v>9347.0333333333328</v>
      </c>
      <c r="H82" s="87">
        <v>0</v>
      </c>
      <c r="I82" s="88">
        <f t="shared" si="8"/>
        <v>32675.733333333334</v>
      </c>
      <c r="J82" s="89">
        <f t="shared" si="12"/>
        <v>6769.5</v>
      </c>
      <c r="K82" s="148"/>
    </row>
    <row r="83" spans="1:11">
      <c r="A83" s="80">
        <f t="shared" si="9"/>
        <v>71</v>
      </c>
      <c r="B83" s="80">
        <f t="shared" si="10"/>
        <v>11.666666666666659</v>
      </c>
      <c r="C83" s="91">
        <f t="shared" si="11"/>
        <v>0.48611111111111033</v>
      </c>
      <c r="D83" s="86">
        <f>'Graficas Dias Tipo '!L81</f>
        <v>32796.73333333333</v>
      </c>
      <c r="E83" s="86">
        <f>'Graficas Dias Tipo '!AL81</f>
        <v>6775.2666666666664</v>
      </c>
      <c r="F83" s="86">
        <f>'Graficas Dias Tipo '!Y81</f>
        <v>36740.5</v>
      </c>
      <c r="G83" s="86">
        <f>'Graficas Dias Tipo '!AY81</f>
        <v>9329.7999999999993</v>
      </c>
      <c r="H83" s="87">
        <v>0</v>
      </c>
      <c r="I83" s="88">
        <f t="shared" si="8"/>
        <v>32796.73333333333</v>
      </c>
      <c r="J83" s="89">
        <f t="shared" si="12"/>
        <v>6775.2666666666664</v>
      </c>
      <c r="K83" s="148"/>
    </row>
    <row r="84" spans="1:11">
      <c r="A84" s="80">
        <f t="shared" si="9"/>
        <v>72</v>
      </c>
      <c r="B84" s="80">
        <f t="shared" si="10"/>
        <v>11.833333333333325</v>
      </c>
      <c r="C84" s="91">
        <f t="shared" si="11"/>
        <v>0.49305555555555475</v>
      </c>
      <c r="D84" s="86">
        <f>'Graficas Dias Tipo '!L82</f>
        <v>32827.199999999997</v>
      </c>
      <c r="E84" s="86">
        <f>'Graficas Dias Tipo '!AL82</f>
        <v>6761.2333333333336</v>
      </c>
      <c r="F84" s="86">
        <f>'Graficas Dias Tipo '!Y82</f>
        <v>36737.633333333324</v>
      </c>
      <c r="G84" s="86">
        <f>'Graficas Dias Tipo '!AY82</f>
        <v>9307.5999999999985</v>
      </c>
      <c r="H84" s="87">
        <v>0</v>
      </c>
      <c r="I84" s="88">
        <f t="shared" si="8"/>
        <v>32827.199999999997</v>
      </c>
      <c r="J84" s="89">
        <f t="shared" si="12"/>
        <v>6761.2333333333336</v>
      </c>
      <c r="K84" s="148"/>
    </row>
    <row r="85" spans="1:11">
      <c r="A85" s="80">
        <f t="shared" si="9"/>
        <v>73</v>
      </c>
      <c r="B85" s="80">
        <f t="shared" si="10"/>
        <v>11.999999999999991</v>
      </c>
      <c r="C85" s="91">
        <f t="shared" si="11"/>
        <v>0.49999999999999917</v>
      </c>
      <c r="D85" s="86">
        <f>'Graficas Dias Tipo '!L83</f>
        <v>32752.799999999996</v>
      </c>
      <c r="E85" s="86">
        <f>'Graficas Dias Tipo '!AL83</f>
        <v>6744.666666666667</v>
      </c>
      <c r="F85" s="86">
        <f>'Graficas Dias Tipo '!Y83</f>
        <v>36496.433333333342</v>
      </c>
      <c r="G85" s="86">
        <f>'Graficas Dias Tipo '!AY83</f>
        <v>9251.1</v>
      </c>
      <c r="H85" s="87">
        <v>0</v>
      </c>
      <c r="I85" s="88">
        <f t="shared" si="8"/>
        <v>32752.799999999996</v>
      </c>
      <c r="J85" s="89">
        <f t="shared" si="12"/>
        <v>6744.666666666667</v>
      </c>
      <c r="K85" s="148"/>
    </row>
    <row r="86" spans="1:11">
      <c r="A86" s="80">
        <f t="shared" si="9"/>
        <v>74</v>
      </c>
      <c r="B86" s="80">
        <f t="shared" si="10"/>
        <v>12.166666666666657</v>
      </c>
      <c r="C86" s="91">
        <f t="shared" si="11"/>
        <v>0.50694444444444364</v>
      </c>
      <c r="D86" s="86">
        <f>'Graficas Dias Tipo '!L84</f>
        <v>32832.166666666664</v>
      </c>
      <c r="E86" s="86">
        <f>'Graficas Dias Tipo '!AL84</f>
        <v>6772.4333333333334</v>
      </c>
      <c r="F86" s="86">
        <f>'Graficas Dias Tipo '!Y84</f>
        <v>36441.26666666667</v>
      </c>
      <c r="G86" s="86">
        <f>'Graficas Dias Tipo '!AY84</f>
        <v>9245.3666666666668</v>
      </c>
      <c r="H86" s="87">
        <v>0</v>
      </c>
      <c r="I86" s="88">
        <f t="shared" si="8"/>
        <v>32832.166666666664</v>
      </c>
      <c r="J86" s="89">
        <f t="shared" si="12"/>
        <v>6772.4333333333334</v>
      </c>
      <c r="K86" s="148"/>
    </row>
    <row r="87" spans="1:11">
      <c r="A87" s="80">
        <f t="shared" si="9"/>
        <v>75</v>
      </c>
      <c r="B87" s="80">
        <f t="shared" si="10"/>
        <v>12.333333333333323</v>
      </c>
      <c r="C87" s="91">
        <f t="shared" si="11"/>
        <v>0.51388888888888806</v>
      </c>
      <c r="D87" s="86">
        <f>'Graficas Dias Tipo '!L85</f>
        <v>32847.466666666667</v>
      </c>
      <c r="E87" s="86">
        <f>'Graficas Dias Tipo '!AL85</f>
        <v>6758.7333333333327</v>
      </c>
      <c r="F87" s="86">
        <f>'Graficas Dias Tipo '!Y85</f>
        <v>36495.599999999999</v>
      </c>
      <c r="G87" s="86">
        <f>'Graficas Dias Tipo '!AY85</f>
        <v>9235.2333333333336</v>
      </c>
      <c r="H87" s="87">
        <v>0</v>
      </c>
      <c r="I87" s="88">
        <f t="shared" si="8"/>
        <v>32847.466666666667</v>
      </c>
      <c r="J87" s="89">
        <f t="shared" si="12"/>
        <v>6758.7333333333327</v>
      </c>
      <c r="K87" s="148"/>
    </row>
    <row r="88" spans="1:11">
      <c r="A88" s="80">
        <f t="shared" si="9"/>
        <v>76</v>
      </c>
      <c r="B88" s="80">
        <f t="shared" si="10"/>
        <v>12.499999999999989</v>
      </c>
      <c r="C88" s="91">
        <f t="shared" si="11"/>
        <v>0.52083333333333248</v>
      </c>
      <c r="D88" s="86">
        <f>'Graficas Dias Tipo '!L86</f>
        <v>32852.800000000003</v>
      </c>
      <c r="E88" s="86">
        <f>'Graficas Dias Tipo '!AL86</f>
        <v>6740.7999999999993</v>
      </c>
      <c r="F88" s="86">
        <f>'Graficas Dias Tipo '!Y86</f>
        <v>36383.366666666669</v>
      </c>
      <c r="G88" s="86">
        <f>'Graficas Dias Tipo '!AY86</f>
        <v>9212</v>
      </c>
      <c r="H88" s="87">
        <v>0</v>
      </c>
      <c r="I88" s="88">
        <f t="shared" si="8"/>
        <v>32852.800000000003</v>
      </c>
      <c r="J88" s="89">
        <f t="shared" si="12"/>
        <v>6740.7999999999993</v>
      </c>
      <c r="K88" s="148"/>
    </row>
    <row r="89" spans="1:11">
      <c r="A89" s="80">
        <f t="shared" si="9"/>
        <v>77</v>
      </c>
      <c r="B89" s="80">
        <f t="shared" si="10"/>
        <v>12.666666666666655</v>
      </c>
      <c r="C89" s="91">
        <f t="shared" si="11"/>
        <v>0.5277777777777769</v>
      </c>
      <c r="D89" s="86">
        <f>'Graficas Dias Tipo '!L87</f>
        <v>32940.76666666667</v>
      </c>
      <c r="E89" s="86">
        <f>'Graficas Dias Tipo '!AL87</f>
        <v>6745.4666666666672</v>
      </c>
      <c r="F89" s="86">
        <f>'Graficas Dias Tipo '!Y87</f>
        <v>36446.933333333334</v>
      </c>
      <c r="G89" s="86">
        <f>'Graficas Dias Tipo '!AY87</f>
        <v>9197.9666666666672</v>
      </c>
      <c r="H89" s="87">
        <v>0</v>
      </c>
      <c r="I89" s="88">
        <f t="shared" si="8"/>
        <v>32940.76666666667</v>
      </c>
      <c r="J89" s="89">
        <f t="shared" si="12"/>
        <v>6745.4666666666672</v>
      </c>
      <c r="K89" s="148"/>
    </row>
    <row r="90" spans="1:11">
      <c r="A90" s="80">
        <f t="shared" si="9"/>
        <v>78</v>
      </c>
      <c r="B90" s="80">
        <f t="shared" si="10"/>
        <v>12.833333333333321</v>
      </c>
      <c r="C90" s="91">
        <f t="shared" si="11"/>
        <v>0.53472222222222132</v>
      </c>
      <c r="D90" s="86">
        <f>'Graficas Dias Tipo '!L88</f>
        <v>33031.966666666667</v>
      </c>
      <c r="E90" s="86">
        <f>'Graficas Dias Tipo '!AL88</f>
        <v>6743.6</v>
      </c>
      <c r="F90" s="86">
        <f>'Graficas Dias Tipo '!Y88</f>
        <v>36525.666666666664</v>
      </c>
      <c r="G90" s="86">
        <f>'Graficas Dias Tipo '!AY88</f>
        <v>9191.2999999999993</v>
      </c>
      <c r="H90" s="87">
        <v>0</v>
      </c>
      <c r="I90" s="88">
        <f t="shared" si="8"/>
        <v>33031.966666666667</v>
      </c>
      <c r="J90" s="89">
        <f t="shared" si="12"/>
        <v>6743.6</v>
      </c>
      <c r="K90" s="148"/>
    </row>
    <row r="91" spans="1:11">
      <c r="A91" s="80">
        <f t="shared" si="9"/>
        <v>79</v>
      </c>
      <c r="B91" s="80">
        <f t="shared" si="10"/>
        <v>12.999999999999988</v>
      </c>
      <c r="C91" s="91">
        <f t="shared" si="11"/>
        <v>0.54166666666666574</v>
      </c>
      <c r="D91" s="86">
        <f>'Graficas Dias Tipo '!L89</f>
        <v>33031.366666666669</v>
      </c>
      <c r="E91" s="86">
        <f>'Graficas Dias Tipo '!AL89</f>
        <v>6735.1333333333332</v>
      </c>
      <c r="F91" s="86">
        <f>'Graficas Dias Tipo '!Y89</f>
        <v>36416.799999999996</v>
      </c>
      <c r="G91" s="86">
        <f>'Graficas Dias Tipo '!AY89</f>
        <v>9194.4</v>
      </c>
      <c r="H91" s="87">
        <v>0</v>
      </c>
      <c r="I91" s="88">
        <f t="shared" si="8"/>
        <v>33031.366666666669</v>
      </c>
      <c r="J91" s="89">
        <f t="shared" si="12"/>
        <v>6735.1333333333332</v>
      </c>
      <c r="K91" s="148"/>
    </row>
    <row r="92" spans="1:11">
      <c r="A92" s="80">
        <f t="shared" si="9"/>
        <v>80</v>
      </c>
      <c r="B92" s="80">
        <f t="shared" si="10"/>
        <v>13.166666666666654</v>
      </c>
      <c r="C92" s="91">
        <f t="shared" si="11"/>
        <v>0.54861111111111016</v>
      </c>
      <c r="D92" s="86">
        <f>'Graficas Dias Tipo '!L90</f>
        <v>33015.966666666667</v>
      </c>
      <c r="E92" s="86">
        <f>'Graficas Dias Tipo '!AL90</f>
        <v>6751.9</v>
      </c>
      <c r="F92" s="86">
        <f>'Graficas Dias Tipo '!Y90</f>
        <v>36489.200000000004</v>
      </c>
      <c r="G92" s="86">
        <f>'Graficas Dias Tipo '!AY90</f>
        <v>9244.6666666666661</v>
      </c>
      <c r="H92" s="87">
        <v>0</v>
      </c>
      <c r="I92" s="88">
        <f t="shared" si="8"/>
        <v>33015.966666666667</v>
      </c>
      <c r="J92" s="89">
        <f t="shared" si="12"/>
        <v>6751.9</v>
      </c>
      <c r="K92" s="148"/>
    </row>
    <row r="93" spans="1:11">
      <c r="A93" s="80">
        <f t="shared" si="9"/>
        <v>81</v>
      </c>
      <c r="B93" s="80">
        <f t="shared" si="10"/>
        <v>13.33333333333332</v>
      </c>
      <c r="C93" s="91">
        <f t="shared" si="11"/>
        <v>0.55555555555555458</v>
      </c>
      <c r="D93" s="86">
        <f>'Graficas Dias Tipo '!L91</f>
        <v>32977.733333333337</v>
      </c>
      <c r="E93" s="86">
        <f>'Graficas Dias Tipo '!AL91</f>
        <v>6748.3666666666668</v>
      </c>
      <c r="F93" s="86">
        <f>'Graficas Dias Tipo '!Y91</f>
        <v>36551.9</v>
      </c>
      <c r="G93" s="86">
        <f>'Graficas Dias Tipo '!AY91</f>
        <v>9250.6999999999989</v>
      </c>
      <c r="H93" s="87">
        <v>0</v>
      </c>
      <c r="I93" s="88">
        <f t="shared" si="8"/>
        <v>32977.733333333337</v>
      </c>
      <c r="J93" s="89">
        <f t="shared" si="12"/>
        <v>6748.3666666666668</v>
      </c>
      <c r="K93" s="148"/>
    </row>
    <row r="94" spans="1:11">
      <c r="A94" s="80">
        <f t="shared" si="9"/>
        <v>82</v>
      </c>
      <c r="B94" s="80">
        <f t="shared" si="10"/>
        <v>13.499999999999986</v>
      </c>
      <c r="C94" s="91">
        <f t="shared" si="11"/>
        <v>0.562499999999999</v>
      </c>
      <c r="D94" s="86">
        <f>'Graficas Dias Tipo '!L92</f>
        <v>32962.133333333331</v>
      </c>
      <c r="E94" s="86">
        <f>'Graficas Dias Tipo '!AL92</f>
        <v>6725.4</v>
      </c>
      <c r="F94" s="86">
        <f>'Graficas Dias Tipo '!Y92</f>
        <v>36421.566666666666</v>
      </c>
      <c r="G94" s="86">
        <f>'Graficas Dias Tipo '!AY92</f>
        <v>9230.2999999999993</v>
      </c>
      <c r="H94" s="87">
        <v>0</v>
      </c>
      <c r="I94" s="88">
        <f t="shared" si="8"/>
        <v>32962.133333333331</v>
      </c>
      <c r="J94" s="89">
        <f t="shared" si="12"/>
        <v>6725.4</v>
      </c>
      <c r="K94" s="148"/>
    </row>
    <row r="95" spans="1:11">
      <c r="A95" s="80">
        <f t="shared" si="9"/>
        <v>83</v>
      </c>
      <c r="B95" s="80">
        <f t="shared" si="10"/>
        <v>13.666666666666652</v>
      </c>
      <c r="C95" s="91">
        <f t="shared" si="11"/>
        <v>0.56944444444444342</v>
      </c>
      <c r="D95" s="86">
        <f>'Graficas Dias Tipo '!L93</f>
        <v>32869.73333333333</v>
      </c>
      <c r="E95" s="86">
        <f>'Graficas Dias Tipo '!AL93</f>
        <v>6693.9</v>
      </c>
      <c r="F95" s="86">
        <f>'Graficas Dias Tipo '!Y93</f>
        <v>36165.333333333328</v>
      </c>
      <c r="G95" s="86">
        <f>'Graficas Dias Tipo '!AY93</f>
        <v>9173.4333333333325</v>
      </c>
      <c r="H95" s="87">
        <v>0</v>
      </c>
      <c r="I95" s="88">
        <f t="shared" si="8"/>
        <v>32869.73333333333</v>
      </c>
      <c r="J95" s="89">
        <f t="shared" si="12"/>
        <v>6693.9</v>
      </c>
      <c r="K95" s="148"/>
    </row>
    <row r="96" spans="1:11">
      <c r="A96" s="80">
        <f t="shared" si="9"/>
        <v>84</v>
      </c>
      <c r="B96" s="80">
        <f t="shared" si="10"/>
        <v>13.833333333333318</v>
      </c>
      <c r="C96" s="91">
        <f t="shared" si="11"/>
        <v>0.57638888888888784</v>
      </c>
      <c r="D96" s="86">
        <f>'Graficas Dias Tipo '!L94</f>
        <v>32728.1</v>
      </c>
      <c r="E96" s="86">
        <f>'Graficas Dias Tipo '!AL94</f>
        <v>6668.3666666666668</v>
      </c>
      <c r="F96" s="86">
        <f>'Graficas Dias Tipo '!Y94</f>
        <v>35925.166666666664</v>
      </c>
      <c r="G96" s="86">
        <f>'Graficas Dias Tipo '!AY94</f>
        <v>9115.1333333333332</v>
      </c>
      <c r="H96" s="87">
        <v>0</v>
      </c>
      <c r="I96" s="88">
        <f t="shared" si="8"/>
        <v>32728.1</v>
      </c>
      <c r="J96" s="89">
        <f t="shared" si="12"/>
        <v>6668.3666666666668</v>
      </c>
      <c r="K96" s="148"/>
    </row>
    <row r="97" spans="1:11">
      <c r="A97" s="80">
        <f t="shared" si="9"/>
        <v>85</v>
      </c>
      <c r="B97" s="80">
        <f t="shared" si="10"/>
        <v>13.999999999999984</v>
      </c>
      <c r="C97" s="91">
        <f t="shared" si="11"/>
        <v>0.58333333333333226</v>
      </c>
      <c r="D97" s="86">
        <f>'Graficas Dias Tipo '!L95</f>
        <v>32383.333333333336</v>
      </c>
      <c r="E97" s="86">
        <f>'Graficas Dias Tipo '!AL95</f>
        <v>6620.6999999999989</v>
      </c>
      <c r="F97" s="86">
        <f>'Graficas Dias Tipo '!Y95</f>
        <v>35459.033333333333</v>
      </c>
      <c r="G97" s="86">
        <f>'Graficas Dias Tipo '!AY95</f>
        <v>9037.8666666666668</v>
      </c>
      <c r="H97" s="87">
        <v>0</v>
      </c>
      <c r="I97" s="88">
        <f t="shared" si="8"/>
        <v>32383.333333333336</v>
      </c>
      <c r="J97" s="89">
        <f t="shared" si="12"/>
        <v>6620.6999999999989</v>
      </c>
      <c r="K97" s="148"/>
    </row>
    <row r="98" spans="1:11">
      <c r="A98" s="80">
        <f t="shared" si="9"/>
        <v>86</v>
      </c>
      <c r="B98" s="80">
        <f t="shared" si="10"/>
        <v>14.16666666666665</v>
      </c>
      <c r="C98" s="91">
        <f t="shared" si="11"/>
        <v>0.59027777777777668</v>
      </c>
      <c r="D98" s="86">
        <f>'Graficas Dias Tipo '!L96</f>
        <v>32157.333333333336</v>
      </c>
      <c r="E98" s="86">
        <f>'Graficas Dias Tipo '!AL96</f>
        <v>6623.6</v>
      </c>
      <c r="F98" s="86">
        <f>'Graficas Dias Tipo '!Y96</f>
        <v>35150.266666666663</v>
      </c>
      <c r="G98" s="86">
        <f>'Graficas Dias Tipo '!AY96</f>
        <v>9023.1666666666661</v>
      </c>
      <c r="H98" s="87">
        <v>0</v>
      </c>
      <c r="I98" s="88">
        <f t="shared" si="8"/>
        <v>32157.333333333336</v>
      </c>
      <c r="J98" s="89">
        <f t="shared" si="12"/>
        <v>6623.6</v>
      </c>
      <c r="K98" s="148"/>
    </row>
    <row r="99" spans="1:11">
      <c r="A99" s="80">
        <f t="shared" si="9"/>
        <v>87</v>
      </c>
      <c r="B99" s="80">
        <f t="shared" si="10"/>
        <v>14.333333333333316</v>
      </c>
      <c r="C99" s="91">
        <f t="shared" si="11"/>
        <v>0.5972222222222211</v>
      </c>
      <c r="D99" s="86">
        <f>'Graficas Dias Tipo '!L97</f>
        <v>32004.666666666661</v>
      </c>
      <c r="E99" s="86">
        <f>'Graficas Dias Tipo '!AL97</f>
        <v>6615.3666666666659</v>
      </c>
      <c r="F99" s="86">
        <f>'Graficas Dias Tipo '!Y97</f>
        <v>35139.799999999996</v>
      </c>
      <c r="G99" s="86">
        <f>'Graficas Dias Tipo '!AY97</f>
        <v>9037.7333333333336</v>
      </c>
      <c r="H99" s="87">
        <v>0</v>
      </c>
      <c r="I99" s="88">
        <f t="shared" si="8"/>
        <v>32004.666666666661</v>
      </c>
      <c r="J99" s="89">
        <f t="shared" si="12"/>
        <v>6615.3666666666659</v>
      </c>
      <c r="K99" s="148"/>
    </row>
    <row r="100" spans="1:11">
      <c r="A100" s="80">
        <f t="shared" si="9"/>
        <v>88</v>
      </c>
      <c r="B100" s="80">
        <f t="shared" si="10"/>
        <v>14.499999999999982</v>
      </c>
      <c r="C100" s="91">
        <f t="shared" si="11"/>
        <v>0.60416666666666552</v>
      </c>
      <c r="D100" s="86">
        <f>'Graficas Dias Tipo '!L98</f>
        <v>31841</v>
      </c>
      <c r="E100" s="86">
        <f>'Graficas Dias Tipo '!AL98</f>
        <v>6571.9333333333334</v>
      </c>
      <c r="F100" s="86">
        <f>'Graficas Dias Tipo '!Y98</f>
        <v>35008.26666666667</v>
      </c>
      <c r="G100" s="86">
        <f>'Graficas Dias Tipo '!AY98</f>
        <v>8992.6</v>
      </c>
      <c r="H100" s="87">
        <v>0</v>
      </c>
      <c r="I100" s="88">
        <f t="shared" si="8"/>
        <v>31841</v>
      </c>
      <c r="J100" s="89">
        <f t="shared" si="12"/>
        <v>6571.9333333333334</v>
      </c>
      <c r="K100" s="148"/>
    </row>
    <row r="101" spans="1:11">
      <c r="A101" s="80">
        <f t="shared" si="9"/>
        <v>89</v>
      </c>
      <c r="B101" s="80">
        <f t="shared" si="10"/>
        <v>14.666666666666648</v>
      </c>
      <c r="C101" s="91">
        <f t="shared" si="11"/>
        <v>0.61111111111110994</v>
      </c>
      <c r="D101" s="86">
        <f>'Graficas Dias Tipo '!L99</f>
        <v>31689.866666666669</v>
      </c>
      <c r="E101" s="86">
        <f>'Graficas Dias Tipo '!AL99</f>
        <v>6519.1333333333332</v>
      </c>
      <c r="F101" s="86">
        <f>'Graficas Dias Tipo '!Y99</f>
        <v>34908.23333333333</v>
      </c>
      <c r="G101" s="86">
        <f>'Graficas Dias Tipo '!AY99</f>
        <v>8955.6333333333332</v>
      </c>
      <c r="H101" s="87">
        <v>0</v>
      </c>
      <c r="I101" s="88">
        <f t="shared" si="8"/>
        <v>31689.866666666669</v>
      </c>
      <c r="J101" s="89">
        <f t="shared" si="12"/>
        <v>6519.1333333333332</v>
      </c>
      <c r="K101" s="148"/>
    </row>
    <row r="102" spans="1:11">
      <c r="A102" s="80">
        <f t="shared" si="9"/>
        <v>90</v>
      </c>
      <c r="B102" s="80">
        <f t="shared" si="10"/>
        <v>14.833333333333314</v>
      </c>
      <c r="C102" s="91">
        <f t="shared" si="11"/>
        <v>0.61805555555555436</v>
      </c>
      <c r="D102" s="86">
        <f>'Graficas Dias Tipo '!L100</f>
        <v>31486.433333333334</v>
      </c>
      <c r="E102" s="86">
        <f>'Graficas Dias Tipo '!AL100</f>
        <v>6453.5333333333328</v>
      </c>
      <c r="F102" s="86">
        <f>'Graficas Dias Tipo '!Y100</f>
        <v>34724.833333333336</v>
      </c>
      <c r="G102" s="86">
        <f>'Graficas Dias Tipo '!AY100</f>
        <v>8881.3666666666668</v>
      </c>
      <c r="H102" s="87">
        <v>0</v>
      </c>
      <c r="I102" s="88">
        <f t="shared" si="8"/>
        <v>31486.433333333334</v>
      </c>
      <c r="J102" s="89">
        <f t="shared" si="12"/>
        <v>6453.5333333333328</v>
      </c>
      <c r="K102" s="148"/>
    </row>
    <row r="103" spans="1:11">
      <c r="A103" s="80">
        <f t="shared" si="9"/>
        <v>91</v>
      </c>
      <c r="B103" s="80">
        <f t="shared" si="10"/>
        <v>14.99999999999998</v>
      </c>
      <c r="C103" s="91">
        <f t="shared" si="11"/>
        <v>0.62499999999999878</v>
      </c>
      <c r="D103" s="86">
        <f>'Graficas Dias Tipo '!L101</f>
        <v>31226.133333333339</v>
      </c>
      <c r="E103" s="86">
        <f>'Graficas Dias Tipo '!AL101</f>
        <v>6415.6333333333332</v>
      </c>
      <c r="F103" s="86">
        <f>'Graficas Dias Tipo '!Y101</f>
        <v>34525.133333333339</v>
      </c>
      <c r="G103" s="86">
        <f>'Graficas Dias Tipo '!AY101</f>
        <v>8841.7666666666664</v>
      </c>
      <c r="H103" s="87">
        <v>0</v>
      </c>
      <c r="I103" s="88">
        <f t="shared" si="8"/>
        <v>31226.133333333339</v>
      </c>
      <c r="J103" s="89">
        <f t="shared" si="12"/>
        <v>6415.6333333333332</v>
      </c>
      <c r="K103" s="148"/>
    </row>
    <row r="104" spans="1:11">
      <c r="A104" s="80">
        <f t="shared" si="9"/>
        <v>92</v>
      </c>
      <c r="B104" s="80">
        <f t="shared" si="10"/>
        <v>15.166666666666647</v>
      </c>
      <c r="C104" s="91">
        <f t="shared" si="11"/>
        <v>0.6319444444444432</v>
      </c>
      <c r="D104" s="86">
        <f>'Graficas Dias Tipo '!L102</f>
        <v>31229.300000000003</v>
      </c>
      <c r="E104" s="86">
        <f>'Graficas Dias Tipo '!AL102</f>
        <v>6497.166666666667</v>
      </c>
      <c r="F104" s="86">
        <f>'Graficas Dias Tipo '!Y102</f>
        <v>34488.100000000006</v>
      </c>
      <c r="G104" s="86">
        <f>'Graficas Dias Tipo '!AY102</f>
        <v>8929.1</v>
      </c>
      <c r="H104" s="87">
        <v>0</v>
      </c>
      <c r="I104" s="88">
        <f t="shared" si="8"/>
        <v>31229.300000000003</v>
      </c>
      <c r="J104" s="89">
        <f t="shared" si="12"/>
        <v>6497.166666666667</v>
      </c>
      <c r="K104" s="148"/>
    </row>
    <row r="105" spans="1:11">
      <c r="A105" s="80">
        <f t="shared" si="9"/>
        <v>93</v>
      </c>
      <c r="B105" s="80">
        <f t="shared" si="10"/>
        <v>15.333333333333313</v>
      </c>
      <c r="C105" s="91">
        <f t="shared" si="11"/>
        <v>0.63888888888888762</v>
      </c>
      <c r="D105" s="86">
        <f>'Graficas Dias Tipo '!L103</f>
        <v>31155.266666666666</v>
      </c>
      <c r="E105" s="86">
        <f>'Graficas Dias Tipo '!AL103</f>
        <v>6494.8333333333339</v>
      </c>
      <c r="F105" s="86">
        <f>'Graficas Dias Tipo '!Y103</f>
        <v>34472.633333333331</v>
      </c>
      <c r="G105" s="86">
        <f>'Graficas Dias Tipo '!AY103</f>
        <v>8949.5666666666657</v>
      </c>
      <c r="H105" s="87">
        <v>0</v>
      </c>
      <c r="I105" s="88">
        <f t="shared" si="8"/>
        <v>31155.266666666666</v>
      </c>
      <c r="J105" s="89">
        <f t="shared" si="12"/>
        <v>6494.8333333333339</v>
      </c>
      <c r="K105" s="148"/>
    </row>
    <row r="106" spans="1:11">
      <c r="A106" s="80">
        <f t="shared" si="9"/>
        <v>94</v>
      </c>
      <c r="B106" s="80">
        <f t="shared" si="10"/>
        <v>15.499999999999979</v>
      </c>
      <c r="C106" s="91">
        <f t="shared" si="11"/>
        <v>0.64583333333333204</v>
      </c>
      <c r="D106" s="86">
        <f>'Graficas Dias Tipo '!L104</f>
        <v>30986.666666666664</v>
      </c>
      <c r="E106" s="86">
        <f>'Graficas Dias Tipo '!AL104</f>
        <v>6459.8333333333339</v>
      </c>
      <c r="F106" s="86">
        <f>'Graficas Dias Tipo '!Y104</f>
        <v>34325.866666666669</v>
      </c>
      <c r="G106" s="86">
        <f>'Graficas Dias Tipo '!AY104</f>
        <v>8916.9000000000015</v>
      </c>
      <c r="H106" s="87">
        <v>0</v>
      </c>
      <c r="I106" s="88">
        <f t="shared" si="8"/>
        <v>30986.666666666664</v>
      </c>
      <c r="J106" s="89">
        <f t="shared" si="12"/>
        <v>6459.8333333333339</v>
      </c>
      <c r="K106" s="148"/>
    </row>
    <row r="107" spans="1:11">
      <c r="A107" s="80">
        <f t="shared" si="9"/>
        <v>95</v>
      </c>
      <c r="B107" s="80">
        <f t="shared" si="10"/>
        <v>15.666666666666645</v>
      </c>
      <c r="C107" s="91">
        <f t="shared" si="11"/>
        <v>0.65277777777777646</v>
      </c>
      <c r="D107" s="86">
        <f>'Graficas Dias Tipo '!L105</f>
        <v>31023.166666666672</v>
      </c>
      <c r="E107" s="86">
        <f>'Graficas Dias Tipo '!AL105</f>
        <v>6461.8</v>
      </c>
      <c r="F107" s="86">
        <f>'Graficas Dias Tipo '!Y105</f>
        <v>34323.266666666663</v>
      </c>
      <c r="G107" s="86">
        <f>'Graficas Dias Tipo '!AY105</f>
        <v>8930.7666666666664</v>
      </c>
      <c r="H107" s="87">
        <v>0</v>
      </c>
      <c r="I107" s="88">
        <f t="shared" si="8"/>
        <v>31023.166666666672</v>
      </c>
      <c r="J107" s="89">
        <f t="shared" si="12"/>
        <v>6461.8</v>
      </c>
      <c r="K107" s="148"/>
    </row>
    <row r="108" spans="1:11">
      <c r="A108" s="80">
        <f t="shared" si="9"/>
        <v>96</v>
      </c>
      <c r="B108" s="80">
        <f t="shared" si="10"/>
        <v>15.833333333333311</v>
      </c>
      <c r="C108" s="91">
        <f t="shared" si="11"/>
        <v>0.65972222222222088</v>
      </c>
      <c r="D108" s="86">
        <f>'Graficas Dias Tipo '!L106</f>
        <v>30902.2</v>
      </c>
      <c r="E108" s="86">
        <f>'Graficas Dias Tipo '!AL106</f>
        <v>6430.2666666666664</v>
      </c>
      <c r="F108" s="86">
        <f>'Graficas Dias Tipo '!Y106</f>
        <v>34258.433333333334</v>
      </c>
      <c r="G108" s="86">
        <f>'Graficas Dias Tipo '!AY106</f>
        <v>8929.1666666666679</v>
      </c>
      <c r="H108" s="87">
        <v>0</v>
      </c>
      <c r="I108" s="88">
        <f t="shared" si="8"/>
        <v>30902.2</v>
      </c>
      <c r="J108" s="89">
        <f t="shared" si="12"/>
        <v>6430.2666666666664</v>
      </c>
      <c r="K108" s="148"/>
    </row>
    <row r="109" spans="1:11">
      <c r="A109" s="80">
        <f t="shared" si="9"/>
        <v>97</v>
      </c>
      <c r="B109" s="80">
        <f t="shared" si="10"/>
        <v>15.999999999999977</v>
      </c>
      <c r="C109" s="91">
        <f t="shared" si="11"/>
        <v>0.6666666666666653</v>
      </c>
      <c r="D109" s="86">
        <f>'Graficas Dias Tipo '!L107</f>
        <v>30784.800000000003</v>
      </c>
      <c r="E109" s="86">
        <f>'Graficas Dias Tipo '!AL107</f>
        <v>6406.7333333333336</v>
      </c>
      <c r="F109" s="86">
        <f>'Graficas Dias Tipo '!Y107</f>
        <v>34242.666666666672</v>
      </c>
      <c r="G109" s="86">
        <f>'Graficas Dias Tipo '!AY107</f>
        <v>8929</v>
      </c>
      <c r="H109" s="87">
        <v>0</v>
      </c>
      <c r="I109" s="88">
        <f t="shared" ref="I109:I140" si="13">D109+H109</f>
        <v>30784.800000000003</v>
      </c>
      <c r="J109" s="89">
        <f t="shared" si="12"/>
        <v>6406.7333333333336</v>
      </c>
      <c r="K109" s="148"/>
    </row>
    <row r="110" spans="1:11">
      <c r="A110" s="80">
        <f t="shared" si="9"/>
        <v>98</v>
      </c>
      <c r="B110" s="80">
        <f t="shared" si="10"/>
        <v>16.166666666666643</v>
      </c>
      <c r="C110" s="91">
        <f t="shared" si="11"/>
        <v>0.67361111111110972</v>
      </c>
      <c r="D110" s="86">
        <f>'Graficas Dias Tipo '!L108</f>
        <v>30847.1</v>
      </c>
      <c r="E110" s="86">
        <f>'Graficas Dias Tipo '!AL108</f>
        <v>6438.3</v>
      </c>
      <c r="F110" s="86">
        <f>'Graficas Dias Tipo '!Y108</f>
        <v>34287.633333333331</v>
      </c>
      <c r="G110" s="86">
        <f>'Graficas Dias Tipo '!AY108</f>
        <v>8936.9666666666672</v>
      </c>
      <c r="H110" s="87">
        <v>0</v>
      </c>
      <c r="I110" s="88">
        <f t="shared" si="13"/>
        <v>30847.1</v>
      </c>
      <c r="J110" s="89">
        <f t="shared" ref="J110:J141" si="14">(I110-D110)/(F110-D110)*(G110-E110)+E110</f>
        <v>6438.3</v>
      </c>
      <c r="K110" s="148"/>
    </row>
    <row r="111" spans="1:11">
      <c r="A111" s="80">
        <f t="shared" si="9"/>
        <v>99</v>
      </c>
      <c r="B111" s="80">
        <f t="shared" si="10"/>
        <v>16.333333333333311</v>
      </c>
      <c r="C111" s="91">
        <f t="shared" si="11"/>
        <v>0.68055555555555414</v>
      </c>
      <c r="D111" s="86">
        <f>'Graficas Dias Tipo '!L109</f>
        <v>30728.3</v>
      </c>
      <c r="E111" s="86">
        <f>'Graficas Dias Tipo '!AL109</f>
        <v>6434.2666666666664</v>
      </c>
      <c r="F111" s="86">
        <f>'Graficas Dias Tipo '!Y109</f>
        <v>34259.599999999999</v>
      </c>
      <c r="G111" s="86">
        <f>'Graficas Dias Tipo '!AY109</f>
        <v>8937.2999999999993</v>
      </c>
      <c r="H111" s="87">
        <v>0</v>
      </c>
      <c r="I111" s="88">
        <f t="shared" si="13"/>
        <v>30728.3</v>
      </c>
      <c r="J111" s="89">
        <f t="shared" si="14"/>
        <v>6434.2666666666664</v>
      </c>
      <c r="K111" s="148"/>
    </row>
    <row r="112" spans="1:11">
      <c r="A112" s="80">
        <f t="shared" si="9"/>
        <v>100</v>
      </c>
      <c r="B112" s="80">
        <f t="shared" si="10"/>
        <v>16.499999999999979</v>
      </c>
      <c r="C112" s="91">
        <f t="shared" si="11"/>
        <v>0.68749999999999856</v>
      </c>
      <c r="D112" s="86">
        <f>'Graficas Dias Tipo '!L110</f>
        <v>30676.433333333334</v>
      </c>
      <c r="E112" s="86">
        <f>'Graficas Dias Tipo '!AL110</f>
        <v>6436.166666666667</v>
      </c>
      <c r="F112" s="86">
        <f>'Graficas Dias Tipo '!Y110</f>
        <v>34160.6</v>
      </c>
      <c r="G112" s="86">
        <f>'Graficas Dias Tipo '!AY110</f>
        <v>8920.8333333333339</v>
      </c>
      <c r="H112" s="87">
        <v>0</v>
      </c>
      <c r="I112" s="88">
        <f t="shared" si="13"/>
        <v>30676.433333333334</v>
      </c>
      <c r="J112" s="89">
        <f t="shared" si="14"/>
        <v>6436.166666666667</v>
      </c>
      <c r="K112" s="148"/>
    </row>
    <row r="113" spans="1:11">
      <c r="A113" s="80">
        <f t="shared" si="9"/>
        <v>101</v>
      </c>
      <c r="B113" s="80">
        <f t="shared" si="10"/>
        <v>16.666666666666647</v>
      </c>
      <c r="C113" s="91">
        <f t="shared" si="11"/>
        <v>0.69444444444444298</v>
      </c>
      <c r="D113" s="86">
        <f>'Graficas Dias Tipo '!L111</f>
        <v>30685.26666666667</v>
      </c>
      <c r="E113" s="86">
        <f>'Graficas Dias Tipo '!AL111</f>
        <v>6423.6666666666661</v>
      </c>
      <c r="F113" s="86">
        <f>'Graficas Dias Tipo '!Y111</f>
        <v>34080.800000000003</v>
      </c>
      <c r="G113" s="86">
        <f>'Graficas Dias Tipo '!AY111</f>
        <v>8916.4333333333325</v>
      </c>
      <c r="H113" s="87">
        <v>0</v>
      </c>
      <c r="I113" s="88">
        <f t="shared" si="13"/>
        <v>30685.26666666667</v>
      </c>
      <c r="J113" s="89">
        <f t="shared" si="14"/>
        <v>6423.6666666666661</v>
      </c>
      <c r="K113" s="148"/>
    </row>
    <row r="114" spans="1:11">
      <c r="A114" s="80">
        <f t="shared" si="9"/>
        <v>102</v>
      </c>
      <c r="B114" s="80">
        <f t="shared" si="10"/>
        <v>16.833333333333314</v>
      </c>
      <c r="C114" s="91">
        <f t="shared" si="11"/>
        <v>0.7013888888888874</v>
      </c>
      <c r="D114" s="86">
        <f>'Graficas Dias Tipo '!L112</f>
        <v>30599.966666666667</v>
      </c>
      <c r="E114" s="86">
        <f>'Graficas Dias Tipo '!AL112</f>
        <v>6413.4666666666672</v>
      </c>
      <c r="F114" s="86">
        <f>'Graficas Dias Tipo '!Y112</f>
        <v>34048.066666666673</v>
      </c>
      <c r="G114" s="86">
        <f>'Graficas Dias Tipo '!AY112</f>
        <v>8933.9</v>
      </c>
      <c r="H114" s="87">
        <v>0</v>
      </c>
      <c r="I114" s="88">
        <f t="shared" si="13"/>
        <v>30599.966666666667</v>
      </c>
      <c r="J114" s="89">
        <f t="shared" si="14"/>
        <v>6413.4666666666672</v>
      </c>
      <c r="K114" s="148"/>
    </row>
    <row r="115" spans="1:11">
      <c r="A115" s="80">
        <f t="shared" si="9"/>
        <v>103</v>
      </c>
      <c r="B115" s="80">
        <f t="shared" si="10"/>
        <v>16.999999999999982</v>
      </c>
      <c r="C115" s="91">
        <f t="shared" si="11"/>
        <v>0.70833333333333182</v>
      </c>
      <c r="D115" s="86">
        <f>'Graficas Dias Tipo '!L113</f>
        <v>30579.5</v>
      </c>
      <c r="E115" s="86">
        <f>'Graficas Dias Tipo '!AL113</f>
        <v>6402.7666666666664</v>
      </c>
      <c r="F115" s="86">
        <f>'Graficas Dias Tipo '!Y113</f>
        <v>34166.699999999997</v>
      </c>
      <c r="G115" s="86">
        <f>'Graficas Dias Tipo '!AY113</f>
        <v>8952.5333333333328</v>
      </c>
      <c r="H115" s="87">
        <v>0</v>
      </c>
      <c r="I115" s="88">
        <f t="shared" si="13"/>
        <v>30579.5</v>
      </c>
      <c r="J115" s="89">
        <f t="shared" si="14"/>
        <v>6402.7666666666664</v>
      </c>
      <c r="K115" s="148"/>
    </row>
    <row r="116" spans="1:11">
      <c r="A116" s="80">
        <f t="shared" si="9"/>
        <v>104</v>
      </c>
      <c r="B116" s="80">
        <f t="shared" si="10"/>
        <v>17.16666666666665</v>
      </c>
      <c r="C116" s="91">
        <f t="shared" si="11"/>
        <v>0.71527777777777624</v>
      </c>
      <c r="D116" s="86">
        <f>'Graficas Dias Tipo '!L114</f>
        <v>30692.966666666664</v>
      </c>
      <c r="E116" s="86">
        <f>'Graficas Dias Tipo '!AL114</f>
        <v>6403.4666666666672</v>
      </c>
      <c r="F116" s="86">
        <f>'Graficas Dias Tipo '!Y114</f>
        <v>34395.666666666672</v>
      </c>
      <c r="G116" s="86">
        <f>'Graficas Dias Tipo '!AY114</f>
        <v>8938.6666666666661</v>
      </c>
      <c r="H116" s="87">
        <v>0</v>
      </c>
      <c r="I116" s="88">
        <f t="shared" si="13"/>
        <v>30692.966666666664</v>
      </c>
      <c r="J116" s="89">
        <f t="shared" si="14"/>
        <v>6403.4666666666672</v>
      </c>
      <c r="K116" s="148"/>
    </row>
    <row r="117" spans="1:11">
      <c r="A117" s="80">
        <f t="shared" si="9"/>
        <v>105</v>
      </c>
      <c r="B117" s="80">
        <f t="shared" si="10"/>
        <v>17.333333333333318</v>
      </c>
      <c r="C117" s="91">
        <f t="shared" si="11"/>
        <v>0.72222222222222066</v>
      </c>
      <c r="D117" s="86">
        <f>'Graficas Dias Tipo '!L115</f>
        <v>30687.033333333336</v>
      </c>
      <c r="E117" s="86">
        <f>'Graficas Dias Tipo '!AL115</f>
        <v>6431.6</v>
      </c>
      <c r="F117" s="86">
        <f>'Graficas Dias Tipo '!Y115</f>
        <v>34501.133333333331</v>
      </c>
      <c r="G117" s="86">
        <f>'Graficas Dias Tipo '!AY115</f>
        <v>9027.7333333333336</v>
      </c>
      <c r="H117" s="87">
        <v>0</v>
      </c>
      <c r="I117" s="88">
        <f t="shared" si="13"/>
        <v>30687.033333333336</v>
      </c>
      <c r="J117" s="89">
        <f t="shared" si="14"/>
        <v>6431.6</v>
      </c>
      <c r="K117" s="148"/>
    </row>
    <row r="118" spans="1:11">
      <c r="A118" s="80">
        <f t="shared" si="9"/>
        <v>106</v>
      </c>
      <c r="B118" s="80">
        <f t="shared" si="10"/>
        <v>17.499999999999986</v>
      </c>
      <c r="C118" s="91">
        <f t="shared" si="11"/>
        <v>0.72916666666666508</v>
      </c>
      <c r="D118" s="86">
        <f>'Graficas Dias Tipo '!L116</f>
        <v>30681.300000000003</v>
      </c>
      <c r="E118" s="86">
        <f>'Graficas Dias Tipo '!AL116</f>
        <v>6438.2</v>
      </c>
      <c r="F118" s="86">
        <f>'Graficas Dias Tipo '!Y116</f>
        <v>34572.100000000006</v>
      </c>
      <c r="G118" s="86">
        <f>'Graficas Dias Tipo '!AY116</f>
        <v>9076.5333333333328</v>
      </c>
      <c r="H118" s="87">
        <v>0</v>
      </c>
      <c r="I118" s="88">
        <f t="shared" si="13"/>
        <v>30681.300000000003</v>
      </c>
      <c r="J118" s="89">
        <f t="shared" si="14"/>
        <v>6438.2</v>
      </c>
      <c r="K118" s="148"/>
    </row>
    <row r="119" spans="1:11">
      <c r="A119" s="80">
        <f t="shared" si="9"/>
        <v>107</v>
      </c>
      <c r="B119" s="80">
        <f t="shared" si="10"/>
        <v>17.666666666666654</v>
      </c>
      <c r="C119" s="91">
        <f t="shared" si="11"/>
        <v>0.7361111111111095</v>
      </c>
      <c r="D119" s="86">
        <f>'Graficas Dias Tipo '!L117</f>
        <v>30761.800000000003</v>
      </c>
      <c r="E119" s="86">
        <f>'Graficas Dias Tipo '!AL117</f>
        <v>6468.9666666666662</v>
      </c>
      <c r="F119" s="86">
        <f>'Graficas Dias Tipo '!Y117</f>
        <v>34748.533333333333</v>
      </c>
      <c r="G119" s="86">
        <f>'Graficas Dias Tipo '!AY117</f>
        <v>9134.9000000000015</v>
      </c>
      <c r="H119" s="87">
        <v>0</v>
      </c>
      <c r="I119" s="88">
        <f t="shared" si="13"/>
        <v>30761.800000000003</v>
      </c>
      <c r="J119" s="89">
        <f t="shared" si="14"/>
        <v>6468.9666666666662</v>
      </c>
      <c r="K119" s="148"/>
    </row>
    <row r="120" spans="1:11">
      <c r="A120" s="80">
        <f t="shared" si="9"/>
        <v>108</v>
      </c>
      <c r="B120" s="80">
        <f t="shared" si="10"/>
        <v>17.833333333333321</v>
      </c>
      <c r="C120" s="91">
        <f t="shared" si="11"/>
        <v>0.74305555555555391</v>
      </c>
      <c r="D120" s="86">
        <f>'Graficas Dias Tipo '!L118</f>
        <v>30854.7</v>
      </c>
      <c r="E120" s="86">
        <f>'Graficas Dias Tipo '!AL118</f>
        <v>6498.7333333333336</v>
      </c>
      <c r="F120" s="86">
        <f>'Graficas Dias Tipo '!Y118</f>
        <v>34915.433333333334</v>
      </c>
      <c r="G120" s="86">
        <f>'Graficas Dias Tipo '!AY118</f>
        <v>9192.6666666666679</v>
      </c>
      <c r="H120" s="87">
        <v>0</v>
      </c>
      <c r="I120" s="88">
        <f t="shared" si="13"/>
        <v>30854.7</v>
      </c>
      <c r="J120" s="89">
        <f t="shared" si="14"/>
        <v>6498.7333333333336</v>
      </c>
      <c r="K120" s="148"/>
    </row>
    <row r="121" spans="1:11">
      <c r="A121" s="80">
        <f t="shared" si="9"/>
        <v>109</v>
      </c>
      <c r="B121" s="80">
        <f t="shared" si="10"/>
        <v>17.999999999999989</v>
      </c>
      <c r="C121" s="91">
        <f t="shared" si="11"/>
        <v>0.74999999999999833</v>
      </c>
      <c r="D121" s="86">
        <f>'Graficas Dias Tipo '!L119</f>
        <v>30842.233333333334</v>
      </c>
      <c r="E121" s="86">
        <f>'Graficas Dias Tipo '!AL119</f>
        <v>6478.5666666666666</v>
      </c>
      <c r="F121" s="86">
        <f>'Graficas Dias Tipo '!Y119</f>
        <v>35049.599999999999</v>
      </c>
      <c r="G121" s="86">
        <f>'Graficas Dias Tipo '!AY119</f>
        <v>9221.3333333333321</v>
      </c>
      <c r="H121" s="87">
        <v>0</v>
      </c>
      <c r="I121" s="88">
        <f t="shared" si="13"/>
        <v>30842.233333333334</v>
      </c>
      <c r="J121" s="89">
        <f t="shared" si="14"/>
        <v>6478.5666666666666</v>
      </c>
      <c r="K121" s="148"/>
    </row>
    <row r="122" spans="1:11">
      <c r="A122" s="80">
        <f t="shared" si="9"/>
        <v>110</v>
      </c>
      <c r="B122" s="80">
        <f t="shared" si="10"/>
        <v>18.166666666666657</v>
      </c>
      <c r="C122" s="91">
        <f t="shared" si="11"/>
        <v>0.75694444444444275</v>
      </c>
      <c r="D122" s="86">
        <f>'Graficas Dias Tipo '!L120</f>
        <v>31013.733333333334</v>
      </c>
      <c r="E122" s="86">
        <f>'Graficas Dias Tipo '!AL120</f>
        <v>6401.1666666666661</v>
      </c>
      <c r="F122" s="86">
        <f>'Graficas Dias Tipo '!Y120</f>
        <v>35319.033333333333</v>
      </c>
      <c r="G122" s="86">
        <f>'Graficas Dias Tipo '!AY120</f>
        <v>9189.3666666666668</v>
      </c>
      <c r="H122" s="87">
        <v>0</v>
      </c>
      <c r="I122" s="88">
        <f t="shared" si="13"/>
        <v>31013.733333333334</v>
      </c>
      <c r="J122" s="89">
        <f t="shared" si="14"/>
        <v>6401.1666666666661</v>
      </c>
      <c r="K122" s="148"/>
    </row>
    <row r="123" spans="1:11">
      <c r="A123" s="80">
        <f t="shared" si="9"/>
        <v>111</v>
      </c>
      <c r="B123" s="80">
        <f t="shared" si="10"/>
        <v>18.333333333333325</v>
      </c>
      <c r="C123" s="91">
        <f t="shared" si="11"/>
        <v>0.76388888888888717</v>
      </c>
      <c r="D123" s="86">
        <f>'Graficas Dias Tipo '!L121</f>
        <v>31087.7</v>
      </c>
      <c r="E123" s="86">
        <f>'Graficas Dias Tipo '!AL121</f>
        <v>6445.1</v>
      </c>
      <c r="F123" s="86">
        <f>'Graficas Dias Tipo '!Y121</f>
        <v>35765.466666666667</v>
      </c>
      <c r="G123" s="86">
        <f>'Graficas Dias Tipo '!AY121</f>
        <v>9271.4</v>
      </c>
      <c r="H123" s="87">
        <v>0</v>
      </c>
      <c r="I123" s="88">
        <f t="shared" si="13"/>
        <v>31087.7</v>
      </c>
      <c r="J123" s="89">
        <f t="shared" si="14"/>
        <v>6445.1</v>
      </c>
      <c r="K123" s="148"/>
    </row>
    <row r="124" spans="1:11">
      <c r="A124" s="80">
        <f t="shared" si="9"/>
        <v>112</v>
      </c>
      <c r="B124" s="80">
        <f t="shared" si="10"/>
        <v>18.499999999999993</v>
      </c>
      <c r="C124" s="91">
        <f t="shared" si="11"/>
        <v>0.77083333333333159</v>
      </c>
      <c r="D124" s="86">
        <f>'Graficas Dias Tipo '!L122</f>
        <v>31130.566666666669</v>
      </c>
      <c r="E124" s="86">
        <f>'Graficas Dias Tipo '!AL122</f>
        <v>6480.1333333333332</v>
      </c>
      <c r="F124" s="86">
        <f>'Graficas Dias Tipo '!Y122</f>
        <v>36130.666666666672</v>
      </c>
      <c r="G124" s="86">
        <f>'Graficas Dias Tipo '!AY122</f>
        <v>9377.7333333333336</v>
      </c>
      <c r="H124" s="87">
        <v>0</v>
      </c>
      <c r="I124" s="88">
        <f t="shared" si="13"/>
        <v>31130.566666666669</v>
      </c>
      <c r="J124" s="89">
        <f t="shared" si="14"/>
        <v>6480.1333333333332</v>
      </c>
      <c r="K124" s="148"/>
    </row>
    <row r="125" spans="1:11">
      <c r="A125" s="80">
        <f t="shared" si="9"/>
        <v>113</v>
      </c>
      <c r="B125" s="80">
        <f t="shared" si="10"/>
        <v>18.666666666666661</v>
      </c>
      <c r="C125" s="91">
        <f t="shared" si="11"/>
        <v>0.77777777777777601</v>
      </c>
      <c r="D125" s="86">
        <f>'Graficas Dias Tipo '!L123</f>
        <v>31297.866666666665</v>
      </c>
      <c r="E125" s="86">
        <f>'Graficas Dias Tipo '!AL123</f>
        <v>6497.5999999999995</v>
      </c>
      <c r="F125" s="86">
        <f>'Graficas Dias Tipo '!Y123</f>
        <v>36587.23333333333</v>
      </c>
      <c r="G125" s="86">
        <f>'Graficas Dias Tipo '!AY123</f>
        <v>9482.8333333333339</v>
      </c>
      <c r="H125" s="87">
        <v>0</v>
      </c>
      <c r="I125" s="88">
        <f t="shared" si="13"/>
        <v>31297.866666666665</v>
      </c>
      <c r="J125" s="89">
        <f t="shared" si="14"/>
        <v>6497.5999999999995</v>
      </c>
      <c r="K125" s="148"/>
    </row>
    <row r="126" spans="1:11">
      <c r="A126" s="80">
        <f t="shared" si="9"/>
        <v>114</v>
      </c>
      <c r="B126" s="80">
        <f t="shared" si="10"/>
        <v>18.833333333333329</v>
      </c>
      <c r="C126" s="91">
        <f t="shared" si="11"/>
        <v>0.78472222222222043</v>
      </c>
      <c r="D126" s="86">
        <f>'Graficas Dias Tipo '!L124</f>
        <v>31338.333333333336</v>
      </c>
      <c r="E126" s="86">
        <f>'Graficas Dias Tipo '!AL124</f>
        <v>6534</v>
      </c>
      <c r="F126" s="86">
        <f>'Graficas Dias Tipo '!Y124</f>
        <v>36966</v>
      </c>
      <c r="G126" s="86">
        <f>'Graficas Dias Tipo '!AY124</f>
        <v>9587.7000000000007</v>
      </c>
      <c r="H126" s="87">
        <v>0</v>
      </c>
      <c r="I126" s="88">
        <f t="shared" si="13"/>
        <v>31338.333333333336</v>
      </c>
      <c r="J126" s="89">
        <f t="shared" si="14"/>
        <v>6534</v>
      </c>
      <c r="K126" s="148"/>
    </row>
    <row r="127" spans="1:11">
      <c r="A127" s="80">
        <f t="shared" si="9"/>
        <v>115</v>
      </c>
      <c r="B127" s="80">
        <f t="shared" si="10"/>
        <v>18.999999999999996</v>
      </c>
      <c r="C127" s="91">
        <f t="shared" si="11"/>
        <v>0.79166666666666485</v>
      </c>
      <c r="D127" s="86">
        <f>'Graficas Dias Tipo '!L125</f>
        <v>31357.733333333334</v>
      </c>
      <c r="E127" s="86">
        <f>'Graficas Dias Tipo '!AL125</f>
        <v>6542.3666666666668</v>
      </c>
      <c r="F127" s="86">
        <f>'Graficas Dias Tipo '!Y125</f>
        <v>37113.4</v>
      </c>
      <c r="G127" s="86">
        <f>'Graficas Dias Tipo '!AY125</f>
        <v>9622.0666666666675</v>
      </c>
      <c r="H127" s="87">
        <v>0</v>
      </c>
      <c r="I127" s="88">
        <f t="shared" si="13"/>
        <v>31357.733333333334</v>
      </c>
      <c r="J127" s="89">
        <f t="shared" si="14"/>
        <v>6542.3666666666668</v>
      </c>
      <c r="K127" s="148"/>
    </row>
    <row r="128" spans="1:11">
      <c r="A128" s="80">
        <f t="shared" si="9"/>
        <v>116</v>
      </c>
      <c r="B128" s="80">
        <f t="shared" si="10"/>
        <v>19.166666666666664</v>
      </c>
      <c r="C128" s="91">
        <f t="shared" si="11"/>
        <v>0.79861111111110927</v>
      </c>
      <c r="D128" s="86">
        <f>'Graficas Dias Tipo '!L126</f>
        <v>31552.433333333331</v>
      </c>
      <c r="E128" s="86">
        <f>'Graficas Dias Tipo '!AL126</f>
        <v>6533.9333333333334</v>
      </c>
      <c r="F128" s="86">
        <f>'Graficas Dias Tipo '!Y126</f>
        <v>37260.299999999988</v>
      </c>
      <c r="G128" s="86">
        <f>'Graficas Dias Tipo '!AY126</f>
        <v>9572.7333333333336</v>
      </c>
      <c r="H128" s="87">
        <v>0</v>
      </c>
      <c r="I128" s="88">
        <f t="shared" si="13"/>
        <v>31552.433333333331</v>
      </c>
      <c r="J128" s="89">
        <f t="shared" si="14"/>
        <v>6533.9333333333334</v>
      </c>
      <c r="K128" s="148"/>
    </row>
    <row r="129" spans="1:11">
      <c r="A129" s="80">
        <f t="shared" si="9"/>
        <v>117</v>
      </c>
      <c r="B129" s="80">
        <f t="shared" si="10"/>
        <v>19.333333333333332</v>
      </c>
      <c r="C129" s="91">
        <f t="shared" si="11"/>
        <v>0.80555555555555369</v>
      </c>
      <c r="D129" s="86">
        <f>'Graficas Dias Tipo '!L127</f>
        <v>31638.566666666669</v>
      </c>
      <c r="E129" s="86">
        <f>'Graficas Dias Tipo '!AL127</f>
        <v>6563.9</v>
      </c>
      <c r="F129" s="86">
        <f>'Graficas Dias Tipo '!Y127</f>
        <v>37456.799999999996</v>
      </c>
      <c r="G129" s="86">
        <f>'Graficas Dias Tipo '!AY127</f>
        <v>9601.6999999999989</v>
      </c>
      <c r="H129" s="87">
        <v>0</v>
      </c>
      <c r="I129" s="88">
        <f t="shared" si="13"/>
        <v>31638.566666666669</v>
      </c>
      <c r="J129" s="89">
        <f t="shared" si="14"/>
        <v>6563.9</v>
      </c>
      <c r="K129" s="148"/>
    </row>
    <row r="130" spans="1:11">
      <c r="A130" s="80">
        <f t="shared" si="9"/>
        <v>118</v>
      </c>
      <c r="B130" s="80">
        <f t="shared" si="10"/>
        <v>19.5</v>
      </c>
      <c r="C130" s="91">
        <f t="shared" si="11"/>
        <v>0.81249999999999811</v>
      </c>
      <c r="D130" s="86">
        <f>'Graficas Dias Tipo '!L128</f>
        <v>31787.533333333329</v>
      </c>
      <c r="E130" s="86">
        <f>'Graficas Dias Tipo '!AL128</f>
        <v>6587.1333333333332</v>
      </c>
      <c r="F130" s="86">
        <f>'Graficas Dias Tipo '!Y128</f>
        <v>37457</v>
      </c>
      <c r="G130" s="86">
        <f>'Graficas Dias Tipo '!AY128</f>
        <v>9624.1333333333332</v>
      </c>
      <c r="H130" s="87">
        <v>0</v>
      </c>
      <c r="I130" s="88">
        <f t="shared" si="13"/>
        <v>31787.533333333329</v>
      </c>
      <c r="J130" s="89">
        <f t="shared" si="14"/>
        <v>6587.1333333333332</v>
      </c>
      <c r="K130" s="148"/>
    </row>
    <row r="131" spans="1:11">
      <c r="A131" s="80">
        <f t="shared" si="9"/>
        <v>119</v>
      </c>
      <c r="B131" s="80">
        <f t="shared" si="10"/>
        <v>19.666666666666668</v>
      </c>
      <c r="C131" s="91">
        <f t="shared" si="11"/>
        <v>0.81944444444444253</v>
      </c>
      <c r="D131" s="86">
        <f>'Graficas Dias Tipo '!L129</f>
        <v>31974.333333333336</v>
      </c>
      <c r="E131" s="86">
        <f>'Graficas Dias Tipo '!AL129</f>
        <v>6620.8333333333339</v>
      </c>
      <c r="F131" s="86">
        <f>'Graficas Dias Tipo '!Y129</f>
        <v>37620.699999999997</v>
      </c>
      <c r="G131" s="86">
        <f>'Graficas Dias Tipo '!AY129</f>
        <v>9667.0333333333328</v>
      </c>
      <c r="H131" s="87">
        <v>0</v>
      </c>
      <c r="I131" s="88">
        <f t="shared" si="13"/>
        <v>31974.333333333336</v>
      </c>
      <c r="J131" s="89">
        <f t="shared" si="14"/>
        <v>6620.8333333333339</v>
      </c>
      <c r="K131" s="148"/>
    </row>
    <row r="132" spans="1:11">
      <c r="A132" s="80">
        <f t="shared" si="9"/>
        <v>120</v>
      </c>
      <c r="B132" s="80">
        <f t="shared" si="10"/>
        <v>19.833333333333336</v>
      </c>
      <c r="C132" s="91">
        <f t="shared" si="11"/>
        <v>0.82638888888888695</v>
      </c>
      <c r="D132" s="86">
        <f>'Graficas Dias Tipo '!L130</f>
        <v>32167.100000000002</v>
      </c>
      <c r="E132" s="86">
        <f>'Graficas Dias Tipo '!AL130</f>
        <v>6644.5</v>
      </c>
      <c r="F132" s="86">
        <f>'Graficas Dias Tipo '!Y130</f>
        <v>37739.133333333331</v>
      </c>
      <c r="G132" s="86">
        <f>'Graficas Dias Tipo '!AY130</f>
        <v>9688.3000000000011</v>
      </c>
      <c r="H132" s="87">
        <v>0</v>
      </c>
      <c r="I132" s="88">
        <f t="shared" si="13"/>
        <v>32167.100000000002</v>
      </c>
      <c r="J132" s="89">
        <f t="shared" si="14"/>
        <v>6644.5</v>
      </c>
      <c r="K132" s="148"/>
    </row>
    <row r="133" spans="1:11">
      <c r="A133" s="80">
        <f t="shared" si="9"/>
        <v>121</v>
      </c>
      <c r="B133" s="80">
        <f t="shared" si="10"/>
        <v>20.000000000000004</v>
      </c>
      <c r="C133" s="91">
        <f t="shared" si="11"/>
        <v>0.83333333333333137</v>
      </c>
      <c r="D133" s="86">
        <f>'Graficas Dias Tipo '!L131</f>
        <v>32231.233333333334</v>
      </c>
      <c r="E133" s="86">
        <f>'Graficas Dias Tipo '!AL131</f>
        <v>6661.333333333333</v>
      </c>
      <c r="F133" s="86">
        <f>'Graficas Dias Tipo '!Y131</f>
        <v>37637.133333333339</v>
      </c>
      <c r="G133" s="86">
        <f>'Graficas Dias Tipo '!AY131</f>
        <v>9692.3333333333321</v>
      </c>
      <c r="H133" s="87">
        <v>0</v>
      </c>
      <c r="I133" s="88">
        <f t="shared" si="13"/>
        <v>32231.233333333334</v>
      </c>
      <c r="J133" s="89">
        <f t="shared" si="14"/>
        <v>6661.333333333333</v>
      </c>
      <c r="K133" s="148"/>
    </row>
    <row r="134" spans="1:11">
      <c r="A134" s="80">
        <f t="shared" si="9"/>
        <v>122</v>
      </c>
      <c r="B134" s="80">
        <f t="shared" si="10"/>
        <v>20.166666666666671</v>
      </c>
      <c r="C134" s="91">
        <f t="shared" si="11"/>
        <v>0.84027777777777579</v>
      </c>
      <c r="D134" s="86">
        <f>'Graficas Dias Tipo '!L132</f>
        <v>32413.666666666672</v>
      </c>
      <c r="E134" s="86">
        <f>'Graficas Dias Tipo '!AL132</f>
        <v>6649.1</v>
      </c>
      <c r="F134" s="86">
        <f>'Graficas Dias Tipo '!Y132</f>
        <v>37572.6</v>
      </c>
      <c r="G134" s="86">
        <f>'Graficas Dias Tipo '!AY132</f>
        <v>9692.8000000000011</v>
      </c>
      <c r="H134" s="87">
        <v>0</v>
      </c>
      <c r="I134" s="88">
        <f t="shared" si="13"/>
        <v>32413.666666666672</v>
      </c>
      <c r="J134" s="89">
        <f t="shared" si="14"/>
        <v>6649.1</v>
      </c>
      <c r="K134" s="148"/>
    </row>
    <row r="135" spans="1:11">
      <c r="A135" s="80">
        <f t="shared" si="9"/>
        <v>123</v>
      </c>
      <c r="B135" s="80">
        <f t="shared" si="10"/>
        <v>20.333333333333339</v>
      </c>
      <c r="C135" s="91">
        <f t="shared" si="11"/>
        <v>0.84722222222222021</v>
      </c>
      <c r="D135" s="86">
        <f>'Graficas Dias Tipo '!L133</f>
        <v>32550.533333333333</v>
      </c>
      <c r="E135" s="86">
        <f>'Graficas Dias Tipo '!AL133</f>
        <v>6669.4666666666662</v>
      </c>
      <c r="F135" s="86">
        <f>'Graficas Dias Tipo '!Y133</f>
        <v>37604.133333333324</v>
      </c>
      <c r="G135" s="86">
        <f>'Graficas Dias Tipo '!AY133</f>
        <v>9690.1333333333332</v>
      </c>
      <c r="H135" s="87">
        <v>0</v>
      </c>
      <c r="I135" s="88">
        <f t="shared" si="13"/>
        <v>32550.533333333333</v>
      </c>
      <c r="J135" s="89">
        <f t="shared" si="14"/>
        <v>6669.4666666666662</v>
      </c>
      <c r="K135" s="148"/>
    </row>
    <row r="136" spans="1:11">
      <c r="A136" s="80">
        <f t="shared" si="9"/>
        <v>124</v>
      </c>
      <c r="B136" s="80">
        <f t="shared" si="10"/>
        <v>20.500000000000007</v>
      </c>
      <c r="C136" s="91">
        <f t="shared" si="11"/>
        <v>0.85416666666666463</v>
      </c>
      <c r="D136" s="86">
        <f>'Graficas Dias Tipo '!L134</f>
        <v>32634.733333333334</v>
      </c>
      <c r="E136" s="86">
        <f>'Graficas Dias Tipo '!AL134</f>
        <v>6689.1333333333332</v>
      </c>
      <c r="F136" s="86">
        <f>'Graficas Dias Tipo '!Y134</f>
        <v>37508.733333333337</v>
      </c>
      <c r="G136" s="86">
        <f>'Graficas Dias Tipo '!AY134</f>
        <v>9681.2333333333318</v>
      </c>
      <c r="H136" s="87">
        <v>0</v>
      </c>
      <c r="I136" s="88">
        <f t="shared" si="13"/>
        <v>32634.733333333334</v>
      </c>
      <c r="J136" s="89">
        <f t="shared" si="14"/>
        <v>6689.1333333333332</v>
      </c>
      <c r="K136" s="148"/>
    </row>
    <row r="137" spans="1:11">
      <c r="A137" s="80">
        <f t="shared" si="9"/>
        <v>125</v>
      </c>
      <c r="B137" s="80">
        <f t="shared" si="10"/>
        <v>20.666666666666675</v>
      </c>
      <c r="C137" s="91">
        <f t="shared" si="11"/>
        <v>0.86111111111110905</v>
      </c>
      <c r="D137" s="86">
        <f>'Graficas Dias Tipo '!L135</f>
        <v>32729.233333333334</v>
      </c>
      <c r="E137" s="86">
        <f>'Graficas Dias Tipo '!AL135</f>
        <v>6721.3</v>
      </c>
      <c r="F137" s="86">
        <f>'Graficas Dias Tipo '!Y135</f>
        <v>37509.733333333323</v>
      </c>
      <c r="G137" s="86">
        <f>'Graficas Dias Tipo '!AY135</f>
        <v>9671.0666666666657</v>
      </c>
      <c r="H137" s="87">
        <v>0</v>
      </c>
      <c r="I137" s="88">
        <f t="shared" si="13"/>
        <v>32729.233333333334</v>
      </c>
      <c r="J137" s="89">
        <f t="shared" si="14"/>
        <v>6721.3</v>
      </c>
      <c r="K137" s="148"/>
    </row>
    <row r="138" spans="1:11">
      <c r="A138" s="80">
        <f t="shared" si="9"/>
        <v>126</v>
      </c>
      <c r="B138" s="80">
        <f t="shared" si="10"/>
        <v>20.833333333333343</v>
      </c>
      <c r="C138" s="91">
        <f t="shared" si="11"/>
        <v>0.86805555555555347</v>
      </c>
      <c r="D138" s="86">
        <f>'Graficas Dias Tipo '!L136</f>
        <v>32825.633333333339</v>
      </c>
      <c r="E138" s="86">
        <f>'Graficas Dias Tipo '!AL136</f>
        <v>6754.2666666666664</v>
      </c>
      <c r="F138" s="86">
        <f>'Graficas Dias Tipo '!Y136</f>
        <v>37461.899999999994</v>
      </c>
      <c r="G138" s="86">
        <f>'Graficas Dias Tipo '!AY136</f>
        <v>9677.5333333333347</v>
      </c>
      <c r="H138" s="87">
        <v>0</v>
      </c>
      <c r="I138" s="88">
        <f t="shared" si="13"/>
        <v>32825.633333333339</v>
      </c>
      <c r="J138" s="89">
        <f t="shared" si="14"/>
        <v>6754.2666666666664</v>
      </c>
      <c r="K138" s="148"/>
    </row>
    <row r="139" spans="1:11">
      <c r="A139" s="80">
        <f t="shared" si="9"/>
        <v>127</v>
      </c>
      <c r="B139" s="80">
        <f t="shared" si="10"/>
        <v>21.000000000000011</v>
      </c>
      <c r="C139" s="91">
        <f t="shared" si="11"/>
        <v>0.87499999999999789</v>
      </c>
      <c r="D139" s="86">
        <f>'Graficas Dias Tipo '!L137</f>
        <v>32915.833333333336</v>
      </c>
      <c r="E139" s="86">
        <f>'Graficas Dias Tipo '!AL137</f>
        <v>6762.1666666666661</v>
      </c>
      <c r="F139" s="86">
        <f>'Graficas Dias Tipo '!Y137</f>
        <v>37222.633333333339</v>
      </c>
      <c r="G139" s="86">
        <f>'Graficas Dias Tipo '!AY137</f>
        <v>9647.4333333333343</v>
      </c>
      <c r="H139" s="87">
        <v>0</v>
      </c>
      <c r="I139" s="88">
        <f t="shared" si="13"/>
        <v>32915.833333333336</v>
      </c>
      <c r="J139" s="89">
        <f t="shared" si="14"/>
        <v>6762.1666666666661</v>
      </c>
      <c r="K139" s="148"/>
    </row>
    <row r="140" spans="1:11">
      <c r="A140" s="80">
        <f t="shared" si="9"/>
        <v>128</v>
      </c>
      <c r="B140" s="80">
        <f t="shared" si="10"/>
        <v>21.166666666666679</v>
      </c>
      <c r="C140" s="91">
        <f t="shared" si="11"/>
        <v>0.88194444444444231</v>
      </c>
      <c r="D140" s="86">
        <f>'Graficas Dias Tipo '!L138</f>
        <v>33013.166666666672</v>
      </c>
      <c r="E140" s="86">
        <f>'Graficas Dias Tipo '!AL138</f>
        <v>6781.7666666666664</v>
      </c>
      <c r="F140" s="86">
        <f>'Graficas Dias Tipo '!Y138</f>
        <v>37274.699999999997</v>
      </c>
      <c r="G140" s="86">
        <f>'Graficas Dias Tipo '!AY138</f>
        <v>9615.3666666666668</v>
      </c>
      <c r="H140" s="87">
        <v>0</v>
      </c>
      <c r="I140" s="88">
        <f t="shared" si="13"/>
        <v>33013.166666666672</v>
      </c>
      <c r="J140" s="89">
        <f t="shared" si="14"/>
        <v>6781.7666666666664</v>
      </c>
      <c r="K140" s="148"/>
    </row>
    <row r="141" spans="1:11">
      <c r="A141" s="80">
        <f t="shared" si="9"/>
        <v>129</v>
      </c>
      <c r="B141" s="80">
        <f t="shared" si="10"/>
        <v>21.333333333333346</v>
      </c>
      <c r="C141" s="91">
        <f t="shared" si="11"/>
        <v>0.88888888888888673</v>
      </c>
      <c r="D141" s="86">
        <f>'Graficas Dias Tipo '!L139</f>
        <v>32953.033333333326</v>
      </c>
      <c r="E141" s="86">
        <f>'Graficas Dias Tipo '!AL139</f>
        <v>6774.4666666666672</v>
      </c>
      <c r="F141" s="86">
        <f>'Graficas Dias Tipo '!Y139</f>
        <v>37173.433333333327</v>
      </c>
      <c r="G141" s="86">
        <f>'Graficas Dias Tipo '!AY139</f>
        <v>9581.7999999999993</v>
      </c>
      <c r="H141" s="87">
        <v>0</v>
      </c>
      <c r="I141" s="88">
        <f t="shared" ref="I141:I156" si="15">D141+H141</f>
        <v>32953.033333333326</v>
      </c>
      <c r="J141" s="89">
        <f t="shared" si="14"/>
        <v>6774.4666666666672</v>
      </c>
      <c r="K141" s="148"/>
    </row>
    <row r="142" spans="1:11">
      <c r="A142" s="80">
        <f t="shared" ref="A142:A156" si="16">A141+1</f>
        <v>130</v>
      </c>
      <c r="B142" s="80">
        <f t="shared" ref="B142:B156" si="17">B141+1/6</f>
        <v>21.500000000000014</v>
      </c>
      <c r="C142" s="91">
        <f t="shared" ref="C142:C156" si="18">C141+10/60/24</f>
        <v>0.89583333333333115</v>
      </c>
      <c r="D142" s="86">
        <f>'Graficas Dias Tipo '!L140</f>
        <v>32727.666666666668</v>
      </c>
      <c r="E142" s="86">
        <f>'Graficas Dias Tipo '!AL140</f>
        <v>6742.0999999999995</v>
      </c>
      <c r="F142" s="86">
        <f>'Graficas Dias Tipo '!Y140</f>
        <v>36784.366666666669</v>
      </c>
      <c r="G142" s="86">
        <f>'Graficas Dias Tipo '!AY140</f>
        <v>9523.7666666666664</v>
      </c>
      <c r="H142" s="87">
        <v>0</v>
      </c>
      <c r="I142" s="88">
        <f t="shared" si="15"/>
        <v>32727.666666666668</v>
      </c>
      <c r="J142" s="89">
        <f t="shared" ref="J142:J156" si="19">(I142-D142)/(F142-D142)*(G142-E142)+E142</f>
        <v>6742.0999999999995</v>
      </c>
      <c r="K142" s="148"/>
    </row>
    <row r="143" spans="1:11">
      <c r="A143" s="80">
        <f t="shared" si="16"/>
        <v>131</v>
      </c>
      <c r="B143" s="80">
        <f t="shared" si="17"/>
        <v>21.666666666666682</v>
      </c>
      <c r="C143" s="91">
        <f t="shared" si="18"/>
        <v>0.90277777777777557</v>
      </c>
      <c r="D143" s="86">
        <f>'Graficas Dias Tipo '!L141</f>
        <v>32485.533333333336</v>
      </c>
      <c r="E143" s="86">
        <f>'Graficas Dias Tipo '!AL141</f>
        <v>6716.1333333333332</v>
      </c>
      <c r="F143" s="86">
        <f>'Graficas Dias Tipo '!Y141</f>
        <v>36436.733333333344</v>
      </c>
      <c r="G143" s="86">
        <f>'Graficas Dias Tipo '!AY141</f>
        <v>9456.2333333333336</v>
      </c>
      <c r="H143" s="87">
        <v>0</v>
      </c>
      <c r="I143" s="88">
        <f t="shared" si="15"/>
        <v>32485.533333333336</v>
      </c>
      <c r="J143" s="89">
        <f t="shared" si="19"/>
        <v>6716.1333333333332</v>
      </c>
      <c r="K143" s="148"/>
    </row>
    <row r="144" spans="1:11">
      <c r="A144" s="80">
        <f t="shared" si="16"/>
        <v>132</v>
      </c>
      <c r="B144" s="80">
        <f t="shared" si="17"/>
        <v>21.83333333333335</v>
      </c>
      <c r="C144" s="91">
        <f t="shared" si="18"/>
        <v>0.90972222222221999</v>
      </c>
      <c r="D144" s="86">
        <f>'Graficas Dias Tipo '!L142</f>
        <v>32192.1</v>
      </c>
      <c r="E144" s="86">
        <f>'Graficas Dias Tipo '!AL142</f>
        <v>6668.9000000000005</v>
      </c>
      <c r="F144" s="86">
        <f>'Graficas Dias Tipo '!Y142</f>
        <v>36012.566666666666</v>
      </c>
      <c r="G144" s="86">
        <f>'Graficas Dias Tipo '!AY142</f>
        <v>9375.7999999999993</v>
      </c>
      <c r="H144" s="87">
        <v>0</v>
      </c>
      <c r="I144" s="88">
        <f t="shared" si="15"/>
        <v>32192.1</v>
      </c>
      <c r="J144" s="89">
        <f t="shared" si="19"/>
        <v>6668.9000000000005</v>
      </c>
      <c r="K144" s="148"/>
    </row>
    <row r="145" spans="1:11">
      <c r="A145" s="80">
        <f t="shared" si="16"/>
        <v>133</v>
      </c>
      <c r="B145" s="80">
        <f t="shared" si="17"/>
        <v>22.000000000000018</v>
      </c>
      <c r="C145" s="91">
        <f t="shared" si="18"/>
        <v>0.91666666666666441</v>
      </c>
      <c r="D145" s="86">
        <f>'Graficas Dias Tipo '!L143</f>
        <v>31758.5</v>
      </c>
      <c r="E145" s="86">
        <f>'Graficas Dias Tipo '!AL143</f>
        <v>6615.3</v>
      </c>
      <c r="F145" s="86">
        <f>'Graficas Dias Tipo '!Y143</f>
        <v>35396.266666666663</v>
      </c>
      <c r="G145" s="86">
        <f>'Graficas Dias Tipo '!AY143</f>
        <v>9283.8333333333339</v>
      </c>
      <c r="H145" s="87">
        <v>0</v>
      </c>
      <c r="I145" s="88">
        <f t="shared" si="15"/>
        <v>31758.5</v>
      </c>
      <c r="J145" s="89">
        <f t="shared" si="19"/>
        <v>6615.3</v>
      </c>
      <c r="K145" s="148"/>
    </row>
    <row r="146" spans="1:11">
      <c r="A146" s="80">
        <f t="shared" si="16"/>
        <v>134</v>
      </c>
      <c r="B146" s="80">
        <f t="shared" si="17"/>
        <v>22.166666666666686</v>
      </c>
      <c r="C146" s="91">
        <f t="shared" si="18"/>
        <v>0.92361111111110883</v>
      </c>
      <c r="D146" s="86">
        <f>'Graficas Dias Tipo '!L144</f>
        <v>31488.23333333333</v>
      </c>
      <c r="E146" s="86">
        <f>'Graficas Dias Tipo '!AL144</f>
        <v>6574.9666666666662</v>
      </c>
      <c r="F146" s="86">
        <f>'Graficas Dias Tipo '!Y144</f>
        <v>35201.966666666674</v>
      </c>
      <c r="G146" s="86">
        <f>'Graficas Dias Tipo '!AY144</f>
        <v>9212.2666666666664</v>
      </c>
      <c r="H146" s="87">
        <v>0</v>
      </c>
      <c r="I146" s="88">
        <f t="shared" si="15"/>
        <v>31488.23333333333</v>
      </c>
      <c r="J146" s="89">
        <f t="shared" si="19"/>
        <v>6574.9666666666662</v>
      </c>
      <c r="K146" s="148"/>
    </row>
    <row r="147" spans="1:11">
      <c r="A147" s="80">
        <f t="shared" si="16"/>
        <v>135</v>
      </c>
      <c r="B147" s="80">
        <f t="shared" si="17"/>
        <v>22.333333333333353</v>
      </c>
      <c r="C147" s="91">
        <f t="shared" si="18"/>
        <v>0.93055555555555325</v>
      </c>
      <c r="D147" s="86">
        <f>'Graficas Dias Tipo '!L145</f>
        <v>31142.433333333331</v>
      </c>
      <c r="E147" s="86">
        <f>'Graficas Dias Tipo '!AL145</f>
        <v>6507.9</v>
      </c>
      <c r="F147" s="86">
        <f>'Graficas Dias Tipo '!Y145</f>
        <v>34902.300000000003</v>
      </c>
      <c r="G147" s="86">
        <f>'Graficas Dias Tipo '!AY145</f>
        <v>9102</v>
      </c>
      <c r="H147" s="87">
        <v>0</v>
      </c>
      <c r="I147" s="88">
        <f t="shared" si="15"/>
        <v>31142.433333333331</v>
      </c>
      <c r="J147" s="89">
        <f t="shared" si="19"/>
        <v>6507.9</v>
      </c>
      <c r="K147" s="148"/>
    </row>
    <row r="148" spans="1:11">
      <c r="A148" s="80">
        <f t="shared" si="16"/>
        <v>136</v>
      </c>
      <c r="B148" s="80">
        <f t="shared" si="17"/>
        <v>22.500000000000021</v>
      </c>
      <c r="C148" s="91">
        <f t="shared" si="18"/>
        <v>0.93749999999999767</v>
      </c>
      <c r="D148" s="86">
        <f>'Graficas Dias Tipo '!L146</f>
        <v>30705.9</v>
      </c>
      <c r="E148" s="86">
        <f>'Graficas Dias Tipo '!AL146</f>
        <v>6418.6333333333332</v>
      </c>
      <c r="F148" s="86">
        <f>'Graficas Dias Tipo '!Y146</f>
        <v>34402.400000000001</v>
      </c>
      <c r="G148" s="86">
        <f>'Graficas Dias Tipo '!AY146</f>
        <v>8992.9</v>
      </c>
      <c r="H148" s="87">
        <v>0</v>
      </c>
      <c r="I148" s="88">
        <f t="shared" si="15"/>
        <v>30705.9</v>
      </c>
      <c r="J148" s="89">
        <f t="shared" si="19"/>
        <v>6418.6333333333332</v>
      </c>
      <c r="K148" s="148"/>
    </row>
    <row r="149" spans="1:11">
      <c r="A149" s="80">
        <f t="shared" si="16"/>
        <v>137</v>
      </c>
      <c r="B149" s="80">
        <f t="shared" si="17"/>
        <v>22.666666666666689</v>
      </c>
      <c r="C149" s="91">
        <f t="shared" si="18"/>
        <v>0.94444444444444209</v>
      </c>
      <c r="D149" s="86">
        <f>'Graficas Dias Tipo '!L147</f>
        <v>30250.6</v>
      </c>
      <c r="E149" s="86">
        <f>'Graficas Dias Tipo '!AL147</f>
        <v>6319.9333333333334</v>
      </c>
      <c r="F149" s="86">
        <f>'Graficas Dias Tipo '!Y147</f>
        <v>33903.199999999997</v>
      </c>
      <c r="G149" s="86">
        <f>'Graficas Dias Tipo '!AY147</f>
        <v>8886.3000000000011</v>
      </c>
      <c r="H149" s="87">
        <v>0</v>
      </c>
      <c r="I149" s="88">
        <f t="shared" si="15"/>
        <v>30250.6</v>
      </c>
      <c r="J149" s="89">
        <f t="shared" si="19"/>
        <v>6319.9333333333334</v>
      </c>
      <c r="K149" s="148"/>
    </row>
    <row r="150" spans="1:11">
      <c r="A150" s="80">
        <f t="shared" si="16"/>
        <v>138</v>
      </c>
      <c r="B150" s="80">
        <f t="shared" si="17"/>
        <v>22.833333333333357</v>
      </c>
      <c r="C150" s="91">
        <f t="shared" si="18"/>
        <v>0.95138888888888651</v>
      </c>
      <c r="D150" s="86">
        <f>'Graficas Dias Tipo '!L148</f>
        <v>29924.26666666667</v>
      </c>
      <c r="E150" s="86">
        <f>'Graficas Dias Tipo '!AL148</f>
        <v>6238.2333333333336</v>
      </c>
      <c r="F150" s="86">
        <f>'Graficas Dias Tipo '!Y148</f>
        <v>33446.1</v>
      </c>
      <c r="G150" s="86">
        <f>'Graficas Dias Tipo '!AY148</f>
        <v>8783.8000000000011</v>
      </c>
      <c r="H150" s="87">
        <v>0</v>
      </c>
      <c r="I150" s="88">
        <f t="shared" si="15"/>
        <v>29924.26666666667</v>
      </c>
      <c r="J150" s="89">
        <f t="shared" si="19"/>
        <v>6238.2333333333336</v>
      </c>
      <c r="K150" s="148"/>
    </row>
    <row r="151" spans="1:11">
      <c r="A151" s="80">
        <f t="shared" si="16"/>
        <v>139</v>
      </c>
      <c r="B151" s="80">
        <f t="shared" si="17"/>
        <v>23.000000000000025</v>
      </c>
      <c r="C151" s="91">
        <f t="shared" si="18"/>
        <v>0.95833333333333093</v>
      </c>
      <c r="D151" s="86">
        <f>'Graficas Dias Tipo '!L149</f>
        <v>29426.133333333339</v>
      </c>
      <c r="E151" s="86">
        <f>'Graficas Dias Tipo '!AL149</f>
        <v>6168.2333333333336</v>
      </c>
      <c r="F151" s="86">
        <f>'Graficas Dias Tipo '!Y149</f>
        <v>32817.033333333333</v>
      </c>
      <c r="G151" s="86">
        <f>'Graficas Dias Tipo '!AY149</f>
        <v>8699.7999999999993</v>
      </c>
      <c r="H151" s="87">
        <v>0</v>
      </c>
      <c r="I151" s="88">
        <f t="shared" si="15"/>
        <v>29426.133333333339</v>
      </c>
      <c r="J151" s="89">
        <f t="shared" si="19"/>
        <v>6168.2333333333336</v>
      </c>
      <c r="K151" s="148"/>
    </row>
    <row r="152" spans="1:11">
      <c r="A152" s="80">
        <f t="shared" si="16"/>
        <v>140</v>
      </c>
      <c r="B152" s="80">
        <f t="shared" si="17"/>
        <v>23.166666666666693</v>
      </c>
      <c r="C152" s="91">
        <f t="shared" si="18"/>
        <v>0.96527777777777535</v>
      </c>
      <c r="D152" s="86">
        <f>'Graficas Dias Tipo '!L150</f>
        <v>29087.899999999998</v>
      </c>
      <c r="E152" s="86">
        <f>'Graficas Dias Tipo '!AL150</f>
        <v>6177.2666666666664</v>
      </c>
      <c r="F152" s="86">
        <f>'Graficas Dias Tipo '!Y150</f>
        <v>32356.333333333328</v>
      </c>
      <c r="G152" s="86">
        <f>'Graficas Dias Tipo '!AY150</f>
        <v>8693.4333333333343</v>
      </c>
      <c r="H152" s="87">
        <v>0</v>
      </c>
      <c r="I152" s="88">
        <f t="shared" si="15"/>
        <v>29087.899999999998</v>
      </c>
      <c r="J152" s="89">
        <f t="shared" si="19"/>
        <v>6177.2666666666664</v>
      </c>
      <c r="K152" s="148"/>
    </row>
    <row r="153" spans="1:11">
      <c r="A153" s="80">
        <f t="shared" si="16"/>
        <v>141</v>
      </c>
      <c r="B153" s="80">
        <f t="shared" si="17"/>
        <v>23.333333333333361</v>
      </c>
      <c r="C153" s="91">
        <f t="shared" si="18"/>
        <v>0.97222222222221977</v>
      </c>
      <c r="D153" s="86">
        <f>'Graficas Dias Tipo '!L151</f>
        <v>28709.533333333333</v>
      </c>
      <c r="E153" s="86">
        <f>'Graficas Dias Tipo '!AL151</f>
        <v>6118.2333333333336</v>
      </c>
      <c r="F153" s="86">
        <f>'Graficas Dias Tipo '!Y151</f>
        <v>31889.866666666672</v>
      </c>
      <c r="G153" s="86">
        <f>'Graficas Dias Tipo '!AY151</f>
        <v>8579.9666666666653</v>
      </c>
      <c r="H153" s="87">
        <v>0</v>
      </c>
      <c r="I153" s="88">
        <f t="shared" si="15"/>
        <v>28709.533333333333</v>
      </c>
      <c r="J153" s="89">
        <f t="shared" si="19"/>
        <v>6118.2333333333336</v>
      </c>
      <c r="K153" s="148"/>
    </row>
    <row r="154" spans="1:11">
      <c r="A154" s="80">
        <f t="shared" si="16"/>
        <v>142</v>
      </c>
      <c r="B154" s="80">
        <f t="shared" si="17"/>
        <v>23.500000000000028</v>
      </c>
      <c r="C154" s="91">
        <f t="shared" si="18"/>
        <v>0.97916666666666419</v>
      </c>
      <c r="D154" s="86">
        <f>'Graficas Dias Tipo '!L152</f>
        <v>28318.3</v>
      </c>
      <c r="E154" s="86">
        <f>'Graficas Dias Tipo '!AL152</f>
        <v>6037.2333333333327</v>
      </c>
      <c r="F154" s="86">
        <f>'Graficas Dias Tipo '!Y152</f>
        <v>31298.566666666666</v>
      </c>
      <c r="G154" s="86">
        <f>'Graficas Dias Tipo '!AY152</f>
        <v>8477.0333333333328</v>
      </c>
      <c r="H154" s="87">
        <v>0</v>
      </c>
      <c r="I154" s="88">
        <f t="shared" si="15"/>
        <v>28318.3</v>
      </c>
      <c r="J154" s="89">
        <f t="shared" si="19"/>
        <v>6037.2333333333327</v>
      </c>
      <c r="K154" s="148"/>
    </row>
    <row r="155" spans="1:11">
      <c r="A155" s="80">
        <f t="shared" si="16"/>
        <v>143</v>
      </c>
      <c r="B155" s="80">
        <f t="shared" si="17"/>
        <v>23.666666666666696</v>
      </c>
      <c r="C155" s="91">
        <f t="shared" si="18"/>
        <v>0.98611111111110861</v>
      </c>
      <c r="D155" s="86">
        <f>'Graficas Dias Tipo '!L153</f>
        <v>27934.433333333331</v>
      </c>
      <c r="E155" s="86">
        <f>'Graficas Dias Tipo '!AL153</f>
        <v>5958.2666666666664</v>
      </c>
      <c r="F155" s="86">
        <f>'Graficas Dias Tipo '!Y153</f>
        <v>30847.366666666669</v>
      </c>
      <c r="G155" s="86">
        <f>'Graficas Dias Tipo '!AY153</f>
        <v>8336.6666666666661</v>
      </c>
      <c r="H155" s="87">
        <v>0</v>
      </c>
      <c r="I155" s="88">
        <f t="shared" si="15"/>
        <v>27934.433333333331</v>
      </c>
      <c r="J155" s="89">
        <f t="shared" si="19"/>
        <v>5958.2666666666664</v>
      </c>
      <c r="K155" s="148"/>
    </row>
    <row r="156" spans="1:11" ht="15.75" thickBot="1">
      <c r="A156" s="80">
        <f t="shared" si="16"/>
        <v>144</v>
      </c>
      <c r="B156" s="80">
        <f t="shared" si="17"/>
        <v>23.833333333333364</v>
      </c>
      <c r="C156" s="91">
        <f t="shared" si="18"/>
        <v>0.99305555555555303</v>
      </c>
      <c r="D156" s="86">
        <f>'Graficas Dias Tipo '!L154</f>
        <v>27622.199999999997</v>
      </c>
      <c r="E156" s="86">
        <f>'Graficas Dias Tipo '!AL154</f>
        <v>5878.7666666666664</v>
      </c>
      <c r="F156" s="86">
        <f>'Graficas Dias Tipo '!Y154</f>
        <v>30315.333333333332</v>
      </c>
      <c r="G156" s="86">
        <f>'Graficas Dias Tipo '!AY154</f>
        <v>8170.4333333333325</v>
      </c>
      <c r="H156" s="97">
        <v>0</v>
      </c>
      <c r="I156" s="98">
        <f t="shared" si="15"/>
        <v>27622.199999999997</v>
      </c>
      <c r="J156" s="26">
        <f t="shared" si="19"/>
        <v>5878.7666666666664</v>
      </c>
      <c r="K156" s="148"/>
    </row>
  </sheetData>
  <mergeCells count="14">
    <mergeCell ref="T10:U10"/>
    <mergeCell ref="R9:U9"/>
    <mergeCell ref="R17:U17"/>
    <mergeCell ref="R14:S14"/>
    <mergeCell ref="H11:J11"/>
    <mergeCell ref="O14:P14"/>
    <mergeCell ref="L14:M14"/>
    <mergeCell ref="F1:I1"/>
    <mergeCell ref="H2:I2"/>
    <mergeCell ref="R1:S1"/>
    <mergeCell ref="L2:M2"/>
    <mergeCell ref="O10:P10"/>
    <mergeCell ref="L7:M7"/>
    <mergeCell ref="O1:P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6"/>
  <sheetViews>
    <sheetView tabSelected="1" topLeftCell="D1" zoomScale="85" zoomScaleNormal="85" workbookViewId="0">
      <selection activeCell="J9" sqref="J9"/>
    </sheetView>
  </sheetViews>
  <sheetFormatPr baseColWidth="10" defaultRowHeight="15"/>
  <cols>
    <col min="1" max="2" width="0" style="181" hidden="1" customWidth="1"/>
    <col min="3" max="3" width="20.5703125" style="181" bestFit="1" customWidth="1"/>
    <col min="4" max="4" width="16.140625" style="181" bestFit="1" customWidth="1"/>
    <col min="5" max="5" width="20.42578125" style="181" bestFit="1" customWidth="1"/>
    <col min="6" max="6" width="16.5703125" style="181" bestFit="1" customWidth="1"/>
    <col min="7" max="7" width="20.7109375" style="181" bestFit="1" customWidth="1"/>
    <col min="8" max="8" width="11.7109375" style="80" bestFit="1" customWidth="1"/>
    <col min="9" max="9" width="12.42578125" style="181" bestFit="1" customWidth="1"/>
    <col min="10" max="10" width="13" style="81" bestFit="1" customWidth="1"/>
    <col min="11" max="11" width="13" style="81" customWidth="1"/>
    <col min="12" max="12" width="31.28515625" style="181" bestFit="1" customWidth="1"/>
    <col min="13" max="14" width="11.42578125" style="181"/>
    <col min="15" max="15" width="28.5703125" style="181" bestFit="1" customWidth="1"/>
    <col min="16" max="16" width="13.7109375" style="181" bestFit="1" customWidth="1"/>
    <col min="17" max="17" width="11.42578125" style="181"/>
    <col min="18" max="18" width="25.28515625" style="181" bestFit="1" customWidth="1"/>
    <col min="19" max="19" width="12.7109375" style="181" bestFit="1" customWidth="1"/>
    <col min="20" max="20" width="25.28515625" style="181" customWidth="1"/>
    <col min="21" max="21" width="13.7109375" style="181" bestFit="1" customWidth="1"/>
    <col min="22" max="22" width="25.28515625" style="181" bestFit="1" customWidth="1"/>
    <col min="23" max="23" width="14.7109375" style="181" bestFit="1" customWidth="1"/>
    <col min="24" max="16384" width="11.42578125" style="181"/>
  </cols>
  <sheetData>
    <row r="1" spans="1:21" ht="15.75" thickBot="1">
      <c r="E1" s="16"/>
      <c r="F1" s="16"/>
      <c r="G1" s="248" t="s">
        <v>97</v>
      </c>
      <c r="H1" s="245"/>
      <c r="I1" s="245"/>
      <c r="J1" s="246"/>
      <c r="O1" s="269" t="s">
        <v>227</v>
      </c>
      <c r="P1" s="269"/>
      <c r="R1" s="273" t="s">
        <v>136</v>
      </c>
      <c r="S1" s="274"/>
    </row>
    <row r="2" spans="1:21" ht="15.75" thickBot="1">
      <c r="C2" s="179" t="s">
        <v>228</v>
      </c>
      <c r="D2" s="217">
        <f>'Comparación simple'!$F$1*'Comparación simple'!$N$4*'Comparación simple'!$D$54/365/1000</f>
        <v>5211.7277747054959</v>
      </c>
      <c r="E2" s="84"/>
      <c r="F2" s="84"/>
      <c r="G2" s="184" t="s">
        <v>229</v>
      </c>
      <c r="H2" s="154">
        <f>D2</f>
        <v>5211.7277747054959</v>
      </c>
      <c r="I2" s="271" t="s">
        <v>230</v>
      </c>
      <c r="J2" s="262"/>
      <c r="L2" s="269" t="s">
        <v>231</v>
      </c>
      <c r="M2" s="269"/>
      <c r="O2" s="177" t="s">
        <v>230</v>
      </c>
      <c r="P2" s="177"/>
      <c r="R2" s="177" t="s">
        <v>230</v>
      </c>
      <c r="S2" s="177"/>
    </row>
    <row r="3" spans="1:21">
      <c r="G3" s="21" t="s">
        <v>232</v>
      </c>
      <c r="H3" s="152">
        <f>H2-J5</f>
        <v>2.0133029465796426E-7</v>
      </c>
      <c r="I3" s="183" t="s">
        <v>130</v>
      </c>
      <c r="J3" s="23">
        <f>A151-A127</f>
        <v>24</v>
      </c>
      <c r="L3" s="177" t="s">
        <v>130</v>
      </c>
      <c r="M3" s="22">
        <f>A156-A13</f>
        <v>143</v>
      </c>
      <c r="O3" s="177" t="s">
        <v>130</v>
      </c>
      <c r="P3" s="22">
        <f>A156-A13</f>
        <v>143</v>
      </c>
      <c r="R3" s="177" t="s">
        <v>130</v>
      </c>
      <c r="S3" s="22">
        <f>A156-A13</f>
        <v>143</v>
      </c>
    </row>
    <row r="4" spans="1:21">
      <c r="G4" s="21" t="s">
        <v>141</v>
      </c>
      <c r="H4" s="152">
        <v>-281433.29982321674</v>
      </c>
      <c r="I4" s="183" t="s">
        <v>129</v>
      </c>
      <c r="J4" s="24">
        <f>(B151-B127)/J3</f>
        <v>0.16666666666666785</v>
      </c>
      <c r="L4" s="177" t="s">
        <v>129</v>
      </c>
      <c r="M4" s="22">
        <f>(B156-B13)/M3</f>
        <v>0.16666666666666688</v>
      </c>
      <c r="O4" s="177" t="s">
        <v>129</v>
      </c>
      <c r="P4" s="22">
        <f>(B156-B13)/P3</f>
        <v>0.16666666666666688</v>
      </c>
      <c r="R4" s="177" t="s">
        <v>129</v>
      </c>
      <c r="S4" s="22">
        <f>(B156-B13)/S3</f>
        <v>0.16666666666666688</v>
      </c>
    </row>
    <row r="5" spans="1:21">
      <c r="G5" s="21" t="s">
        <v>140</v>
      </c>
      <c r="H5" s="152">
        <v>445602.72472009168</v>
      </c>
      <c r="I5" s="183" t="s">
        <v>132</v>
      </c>
      <c r="J5" s="156">
        <f>J4/3*(H127+H151+2*SUM(H129,H131,H133,H135,H137,H139,H141,H143,H145,H147,H149)+4*SUM(H128,H130,H132,H134,H136,H138,H140,H142,H144,H146,H148,H150))</f>
        <v>5211.7277745041656</v>
      </c>
      <c r="L5" s="177" t="s">
        <v>231</v>
      </c>
      <c r="M5" s="167">
        <f>M4/3*(E13+E156+2*SUM(E15,E17,E19,E21,E23,E25,E27,E29,E31,E33,E35,E37,E39,E41,E43,E45,E47,E49,E51,E53,E55,E57,E59,E61,E63,E65,E67,E69,E71,E73,E75,E77,E79,E81,E83,E85,E87,E89,E91,E93,E95,E97,E99,E101,E103,E105,E107,E109,E111,E113,E115,E117,E119,E121,E123,E125,E127,E129,E131,E133,E135,E137,E139,E141,E143,E145,E147,E149,E151,E153,E155)+4*SUM(E14,E16,E18,E20,E22,E24,E26,E28,E30,E32,E34,E36,E38,E40,E42,E44,E46,E48,E50,E52,E54,E56,E58,E60,E62,E64,E66,E68,E72,E74,E76,E78,E80,E82,E84,E86,E88,E90,E92,E94,E96,E98,E100,E102,E104,E106,E108,E110,E112,E114,E116,E118,E120,E122,E124,E126,E128,E130,E132,E134,E136,E138,E140,E142,E144,E146,E148,E150,E152,E154))</f>
        <v>144750.0388888891</v>
      </c>
      <c r="O5" s="177" t="s">
        <v>227</v>
      </c>
      <c r="P5" s="167">
        <f>P4/3*(G13+G156+2*SUM(G15,G17,G19,G21,G23,G25,G27,G29,G31,G33,G35,G37,G39,G41,G43,G45,G47,G49,G51,G53,G55,G57,G59,G61,G63,G65,G67,G69,G71,G73,G75,G77,G79,G81,G83,G85,G87,G89,G91,G93,G95,G97,G99,G101,G103,G105,G107,G109,G111,G113,G115,G117,G119,G121,G123,G125,G127,G129,G131,G133,G135,G137,G139,G141,G143,G145,G147,G149,G151,G153,G155)+4*SUM(G14,G16,G18,G20,G22,G24,G26,G28,G30,G32,G34,G36,G38,G40,G42,G44,G46,G48,G50,G52,G54,G56,G58,G60,G62,G64,G66,G68,G72,G74,G76,G78,G80,G82,G84,G86,G88,G90,G92,G94,G96,G98,G100,G102,G104,G106,G108,G110,G112,G114,G116,G118,G120,G122,G124,G126,G128,G130,G132,G134,G136,G138,G140,G142,G144,G146,G148,G150,G152,G154))</f>
        <v>200015.27037037071</v>
      </c>
      <c r="R5" s="177" t="s">
        <v>136</v>
      </c>
      <c r="S5" s="167">
        <f>S4/3*(J13+J156+2*SUM(J15,J17,J19,J21,J23,J25,J27,J29,J31,J33,J35,J37,J39,J41,J43,J45,J47,J49,J51,J53,J55,J57,J59,J61,J63,J65,J67,J69,J71,J73,J75,J77,J79,J81,J83,J85,J87,J89,J91,J93,J95,J97,J99,J101,J103,J105,J107,J109,J111,J113,J115,J117,J119,J121,J123,J125,J127,J129,J131,J133,J135,J137,J139,J141,J143,J145,J147,J149,J151,J153,J155)+4*SUM(J14,J16,J18,J20,J22,J24,J26,J28,J30,J32,J34,J36,J38,J40,J42,J44,J46,J48,J50,J52,J54,J56,J58,J60,J62,J64,J66,J68,J72,J74,J76,J78,J80,J82,J84,J86,J88,J90,J92,J94,J96,J98,J100,J102,J104,J106,J108,J110,J112,J114,J116,J118,J120,J122,J124,J126,J128,J130,J132,J134,J136,J138,J140,J142,J144,J146,J148,J150,J152,J154))</f>
        <v>148090.92853814611</v>
      </c>
    </row>
    <row r="6" spans="1:21" ht="15.75" thickBot="1">
      <c r="G6" s="25" t="s">
        <v>135</v>
      </c>
      <c r="H6" s="155">
        <v>-174430.01395292999</v>
      </c>
      <c r="I6" s="27"/>
      <c r="J6" s="149"/>
      <c r="R6" s="177" t="s">
        <v>233</v>
      </c>
      <c r="S6" s="152">
        <f>S5-M5</f>
        <v>3340.8896492570057</v>
      </c>
    </row>
    <row r="7" spans="1:21">
      <c r="L7" s="269" t="s">
        <v>219</v>
      </c>
      <c r="M7" s="269"/>
    </row>
    <row r="8" spans="1:21" ht="15.75" thickBot="1">
      <c r="C8" s="82"/>
      <c r="L8" s="177" t="s">
        <v>130</v>
      </c>
      <c r="M8" s="22">
        <f>A156-A13</f>
        <v>143</v>
      </c>
    </row>
    <row r="9" spans="1:21" ht="15.75" thickBot="1">
      <c r="L9" s="177" t="s">
        <v>129</v>
      </c>
      <c r="M9" s="22">
        <f>(B156-B13)/M8</f>
        <v>0.16666666666666688</v>
      </c>
      <c r="R9" s="248" t="s">
        <v>97</v>
      </c>
      <c r="S9" s="249"/>
      <c r="T9" s="249"/>
      <c r="U9" s="250"/>
    </row>
    <row r="10" spans="1:21" ht="15.75" thickBot="1">
      <c r="L10" s="177" t="s">
        <v>220</v>
      </c>
      <c r="M10" s="167">
        <f>M9/3*(D13+D156+2*SUM(D15,D17,D19,D21,D23,D25,D27,D29,D31,D33,D35,D37,D39,D41,D43,D45,D47,D49,D51,D53,D55,D57,D59,D61,D63,D65,D67,D69,D71,D73,D75,D77,D79,D81,D83,D85,D87,D89,D91,D93,D95,D97,D99,D101,D103,D105,D107,D109,D111,D113,D115,D117,D119,D121,D123,D125,D127,D129,D131,D133,D135,D137,D139,D141,D143,D145,D147,D149,D151,D153,D155)+4*SUM(D14,D16,D18,D20,D22,D24,D26,D28,D30,D32,D34,D36,D38,D40,D42,D44,D46,D48,D50,D52,D54,D56,D58,D60,D62,D64,D66,D68,D72,D74,D76,D78,D80,D82,D84,D86,D88,D90,D92,D94,D96,D98,D100,D102,D104,D106,D108,D110,D112,D114,D116,D118,D120,D122,D124,D126,D128,D130,D132,D134,D136,D138,D140,D142,D144,D146,D148,D150,D152,D154))</f>
        <v>681145.97037037136</v>
      </c>
      <c r="O10" s="230" t="s">
        <v>147</v>
      </c>
      <c r="P10" s="266"/>
      <c r="R10" s="19" t="s">
        <v>221</v>
      </c>
      <c r="S10" s="166">
        <f>'Comparación simple'!B26-'Comparación simple'!D24</f>
        <v>14842</v>
      </c>
      <c r="T10" s="248" t="s">
        <v>145</v>
      </c>
      <c r="U10" s="250"/>
    </row>
    <row r="11" spans="1:21">
      <c r="H11" s="263" t="s">
        <v>97</v>
      </c>
      <c r="I11" s="264"/>
      <c r="J11" s="265"/>
      <c r="K11" s="16"/>
      <c r="L11" s="177" t="s">
        <v>222</v>
      </c>
      <c r="M11" s="83">
        <f>M5/M10</f>
        <v>0.21250957237577378</v>
      </c>
      <c r="O11" s="19" t="s">
        <v>223</v>
      </c>
      <c r="P11" s="164">
        <f>'Comparación simple'!B4</f>
        <v>14842</v>
      </c>
      <c r="R11" s="21" t="s">
        <v>209</v>
      </c>
      <c r="S11" s="167">
        <f>'Comparación simple'!D54</f>
        <v>1128861</v>
      </c>
      <c r="T11" s="183" t="s">
        <v>221</v>
      </c>
      <c r="U11" s="157">
        <f>S10*'Comparación simple'!N4*'Comparación simple'!F1*'Comparación (5%) E2'!M11</f>
        <v>5315021.7108844528</v>
      </c>
    </row>
    <row r="12" spans="1:21">
      <c r="C12" s="183" t="s">
        <v>154</v>
      </c>
      <c r="D12" s="183" t="s">
        <v>155</v>
      </c>
      <c r="E12" s="183" t="s">
        <v>156</v>
      </c>
      <c r="F12" s="183" t="s">
        <v>157</v>
      </c>
      <c r="G12" s="185" t="s">
        <v>158</v>
      </c>
      <c r="H12" s="36" t="s">
        <v>124</v>
      </c>
      <c r="I12" s="183" t="s">
        <v>224</v>
      </c>
      <c r="J12" s="37" t="s">
        <v>160</v>
      </c>
      <c r="K12" s="147"/>
      <c r="O12" s="21" t="s">
        <v>92</v>
      </c>
      <c r="P12" s="157">
        <f>'Comparación simple'!B2</f>
        <v>9820553</v>
      </c>
      <c r="R12" s="21" t="s">
        <v>92</v>
      </c>
      <c r="S12" s="167">
        <f>'Comparación simple'!B54</f>
        <v>9335583</v>
      </c>
      <c r="T12" s="183" t="s">
        <v>209</v>
      </c>
      <c r="U12" s="157">
        <f>S6*1000*365</f>
        <v>1219424721.978807</v>
      </c>
    </row>
    <row r="13" spans="1:21" ht="15.75" thickBot="1">
      <c r="A13" s="181">
        <v>1</v>
      </c>
      <c r="B13" s="181">
        <v>0</v>
      </c>
      <c r="C13" s="91">
        <v>0</v>
      </c>
      <c r="D13" s="86">
        <f>'Graficas Dias Tipo '!L11</f>
        <v>27129.466666666671</v>
      </c>
      <c r="E13" s="86">
        <f>'Graficas Dias Tipo '!AL11</f>
        <v>5816.4666666666672</v>
      </c>
      <c r="F13" s="86">
        <f>'Graficas Dias Tipo '!Y11</f>
        <v>29494.866666666672</v>
      </c>
      <c r="G13" s="86">
        <f>'Graficas Dias Tipo '!AY11</f>
        <v>7634.2999999999993</v>
      </c>
      <c r="H13" s="87">
        <v>0</v>
      </c>
      <c r="I13" s="88">
        <f t="shared" ref="I13:I44" si="0">H13+D13</f>
        <v>27129.466666666671</v>
      </c>
      <c r="J13" s="89">
        <f t="shared" ref="J13:J44" si="1">IF(I13&gt;D13,(I13-D13)/(F13-D13)*(G13-E13)+E13,E13)</f>
        <v>5816.4666666666672</v>
      </c>
      <c r="K13" s="148"/>
      <c r="O13" s="90" t="s">
        <v>206</v>
      </c>
      <c r="P13" s="158">
        <f>'Comparación simple'!B3</f>
        <v>13038663</v>
      </c>
      <c r="R13" s="90" t="s">
        <v>206</v>
      </c>
      <c r="S13" s="168">
        <f>'Comparación simple'!B55</f>
        <v>12394772</v>
      </c>
      <c r="T13" s="183" t="s">
        <v>92</v>
      </c>
      <c r="U13" s="157">
        <f>'Comparación simple'!B59</f>
        <v>25179301312.907444</v>
      </c>
    </row>
    <row r="14" spans="1:21" ht="15.75" thickBot="1">
      <c r="A14" s="80">
        <f t="shared" ref="A14:A77" si="2">A13+1</f>
        <v>2</v>
      </c>
      <c r="B14" s="80">
        <f t="shared" ref="B14:B77" si="3">B13+1/6</f>
        <v>0.16666666666666666</v>
      </c>
      <c r="C14" s="91">
        <f t="shared" ref="C14:C77" si="4">C13+10/60/24</f>
        <v>6.9444444444444441E-3</v>
      </c>
      <c r="D14" s="86">
        <f>'Graficas Dias Tipo '!L12</f>
        <v>26963.666666666664</v>
      </c>
      <c r="E14" s="86">
        <f>'Graficas Dias Tipo '!AL12</f>
        <v>5746.9</v>
      </c>
      <c r="F14" s="86">
        <f>'Graficas Dias Tipo '!Y12</f>
        <v>29405.866666666672</v>
      </c>
      <c r="G14" s="86">
        <f>'Graficas Dias Tipo '!AY12</f>
        <v>7698</v>
      </c>
      <c r="H14" s="87">
        <v>0</v>
      </c>
      <c r="I14" s="88">
        <f t="shared" si="0"/>
        <v>26963.666666666664</v>
      </c>
      <c r="J14" s="89">
        <f t="shared" si="1"/>
        <v>5746.9</v>
      </c>
      <c r="K14" s="148"/>
      <c r="L14" s="230" t="s">
        <v>125</v>
      </c>
      <c r="M14" s="266"/>
      <c r="O14" s="230" t="s">
        <v>145</v>
      </c>
      <c r="P14" s="266"/>
      <c r="R14" s="248" t="s">
        <v>215</v>
      </c>
      <c r="S14" s="250"/>
      <c r="T14" s="92" t="s">
        <v>206</v>
      </c>
      <c r="U14" s="158">
        <f>'Comparación simple'!B60</f>
        <v>30634636089.381073</v>
      </c>
    </row>
    <row r="15" spans="1:21" ht="15.75" thickBot="1">
      <c r="A15" s="80">
        <f t="shared" si="2"/>
        <v>3</v>
      </c>
      <c r="B15" s="80">
        <f t="shared" si="3"/>
        <v>0.33333333333333331</v>
      </c>
      <c r="C15" s="91">
        <f t="shared" si="4"/>
        <v>1.3888888888888888E-2</v>
      </c>
      <c r="D15" s="86">
        <f>'Graficas Dias Tipo '!L13</f>
        <v>26728.666666666668</v>
      </c>
      <c r="E15" s="86">
        <f>'Graficas Dias Tipo '!AL13</f>
        <v>5708.9666666666672</v>
      </c>
      <c r="F15" s="86">
        <f>'Graficas Dias Tipo '!Y13</f>
        <v>28965.866666666665</v>
      </c>
      <c r="G15" s="86">
        <f>'Graficas Dias Tipo '!AY13</f>
        <v>7620.8333333333339</v>
      </c>
      <c r="H15" s="87">
        <v>0</v>
      </c>
      <c r="I15" s="88">
        <f t="shared" si="0"/>
        <v>26728.666666666668</v>
      </c>
      <c r="J15" s="89">
        <f t="shared" si="1"/>
        <v>5708.9666666666672</v>
      </c>
      <c r="K15" s="148"/>
      <c r="L15" s="19" t="s">
        <v>151</v>
      </c>
      <c r="M15" s="164">
        <f>M5</f>
        <v>144750.0388888891</v>
      </c>
      <c r="O15" s="21" t="s">
        <v>223</v>
      </c>
      <c r="P15" s="157">
        <f>P11*M11*'Comparación simple'!F1*'Comparación simple'!N4</f>
        <v>5315021.7108844528</v>
      </c>
      <c r="R15" s="19" t="s">
        <v>225</v>
      </c>
      <c r="S15" s="161">
        <f>S11*'Comparación simple'!L4</f>
        <v>8694775857.5044899</v>
      </c>
      <c r="T15" s="175" t="s">
        <v>146</v>
      </c>
      <c r="U15" s="159">
        <f>SUM(U11:U14)</f>
        <v>57038677145.97821</v>
      </c>
    </row>
    <row r="16" spans="1:21" ht="15.75" thickBot="1">
      <c r="A16" s="80">
        <f t="shared" si="2"/>
        <v>4</v>
      </c>
      <c r="B16" s="80">
        <f t="shared" si="3"/>
        <v>0.5</v>
      </c>
      <c r="C16" s="91">
        <f t="shared" si="4"/>
        <v>2.0833333333333332E-2</v>
      </c>
      <c r="D16" s="86">
        <f>'Graficas Dias Tipo '!L14</f>
        <v>26346.5</v>
      </c>
      <c r="E16" s="86">
        <f>'Graficas Dias Tipo '!AL14</f>
        <v>5635.7999999999993</v>
      </c>
      <c r="F16" s="86">
        <f>'Graficas Dias Tipo '!Y14</f>
        <v>28470.133333333335</v>
      </c>
      <c r="G16" s="86">
        <f>'Graficas Dias Tipo '!AY14</f>
        <v>7530.2999999999993</v>
      </c>
      <c r="H16" s="87">
        <v>0</v>
      </c>
      <c r="I16" s="88">
        <f t="shared" si="0"/>
        <v>26346.5</v>
      </c>
      <c r="J16" s="89">
        <f t="shared" si="1"/>
        <v>5635.7999999999993</v>
      </c>
      <c r="K16" s="148"/>
      <c r="L16" s="21" t="s">
        <v>152</v>
      </c>
      <c r="M16" s="157">
        <f>M10</f>
        <v>681145.97037037136</v>
      </c>
      <c r="O16" s="21" t="s">
        <v>92</v>
      </c>
      <c r="P16" s="157">
        <f>'Comparación simple'!B18</f>
        <v>26487329505.439259</v>
      </c>
      <c r="R16" s="90" t="s">
        <v>226</v>
      </c>
      <c r="S16" s="168">
        <f>S11*'Comparación simple'!L5</f>
        <v>6521081893.1283674</v>
      </c>
      <c r="T16" s="95" t="s">
        <v>93</v>
      </c>
      <c r="U16" s="160">
        <f>U15-P18</f>
        <v>-1680029796.6062546</v>
      </c>
    </row>
    <row r="17" spans="1:24" ht="15.75" thickBot="1">
      <c r="A17" s="80">
        <f t="shared" si="2"/>
        <v>5</v>
      </c>
      <c r="B17" s="80">
        <f t="shared" si="3"/>
        <v>0.66666666666666663</v>
      </c>
      <c r="C17" s="91">
        <f t="shared" si="4"/>
        <v>2.7777777777777776E-2</v>
      </c>
      <c r="D17" s="86">
        <f>'Graficas Dias Tipo '!L15</f>
        <v>26039.933333333327</v>
      </c>
      <c r="E17" s="86">
        <f>'Graficas Dias Tipo '!AL15</f>
        <v>5559.4333333333325</v>
      </c>
      <c r="F17" s="86">
        <f>'Graficas Dias Tipo '!Y15</f>
        <v>28008.566666666666</v>
      </c>
      <c r="G17" s="86">
        <f>'Graficas Dias Tipo '!AY15</f>
        <v>7408.8</v>
      </c>
      <c r="H17" s="87">
        <v>0</v>
      </c>
      <c r="I17" s="88">
        <f t="shared" si="0"/>
        <v>26039.933333333327</v>
      </c>
      <c r="J17" s="89">
        <f t="shared" si="1"/>
        <v>5559.4333333333325</v>
      </c>
      <c r="K17" s="148"/>
      <c r="L17" s="25" t="s">
        <v>153</v>
      </c>
      <c r="M17" s="38">
        <f>M11</f>
        <v>0.21250957237577378</v>
      </c>
      <c r="O17" s="90" t="s">
        <v>206</v>
      </c>
      <c r="P17" s="158">
        <f>'Comparación simple'!B19</f>
        <v>32226062415.434322</v>
      </c>
      <c r="R17" s="248" t="s">
        <v>216</v>
      </c>
      <c r="S17" s="249"/>
      <c r="T17" s="249"/>
      <c r="U17" s="250"/>
    </row>
    <row r="18" spans="1:24" ht="15.75" thickBot="1">
      <c r="A18" s="80">
        <f t="shared" si="2"/>
        <v>6</v>
      </c>
      <c r="B18" s="80">
        <f t="shared" si="3"/>
        <v>0.83333333333333326</v>
      </c>
      <c r="C18" s="91">
        <f t="shared" si="4"/>
        <v>3.4722222222222224E-2</v>
      </c>
      <c r="D18" s="86">
        <f>'Graficas Dias Tipo '!L16</f>
        <v>25628.9</v>
      </c>
      <c r="E18" s="86">
        <f>'Graficas Dias Tipo '!AL16</f>
        <v>5449.6</v>
      </c>
      <c r="F18" s="86">
        <f>'Graficas Dias Tipo '!Y16</f>
        <v>27559.23333333333</v>
      </c>
      <c r="G18" s="86">
        <f>'Graficas Dias Tipo '!AY16</f>
        <v>7275.7</v>
      </c>
      <c r="H18" s="87">
        <v>0</v>
      </c>
      <c r="I18" s="88">
        <f t="shared" si="0"/>
        <v>25628.9</v>
      </c>
      <c r="J18" s="89">
        <f t="shared" si="1"/>
        <v>5449.6</v>
      </c>
      <c r="K18" s="148"/>
      <c r="O18" s="175" t="s">
        <v>146</v>
      </c>
      <c r="P18" s="159">
        <f>SUM(P15:P17)</f>
        <v>58718706942.584465</v>
      </c>
      <c r="R18" s="222" t="s">
        <v>94</v>
      </c>
      <c r="S18" s="223">
        <f>S15/ABS(U16)</f>
        <v>5.1753700291913738</v>
      </c>
      <c r="T18" s="224" t="s">
        <v>95</v>
      </c>
      <c r="U18" s="225">
        <f>S18*'Comparación simple'!$F$1</f>
        <v>67077.970948349393</v>
      </c>
      <c r="V18" s="181" t="s">
        <v>213</v>
      </c>
      <c r="W18" s="122">
        <f>(12-S18)*ABS(U16)</f>
        <v>11465581701.770565</v>
      </c>
    </row>
    <row r="19" spans="1:24" ht="15.75" thickBot="1">
      <c r="A19" s="80">
        <f t="shared" si="2"/>
        <v>7</v>
      </c>
      <c r="B19" s="80">
        <f t="shared" si="3"/>
        <v>0.99999999999999989</v>
      </c>
      <c r="C19" s="91">
        <f t="shared" si="4"/>
        <v>4.1666666666666671E-2</v>
      </c>
      <c r="D19" s="86">
        <f>'Graficas Dias Tipo '!L17</f>
        <v>25240.266666666666</v>
      </c>
      <c r="E19" s="86">
        <f>'Graficas Dias Tipo '!AL17</f>
        <v>5408.5666666666666</v>
      </c>
      <c r="F19" s="86">
        <f>'Graficas Dias Tipo '!Y17</f>
        <v>27045.200000000001</v>
      </c>
      <c r="G19" s="86">
        <f>'Graficas Dias Tipo '!AY17</f>
        <v>7175.7333333333336</v>
      </c>
      <c r="H19" s="87">
        <v>0</v>
      </c>
      <c r="I19" s="88">
        <f t="shared" si="0"/>
        <v>25240.266666666666</v>
      </c>
      <c r="J19" s="89">
        <f t="shared" si="1"/>
        <v>5408.5666666666666</v>
      </c>
      <c r="K19" s="148"/>
      <c r="R19" s="226" t="s">
        <v>94</v>
      </c>
      <c r="S19" s="196">
        <f>S16/ABS(U16)</f>
        <v>3.8815275218935303</v>
      </c>
      <c r="T19" s="227" t="s">
        <v>95</v>
      </c>
      <c r="U19" s="199">
        <f>S19*'Comparación simple'!$F$1</f>
        <v>50308.478211262045</v>
      </c>
      <c r="V19" s="181" t="s">
        <v>213</v>
      </c>
      <c r="W19" s="122">
        <f>(12-S19)*ABS(U16)</f>
        <v>13639275666.146687</v>
      </c>
    </row>
    <row r="20" spans="1:24">
      <c r="A20" s="80">
        <f t="shared" si="2"/>
        <v>8</v>
      </c>
      <c r="B20" s="80">
        <f t="shared" si="3"/>
        <v>1.1666666666666665</v>
      </c>
      <c r="C20" s="91">
        <f t="shared" si="4"/>
        <v>4.8611111111111119E-2</v>
      </c>
      <c r="D20" s="86">
        <f>'Graficas Dias Tipo '!L18</f>
        <v>24930.199999999997</v>
      </c>
      <c r="E20" s="86">
        <f>'Graficas Dias Tipo '!AL18</f>
        <v>5450.1</v>
      </c>
      <c r="F20" s="86">
        <f>'Graficas Dias Tipo '!Y18</f>
        <v>26684</v>
      </c>
      <c r="G20" s="86">
        <f>'Graficas Dias Tipo '!AY18</f>
        <v>7196.7333333333336</v>
      </c>
      <c r="H20" s="87">
        <v>0</v>
      </c>
      <c r="I20" s="88">
        <f t="shared" si="0"/>
        <v>24930.199999999997</v>
      </c>
      <c r="J20" s="89">
        <f t="shared" si="1"/>
        <v>5450.1</v>
      </c>
      <c r="K20" s="148"/>
      <c r="U20" s="84"/>
      <c r="V20" s="84"/>
      <c r="W20" s="84"/>
      <c r="X20" s="84"/>
    </row>
    <row r="21" spans="1:24">
      <c r="A21" s="80">
        <f t="shared" si="2"/>
        <v>9</v>
      </c>
      <c r="B21" s="80">
        <f t="shared" si="3"/>
        <v>1.3333333333333333</v>
      </c>
      <c r="C21" s="91">
        <f t="shared" si="4"/>
        <v>5.5555555555555566E-2</v>
      </c>
      <c r="D21" s="86">
        <f>'Graficas Dias Tipo '!L19</f>
        <v>24640.7</v>
      </c>
      <c r="E21" s="86">
        <f>'Graficas Dias Tipo '!AL19</f>
        <v>5399.833333333333</v>
      </c>
      <c r="F21" s="86">
        <f>'Graficas Dias Tipo '!Y19</f>
        <v>26394.100000000002</v>
      </c>
      <c r="G21" s="86">
        <f>'Graficas Dias Tipo '!AY19</f>
        <v>7115.3666666666668</v>
      </c>
      <c r="H21" s="87">
        <v>0</v>
      </c>
      <c r="I21" s="88">
        <f t="shared" si="0"/>
        <v>24640.7</v>
      </c>
      <c r="J21" s="89">
        <f t="shared" si="1"/>
        <v>5399.833333333333</v>
      </c>
      <c r="K21" s="148"/>
      <c r="R21" s="84"/>
      <c r="S21" s="84"/>
      <c r="U21" s="84"/>
      <c r="V21" s="84"/>
      <c r="W21" s="84"/>
      <c r="X21" s="84"/>
    </row>
    <row r="22" spans="1:24">
      <c r="A22" s="80">
        <f t="shared" si="2"/>
        <v>10</v>
      </c>
      <c r="B22" s="80">
        <f t="shared" si="3"/>
        <v>1.5</v>
      </c>
      <c r="C22" s="91">
        <f t="shared" si="4"/>
        <v>6.2500000000000014E-2</v>
      </c>
      <c r="D22" s="86">
        <f>'Graficas Dias Tipo '!L20</f>
        <v>24328.366666666661</v>
      </c>
      <c r="E22" s="86">
        <f>'Graficas Dias Tipo '!AL20</f>
        <v>5343.7</v>
      </c>
      <c r="F22" s="86">
        <f>'Graficas Dias Tipo '!Y20</f>
        <v>25993.333333333328</v>
      </c>
      <c r="G22" s="86">
        <f>'Graficas Dias Tipo '!AY20</f>
        <v>6991.8333333333339</v>
      </c>
      <c r="H22" s="87">
        <v>0</v>
      </c>
      <c r="I22" s="88">
        <f t="shared" si="0"/>
        <v>24328.366666666661</v>
      </c>
      <c r="J22" s="89">
        <f t="shared" si="1"/>
        <v>5343.7</v>
      </c>
      <c r="K22" s="148"/>
      <c r="R22" s="84"/>
      <c r="S22" s="84"/>
      <c r="U22" s="84"/>
      <c r="V22" s="84"/>
      <c r="W22" s="84"/>
      <c r="X22" s="84"/>
    </row>
    <row r="23" spans="1:24">
      <c r="A23" s="80">
        <f t="shared" si="2"/>
        <v>11</v>
      </c>
      <c r="B23" s="80">
        <f t="shared" si="3"/>
        <v>1.6666666666666667</v>
      </c>
      <c r="C23" s="91">
        <f t="shared" si="4"/>
        <v>6.9444444444444461E-2</v>
      </c>
      <c r="D23" s="86">
        <f>'Graficas Dias Tipo '!L21</f>
        <v>24083.566666666666</v>
      </c>
      <c r="E23" s="86">
        <f>'Graficas Dias Tipo '!AL21</f>
        <v>5292.8333333333339</v>
      </c>
      <c r="F23" s="86">
        <f>'Graficas Dias Tipo '!Y21</f>
        <v>25803.166666666668</v>
      </c>
      <c r="G23" s="86">
        <f>'Graficas Dias Tipo '!AY21</f>
        <v>6921.9333333333343</v>
      </c>
      <c r="H23" s="87">
        <v>0</v>
      </c>
      <c r="I23" s="88">
        <f t="shared" si="0"/>
        <v>24083.566666666666</v>
      </c>
      <c r="J23" s="89">
        <f t="shared" si="1"/>
        <v>5292.8333333333339</v>
      </c>
      <c r="K23" s="148"/>
      <c r="R23" s="84"/>
      <c r="S23" s="84"/>
      <c r="U23" s="84"/>
      <c r="V23" s="84"/>
      <c r="W23" s="84"/>
      <c r="X23" s="84"/>
    </row>
    <row r="24" spans="1:24">
      <c r="A24" s="80">
        <f t="shared" si="2"/>
        <v>12</v>
      </c>
      <c r="B24" s="80">
        <f t="shared" si="3"/>
        <v>1.8333333333333335</v>
      </c>
      <c r="C24" s="91">
        <f t="shared" si="4"/>
        <v>7.6388888888888909E-2</v>
      </c>
      <c r="D24" s="86">
        <f>'Graficas Dias Tipo '!L22</f>
        <v>23895.3</v>
      </c>
      <c r="E24" s="86">
        <f>'Graficas Dias Tipo '!AL22</f>
        <v>5232.333333333333</v>
      </c>
      <c r="F24" s="86">
        <f>'Graficas Dias Tipo '!Y22</f>
        <v>25572.499999999996</v>
      </c>
      <c r="G24" s="86">
        <f>'Graficas Dias Tipo '!AY22</f>
        <v>6865.3</v>
      </c>
      <c r="H24" s="87">
        <v>0</v>
      </c>
      <c r="I24" s="88">
        <f t="shared" si="0"/>
        <v>23895.3</v>
      </c>
      <c r="J24" s="89">
        <f t="shared" si="1"/>
        <v>5232.333333333333</v>
      </c>
      <c r="K24" s="148"/>
    </row>
    <row r="25" spans="1:24">
      <c r="A25" s="80">
        <f t="shared" si="2"/>
        <v>13</v>
      </c>
      <c r="B25" s="80">
        <f t="shared" si="3"/>
        <v>2</v>
      </c>
      <c r="C25" s="91">
        <f t="shared" si="4"/>
        <v>8.3333333333333356E-2</v>
      </c>
      <c r="D25" s="86">
        <f>'Graficas Dias Tipo '!L23</f>
        <v>23576.666666666668</v>
      </c>
      <c r="E25" s="86">
        <f>'Graficas Dias Tipo '!AL23</f>
        <v>5219.4333333333334</v>
      </c>
      <c r="F25" s="86">
        <f>'Graficas Dias Tipo '!Y23</f>
        <v>25268.566666666662</v>
      </c>
      <c r="G25" s="86">
        <f>'Graficas Dias Tipo '!AY23</f>
        <v>6845.5333333333338</v>
      </c>
      <c r="H25" s="87">
        <v>0</v>
      </c>
      <c r="I25" s="88">
        <f t="shared" si="0"/>
        <v>23576.666666666668</v>
      </c>
      <c r="J25" s="89">
        <f t="shared" si="1"/>
        <v>5219.4333333333334</v>
      </c>
      <c r="K25" s="148"/>
    </row>
    <row r="26" spans="1:24">
      <c r="A26" s="80">
        <f t="shared" si="2"/>
        <v>14</v>
      </c>
      <c r="B26" s="80">
        <f t="shared" si="3"/>
        <v>2.1666666666666665</v>
      </c>
      <c r="C26" s="91">
        <f t="shared" si="4"/>
        <v>9.0277777777777804E-2</v>
      </c>
      <c r="D26" s="86">
        <f>'Graficas Dias Tipo '!L24</f>
        <v>23400.9</v>
      </c>
      <c r="E26" s="86">
        <f>'Graficas Dias Tipo '!AL24</f>
        <v>5211.8999999999996</v>
      </c>
      <c r="F26" s="86">
        <f>'Graficas Dias Tipo '!Y24</f>
        <v>25065.333333333332</v>
      </c>
      <c r="G26" s="86">
        <f>'Graficas Dias Tipo '!AY24</f>
        <v>6925.7333333333336</v>
      </c>
      <c r="H26" s="87">
        <v>0</v>
      </c>
      <c r="I26" s="88">
        <f t="shared" si="0"/>
        <v>23400.9</v>
      </c>
      <c r="J26" s="89">
        <f t="shared" si="1"/>
        <v>5211.8999999999996</v>
      </c>
      <c r="K26" s="148"/>
    </row>
    <row r="27" spans="1:24">
      <c r="A27" s="80">
        <f t="shared" si="2"/>
        <v>15</v>
      </c>
      <c r="B27" s="80">
        <f t="shared" si="3"/>
        <v>2.333333333333333</v>
      </c>
      <c r="C27" s="91">
        <f t="shared" si="4"/>
        <v>9.7222222222222252E-2</v>
      </c>
      <c r="D27" s="86">
        <f>'Graficas Dias Tipo '!L25</f>
        <v>23206.066666666669</v>
      </c>
      <c r="E27" s="86">
        <f>'Graficas Dias Tipo '!AL25</f>
        <v>5165.666666666667</v>
      </c>
      <c r="F27" s="86">
        <f>'Graficas Dias Tipo '!Y25</f>
        <v>24903.4</v>
      </c>
      <c r="G27" s="86">
        <f>'Graficas Dias Tipo '!AY25</f>
        <v>6901.3333333333339</v>
      </c>
      <c r="H27" s="87">
        <v>0</v>
      </c>
      <c r="I27" s="88">
        <f t="shared" si="0"/>
        <v>23206.066666666669</v>
      </c>
      <c r="J27" s="89">
        <f t="shared" si="1"/>
        <v>5165.666666666667</v>
      </c>
      <c r="K27" s="148"/>
    </row>
    <row r="28" spans="1:24">
      <c r="A28" s="80">
        <f t="shared" si="2"/>
        <v>16</v>
      </c>
      <c r="B28" s="80">
        <f t="shared" si="3"/>
        <v>2.4999999999999996</v>
      </c>
      <c r="C28" s="91">
        <f t="shared" si="4"/>
        <v>0.1041666666666667</v>
      </c>
      <c r="D28" s="86">
        <f>'Graficas Dias Tipo '!L26</f>
        <v>22949.4</v>
      </c>
      <c r="E28" s="86">
        <f>'Graficas Dias Tipo '!AL26</f>
        <v>5130.8</v>
      </c>
      <c r="F28" s="86">
        <f>'Graficas Dias Tipo '!Y26</f>
        <v>24655.766666666663</v>
      </c>
      <c r="G28" s="86">
        <f>'Graficas Dias Tipo '!AY26</f>
        <v>6849.4666666666672</v>
      </c>
      <c r="H28" s="87">
        <v>0</v>
      </c>
      <c r="I28" s="88">
        <f t="shared" si="0"/>
        <v>22949.4</v>
      </c>
      <c r="J28" s="89">
        <f t="shared" si="1"/>
        <v>5130.8</v>
      </c>
      <c r="K28" s="148"/>
    </row>
    <row r="29" spans="1:24">
      <c r="A29" s="80">
        <f t="shared" si="2"/>
        <v>17</v>
      </c>
      <c r="B29" s="80">
        <f t="shared" si="3"/>
        <v>2.6666666666666661</v>
      </c>
      <c r="C29" s="91">
        <f t="shared" si="4"/>
        <v>0.11111111111111115</v>
      </c>
      <c r="D29" s="86">
        <f>'Graficas Dias Tipo '!L27</f>
        <v>22874.566666666666</v>
      </c>
      <c r="E29" s="86">
        <f>'Graficas Dias Tipo '!AL27</f>
        <v>5113.0666666666666</v>
      </c>
      <c r="F29" s="86">
        <f>'Graficas Dias Tipo '!Y27</f>
        <v>24614.833333333339</v>
      </c>
      <c r="G29" s="86">
        <f>'Graficas Dias Tipo '!AY27</f>
        <v>6817.6333333333341</v>
      </c>
      <c r="H29" s="87">
        <v>0</v>
      </c>
      <c r="I29" s="88">
        <f t="shared" si="0"/>
        <v>22874.566666666666</v>
      </c>
      <c r="J29" s="89">
        <f t="shared" si="1"/>
        <v>5113.0666666666666</v>
      </c>
      <c r="K29" s="148"/>
    </row>
    <row r="30" spans="1:24">
      <c r="A30" s="80">
        <f t="shared" si="2"/>
        <v>18</v>
      </c>
      <c r="B30" s="80">
        <f t="shared" si="3"/>
        <v>2.8333333333333326</v>
      </c>
      <c r="C30" s="91">
        <f t="shared" si="4"/>
        <v>0.11805555555555559</v>
      </c>
      <c r="D30" s="86">
        <f>'Graficas Dias Tipo '!L28</f>
        <v>22798.566666666666</v>
      </c>
      <c r="E30" s="86">
        <f>'Graficas Dias Tipo '!AL28</f>
        <v>5094.9666666666662</v>
      </c>
      <c r="F30" s="86">
        <f>'Graficas Dias Tipo '!Y28</f>
        <v>24510.833333333332</v>
      </c>
      <c r="G30" s="86">
        <f>'Graficas Dias Tipo '!AY28</f>
        <v>6780.5666666666657</v>
      </c>
      <c r="H30" s="87">
        <v>0</v>
      </c>
      <c r="I30" s="88">
        <f t="shared" si="0"/>
        <v>22798.566666666666</v>
      </c>
      <c r="J30" s="89">
        <f t="shared" si="1"/>
        <v>5094.9666666666662</v>
      </c>
      <c r="K30" s="148"/>
    </row>
    <row r="31" spans="1:24">
      <c r="A31" s="80">
        <f t="shared" si="2"/>
        <v>19</v>
      </c>
      <c r="B31" s="80">
        <f t="shared" si="3"/>
        <v>2.9999999999999991</v>
      </c>
      <c r="C31" s="91">
        <f t="shared" si="4"/>
        <v>0.12500000000000003</v>
      </c>
      <c r="D31" s="86">
        <f>'Graficas Dias Tipo '!L29</f>
        <v>22654.633333333331</v>
      </c>
      <c r="E31" s="86">
        <f>'Graficas Dias Tipo '!AL29</f>
        <v>5075.3999999999996</v>
      </c>
      <c r="F31" s="86">
        <f>'Graficas Dias Tipo '!Y29</f>
        <v>24300.266666666666</v>
      </c>
      <c r="G31" s="86">
        <f>'Graficas Dias Tipo '!AY29</f>
        <v>6743.9333333333325</v>
      </c>
      <c r="H31" s="87">
        <v>0</v>
      </c>
      <c r="I31" s="88">
        <f t="shared" si="0"/>
        <v>22654.633333333331</v>
      </c>
      <c r="J31" s="89">
        <f t="shared" si="1"/>
        <v>5075.3999999999996</v>
      </c>
      <c r="K31" s="148"/>
    </row>
    <row r="32" spans="1:24">
      <c r="A32" s="80">
        <f t="shared" si="2"/>
        <v>20</v>
      </c>
      <c r="B32" s="80">
        <f t="shared" si="3"/>
        <v>3.1666666666666656</v>
      </c>
      <c r="C32" s="91">
        <f t="shared" si="4"/>
        <v>0.13194444444444448</v>
      </c>
      <c r="D32" s="86">
        <f>'Graficas Dias Tipo '!L30</f>
        <v>22553.933333333334</v>
      </c>
      <c r="E32" s="86">
        <f>'Graficas Dias Tipo '!AL30</f>
        <v>5040.9666666666672</v>
      </c>
      <c r="F32" s="86">
        <f>'Graficas Dias Tipo '!Y30</f>
        <v>24292.666666666664</v>
      </c>
      <c r="G32" s="86">
        <f>'Graficas Dias Tipo '!AY30</f>
        <v>6756.666666666667</v>
      </c>
      <c r="H32" s="87">
        <v>0</v>
      </c>
      <c r="I32" s="88">
        <f t="shared" si="0"/>
        <v>22553.933333333334</v>
      </c>
      <c r="J32" s="89">
        <f t="shared" si="1"/>
        <v>5040.9666666666672</v>
      </c>
      <c r="K32" s="148"/>
    </row>
    <row r="33" spans="1:11">
      <c r="A33" s="80">
        <f t="shared" si="2"/>
        <v>21</v>
      </c>
      <c r="B33" s="80">
        <f t="shared" si="3"/>
        <v>3.3333333333333321</v>
      </c>
      <c r="C33" s="91">
        <f t="shared" si="4"/>
        <v>0.13888888888888892</v>
      </c>
      <c r="D33" s="86">
        <f>'Graficas Dias Tipo '!L31</f>
        <v>22496.933333333334</v>
      </c>
      <c r="E33" s="86">
        <f>'Graficas Dias Tipo '!AL31</f>
        <v>5015.8666666666668</v>
      </c>
      <c r="F33" s="86">
        <f>'Graficas Dias Tipo '!Y31</f>
        <v>24274.899999999998</v>
      </c>
      <c r="G33" s="86">
        <f>'Graficas Dias Tipo '!AY31</f>
        <v>6770.8666666666668</v>
      </c>
      <c r="H33" s="87">
        <v>0</v>
      </c>
      <c r="I33" s="88">
        <f t="shared" si="0"/>
        <v>22496.933333333334</v>
      </c>
      <c r="J33" s="89">
        <f t="shared" si="1"/>
        <v>5015.8666666666668</v>
      </c>
      <c r="K33" s="148"/>
    </row>
    <row r="34" spans="1:11">
      <c r="A34" s="80">
        <f t="shared" si="2"/>
        <v>22</v>
      </c>
      <c r="B34" s="80">
        <f t="shared" si="3"/>
        <v>3.4999999999999987</v>
      </c>
      <c r="C34" s="91">
        <f t="shared" si="4"/>
        <v>0.14583333333333337</v>
      </c>
      <c r="D34" s="86">
        <f>'Graficas Dias Tipo '!L32</f>
        <v>22368.133333333339</v>
      </c>
      <c r="E34" s="86">
        <f>'Graficas Dias Tipo '!AL32</f>
        <v>4996.9666666666662</v>
      </c>
      <c r="F34" s="86">
        <f>'Graficas Dias Tipo '!Y32</f>
        <v>24126.233333333334</v>
      </c>
      <c r="G34" s="86">
        <f>'Graficas Dias Tipo '!AY32</f>
        <v>6740.5666666666675</v>
      </c>
      <c r="H34" s="87">
        <v>0</v>
      </c>
      <c r="I34" s="88">
        <f t="shared" si="0"/>
        <v>22368.133333333339</v>
      </c>
      <c r="J34" s="89">
        <f t="shared" si="1"/>
        <v>4996.9666666666662</v>
      </c>
      <c r="K34" s="148"/>
    </row>
    <row r="35" spans="1:11">
      <c r="A35" s="80">
        <f t="shared" si="2"/>
        <v>23</v>
      </c>
      <c r="B35" s="80">
        <f t="shared" si="3"/>
        <v>3.6666666666666652</v>
      </c>
      <c r="C35" s="91">
        <f t="shared" si="4"/>
        <v>0.15277777777777782</v>
      </c>
      <c r="D35" s="86">
        <f>'Graficas Dias Tipo '!L33</f>
        <v>22348.433333333334</v>
      </c>
      <c r="E35" s="86">
        <f>'Graficas Dias Tipo '!AL33</f>
        <v>4992.0666666666657</v>
      </c>
      <c r="F35" s="86">
        <f>'Graficas Dias Tipo '!Y33</f>
        <v>24126.233333333334</v>
      </c>
      <c r="G35" s="86">
        <f>'Graficas Dias Tipo '!AY33</f>
        <v>6731.2666666666664</v>
      </c>
      <c r="H35" s="87">
        <v>0</v>
      </c>
      <c r="I35" s="88">
        <f t="shared" si="0"/>
        <v>22348.433333333334</v>
      </c>
      <c r="J35" s="89">
        <f t="shared" si="1"/>
        <v>4992.0666666666657</v>
      </c>
      <c r="K35" s="148"/>
    </row>
    <row r="36" spans="1:11">
      <c r="A36" s="80">
        <f t="shared" si="2"/>
        <v>24</v>
      </c>
      <c r="B36" s="80">
        <f t="shared" si="3"/>
        <v>3.8333333333333317</v>
      </c>
      <c r="C36" s="91">
        <f t="shared" si="4"/>
        <v>0.15972222222222227</v>
      </c>
      <c r="D36" s="86">
        <f>'Graficas Dias Tipo '!L34</f>
        <v>22259.133333333331</v>
      </c>
      <c r="E36" s="86">
        <f>'Graficas Dias Tipo '!AL34</f>
        <v>4982.2666666666664</v>
      </c>
      <c r="F36" s="86">
        <f>'Graficas Dias Tipo '!Y34</f>
        <v>24043.300000000003</v>
      </c>
      <c r="G36" s="86">
        <f>'Graficas Dias Tipo '!AY34</f>
        <v>6703.9</v>
      </c>
      <c r="H36" s="87">
        <v>0</v>
      </c>
      <c r="I36" s="88">
        <f t="shared" si="0"/>
        <v>22259.133333333331</v>
      </c>
      <c r="J36" s="89">
        <f t="shared" si="1"/>
        <v>4982.2666666666664</v>
      </c>
      <c r="K36" s="148"/>
    </row>
    <row r="37" spans="1:11">
      <c r="A37" s="80">
        <f t="shared" si="2"/>
        <v>25</v>
      </c>
      <c r="B37" s="80">
        <f t="shared" si="3"/>
        <v>3.9999999999999982</v>
      </c>
      <c r="C37" s="91">
        <f t="shared" si="4"/>
        <v>0.16666666666666671</v>
      </c>
      <c r="D37" s="86">
        <f>'Graficas Dias Tipo '!L35</f>
        <v>22145.633333333331</v>
      </c>
      <c r="E37" s="86">
        <f>'Graficas Dias Tipo '!AL35</f>
        <v>4974.2</v>
      </c>
      <c r="F37" s="86">
        <f>'Graficas Dias Tipo '!Y35</f>
        <v>24003.633333333328</v>
      </c>
      <c r="G37" s="86">
        <f>'Graficas Dias Tipo '!AY35</f>
        <v>6700.1</v>
      </c>
      <c r="H37" s="87">
        <v>0</v>
      </c>
      <c r="I37" s="88">
        <f t="shared" si="0"/>
        <v>22145.633333333331</v>
      </c>
      <c r="J37" s="89">
        <f t="shared" si="1"/>
        <v>4974.2</v>
      </c>
      <c r="K37" s="148"/>
    </row>
    <row r="38" spans="1:11">
      <c r="A38" s="80">
        <f t="shared" si="2"/>
        <v>26</v>
      </c>
      <c r="B38" s="80">
        <f t="shared" si="3"/>
        <v>4.1666666666666652</v>
      </c>
      <c r="C38" s="91">
        <f t="shared" si="4"/>
        <v>0.17361111111111116</v>
      </c>
      <c r="D38" s="86">
        <f>'Graficas Dias Tipo '!L36</f>
        <v>22181.733333333337</v>
      </c>
      <c r="E38" s="86">
        <f>'Graficas Dias Tipo '!AL36</f>
        <v>4984.8999999999996</v>
      </c>
      <c r="F38" s="86">
        <f>'Graficas Dias Tipo '!Y36</f>
        <v>24045.166666666668</v>
      </c>
      <c r="G38" s="86">
        <f>'Graficas Dias Tipo '!AY36</f>
        <v>6703.8666666666668</v>
      </c>
      <c r="H38" s="87">
        <v>0</v>
      </c>
      <c r="I38" s="88">
        <f t="shared" si="0"/>
        <v>22181.733333333337</v>
      </c>
      <c r="J38" s="89">
        <f t="shared" si="1"/>
        <v>4984.8999999999996</v>
      </c>
      <c r="K38" s="148"/>
    </row>
    <row r="39" spans="1:11">
      <c r="A39" s="80">
        <f t="shared" si="2"/>
        <v>27</v>
      </c>
      <c r="B39" s="80">
        <f t="shared" si="3"/>
        <v>4.3333333333333321</v>
      </c>
      <c r="C39" s="91">
        <f t="shared" si="4"/>
        <v>0.18055555555555561</v>
      </c>
      <c r="D39" s="86">
        <f>'Graficas Dias Tipo '!L37</f>
        <v>22147.5</v>
      </c>
      <c r="E39" s="86">
        <f>'Graficas Dias Tipo '!AL37</f>
        <v>5000.8999999999996</v>
      </c>
      <c r="F39" s="86">
        <f>'Graficas Dias Tipo '!Y37</f>
        <v>24099.433333333334</v>
      </c>
      <c r="G39" s="86">
        <f>'Graficas Dias Tipo '!AY37</f>
        <v>6722.0666666666657</v>
      </c>
      <c r="H39" s="87">
        <v>0</v>
      </c>
      <c r="I39" s="88">
        <f t="shared" si="0"/>
        <v>22147.5</v>
      </c>
      <c r="J39" s="89">
        <f t="shared" si="1"/>
        <v>5000.8999999999996</v>
      </c>
      <c r="K39" s="148"/>
    </row>
    <row r="40" spans="1:11">
      <c r="A40" s="80">
        <f t="shared" si="2"/>
        <v>28</v>
      </c>
      <c r="B40" s="80">
        <f t="shared" si="3"/>
        <v>4.4999999999999991</v>
      </c>
      <c r="C40" s="91">
        <f t="shared" si="4"/>
        <v>0.18750000000000006</v>
      </c>
      <c r="D40" s="86">
        <f>'Graficas Dias Tipo '!L38</f>
        <v>22096.733333333334</v>
      </c>
      <c r="E40" s="86">
        <f>'Graficas Dias Tipo '!AL38</f>
        <v>4994.8999999999996</v>
      </c>
      <c r="F40" s="86">
        <f>'Graficas Dias Tipo '!Y38</f>
        <v>23943.033333333333</v>
      </c>
      <c r="G40" s="86">
        <f>'Graficas Dias Tipo '!AY38</f>
        <v>6676.5666666666666</v>
      </c>
      <c r="H40" s="87">
        <v>0</v>
      </c>
      <c r="I40" s="88">
        <f t="shared" si="0"/>
        <v>22096.733333333334</v>
      </c>
      <c r="J40" s="89">
        <f t="shared" si="1"/>
        <v>4994.8999999999996</v>
      </c>
      <c r="K40" s="148"/>
    </row>
    <row r="41" spans="1:11">
      <c r="A41" s="80">
        <f t="shared" si="2"/>
        <v>29</v>
      </c>
      <c r="B41" s="80">
        <f t="shared" si="3"/>
        <v>4.6666666666666661</v>
      </c>
      <c r="C41" s="91">
        <f t="shared" si="4"/>
        <v>0.1944444444444445</v>
      </c>
      <c r="D41" s="86">
        <f>'Graficas Dias Tipo '!L39</f>
        <v>22130.166666666668</v>
      </c>
      <c r="E41" s="86">
        <f>'Graficas Dias Tipo '!AL39</f>
        <v>5011.5333333333328</v>
      </c>
      <c r="F41" s="86">
        <f>'Graficas Dias Tipo '!Y39</f>
        <v>24054.833333333332</v>
      </c>
      <c r="G41" s="86">
        <f>'Graficas Dias Tipo '!AY39</f>
        <v>6693.5</v>
      </c>
      <c r="H41" s="87">
        <v>0</v>
      </c>
      <c r="I41" s="88">
        <f t="shared" si="0"/>
        <v>22130.166666666668</v>
      </c>
      <c r="J41" s="89">
        <f t="shared" si="1"/>
        <v>5011.5333333333328</v>
      </c>
      <c r="K41" s="148"/>
    </row>
    <row r="42" spans="1:11">
      <c r="A42" s="80">
        <f t="shared" si="2"/>
        <v>30</v>
      </c>
      <c r="B42" s="80">
        <f t="shared" si="3"/>
        <v>4.833333333333333</v>
      </c>
      <c r="C42" s="91">
        <f t="shared" si="4"/>
        <v>0.20138888888888895</v>
      </c>
      <c r="D42" s="86">
        <f>'Graficas Dias Tipo '!L40</f>
        <v>22099.633333333328</v>
      </c>
      <c r="E42" s="86">
        <f>'Graficas Dias Tipo '!AL40</f>
        <v>5027.8666666666668</v>
      </c>
      <c r="F42" s="86">
        <f>'Graficas Dias Tipo '!Y40</f>
        <v>24106.133333333328</v>
      </c>
      <c r="G42" s="86">
        <f>'Graficas Dias Tipo '!AY40</f>
        <v>6730.8333333333339</v>
      </c>
      <c r="H42" s="87">
        <v>0</v>
      </c>
      <c r="I42" s="88">
        <f t="shared" si="0"/>
        <v>22099.633333333328</v>
      </c>
      <c r="J42" s="89">
        <f t="shared" si="1"/>
        <v>5027.8666666666668</v>
      </c>
      <c r="K42" s="148"/>
    </row>
    <row r="43" spans="1:11">
      <c r="A43" s="80">
        <f t="shared" si="2"/>
        <v>31</v>
      </c>
      <c r="B43" s="80">
        <f t="shared" si="3"/>
        <v>5</v>
      </c>
      <c r="C43" s="91">
        <f t="shared" si="4"/>
        <v>0.2083333333333334</v>
      </c>
      <c r="D43" s="86">
        <f>'Graficas Dias Tipo '!L41</f>
        <v>22151.466666666664</v>
      </c>
      <c r="E43" s="86">
        <f>'Graficas Dias Tipo '!AL41</f>
        <v>5044.5333333333328</v>
      </c>
      <c r="F43" s="86">
        <f>'Graficas Dias Tipo '!Y41</f>
        <v>24108.866666666665</v>
      </c>
      <c r="G43" s="86">
        <f>'Graficas Dias Tipo '!AY41</f>
        <v>6735.8</v>
      </c>
      <c r="H43" s="87">
        <v>0</v>
      </c>
      <c r="I43" s="88">
        <f t="shared" si="0"/>
        <v>22151.466666666664</v>
      </c>
      <c r="J43" s="89">
        <f t="shared" si="1"/>
        <v>5044.5333333333328</v>
      </c>
      <c r="K43" s="148"/>
    </row>
    <row r="44" spans="1:11">
      <c r="A44" s="80">
        <f t="shared" si="2"/>
        <v>32</v>
      </c>
      <c r="B44" s="80">
        <f t="shared" si="3"/>
        <v>5.166666666666667</v>
      </c>
      <c r="C44" s="91">
        <f t="shared" si="4"/>
        <v>0.21527777777777785</v>
      </c>
      <c r="D44" s="86">
        <f>'Graficas Dias Tipo '!L42</f>
        <v>22337.499999999996</v>
      </c>
      <c r="E44" s="86">
        <f>'Graficas Dias Tipo '!AL42</f>
        <v>5118.4333333333334</v>
      </c>
      <c r="F44" s="86">
        <f>'Graficas Dias Tipo '!Y42</f>
        <v>24393.100000000002</v>
      </c>
      <c r="G44" s="86">
        <f>'Graficas Dias Tipo '!AY42</f>
        <v>6778.5333333333338</v>
      </c>
      <c r="H44" s="87">
        <v>0</v>
      </c>
      <c r="I44" s="88">
        <f t="shared" si="0"/>
        <v>22337.499999999996</v>
      </c>
      <c r="J44" s="89">
        <f t="shared" si="1"/>
        <v>5118.4333333333334</v>
      </c>
      <c r="K44" s="148"/>
    </row>
    <row r="45" spans="1:11">
      <c r="A45" s="80">
        <f t="shared" si="2"/>
        <v>33</v>
      </c>
      <c r="B45" s="80">
        <f t="shared" si="3"/>
        <v>5.3333333333333339</v>
      </c>
      <c r="C45" s="91">
        <f t="shared" si="4"/>
        <v>0.22222222222222229</v>
      </c>
      <c r="D45" s="86">
        <f>'Graficas Dias Tipo '!L43</f>
        <v>22363.566666666669</v>
      </c>
      <c r="E45" s="86">
        <f>'Graficas Dias Tipo '!AL43</f>
        <v>5136.6333333333332</v>
      </c>
      <c r="F45" s="86">
        <f>'Graficas Dias Tipo '!Y43</f>
        <v>24488.966666666671</v>
      </c>
      <c r="G45" s="86">
        <f>'Graficas Dias Tipo '!AY43</f>
        <v>6819.6</v>
      </c>
      <c r="H45" s="87">
        <v>0</v>
      </c>
      <c r="I45" s="88">
        <f t="shared" ref="I45:I76" si="5">H45+D45</f>
        <v>22363.566666666669</v>
      </c>
      <c r="J45" s="89">
        <f t="shared" ref="J45:J76" si="6">IF(I45&gt;D45,(I45-D45)/(F45-D45)*(G45-E45)+E45,E45)</f>
        <v>5136.6333333333332</v>
      </c>
      <c r="K45" s="148"/>
    </row>
    <row r="46" spans="1:11">
      <c r="A46" s="80">
        <f t="shared" si="2"/>
        <v>34</v>
      </c>
      <c r="B46" s="80">
        <f t="shared" si="3"/>
        <v>5.5000000000000009</v>
      </c>
      <c r="C46" s="91">
        <f t="shared" si="4"/>
        <v>0.22916666666666674</v>
      </c>
      <c r="D46" s="86">
        <f>'Graficas Dias Tipo '!L44</f>
        <v>22425.766666666663</v>
      </c>
      <c r="E46" s="86">
        <f>'Graficas Dias Tipo '!AL44</f>
        <v>5176.2</v>
      </c>
      <c r="F46" s="86">
        <f>'Graficas Dias Tipo '!Y44</f>
        <v>24544.1</v>
      </c>
      <c r="G46" s="86">
        <f>'Graficas Dias Tipo '!AY44</f>
        <v>6817.3666666666668</v>
      </c>
      <c r="H46" s="87">
        <v>0</v>
      </c>
      <c r="I46" s="88">
        <f t="shared" si="5"/>
        <v>22425.766666666663</v>
      </c>
      <c r="J46" s="89">
        <f t="shared" si="6"/>
        <v>5176.2</v>
      </c>
      <c r="K46" s="148"/>
    </row>
    <row r="47" spans="1:11">
      <c r="A47" s="80">
        <f t="shared" si="2"/>
        <v>35</v>
      </c>
      <c r="B47" s="80">
        <f t="shared" si="3"/>
        <v>5.6666666666666679</v>
      </c>
      <c r="C47" s="91">
        <f t="shared" si="4"/>
        <v>0.23611111111111119</v>
      </c>
      <c r="D47" s="86">
        <f>'Graficas Dias Tipo '!L45</f>
        <v>22525.033333333333</v>
      </c>
      <c r="E47" s="86">
        <f>'Graficas Dias Tipo '!AL45</f>
        <v>5209.3999999999996</v>
      </c>
      <c r="F47" s="86">
        <f>'Graficas Dias Tipo '!Y45</f>
        <v>24752.766666666666</v>
      </c>
      <c r="G47" s="86">
        <f>'Graficas Dias Tipo '!AY45</f>
        <v>6886.7</v>
      </c>
      <c r="H47" s="87">
        <v>0</v>
      </c>
      <c r="I47" s="88">
        <f t="shared" si="5"/>
        <v>22525.033333333333</v>
      </c>
      <c r="J47" s="89">
        <f t="shared" si="6"/>
        <v>5209.3999999999996</v>
      </c>
      <c r="K47" s="148"/>
    </row>
    <row r="48" spans="1:11">
      <c r="A48" s="80">
        <f t="shared" si="2"/>
        <v>36</v>
      </c>
      <c r="B48" s="80">
        <f t="shared" si="3"/>
        <v>5.8333333333333348</v>
      </c>
      <c r="C48" s="91">
        <f t="shared" si="4"/>
        <v>0.24305555555555564</v>
      </c>
      <c r="D48" s="86">
        <f>'Graficas Dias Tipo '!L46</f>
        <v>22624.033333333333</v>
      </c>
      <c r="E48" s="86">
        <f>'Graficas Dias Tipo '!AL46</f>
        <v>5229.0666666666666</v>
      </c>
      <c r="F48" s="86">
        <f>'Graficas Dias Tipo '!Y46</f>
        <v>24930.633333333331</v>
      </c>
      <c r="G48" s="86">
        <f>'Graficas Dias Tipo '!AY46</f>
        <v>6913.8333333333339</v>
      </c>
      <c r="H48" s="87">
        <v>0</v>
      </c>
      <c r="I48" s="88">
        <f t="shared" si="5"/>
        <v>22624.033333333333</v>
      </c>
      <c r="J48" s="89">
        <f t="shared" si="6"/>
        <v>5229.0666666666666</v>
      </c>
      <c r="K48" s="148"/>
    </row>
    <row r="49" spans="1:11">
      <c r="A49" s="80">
        <f t="shared" si="2"/>
        <v>37</v>
      </c>
      <c r="B49" s="80">
        <f t="shared" si="3"/>
        <v>6.0000000000000018</v>
      </c>
      <c r="C49" s="91">
        <f t="shared" si="4"/>
        <v>0.25000000000000006</v>
      </c>
      <c r="D49" s="86">
        <f>'Graficas Dias Tipo '!L47</f>
        <v>22908.533333333336</v>
      </c>
      <c r="E49" s="86">
        <f>'Graficas Dias Tipo '!AL47</f>
        <v>5250.833333333333</v>
      </c>
      <c r="F49" s="86">
        <f>'Graficas Dias Tipo '!Y47</f>
        <v>25269.866666666665</v>
      </c>
      <c r="G49" s="86">
        <f>'Graficas Dias Tipo '!AY47</f>
        <v>6957.2666666666664</v>
      </c>
      <c r="H49" s="87">
        <v>0</v>
      </c>
      <c r="I49" s="88">
        <f t="shared" si="5"/>
        <v>22908.533333333336</v>
      </c>
      <c r="J49" s="89">
        <f t="shared" si="6"/>
        <v>5250.833333333333</v>
      </c>
      <c r="K49" s="148"/>
    </row>
    <row r="50" spans="1:11">
      <c r="A50" s="80">
        <f t="shared" si="2"/>
        <v>38</v>
      </c>
      <c r="B50" s="80">
        <f t="shared" si="3"/>
        <v>6.1666666666666687</v>
      </c>
      <c r="C50" s="91">
        <f t="shared" si="4"/>
        <v>0.25694444444444448</v>
      </c>
      <c r="D50" s="86">
        <f>'Graficas Dias Tipo '!L48</f>
        <v>23567.366666666661</v>
      </c>
      <c r="E50" s="86">
        <f>'Graficas Dias Tipo '!AL48</f>
        <v>5311</v>
      </c>
      <c r="F50" s="86">
        <f>'Graficas Dias Tipo '!Y48</f>
        <v>26165.199999999997</v>
      </c>
      <c r="G50" s="86">
        <f>'Graficas Dias Tipo '!AY48</f>
        <v>7122.6333333333332</v>
      </c>
      <c r="H50" s="87">
        <v>0</v>
      </c>
      <c r="I50" s="88">
        <f t="shared" si="5"/>
        <v>23567.366666666661</v>
      </c>
      <c r="J50" s="89">
        <f t="shared" si="6"/>
        <v>5311</v>
      </c>
      <c r="K50" s="148"/>
    </row>
    <row r="51" spans="1:11">
      <c r="A51" s="80">
        <f t="shared" si="2"/>
        <v>39</v>
      </c>
      <c r="B51" s="80">
        <f t="shared" si="3"/>
        <v>6.3333333333333357</v>
      </c>
      <c r="C51" s="91">
        <f t="shared" si="4"/>
        <v>0.2638888888888889</v>
      </c>
      <c r="D51" s="86">
        <f>'Graficas Dias Tipo '!L49</f>
        <v>23921</v>
      </c>
      <c r="E51" s="86">
        <f>'Graficas Dias Tipo '!AL49</f>
        <v>5405.7000000000007</v>
      </c>
      <c r="F51" s="86">
        <f>'Graficas Dias Tipo '!Y49</f>
        <v>26698.666666666668</v>
      </c>
      <c r="G51" s="86">
        <f>'Graficas Dias Tipo '!AY49</f>
        <v>7262.1333333333332</v>
      </c>
      <c r="H51" s="87">
        <v>0</v>
      </c>
      <c r="I51" s="88">
        <f t="shared" si="5"/>
        <v>23921</v>
      </c>
      <c r="J51" s="89">
        <f t="shared" si="6"/>
        <v>5405.7000000000007</v>
      </c>
      <c r="K51" s="148"/>
    </row>
    <row r="52" spans="1:11">
      <c r="A52" s="80">
        <f t="shared" si="2"/>
        <v>40</v>
      </c>
      <c r="B52" s="80">
        <f t="shared" si="3"/>
        <v>6.5000000000000027</v>
      </c>
      <c r="C52" s="91">
        <f t="shared" si="4"/>
        <v>0.27083333333333331</v>
      </c>
      <c r="D52" s="86">
        <f>'Graficas Dias Tipo '!L50</f>
        <v>24177.966666666667</v>
      </c>
      <c r="E52" s="86">
        <f>'Graficas Dias Tipo '!AL50</f>
        <v>5467.5333333333328</v>
      </c>
      <c r="F52" s="86">
        <f>'Graficas Dias Tipo '!Y50</f>
        <v>26952.266666666666</v>
      </c>
      <c r="G52" s="86">
        <f>'Graficas Dias Tipo '!AY50</f>
        <v>7335.8333333333339</v>
      </c>
      <c r="H52" s="87">
        <v>0</v>
      </c>
      <c r="I52" s="88">
        <f t="shared" si="5"/>
        <v>24177.966666666667</v>
      </c>
      <c r="J52" s="89">
        <f t="shared" si="6"/>
        <v>5467.5333333333328</v>
      </c>
      <c r="K52" s="148"/>
    </row>
    <row r="53" spans="1:11">
      <c r="A53" s="80">
        <f t="shared" si="2"/>
        <v>41</v>
      </c>
      <c r="B53" s="80">
        <f t="shared" si="3"/>
        <v>6.6666666666666696</v>
      </c>
      <c r="C53" s="91">
        <f t="shared" si="4"/>
        <v>0.27777777777777773</v>
      </c>
      <c r="D53" s="86">
        <f>'Graficas Dias Tipo '!L51</f>
        <v>24555.900000000005</v>
      </c>
      <c r="E53" s="86">
        <f>'Graficas Dias Tipo '!AL51</f>
        <v>5539.9</v>
      </c>
      <c r="F53" s="86">
        <f>'Graficas Dias Tipo '!Y51</f>
        <v>27650.766666666663</v>
      </c>
      <c r="G53" s="86">
        <f>'Graficas Dias Tipo '!AY51</f>
        <v>7518.2666666666664</v>
      </c>
      <c r="H53" s="87">
        <v>0</v>
      </c>
      <c r="I53" s="88">
        <f t="shared" si="5"/>
        <v>24555.900000000005</v>
      </c>
      <c r="J53" s="89">
        <f t="shared" si="6"/>
        <v>5539.9</v>
      </c>
      <c r="K53" s="148"/>
    </row>
    <row r="54" spans="1:11">
      <c r="A54" s="80">
        <f t="shared" si="2"/>
        <v>42</v>
      </c>
      <c r="B54" s="80">
        <f t="shared" si="3"/>
        <v>6.8333333333333366</v>
      </c>
      <c r="C54" s="91">
        <f t="shared" si="4"/>
        <v>0.28472222222222215</v>
      </c>
      <c r="D54" s="86">
        <f>'Graficas Dias Tipo '!L52</f>
        <v>24805.200000000001</v>
      </c>
      <c r="E54" s="86">
        <f>'Graficas Dias Tipo '!AL52</f>
        <v>5606.9333333333343</v>
      </c>
      <c r="F54" s="86">
        <f>'Graficas Dias Tipo '!Y52</f>
        <v>28245.866666666665</v>
      </c>
      <c r="G54" s="86">
        <f>'Graficas Dias Tipo '!AY52</f>
        <v>7650.4666666666672</v>
      </c>
      <c r="H54" s="87">
        <v>0</v>
      </c>
      <c r="I54" s="88">
        <f t="shared" si="5"/>
        <v>24805.200000000001</v>
      </c>
      <c r="J54" s="89">
        <f t="shared" si="6"/>
        <v>5606.9333333333343</v>
      </c>
      <c r="K54" s="148"/>
    </row>
    <row r="55" spans="1:11">
      <c r="A55" s="80">
        <f t="shared" si="2"/>
        <v>43</v>
      </c>
      <c r="B55" s="80">
        <f t="shared" si="3"/>
        <v>7.0000000000000036</v>
      </c>
      <c r="C55" s="91">
        <f t="shared" si="4"/>
        <v>0.29166666666666657</v>
      </c>
      <c r="D55" s="86">
        <f>'Graficas Dias Tipo '!L53</f>
        <v>25275.633333333335</v>
      </c>
      <c r="E55" s="86">
        <f>'Graficas Dias Tipo '!AL53</f>
        <v>5651.5666666666657</v>
      </c>
      <c r="F55" s="86">
        <f>'Graficas Dias Tipo '!Y53</f>
        <v>28938.5</v>
      </c>
      <c r="G55" s="86">
        <f>'Graficas Dias Tipo '!AY53</f>
        <v>7733.0666666666675</v>
      </c>
      <c r="H55" s="87">
        <v>0</v>
      </c>
      <c r="I55" s="88">
        <f t="shared" si="5"/>
        <v>25275.633333333335</v>
      </c>
      <c r="J55" s="89">
        <f t="shared" si="6"/>
        <v>5651.5666666666657</v>
      </c>
      <c r="K55" s="148"/>
    </row>
    <row r="56" spans="1:11">
      <c r="A56" s="80">
        <f t="shared" si="2"/>
        <v>44</v>
      </c>
      <c r="B56" s="80">
        <f t="shared" si="3"/>
        <v>7.1666666666666705</v>
      </c>
      <c r="C56" s="91">
        <f t="shared" si="4"/>
        <v>0.29861111111111099</v>
      </c>
      <c r="D56" s="86">
        <f>'Graficas Dias Tipo '!L54</f>
        <v>26155.733333333337</v>
      </c>
      <c r="E56" s="86">
        <f>'Graficas Dias Tipo '!AL54</f>
        <v>5715.2666666666664</v>
      </c>
      <c r="F56" s="86">
        <f>'Graficas Dias Tipo '!Y54</f>
        <v>30290.133333333335</v>
      </c>
      <c r="G56" s="86">
        <f>'Graficas Dias Tipo '!AY54</f>
        <v>7823.0333333333328</v>
      </c>
      <c r="H56" s="87">
        <v>0</v>
      </c>
      <c r="I56" s="88">
        <f t="shared" si="5"/>
        <v>26155.733333333337</v>
      </c>
      <c r="J56" s="89">
        <f t="shared" si="6"/>
        <v>5715.2666666666664</v>
      </c>
      <c r="K56" s="148"/>
    </row>
    <row r="57" spans="1:11">
      <c r="A57" s="80">
        <f t="shared" si="2"/>
        <v>45</v>
      </c>
      <c r="B57" s="80">
        <f t="shared" si="3"/>
        <v>7.3333333333333375</v>
      </c>
      <c r="C57" s="91">
        <f t="shared" si="4"/>
        <v>0.30555555555555541</v>
      </c>
      <c r="D57" s="86">
        <f>'Graficas Dias Tipo '!L55</f>
        <v>26576.5</v>
      </c>
      <c r="E57" s="86">
        <f>'Graficas Dias Tipo '!AL55</f>
        <v>5822.833333333333</v>
      </c>
      <c r="F57" s="86">
        <f>'Graficas Dias Tipo '!Y55</f>
        <v>31154.166666666668</v>
      </c>
      <c r="G57" s="86">
        <f>'Graficas Dias Tipo '!AY55</f>
        <v>8031.5</v>
      </c>
      <c r="H57" s="87">
        <v>0</v>
      </c>
      <c r="I57" s="88">
        <f t="shared" si="5"/>
        <v>26576.5</v>
      </c>
      <c r="J57" s="89">
        <f t="shared" si="6"/>
        <v>5822.833333333333</v>
      </c>
      <c r="K57" s="148"/>
    </row>
    <row r="58" spans="1:11">
      <c r="A58" s="80">
        <f t="shared" si="2"/>
        <v>46</v>
      </c>
      <c r="B58" s="80">
        <f t="shared" si="3"/>
        <v>7.5000000000000044</v>
      </c>
      <c r="C58" s="91">
        <f t="shared" si="4"/>
        <v>0.31249999999999983</v>
      </c>
      <c r="D58" s="86">
        <f>'Graficas Dias Tipo '!L56</f>
        <v>26944.633333333335</v>
      </c>
      <c r="E58" s="86">
        <f>'Graficas Dias Tipo '!AL56</f>
        <v>5922.7666666666664</v>
      </c>
      <c r="F58" s="86">
        <f>'Graficas Dias Tipo '!Y56</f>
        <v>31753.766666666663</v>
      </c>
      <c r="G58" s="86">
        <f>'Graficas Dias Tipo '!AY56</f>
        <v>8178.4333333333334</v>
      </c>
      <c r="H58" s="87">
        <v>0</v>
      </c>
      <c r="I58" s="88">
        <f t="shared" si="5"/>
        <v>26944.633333333335</v>
      </c>
      <c r="J58" s="89">
        <f t="shared" si="6"/>
        <v>5922.7666666666664</v>
      </c>
      <c r="K58" s="148"/>
    </row>
    <row r="59" spans="1:11">
      <c r="A59" s="80">
        <f t="shared" si="2"/>
        <v>47</v>
      </c>
      <c r="B59" s="80">
        <f t="shared" si="3"/>
        <v>7.6666666666666714</v>
      </c>
      <c r="C59" s="91">
        <f t="shared" si="4"/>
        <v>0.31944444444444425</v>
      </c>
      <c r="D59" s="86">
        <f>'Graficas Dias Tipo '!L57</f>
        <v>27308.133333333331</v>
      </c>
      <c r="E59" s="86">
        <f>'Graficas Dias Tipo '!AL57</f>
        <v>6027.1666666666661</v>
      </c>
      <c r="F59" s="86">
        <f>'Graficas Dias Tipo '!Y57</f>
        <v>32473.266666666666</v>
      </c>
      <c r="G59" s="86">
        <f>'Graficas Dias Tipo '!AY57</f>
        <v>8316.4333333333325</v>
      </c>
      <c r="H59" s="87">
        <v>0</v>
      </c>
      <c r="I59" s="88">
        <f t="shared" si="5"/>
        <v>27308.133333333331</v>
      </c>
      <c r="J59" s="89">
        <f t="shared" si="6"/>
        <v>6027.1666666666661</v>
      </c>
      <c r="K59" s="148"/>
    </row>
    <row r="60" spans="1:11">
      <c r="A60" s="80">
        <f t="shared" si="2"/>
        <v>48</v>
      </c>
      <c r="B60" s="80">
        <f t="shared" si="3"/>
        <v>7.8333333333333384</v>
      </c>
      <c r="C60" s="91">
        <f t="shared" si="4"/>
        <v>0.32638888888888867</v>
      </c>
      <c r="D60" s="86">
        <f>'Graficas Dias Tipo '!L58</f>
        <v>27482.299999999996</v>
      </c>
      <c r="E60" s="86">
        <f>'Graficas Dias Tipo '!AL58</f>
        <v>6097.4333333333334</v>
      </c>
      <c r="F60" s="86">
        <f>'Graficas Dias Tipo '!Y58</f>
        <v>32977.500000000007</v>
      </c>
      <c r="G60" s="86">
        <f>'Graficas Dias Tipo '!AY58</f>
        <v>8452.2333333333336</v>
      </c>
      <c r="H60" s="87">
        <v>0</v>
      </c>
      <c r="I60" s="88">
        <f t="shared" si="5"/>
        <v>27482.299999999996</v>
      </c>
      <c r="J60" s="89">
        <f t="shared" si="6"/>
        <v>6097.4333333333334</v>
      </c>
      <c r="K60" s="148"/>
    </row>
    <row r="61" spans="1:11">
      <c r="A61" s="80">
        <f t="shared" si="2"/>
        <v>49</v>
      </c>
      <c r="B61" s="80">
        <f t="shared" si="3"/>
        <v>8.0000000000000053</v>
      </c>
      <c r="C61" s="91">
        <f t="shared" si="4"/>
        <v>0.33333333333333309</v>
      </c>
      <c r="D61" s="86">
        <f>'Graficas Dias Tipo '!L59</f>
        <v>27669.966666666671</v>
      </c>
      <c r="E61" s="86">
        <f>'Graficas Dias Tipo '!AL59</f>
        <v>6128.1333333333332</v>
      </c>
      <c r="F61" s="86">
        <f>'Graficas Dias Tipo '!Y59</f>
        <v>33259.566666666673</v>
      </c>
      <c r="G61" s="86">
        <f>'Graficas Dias Tipo '!AY59</f>
        <v>8553.2000000000007</v>
      </c>
      <c r="H61" s="87">
        <v>0</v>
      </c>
      <c r="I61" s="88">
        <f t="shared" si="5"/>
        <v>27669.966666666671</v>
      </c>
      <c r="J61" s="89">
        <f t="shared" si="6"/>
        <v>6128.1333333333332</v>
      </c>
      <c r="K61" s="148"/>
    </row>
    <row r="62" spans="1:11">
      <c r="A62" s="80">
        <f t="shared" si="2"/>
        <v>50</v>
      </c>
      <c r="B62" s="80">
        <f t="shared" si="3"/>
        <v>8.1666666666666714</v>
      </c>
      <c r="C62" s="91">
        <f t="shared" si="4"/>
        <v>0.34027777777777751</v>
      </c>
      <c r="D62" s="86">
        <f>'Graficas Dias Tipo '!L60</f>
        <v>28593.133333333335</v>
      </c>
      <c r="E62" s="86">
        <f>'Graficas Dias Tipo '!AL60</f>
        <v>6260.4333333333343</v>
      </c>
      <c r="F62" s="86">
        <f>'Graficas Dias Tipo '!Y60</f>
        <v>34519.833333333343</v>
      </c>
      <c r="G62" s="86">
        <f>'Graficas Dias Tipo '!AY60</f>
        <v>8813.5</v>
      </c>
      <c r="H62" s="87">
        <v>0</v>
      </c>
      <c r="I62" s="88">
        <f t="shared" si="5"/>
        <v>28593.133333333335</v>
      </c>
      <c r="J62" s="89">
        <f t="shared" si="6"/>
        <v>6260.4333333333343</v>
      </c>
      <c r="K62" s="148"/>
    </row>
    <row r="63" spans="1:11">
      <c r="A63" s="80">
        <f t="shared" si="2"/>
        <v>51</v>
      </c>
      <c r="B63" s="80">
        <f t="shared" si="3"/>
        <v>8.3333333333333375</v>
      </c>
      <c r="C63" s="91">
        <f t="shared" si="4"/>
        <v>0.34722222222222193</v>
      </c>
      <c r="D63" s="86">
        <f>'Graficas Dias Tipo '!L61</f>
        <v>28916.5</v>
      </c>
      <c r="E63" s="86">
        <f>'Graficas Dias Tipo '!AL61</f>
        <v>6337.9666666666662</v>
      </c>
      <c r="F63" s="86">
        <f>'Graficas Dias Tipo '!Y61</f>
        <v>34930.933333333327</v>
      </c>
      <c r="G63" s="86">
        <f>'Graficas Dias Tipo '!AY61</f>
        <v>8928.7666666666664</v>
      </c>
      <c r="H63" s="87">
        <v>0</v>
      </c>
      <c r="I63" s="88">
        <f t="shared" si="5"/>
        <v>28916.5</v>
      </c>
      <c r="J63" s="89">
        <f t="shared" si="6"/>
        <v>6337.9666666666662</v>
      </c>
      <c r="K63" s="148"/>
    </row>
    <row r="64" spans="1:11">
      <c r="A64" s="80">
        <f t="shared" si="2"/>
        <v>52</v>
      </c>
      <c r="B64" s="80">
        <f t="shared" si="3"/>
        <v>8.5000000000000036</v>
      </c>
      <c r="C64" s="91">
        <f t="shared" si="4"/>
        <v>0.35416666666666635</v>
      </c>
      <c r="D64" s="86">
        <f>'Graficas Dias Tipo '!L62</f>
        <v>29104.733333333337</v>
      </c>
      <c r="E64" s="86">
        <f>'Graficas Dias Tipo '!AL62</f>
        <v>6375.0666666666657</v>
      </c>
      <c r="F64" s="86">
        <f>'Graficas Dias Tipo '!Y62</f>
        <v>34985.333333333328</v>
      </c>
      <c r="G64" s="86">
        <f>'Graficas Dias Tipo '!AY62</f>
        <v>8958.4666666666672</v>
      </c>
      <c r="H64" s="87">
        <v>0</v>
      </c>
      <c r="I64" s="88">
        <f t="shared" si="5"/>
        <v>29104.733333333337</v>
      </c>
      <c r="J64" s="89">
        <f t="shared" si="6"/>
        <v>6375.0666666666657</v>
      </c>
      <c r="K64" s="148"/>
    </row>
    <row r="65" spans="1:11">
      <c r="A65" s="80">
        <f t="shared" si="2"/>
        <v>53</v>
      </c>
      <c r="B65" s="80">
        <f t="shared" si="3"/>
        <v>8.6666666666666696</v>
      </c>
      <c r="C65" s="91">
        <f t="shared" si="4"/>
        <v>0.36111111111111077</v>
      </c>
      <c r="D65" s="86">
        <f>'Graficas Dias Tipo '!L63</f>
        <v>29458.7</v>
      </c>
      <c r="E65" s="86">
        <f>'Graficas Dias Tipo '!AL63</f>
        <v>6452.4</v>
      </c>
      <c r="F65" s="86">
        <f>'Graficas Dias Tipo '!Y63</f>
        <v>35236.999999999993</v>
      </c>
      <c r="G65" s="86">
        <f>'Graficas Dias Tipo '!AY63</f>
        <v>9002.2666666666664</v>
      </c>
      <c r="H65" s="87">
        <v>0</v>
      </c>
      <c r="I65" s="88">
        <f t="shared" si="5"/>
        <v>29458.7</v>
      </c>
      <c r="J65" s="89">
        <f t="shared" si="6"/>
        <v>6452.4</v>
      </c>
      <c r="K65" s="148"/>
    </row>
    <row r="66" spans="1:11">
      <c r="A66" s="80">
        <f t="shared" si="2"/>
        <v>54</v>
      </c>
      <c r="B66" s="80">
        <f t="shared" si="3"/>
        <v>8.8333333333333357</v>
      </c>
      <c r="C66" s="91">
        <f t="shared" si="4"/>
        <v>0.36805555555555519</v>
      </c>
      <c r="D66" s="86">
        <f>'Graficas Dias Tipo '!L64</f>
        <v>29604.933333333331</v>
      </c>
      <c r="E66" s="86">
        <f>'Graficas Dias Tipo '!AL64</f>
        <v>6484.2333333333336</v>
      </c>
      <c r="F66" s="86">
        <f>'Graficas Dias Tipo '!Y64</f>
        <v>35228.099999999991</v>
      </c>
      <c r="G66" s="86">
        <f>'Graficas Dias Tipo '!AY64</f>
        <v>9016.9000000000015</v>
      </c>
      <c r="H66" s="87">
        <v>0</v>
      </c>
      <c r="I66" s="88">
        <f t="shared" si="5"/>
        <v>29604.933333333331</v>
      </c>
      <c r="J66" s="89">
        <f t="shared" si="6"/>
        <v>6484.2333333333336</v>
      </c>
      <c r="K66" s="148"/>
    </row>
    <row r="67" spans="1:11">
      <c r="A67" s="80">
        <f t="shared" si="2"/>
        <v>55</v>
      </c>
      <c r="B67" s="80">
        <f t="shared" si="3"/>
        <v>9.0000000000000018</v>
      </c>
      <c r="C67" s="91">
        <f t="shared" si="4"/>
        <v>0.37499999999999961</v>
      </c>
      <c r="D67" s="86">
        <f>'Graficas Dias Tipo '!L65</f>
        <v>29860.566666666669</v>
      </c>
      <c r="E67" s="86">
        <f>'Graficas Dias Tipo '!AL65</f>
        <v>6509.9666666666672</v>
      </c>
      <c r="F67" s="86">
        <f>'Graficas Dias Tipo '!Y65</f>
        <v>35203.166666666657</v>
      </c>
      <c r="G67" s="86">
        <f>'Graficas Dias Tipo '!AY65</f>
        <v>9011.5333333333328</v>
      </c>
      <c r="H67" s="87">
        <v>0</v>
      </c>
      <c r="I67" s="88">
        <f t="shared" si="5"/>
        <v>29860.566666666669</v>
      </c>
      <c r="J67" s="89">
        <f t="shared" si="6"/>
        <v>6509.9666666666672</v>
      </c>
      <c r="K67" s="148"/>
    </row>
    <row r="68" spans="1:11">
      <c r="A68" s="80">
        <f t="shared" si="2"/>
        <v>56</v>
      </c>
      <c r="B68" s="80">
        <f t="shared" si="3"/>
        <v>9.1666666666666679</v>
      </c>
      <c r="C68" s="91">
        <f t="shared" si="4"/>
        <v>0.38194444444444403</v>
      </c>
      <c r="D68" s="86">
        <f>'Graficas Dias Tipo '!L66</f>
        <v>30399.200000000001</v>
      </c>
      <c r="E68" s="86">
        <f>'Graficas Dias Tipo '!AL66</f>
        <v>6598.7333333333336</v>
      </c>
      <c r="F68" s="86">
        <f>'Graficas Dias Tipo '!Y66</f>
        <v>35787.133333333339</v>
      </c>
      <c r="G68" s="86">
        <f>'Graficas Dias Tipo '!AY66</f>
        <v>9082.3666666666668</v>
      </c>
      <c r="H68" s="87">
        <v>0</v>
      </c>
      <c r="I68" s="88">
        <f t="shared" si="5"/>
        <v>30399.200000000001</v>
      </c>
      <c r="J68" s="89">
        <f t="shared" si="6"/>
        <v>6598.7333333333336</v>
      </c>
      <c r="K68" s="148"/>
    </row>
    <row r="69" spans="1:11">
      <c r="A69" s="80">
        <f t="shared" si="2"/>
        <v>57</v>
      </c>
      <c r="B69" s="80">
        <f t="shared" si="3"/>
        <v>9.3333333333333339</v>
      </c>
      <c r="C69" s="91">
        <f t="shared" si="4"/>
        <v>0.38888888888888845</v>
      </c>
      <c r="D69" s="86">
        <f>'Graficas Dias Tipo '!L67</f>
        <v>30737.399999999998</v>
      </c>
      <c r="E69" s="86">
        <f>'Graficas Dias Tipo '!AL67</f>
        <v>6656.5</v>
      </c>
      <c r="F69" s="86">
        <f>'Graficas Dias Tipo '!Y67</f>
        <v>36120.233333333337</v>
      </c>
      <c r="G69" s="86">
        <f>'Graficas Dias Tipo '!AY67</f>
        <v>9137.4</v>
      </c>
      <c r="H69" s="87">
        <v>0</v>
      </c>
      <c r="I69" s="88">
        <f t="shared" si="5"/>
        <v>30737.399999999998</v>
      </c>
      <c r="J69" s="89">
        <f t="shared" si="6"/>
        <v>6656.5</v>
      </c>
      <c r="K69" s="148"/>
    </row>
    <row r="70" spans="1:11">
      <c r="A70" s="80">
        <f t="shared" si="2"/>
        <v>58</v>
      </c>
      <c r="B70" s="80">
        <f t="shared" si="3"/>
        <v>9.5</v>
      </c>
      <c r="C70" s="91">
        <f t="shared" si="4"/>
        <v>0.39583333333333287</v>
      </c>
      <c r="D70" s="86">
        <f>'Graficas Dias Tipo '!L68</f>
        <v>30966.266666666663</v>
      </c>
      <c r="E70" s="86">
        <f>'Graficas Dias Tipo '!AL68</f>
        <v>6681.2999999999993</v>
      </c>
      <c r="F70" s="86">
        <f>'Graficas Dias Tipo '!Y68</f>
        <v>36224.333333333328</v>
      </c>
      <c r="G70" s="86">
        <f>'Graficas Dias Tipo '!AY68</f>
        <v>9172.9666666666672</v>
      </c>
      <c r="H70" s="87">
        <v>0</v>
      </c>
      <c r="I70" s="88">
        <f t="shared" si="5"/>
        <v>30966.266666666663</v>
      </c>
      <c r="J70" s="89">
        <f t="shared" si="6"/>
        <v>6681.2999999999993</v>
      </c>
      <c r="K70" s="148"/>
    </row>
    <row r="71" spans="1:11">
      <c r="A71" s="80">
        <f t="shared" si="2"/>
        <v>59</v>
      </c>
      <c r="B71" s="80">
        <f t="shared" si="3"/>
        <v>9.6666666666666661</v>
      </c>
      <c r="C71" s="91">
        <f t="shared" si="4"/>
        <v>0.40277777777777729</v>
      </c>
      <c r="D71" s="86">
        <f>'Graficas Dias Tipo '!L69</f>
        <v>31294.033333333336</v>
      </c>
      <c r="E71" s="86">
        <f>'Graficas Dias Tipo '!AL69</f>
        <v>6709.2333333333336</v>
      </c>
      <c r="F71" s="86">
        <f>'Graficas Dias Tipo '!Y69</f>
        <v>36481.166666666664</v>
      </c>
      <c r="G71" s="86">
        <f>'Graficas Dias Tipo '!AY69</f>
        <v>9212</v>
      </c>
      <c r="H71" s="87">
        <v>0</v>
      </c>
      <c r="I71" s="88">
        <f t="shared" si="5"/>
        <v>31294.033333333336</v>
      </c>
      <c r="J71" s="89">
        <f t="shared" si="6"/>
        <v>6709.2333333333336</v>
      </c>
      <c r="K71" s="148"/>
    </row>
    <row r="72" spans="1:11">
      <c r="A72" s="80">
        <f t="shared" si="2"/>
        <v>60</v>
      </c>
      <c r="B72" s="80">
        <f t="shared" si="3"/>
        <v>9.8333333333333321</v>
      </c>
      <c r="C72" s="91">
        <f t="shared" si="4"/>
        <v>0.40972222222222171</v>
      </c>
      <c r="D72" s="86">
        <f>'Graficas Dias Tipo '!L70</f>
        <v>31493.833333333336</v>
      </c>
      <c r="E72" s="86">
        <f>'Graficas Dias Tipo '!AL70</f>
        <v>6722.1666666666661</v>
      </c>
      <c r="F72" s="86">
        <f>'Graficas Dias Tipo '!Y70</f>
        <v>36625.799999999996</v>
      </c>
      <c r="G72" s="86">
        <f>'Graficas Dias Tipo '!AY70</f>
        <v>9246.5999999999985</v>
      </c>
      <c r="H72" s="87">
        <v>0</v>
      </c>
      <c r="I72" s="88">
        <f t="shared" si="5"/>
        <v>31493.833333333336</v>
      </c>
      <c r="J72" s="89">
        <f t="shared" si="6"/>
        <v>6722.1666666666661</v>
      </c>
      <c r="K72" s="148"/>
    </row>
    <row r="73" spans="1:11">
      <c r="A73" s="80">
        <f t="shared" si="2"/>
        <v>61</v>
      </c>
      <c r="B73" s="80">
        <f t="shared" si="3"/>
        <v>9.9999999999999982</v>
      </c>
      <c r="C73" s="91">
        <f t="shared" si="4"/>
        <v>0.41666666666666613</v>
      </c>
      <c r="D73" s="86">
        <f>'Graficas Dias Tipo '!L71</f>
        <v>31684.1</v>
      </c>
      <c r="E73" s="86">
        <f>'Graficas Dias Tipo '!AL71</f>
        <v>6751.2</v>
      </c>
      <c r="F73" s="86">
        <f>'Graficas Dias Tipo '!Y71</f>
        <v>36636.066666666666</v>
      </c>
      <c r="G73" s="86">
        <f>'Graficas Dias Tipo '!AY71</f>
        <v>9267.1</v>
      </c>
      <c r="H73" s="87">
        <v>0</v>
      </c>
      <c r="I73" s="88">
        <f t="shared" si="5"/>
        <v>31684.1</v>
      </c>
      <c r="J73" s="89">
        <f t="shared" si="6"/>
        <v>6751.2</v>
      </c>
      <c r="K73" s="148"/>
    </row>
    <row r="74" spans="1:11">
      <c r="A74" s="80">
        <f t="shared" si="2"/>
        <v>62</v>
      </c>
      <c r="B74" s="80">
        <f t="shared" si="3"/>
        <v>10.166666666666664</v>
      </c>
      <c r="C74" s="91">
        <f t="shared" si="4"/>
        <v>0.42361111111111055</v>
      </c>
      <c r="D74" s="86">
        <f>'Graficas Dias Tipo '!L72</f>
        <v>31976.166666666668</v>
      </c>
      <c r="E74" s="86">
        <f>'Graficas Dias Tipo '!AL72</f>
        <v>6786.4</v>
      </c>
      <c r="F74" s="86">
        <f>'Graficas Dias Tipo '!Y72</f>
        <v>36808.233333333337</v>
      </c>
      <c r="G74" s="86">
        <f>'Graficas Dias Tipo '!AY72</f>
        <v>9297.5666666666675</v>
      </c>
      <c r="H74" s="87">
        <v>0</v>
      </c>
      <c r="I74" s="88">
        <f t="shared" si="5"/>
        <v>31976.166666666668</v>
      </c>
      <c r="J74" s="89">
        <f t="shared" si="6"/>
        <v>6786.4</v>
      </c>
      <c r="K74" s="148"/>
    </row>
    <row r="75" spans="1:11">
      <c r="A75" s="80">
        <f t="shared" si="2"/>
        <v>63</v>
      </c>
      <c r="B75" s="80">
        <f t="shared" si="3"/>
        <v>10.33333333333333</v>
      </c>
      <c r="C75" s="91">
        <f t="shared" si="4"/>
        <v>0.43055555555555497</v>
      </c>
      <c r="D75" s="86">
        <f>'Graficas Dias Tipo '!L73</f>
        <v>32132.133333333335</v>
      </c>
      <c r="E75" s="86">
        <f>'Graficas Dias Tipo '!AL73</f>
        <v>6784.3333333333339</v>
      </c>
      <c r="F75" s="86">
        <f>'Graficas Dias Tipo '!Y73</f>
        <v>36886.100000000006</v>
      </c>
      <c r="G75" s="86">
        <f>'Graficas Dias Tipo '!AY73</f>
        <v>9320.1</v>
      </c>
      <c r="H75" s="87">
        <v>0</v>
      </c>
      <c r="I75" s="88">
        <f t="shared" si="5"/>
        <v>32132.133333333335</v>
      </c>
      <c r="J75" s="89">
        <f t="shared" si="6"/>
        <v>6784.3333333333339</v>
      </c>
      <c r="K75" s="148"/>
    </row>
    <row r="76" spans="1:11">
      <c r="A76" s="80">
        <f t="shared" si="2"/>
        <v>64</v>
      </c>
      <c r="B76" s="80">
        <f t="shared" si="3"/>
        <v>10.499999999999996</v>
      </c>
      <c r="C76" s="91">
        <f t="shared" si="4"/>
        <v>0.43749999999999939</v>
      </c>
      <c r="D76" s="86">
        <f>'Graficas Dias Tipo '!L74</f>
        <v>32298.066666666669</v>
      </c>
      <c r="E76" s="86">
        <f>'Graficas Dias Tipo '!AL74</f>
        <v>6786.5333333333338</v>
      </c>
      <c r="F76" s="86">
        <f>'Graficas Dias Tipo '!Y74</f>
        <v>36902.866666666661</v>
      </c>
      <c r="G76" s="86">
        <f>'Graficas Dias Tipo '!AY74</f>
        <v>9321.8666666666668</v>
      </c>
      <c r="H76" s="87">
        <v>0</v>
      </c>
      <c r="I76" s="88">
        <f t="shared" si="5"/>
        <v>32298.066666666669</v>
      </c>
      <c r="J76" s="89">
        <f t="shared" si="6"/>
        <v>6786.5333333333338</v>
      </c>
      <c r="K76" s="148"/>
    </row>
    <row r="77" spans="1:11">
      <c r="A77" s="80">
        <f t="shared" si="2"/>
        <v>65</v>
      </c>
      <c r="B77" s="80">
        <f t="shared" si="3"/>
        <v>10.666666666666663</v>
      </c>
      <c r="C77" s="91">
        <f t="shared" si="4"/>
        <v>0.44444444444444381</v>
      </c>
      <c r="D77" s="86">
        <f>'Graficas Dias Tipo '!L75</f>
        <v>32466.866666666669</v>
      </c>
      <c r="E77" s="86">
        <f>'Graficas Dias Tipo '!AL75</f>
        <v>6789.4</v>
      </c>
      <c r="F77" s="86">
        <f>'Graficas Dias Tipo '!Y75</f>
        <v>37001.666666666664</v>
      </c>
      <c r="G77" s="86">
        <f>'Graficas Dias Tipo '!AY75</f>
        <v>9336.0333333333328</v>
      </c>
      <c r="H77" s="87">
        <v>0</v>
      </c>
      <c r="I77" s="88">
        <f t="shared" ref="I77:I108" si="7">H77+D77</f>
        <v>32466.866666666669</v>
      </c>
      <c r="J77" s="89">
        <f t="shared" ref="J77:J108" si="8">IF(I77&gt;D77,(I77-D77)/(F77-D77)*(G77-E77)+E77,E77)</f>
        <v>6789.4</v>
      </c>
      <c r="K77" s="148"/>
    </row>
    <row r="78" spans="1:11">
      <c r="A78" s="80">
        <f t="shared" ref="A78:A141" si="9">A77+1</f>
        <v>66</v>
      </c>
      <c r="B78" s="80">
        <f t="shared" ref="B78:B141" si="10">B77+1/6</f>
        <v>10.833333333333329</v>
      </c>
      <c r="C78" s="91">
        <f t="shared" ref="C78:C141" si="11">C77+10/60/24</f>
        <v>0.45138888888888823</v>
      </c>
      <c r="D78" s="86">
        <f>'Graficas Dias Tipo '!L76</f>
        <v>32553.9</v>
      </c>
      <c r="E78" s="86">
        <f>'Graficas Dias Tipo '!AL76</f>
        <v>6790.4666666666672</v>
      </c>
      <c r="F78" s="86">
        <f>'Graficas Dias Tipo '!Y76</f>
        <v>36960.666666666672</v>
      </c>
      <c r="G78" s="86">
        <f>'Graficas Dias Tipo '!AY76</f>
        <v>9318.7999999999993</v>
      </c>
      <c r="H78" s="87">
        <v>0</v>
      </c>
      <c r="I78" s="88">
        <f t="shared" si="7"/>
        <v>32553.9</v>
      </c>
      <c r="J78" s="89">
        <f t="shared" si="8"/>
        <v>6790.4666666666672</v>
      </c>
      <c r="K78" s="148"/>
    </row>
    <row r="79" spans="1:11">
      <c r="A79" s="80">
        <f t="shared" si="9"/>
        <v>67</v>
      </c>
      <c r="B79" s="80">
        <f t="shared" si="10"/>
        <v>10.999999999999995</v>
      </c>
      <c r="C79" s="91">
        <f t="shared" si="11"/>
        <v>0.45833333333333265</v>
      </c>
      <c r="D79" s="86">
        <f>'Graficas Dias Tipo '!L77</f>
        <v>32489.8</v>
      </c>
      <c r="E79" s="86">
        <f>'Graficas Dias Tipo '!AL77</f>
        <v>6766.2666666666664</v>
      </c>
      <c r="F79" s="86">
        <f>'Graficas Dias Tipo '!Y77</f>
        <v>36864.866666666676</v>
      </c>
      <c r="G79" s="86">
        <f>'Graficas Dias Tipo '!AY77</f>
        <v>9318.1666666666661</v>
      </c>
      <c r="H79" s="87">
        <v>0</v>
      </c>
      <c r="I79" s="88">
        <f t="shared" si="7"/>
        <v>32489.8</v>
      </c>
      <c r="J79" s="89">
        <f t="shared" si="8"/>
        <v>6766.2666666666664</v>
      </c>
      <c r="K79" s="148"/>
    </row>
    <row r="80" spans="1:11">
      <c r="A80" s="80">
        <f t="shared" si="9"/>
        <v>68</v>
      </c>
      <c r="B80" s="80">
        <f t="shared" si="10"/>
        <v>11.166666666666661</v>
      </c>
      <c r="C80" s="91">
        <f t="shared" si="11"/>
        <v>0.46527777777777707</v>
      </c>
      <c r="D80" s="86">
        <f>'Graficas Dias Tipo '!L78</f>
        <v>32666.166666666664</v>
      </c>
      <c r="E80" s="86">
        <f>'Graficas Dias Tipo '!AL78</f>
        <v>6799.5</v>
      </c>
      <c r="F80" s="86">
        <f>'Graficas Dias Tipo '!Y78</f>
        <v>36895</v>
      </c>
      <c r="G80" s="86">
        <f>'Graficas Dias Tipo '!AY78</f>
        <v>9400.7999999999993</v>
      </c>
      <c r="H80" s="87">
        <v>0</v>
      </c>
      <c r="I80" s="88">
        <f t="shared" si="7"/>
        <v>32666.166666666664</v>
      </c>
      <c r="J80" s="89">
        <f t="shared" si="8"/>
        <v>6799.5</v>
      </c>
      <c r="K80" s="148"/>
    </row>
    <row r="81" spans="1:11">
      <c r="A81" s="80">
        <f t="shared" si="9"/>
        <v>69</v>
      </c>
      <c r="B81" s="80">
        <f t="shared" si="10"/>
        <v>11.333333333333327</v>
      </c>
      <c r="C81" s="91">
        <f t="shared" si="11"/>
        <v>0.47222222222222149</v>
      </c>
      <c r="D81" s="86">
        <f>'Graficas Dias Tipo '!L79</f>
        <v>32688.2</v>
      </c>
      <c r="E81" s="86">
        <f>'Graficas Dias Tipo '!AL79</f>
        <v>6787.9</v>
      </c>
      <c r="F81" s="86">
        <f>'Graficas Dias Tipo '!Y79</f>
        <v>36810.1</v>
      </c>
      <c r="G81" s="86">
        <f>'Graficas Dias Tipo '!AY79</f>
        <v>9368.1666666666661</v>
      </c>
      <c r="H81" s="87">
        <v>0</v>
      </c>
      <c r="I81" s="88">
        <f t="shared" si="7"/>
        <v>32688.2</v>
      </c>
      <c r="J81" s="89">
        <f t="shared" si="8"/>
        <v>6787.9</v>
      </c>
      <c r="K81" s="148"/>
    </row>
    <row r="82" spans="1:11">
      <c r="A82" s="80">
        <f t="shared" si="9"/>
        <v>70</v>
      </c>
      <c r="B82" s="80">
        <f t="shared" si="10"/>
        <v>11.499999999999993</v>
      </c>
      <c r="C82" s="91">
        <f t="shared" si="11"/>
        <v>0.47916666666666591</v>
      </c>
      <c r="D82" s="86">
        <f>'Graficas Dias Tipo '!L80</f>
        <v>32675.733333333334</v>
      </c>
      <c r="E82" s="86">
        <f>'Graficas Dias Tipo '!AL80</f>
        <v>6769.5</v>
      </c>
      <c r="F82" s="86">
        <f>'Graficas Dias Tipo '!Y80</f>
        <v>36796.266666666663</v>
      </c>
      <c r="G82" s="86">
        <f>'Graficas Dias Tipo '!AY80</f>
        <v>9347.0333333333328</v>
      </c>
      <c r="H82" s="87">
        <v>0</v>
      </c>
      <c r="I82" s="88">
        <f t="shared" si="7"/>
        <v>32675.733333333334</v>
      </c>
      <c r="J82" s="89">
        <f t="shared" si="8"/>
        <v>6769.5</v>
      </c>
      <c r="K82" s="148"/>
    </row>
    <row r="83" spans="1:11">
      <c r="A83" s="80">
        <f t="shared" si="9"/>
        <v>71</v>
      </c>
      <c r="B83" s="80">
        <f t="shared" si="10"/>
        <v>11.666666666666659</v>
      </c>
      <c r="C83" s="91">
        <f t="shared" si="11"/>
        <v>0.48611111111111033</v>
      </c>
      <c r="D83" s="86">
        <f>'Graficas Dias Tipo '!L81</f>
        <v>32796.73333333333</v>
      </c>
      <c r="E83" s="86">
        <f>'Graficas Dias Tipo '!AL81</f>
        <v>6775.2666666666664</v>
      </c>
      <c r="F83" s="86">
        <f>'Graficas Dias Tipo '!Y81</f>
        <v>36740.5</v>
      </c>
      <c r="G83" s="86">
        <f>'Graficas Dias Tipo '!AY81</f>
        <v>9329.7999999999993</v>
      </c>
      <c r="H83" s="87">
        <v>0</v>
      </c>
      <c r="I83" s="88">
        <f t="shared" si="7"/>
        <v>32796.73333333333</v>
      </c>
      <c r="J83" s="89">
        <f t="shared" si="8"/>
        <v>6775.2666666666664</v>
      </c>
      <c r="K83" s="148"/>
    </row>
    <row r="84" spans="1:11">
      <c r="A84" s="80">
        <f t="shared" si="9"/>
        <v>72</v>
      </c>
      <c r="B84" s="80">
        <f t="shared" si="10"/>
        <v>11.833333333333325</v>
      </c>
      <c r="C84" s="91">
        <f t="shared" si="11"/>
        <v>0.49305555555555475</v>
      </c>
      <c r="D84" s="86">
        <f>'Graficas Dias Tipo '!L82</f>
        <v>32827.199999999997</v>
      </c>
      <c r="E84" s="86">
        <f>'Graficas Dias Tipo '!AL82</f>
        <v>6761.2333333333336</v>
      </c>
      <c r="F84" s="86">
        <f>'Graficas Dias Tipo '!Y82</f>
        <v>36737.633333333324</v>
      </c>
      <c r="G84" s="86">
        <f>'Graficas Dias Tipo '!AY82</f>
        <v>9307.5999999999985</v>
      </c>
      <c r="H84" s="87">
        <v>0</v>
      </c>
      <c r="I84" s="88">
        <f t="shared" si="7"/>
        <v>32827.199999999997</v>
      </c>
      <c r="J84" s="89">
        <f t="shared" si="8"/>
        <v>6761.2333333333336</v>
      </c>
      <c r="K84" s="148"/>
    </row>
    <row r="85" spans="1:11">
      <c r="A85" s="80">
        <f t="shared" si="9"/>
        <v>73</v>
      </c>
      <c r="B85" s="80">
        <f t="shared" si="10"/>
        <v>11.999999999999991</v>
      </c>
      <c r="C85" s="91">
        <f t="shared" si="11"/>
        <v>0.49999999999999917</v>
      </c>
      <c r="D85" s="86">
        <f>'Graficas Dias Tipo '!L83</f>
        <v>32752.799999999996</v>
      </c>
      <c r="E85" s="86">
        <f>'Graficas Dias Tipo '!AL83</f>
        <v>6744.666666666667</v>
      </c>
      <c r="F85" s="86">
        <f>'Graficas Dias Tipo '!Y83</f>
        <v>36496.433333333342</v>
      </c>
      <c r="G85" s="86">
        <f>'Graficas Dias Tipo '!AY83</f>
        <v>9251.1</v>
      </c>
      <c r="H85" s="87">
        <v>0</v>
      </c>
      <c r="I85" s="88">
        <f t="shared" si="7"/>
        <v>32752.799999999996</v>
      </c>
      <c r="J85" s="89">
        <f t="shared" si="8"/>
        <v>6744.666666666667</v>
      </c>
      <c r="K85" s="148"/>
    </row>
    <row r="86" spans="1:11">
      <c r="A86" s="80">
        <f t="shared" si="9"/>
        <v>74</v>
      </c>
      <c r="B86" s="80">
        <f t="shared" si="10"/>
        <v>12.166666666666657</v>
      </c>
      <c r="C86" s="91">
        <f t="shared" si="11"/>
        <v>0.50694444444444364</v>
      </c>
      <c r="D86" s="86">
        <f>'Graficas Dias Tipo '!L84</f>
        <v>32832.166666666664</v>
      </c>
      <c r="E86" s="86">
        <f>'Graficas Dias Tipo '!AL84</f>
        <v>6772.4333333333334</v>
      </c>
      <c r="F86" s="86">
        <f>'Graficas Dias Tipo '!Y84</f>
        <v>36441.26666666667</v>
      </c>
      <c r="G86" s="86">
        <f>'Graficas Dias Tipo '!AY84</f>
        <v>9245.3666666666668</v>
      </c>
      <c r="H86" s="87">
        <v>0</v>
      </c>
      <c r="I86" s="88">
        <f t="shared" si="7"/>
        <v>32832.166666666664</v>
      </c>
      <c r="J86" s="89">
        <f t="shared" si="8"/>
        <v>6772.4333333333334</v>
      </c>
      <c r="K86" s="148"/>
    </row>
    <row r="87" spans="1:11">
      <c r="A87" s="80">
        <f t="shared" si="9"/>
        <v>75</v>
      </c>
      <c r="B87" s="80">
        <f t="shared" si="10"/>
        <v>12.333333333333323</v>
      </c>
      <c r="C87" s="91">
        <f t="shared" si="11"/>
        <v>0.51388888888888806</v>
      </c>
      <c r="D87" s="86">
        <f>'Graficas Dias Tipo '!L85</f>
        <v>32847.466666666667</v>
      </c>
      <c r="E87" s="86">
        <f>'Graficas Dias Tipo '!AL85</f>
        <v>6758.7333333333327</v>
      </c>
      <c r="F87" s="86">
        <f>'Graficas Dias Tipo '!Y85</f>
        <v>36495.599999999999</v>
      </c>
      <c r="G87" s="86">
        <f>'Graficas Dias Tipo '!AY85</f>
        <v>9235.2333333333336</v>
      </c>
      <c r="H87" s="87">
        <v>0</v>
      </c>
      <c r="I87" s="88">
        <f t="shared" si="7"/>
        <v>32847.466666666667</v>
      </c>
      <c r="J87" s="89">
        <f t="shared" si="8"/>
        <v>6758.7333333333327</v>
      </c>
      <c r="K87" s="148"/>
    </row>
    <row r="88" spans="1:11">
      <c r="A88" s="80">
        <f t="shared" si="9"/>
        <v>76</v>
      </c>
      <c r="B88" s="80">
        <f t="shared" si="10"/>
        <v>12.499999999999989</v>
      </c>
      <c r="C88" s="91">
        <f t="shared" si="11"/>
        <v>0.52083333333333248</v>
      </c>
      <c r="D88" s="86">
        <f>'Graficas Dias Tipo '!L86</f>
        <v>32852.800000000003</v>
      </c>
      <c r="E88" s="86">
        <f>'Graficas Dias Tipo '!AL86</f>
        <v>6740.7999999999993</v>
      </c>
      <c r="F88" s="86">
        <f>'Graficas Dias Tipo '!Y86</f>
        <v>36383.366666666669</v>
      </c>
      <c r="G88" s="86">
        <f>'Graficas Dias Tipo '!AY86</f>
        <v>9212</v>
      </c>
      <c r="H88" s="87">
        <v>0</v>
      </c>
      <c r="I88" s="88">
        <f t="shared" si="7"/>
        <v>32852.800000000003</v>
      </c>
      <c r="J88" s="89">
        <f t="shared" si="8"/>
        <v>6740.7999999999993</v>
      </c>
      <c r="K88" s="148"/>
    </row>
    <row r="89" spans="1:11">
      <c r="A89" s="80">
        <f t="shared" si="9"/>
        <v>77</v>
      </c>
      <c r="B89" s="80">
        <f t="shared" si="10"/>
        <v>12.666666666666655</v>
      </c>
      <c r="C89" s="91">
        <f t="shared" si="11"/>
        <v>0.5277777777777769</v>
      </c>
      <c r="D89" s="86">
        <f>'Graficas Dias Tipo '!L87</f>
        <v>32940.76666666667</v>
      </c>
      <c r="E89" s="86">
        <f>'Graficas Dias Tipo '!AL87</f>
        <v>6745.4666666666672</v>
      </c>
      <c r="F89" s="86">
        <f>'Graficas Dias Tipo '!Y87</f>
        <v>36446.933333333334</v>
      </c>
      <c r="G89" s="86">
        <f>'Graficas Dias Tipo '!AY87</f>
        <v>9197.9666666666672</v>
      </c>
      <c r="H89" s="87">
        <v>0</v>
      </c>
      <c r="I89" s="88">
        <f t="shared" si="7"/>
        <v>32940.76666666667</v>
      </c>
      <c r="J89" s="89">
        <f t="shared" si="8"/>
        <v>6745.4666666666672</v>
      </c>
      <c r="K89" s="148"/>
    </row>
    <row r="90" spans="1:11">
      <c r="A90" s="80">
        <f t="shared" si="9"/>
        <v>78</v>
      </c>
      <c r="B90" s="80">
        <f t="shared" si="10"/>
        <v>12.833333333333321</v>
      </c>
      <c r="C90" s="91">
        <f t="shared" si="11"/>
        <v>0.53472222222222132</v>
      </c>
      <c r="D90" s="86">
        <f>'Graficas Dias Tipo '!L88</f>
        <v>33031.966666666667</v>
      </c>
      <c r="E90" s="86">
        <f>'Graficas Dias Tipo '!AL88</f>
        <v>6743.6</v>
      </c>
      <c r="F90" s="86">
        <f>'Graficas Dias Tipo '!Y88</f>
        <v>36525.666666666664</v>
      </c>
      <c r="G90" s="86">
        <f>'Graficas Dias Tipo '!AY88</f>
        <v>9191.2999999999993</v>
      </c>
      <c r="H90" s="87">
        <v>0</v>
      </c>
      <c r="I90" s="88">
        <f t="shared" si="7"/>
        <v>33031.966666666667</v>
      </c>
      <c r="J90" s="89">
        <f t="shared" si="8"/>
        <v>6743.6</v>
      </c>
      <c r="K90" s="148"/>
    </row>
    <row r="91" spans="1:11">
      <c r="A91" s="80">
        <f t="shared" si="9"/>
        <v>79</v>
      </c>
      <c r="B91" s="80">
        <f t="shared" si="10"/>
        <v>12.999999999999988</v>
      </c>
      <c r="C91" s="91">
        <f t="shared" si="11"/>
        <v>0.54166666666666574</v>
      </c>
      <c r="D91" s="86">
        <f>'Graficas Dias Tipo '!L89</f>
        <v>33031.366666666669</v>
      </c>
      <c r="E91" s="86">
        <f>'Graficas Dias Tipo '!AL89</f>
        <v>6735.1333333333332</v>
      </c>
      <c r="F91" s="86">
        <f>'Graficas Dias Tipo '!Y89</f>
        <v>36416.799999999996</v>
      </c>
      <c r="G91" s="86">
        <f>'Graficas Dias Tipo '!AY89</f>
        <v>9194.4</v>
      </c>
      <c r="H91" s="87">
        <v>0</v>
      </c>
      <c r="I91" s="88">
        <f t="shared" si="7"/>
        <v>33031.366666666669</v>
      </c>
      <c r="J91" s="89">
        <f t="shared" si="8"/>
        <v>6735.1333333333332</v>
      </c>
      <c r="K91" s="148"/>
    </row>
    <row r="92" spans="1:11">
      <c r="A92" s="80">
        <f t="shared" si="9"/>
        <v>80</v>
      </c>
      <c r="B92" s="80">
        <f t="shared" si="10"/>
        <v>13.166666666666654</v>
      </c>
      <c r="C92" s="91">
        <f t="shared" si="11"/>
        <v>0.54861111111111016</v>
      </c>
      <c r="D92" s="86">
        <f>'Graficas Dias Tipo '!L90</f>
        <v>33015.966666666667</v>
      </c>
      <c r="E92" s="86">
        <f>'Graficas Dias Tipo '!AL90</f>
        <v>6751.9</v>
      </c>
      <c r="F92" s="86">
        <f>'Graficas Dias Tipo '!Y90</f>
        <v>36489.200000000004</v>
      </c>
      <c r="G92" s="86">
        <f>'Graficas Dias Tipo '!AY90</f>
        <v>9244.6666666666661</v>
      </c>
      <c r="H92" s="87">
        <v>0</v>
      </c>
      <c r="I92" s="88">
        <f t="shared" si="7"/>
        <v>33015.966666666667</v>
      </c>
      <c r="J92" s="89">
        <f t="shared" si="8"/>
        <v>6751.9</v>
      </c>
      <c r="K92" s="148"/>
    </row>
    <row r="93" spans="1:11">
      <c r="A93" s="80">
        <f t="shared" si="9"/>
        <v>81</v>
      </c>
      <c r="B93" s="80">
        <f t="shared" si="10"/>
        <v>13.33333333333332</v>
      </c>
      <c r="C93" s="91">
        <f t="shared" si="11"/>
        <v>0.55555555555555458</v>
      </c>
      <c r="D93" s="86">
        <f>'Graficas Dias Tipo '!L91</f>
        <v>32977.733333333337</v>
      </c>
      <c r="E93" s="86">
        <f>'Graficas Dias Tipo '!AL91</f>
        <v>6748.3666666666668</v>
      </c>
      <c r="F93" s="86">
        <f>'Graficas Dias Tipo '!Y91</f>
        <v>36551.9</v>
      </c>
      <c r="G93" s="86">
        <f>'Graficas Dias Tipo '!AY91</f>
        <v>9250.6999999999989</v>
      </c>
      <c r="H93" s="87">
        <v>0</v>
      </c>
      <c r="I93" s="88">
        <f t="shared" si="7"/>
        <v>32977.733333333337</v>
      </c>
      <c r="J93" s="89">
        <f t="shared" si="8"/>
        <v>6748.3666666666668</v>
      </c>
      <c r="K93" s="148"/>
    </row>
    <row r="94" spans="1:11">
      <c r="A94" s="80">
        <f t="shared" si="9"/>
        <v>82</v>
      </c>
      <c r="B94" s="80">
        <f t="shared" si="10"/>
        <v>13.499999999999986</v>
      </c>
      <c r="C94" s="91">
        <f t="shared" si="11"/>
        <v>0.562499999999999</v>
      </c>
      <c r="D94" s="86">
        <f>'Graficas Dias Tipo '!L92</f>
        <v>32962.133333333331</v>
      </c>
      <c r="E94" s="86">
        <f>'Graficas Dias Tipo '!AL92</f>
        <v>6725.4</v>
      </c>
      <c r="F94" s="86">
        <f>'Graficas Dias Tipo '!Y92</f>
        <v>36421.566666666666</v>
      </c>
      <c r="G94" s="86">
        <f>'Graficas Dias Tipo '!AY92</f>
        <v>9230.2999999999993</v>
      </c>
      <c r="H94" s="87">
        <v>0</v>
      </c>
      <c r="I94" s="88">
        <f t="shared" si="7"/>
        <v>32962.133333333331</v>
      </c>
      <c r="J94" s="89">
        <f t="shared" si="8"/>
        <v>6725.4</v>
      </c>
      <c r="K94" s="148"/>
    </row>
    <row r="95" spans="1:11">
      <c r="A95" s="80">
        <f t="shared" si="9"/>
        <v>83</v>
      </c>
      <c r="B95" s="80">
        <f t="shared" si="10"/>
        <v>13.666666666666652</v>
      </c>
      <c r="C95" s="91">
        <f t="shared" si="11"/>
        <v>0.56944444444444342</v>
      </c>
      <c r="D95" s="86">
        <f>'Graficas Dias Tipo '!L93</f>
        <v>32869.73333333333</v>
      </c>
      <c r="E95" s="86">
        <f>'Graficas Dias Tipo '!AL93</f>
        <v>6693.9</v>
      </c>
      <c r="F95" s="86">
        <f>'Graficas Dias Tipo '!Y93</f>
        <v>36165.333333333328</v>
      </c>
      <c r="G95" s="86">
        <f>'Graficas Dias Tipo '!AY93</f>
        <v>9173.4333333333325</v>
      </c>
      <c r="H95" s="87">
        <v>0</v>
      </c>
      <c r="I95" s="88">
        <f t="shared" si="7"/>
        <v>32869.73333333333</v>
      </c>
      <c r="J95" s="89">
        <f t="shared" si="8"/>
        <v>6693.9</v>
      </c>
      <c r="K95" s="148"/>
    </row>
    <row r="96" spans="1:11">
      <c r="A96" s="80">
        <f t="shared" si="9"/>
        <v>84</v>
      </c>
      <c r="B96" s="80">
        <f t="shared" si="10"/>
        <v>13.833333333333318</v>
      </c>
      <c r="C96" s="91">
        <f t="shared" si="11"/>
        <v>0.57638888888888784</v>
      </c>
      <c r="D96" s="86">
        <f>'Graficas Dias Tipo '!L94</f>
        <v>32728.1</v>
      </c>
      <c r="E96" s="86">
        <f>'Graficas Dias Tipo '!AL94</f>
        <v>6668.3666666666668</v>
      </c>
      <c r="F96" s="86">
        <f>'Graficas Dias Tipo '!Y94</f>
        <v>35925.166666666664</v>
      </c>
      <c r="G96" s="86">
        <f>'Graficas Dias Tipo '!AY94</f>
        <v>9115.1333333333332</v>
      </c>
      <c r="H96" s="87">
        <v>0</v>
      </c>
      <c r="I96" s="88">
        <f t="shared" si="7"/>
        <v>32728.1</v>
      </c>
      <c r="J96" s="89">
        <f t="shared" si="8"/>
        <v>6668.3666666666668</v>
      </c>
      <c r="K96" s="148"/>
    </row>
    <row r="97" spans="1:11">
      <c r="A97" s="80">
        <f t="shared" si="9"/>
        <v>85</v>
      </c>
      <c r="B97" s="80">
        <f t="shared" si="10"/>
        <v>13.999999999999984</v>
      </c>
      <c r="C97" s="91">
        <f t="shared" si="11"/>
        <v>0.58333333333333226</v>
      </c>
      <c r="D97" s="86">
        <f>'Graficas Dias Tipo '!L95</f>
        <v>32383.333333333336</v>
      </c>
      <c r="E97" s="86">
        <f>'Graficas Dias Tipo '!AL95</f>
        <v>6620.6999999999989</v>
      </c>
      <c r="F97" s="86">
        <f>'Graficas Dias Tipo '!Y95</f>
        <v>35459.033333333333</v>
      </c>
      <c r="G97" s="86">
        <f>'Graficas Dias Tipo '!AY95</f>
        <v>9037.8666666666668</v>
      </c>
      <c r="H97" s="87">
        <v>0</v>
      </c>
      <c r="I97" s="88">
        <f t="shared" si="7"/>
        <v>32383.333333333336</v>
      </c>
      <c r="J97" s="89">
        <f t="shared" si="8"/>
        <v>6620.6999999999989</v>
      </c>
      <c r="K97" s="148"/>
    </row>
    <row r="98" spans="1:11">
      <c r="A98" s="80">
        <f t="shared" si="9"/>
        <v>86</v>
      </c>
      <c r="B98" s="80">
        <f t="shared" si="10"/>
        <v>14.16666666666665</v>
      </c>
      <c r="C98" s="91">
        <f t="shared" si="11"/>
        <v>0.59027777777777668</v>
      </c>
      <c r="D98" s="86">
        <f>'Graficas Dias Tipo '!L96</f>
        <v>32157.333333333336</v>
      </c>
      <c r="E98" s="86">
        <f>'Graficas Dias Tipo '!AL96</f>
        <v>6623.6</v>
      </c>
      <c r="F98" s="86">
        <f>'Graficas Dias Tipo '!Y96</f>
        <v>35150.266666666663</v>
      </c>
      <c r="G98" s="86">
        <f>'Graficas Dias Tipo '!AY96</f>
        <v>9023.1666666666661</v>
      </c>
      <c r="H98" s="87">
        <v>0</v>
      </c>
      <c r="I98" s="88">
        <f t="shared" si="7"/>
        <v>32157.333333333336</v>
      </c>
      <c r="J98" s="89">
        <f t="shared" si="8"/>
        <v>6623.6</v>
      </c>
      <c r="K98" s="148"/>
    </row>
    <row r="99" spans="1:11">
      <c r="A99" s="80">
        <f t="shared" si="9"/>
        <v>87</v>
      </c>
      <c r="B99" s="80">
        <f t="shared" si="10"/>
        <v>14.333333333333316</v>
      </c>
      <c r="C99" s="91">
        <f t="shared" si="11"/>
        <v>0.5972222222222211</v>
      </c>
      <c r="D99" s="86">
        <f>'Graficas Dias Tipo '!L97</f>
        <v>32004.666666666661</v>
      </c>
      <c r="E99" s="86">
        <f>'Graficas Dias Tipo '!AL97</f>
        <v>6615.3666666666659</v>
      </c>
      <c r="F99" s="86">
        <f>'Graficas Dias Tipo '!Y97</f>
        <v>35139.799999999996</v>
      </c>
      <c r="G99" s="86">
        <f>'Graficas Dias Tipo '!AY97</f>
        <v>9037.7333333333336</v>
      </c>
      <c r="H99" s="87">
        <v>0</v>
      </c>
      <c r="I99" s="88">
        <f t="shared" si="7"/>
        <v>32004.666666666661</v>
      </c>
      <c r="J99" s="89">
        <f t="shared" si="8"/>
        <v>6615.3666666666659</v>
      </c>
      <c r="K99" s="148"/>
    </row>
    <row r="100" spans="1:11">
      <c r="A100" s="80">
        <f t="shared" si="9"/>
        <v>88</v>
      </c>
      <c r="B100" s="80">
        <f t="shared" si="10"/>
        <v>14.499999999999982</v>
      </c>
      <c r="C100" s="91">
        <f t="shared" si="11"/>
        <v>0.60416666666666552</v>
      </c>
      <c r="D100" s="86">
        <f>'Graficas Dias Tipo '!L98</f>
        <v>31841</v>
      </c>
      <c r="E100" s="86">
        <f>'Graficas Dias Tipo '!AL98</f>
        <v>6571.9333333333334</v>
      </c>
      <c r="F100" s="86">
        <f>'Graficas Dias Tipo '!Y98</f>
        <v>35008.26666666667</v>
      </c>
      <c r="G100" s="86">
        <f>'Graficas Dias Tipo '!AY98</f>
        <v>8992.6</v>
      </c>
      <c r="H100" s="87">
        <v>0</v>
      </c>
      <c r="I100" s="88">
        <f t="shared" si="7"/>
        <v>31841</v>
      </c>
      <c r="J100" s="89">
        <f t="shared" si="8"/>
        <v>6571.9333333333334</v>
      </c>
      <c r="K100" s="148"/>
    </row>
    <row r="101" spans="1:11">
      <c r="A101" s="80">
        <f t="shared" si="9"/>
        <v>89</v>
      </c>
      <c r="B101" s="80">
        <f t="shared" si="10"/>
        <v>14.666666666666648</v>
      </c>
      <c r="C101" s="91">
        <f t="shared" si="11"/>
        <v>0.61111111111110994</v>
      </c>
      <c r="D101" s="86">
        <f>'Graficas Dias Tipo '!L99</f>
        <v>31689.866666666669</v>
      </c>
      <c r="E101" s="86">
        <f>'Graficas Dias Tipo '!AL99</f>
        <v>6519.1333333333332</v>
      </c>
      <c r="F101" s="86">
        <f>'Graficas Dias Tipo '!Y99</f>
        <v>34908.23333333333</v>
      </c>
      <c r="G101" s="86">
        <f>'Graficas Dias Tipo '!AY99</f>
        <v>8955.6333333333332</v>
      </c>
      <c r="H101" s="87">
        <v>0</v>
      </c>
      <c r="I101" s="88">
        <f t="shared" si="7"/>
        <v>31689.866666666669</v>
      </c>
      <c r="J101" s="89">
        <f t="shared" si="8"/>
        <v>6519.1333333333332</v>
      </c>
      <c r="K101" s="148"/>
    </row>
    <row r="102" spans="1:11">
      <c r="A102" s="80">
        <f t="shared" si="9"/>
        <v>90</v>
      </c>
      <c r="B102" s="80">
        <f t="shared" si="10"/>
        <v>14.833333333333314</v>
      </c>
      <c r="C102" s="91">
        <f t="shared" si="11"/>
        <v>0.61805555555555436</v>
      </c>
      <c r="D102" s="86">
        <f>'Graficas Dias Tipo '!L100</f>
        <v>31486.433333333334</v>
      </c>
      <c r="E102" s="86">
        <f>'Graficas Dias Tipo '!AL100</f>
        <v>6453.5333333333328</v>
      </c>
      <c r="F102" s="86">
        <f>'Graficas Dias Tipo '!Y100</f>
        <v>34724.833333333336</v>
      </c>
      <c r="G102" s="86">
        <f>'Graficas Dias Tipo '!AY100</f>
        <v>8881.3666666666668</v>
      </c>
      <c r="H102" s="87">
        <v>0</v>
      </c>
      <c r="I102" s="88">
        <f t="shared" si="7"/>
        <v>31486.433333333334</v>
      </c>
      <c r="J102" s="89">
        <f t="shared" si="8"/>
        <v>6453.5333333333328</v>
      </c>
      <c r="K102" s="148"/>
    </row>
    <row r="103" spans="1:11">
      <c r="A103" s="80">
        <f t="shared" si="9"/>
        <v>91</v>
      </c>
      <c r="B103" s="80">
        <f t="shared" si="10"/>
        <v>14.99999999999998</v>
      </c>
      <c r="C103" s="91">
        <f t="shared" si="11"/>
        <v>0.62499999999999878</v>
      </c>
      <c r="D103" s="86">
        <f>'Graficas Dias Tipo '!L101</f>
        <v>31226.133333333339</v>
      </c>
      <c r="E103" s="86">
        <f>'Graficas Dias Tipo '!AL101</f>
        <v>6415.6333333333332</v>
      </c>
      <c r="F103" s="86">
        <f>'Graficas Dias Tipo '!Y101</f>
        <v>34525.133333333339</v>
      </c>
      <c r="G103" s="86">
        <f>'Graficas Dias Tipo '!AY101</f>
        <v>8841.7666666666664</v>
      </c>
      <c r="H103" s="87">
        <v>0</v>
      </c>
      <c r="I103" s="88">
        <f t="shared" si="7"/>
        <v>31226.133333333339</v>
      </c>
      <c r="J103" s="89">
        <f t="shared" si="8"/>
        <v>6415.6333333333332</v>
      </c>
      <c r="K103" s="148"/>
    </row>
    <row r="104" spans="1:11">
      <c r="A104" s="80">
        <f t="shared" si="9"/>
        <v>92</v>
      </c>
      <c r="B104" s="80">
        <f t="shared" si="10"/>
        <v>15.166666666666647</v>
      </c>
      <c r="C104" s="91">
        <f t="shared" si="11"/>
        <v>0.6319444444444432</v>
      </c>
      <c r="D104" s="86">
        <f>'Graficas Dias Tipo '!L102</f>
        <v>31229.300000000003</v>
      </c>
      <c r="E104" s="86">
        <f>'Graficas Dias Tipo '!AL102</f>
        <v>6497.166666666667</v>
      </c>
      <c r="F104" s="86">
        <f>'Graficas Dias Tipo '!Y102</f>
        <v>34488.100000000006</v>
      </c>
      <c r="G104" s="86">
        <f>'Graficas Dias Tipo '!AY102</f>
        <v>8929.1</v>
      </c>
      <c r="H104" s="87">
        <v>0</v>
      </c>
      <c r="I104" s="88">
        <f t="shared" si="7"/>
        <v>31229.300000000003</v>
      </c>
      <c r="J104" s="89">
        <f t="shared" si="8"/>
        <v>6497.166666666667</v>
      </c>
      <c r="K104" s="148"/>
    </row>
    <row r="105" spans="1:11">
      <c r="A105" s="80">
        <f t="shared" si="9"/>
        <v>93</v>
      </c>
      <c r="B105" s="80">
        <f t="shared" si="10"/>
        <v>15.333333333333313</v>
      </c>
      <c r="C105" s="91">
        <f t="shared" si="11"/>
        <v>0.63888888888888762</v>
      </c>
      <c r="D105" s="86">
        <f>'Graficas Dias Tipo '!L103</f>
        <v>31155.266666666666</v>
      </c>
      <c r="E105" s="86">
        <f>'Graficas Dias Tipo '!AL103</f>
        <v>6494.8333333333339</v>
      </c>
      <c r="F105" s="86">
        <f>'Graficas Dias Tipo '!Y103</f>
        <v>34472.633333333331</v>
      </c>
      <c r="G105" s="86">
        <f>'Graficas Dias Tipo '!AY103</f>
        <v>8949.5666666666657</v>
      </c>
      <c r="H105" s="87">
        <v>0</v>
      </c>
      <c r="I105" s="88">
        <f t="shared" si="7"/>
        <v>31155.266666666666</v>
      </c>
      <c r="J105" s="89">
        <f t="shared" si="8"/>
        <v>6494.8333333333339</v>
      </c>
      <c r="K105" s="148"/>
    </row>
    <row r="106" spans="1:11">
      <c r="A106" s="80">
        <f t="shared" si="9"/>
        <v>94</v>
      </c>
      <c r="B106" s="80">
        <f t="shared" si="10"/>
        <v>15.499999999999979</v>
      </c>
      <c r="C106" s="91">
        <f t="shared" si="11"/>
        <v>0.64583333333333204</v>
      </c>
      <c r="D106" s="86">
        <f>'Graficas Dias Tipo '!L104</f>
        <v>30986.666666666664</v>
      </c>
      <c r="E106" s="86">
        <f>'Graficas Dias Tipo '!AL104</f>
        <v>6459.8333333333339</v>
      </c>
      <c r="F106" s="86">
        <f>'Graficas Dias Tipo '!Y104</f>
        <v>34325.866666666669</v>
      </c>
      <c r="G106" s="86">
        <f>'Graficas Dias Tipo '!AY104</f>
        <v>8916.9000000000015</v>
      </c>
      <c r="H106" s="87">
        <v>0</v>
      </c>
      <c r="I106" s="88">
        <f t="shared" si="7"/>
        <v>30986.666666666664</v>
      </c>
      <c r="J106" s="89">
        <f t="shared" si="8"/>
        <v>6459.8333333333339</v>
      </c>
      <c r="K106" s="148"/>
    </row>
    <row r="107" spans="1:11">
      <c r="A107" s="80">
        <f t="shared" si="9"/>
        <v>95</v>
      </c>
      <c r="B107" s="80">
        <f t="shared" si="10"/>
        <v>15.666666666666645</v>
      </c>
      <c r="C107" s="91">
        <f t="shared" si="11"/>
        <v>0.65277777777777646</v>
      </c>
      <c r="D107" s="86">
        <f>'Graficas Dias Tipo '!L105</f>
        <v>31023.166666666672</v>
      </c>
      <c r="E107" s="86">
        <f>'Graficas Dias Tipo '!AL105</f>
        <v>6461.8</v>
      </c>
      <c r="F107" s="86">
        <f>'Graficas Dias Tipo '!Y105</f>
        <v>34323.266666666663</v>
      </c>
      <c r="G107" s="86">
        <f>'Graficas Dias Tipo '!AY105</f>
        <v>8930.7666666666664</v>
      </c>
      <c r="H107" s="87">
        <v>0</v>
      </c>
      <c r="I107" s="88">
        <f t="shared" si="7"/>
        <v>31023.166666666672</v>
      </c>
      <c r="J107" s="89">
        <f t="shared" si="8"/>
        <v>6461.8</v>
      </c>
      <c r="K107" s="148"/>
    </row>
    <row r="108" spans="1:11">
      <c r="A108" s="80">
        <f t="shared" si="9"/>
        <v>96</v>
      </c>
      <c r="B108" s="80">
        <f t="shared" si="10"/>
        <v>15.833333333333311</v>
      </c>
      <c r="C108" s="91">
        <f t="shared" si="11"/>
        <v>0.65972222222222088</v>
      </c>
      <c r="D108" s="86">
        <f>'Graficas Dias Tipo '!L106</f>
        <v>30902.2</v>
      </c>
      <c r="E108" s="86">
        <f>'Graficas Dias Tipo '!AL106</f>
        <v>6430.2666666666664</v>
      </c>
      <c r="F108" s="86">
        <f>'Graficas Dias Tipo '!Y106</f>
        <v>34258.433333333334</v>
      </c>
      <c r="G108" s="86">
        <f>'Graficas Dias Tipo '!AY106</f>
        <v>8929.1666666666679</v>
      </c>
      <c r="H108" s="87">
        <v>0</v>
      </c>
      <c r="I108" s="88">
        <f t="shared" si="7"/>
        <v>30902.2</v>
      </c>
      <c r="J108" s="89">
        <f t="shared" si="8"/>
        <v>6430.2666666666664</v>
      </c>
      <c r="K108" s="148"/>
    </row>
    <row r="109" spans="1:11">
      <c r="A109" s="80">
        <f t="shared" si="9"/>
        <v>97</v>
      </c>
      <c r="B109" s="80">
        <f t="shared" si="10"/>
        <v>15.999999999999977</v>
      </c>
      <c r="C109" s="91">
        <f t="shared" si="11"/>
        <v>0.6666666666666653</v>
      </c>
      <c r="D109" s="86">
        <f>'Graficas Dias Tipo '!L107</f>
        <v>30784.800000000003</v>
      </c>
      <c r="E109" s="86">
        <f>'Graficas Dias Tipo '!AL107</f>
        <v>6406.7333333333336</v>
      </c>
      <c r="F109" s="86">
        <f>'Graficas Dias Tipo '!Y107</f>
        <v>34242.666666666672</v>
      </c>
      <c r="G109" s="86">
        <f>'Graficas Dias Tipo '!AY107</f>
        <v>8929</v>
      </c>
      <c r="H109" s="87">
        <v>0</v>
      </c>
      <c r="I109" s="88">
        <f t="shared" ref="I109:I140" si="12">H109+D109</f>
        <v>30784.800000000003</v>
      </c>
      <c r="J109" s="89">
        <f t="shared" ref="J109:J140" si="13">IF(I109&gt;D109,(I109-D109)/(F109-D109)*(G109-E109)+E109,E109)</f>
        <v>6406.7333333333336</v>
      </c>
      <c r="K109" s="148"/>
    </row>
    <row r="110" spans="1:11">
      <c r="A110" s="80">
        <f t="shared" si="9"/>
        <v>98</v>
      </c>
      <c r="B110" s="80">
        <f t="shared" si="10"/>
        <v>16.166666666666643</v>
      </c>
      <c r="C110" s="91">
        <f t="shared" si="11"/>
        <v>0.67361111111110972</v>
      </c>
      <c r="D110" s="86">
        <f>'Graficas Dias Tipo '!L108</f>
        <v>30847.1</v>
      </c>
      <c r="E110" s="86">
        <f>'Graficas Dias Tipo '!AL108</f>
        <v>6438.3</v>
      </c>
      <c r="F110" s="86">
        <f>'Graficas Dias Tipo '!Y108</f>
        <v>34287.633333333331</v>
      </c>
      <c r="G110" s="86">
        <f>'Graficas Dias Tipo '!AY108</f>
        <v>8936.9666666666672</v>
      </c>
      <c r="H110" s="87">
        <v>0</v>
      </c>
      <c r="I110" s="88">
        <f t="shared" si="12"/>
        <v>30847.1</v>
      </c>
      <c r="J110" s="89">
        <f t="shared" si="13"/>
        <v>6438.3</v>
      </c>
      <c r="K110" s="148"/>
    </row>
    <row r="111" spans="1:11">
      <c r="A111" s="80">
        <f t="shared" si="9"/>
        <v>99</v>
      </c>
      <c r="B111" s="80">
        <f t="shared" si="10"/>
        <v>16.333333333333311</v>
      </c>
      <c r="C111" s="91">
        <f t="shared" si="11"/>
        <v>0.68055555555555414</v>
      </c>
      <c r="D111" s="86">
        <f>'Graficas Dias Tipo '!L109</f>
        <v>30728.3</v>
      </c>
      <c r="E111" s="86">
        <f>'Graficas Dias Tipo '!AL109</f>
        <v>6434.2666666666664</v>
      </c>
      <c r="F111" s="86">
        <f>'Graficas Dias Tipo '!Y109</f>
        <v>34259.599999999999</v>
      </c>
      <c r="G111" s="86">
        <f>'Graficas Dias Tipo '!AY109</f>
        <v>8937.2999999999993</v>
      </c>
      <c r="H111" s="87">
        <v>0</v>
      </c>
      <c r="I111" s="88">
        <f t="shared" si="12"/>
        <v>30728.3</v>
      </c>
      <c r="J111" s="89">
        <f t="shared" si="13"/>
        <v>6434.2666666666664</v>
      </c>
      <c r="K111" s="148"/>
    </row>
    <row r="112" spans="1:11">
      <c r="A112" s="80">
        <f t="shared" si="9"/>
        <v>100</v>
      </c>
      <c r="B112" s="80">
        <f t="shared" si="10"/>
        <v>16.499999999999979</v>
      </c>
      <c r="C112" s="91">
        <f t="shared" si="11"/>
        <v>0.68749999999999856</v>
      </c>
      <c r="D112" s="86">
        <f>'Graficas Dias Tipo '!L110</f>
        <v>30676.433333333334</v>
      </c>
      <c r="E112" s="86">
        <f>'Graficas Dias Tipo '!AL110</f>
        <v>6436.166666666667</v>
      </c>
      <c r="F112" s="86">
        <f>'Graficas Dias Tipo '!Y110</f>
        <v>34160.6</v>
      </c>
      <c r="G112" s="86">
        <f>'Graficas Dias Tipo '!AY110</f>
        <v>8920.8333333333339</v>
      </c>
      <c r="H112" s="87">
        <v>0</v>
      </c>
      <c r="I112" s="88">
        <f t="shared" si="12"/>
        <v>30676.433333333334</v>
      </c>
      <c r="J112" s="89">
        <f t="shared" si="13"/>
        <v>6436.166666666667</v>
      </c>
      <c r="K112" s="148"/>
    </row>
    <row r="113" spans="1:11">
      <c r="A113" s="80">
        <f t="shared" si="9"/>
        <v>101</v>
      </c>
      <c r="B113" s="80">
        <f t="shared" si="10"/>
        <v>16.666666666666647</v>
      </c>
      <c r="C113" s="91">
        <f t="shared" si="11"/>
        <v>0.69444444444444298</v>
      </c>
      <c r="D113" s="86">
        <f>'Graficas Dias Tipo '!L111</f>
        <v>30685.26666666667</v>
      </c>
      <c r="E113" s="86">
        <f>'Graficas Dias Tipo '!AL111</f>
        <v>6423.6666666666661</v>
      </c>
      <c r="F113" s="86">
        <f>'Graficas Dias Tipo '!Y111</f>
        <v>34080.800000000003</v>
      </c>
      <c r="G113" s="86">
        <f>'Graficas Dias Tipo '!AY111</f>
        <v>8916.4333333333325</v>
      </c>
      <c r="H113" s="87">
        <v>0</v>
      </c>
      <c r="I113" s="88">
        <f t="shared" si="12"/>
        <v>30685.26666666667</v>
      </c>
      <c r="J113" s="89">
        <f t="shared" si="13"/>
        <v>6423.6666666666661</v>
      </c>
      <c r="K113" s="148"/>
    </row>
    <row r="114" spans="1:11">
      <c r="A114" s="80">
        <f t="shared" si="9"/>
        <v>102</v>
      </c>
      <c r="B114" s="80">
        <f t="shared" si="10"/>
        <v>16.833333333333314</v>
      </c>
      <c r="C114" s="91">
        <f t="shared" si="11"/>
        <v>0.7013888888888874</v>
      </c>
      <c r="D114" s="86">
        <f>'Graficas Dias Tipo '!L112</f>
        <v>30599.966666666667</v>
      </c>
      <c r="E114" s="86">
        <f>'Graficas Dias Tipo '!AL112</f>
        <v>6413.4666666666672</v>
      </c>
      <c r="F114" s="86">
        <f>'Graficas Dias Tipo '!Y112</f>
        <v>34048.066666666673</v>
      </c>
      <c r="G114" s="86">
        <f>'Graficas Dias Tipo '!AY112</f>
        <v>8933.9</v>
      </c>
      <c r="H114" s="87">
        <v>0</v>
      </c>
      <c r="I114" s="88">
        <f t="shared" si="12"/>
        <v>30599.966666666667</v>
      </c>
      <c r="J114" s="89">
        <f t="shared" si="13"/>
        <v>6413.4666666666672</v>
      </c>
      <c r="K114" s="148"/>
    </row>
    <row r="115" spans="1:11">
      <c r="A115" s="80">
        <f t="shared" si="9"/>
        <v>103</v>
      </c>
      <c r="B115" s="80">
        <f t="shared" si="10"/>
        <v>16.999999999999982</v>
      </c>
      <c r="C115" s="91">
        <f t="shared" si="11"/>
        <v>0.70833333333333182</v>
      </c>
      <c r="D115" s="86">
        <f>'Graficas Dias Tipo '!L113</f>
        <v>30579.5</v>
      </c>
      <c r="E115" s="86">
        <f>'Graficas Dias Tipo '!AL113</f>
        <v>6402.7666666666664</v>
      </c>
      <c r="F115" s="86">
        <f>'Graficas Dias Tipo '!Y113</f>
        <v>34166.699999999997</v>
      </c>
      <c r="G115" s="86">
        <f>'Graficas Dias Tipo '!AY113</f>
        <v>8952.5333333333328</v>
      </c>
      <c r="H115" s="87">
        <v>0</v>
      </c>
      <c r="I115" s="88">
        <f t="shared" si="12"/>
        <v>30579.5</v>
      </c>
      <c r="J115" s="89">
        <f t="shared" si="13"/>
        <v>6402.7666666666664</v>
      </c>
      <c r="K115" s="148"/>
    </row>
    <row r="116" spans="1:11">
      <c r="A116" s="80">
        <f t="shared" si="9"/>
        <v>104</v>
      </c>
      <c r="B116" s="80">
        <f t="shared" si="10"/>
        <v>17.16666666666665</v>
      </c>
      <c r="C116" s="91">
        <f t="shared" si="11"/>
        <v>0.71527777777777624</v>
      </c>
      <c r="D116" s="86">
        <f>'Graficas Dias Tipo '!L114</f>
        <v>30692.966666666664</v>
      </c>
      <c r="E116" s="86">
        <f>'Graficas Dias Tipo '!AL114</f>
        <v>6403.4666666666672</v>
      </c>
      <c r="F116" s="86">
        <f>'Graficas Dias Tipo '!Y114</f>
        <v>34395.666666666672</v>
      </c>
      <c r="G116" s="86">
        <f>'Graficas Dias Tipo '!AY114</f>
        <v>8938.6666666666661</v>
      </c>
      <c r="H116" s="87">
        <v>0</v>
      </c>
      <c r="I116" s="88">
        <f t="shared" si="12"/>
        <v>30692.966666666664</v>
      </c>
      <c r="J116" s="89">
        <f t="shared" si="13"/>
        <v>6403.4666666666672</v>
      </c>
      <c r="K116" s="148"/>
    </row>
    <row r="117" spans="1:11">
      <c r="A117" s="80">
        <f t="shared" si="9"/>
        <v>105</v>
      </c>
      <c r="B117" s="80">
        <f t="shared" si="10"/>
        <v>17.333333333333318</v>
      </c>
      <c r="C117" s="91">
        <f t="shared" si="11"/>
        <v>0.72222222222222066</v>
      </c>
      <c r="D117" s="86">
        <f>'Graficas Dias Tipo '!L115</f>
        <v>30687.033333333336</v>
      </c>
      <c r="E117" s="86">
        <f>'Graficas Dias Tipo '!AL115</f>
        <v>6431.6</v>
      </c>
      <c r="F117" s="86">
        <f>'Graficas Dias Tipo '!Y115</f>
        <v>34501.133333333331</v>
      </c>
      <c r="G117" s="86">
        <f>'Graficas Dias Tipo '!AY115</f>
        <v>9027.7333333333336</v>
      </c>
      <c r="H117" s="87">
        <v>0</v>
      </c>
      <c r="I117" s="88">
        <f t="shared" si="12"/>
        <v>30687.033333333336</v>
      </c>
      <c r="J117" s="89">
        <f t="shared" si="13"/>
        <v>6431.6</v>
      </c>
      <c r="K117" s="148"/>
    </row>
    <row r="118" spans="1:11">
      <c r="A118" s="80">
        <f t="shared" si="9"/>
        <v>106</v>
      </c>
      <c r="B118" s="80">
        <f t="shared" si="10"/>
        <v>17.499999999999986</v>
      </c>
      <c r="C118" s="91">
        <f t="shared" si="11"/>
        <v>0.72916666666666508</v>
      </c>
      <c r="D118" s="86">
        <f>'Graficas Dias Tipo '!L116</f>
        <v>30681.300000000003</v>
      </c>
      <c r="E118" s="86">
        <f>'Graficas Dias Tipo '!AL116</f>
        <v>6438.2</v>
      </c>
      <c r="F118" s="86">
        <f>'Graficas Dias Tipo '!Y116</f>
        <v>34572.100000000006</v>
      </c>
      <c r="G118" s="86">
        <f>'Graficas Dias Tipo '!AY116</f>
        <v>9076.5333333333328</v>
      </c>
      <c r="H118" s="87">
        <v>0</v>
      </c>
      <c r="I118" s="88">
        <f t="shared" si="12"/>
        <v>30681.300000000003</v>
      </c>
      <c r="J118" s="89">
        <f t="shared" si="13"/>
        <v>6438.2</v>
      </c>
      <c r="K118" s="148"/>
    </row>
    <row r="119" spans="1:11">
      <c r="A119" s="80">
        <f t="shared" si="9"/>
        <v>107</v>
      </c>
      <c r="B119" s="80">
        <f t="shared" si="10"/>
        <v>17.666666666666654</v>
      </c>
      <c r="C119" s="91">
        <f t="shared" si="11"/>
        <v>0.7361111111111095</v>
      </c>
      <c r="D119" s="86">
        <f>'Graficas Dias Tipo '!L117</f>
        <v>30761.800000000003</v>
      </c>
      <c r="E119" s="86">
        <f>'Graficas Dias Tipo '!AL117</f>
        <v>6468.9666666666662</v>
      </c>
      <c r="F119" s="86">
        <f>'Graficas Dias Tipo '!Y117</f>
        <v>34748.533333333333</v>
      </c>
      <c r="G119" s="86">
        <f>'Graficas Dias Tipo '!AY117</f>
        <v>9134.9000000000015</v>
      </c>
      <c r="H119" s="87">
        <v>0</v>
      </c>
      <c r="I119" s="88">
        <f t="shared" si="12"/>
        <v>30761.800000000003</v>
      </c>
      <c r="J119" s="89">
        <f t="shared" si="13"/>
        <v>6468.9666666666662</v>
      </c>
      <c r="K119" s="148"/>
    </row>
    <row r="120" spans="1:11">
      <c r="A120" s="80">
        <f t="shared" si="9"/>
        <v>108</v>
      </c>
      <c r="B120" s="80">
        <f t="shared" si="10"/>
        <v>17.833333333333321</v>
      </c>
      <c r="C120" s="91">
        <f t="shared" si="11"/>
        <v>0.74305555555555391</v>
      </c>
      <c r="D120" s="86">
        <f>'Graficas Dias Tipo '!L118</f>
        <v>30854.7</v>
      </c>
      <c r="E120" s="86">
        <f>'Graficas Dias Tipo '!AL118</f>
        <v>6498.7333333333336</v>
      </c>
      <c r="F120" s="86">
        <f>'Graficas Dias Tipo '!Y118</f>
        <v>34915.433333333334</v>
      </c>
      <c r="G120" s="86">
        <f>'Graficas Dias Tipo '!AY118</f>
        <v>9192.6666666666679</v>
      </c>
      <c r="H120" s="87">
        <v>0</v>
      </c>
      <c r="I120" s="88">
        <f t="shared" si="12"/>
        <v>30854.7</v>
      </c>
      <c r="J120" s="89">
        <f t="shared" si="13"/>
        <v>6498.7333333333336</v>
      </c>
      <c r="K120" s="148"/>
    </row>
    <row r="121" spans="1:11">
      <c r="A121" s="80">
        <f t="shared" si="9"/>
        <v>109</v>
      </c>
      <c r="B121" s="80">
        <f t="shared" si="10"/>
        <v>17.999999999999989</v>
      </c>
      <c r="C121" s="91">
        <f t="shared" si="11"/>
        <v>0.74999999999999833</v>
      </c>
      <c r="D121" s="86">
        <f>'Graficas Dias Tipo '!L119</f>
        <v>30842.233333333334</v>
      </c>
      <c r="E121" s="86">
        <f>'Graficas Dias Tipo '!AL119</f>
        <v>6478.5666666666666</v>
      </c>
      <c r="F121" s="86">
        <f>'Graficas Dias Tipo '!Y119</f>
        <v>35049.599999999999</v>
      </c>
      <c r="G121" s="86">
        <f>'Graficas Dias Tipo '!AY119</f>
        <v>9221.3333333333321</v>
      </c>
      <c r="H121" s="87">
        <v>0</v>
      </c>
      <c r="I121" s="88">
        <f t="shared" si="12"/>
        <v>30842.233333333334</v>
      </c>
      <c r="J121" s="89">
        <f t="shared" si="13"/>
        <v>6478.5666666666666</v>
      </c>
      <c r="K121" s="148"/>
    </row>
    <row r="122" spans="1:11">
      <c r="A122" s="80">
        <f t="shared" si="9"/>
        <v>110</v>
      </c>
      <c r="B122" s="80">
        <f t="shared" si="10"/>
        <v>18.166666666666657</v>
      </c>
      <c r="C122" s="91">
        <f t="shared" si="11"/>
        <v>0.75694444444444275</v>
      </c>
      <c r="D122" s="86">
        <f>'Graficas Dias Tipo '!L120</f>
        <v>31013.733333333334</v>
      </c>
      <c r="E122" s="86">
        <f>'Graficas Dias Tipo '!AL120</f>
        <v>6401.1666666666661</v>
      </c>
      <c r="F122" s="86">
        <f>'Graficas Dias Tipo '!Y120</f>
        <v>35319.033333333333</v>
      </c>
      <c r="G122" s="86">
        <f>'Graficas Dias Tipo '!AY120</f>
        <v>9189.3666666666668</v>
      </c>
      <c r="H122" s="87">
        <v>0</v>
      </c>
      <c r="I122" s="88">
        <f t="shared" si="12"/>
        <v>31013.733333333334</v>
      </c>
      <c r="J122" s="89">
        <f t="shared" si="13"/>
        <v>6401.1666666666661</v>
      </c>
      <c r="K122" s="148"/>
    </row>
    <row r="123" spans="1:11">
      <c r="A123" s="80">
        <f t="shared" si="9"/>
        <v>111</v>
      </c>
      <c r="B123" s="80">
        <f t="shared" si="10"/>
        <v>18.333333333333325</v>
      </c>
      <c r="C123" s="91">
        <f t="shared" si="11"/>
        <v>0.76388888888888717</v>
      </c>
      <c r="D123" s="86">
        <f>'Graficas Dias Tipo '!L121</f>
        <v>31087.7</v>
      </c>
      <c r="E123" s="86">
        <f>'Graficas Dias Tipo '!AL121</f>
        <v>6445.1</v>
      </c>
      <c r="F123" s="86">
        <f>'Graficas Dias Tipo '!Y121</f>
        <v>35765.466666666667</v>
      </c>
      <c r="G123" s="86">
        <f>'Graficas Dias Tipo '!AY121</f>
        <v>9271.4</v>
      </c>
      <c r="H123" s="87">
        <v>0</v>
      </c>
      <c r="I123" s="88">
        <f t="shared" si="12"/>
        <v>31087.7</v>
      </c>
      <c r="J123" s="89">
        <f t="shared" si="13"/>
        <v>6445.1</v>
      </c>
      <c r="K123" s="148"/>
    </row>
    <row r="124" spans="1:11">
      <c r="A124" s="80">
        <f t="shared" si="9"/>
        <v>112</v>
      </c>
      <c r="B124" s="80">
        <f t="shared" si="10"/>
        <v>18.499999999999993</v>
      </c>
      <c r="C124" s="91">
        <f t="shared" si="11"/>
        <v>0.77083333333333159</v>
      </c>
      <c r="D124" s="86">
        <f>'Graficas Dias Tipo '!L122</f>
        <v>31130.566666666669</v>
      </c>
      <c r="E124" s="86">
        <f>'Graficas Dias Tipo '!AL122</f>
        <v>6480.1333333333332</v>
      </c>
      <c r="F124" s="86">
        <f>'Graficas Dias Tipo '!Y122</f>
        <v>36130.666666666672</v>
      </c>
      <c r="G124" s="86">
        <f>'Graficas Dias Tipo '!AY122</f>
        <v>9377.7333333333336</v>
      </c>
      <c r="H124" s="87">
        <v>0</v>
      </c>
      <c r="I124" s="88">
        <f t="shared" si="12"/>
        <v>31130.566666666669</v>
      </c>
      <c r="J124" s="89">
        <f t="shared" si="13"/>
        <v>6480.1333333333332</v>
      </c>
      <c r="K124" s="148"/>
    </row>
    <row r="125" spans="1:11">
      <c r="A125" s="80">
        <f t="shared" si="9"/>
        <v>113</v>
      </c>
      <c r="B125" s="80">
        <f t="shared" si="10"/>
        <v>18.666666666666661</v>
      </c>
      <c r="C125" s="91">
        <f t="shared" si="11"/>
        <v>0.77777777777777601</v>
      </c>
      <c r="D125" s="86">
        <f>'Graficas Dias Tipo '!L123</f>
        <v>31297.866666666665</v>
      </c>
      <c r="E125" s="86">
        <f>'Graficas Dias Tipo '!AL123</f>
        <v>6497.5999999999995</v>
      </c>
      <c r="F125" s="86">
        <f>'Graficas Dias Tipo '!Y123</f>
        <v>36587.23333333333</v>
      </c>
      <c r="G125" s="86">
        <f>'Graficas Dias Tipo '!AY123</f>
        <v>9482.8333333333339</v>
      </c>
      <c r="H125" s="87">
        <v>0</v>
      </c>
      <c r="I125" s="88">
        <f t="shared" si="12"/>
        <v>31297.866666666665</v>
      </c>
      <c r="J125" s="89">
        <f t="shared" si="13"/>
        <v>6497.5999999999995</v>
      </c>
      <c r="K125" s="148"/>
    </row>
    <row r="126" spans="1:11">
      <c r="A126" s="80">
        <f t="shared" si="9"/>
        <v>114</v>
      </c>
      <c r="B126" s="80">
        <f t="shared" si="10"/>
        <v>18.833333333333329</v>
      </c>
      <c r="C126" s="91">
        <f t="shared" si="11"/>
        <v>0.78472222222222043</v>
      </c>
      <c r="D126" s="86">
        <f>'Graficas Dias Tipo '!L124</f>
        <v>31338.333333333336</v>
      </c>
      <c r="E126" s="86">
        <f>'Graficas Dias Tipo '!AL124</f>
        <v>6534</v>
      </c>
      <c r="F126" s="86">
        <f>'Graficas Dias Tipo '!Y124</f>
        <v>36966</v>
      </c>
      <c r="G126" s="86">
        <f>'Graficas Dias Tipo '!AY124</f>
        <v>9587.7000000000007</v>
      </c>
      <c r="H126" s="87">
        <v>0</v>
      </c>
      <c r="I126" s="88">
        <f t="shared" si="12"/>
        <v>31338.333333333336</v>
      </c>
      <c r="J126" s="89">
        <f t="shared" si="13"/>
        <v>6534</v>
      </c>
      <c r="K126" s="148"/>
    </row>
    <row r="127" spans="1:11">
      <c r="A127" s="80">
        <f t="shared" si="9"/>
        <v>115</v>
      </c>
      <c r="B127" s="80">
        <f t="shared" si="10"/>
        <v>18.999999999999996</v>
      </c>
      <c r="C127" s="96">
        <f t="shared" si="11"/>
        <v>0.79166666666666485</v>
      </c>
      <c r="D127" s="86">
        <f>'Graficas Dias Tipo '!L125</f>
        <v>31357.733333333334</v>
      </c>
      <c r="E127" s="86">
        <f>'Graficas Dias Tipo '!AL125</f>
        <v>6542.3666666666668</v>
      </c>
      <c r="F127" s="86">
        <f>'Graficas Dias Tipo '!Y125</f>
        <v>37113.4</v>
      </c>
      <c r="G127" s="86">
        <f>'Graficas Dias Tipo '!AY125</f>
        <v>9622.0666666666675</v>
      </c>
      <c r="H127" s="87">
        <f t="shared" ref="H127:H151" si="14">$H$4*C115^2+C115*$H$5+$H$6</f>
        <v>0</v>
      </c>
      <c r="I127" s="88">
        <f t="shared" si="12"/>
        <v>31357.733333333334</v>
      </c>
      <c r="J127" s="89">
        <f t="shared" si="13"/>
        <v>6542.3666666666668</v>
      </c>
      <c r="K127" s="148"/>
    </row>
    <row r="128" spans="1:11">
      <c r="A128" s="80">
        <f t="shared" si="9"/>
        <v>116</v>
      </c>
      <c r="B128" s="80">
        <f t="shared" si="10"/>
        <v>19.166666666666664</v>
      </c>
      <c r="C128" s="91">
        <f t="shared" si="11"/>
        <v>0.79861111111110927</v>
      </c>
      <c r="D128" s="86">
        <f>'Graficas Dias Tipo '!L126</f>
        <v>31552.433333333331</v>
      </c>
      <c r="E128" s="86">
        <f>'Graficas Dias Tipo '!AL126</f>
        <v>6533.9333333333334</v>
      </c>
      <c r="F128" s="86">
        <f>'Graficas Dias Tipo '!Y126</f>
        <v>37260.299999999988</v>
      </c>
      <c r="G128" s="86">
        <f>'Graficas Dias Tipo '!AY126</f>
        <v>9572.7333333333336</v>
      </c>
      <c r="H128" s="87">
        <f t="shared" si="14"/>
        <v>312.16077816046891</v>
      </c>
      <c r="I128" s="88">
        <f t="shared" si="12"/>
        <v>31864.5941114938</v>
      </c>
      <c r="J128" s="89">
        <f t="shared" si="13"/>
        <v>6700.1240010680449</v>
      </c>
      <c r="K128" s="148"/>
    </row>
    <row r="129" spans="1:11">
      <c r="A129" s="80">
        <f t="shared" si="9"/>
        <v>117</v>
      </c>
      <c r="B129" s="80">
        <f t="shared" si="10"/>
        <v>19.333333333333332</v>
      </c>
      <c r="C129" s="91">
        <f t="shared" si="11"/>
        <v>0.80555555555555369</v>
      </c>
      <c r="D129" s="86">
        <f>'Graficas Dias Tipo '!L127</f>
        <v>31638.566666666669</v>
      </c>
      <c r="E129" s="86">
        <f>'Graficas Dias Tipo '!AL127</f>
        <v>6563.9</v>
      </c>
      <c r="F129" s="86">
        <f>'Graficas Dias Tipo '!Y127</f>
        <v>37456.799999999996</v>
      </c>
      <c r="G129" s="86">
        <f>'Graficas Dias Tipo '!AY127</f>
        <v>9601.6999999999989</v>
      </c>
      <c r="H129" s="87">
        <f t="shared" si="14"/>
        <v>597.17714082865859</v>
      </c>
      <c r="I129" s="88">
        <f t="shared" si="12"/>
        <v>32235.743807495328</v>
      </c>
      <c r="J129" s="89">
        <f t="shared" si="13"/>
        <v>6875.6964877785294</v>
      </c>
      <c r="K129" s="148"/>
    </row>
    <row r="130" spans="1:11">
      <c r="A130" s="80">
        <f t="shared" si="9"/>
        <v>118</v>
      </c>
      <c r="B130" s="80">
        <f t="shared" si="10"/>
        <v>19.5</v>
      </c>
      <c r="C130" s="91">
        <f t="shared" si="11"/>
        <v>0.81249999999999811</v>
      </c>
      <c r="D130" s="86">
        <f>'Graficas Dias Tipo '!L128</f>
        <v>31787.533333333329</v>
      </c>
      <c r="E130" s="86">
        <f>'Graficas Dias Tipo '!AL128</f>
        <v>6587.1333333333332</v>
      </c>
      <c r="F130" s="86">
        <f>'Graficas Dias Tipo '!Y128</f>
        <v>37457</v>
      </c>
      <c r="G130" s="86">
        <f>'Graficas Dias Tipo '!AY128</f>
        <v>9624.1333333333332</v>
      </c>
      <c r="H130" s="87">
        <f t="shared" si="14"/>
        <v>855.04908800462727</v>
      </c>
      <c r="I130" s="88">
        <f t="shared" si="12"/>
        <v>32642.582421337956</v>
      </c>
      <c r="J130" s="89">
        <f t="shared" si="13"/>
        <v>7045.1630269441466</v>
      </c>
      <c r="K130" s="148"/>
    </row>
    <row r="131" spans="1:11">
      <c r="A131" s="80">
        <f t="shared" si="9"/>
        <v>119</v>
      </c>
      <c r="B131" s="80">
        <f t="shared" si="10"/>
        <v>19.666666666666668</v>
      </c>
      <c r="C131" s="91">
        <f t="shared" si="11"/>
        <v>0.81944444444444253</v>
      </c>
      <c r="D131" s="86">
        <f>'Graficas Dias Tipo '!L129</f>
        <v>31974.333333333336</v>
      </c>
      <c r="E131" s="86">
        <f>'Graficas Dias Tipo '!AL129</f>
        <v>6620.8333333333339</v>
      </c>
      <c r="F131" s="86">
        <f>'Graficas Dias Tipo '!Y129</f>
        <v>37620.699999999997</v>
      </c>
      <c r="G131" s="86">
        <f>'Graficas Dias Tipo '!AY129</f>
        <v>9667.0333333333328</v>
      </c>
      <c r="H131" s="87">
        <f t="shared" si="14"/>
        <v>1085.776619688404</v>
      </c>
      <c r="I131" s="88">
        <f t="shared" si="12"/>
        <v>33060.10995302174</v>
      </c>
      <c r="J131" s="89">
        <f t="shared" si="13"/>
        <v>7206.6069704618976</v>
      </c>
      <c r="K131" s="148"/>
    </row>
    <row r="132" spans="1:11">
      <c r="A132" s="80">
        <f t="shared" si="9"/>
        <v>120</v>
      </c>
      <c r="B132" s="80">
        <f t="shared" si="10"/>
        <v>19.833333333333336</v>
      </c>
      <c r="C132" s="91">
        <f t="shared" si="11"/>
        <v>0.82638888888888695</v>
      </c>
      <c r="D132" s="86">
        <f>'Graficas Dias Tipo '!L130</f>
        <v>32167.100000000002</v>
      </c>
      <c r="E132" s="86">
        <f>'Graficas Dias Tipo '!AL130</f>
        <v>6644.5</v>
      </c>
      <c r="F132" s="86">
        <f>'Graficas Dias Tipo '!Y130</f>
        <v>37739.133333333331</v>
      </c>
      <c r="G132" s="86">
        <f>'Graficas Dias Tipo '!AY130</f>
        <v>9688.3000000000011</v>
      </c>
      <c r="H132" s="87">
        <f t="shared" si="14"/>
        <v>1289.3597358799889</v>
      </c>
      <c r="I132" s="88">
        <f t="shared" si="12"/>
        <v>33456.459735879995</v>
      </c>
      <c r="J132" s="89">
        <f t="shared" si="13"/>
        <v>7348.830525195146</v>
      </c>
      <c r="K132" s="148"/>
    </row>
    <row r="133" spans="1:11">
      <c r="A133" s="80">
        <f t="shared" si="9"/>
        <v>121</v>
      </c>
      <c r="B133" s="80">
        <f t="shared" si="10"/>
        <v>20.000000000000004</v>
      </c>
      <c r="C133" s="91">
        <f t="shared" si="11"/>
        <v>0.83333333333333137</v>
      </c>
      <c r="D133" s="86">
        <f>'Graficas Dias Tipo '!L131</f>
        <v>32231.233333333334</v>
      </c>
      <c r="E133" s="86">
        <f>'Graficas Dias Tipo '!AL131</f>
        <v>6661.333333333333</v>
      </c>
      <c r="F133" s="86">
        <f>'Graficas Dias Tipo '!Y131</f>
        <v>37637.133333333339</v>
      </c>
      <c r="G133" s="86">
        <f>'Graficas Dias Tipo '!AY131</f>
        <v>9692.3333333333321</v>
      </c>
      <c r="H133" s="87">
        <f t="shared" si="14"/>
        <v>1465.7984365792945</v>
      </c>
      <c r="I133" s="88">
        <f t="shared" si="12"/>
        <v>33697.031769912632</v>
      </c>
      <c r="J133" s="89">
        <f t="shared" si="13"/>
        <v>7483.1826204588524</v>
      </c>
      <c r="K133" s="148"/>
    </row>
    <row r="134" spans="1:11">
      <c r="A134" s="80">
        <f t="shared" si="9"/>
        <v>122</v>
      </c>
      <c r="B134" s="80">
        <f t="shared" si="10"/>
        <v>20.166666666666671</v>
      </c>
      <c r="C134" s="91">
        <f t="shared" si="11"/>
        <v>0.84027777777777579</v>
      </c>
      <c r="D134" s="86">
        <f>'Graficas Dias Tipo '!L132</f>
        <v>32413.666666666672</v>
      </c>
      <c r="E134" s="86">
        <f>'Graficas Dias Tipo '!AL132</f>
        <v>6649.1</v>
      </c>
      <c r="F134" s="86">
        <f>'Graficas Dias Tipo '!Y132</f>
        <v>37572.6</v>
      </c>
      <c r="G134" s="86">
        <f>'Graficas Dias Tipo '!AY132</f>
        <v>9692.8000000000011</v>
      </c>
      <c r="H134" s="87">
        <f t="shared" si="14"/>
        <v>1615.0927217864664</v>
      </c>
      <c r="I134" s="88">
        <f t="shared" si="12"/>
        <v>34028.759388453138</v>
      </c>
      <c r="J134" s="89">
        <f t="shared" si="13"/>
        <v>7601.9825824398085</v>
      </c>
      <c r="K134" s="148"/>
    </row>
    <row r="135" spans="1:11">
      <c r="A135" s="80">
        <f t="shared" si="9"/>
        <v>123</v>
      </c>
      <c r="B135" s="80">
        <f t="shared" si="10"/>
        <v>20.333333333333339</v>
      </c>
      <c r="C135" s="91">
        <f t="shared" si="11"/>
        <v>0.84722222222222021</v>
      </c>
      <c r="D135" s="86">
        <f>'Graficas Dias Tipo '!L133</f>
        <v>32550.533333333333</v>
      </c>
      <c r="E135" s="86">
        <f>'Graficas Dias Tipo '!AL133</f>
        <v>6669.4666666666662</v>
      </c>
      <c r="F135" s="86">
        <f>'Graficas Dias Tipo '!Y133</f>
        <v>37604.133333333324</v>
      </c>
      <c r="G135" s="86">
        <f>'Graficas Dias Tipo '!AY133</f>
        <v>9690.1333333333332</v>
      </c>
      <c r="H135" s="87">
        <f t="shared" si="14"/>
        <v>1737.2425915013882</v>
      </c>
      <c r="I135" s="88">
        <f t="shared" si="12"/>
        <v>34287.775924834721</v>
      </c>
      <c r="J135" s="89">
        <f t="shared" si="13"/>
        <v>7707.8612345117408</v>
      </c>
      <c r="K135" s="148"/>
    </row>
    <row r="136" spans="1:11">
      <c r="A136" s="80">
        <f t="shared" si="9"/>
        <v>124</v>
      </c>
      <c r="B136" s="80">
        <f t="shared" si="10"/>
        <v>20.500000000000007</v>
      </c>
      <c r="C136" s="91">
        <f t="shared" si="11"/>
        <v>0.85416666666666463</v>
      </c>
      <c r="D136" s="86">
        <f>'Graficas Dias Tipo '!L134</f>
        <v>32634.733333333334</v>
      </c>
      <c r="E136" s="86">
        <f>'Graficas Dias Tipo '!AL134</f>
        <v>6689.1333333333332</v>
      </c>
      <c r="F136" s="86">
        <f>'Graficas Dias Tipo '!Y134</f>
        <v>37508.733333333337</v>
      </c>
      <c r="G136" s="86">
        <f>'Graficas Dias Tipo '!AY134</f>
        <v>9681.2333333333318</v>
      </c>
      <c r="H136" s="87">
        <f t="shared" si="14"/>
        <v>1832.2480457241181</v>
      </c>
      <c r="I136" s="88">
        <f t="shared" si="12"/>
        <v>34466.981379057455</v>
      </c>
      <c r="J136" s="89">
        <f t="shared" si="13"/>
        <v>7813.932138752114</v>
      </c>
      <c r="K136" s="148"/>
    </row>
    <row r="137" spans="1:11">
      <c r="A137" s="80">
        <f t="shared" si="9"/>
        <v>125</v>
      </c>
      <c r="B137" s="80">
        <f t="shared" si="10"/>
        <v>20.666666666666675</v>
      </c>
      <c r="C137" s="91">
        <f t="shared" si="11"/>
        <v>0.86111111111110905</v>
      </c>
      <c r="D137" s="86">
        <f>'Graficas Dias Tipo '!L135</f>
        <v>32729.233333333334</v>
      </c>
      <c r="E137" s="86">
        <f>'Graficas Dias Tipo '!AL135</f>
        <v>6721.3</v>
      </c>
      <c r="F137" s="86">
        <f>'Graficas Dias Tipo '!Y135</f>
        <v>37509.733333333323</v>
      </c>
      <c r="G137" s="86">
        <f>'Graficas Dias Tipo '!AY135</f>
        <v>9671.0666666666657</v>
      </c>
      <c r="H137" s="87">
        <f t="shared" si="14"/>
        <v>1900.1090844545979</v>
      </c>
      <c r="I137" s="88">
        <f t="shared" si="12"/>
        <v>34629.342417787935</v>
      </c>
      <c r="J137" s="89">
        <f t="shared" si="13"/>
        <v>7893.7460705689182</v>
      </c>
      <c r="K137" s="148"/>
    </row>
    <row r="138" spans="1:11">
      <c r="A138" s="80">
        <f t="shared" si="9"/>
        <v>126</v>
      </c>
      <c r="B138" s="80">
        <f t="shared" si="10"/>
        <v>20.833333333333343</v>
      </c>
      <c r="C138" s="91">
        <f t="shared" si="11"/>
        <v>0.86805555555555347</v>
      </c>
      <c r="D138" s="86">
        <f>'Graficas Dias Tipo '!L136</f>
        <v>32825.633333333339</v>
      </c>
      <c r="E138" s="86">
        <f>'Graficas Dias Tipo '!AL136</f>
        <v>6754.2666666666664</v>
      </c>
      <c r="F138" s="86">
        <f>'Graficas Dias Tipo '!Y136</f>
        <v>37461.899999999994</v>
      </c>
      <c r="G138" s="86">
        <f>'Graficas Dias Tipo '!AY136</f>
        <v>9677.5333333333347</v>
      </c>
      <c r="H138" s="87">
        <f t="shared" si="14"/>
        <v>1940.8257076928858</v>
      </c>
      <c r="I138" s="88">
        <f t="shared" si="12"/>
        <v>34766.459041026224</v>
      </c>
      <c r="J138" s="89">
        <f t="shared" si="13"/>
        <v>7977.9993604522642</v>
      </c>
      <c r="K138" s="148"/>
    </row>
    <row r="139" spans="1:11">
      <c r="A139" s="80">
        <f t="shared" si="9"/>
        <v>127</v>
      </c>
      <c r="B139" s="80">
        <f t="shared" si="10"/>
        <v>21.000000000000011</v>
      </c>
      <c r="C139" s="91">
        <f t="shared" si="11"/>
        <v>0.87499999999999789</v>
      </c>
      <c r="D139" s="86">
        <f>'Graficas Dias Tipo '!L137</f>
        <v>32915.833333333336</v>
      </c>
      <c r="E139" s="86">
        <f>'Graficas Dias Tipo '!AL137</f>
        <v>6762.1666666666661</v>
      </c>
      <c r="F139" s="86">
        <f>'Graficas Dias Tipo '!Y137</f>
        <v>37222.633333333339</v>
      </c>
      <c r="G139" s="86">
        <f>'Graficas Dias Tipo '!AY137</f>
        <v>9647.4333333333343</v>
      </c>
      <c r="H139" s="87">
        <f t="shared" si="14"/>
        <v>1954.3979154390108</v>
      </c>
      <c r="I139" s="88">
        <f t="shared" si="12"/>
        <v>34870.231248772347</v>
      </c>
      <c r="J139" s="89">
        <f t="shared" si="13"/>
        <v>8071.4819724201243</v>
      </c>
      <c r="K139" s="148"/>
    </row>
    <row r="140" spans="1:11">
      <c r="A140" s="80">
        <f t="shared" si="9"/>
        <v>128</v>
      </c>
      <c r="B140" s="80">
        <f t="shared" si="10"/>
        <v>21.166666666666679</v>
      </c>
      <c r="C140" s="91">
        <f t="shared" si="11"/>
        <v>0.88194444444444231</v>
      </c>
      <c r="D140" s="86">
        <f>'Graficas Dias Tipo '!L138</f>
        <v>33013.166666666672</v>
      </c>
      <c r="E140" s="86">
        <f>'Graficas Dias Tipo '!AL138</f>
        <v>6781.7666666666664</v>
      </c>
      <c r="F140" s="86">
        <f>'Graficas Dias Tipo '!Y138</f>
        <v>37274.699999999997</v>
      </c>
      <c r="G140" s="86">
        <f>'Graficas Dias Tipo '!AY138</f>
        <v>9615.3666666666668</v>
      </c>
      <c r="H140" s="87">
        <f t="shared" si="14"/>
        <v>1940.8257076929149</v>
      </c>
      <c r="I140" s="88">
        <f t="shared" si="12"/>
        <v>34953.992374359586</v>
      </c>
      <c r="J140" s="89">
        <f t="shared" si="13"/>
        <v>8072.270176823884</v>
      </c>
      <c r="K140" s="148"/>
    </row>
    <row r="141" spans="1:11">
      <c r="A141" s="80">
        <f t="shared" si="9"/>
        <v>129</v>
      </c>
      <c r="B141" s="80">
        <f t="shared" si="10"/>
        <v>21.333333333333346</v>
      </c>
      <c r="C141" s="91">
        <f t="shared" si="11"/>
        <v>0.88888888888888673</v>
      </c>
      <c r="D141" s="86">
        <f>'Graficas Dias Tipo '!L139</f>
        <v>32953.033333333326</v>
      </c>
      <c r="E141" s="86">
        <f>'Graficas Dias Tipo '!AL139</f>
        <v>6774.4666666666672</v>
      </c>
      <c r="F141" s="86">
        <f>'Graficas Dias Tipo '!Y139</f>
        <v>37173.433333333327</v>
      </c>
      <c r="G141" s="86">
        <f>'Graficas Dias Tipo '!AY139</f>
        <v>9581.7999999999993</v>
      </c>
      <c r="H141" s="87">
        <f t="shared" si="14"/>
        <v>1900.1090844545688</v>
      </c>
      <c r="I141" s="88">
        <f t="shared" ref="I141:I156" si="15">H141+D141</f>
        <v>34853.142417787894</v>
      </c>
      <c r="J141" s="89">
        <f t="shared" ref="J141:J156" si="16">IF(I141&gt;D141,(I141-D141)/(F141-D141)*(G141-E141)+E141,E141)</f>
        <v>8038.3846767507321</v>
      </c>
      <c r="K141" s="148"/>
    </row>
    <row r="142" spans="1:11">
      <c r="A142" s="80">
        <f t="shared" ref="A142:A156" si="17">A141+1</f>
        <v>130</v>
      </c>
      <c r="B142" s="80">
        <f t="shared" ref="B142:B156" si="18">B141+1/6</f>
        <v>21.500000000000014</v>
      </c>
      <c r="C142" s="91">
        <f t="shared" ref="C142:C156" si="19">C141+10/60/24</f>
        <v>0.89583333333333115</v>
      </c>
      <c r="D142" s="86">
        <f>'Graficas Dias Tipo '!L140</f>
        <v>32727.666666666668</v>
      </c>
      <c r="E142" s="86">
        <f>'Graficas Dias Tipo '!AL140</f>
        <v>6742.0999999999995</v>
      </c>
      <c r="F142" s="86">
        <f>'Graficas Dias Tipo '!Y140</f>
        <v>36784.366666666669</v>
      </c>
      <c r="G142" s="86">
        <f>'Graficas Dias Tipo '!AY140</f>
        <v>9523.7666666666664</v>
      </c>
      <c r="H142" s="87">
        <f t="shared" si="14"/>
        <v>1832.248045724089</v>
      </c>
      <c r="I142" s="88">
        <f t="shared" si="15"/>
        <v>34559.914712390761</v>
      </c>
      <c r="J142" s="89">
        <f t="shared" si="16"/>
        <v>7998.4668286675987</v>
      </c>
      <c r="K142" s="148"/>
    </row>
    <row r="143" spans="1:11">
      <c r="A143" s="80">
        <f t="shared" si="17"/>
        <v>131</v>
      </c>
      <c r="B143" s="80">
        <f t="shared" si="18"/>
        <v>21.666666666666682</v>
      </c>
      <c r="C143" s="91">
        <f t="shared" si="19"/>
        <v>0.90277777777777557</v>
      </c>
      <c r="D143" s="86">
        <f>'Graficas Dias Tipo '!L141</f>
        <v>32485.533333333336</v>
      </c>
      <c r="E143" s="86">
        <f>'Graficas Dias Tipo '!AL141</f>
        <v>6716.1333333333332</v>
      </c>
      <c r="F143" s="86">
        <f>'Graficas Dias Tipo '!Y141</f>
        <v>36436.733333333344</v>
      </c>
      <c r="G143" s="86">
        <f>'Graficas Dias Tipo '!AY141</f>
        <v>9456.2333333333336</v>
      </c>
      <c r="H143" s="87">
        <f t="shared" si="14"/>
        <v>1737.24259150133</v>
      </c>
      <c r="I143" s="88">
        <f t="shared" si="15"/>
        <v>34222.77592483467</v>
      </c>
      <c r="J143" s="89">
        <f t="shared" si="16"/>
        <v>7920.8859211478693</v>
      </c>
      <c r="K143" s="148"/>
    </row>
    <row r="144" spans="1:11">
      <c r="A144" s="80">
        <f t="shared" si="17"/>
        <v>132</v>
      </c>
      <c r="B144" s="80">
        <f t="shared" si="18"/>
        <v>21.83333333333335</v>
      </c>
      <c r="C144" s="91">
        <f t="shared" si="19"/>
        <v>0.90972222222221999</v>
      </c>
      <c r="D144" s="86">
        <f>'Graficas Dias Tipo '!L142</f>
        <v>32192.1</v>
      </c>
      <c r="E144" s="86">
        <f>'Graficas Dias Tipo '!AL142</f>
        <v>6668.9000000000005</v>
      </c>
      <c r="F144" s="86">
        <f>'Graficas Dias Tipo '!Y142</f>
        <v>36012.566666666666</v>
      </c>
      <c r="G144" s="86">
        <f>'Graficas Dias Tipo '!AY142</f>
        <v>9375.7999999999993</v>
      </c>
      <c r="H144" s="87">
        <f t="shared" si="14"/>
        <v>1615.0927217864082</v>
      </c>
      <c r="I144" s="88">
        <f t="shared" si="15"/>
        <v>33807.192721786407</v>
      </c>
      <c r="J144" s="89">
        <f t="shared" si="16"/>
        <v>7813.2352003953165</v>
      </c>
      <c r="K144" s="148"/>
    </row>
    <row r="145" spans="1:11">
      <c r="A145" s="80">
        <f t="shared" si="17"/>
        <v>133</v>
      </c>
      <c r="B145" s="80">
        <f t="shared" si="18"/>
        <v>22.000000000000018</v>
      </c>
      <c r="C145" s="91">
        <f t="shared" si="19"/>
        <v>0.91666666666666441</v>
      </c>
      <c r="D145" s="86">
        <f>'Graficas Dias Tipo '!L143</f>
        <v>31758.5</v>
      </c>
      <c r="E145" s="86">
        <f>'Graficas Dias Tipo '!AL143</f>
        <v>6615.3</v>
      </c>
      <c r="F145" s="86">
        <f>'Graficas Dias Tipo '!Y143</f>
        <v>35396.266666666663</v>
      </c>
      <c r="G145" s="86">
        <f>'Graficas Dias Tipo '!AY143</f>
        <v>9283.8333333333339</v>
      </c>
      <c r="H145" s="87">
        <f t="shared" si="14"/>
        <v>1465.7984365792654</v>
      </c>
      <c r="I145" s="88">
        <f t="shared" si="15"/>
        <v>33224.298436579265</v>
      </c>
      <c r="J145" s="89">
        <f t="shared" si="16"/>
        <v>7690.5564269175211</v>
      </c>
      <c r="K145" s="148"/>
    </row>
    <row r="146" spans="1:11">
      <c r="A146" s="80">
        <f t="shared" si="17"/>
        <v>134</v>
      </c>
      <c r="B146" s="80">
        <f t="shared" si="18"/>
        <v>22.166666666666686</v>
      </c>
      <c r="C146" s="91">
        <f t="shared" si="19"/>
        <v>0.92361111111110883</v>
      </c>
      <c r="D146" s="86">
        <f>'Graficas Dias Tipo '!L144</f>
        <v>31488.23333333333</v>
      </c>
      <c r="E146" s="86">
        <f>'Graficas Dias Tipo '!AL144</f>
        <v>6574.9666666666662</v>
      </c>
      <c r="F146" s="86">
        <f>'Graficas Dias Tipo '!Y144</f>
        <v>35201.966666666674</v>
      </c>
      <c r="G146" s="86">
        <f>'Graficas Dias Tipo '!AY144</f>
        <v>9212.2666666666664</v>
      </c>
      <c r="H146" s="87">
        <f t="shared" si="14"/>
        <v>1289.3597358799016</v>
      </c>
      <c r="I146" s="88">
        <f t="shared" si="15"/>
        <v>32777.593069213232</v>
      </c>
      <c r="J146" s="89">
        <f t="shared" si="16"/>
        <v>7490.6028005039698</v>
      </c>
      <c r="K146" s="148"/>
    </row>
    <row r="147" spans="1:11">
      <c r="A147" s="80">
        <f t="shared" si="17"/>
        <v>135</v>
      </c>
      <c r="B147" s="80">
        <f t="shared" si="18"/>
        <v>22.333333333333353</v>
      </c>
      <c r="C147" s="91">
        <f t="shared" si="19"/>
        <v>0.93055555555555325</v>
      </c>
      <c r="D147" s="86">
        <f>'Graficas Dias Tipo '!L145</f>
        <v>31142.433333333331</v>
      </c>
      <c r="E147" s="86">
        <f>'Graficas Dias Tipo '!AL145</f>
        <v>6507.9</v>
      </c>
      <c r="F147" s="86">
        <f>'Graficas Dias Tipo '!Y145</f>
        <v>34902.300000000003</v>
      </c>
      <c r="G147" s="86">
        <f>'Graficas Dias Tipo '!AY145</f>
        <v>9102</v>
      </c>
      <c r="H147" s="87">
        <f t="shared" si="14"/>
        <v>1085.7766196883458</v>
      </c>
      <c r="I147" s="88">
        <f t="shared" si="15"/>
        <v>32228.209953021676</v>
      </c>
      <c r="J147" s="89">
        <f t="shared" si="16"/>
        <v>7257.0258012164086</v>
      </c>
      <c r="K147" s="148"/>
    </row>
    <row r="148" spans="1:11">
      <c r="A148" s="80">
        <f t="shared" si="17"/>
        <v>136</v>
      </c>
      <c r="B148" s="80">
        <f t="shared" si="18"/>
        <v>22.500000000000021</v>
      </c>
      <c r="C148" s="91">
        <f t="shared" si="19"/>
        <v>0.93749999999999767</v>
      </c>
      <c r="D148" s="86">
        <f>'Graficas Dias Tipo '!L146</f>
        <v>30705.9</v>
      </c>
      <c r="E148" s="86">
        <f>'Graficas Dias Tipo '!AL146</f>
        <v>6418.6333333333332</v>
      </c>
      <c r="F148" s="86">
        <f>'Graficas Dias Tipo '!Y146</f>
        <v>34402.400000000001</v>
      </c>
      <c r="G148" s="86">
        <f>'Graficas Dias Tipo '!AY146</f>
        <v>8992.9</v>
      </c>
      <c r="H148" s="87">
        <f t="shared" si="14"/>
        <v>855.04908800456906</v>
      </c>
      <c r="I148" s="88">
        <f t="shared" si="15"/>
        <v>31560.949088004571</v>
      </c>
      <c r="J148" s="89">
        <f t="shared" si="16"/>
        <v>7014.0950851563812</v>
      </c>
      <c r="K148" s="148"/>
    </row>
    <row r="149" spans="1:11">
      <c r="A149" s="80">
        <f t="shared" si="17"/>
        <v>137</v>
      </c>
      <c r="B149" s="80">
        <f t="shared" si="18"/>
        <v>22.666666666666689</v>
      </c>
      <c r="C149" s="91">
        <f t="shared" si="19"/>
        <v>0.94444444444444209</v>
      </c>
      <c r="D149" s="86">
        <f>'Graficas Dias Tipo '!L147</f>
        <v>30250.6</v>
      </c>
      <c r="E149" s="86">
        <f>'Graficas Dias Tipo '!AL147</f>
        <v>6319.9333333333334</v>
      </c>
      <c r="F149" s="86">
        <f>'Graficas Dias Tipo '!Y147</f>
        <v>33903.199999999997</v>
      </c>
      <c r="G149" s="86">
        <f>'Graficas Dias Tipo '!AY147</f>
        <v>8886.3000000000011</v>
      </c>
      <c r="H149" s="87">
        <f t="shared" si="14"/>
        <v>597.17714082860039</v>
      </c>
      <c r="I149" s="88">
        <f t="shared" si="15"/>
        <v>30847.777140828599</v>
      </c>
      <c r="J149" s="89">
        <f t="shared" si="16"/>
        <v>6739.5181519058096</v>
      </c>
      <c r="K149" s="148"/>
    </row>
    <row r="150" spans="1:11">
      <c r="A150" s="80">
        <f t="shared" si="17"/>
        <v>138</v>
      </c>
      <c r="B150" s="80">
        <f t="shared" si="18"/>
        <v>22.833333333333357</v>
      </c>
      <c r="C150" s="91">
        <f t="shared" si="19"/>
        <v>0.95138888888888651</v>
      </c>
      <c r="D150" s="86">
        <f>'Graficas Dias Tipo '!L148</f>
        <v>29924.26666666667</v>
      </c>
      <c r="E150" s="86">
        <f>'Graficas Dias Tipo '!AL148</f>
        <v>6238.2333333333336</v>
      </c>
      <c r="F150" s="86">
        <f>'Graficas Dias Tipo '!Y148</f>
        <v>33446.1</v>
      </c>
      <c r="G150" s="86">
        <f>'Graficas Dias Tipo '!AY148</f>
        <v>8783.8000000000011</v>
      </c>
      <c r="H150" s="87">
        <f t="shared" si="14"/>
        <v>312.1607781604107</v>
      </c>
      <c r="I150" s="88">
        <f t="shared" si="15"/>
        <v>30236.427444827081</v>
      </c>
      <c r="J150" s="89">
        <f t="shared" si="16"/>
        <v>6463.8618615220248</v>
      </c>
      <c r="K150" s="148"/>
    </row>
    <row r="151" spans="1:11">
      <c r="A151" s="80">
        <f t="shared" si="17"/>
        <v>139</v>
      </c>
      <c r="B151" s="80">
        <f t="shared" si="18"/>
        <v>23.000000000000025</v>
      </c>
      <c r="C151" s="96">
        <f t="shared" si="19"/>
        <v>0.95833333333333093</v>
      </c>
      <c r="D151" s="86">
        <f>'Graficas Dias Tipo '!L149</f>
        <v>29426.133333333339</v>
      </c>
      <c r="E151" s="86">
        <f>'Graficas Dias Tipo '!AL149</f>
        <v>6168.2333333333336</v>
      </c>
      <c r="F151" s="86">
        <f>'Graficas Dias Tipo '!Y149</f>
        <v>32817.033333333333</v>
      </c>
      <c r="G151" s="86">
        <f>'Graficas Dias Tipo '!AY149</f>
        <v>8699.7999999999993</v>
      </c>
      <c r="H151" s="87">
        <f t="shared" si="14"/>
        <v>0</v>
      </c>
      <c r="I151" s="88">
        <f t="shared" si="15"/>
        <v>29426.133333333339</v>
      </c>
      <c r="J151" s="89">
        <f t="shared" si="16"/>
        <v>6168.2333333333336</v>
      </c>
      <c r="K151" s="148"/>
    </row>
    <row r="152" spans="1:11">
      <c r="A152" s="80">
        <f t="shared" si="17"/>
        <v>140</v>
      </c>
      <c r="B152" s="80">
        <f t="shared" si="18"/>
        <v>23.166666666666693</v>
      </c>
      <c r="C152" s="91">
        <f t="shared" si="19"/>
        <v>0.96527777777777535</v>
      </c>
      <c r="D152" s="86">
        <f>'Graficas Dias Tipo '!L150</f>
        <v>29087.899999999998</v>
      </c>
      <c r="E152" s="86">
        <f>'Graficas Dias Tipo '!AL150</f>
        <v>6177.2666666666664</v>
      </c>
      <c r="F152" s="86">
        <f>'Graficas Dias Tipo '!Y150</f>
        <v>32356.333333333328</v>
      </c>
      <c r="G152" s="86">
        <f>'Graficas Dias Tipo '!AY150</f>
        <v>8693.4333333333343</v>
      </c>
      <c r="H152" s="87">
        <v>0</v>
      </c>
      <c r="I152" s="88">
        <f t="shared" si="15"/>
        <v>29087.899999999998</v>
      </c>
      <c r="J152" s="89">
        <f t="shared" si="16"/>
        <v>6177.2666666666664</v>
      </c>
      <c r="K152" s="148"/>
    </row>
    <row r="153" spans="1:11">
      <c r="A153" s="80">
        <f t="shared" si="17"/>
        <v>141</v>
      </c>
      <c r="B153" s="80">
        <f t="shared" si="18"/>
        <v>23.333333333333361</v>
      </c>
      <c r="C153" s="91">
        <f t="shared" si="19"/>
        <v>0.97222222222221977</v>
      </c>
      <c r="D153" s="86">
        <f>'Graficas Dias Tipo '!L151</f>
        <v>28709.533333333333</v>
      </c>
      <c r="E153" s="86">
        <f>'Graficas Dias Tipo '!AL151</f>
        <v>6118.2333333333336</v>
      </c>
      <c r="F153" s="86">
        <f>'Graficas Dias Tipo '!Y151</f>
        <v>31889.866666666672</v>
      </c>
      <c r="G153" s="86">
        <f>'Graficas Dias Tipo '!AY151</f>
        <v>8579.9666666666653</v>
      </c>
      <c r="H153" s="87">
        <v>0</v>
      </c>
      <c r="I153" s="88">
        <f t="shared" si="15"/>
        <v>28709.533333333333</v>
      </c>
      <c r="J153" s="89">
        <f t="shared" si="16"/>
        <v>6118.2333333333336</v>
      </c>
      <c r="K153" s="148"/>
    </row>
    <row r="154" spans="1:11">
      <c r="A154" s="80">
        <f t="shared" si="17"/>
        <v>142</v>
      </c>
      <c r="B154" s="80">
        <f t="shared" si="18"/>
        <v>23.500000000000028</v>
      </c>
      <c r="C154" s="91">
        <f t="shared" si="19"/>
        <v>0.97916666666666419</v>
      </c>
      <c r="D154" s="86">
        <f>'Graficas Dias Tipo '!L152</f>
        <v>28318.3</v>
      </c>
      <c r="E154" s="86">
        <f>'Graficas Dias Tipo '!AL152</f>
        <v>6037.2333333333327</v>
      </c>
      <c r="F154" s="86">
        <f>'Graficas Dias Tipo '!Y152</f>
        <v>31298.566666666666</v>
      </c>
      <c r="G154" s="86">
        <f>'Graficas Dias Tipo '!AY152</f>
        <v>8477.0333333333328</v>
      </c>
      <c r="H154" s="87">
        <v>0</v>
      </c>
      <c r="I154" s="88">
        <f t="shared" si="15"/>
        <v>28318.3</v>
      </c>
      <c r="J154" s="89">
        <f t="shared" si="16"/>
        <v>6037.2333333333327</v>
      </c>
      <c r="K154" s="148"/>
    </row>
    <row r="155" spans="1:11">
      <c r="A155" s="80">
        <f t="shared" si="17"/>
        <v>143</v>
      </c>
      <c r="B155" s="80">
        <f t="shared" si="18"/>
        <v>23.666666666666696</v>
      </c>
      <c r="C155" s="91">
        <f t="shared" si="19"/>
        <v>0.98611111111110861</v>
      </c>
      <c r="D155" s="86">
        <f>'Graficas Dias Tipo '!L153</f>
        <v>27934.433333333331</v>
      </c>
      <c r="E155" s="86">
        <f>'Graficas Dias Tipo '!AL153</f>
        <v>5958.2666666666664</v>
      </c>
      <c r="F155" s="86">
        <f>'Graficas Dias Tipo '!Y153</f>
        <v>30847.366666666669</v>
      </c>
      <c r="G155" s="86">
        <f>'Graficas Dias Tipo '!AY153</f>
        <v>8336.6666666666661</v>
      </c>
      <c r="H155" s="87">
        <v>0</v>
      </c>
      <c r="I155" s="88">
        <f t="shared" si="15"/>
        <v>27934.433333333331</v>
      </c>
      <c r="J155" s="89">
        <f t="shared" si="16"/>
        <v>5958.2666666666664</v>
      </c>
      <c r="K155" s="148"/>
    </row>
    <row r="156" spans="1:11" ht="15.75" thickBot="1">
      <c r="A156" s="80">
        <f t="shared" si="17"/>
        <v>144</v>
      </c>
      <c r="B156" s="80">
        <f t="shared" si="18"/>
        <v>23.833333333333364</v>
      </c>
      <c r="C156" s="91">
        <f t="shared" si="19"/>
        <v>0.99305555555555303</v>
      </c>
      <c r="D156" s="86">
        <f>'Graficas Dias Tipo '!L154</f>
        <v>27622.199999999997</v>
      </c>
      <c r="E156" s="86">
        <f>'Graficas Dias Tipo '!AL154</f>
        <v>5878.7666666666664</v>
      </c>
      <c r="F156" s="86">
        <f>'Graficas Dias Tipo '!Y154</f>
        <v>30315.333333333332</v>
      </c>
      <c r="G156" s="86">
        <f>'Graficas Dias Tipo '!AY154</f>
        <v>8170.4333333333325</v>
      </c>
      <c r="H156" s="97">
        <v>0</v>
      </c>
      <c r="I156" s="98">
        <f t="shared" si="15"/>
        <v>27622.199999999997</v>
      </c>
      <c r="J156" s="26">
        <f t="shared" si="16"/>
        <v>5878.7666666666664</v>
      </c>
      <c r="K156" s="148"/>
    </row>
  </sheetData>
  <mergeCells count="14">
    <mergeCell ref="R17:U17"/>
    <mergeCell ref="R14:S14"/>
    <mergeCell ref="L2:M2"/>
    <mergeCell ref="O1:P1"/>
    <mergeCell ref="G1:J1"/>
    <mergeCell ref="I2:J2"/>
    <mergeCell ref="R1:S1"/>
    <mergeCell ref="H11:J11"/>
    <mergeCell ref="L14:M14"/>
    <mergeCell ref="O14:P14"/>
    <mergeCell ref="L7:M7"/>
    <mergeCell ref="R9:U9"/>
    <mergeCell ref="O10:P10"/>
    <mergeCell ref="T10:U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E11" sqref="E11"/>
    </sheetView>
  </sheetViews>
  <sheetFormatPr baseColWidth="10" defaultRowHeight="15"/>
  <cols>
    <col min="1" max="1" width="27.85546875" style="1" bestFit="1" customWidth="1"/>
    <col min="2" max="3" width="12.42578125" style="1" bestFit="1" customWidth="1"/>
    <col min="4" max="4" width="7.5703125" style="1" bestFit="1" customWidth="1"/>
    <col min="5" max="5" width="22.140625" style="1" bestFit="1" customWidth="1"/>
    <col min="6" max="6" width="27.85546875" style="1" bestFit="1" customWidth="1"/>
    <col min="7" max="7" width="11.42578125" style="1"/>
    <col min="8" max="8" width="16.28515625" style="1" bestFit="1" customWidth="1"/>
    <col min="9" max="9" width="11.85546875" style="1" bestFit="1" customWidth="1"/>
    <col min="10" max="16384" width="11.42578125" style="1"/>
  </cols>
  <sheetData>
    <row r="1" spans="1:6" ht="15.75" thickBot="1">
      <c r="A1" s="1">
        <v>1</v>
      </c>
      <c r="B1" s="1" t="s">
        <v>71</v>
      </c>
      <c r="C1" s="1">
        <v>3.6</v>
      </c>
      <c r="D1" s="1" t="s">
        <v>72</v>
      </c>
    </row>
    <row r="2" spans="1:6" ht="15.75" thickBot="1">
      <c r="A2" s="244" t="s">
        <v>75</v>
      </c>
      <c r="B2" s="245"/>
      <c r="C2" s="246"/>
    </row>
    <row r="3" spans="1:6">
      <c r="A3" s="170"/>
      <c r="B3" s="170" t="s">
        <v>73</v>
      </c>
      <c r="C3" s="170" t="s">
        <v>261</v>
      </c>
    </row>
    <row r="4" spans="1:6">
      <c r="A4" s="169" t="s">
        <v>260</v>
      </c>
      <c r="B4" s="22">
        <v>10.961</v>
      </c>
      <c r="C4" s="22">
        <v>13.061</v>
      </c>
      <c r="D4" s="2"/>
      <c r="E4" s="2"/>
      <c r="F4" s="2"/>
    </row>
    <row r="5" spans="1:6">
      <c r="A5" s="169" t="s">
        <v>262</v>
      </c>
      <c r="B5" s="169">
        <v>12.19</v>
      </c>
      <c r="C5" s="169">
        <v>11.8</v>
      </c>
      <c r="D5" s="3"/>
      <c r="E5" s="2"/>
    </row>
    <row r="6" spans="1:6">
      <c r="A6" s="169" t="s">
        <v>196</v>
      </c>
      <c r="B6" s="169">
        <v>720</v>
      </c>
      <c r="C6" s="169">
        <v>820</v>
      </c>
      <c r="D6" s="4"/>
    </row>
    <row r="7" spans="1:6">
      <c r="A7" s="169" t="s">
        <v>74</v>
      </c>
      <c r="B7" s="169">
        <v>775</v>
      </c>
      <c r="C7" s="169">
        <v>845</v>
      </c>
    </row>
    <row r="8" spans="1:6" ht="18">
      <c r="A8" s="169" t="s">
        <v>265</v>
      </c>
      <c r="B8" s="169">
        <f>AVERAGE(B6:B7)</f>
        <v>747.5</v>
      </c>
      <c r="C8" s="169">
        <f>AVERAGE(C6:C7)</f>
        <v>832.5</v>
      </c>
    </row>
    <row r="9" spans="1:6">
      <c r="A9" s="169" t="s">
        <v>259</v>
      </c>
      <c r="B9" s="22">
        <f>C4*$C$1*B8/1000</f>
        <v>35.147151000000008</v>
      </c>
      <c r="C9" s="22">
        <f>C5*$C$1*C8/1000</f>
        <v>35.364600000000003</v>
      </c>
    </row>
    <row r="10" spans="1:6" ht="15.75" thickBot="1">
      <c r="A10" s="171" t="s">
        <v>264</v>
      </c>
      <c r="B10" s="172">
        <f>B9*B4</f>
        <v>385.24792211100009</v>
      </c>
      <c r="C10" s="172">
        <f>C9*B5</f>
        <v>431.09447399999999</v>
      </c>
    </row>
    <row r="11" spans="1:6" ht="15.75" thickBot="1">
      <c r="A11" s="244" t="s">
        <v>76</v>
      </c>
      <c r="B11" s="245"/>
      <c r="C11" s="246"/>
    </row>
    <row r="12" spans="1:6">
      <c r="A12" s="170"/>
      <c r="B12" s="170" t="s">
        <v>73</v>
      </c>
      <c r="C12" s="170" t="s">
        <v>236</v>
      </c>
    </row>
    <row r="13" spans="1:6" ht="15.75" thickBot="1">
      <c r="A13" s="171" t="s">
        <v>77</v>
      </c>
      <c r="B13" s="171">
        <v>2.3199999999999998</v>
      </c>
      <c r="C13" s="171">
        <v>2.62</v>
      </c>
    </row>
    <row r="14" spans="1:6" ht="15.75" thickBot="1">
      <c r="A14" s="241" t="s">
        <v>258</v>
      </c>
      <c r="B14" s="242"/>
      <c r="C14" s="243"/>
    </row>
    <row r="15" spans="1:6">
      <c r="A15" s="170"/>
      <c r="B15" s="170" t="s">
        <v>73</v>
      </c>
      <c r="C15" s="170" t="s">
        <v>236</v>
      </c>
    </row>
    <row r="16" spans="1:6">
      <c r="A16" s="173" t="s">
        <v>263</v>
      </c>
      <c r="B16" s="174">
        <f>B13+B10/1000</f>
        <v>2.705247922111</v>
      </c>
      <c r="C16" s="174">
        <f>C13+C10/1000</f>
        <v>3.0510944740000001</v>
      </c>
    </row>
  </sheetData>
  <mergeCells count="3">
    <mergeCell ref="A14:C14"/>
    <mergeCell ref="A2:C2"/>
    <mergeCell ref="A11:C11"/>
  </mergeCells>
  <hyperlinks>
    <hyperlink ref="D4:F4" r:id="rId1" display="Contaminación en el transport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E1" workbookViewId="0">
      <selection activeCell="F24" sqref="F24"/>
    </sheetView>
  </sheetViews>
  <sheetFormatPr baseColWidth="10" defaultColWidth="9.140625" defaultRowHeight="15"/>
  <cols>
    <col min="1" max="1" width="31.85546875" style="1" bestFit="1" customWidth="1"/>
    <col min="2" max="2" width="15.140625" style="1" bestFit="1" customWidth="1"/>
    <col min="3" max="3" width="14.85546875" style="1" bestFit="1" customWidth="1"/>
    <col min="4" max="4" width="26.5703125" style="1" bestFit="1" customWidth="1"/>
    <col min="5" max="5" width="19.7109375" style="1" bestFit="1" customWidth="1"/>
    <col min="6" max="6" width="32" style="1" bestFit="1" customWidth="1"/>
    <col min="7" max="7" width="11.42578125" style="1" bestFit="1" customWidth="1"/>
    <col min="8" max="8" width="0" style="1" hidden="1" customWidth="1"/>
    <col min="9" max="9" width="30.42578125" style="1" bestFit="1" customWidth="1"/>
    <col min="10" max="10" width="19.85546875" style="1" bestFit="1" customWidth="1"/>
    <col min="11" max="11" width="32.42578125" style="1" bestFit="1" customWidth="1"/>
    <col min="12" max="12" width="19.7109375" style="1" bestFit="1" customWidth="1"/>
    <col min="13" max="13" width="19.42578125" style="1" bestFit="1" customWidth="1"/>
    <col min="14" max="14" width="19.140625" style="1" bestFit="1" customWidth="1"/>
    <col min="15" max="15" width="6.42578125" style="1" bestFit="1" customWidth="1"/>
    <col min="16" max="16384" width="9.140625" style="1"/>
  </cols>
  <sheetData>
    <row r="1" spans="1:15">
      <c r="A1" s="1" t="s">
        <v>68</v>
      </c>
      <c r="B1" s="1">
        <v>22876830</v>
      </c>
      <c r="D1" s="8" t="s">
        <v>186</v>
      </c>
      <c r="E1" s="8">
        <v>13038663</v>
      </c>
      <c r="F1" s="1" t="s">
        <v>250</v>
      </c>
      <c r="G1" s="7">
        <f>E1/SUM(E1:E2)</f>
        <v>0.57038977189768891</v>
      </c>
      <c r="I1" s="1" t="s">
        <v>69</v>
      </c>
      <c r="J1" s="1">
        <v>12961</v>
      </c>
      <c r="K1" s="11" t="s">
        <v>78</v>
      </c>
      <c r="L1" s="1">
        <v>200</v>
      </c>
      <c r="M1" s="252" t="s">
        <v>171</v>
      </c>
      <c r="N1" s="252"/>
      <c r="O1" s="1">
        <v>8</v>
      </c>
    </row>
    <row r="2" spans="1:15">
      <c r="A2" s="1" t="s">
        <v>251</v>
      </c>
      <c r="B2" s="1">
        <f>B1-SUM(E1:E2,E3)</f>
        <v>2772</v>
      </c>
      <c r="D2" s="8" t="s">
        <v>187</v>
      </c>
      <c r="E2" s="8">
        <v>9820553</v>
      </c>
      <c r="F2" s="1" t="s">
        <v>98</v>
      </c>
      <c r="G2" s="7">
        <f>E2/SUM(E1:E2)</f>
        <v>0.42961022810231114</v>
      </c>
      <c r="I2" s="1" t="s">
        <v>70</v>
      </c>
      <c r="J2" s="7">
        <f>J1/365</f>
        <v>35.509589041095893</v>
      </c>
      <c r="K2" s="11" t="s">
        <v>78</v>
      </c>
      <c r="L2" s="1">
        <v>150</v>
      </c>
      <c r="M2" s="252" t="s">
        <v>252</v>
      </c>
      <c r="N2" s="252"/>
      <c r="O2" s="1">
        <v>5</v>
      </c>
    </row>
    <row r="3" spans="1:15">
      <c r="A3" s="1" t="s">
        <v>185</v>
      </c>
      <c r="B3" s="39">
        <f>E3/E4*100</f>
        <v>6.488573212501253E-2</v>
      </c>
      <c r="D3" s="8" t="s">
        <v>188</v>
      </c>
      <c r="E3" s="8">
        <v>14842</v>
      </c>
      <c r="I3" s="1" t="s">
        <v>253</v>
      </c>
      <c r="J3" s="7">
        <f>J2*G25/100</f>
        <v>4.0350849884021178</v>
      </c>
      <c r="K3" s="1" t="s">
        <v>254</v>
      </c>
      <c r="L3" s="7">
        <f>J1*G25/100</f>
        <v>1472.8060207667729</v>
      </c>
      <c r="M3" s="252" t="s">
        <v>198</v>
      </c>
      <c r="N3" s="252"/>
      <c r="O3" s="39">
        <f>(1-O1/100)*(1-O2/100)</f>
        <v>0.874</v>
      </c>
    </row>
    <row r="4" spans="1:15">
      <c r="D4" s="8" t="s">
        <v>189</v>
      </c>
      <c r="E4" s="8">
        <f>SUM(E1:E3)</f>
        <v>22874058</v>
      </c>
      <c r="I4" s="1" t="s">
        <v>255</v>
      </c>
      <c r="J4" s="7">
        <f>J3/O3</f>
        <v>4.6168020462266792</v>
      </c>
      <c r="K4" s="1" t="s">
        <v>256</v>
      </c>
      <c r="L4" s="7">
        <f>L3/(1-(O1+O2)/100)</f>
        <v>1692.8804836399688</v>
      </c>
    </row>
    <row r="5" spans="1:15">
      <c r="J5" s="7"/>
      <c r="L5" s="7"/>
    </row>
    <row r="6" spans="1:15" ht="15.75" thickBot="1">
      <c r="B6" s="251" t="s">
        <v>257</v>
      </c>
      <c r="C6" s="251"/>
      <c r="D6" s="251"/>
      <c r="E6" s="251"/>
      <c r="F6" s="251"/>
      <c r="G6" s="251"/>
    </row>
    <row r="7" spans="1:15" ht="17.25" thickBot="1">
      <c r="B7" s="40" t="s">
        <v>47</v>
      </c>
      <c r="C7" s="40" t="s">
        <v>48</v>
      </c>
      <c r="D7" s="41" t="s">
        <v>49</v>
      </c>
      <c r="E7" s="42" t="s">
        <v>67</v>
      </c>
      <c r="F7" s="42" t="s">
        <v>66</v>
      </c>
      <c r="G7" s="18" t="s">
        <v>53</v>
      </c>
      <c r="J7" s="40" t="s">
        <v>47</v>
      </c>
      <c r="K7" s="40" t="s">
        <v>48</v>
      </c>
      <c r="L7" s="43" t="str">
        <f t="shared" ref="L7:L24" si="0">E7</f>
        <v>Energía batería(kWh)</v>
      </c>
      <c r="M7" s="42" t="s">
        <v>165</v>
      </c>
      <c r="N7" s="44" t="s">
        <v>166</v>
      </c>
    </row>
    <row r="8" spans="1:15">
      <c r="B8" s="45" t="s">
        <v>19</v>
      </c>
      <c r="C8" s="45" t="s">
        <v>32</v>
      </c>
      <c r="D8" s="46">
        <v>1327</v>
      </c>
      <c r="E8" s="5">
        <v>41</v>
      </c>
      <c r="F8" s="5">
        <v>403</v>
      </c>
      <c r="G8" s="33">
        <f>E8/F8*100</f>
        <v>10.173697270471465</v>
      </c>
      <c r="J8" s="45" t="s">
        <v>19</v>
      </c>
      <c r="K8" s="47" t="s">
        <v>32</v>
      </c>
      <c r="L8" s="48">
        <f t="shared" si="0"/>
        <v>41</v>
      </c>
      <c r="M8" s="49">
        <f t="shared" ref="M8:M24" si="1">$L$1*L8</f>
        <v>8200</v>
      </c>
      <c r="N8" s="50">
        <f t="shared" ref="N8:N24" si="2">$L$2*L8</f>
        <v>6150</v>
      </c>
    </row>
    <row r="9" spans="1:15">
      <c r="B9" s="51" t="s">
        <v>20</v>
      </c>
      <c r="C9" s="51" t="s">
        <v>33</v>
      </c>
      <c r="D9" s="52">
        <v>530</v>
      </c>
      <c r="E9" s="8">
        <v>40</v>
      </c>
      <c r="F9" s="8">
        <v>378</v>
      </c>
      <c r="G9" s="13">
        <f>E9/F9*100</f>
        <v>10.582010582010582</v>
      </c>
      <c r="J9" s="51" t="s">
        <v>20</v>
      </c>
      <c r="K9" s="51" t="s">
        <v>33</v>
      </c>
      <c r="L9" s="53">
        <f t="shared" si="0"/>
        <v>40</v>
      </c>
      <c r="M9" s="8">
        <f t="shared" si="1"/>
        <v>8000</v>
      </c>
      <c r="N9" s="9">
        <f t="shared" si="2"/>
        <v>6000</v>
      </c>
    </row>
    <row r="10" spans="1:15">
      <c r="B10" s="51" t="s">
        <v>21</v>
      </c>
      <c r="C10" s="51" t="s">
        <v>34</v>
      </c>
      <c r="D10" s="52">
        <v>497</v>
      </c>
      <c r="E10" s="8">
        <v>33</v>
      </c>
      <c r="F10" s="8">
        <v>300</v>
      </c>
      <c r="G10" s="13">
        <f>E10/F10*100</f>
        <v>11</v>
      </c>
      <c r="J10" s="51" t="s">
        <v>21</v>
      </c>
      <c r="K10" s="51" t="s">
        <v>34</v>
      </c>
      <c r="L10" s="53">
        <f t="shared" si="0"/>
        <v>33</v>
      </c>
      <c r="M10" s="8">
        <f t="shared" si="1"/>
        <v>6600</v>
      </c>
      <c r="N10" s="9">
        <f t="shared" si="2"/>
        <v>4950</v>
      </c>
    </row>
    <row r="11" spans="1:15" s="54" customFormat="1">
      <c r="B11" s="55" t="s">
        <v>22</v>
      </c>
      <c r="C11" s="55" t="s">
        <v>63</v>
      </c>
      <c r="D11" s="56">
        <v>418</v>
      </c>
      <c r="E11" s="57">
        <v>17.600000000000001</v>
      </c>
      <c r="F11" s="57">
        <v>160</v>
      </c>
      <c r="G11" s="58">
        <f>E11/F11*100</f>
        <v>11.000000000000002</v>
      </c>
      <c r="H11" s="54" t="s">
        <v>64</v>
      </c>
      <c r="J11" s="55" t="s">
        <v>22</v>
      </c>
      <c r="K11" s="55" t="s">
        <v>63</v>
      </c>
      <c r="L11" s="59">
        <f t="shared" si="0"/>
        <v>17.600000000000001</v>
      </c>
      <c r="M11" s="57">
        <f t="shared" si="1"/>
        <v>3520.0000000000005</v>
      </c>
      <c r="N11" s="60">
        <f t="shared" si="2"/>
        <v>2640</v>
      </c>
    </row>
    <row r="12" spans="1:15">
      <c r="B12" s="51" t="s">
        <v>23</v>
      </c>
      <c r="C12" s="51" t="s">
        <v>35</v>
      </c>
      <c r="D12" s="52">
        <v>225</v>
      </c>
      <c r="E12" s="8">
        <f>AVERAGE(D28:D29)</f>
        <v>75</v>
      </c>
      <c r="F12" s="8">
        <f>AVERAGE(E28:E29)</f>
        <v>551.5</v>
      </c>
      <c r="G12" s="13">
        <f>E12/F12*100</f>
        <v>13.599274705349048</v>
      </c>
      <c r="J12" s="51" t="s">
        <v>23</v>
      </c>
      <c r="K12" s="51" t="s">
        <v>35</v>
      </c>
      <c r="L12" s="53">
        <f t="shared" si="0"/>
        <v>75</v>
      </c>
      <c r="M12" s="8">
        <f t="shared" si="1"/>
        <v>15000</v>
      </c>
      <c r="N12" s="9">
        <f t="shared" si="2"/>
        <v>11250</v>
      </c>
    </row>
    <row r="13" spans="1:15">
      <c r="B13" s="51" t="s">
        <v>24</v>
      </c>
      <c r="C13" s="51" t="s">
        <v>36</v>
      </c>
      <c r="D13" s="52">
        <v>176</v>
      </c>
      <c r="E13" s="61">
        <f>G13*F13/100</f>
        <v>35.433</v>
      </c>
      <c r="F13" s="8">
        <v>279</v>
      </c>
      <c r="G13" s="9">
        <v>12.7</v>
      </c>
      <c r="J13" s="51" t="s">
        <v>24</v>
      </c>
      <c r="K13" s="51" t="s">
        <v>36</v>
      </c>
      <c r="L13" s="53">
        <f t="shared" si="0"/>
        <v>35.433</v>
      </c>
      <c r="M13" s="8">
        <f t="shared" si="1"/>
        <v>7086.6</v>
      </c>
      <c r="N13" s="9">
        <f t="shared" si="2"/>
        <v>5314.95</v>
      </c>
    </row>
    <row r="14" spans="1:15">
      <c r="B14" s="51" t="s">
        <v>23</v>
      </c>
      <c r="C14" s="51" t="s">
        <v>37</v>
      </c>
      <c r="D14" s="52">
        <v>162</v>
      </c>
      <c r="E14" s="8">
        <v>100</v>
      </c>
      <c r="F14" s="8">
        <v>565</v>
      </c>
      <c r="G14" s="13">
        <f>E14/F14*100</f>
        <v>17.699115044247787</v>
      </c>
      <c r="J14" s="51" t="s">
        <v>23</v>
      </c>
      <c r="K14" s="51" t="s">
        <v>37</v>
      </c>
      <c r="L14" s="53">
        <f t="shared" si="0"/>
        <v>100</v>
      </c>
      <c r="M14" s="8">
        <f t="shared" si="1"/>
        <v>20000</v>
      </c>
      <c r="N14" s="9">
        <f t="shared" si="2"/>
        <v>15000</v>
      </c>
    </row>
    <row r="15" spans="1:15">
      <c r="B15" s="51" t="s">
        <v>25</v>
      </c>
      <c r="C15" s="51" t="s">
        <v>38</v>
      </c>
      <c r="D15" s="52">
        <v>160</v>
      </c>
      <c r="E15" s="8">
        <v>14.5</v>
      </c>
      <c r="F15" s="8">
        <v>150</v>
      </c>
      <c r="G15" s="13">
        <f t="shared" ref="G15:G25" si="3">E15/F15*100</f>
        <v>9.6666666666666661</v>
      </c>
      <c r="J15" s="51" t="s">
        <v>25</v>
      </c>
      <c r="K15" s="51" t="s">
        <v>38</v>
      </c>
      <c r="L15" s="53">
        <f t="shared" si="0"/>
        <v>14.5</v>
      </c>
      <c r="M15" s="8">
        <f t="shared" si="1"/>
        <v>2900</v>
      </c>
      <c r="N15" s="9">
        <f t="shared" si="2"/>
        <v>2175</v>
      </c>
    </row>
    <row r="16" spans="1:15">
      <c r="B16" s="51" t="s">
        <v>26</v>
      </c>
      <c r="C16" s="51" t="s">
        <v>39</v>
      </c>
      <c r="D16" s="52">
        <v>129</v>
      </c>
      <c r="E16" s="8">
        <v>28</v>
      </c>
      <c r="F16" s="8">
        <v>280</v>
      </c>
      <c r="G16" s="13">
        <f t="shared" si="3"/>
        <v>10</v>
      </c>
      <c r="J16" s="51" t="s">
        <v>26</v>
      </c>
      <c r="K16" s="51" t="s">
        <v>39</v>
      </c>
      <c r="L16" s="53">
        <f t="shared" si="0"/>
        <v>28</v>
      </c>
      <c r="M16" s="8">
        <f t="shared" si="1"/>
        <v>5600</v>
      </c>
      <c r="N16" s="9">
        <f t="shared" si="2"/>
        <v>4200</v>
      </c>
    </row>
    <row r="17" spans="1:14">
      <c r="B17" s="51" t="s">
        <v>22</v>
      </c>
      <c r="C17" s="51" t="s">
        <v>40</v>
      </c>
      <c r="D17" s="52">
        <v>113</v>
      </c>
      <c r="E17" s="8">
        <v>17.600000000000001</v>
      </c>
      <c r="F17" s="8">
        <v>155</v>
      </c>
      <c r="G17" s="13">
        <f t="shared" si="3"/>
        <v>11.35483870967742</v>
      </c>
      <c r="H17" s="1" t="s">
        <v>54</v>
      </c>
      <c r="J17" s="51" t="s">
        <v>22</v>
      </c>
      <c r="K17" s="51" t="s">
        <v>40</v>
      </c>
      <c r="L17" s="53">
        <f t="shared" si="0"/>
        <v>17.600000000000001</v>
      </c>
      <c r="M17" s="8">
        <f t="shared" si="1"/>
        <v>3520.0000000000005</v>
      </c>
      <c r="N17" s="9">
        <f t="shared" si="2"/>
        <v>2640</v>
      </c>
    </row>
    <row r="18" spans="1:14">
      <c r="B18" s="51" t="s">
        <v>27</v>
      </c>
      <c r="C18" s="51" t="s">
        <v>41</v>
      </c>
      <c r="D18" s="52">
        <v>97</v>
      </c>
      <c r="E18" s="8">
        <v>27</v>
      </c>
      <c r="F18" s="8">
        <v>212</v>
      </c>
      <c r="G18" s="13">
        <f t="shared" si="3"/>
        <v>12.735849056603774</v>
      </c>
      <c r="H18" s="1" t="s">
        <v>55</v>
      </c>
      <c r="J18" s="51" t="s">
        <v>27</v>
      </c>
      <c r="K18" s="51" t="s">
        <v>41</v>
      </c>
      <c r="L18" s="53">
        <f t="shared" si="0"/>
        <v>27</v>
      </c>
      <c r="M18" s="8">
        <f t="shared" si="1"/>
        <v>5400</v>
      </c>
      <c r="N18" s="9">
        <f t="shared" si="2"/>
        <v>4050</v>
      </c>
    </row>
    <row r="19" spans="1:14">
      <c r="B19" s="51" t="s">
        <v>28</v>
      </c>
      <c r="C19" s="51" t="s">
        <v>56</v>
      </c>
      <c r="D19" s="52">
        <v>29</v>
      </c>
      <c r="E19" s="8">
        <v>14.5</v>
      </c>
      <c r="F19" s="8">
        <v>150</v>
      </c>
      <c r="G19" s="13">
        <f t="shared" si="3"/>
        <v>9.6666666666666661</v>
      </c>
      <c r="H19" s="1" t="s">
        <v>58</v>
      </c>
      <c r="J19" s="51" t="s">
        <v>28</v>
      </c>
      <c r="K19" s="51" t="s">
        <v>56</v>
      </c>
      <c r="L19" s="53">
        <f t="shared" si="0"/>
        <v>14.5</v>
      </c>
      <c r="M19" s="8">
        <f t="shared" si="1"/>
        <v>2900</v>
      </c>
      <c r="N19" s="9">
        <f t="shared" si="2"/>
        <v>2175</v>
      </c>
    </row>
    <row r="20" spans="1:14">
      <c r="B20" s="51" t="s">
        <v>24</v>
      </c>
      <c r="C20" s="51" t="s">
        <v>42</v>
      </c>
      <c r="D20" s="52">
        <v>21</v>
      </c>
      <c r="E20" s="8">
        <v>18.7</v>
      </c>
      <c r="F20" s="8">
        <v>160</v>
      </c>
      <c r="G20" s="13">
        <f t="shared" si="3"/>
        <v>11.6875</v>
      </c>
      <c r="H20" s="1" t="s">
        <v>57</v>
      </c>
      <c r="J20" s="51" t="s">
        <v>24</v>
      </c>
      <c r="K20" s="51" t="s">
        <v>42</v>
      </c>
      <c r="L20" s="53">
        <f t="shared" si="0"/>
        <v>18.7</v>
      </c>
      <c r="M20" s="8">
        <f t="shared" si="1"/>
        <v>3740</v>
      </c>
      <c r="N20" s="9">
        <f t="shared" si="2"/>
        <v>2805</v>
      </c>
    </row>
    <row r="21" spans="1:14">
      <c r="B21" s="51" t="s">
        <v>25</v>
      </c>
      <c r="C21" s="51" t="s">
        <v>43</v>
      </c>
      <c r="D21" s="52">
        <v>12</v>
      </c>
      <c r="E21" s="8">
        <v>30</v>
      </c>
      <c r="F21" s="8">
        <v>200</v>
      </c>
      <c r="G21" s="13">
        <f t="shared" si="3"/>
        <v>15</v>
      </c>
      <c r="H21" s="1" t="s">
        <v>62</v>
      </c>
      <c r="J21" s="51" t="s">
        <v>25</v>
      </c>
      <c r="K21" s="51" t="s">
        <v>43</v>
      </c>
      <c r="L21" s="53">
        <f t="shared" si="0"/>
        <v>30</v>
      </c>
      <c r="M21" s="8">
        <f t="shared" si="1"/>
        <v>6000</v>
      </c>
      <c r="N21" s="9">
        <f t="shared" si="2"/>
        <v>4500</v>
      </c>
    </row>
    <row r="22" spans="1:14">
      <c r="B22" s="51" t="s">
        <v>29</v>
      </c>
      <c r="C22" s="51" t="s">
        <v>44</v>
      </c>
      <c r="D22" s="52">
        <v>12</v>
      </c>
      <c r="E22" s="8">
        <v>28</v>
      </c>
      <c r="F22" s="8">
        <v>200</v>
      </c>
      <c r="G22" s="13">
        <f t="shared" si="3"/>
        <v>14.000000000000002</v>
      </c>
      <c r="H22" s="1" t="s">
        <v>59</v>
      </c>
      <c r="J22" s="51" t="s">
        <v>29</v>
      </c>
      <c r="K22" s="51" t="s">
        <v>44</v>
      </c>
      <c r="L22" s="53">
        <f t="shared" si="0"/>
        <v>28</v>
      </c>
      <c r="M22" s="8">
        <f t="shared" si="1"/>
        <v>5600</v>
      </c>
      <c r="N22" s="9">
        <f t="shared" si="2"/>
        <v>4200</v>
      </c>
    </row>
    <row r="23" spans="1:14">
      <c r="B23" s="51" t="s">
        <v>30</v>
      </c>
      <c r="C23" s="51" t="s">
        <v>45</v>
      </c>
      <c r="D23" s="52">
        <v>11</v>
      </c>
      <c r="E23" s="8">
        <v>18.7</v>
      </c>
      <c r="F23" s="8">
        <v>160</v>
      </c>
      <c r="G23" s="13">
        <f t="shared" si="3"/>
        <v>11.6875</v>
      </c>
      <c r="H23" s="1" t="s">
        <v>61</v>
      </c>
      <c r="J23" s="51" t="s">
        <v>30</v>
      </c>
      <c r="K23" s="51" t="s">
        <v>45</v>
      </c>
      <c r="L23" s="53">
        <f t="shared" si="0"/>
        <v>18.7</v>
      </c>
      <c r="M23" s="8">
        <f t="shared" si="1"/>
        <v>3740</v>
      </c>
      <c r="N23" s="9">
        <f t="shared" si="2"/>
        <v>2805</v>
      </c>
    </row>
    <row r="24" spans="1:14" ht="15.75" thickBot="1">
      <c r="B24" s="62" t="s">
        <v>31</v>
      </c>
      <c r="C24" s="62" t="s">
        <v>46</v>
      </c>
      <c r="D24" s="63">
        <v>1</v>
      </c>
      <c r="E24" s="6">
        <v>33.5</v>
      </c>
      <c r="F24" s="6">
        <v>225</v>
      </c>
      <c r="G24" s="64">
        <f t="shared" si="3"/>
        <v>14.888888888888888</v>
      </c>
      <c r="H24" s="1" t="s">
        <v>60</v>
      </c>
      <c r="J24" s="62" t="s">
        <v>31</v>
      </c>
      <c r="K24" s="62" t="s">
        <v>46</v>
      </c>
      <c r="L24" s="65">
        <f t="shared" si="0"/>
        <v>33.5</v>
      </c>
      <c r="M24" s="12">
        <f t="shared" si="1"/>
        <v>6700</v>
      </c>
      <c r="N24" s="32">
        <f t="shared" si="2"/>
        <v>5025</v>
      </c>
    </row>
    <row r="25" spans="1:14" ht="15.75" thickBot="1">
      <c r="B25" s="248" t="s">
        <v>65</v>
      </c>
      <c r="C25" s="249"/>
      <c r="D25" s="250"/>
      <c r="E25" s="66">
        <f>SUMPRODUCT(E8:E24,D8:D24)/SUM(D8:D24)</f>
        <v>38.511277551020413</v>
      </c>
      <c r="F25" s="67">
        <f>SUMPRODUCT(F8:F24,D8:D24)/SUM(D8:D24)</f>
        <v>338.90727040816324</v>
      </c>
      <c r="G25" s="68">
        <f t="shared" si="3"/>
        <v>11.363367184374452</v>
      </c>
      <c r="J25" s="248" t="s">
        <v>65</v>
      </c>
      <c r="K25" s="250"/>
      <c r="L25" s="67">
        <f>SUMPRODUCT(L8:L24,D8:D24)/SUM(D8:D24)</f>
        <v>38.511277551020413</v>
      </c>
      <c r="M25" s="67">
        <f>SUMPRODUCT(M8:M24,D8:D24)/SUM(D8:D24)</f>
        <v>7702.2555102040824</v>
      </c>
      <c r="N25" s="67">
        <f>SUMPRODUCT(N8:N24,D8:D24)/SUM(D8:D24)</f>
        <v>5776.6916326530609</v>
      </c>
    </row>
    <row r="28" spans="1:14">
      <c r="A28" s="1" t="s">
        <v>50</v>
      </c>
      <c r="B28" s="1" t="s">
        <v>51</v>
      </c>
      <c r="D28" s="1">
        <v>60</v>
      </c>
      <c r="E28" s="1">
        <v>490</v>
      </c>
      <c r="J28" s="247" t="s">
        <v>247</v>
      </c>
      <c r="K28" s="247"/>
    </row>
    <row r="29" spans="1:14">
      <c r="A29" s="1" t="s">
        <v>50</v>
      </c>
      <c r="B29" s="1" t="s">
        <v>52</v>
      </c>
      <c r="D29" s="1">
        <v>90</v>
      </c>
      <c r="E29" s="1">
        <v>613</v>
      </c>
      <c r="J29" s="142" t="s">
        <v>248</v>
      </c>
      <c r="K29" s="143">
        <f>L25</f>
        <v>38.511277551020413</v>
      </c>
    </row>
    <row r="30" spans="1:14">
      <c r="J30" s="142" t="s">
        <v>249</v>
      </c>
      <c r="K30" s="143">
        <f>F25</f>
        <v>338.90727040816324</v>
      </c>
    </row>
    <row r="31" spans="1:14">
      <c r="J31" s="142" t="s">
        <v>197</v>
      </c>
      <c r="K31" s="144">
        <f>G25</f>
        <v>11.363367184374452</v>
      </c>
    </row>
    <row r="32" spans="1:14" ht="16.5">
      <c r="J32" s="142" t="s">
        <v>165</v>
      </c>
      <c r="K32" s="143">
        <f>M25</f>
        <v>7702.2555102040824</v>
      </c>
    </row>
    <row r="33" spans="10:11" ht="16.5">
      <c r="J33" s="142" t="s">
        <v>166</v>
      </c>
      <c r="K33" s="143">
        <f>N25</f>
        <v>5776.6916326530609</v>
      </c>
    </row>
  </sheetData>
  <mergeCells count="7">
    <mergeCell ref="J28:K28"/>
    <mergeCell ref="B25:D25"/>
    <mergeCell ref="J25:K25"/>
    <mergeCell ref="B6:G6"/>
    <mergeCell ref="M1:N1"/>
    <mergeCell ref="M2:N2"/>
    <mergeCell ref="M3:N3"/>
  </mergeCells>
  <hyperlinks>
    <hyperlink ref="K1" r:id="rId1" display="CO2-eq/kWh [1]"/>
    <hyperlink ref="K2" r:id="rId2" display="CO2-eq/kWh [1]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6"/>
  <sheetViews>
    <sheetView workbookViewId="0">
      <selection activeCell="E7" sqref="E7"/>
    </sheetView>
  </sheetViews>
  <sheetFormatPr baseColWidth="10" defaultRowHeight="15"/>
  <cols>
    <col min="1" max="2" width="11.5703125" style="200" bestFit="1" customWidth="1"/>
    <col min="3" max="3" width="14.28515625" style="200" bestFit="1" customWidth="1"/>
    <col min="4" max="4" width="11.5703125" style="200" bestFit="1" customWidth="1"/>
    <col min="5" max="5" width="11.42578125" style="200"/>
    <col min="6" max="9" width="11.5703125" style="200" bestFit="1" customWidth="1"/>
    <col min="10" max="10" width="11.5703125" style="202" bestFit="1" customWidth="1"/>
    <col min="11" max="16384" width="11.42578125" style="200"/>
  </cols>
  <sheetData>
    <row r="1" spans="1:9">
      <c r="A1" s="201" t="s">
        <v>116</v>
      </c>
    </row>
    <row r="3" spans="1:9">
      <c r="B3" s="200" t="s">
        <v>117</v>
      </c>
      <c r="C3" s="200">
        <f>MIN(B6:B1466)</f>
        <v>508</v>
      </c>
    </row>
    <row r="4" spans="1:9">
      <c r="B4" s="200" t="s">
        <v>118</v>
      </c>
      <c r="C4" s="200">
        <f>MAX(B6:B1466)</f>
        <v>813</v>
      </c>
    </row>
    <row r="5" spans="1:9">
      <c r="B5" s="200" t="s">
        <v>162</v>
      </c>
      <c r="C5" s="200" t="s">
        <v>122</v>
      </c>
      <c r="D5" s="279" t="s">
        <v>163</v>
      </c>
      <c r="F5" s="200">
        <f>COUNT(D6:D1466)</f>
        <v>138</v>
      </c>
      <c r="G5" s="200">
        <f>COUNT(D6:D15)</f>
        <v>3</v>
      </c>
    </row>
    <row r="6" spans="1:9" ht="15.75" thickBot="1">
      <c r="A6" s="203">
        <v>41275</v>
      </c>
      <c r="B6" s="200">
        <v>531</v>
      </c>
      <c r="C6" s="200" t="b">
        <f>AND(B6&gt;675,B6&lt;700)</f>
        <v>0</v>
      </c>
      <c r="D6" s="200" t="b">
        <f>IF(B6&gt;750,1)</f>
        <v>0</v>
      </c>
    </row>
    <row r="7" spans="1:9">
      <c r="A7" s="203">
        <v>41276</v>
      </c>
      <c r="B7" s="200">
        <v>670</v>
      </c>
      <c r="C7" s="200" t="b">
        <f t="shared" ref="C7:C70" si="0">AND(B7&gt;675,B7&lt;700)</f>
        <v>0</v>
      </c>
      <c r="D7" s="200" t="b">
        <f t="shared" ref="D7:D70" si="1">IF(B7&gt;750,1)</f>
        <v>0</v>
      </c>
      <c r="F7" s="187" t="s">
        <v>119</v>
      </c>
      <c r="G7" s="187" t="s">
        <v>121</v>
      </c>
      <c r="H7" s="187" t="s">
        <v>119</v>
      </c>
      <c r="I7" s="187" t="s">
        <v>121</v>
      </c>
    </row>
    <row r="8" spans="1:9">
      <c r="A8" s="203">
        <v>41277</v>
      </c>
      <c r="B8" s="200">
        <v>707</v>
      </c>
      <c r="C8" s="200" t="b">
        <f t="shared" si="0"/>
        <v>0</v>
      </c>
      <c r="D8" s="200" t="b">
        <f t="shared" si="1"/>
        <v>0</v>
      </c>
      <c r="F8" s="204">
        <v>500</v>
      </c>
      <c r="G8" s="205">
        <v>0</v>
      </c>
      <c r="H8" s="204">
        <v>675</v>
      </c>
      <c r="I8" s="205">
        <v>303</v>
      </c>
    </row>
    <row r="9" spans="1:9">
      <c r="A9" s="203">
        <v>41278</v>
      </c>
      <c r="B9" s="200">
        <v>714</v>
      </c>
      <c r="C9" s="200" t="b">
        <f t="shared" si="0"/>
        <v>0</v>
      </c>
      <c r="D9" s="200" t="b">
        <f t="shared" si="1"/>
        <v>0</v>
      </c>
      <c r="F9" s="204">
        <v>525</v>
      </c>
      <c r="G9" s="205">
        <v>9</v>
      </c>
      <c r="H9" s="204">
        <v>700</v>
      </c>
      <c r="I9" s="205">
        <v>210</v>
      </c>
    </row>
    <row r="10" spans="1:9">
      <c r="A10" s="203">
        <v>41279</v>
      </c>
      <c r="B10" s="200">
        <v>640</v>
      </c>
      <c r="C10" s="200" t="b">
        <f t="shared" si="0"/>
        <v>0</v>
      </c>
      <c r="D10" s="200" t="b">
        <f t="shared" si="1"/>
        <v>0</v>
      </c>
      <c r="F10" s="204">
        <v>550</v>
      </c>
      <c r="G10" s="205">
        <v>56</v>
      </c>
      <c r="H10" s="204">
        <v>650</v>
      </c>
      <c r="I10" s="205">
        <v>170</v>
      </c>
    </row>
    <row r="11" spans="1:9">
      <c r="A11" s="203">
        <v>41280</v>
      </c>
      <c r="B11" s="200">
        <v>589</v>
      </c>
      <c r="C11" s="200" t="b">
        <f t="shared" si="0"/>
        <v>0</v>
      </c>
      <c r="D11" s="200" t="b">
        <f t="shared" si="1"/>
        <v>0</v>
      </c>
      <c r="F11" s="204">
        <v>575</v>
      </c>
      <c r="G11" s="205">
        <v>78</v>
      </c>
      <c r="H11" s="204">
        <v>750</v>
      </c>
      <c r="I11" s="205">
        <v>164</v>
      </c>
    </row>
    <row r="12" spans="1:9">
      <c r="A12" s="203">
        <v>41281</v>
      </c>
      <c r="B12" s="200">
        <v>667</v>
      </c>
      <c r="C12" s="200" t="b">
        <f t="shared" si="0"/>
        <v>0</v>
      </c>
      <c r="D12" s="200" t="b">
        <f t="shared" si="1"/>
        <v>0</v>
      </c>
      <c r="F12" s="204">
        <v>600</v>
      </c>
      <c r="G12" s="205">
        <v>91</v>
      </c>
      <c r="H12" s="204">
        <v>725</v>
      </c>
      <c r="I12" s="205">
        <v>141</v>
      </c>
    </row>
    <row r="13" spans="1:9">
      <c r="A13" s="203">
        <v>41282</v>
      </c>
      <c r="B13" s="200">
        <v>759</v>
      </c>
      <c r="C13" s="200" t="b">
        <f t="shared" si="0"/>
        <v>0</v>
      </c>
      <c r="D13" s="200">
        <f>IF(B13&gt;750,1)</f>
        <v>1</v>
      </c>
      <c r="F13" s="204">
        <v>625</v>
      </c>
      <c r="G13" s="205">
        <v>101</v>
      </c>
      <c r="H13" s="204">
        <v>625</v>
      </c>
      <c r="I13" s="205">
        <v>101</v>
      </c>
    </row>
    <row r="14" spans="1:9">
      <c r="A14" s="203">
        <v>41283</v>
      </c>
      <c r="B14" s="200">
        <v>775</v>
      </c>
      <c r="C14" s="200" t="b">
        <f t="shared" si="0"/>
        <v>0</v>
      </c>
      <c r="D14" s="200">
        <f t="shared" si="1"/>
        <v>1</v>
      </c>
      <c r="F14" s="204">
        <v>650</v>
      </c>
      <c r="G14" s="205">
        <v>170</v>
      </c>
      <c r="H14" s="204">
        <v>775</v>
      </c>
      <c r="I14" s="205">
        <v>96</v>
      </c>
    </row>
    <row r="15" spans="1:9">
      <c r="A15" s="203">
        <v>41284</v>
      </c>
      <c r="B15" s="200">
        <v>767</v>
      </c>
      <c r="C15" s="200" t="b">
        <f t="shared" si="0"/>
        <v>0</v>
      </c>
      <c r="D15" s="200">
        <f t="shared" si="1"/>
        <v>1</v>
      </c>
      <c r="F15" s="204">
        <v>675</v>
      </c>
      <c r="G15" s="205">
        <v>303</v>
      </c>
      <c r="H15" s="204">
        <v>600</v>
      </c>
      <c r="I15" s="205">
        <v>91</v>
      </c>
    </row>
    <row r="16" spans="1:9">
      <c r="A16" s="203">
        <v>41285</v>
      </c>
      <c r="B16" s="200">
        <v>750</v>
      </c>
      <c r="C16" s="200" t="b">
        <f t="shared" si="0"/>
        <v>0</v>
      </c>
      <c r="D16" s="200" t="b">
        <f t="shared" si="1"/>
        <v>0</v>
      </c>
      <c r="F16" s="204">
        <v>700</v>
      </c>
      <c r="G16" s="205">
        <v>210</v>
      </c>
      <c r="H16" s="204">
        <v>575</v>
      </c>
      <c r="I16" s="205">
        <v>78</v>
      </c>
    </row>
    <row r="17" spans="1:10">
      <c r="A17" s="203">
        <v>41286</v>
      </c>
      <c r="B17" s="200">
        <v>676</v>
      </c>
      <c r="C17" s="200" t="b">
        <f t="shared" si="0"/>
        <v>1</v>
      </c>
      <c r="D17" s="200" t="b">
        <f t="shared" si="1"/>
        <v>0</v>
      </c>
      <c r="F17" s="204">
        <v>725</v>
      </c>
      <c r="G17" s="205">
        <v>141</v>
      </c>
      <c r="H17" s="204">
        <v>550</v>
      </c>
      <c r="I17" s="205">
        <v>56</v>
      </c>
    </row>
    <row r="18" spans="1:10">
      <c r="A18" s="203">
        <v>41287</v>
      </c>
      <c r="B18" s="200">
        <v>642</v>
      </c>
      <c r="C18" s="200" t="b">
        <f t="shared" si="0"/>
        <v>0</v>
      </c>
      <c r="D18" s="200" t="b">
        <f t="shared" si="1"/>
        <v>0</v>
      </c>
      <c r="F18" s="204">
        <v>750</v>
      </c>
      <c r="G18" s="205">
        <v>164</v>
      </c>
      <c r="H18" s="204">
        <v>800</v>
      </c>
      <c r="I18" s="205">
        <v>32</v>
      </c>
    </row>
    <row r="19" spans="1:10">
      <c r="A19" s="203">
        <v>41288</v>
      </c>
      <c r="B19" s="200">
        <v>768</v>
      </c>
      <c r="C19" s="200" t="b">
        <f t="shared" si="0"/>
        <v>0</v>
      </c>
      <c r="D19" s="200">
        <f t="shared" si="1"/>
        <v>1</v>
      </c>
      <c r="F19" s="204">
        <v>775</v>
      </c>
      <c r="G19" s="205">
        <v>96</v>
      </c>
      <c r="H19" s="204">
        <v>825</v>
      </c>
      <c r="I19" s="205">
        <v>10</v>
      </c>
    </row>
    <row r="20" spans="1:10">
      <c r="A20" s="203">
        <v>41289</v>
      </c>
      <c r="B20" s="200">
        <v>784</v>
      </c>
      <c r="C20" s="200" t="b">
        <f t="shared" si="0"/>
        <v>0</v>
      </c>
      <c r="D20" s="200">
        <f t="shared" si="1"/>
        <v>1</v>
      </c>
      <c r="F20" s="204">
        <v>800</v>
      </c>
      <c r="G20" s="205">
        <v>32</v>
      </c>
      <c r="H20" s="204">
        <v>525</v>
      </c>
      <c r="I20" s="205">
        <v>9</v>
      </c>
    </row>
    <row r="21" spans="1:10">
      <c r="A21" s="203">
        <v>41290</v>
      </c>
      <c r="B21" s="200">
        <v>791</v>
      </c>
      <c r="C21" s="200" t="b">
        <f t="shared" si="0"/>
        <v>0</v>
      </c>
      <c r="D21" s="200">
        <f t="shared" si="1"/>
        <v>1</v>
      </c>
      <c r="F21" s="204">
        <v>825</v>
      </c>
      <c r="G21" s="205">
        <v>10</v>
      </c>
      <c r="H21" s="204">
        <v>500</v>
      </c>
      <c r="I21" s="205">
        <v>0</v>
      </c>
    </row>
    <row r="22" spans="1:10" ht="15.75" thickBot="1">
      <c r="A22" s="203">
        <v>41291</v>
      </c>
      <c r="B22" s="200">
        <v>768</v>
      </c>
      <c r="C22" s="200" t="b">
        <f t="shared" si="0"/>
        <v>0</v>
      </c>
      <c r="D22" s="200">
        <f t="shared" si="1"/>
        <v>1</v>
      </c>
      <c r="F22" s="206" t="s">
        <v>120</v>
      </c>
      <c r="G22" s="206">
        <v>0</v>
      </c>
      <c r="H22" s="207" t="s">
        <v>120</v>
      </c>
      <c r="I22" s="206">
        <v>0</v>
      </c>
    </row>
    <row r="23" spans="1:10">
      <c r="A23" s="203">
        <v>41292</v>
      </c>
      <c r="B23" s="200">
        <v>759</v>
      </c>
      <c r="C23" s="200" t="b">
        <f t="shared" si="0"/>
        <v>0</v>
      </c>
      <c r="D23" s="200">
        <f t="shared" si="1"/>
        <v>1</v>
      </c>
    </row>
    <row r="24" spans="1:10">
      <c r="A24" s="203">
        <v>41293</v>
      </c>
      <c r="B24" s="200">
        <v>687</v>
      </c>
      <c r="C24" s="200" t="b">
        <f t="shared" si="0"/>
        <v>1</v>
      </c>
      <c r="D24" s="200" t="b">
        <f t="shared" si="1"/>
        <v>0</v>
      </c>
    </row>
    <row r="25" spans="1:10">
      <c r="A25" s="203">
        <v>41294</v>
      </c>
      <c r="B25" s="200">
        <v>643</v>
      </c>
      <c r="C25" s="200" t="b">
        <f t="shared" si="0"/>
        <v>0</v>
      </c>
      <c r="D25" s="200" t="b">
        <f t="shared" si="1"/>
        <v>0</v>
      </c>
    </row>
    <row r="26" spans="1:10">
      <c r="A26" s="203">
        <v>41295</v>
      </c>
      <c r="B26" s="200">
        <v>748</v>
      </c>
      <c r="C26" s="200" t="b">
        <f t="shared" si="0"/>
        <v>0</v>
      </c>
      <c r="D26" s="200" t="b">
        <f t="shared" si="1"/>
        <v>0</v>
      </c>
      <c r="H26" s="200">
        <v>1</v>
      </c>
      <c r="I26" s="203">
        <f>A17</f>
        <v>41286</v>
      </c>
      <c r="J26" s="202">
        <f>B17</f>
        <v>676</v>
      </c>
    </row>
    <row r="27" spans="1:10">
      <c r="A27" s="203">
        <v>41296</v>
      </c>
      <c r="B27" s="200">
        <v>791</v>
      </c>
      <c r="C27" s="200" t="b">
        <f t="shared" si="0"/>
        <v>0</v>
      </c>
      <c r="D27" s="200">
        <f t="shared" si="1"/>
        <v>1</v>
      </c>
      <c r="H27" s="200">
        <f>1+H26</f>
        <v>2</v>
      </c>
      <c r="I27" s="203">
        <f>A24</f>
        <v>41293</v>
      </c>
      <c r="J27" s="202">
        <f>B24</f>
        <v>687</v>
      </c>
    </row>
    <row r="28" spans="1:10">
      <c r="A28" s="203">
        <v>41297</v>
      </c>
      <c r="B28" s="200">
        <v>799</v>
      </c>
      <c r="C28" s="200" t="b">
        <f t="shared" si="0"/>
        <v>0</v>
      </c>
      <c r="D28" s="200">
        <f t="shared" si="1"/>
        <v>1</v>
      </c>
      <c r="H28" s="200">
        <f t="shared" ref="H28:H54" si="2">1+H27</f>
        <v>3</v>
      </c>
      <c r="I28" s="203">
        <f>A45</f>
        <v>41314</v>
      </c>
      <c r="J28" s="202">
        <f>B45</f>
        <v>685</v>
      </c>
    </row>
    <row r="29" spans="1:10">
      <c r="A29" s="203">
        <v>41298</v>
      </c>
      <c r="B29" s="200">
        <v>788</v>
      </c>
      <c r="C29" s="200" t="b">
        <f t="shared" si="0"/>
        <v>0</v>
      </c>
      <c r="D29" s="200">
        <f t="shared" si="1"/>
        <v>1</v>
      </c>
      <c r="H29" s="200">
        <f t="shared" si="2"/>
        <v>4</v>
      </c>
      <c r="I29" s="203">
        <f>A59</f>
        <v>41328</v>
      </c>
      <c r="J29" s="202">
        <f>B59</f>
        <v>679</v>
      </c>
    </row>
    <row r="30" spans="1:10">
      <c r="A30" s="203">
        <v>41299</v>
      </c>
      <c r="B30" s="200">
        <v>767</v>
      </c>
      <c r="C30" s="200" t="b">
        <f t="shared" si="0"/>
        <v>0</v>
      </c>
      <c r="D30" s="200">
        <f t="shared" si="1"/>
        <v>1</v>
      </c>
      <c r="H30" s="200">
        <f t="shared" si="2"/>
        <v>5</v>
      </c>
      <c r="I30" s="203">
        <f>A75</f>
        <v>41344</v>
      </c>
      <c r="J30" s="202">
        <f>B75</f>
        <v>695</v>
      </c>
    </row>
    <row r="31" spans="1:10">
      <c r="A31" s="203">
        <v>41300</v>
      </c>
      <c r="B31" s="200">
        <v>675</v>
      </c>
      <c r="C31" s="200" t="b">
        <f t="shared" si="0"/>
        <v>0</v>
      </c>
      <c r="D31" s="200" t="b">
        <f t="shared" si="1"/>
        <v>0</v>
      </c>
      <c r="H31" s="200">
        <f t="shared" si="2"/>
        <v>6</v>
      </c>
      <c r="I31" s="203">
        <f>A82</f>
        <v>41351</v>
      </c>
      <c r="J31" s="202">
        <f>B82</f>
        <v>690</v>
      </c>
    </row>
    <row r="32" spans="1:10">
      <c r="A32" s="203">
        <v>41301</v>
      </c>
      <c r="B32" s="200">
        <v>636</v>
      </c>
      <c r="C32" s="200" t="b">
        <f t="shared" si="0"/>
        <v>0</v>
      </c>
      <c r="D32" s="200" t="b">
        <f t="shared" si="1"/>
        <v>0</v>
      </c>
      <c r="H32" s="200">
        <f t="shared" si="2"/>
        <v>7</v>
      </c>
      <c r="I32" s="203">
        <f>A89</f>
        <v>41358</v>
      </c>
      <c r="J32" s="202">
        <f>B89</f>
        <v>692</v>
      </c>
    </row>
    <row r="33" spans="1:10">
      <c r="A33" s="203">
        <v>41302</v>
      </c>
      <c r="B33" s="200">
        <v>743</v>
      </c>
      <c r="C33" s="200" t="b">
        <f t="shared" si="0"/>
        <v>0</v>
      </c>
      <c r="D33" s="200" t="b">
        <f t="shared" si="1"/>
        <v>0</v>
      </c>
      <c r="H33" s="200">
        <f t="shared" si="2"/>
        <v>8</v>
      </c>
      <c r="I33" s="203">
        <f t="shared" ref="I33:J34" si="3">A90</f>
        <v>41359</v>
      </c>
      <c r="J33" s="202">
        <f t="shared" si="3"/>
        <v>698</v>
      </c>
    </row>
    <row r="34" spans="1:10">
      <c r="A34" s="203">
        <v>41303</v>
      </c>
      <c r="B34" s="200">
        <v>753</v>
      </c>
      <c r="C34" s="200" t="b">
        <f t="shared" si="0"/>
        <v>0</v>
      </c>
      <c r="D34" s="200">
        <f t="shared" si="1"/>
        <v>1</v>
      </c>
      <c r="H34" s="200">
        <f t="shared" si="2"/>
        <v>9</v>
      </c>
      <c r="I34" s="203">
        <f t="shared" si="3"/>
        <v>41360</v>
      </c>
      <c r="J34" s="202">
        <f t="shared" si="3"/>
        <v>676</v>
      </c>
    </row>
    <row r="35" spans="1:10">
      <c r="A35" s="203">
        <v>41304</v>
      </c>
      <c r="B35" s="200">
        <v>744</v>
      </c>
      <c r="C35" s="200" t="b">
        <f t="shared" si="0"/>
        <v>0</v>
      </c>
      <c r="D35" s="200" t="b">
        <f t="shared" si="1"/>
        <v>0</v>
      </c>
      <c r="H35" s="200">
        <f t="shared" si="2"/>
        <v>10</v>
      </c>
      <c r="I35" s="203">
        <f>A98</f>
        <v>41367</v>
      </c>
      <c r="J35" s="202">
        <f>B98</f>
        <v>685</v>
      </c>
    </row>
    <row r="36" spans="1:10">
      <c r="A36" s="203">
        <v>41305</v>
      </c>
      <c r="B36" s="200">
        <v>731</v>
      </c>
      <c r="C36" s="200" t="b">
        <f t="shared" si="0"/>
        <v>0</v>
      </c>
      <c r="D36" s="200" t="b">
        <f t="shared" si="1"/>
        <v>0</v>
      </c>
      <c r="H36" s="200">
        <f t="shared" si="2"/>
        <v>11</v>
      </c>
      <c r="I36" s="203">
        <f t="shared" ref="I36:J37" si="4">A99</f>
        <v>41368</v>
      </c>
      <c r="J36" s="202">
        <f t="shared" si="4"/>
        <v>683</v>
      </c>
    </row>
    <row r="37" spans="1:10">
      <c r="A37" s="203">
        <v>41306</v>
      </c>
      <c r="B37" s="200">
        <v>715</v>
      </c>
      <c r="C37" s="200" t="b">
        <f t="shared" si="0"/>
        <v>0</v>
      </c>
      <c r="D37" s="200" t="b">
        <f t="shared" si="1"/>
        <v>0</v>
      </c>
      <c r="H37" s="200">
        <f t="shared" si="2"/>
        <v>12</v>
      </c>
      <c r="I37" s="203">
        <f t="shared" si="4"/>
        <v>41369</v>
      </c>
      <c r="J37" s="202">
        <f t="shared" si="4"/>
        <v>695</v>
      </c>
    </row>
    <row r="38" spans="1:10">
      <c r="A38" s="203">
        <v>41307</v>
      </c>
      <c r="B38" s="200">
        <v>658</v>
      </c>
      <c r="C38" s="200" t="b">
        <f t="shared" si="0"/>
        <v>0</v>
      </c>
      <c r="D38" s="200" t="b">
        <f t="shared" si="1"/>
        <v>0</v>
      </c>
      <c r="H38" s="200">
        <f t="shared" si="2"/>
        <v>13</v>
      </c>
      <c r="I38" s="203">
        <f>A124</f>
        <v>41393</v>
      </c>
      <c r="J38" s="202">
        <f>B124</f>
        <v>684</v>
      </c>
    </row>
    <row r="39" spans="1:10">
      <c r="A39" s="203">
        <v>41308</v>
      </c>
      <c r="B39" s="200">
        <v>618</v>
      </c>
      <c r="C39" s="200" t="b">
        <f t="shared" si="0"/>
        <v>0</v>
      </c>
      <c r="D39" s="200" t="b">
        <f t="shared" si="1"/>
        <v>0</v>
      </c>
      <c r="H39" s="200">
        <f t="shared" si="2"/>
        <v>14</v>
      </c>
      <c r="I39" s="203">
        <f>A223</f>
        <v>41492</v>
      </c>
      <c r="J39" s="202">
        <f>B223</f>
        <v>698</v>
      </c>
    </row>
    <row r="40" spans="1:10">
      <c r="A40" s="203">
        <v>41309</v>
      </c>
      <c r="B40" s="200">
        <v>737</v>
      </c>
      <c r="C40" s="200" t="b">
        <f t="shared" si="0"/>
        <v>0</v>
      </c>
      <c r="D40" s="200" t="b">
        <f t="shared" si="1"/>
        <v>0</v>
      </c>
      <c r="H40" s="200">
        <f t="shared" si="2"/>
        <v>15</v>
      </c>
      <c r="I40" s="203">
        <f>A231</f>
        <v>41500</v>
      </c>
      <c r="J40" s="202">
        <f>B231</f>
        <v>680</v>
      </c>
    </row>
    <row r="41" spans="1:10">
      <c r="A41" s="203">
        <v>41310</v>
      </c>
      <c r="B41" s="200">
        <v>745</v>
      </c>
      <c r="C41" s="200" t="b">
        <f t="shared" si="0"/>
        <v>0</v>
      </c>
      <c r="D41" s="200" t="b">
        <f t="shared" si="1"/>
        <v>0</v>
      </c>
      <c r="H41" s="200">
        <f t="shared" si="2"/>
        <v>16</v>
      </c>
      <c r="I41" s="203">
        <f>A324</f>
        <v>41593</v>
      </c>
      <c r="J41" s="202">
        <f>B324</f>
        <v>685</v>
      </c>
    </row>
    <row r="42" spans="1:10">
      <c r="A42" s="203">
        <v>41311</v>
      </c>
      <c r="B42" s="200">
        <v>762</v>
      </c>
      <c r="C42" s="200" t="b">
        <f t="shared" si="0"/>
        <v>0</v>
      </c>
      <c r="D42" s="200">
        <f t="shared" si="1"/>
        <v>1</v>
      </c>
      <c r="H42" s="200">
        <f t="shared" si="2"/>
        <v>17</v>
      </c>
      <c r="I42" s="203">
        <f>A439</f>
        <v>41708</v>
      </c>
      <c r="J42" s="202">
        <f>B439</f>
        <v>681</v>
      </c>
    </row>
    <row r="43" spans="1:10">
      <c r="A43" s="203">
        <v>41312</v>
      </c>
      <c r="B43" s="200">
        <v>769</v>
      </c>
      <c r="C43" s="200" t="b">
        <f t="shared" si="0"/>
        <v>0</v>
      </c>
      <c r="D43" s="200">
        <f t="shared" si="1"/>
        <v>1</v>
      </c>
      <c r="H43" s="200">
        <f t="shared" si="2"/>
        <v>18</v>
      </c>
      <c r="I43" s="203">
        <f>A538</f>
        <v>41807</v>
      </c>
      <c r="J43" s="202">
        <f>B538</f>
        <v>686</v>
      </c>
    </row>
    <row r="44" spans="1:10">
      <c r="A44" s="203">
        <v>41313</v>
      </c>
      <c r="B44" s="200">
        <v>766</v>
      </c>
      <c r="C44" s="200" t="b">
        <f t="shared" si="0"/>
        <v>0</v>
      </c>
      <c r="D44" s="200">
        <f t="shared" si="1"/>
        <v>1</v>
      </c>
      <c r="H44" s="200">
        <f t="shared" si="2"/>
        <v>19</v>
      </c>
      <c r="I44" s="203">
        <f>A463</f>
        <v>41732</v>
      </c>
      <c r="J44" s="202">
        <f>B463</f>
        <v>697</v>
      </c>
    </row>
    <row r="45" spans="1:10">
      <c r="A45" s="203">
        <v>41314</v>
      </c>
      <c r="B45" s="200">
        <v>685</v>
      </c>
      <c r="C45" s="200" t="b">
        <f t="shared" si="0"/>
        <v>1</v>
      </c>
      <c r="D45" s="200" t="b">
        <f t="shared" si="1"/>
        <v>0</v>
      </c>
      <c r="H45" s="200">
        <f t="shared" si="2"/>
        <v>20</v>
      </c>
      <c r="I45" s="203">
        <f>A539</f>
        <v>41808</v>
      </c>
      <c r="J45" s="202">
        <f>B539</f>
        <v>687</v>
      </c>
    </row>
    <row r="46" spans="1:10">
      <c r="A46" s="203">
        <v>41315</v>
      </c>
      <c r="B46" s="200">
        <v>647</v>
      </c>
      <c r="C46" s="200" t="b">
        <f t="shared" si="0"/>
        <v>0</v>
      </c>
      <c r="D46" s="200" t="b">
        <f t="shared" si="1"/>
        <v>0</v>
      </c>
      <c r="H46" s="200">
        <f t="shared" si="2"/>
        <v>21</v>
      </c>
      <c r="I46" s="203">
        <f>A1322</f>
        <v>42591</v>
      </c>
      <c r="J46" s="202">
        <f>B1322</f>
        <v>697</v>
      </c>
    </row>
    <row r="47" spans="1:10">
      <c r="A47" s="203">
        <v>41316</v>
      </c>
      <c r="B47" s="200">
        <v>763</v>
      </c>
      <c r="C47" s="200" t="b">
        <f t="shared" si="0"/>
        <v>0</v>
      </c>
      <c r="D47" s="200">
        <f t="shared" si="1"/>
        <v>1</v>
      </c>
      <c r="H47" s="200">
        <f>1+H46</f>
        <v>22</v>
      </c>
      <c r="I47" s="203">
        <f>A1400</f>
        <v>42669</v>
      </c>
      <c r="J47" s="202">
        <f>B1400</f>
        <v>678</v>
      </c>
    </row>
    <row r="48" spans="1:10">
      <c r="A48" s="203">
        <v>41317</v>
      </c>
      <c r="B48" s="200">
        <v>768</v>
      </c>
      <c r="C48" s="200" t="b">
        <f t="shared" si="0"/>
        <v>0</v>
      </c>
      <c r="D48" s="200">
        <f t="shared" si="1"/>
        <v>1</v>
      </c>
      <c r="H48" s="200">
        <f t="shared" si="2"/>
        <v>23</v>
      </c>
      <c r="I48" s="203">
        <f>A981</f>
        <v>42250</v>
      </c>
      <c r="J48" s="202">
        <f>B981</f>
        <v>696</v>
      </c>
    </row>
    <row r="49" spans="1:10">
      <c r="A49" s="203">
        <v>41318</v>
      </c>
      <c r="B49" s="200">
        <v>762</v>
      </c>
      <c r="C49" s="200" t="b">
        <f t="shared" si="0"/>
        <v>0</v>
      </c>
      <c r="D49" s="200">
        <f t="shared" si="1"/>
        <v>1</v>
      </c>
      <c r="H49" s="200">
        <f t="shared" si="2"/>
        <v>24</v>
      </c>
      <c r="I49" s="203">
        <f>A1419</f>
        <v>42688</v>
      </c>
      <c r="J49" s="202">
        <f>B1419</f>
        <v>691</v>
      </c>
    </row>
    <row r="50" spans="1:10">
      <c r="A50" s="203">
        <v>41319</v>
      </c>
      <c r="B50" s="200">
        <v>746</v>
      </c>
      <c r="C50" s="200" t="b">
        <f t="shared" si="0"/>
        <v>0</v>
      </c>
      <c r="D50" s="200" t="b">
        <f t="shared" si="1"/>
        <v>0</v>
      </c>
      <c r="H50" s="200">
        <f>1+H49</f>
        <v>25</v>
      </c>
      <c r="I50" s="203">
        <f>A1400</f>
        <v>42669</v>
      </c>
      <c r="J50" s="202">
        <f>B1400</f>
        <v>678</v>
      </c>
    </row>
    <row r="51" spans="1:10">
      <c r="A51" s="203">
        <v>41320</v>
      </c>
      <c r="B51" s="200">
        <v>731</v>
      </c>
      <c r="C51" s="200" t="b">
        <f t="shared" si="0"/>
        <v>0</v>
      </c>
      <c r="D51" s="200" t="b">
        <f t="shared" si="1"/>
        <v>0</v>
      </c>
      <c r="H51" s="200">
        <f t="shared" si="2"/>
        <v>26</v>
      </c>
      <c r="I51" s="203">
        <f>A1464</f>
        <v>42733</v>
      </c>
      <c r="J51" s="202">
        <f>B1464</f>
        <v>684</v>
      </c>
    </row>
    <row r="52" spans="1:10">
      <c r="A52" s="203">
        <v>41321</v>
      </c>
      <c r="B52" s="200">
        <v>662</v>
      </c>
      <c r="C52" s="200" t="b">
        <f t="shared" si="0"/>
        <v>0</v>
      </c>
      <c r="D52" s="200" t="b">
        <f t="shared" si="1"/>
        <v>0</v>
      </c>
      <c r="H52" s="200">
        <f t="shared" si="2"/>
        <v>27</v>
      </c>
      <c r="I52" s="203">
        <f>A1463</f>
        <v>42732</v>
      </c>
      <c r="J52" s="202">
        <f>B1463</f>
        <v>678</v>
      </c>
    </row>
    <row r="53" spans="1:10">
      <c r="A53" s="203">
        <v>41322</v>
      </c>
      <c r="B53" s="200">
        <v>617</v>
      </c>
      <c r="C53" s="200" t="b">
        <f t="shared" si="0"/>
        <v>0</v>
      </c>
      <c r="D53" s="200" t="b">
        <f t="shared" si="1"/>
        <v>0</v>
      </c>
      <c r="H53" s="200">
        <f>1+H52</f>
        <v>28</v>
      </c>
      <c r="I53" s="203">
        <f>A282</f>
        <v>41551</v>
      </c>
      <c r="J53" s="202">
        <f>B282</f>
        <v>677</v>
      </c>
    </row>
    <row r="54" spans="1:10">
      <c r="A54" s="203">
        <v>41323</v>
      </c>
      <c r="B54" s="200">
        <v>718</v>
      </c>
      <c r="C54" s="200" t="b">
        <f t="shared" si="0"/>
        <v>0</v>
      </c>
      <c r="D54" s="200" t="b">
        <f t="shared" si="1"/>
        <v>0</v>
      </c>
      <c r="H54" s="200">
        <f t="shared" si="2"/>
        <v>29</v>
      </c>
      <c r="I54" s="203">
        <f>A273</f>
        <v>41542</v>
      </c>
      <c r="J54" s="202">
        <f>B273</f>
        <v>689</v>
      </c>
    </row>
    <row r="55" spans="1:10">
      <c r="A55" s="203">
        <v>41324</v>
      </c>
      <c r="B55" s="200">
        <v>743</v>
      </c>
      <c r="C55" s="200" t="b">
        <f t="shared" si="0"/>
        <v>0</v>
      </c>
      <c r="D55" s="200" t="b">
        <f t="shared" si="1"/>
        <v>0</v>
      </c>
      <c r="H55" s="200">
        <f>1+H54</f>
        <v>30</v>
      </c>
      <c r="I55" s="203">
        <f>A274</f>
        <v>41543</v>
      </c>
      <c r="J55" s="202">
        <f>B274</f>
        <v>689</v>
      </c>
    </row>
    <row r="56" spans="1:10">
      <c r="A56" s="203">
        <v>41325</v>
      </c>
      <c r="B56" s="200">
        <v>731</v>
      </c>
      <c r="C56" s="200" t="b">
        <f t="shared" si="0"/>
        <v>0</v>
      </c>
      <c r="D56" s="200" t="b">
        <f t="shared" si="1"/>
        <v>0</v>
      </c>
    </row>
    <row r="57" spans="1:10">
      <c r="A57" s="203">
        <v>41326</v>
      </c>
      <c r="B57" s="200">
        <v>736</v>
      </c>
      <c r="C57" s="200" t="b">
        <f t="shared" si="0"/>
        <v>0</v>
      </c>
      <c r="D57" s="200" t="b">
        <f t="shared" si="1"/>
        <v>0</v>
      </c>
    </row>
    <row r="58" spans="1:10">
      <c r="A58" s="203">
        <v>41327</v>
      </c>
      <c r="B58" s="200">
        <v>739</v>
      </c>
      <c r="C58" s="200" t="b">
        <f t="shared" si="0"/>
        <v>0</v>
      </c>
      <c r="D58" s="200" t="b">
        <f t="shared" si="1"/>
        <v>0</v>
      </c>
    </row>
    <row r="59" spans="1:10">
      <c r="A59" s="203">
        <v>41328</v>
      </c>
      <c r="B59" s="200">
        <v>679</v>
      </c>
      <c r="C59" s="200" t="b">
        <f t="shared" si="0"/>
        <v>1</v>
      </c>
      <c r="D59" s="200" t="b">
        <f t="shared" si="1"/>
        <v>0</v>
      </c>
    </row>
    <row r="60" spans="1:10">
      <c r="A60" s="203">
        <v>41329</v>
      </c>
      <c r="B60" s="200">
        <v>642</v>
      </c>
      <c r="C60" s="200" t="b">
        <f t="shared" si="0"/>
        <v>0</v>
      </c>
      <c r="D60" s="200" t="b">
        <f t="shared" si="1"/>
        <v>0</v>
      </c>
    </row>
    <row r="61" spans="1:10">
      <c r="A61" s="203">
        <v>41330</v>
      </c>
      <c r="B61" s="200">
        <v>766</v>
      </c>
      <c r="C61" s="200" t="b">
        <f t="shared" si="0"/>
        <v>0</v>
      </c>
      <c r="D61" s="200">
        <f t="shared" si="1"/>
        <v>1</v>
      </c>
    </row>
    <row r="62" spans="1:10">
      <c r="A62" s="203">
        <v>41331</v>
      </c>
      <c r="B62" s="200">
        <v>775</v>
      </c>
      <c r="C62" s="200" t="b">
        <f t="shared" si="0"/>
        <v>0</v>
      </c>
      <c r="D62" s="200">
        <f t="shared" si="1"/>
        <v>1</v>
      </c>
    </row>
    <row r="63" spans="1:10">
      <c r="A63" s="203">
        <v>41332</v>
      </c>
      <c r="B63" s="200">
        <v>788</v>
      </c>
      <c r="C63" s="200" t="b">
        <f t="shared" si="0"/>
        <v>0</v>
      </c>
      <c r="D63" s="200">
        <f t="shared" si="1"/>
        <v>1</v>
      </c>
    </row>
    <row r="64" spans="1:10">
      <c r="A64" s="203">
        <v>41333</v>
      </c>
      <c r="B64" s="200">
        <v>785</v>
      </c>
      <c r="C64" s="200" t="b">
        <f t="shared" si="0"/>
        <v>0</v>
      </c>
      <c r="D64" s="200">
        <f t="shared" si="1"/>
        <v>1</v>
      </c>
    </row>
    <row r="65" spans="1:4">
      <c r="A65" s="203">
        <v>41334</v>
      </c>
      <c r="B65" s="200">
        <v>775</v>
      </c>
      <c r="C65" s="200" t="b">
        <f t="shared" si="0"/>
        <v>0</v>
      </c>
      <c r="D65" s="200">
        <f t="shared" si="1"/>
        <v>1</v>
      </c>
    </row>
    <row r="66" spans="1:4">
      <c r="A66" s="203">
        <v>41335</v>
      </c>
      <c r="B66" s="200">
        <v>671</v>
      </c>
      <c r="C66" s="200" t="b">
        <f t="shared" si="0"/>
        <v>0</v>
      </c>
      <c r="D66" s="200" t="b">
        <f t="shared" si="1"/>
        <v>0</v>
      </c>
    </row>
    <row r="67" spans="1:4">
      <c r="A67" s="203">
        <v>41336</v>
      </c>
      <c r="B67" s="200">
        <v>622</v>
      </c>
      <c r="C67" s="200" t="b">
        <f t="shared" si="0"/>
        <v>0</v>
      </c>
      <c r="D67" s="200" t="b">
        <f t="shared" si="1"/>
        <v>0</v>
      </c>
    </row>
    <row r="68" spans="1:4">
      <c r="A68" s="203">
        <v>41337</v>
      </c>
      <c r="B68" s="200">
        <v>743</v>
      </c>
      <c r="C68" s="200" t="b">
        <f t="shared" si="0"/>
        <v>0</v>
      </c>
      <c r="D68" s="200" t="b">
        <f t="shared" si="1"/>
        <v>0</v>
      </c>
    </row>
    <row r="69" spans="1:4">
      <c r="A69" s="203">
        <v>41338</v>
      </c>
      <c r="B69" s="200">
        <v>751</v>
      </c>
      <c r="C69" s="200" t="b">
        <f t="shared" si="0"/>
        <v>0</v>
      </c>
      <c r="D69" s="200">
        <f t="shared" si="1"/>
        <v>1</v>
      </c>
    </row>
    <row r="70" spans="1:4">
      <c r="A70" s="203">
        <v>41339</v>
      </c>
      <c r="B70" s="200">
        <v>732</v>
      </c>
      <c r="C70" s="200" t="b">
        <f t="shared" si="0"/>
        <v>0</v>
      </c>
      <c r="D70" s="200" t="b">
        <f t="shared" si="1"/>
        <v>0</v>
      </c>
    </row>
    <row r="71" spans="1:4">
      <c r="A71" s="203">
        <v>41340</v>
      </c>
      <c r="B71" s="200">
        <v>731</v>
      </c>
      <c r="C71" s="200" t="b">
        <f t="shared" ref="C71:C134" si="5">AND(B71&gt;675,B71&lt;700)</f>
        <v>0</v>
      </c>
      <c r="D71" s="200" t="b">
        <f t="shared" ref="D71:D134" si="6">IF(B71&gt;750,1)</f>
        <v>0</v>
      </c>
    </row>
    <row r="72" spans="1:4">
      <c r="A72" s="203">
        <v>41341</v>
      </c>
      <c r="B72" s="200">
        <v>714</v>
      </c>
      <c r="C72" s="200" t="b">
        <f t="shared" si="5"/>
        <v>0</v>
      </c>
      <c r="D72" s="200" t="b">
        <f t="shared" si="6"/>
        <v>0</v>
      </c>
    </row>
    <row r="73" spans="1:4">
      <c r="A73" s="203">
        <v>41342</v>
      </c>
      <c r="B73" s="200">
        <v>631</v>
      </c>
      <c r="C73" s="200" t="b">
        <f t="shared" si="5"/>
        <v>0</v>
      </c>
      <c r="D73" s="200" t="b">
        <f t="shared" si="6"/>
        <v>0</v>
      </c>
    </row>
    <row r="74" spans="1:4">
      <c r="A74" s="203">
        <v>41343</v>
      </c>
      <c r="B74" s="200">
        <v>585</v>
      </c>
      <c r="C74" s="200" t="b">
        <f t="shared" si="5"/>
        <v>0</v>
      </c>
      <c r="D74" s="200" t="b">
        <f t="shared" si="6"/>
        <v>0</v>
      </c>
    </row>
    <row r="75" spans="1:4">
      <c r="A75" s="203">
        <v>41344</v>
      </c>
      <c r="B75" s="200">
        <v>695</v>
      </c>
      <c r="C75" s="200" t="b">
        <f t="shared" si="5"/>
        <v>1</v>
      </c>
      <c r="D75" s="200" t="b">
        <f t="shared" si="6"/>
        <v>0</v>
      </c>
    </row>
    <row r="76" spans="1:4">
      <c r="A76" s="203">
        <v>41345</v>
      </c>
      <c r="B76" s="200">
        <v>729</v>
      </c>
      <c r="C76" s="200" t="b">
        <f t="shared" si="5"/>
        <v>0</v>
      </c>
      <c r="D76" s="200" t="b">
        <f t="shared" si="6"/>
        <v>0</v>
      </c>
    </row>
    <row r="77" spans="1:4">
      <c r="A77" s="203">
        <v>41346</v>
      </c>
      <c r="B77" s="200">
        <v>757</v>
      </c>
      <c r="C77" s="200" t="b">
        <f t="shared" si="5"/>
        <v>0</v>
      </c>
      <c r="D77" s="200">
        <f t="shared" si="6"/>
        <v>1</v>
      </c>
    </row>
    <row r="78" spans="1:4">
      <c r="A78" s="203">
        <v>41347</v>
      </c>
      <c r="B78" s="200">
        <v>761</v>
      </c>
      <c r="C78" s="200" t="b">
        <f t="shared" si="5"/>
        <v>0</v>
      </c>
      <c r="D78" s="200">
        <f t="shared" si="6"/>
        <v>1</v>
      </c>
    </row>
    <row r="79" spans="1:4">
      <c r="A79" s="203">
        <v>41348</v>
      </c>
      <c r="B79" s="200">
        <v>743</v>
      </c>
      <c r="C79" s="200" t="b">
        <f t="shared" si="5"/>
        <v>0</v>
      </c>
      <c r="D79" s="200" t="b">
        <f t="shared" si="6"/>
        <v>0</v>
      </c>
    </row>
    <row r="80" spans="1:4">
      <c r="A80" s="203">
        <v>41349</v>
      </c>
      <c r="B80" s="200">
        <v>668</v>
      </c>
      <c r="C80" s="200" t="b">
        <f t="shared" si="5"/>
        <v>0</v>
      </c>
      <c r="D80" s="200" t="b">
        <f t="shared" si="6"/>
        <v>0</v>
      </c>
    </row>
    <row r="81" spans="1:4">
      <c r="A81" s="203">
        <v>41350</v>
      </c>
      <c r="B81" s="200">
        <v>622</v>
      </c>
      <c r="C81" s="200" t="b">
        <f t="shared" si="5"/>
        <v>0</v>
      </c>
      <c r="D81" s="200" t="b">
        <f t="shared" si="6"/>
        <v>0</v>
      </c>
    </row>
    <row r="82" spans="1:4">
      <c r="A82" s="203">
        <v>41351</v>
      </c>
      <c r="B82" s="200">
        <v>690</v>
      </c>
      <c r="C82" s="200" t="b">
        <f t="shared" si="5"/>
        <v>1</v>
      </c>
      <c r="D82" s="200" t="b">
        <f t="shared" si="6"/>
        <v>0</v>
      </c>
    </row>
    <row r="83" spans="1:4">
      <c r="A83" s="203">
        <v>41352</v>
      </c>
      <c r="B83" s="200">
        <v>709</v>
      </c>
      <c r="C83" s="200" t="b">
        <f t="shared" si="5"/>
        <v>0</v>
      </c>
      <c r="D83" s="200" t="b">
        <f t="shared" si="6"/>
        <v>0</v>
      </c>
    </row>
    <row r="84" spans="1:4">
      <c r="A84" s="203">
        <v>41353</v>
      </c>
      <c r="B84" s="200">
        <v>716</v>
      </c>
      <c r="C84" s="200" t="b">
        <f t="shared" si="5"/>
        <v>0</v>
      </c>
      <c r="D84" s="200" t="b">
        <f t="shared" si="6"/>
        <v>0</v>
      </c>
    </row>
    <row r="85" spans="1:4">
      <c r="A85" s="203">
        <v>41354</v>
      </c>
      <c r="B85" s="200">
        <v>718</v>
      </c>
      <c r="C85" s="200" t="b">
        <f t="shared" si="5"/>
        <v>0</v>
      </c>
      <c r="D85" s="200" t="b">
        <f t="shared" si="6"/>
        <v>0</v>
      </c>
    </row>
    <row r="86" spans="1:4">
      <c r="A86" s="203">
        <v>41355</v>
      </c>
      <c r="B86" s="200">
        <v>715</v>
      </c>
      <c r="C86" s="200" t="b">
        <f t="shared" si="5"/>
        <v>0</v>
      </c>
      <c r="D86" s="200" t="b">
        <f t="shared" si="6"/>
        <v>0</v>
      </c>
    </row>
    <row r="87" spans="1:4">
      <c r="A87" s="203">
        <v>41356</v>
      </c>
      <c r="B87" s="200">
        <v>640</v>
      </c>
      <c r="C87" s="200" t="b">
        <f t="shared" si="5"/>
        <v>0</v>
      </c>
      <c r="D87" s="200" t="b">
        <f t="shared" si="6"/>
        <v>0</v>
      </c>
    </row>
    <row r="88" spans="1:4">
      <c r="A88" s="203">
        <v>41357</v>
      </c>
      <c r="B88" s="200">
        <v>582</v>
      </c>
      <c r="C88" s="200" t="b">
        <f t="shared" si="5"/>
        <v>0</v>
      </c>
      <c r="D88" s="200" t="b">
        <f t="shared" si="6"/>
        <v>0</v>
      </c>
    </row>
    <row r="89" spans="1:4">
      <c r="A89" s="203">
        <v>41358</v>
      </c>
      <c r="B89" s="200">
        <v>692</v>
      </c>
      <c r="C89" s="200" t="b">
        <f t="shared" si="5"/>
        <v>1</v>
      </c>
      <c r="D89" s="200" t="b">
        <f t="shared" si="6"/>
        <v>0</v>
      </c>
    </row>
    <row r="90" spans="1:4">
      <c r="A90" s="203">
        <v>41359</v>
      </c>
      <c r="B90" s="200">
        <v>698</v>
      </c>
      <c r="C90" s="200" t="b">
        <f t="shared" si="5"/>
        <v>1</v>
      </c>
      <c r="D90" s="200" t="b">
        <f t="shared" si="6"/>
        <v>0</v>
      </c>
    </row>
    <row r="91" spans="1:4">
      <c r="A91" s="203">
        <v>41360</v>
      </c>
      <c r="B91" s="200">
        <v>676</v>
      </c>
      <c r="C91" s="200" t="b">
        <f t="shared" si="5"/>
        <v>1</v>
      </c>
      <c r="D91" s="200" t="b">
        <f t="shared" si="6"/>
        <v>0</v>
      </c>
    </row>
    <row r="92" spans="1:4">
      <c r="A92" s="203">
        <v>41361</v>
      </c>
      <c r="B92" s="200">
        <v>582</v>
      </c>
      <c r="C92" s="200" t="b">
        <f t="shared" si="5"/>
        <v>0</v>
      </c>
      <c r="D92" s="200" t="b">
        <f t="shared" si="6"/>
        <v>0</v>
      </c>
    </row>
    <row r="93" spans="1:4">
      <c r="A93" s="203">
        <v>41362</v>
      </c>
      <c r="B93" s="200">
        <v>530</v>
      </c>
      <c r="C93" s="200" t="b">
        <f t="shared" si="5"/>
        <v>0</v>
      </c>
      <c r="D93" s="200" t="b">
        <f t="shared" si="6"/>
        <v>0</v>
      </c>
    </row>
    <row r="94" spans="1:4">
      <c r="A94" s="203">
        <v>41363</v>
      </c>
      <c r="B94" s="200">
        <v>547</v>
      </c>
      <c r="C94" s="200" t="b">
        <f t="shared" si="5"/>
        <v>0</v>
      </c>
      <c r="D94" s="200" t="b">
        <f t="shared" si="6"/>
        <v>0</v>
      </c>
    </row>
    <row r="95" spans="1:4">
      <c r="A95" s="203">
        <v>41364</v>
      </c>
      <c r="B95" s="200">
        <v>509</v>
      </c>
      <c r="C95" s="200" t="b">
        <f t="shared" si="5"/>
        <v>0</v>
      </c>
      <c r="D95" s="200" t="b">
        <f t="shared" si="6"/>
        <v>0</v>
      </c>
    </row>
    <row r="96" spans="1:4">
      <c r="A96" s="203">
        <v>41365</v>
      </c>
      <c r="B96" s="200">
        <v>557</v>
      </c>
      <c r="C96" s="200" t="b">
        <f t="shared" si="5"/>
        <v>0</v>
      </c>
      <c r="D96" s="200" t="b">
        <f t="shared" si="6"/>
        <v>0</v>
      </c>
    </row>
    <row r="97" spans="1:4">
      <c r="A97" s="203">
        <v>41366</v>
      </c>
      <c r="B97" s="200">
        <v>654</v>
      </c>
      <c r="C97" s="200" t="b">
        <f t="shared" si="5"/>
        <v>0</v>
      </c>
      <c r="D97" s="200" t="b">
        <f t="shared" si="6"/>
        <v>0</v>
      </c>
    </row>
    <row r="98" spans="1:4">
      <c r="A98" s="203">
        <v>41367</v>
      </c>
      <c r="B98" s="200">
        <v>685</v>
      </c>
      <c r="C98" s="200" t="b">
        <f t="shared" si="5"/>
        <v>1</v>
      </c>
      <c r="D98" s="200" t="b">
        <f t="shared" si="6"/>
        <v>0</v>
      </c>
    </row>
    <row r="99" spans="1:4">
      <c r="A99" s="203">
        <v>41368</v>
      </c>
      <c r="B99" s="200">
        <v>683</v>
      </c>
      <c r="C99" s="200" t="b">
        <f t="shared" si="5"/>
        <v>1</v>
      </c>
      <c r="D99" s="200" t="b">
        <f t="shared" si="6"/>
        <v>0</v>
      </c>
    </row>
    <row r="100" spans="1:4">
      <c r="A100" s="203">
        <v>41369</v>
      </c>
      <c r="B100" s="200">
        <v>695</v>
      </c>
      <c r="C100" s="200" t="b">
        <f t="shared" si="5"/>
        <v>1</v>
      </c>
      <c r="D100" s="200" t="b">
        <f t="shared" si="6"/>
        <v>0</v>
      </c>
    </row>
    <row r="101" spans="1:4">
      <c r="A101" s="203">
        <v>41370</v>
      </c>
      <c r="B101" s="200">
        <v>622</v>
      </c>
      <c r="C101" s="200" t="b">
        <f t="shared" si="5"/>
        <v>0</v>
      </c>
      <c r="D101" s="200" t="b">
        <f t="shared" si="6"/>
        <v>0</v>
      </c>
    </row>
    <row r="102" spans="1:4">
      <c r="A102" s="203">
        <v>41371</v>
      </c>
      <c r="B102" s="200">
        <v>576</v>
      </c>
      <c r="C102" s="200" t="b">
        <f t="shared" si="5"/>
        <v>0</v>
      </c>
      <c r="D102" s="200" t="b">
        <f t="shared" si="6"/>
        <v>0</v>
      </c>
    </row>
    <row r="103" spans="1:4">
      <c r="A103" s="203">
        <v>41372</v>
      </c>
      <c r="B103" s="200">
        <v>677</v>
      </c>
      <c r="C103" s="200" t="b">
        <f t="shared" si="5"/>
        <v>1</v>
      </c>
      <c r="D103" s="200" t="b">
        <f t="shared" si="6"/>
        <v>0</v>
      </c>
    </row>
    <row r="104" spans="1:4">
      <c r="A104" s="203">
        <v>41373</v>
      </c>
      <c r="B104" s="200">
        <v>711</v>
      </c>
      <c r="C104" s="200" t="b">
        <f t="shared" si="5"/>
        <v>0</v>
      </c>
      <c r="D104" s="200" t="b">
        <f t="shared" si="6"/>
        <v>0</v>
      </c>
    </row>
    <row r="105" spans="1:4">
      <c r="A105" s="203">
        <v>41374</v>
      </c>
      <c r="B105" s="200">
        <v>696</v>
      </c>
      <c r="C105" s="200" t="b">
        <f t="shared" si="5"/>
        <v>1</v>
      </c>
      <c r="D105" s="200" t="b">
        <f t="shared" si="6"/>
        <v>0</v>
      </c>
    </row>
    <row r="106" spans="1:4">
      <c r="A106" s="203">
        <v>41375</v>
      </c>
      <c r="B106" s="200">
        <v>681</v>
      </c>
      <c r="C106" s="200" t="b">
        <f t="shared" si="5"/>
        <v>1</v>
      </c>
      <c r="D106" s="200" t="b">
        <f t="shared" si="6"/>
        <v>0</v>
      </c>
    </row>
    <row r="107" spans="1:4">
      <c r="A107" s="203">
        <v>41376</v>
      </c>
      <c r="B107" s="200">
        <v>678</v>
      </c>
      <c r="C107" s="200" t="b">
        <f t="shared" si="5"/>
        <v>1</v>
      </c>
      <c r="D107" s="200" t="b">
        <f t="shared" si="6"/>
        <v>0</v>
      </c>
    </row>
    <row r="108" spans="1:4">
      <c r="A108" s="203">
        <v>41377</v>
      </c>
      <c r="B108" s="200">
        <v>598</v>
      </c>
      <c r="C108" s="200" t="b">
        <f t="shared" si="5"/>
        <v>0</v>
      </c>
      <c r="D108" s="200" t="b">
        <f t="shared" si="6"/>
        <v>0</v>
      </c>
    </row>
    <row r="109" spans="1:4">
      <c r="A109" s="203">
        <v>41378</v>
      </c>
      <c r="B109" s="200">
        <v>534</v>
      </c>
      <c r="C109" s="200" t="b">
        <f t="shared" si="5"/>
        <v>0</v>
      </c>
      <c r="D109" s="200" t="b">
        <f t="shared" si="6"/>
        <v>0</v>
      </c>
    </row>
    <row r="110" spans="1:4">
      <c r="A110" s="203">
        <v>41379</v>
      </c>
      <c r="B110" s="200">
        <v>648</v>
      </c>
      <c r="C110" s="200" t="b">
        <f t="shared" si="5"/>
        <v>0</v>
      </c>
      <c r="D110" s="200" t="b">
        <f t="shared" si="6"/>
        <v>0</v>
      </c>
    </row>
    <row r="111" spans="1:4">
      <c r="A111" s="203">
        <v>41380</v>
      </c>
      <c r="B111" s="200">
        <v>655</v>
      </c>
      <c r="C111" s="200" t="b">
        <f t="shared" si="5"/>
        <v>0</v>
      </c>
      <c r="D111" s="200" t="b">
        <f t="shared" si="6"/>
        <v>0</v>
      </c>
    </row>
    <row r="112" spans="1:4">
      <c r="A112" s="203">
        <v>41381</v>
      </c>
      <c r="B112" s="200">
        <v>646</v>
      </c>
      <c r="C112" s="200" t="b">
        <f t="shared" si="5"/>
        <v>0</v>
      </c>
      <c r="D112" s="200" t="b">
        <f t="shared" si="6"/>
        <v>0</v>
      </c>
    </row>
    <row r="113" spans="1:4">
      <c r="A113" s="203">
        <v>41382</v>
      </c>
      <c r="B113" s="200">
        <v>652</v>
      </c>
      <c r="C113" s="200" t="b">
        <f t="shared" si="5"/>
        <v>0</v>
      </c>
      <c r="D113" s="200" t="b">
        <f t="shared" si="6"/>
        <v>0</v>
      </c>
    </row>
    <row r="114" spans="1:4">
      <c r="A114" s="203">
        <v>41383</v>
      </c>
      <c r="B114" s="200">
        <v>656</v>
      </c>
      <c r="C114" s="200" t="b">
        <f t="shared" si="5"/>
        <v>0</v>
      </c>
      <c r="D114" s="200" t="b">
        <f t="shared" si="6"/>
        <v>0</v>
      </c>
    </row>
    <row r="115" spans="1:4">
      <c r="A115" s="203">
        <v>41384</v>
      </c>
      <c r="B115" s="200">
        <v>584</v>
      </c>
      <c r="C115" s="200" t="b">
        <f t="shared" si="5"/>
        <v>0</v>
      </c>
      <c r="D115" s="200" t="b">
        <f t="shared" si="6"/>
        <v>0</v>
      </c>
    </row>
    <row r="116" spans="1:4">
      <c r="A116" s="203">
        <v>41385</v>
      </c>
      <c r="B116" s="200">
        <v>541</v>
      </c>
      <c r="C116" s="200" t="b">
        <f t="shared" si="5"/>
        <v>0</v>
      </c>
      <c r="D116" s="200" t="b">
        <f t="shared" si="6"/>
        <v>0</v>
      </c>
    </row>
    <row r="117" spans="1:4">
      <c r="A117" s="203">
        <v>41386</v>
      </c>
      <c r="B117" s="200">
        <v>638</v>
      </c>
      <c r="C117" s="200" t="b">
        <f t="shared" si="5"/>
        <v>0</v>
      </c>
      <c r="D117" s="200" t="b">
        <f t="shared" si="6"/>
        <v>0</v>
      </c>
    </row>
    <row r="118" spans="1:4">
      <c r="A118" s="203">
        <v>41387</v>
      </c>
      <c r="B118" s="200">
        <v>647</v>
      </c>
      <c r="C118" s="200" t="b">
        <f t="shared" si="5"/>
        <v>0</v>
      </c>
      <c r="D118" s="200" t="b">
        <f t="shared" si="6"/>
        <v>0</v>
      </c>
    </row>
    <row r="119" spans="1:4">
      <c r="A119" s="203">
        <v>41388</v>
      </c>
      <c r="B119" s="200">
        <v>659</v>
      </c>
      <c r="C119" s="200" t="b">
        <f t="shared" si="5"/>
        <v>0</v>
      </c>
      <c r="D119" s="200" t="b">
        <f t="shared" si="6"/>
        <v>0</v>
      </c>
    </row>
    <row r="120" spans="1:4">
      <c r="A120" s="203">
        <v>41389</v>
      </c>
      <c r="B120" s="200">
        <v>665</v>
      </c>
      <c r="C120" s="200" t="b">
        <f t="shared" si="5"/>
        <v>0</v>
      </c>
      <c r="D120" s="200" t="b">
        <f t="shared" si="6"/>
        <v>0</v>
      </c>
    </row>
    <row r="121" spans="1:4">
      <c r="A121" s="203">
        <v>41390</v>
      </c>
      <c r="B121" s="200">
        <v>657</v>
      </c>
      <c r="C121" s="200" t="b">
        <f t="shared" si="5"/>
        <v>0</v>
      </c>
      <c r="D121" s="200" t="b">
        <f t="shared" si="6"/>
        <v>0</v>
      </c>
    </row>
    <row r="122" spans="1:4">
      <c r="A122" s="203">
        <v>41391</v>
      </c>
      <c r="B122" s="200">
        <v>596</v>
      </c>
      <c r="C122" s="200" t="b">
        <f t="shared" si="5"/>
        <v>0</v>
      </c>
      <c r="D122" s="200" t="b">
        <f t="shared" si="6"/>
        <v>0</v>
      </c>
    </row>
    <row r="123" spans="1:4">
      <c r="A123" s="203">
        <v>41392</v>
      </c>
      <c r="B123" s="200">
        <v>565</v>
      </c>
      <c r="C123" s="200" t="b">
        <f t="shared" si="5"/>
        <v>0</v>
      </c>
      <c r="D123" s="200" t="b">
        <f t="shared" si="6"/>
        <v>0</v>
      </c>
    </row>
    <row r="124" spans="1:4">
      <c r="A124" s="203">
        <v>41393</v>
      </c>
      <c r="B124" s="200">
        <v>684</v>
      </c>
      <c r="C124" s="200" t="b">
        <f t="shared" si="5"/>
        <v>1</v>
      </c>
      <c r="D124" s="200" t="b">
        <f t="shared" si="6"/>
        <v>0</v>
      </c>
    </row>
    <row r="125" spans="1:4">
      <c r="A125" s="203">
        <v>41394</v>
      </c>
      <c r="B125" s="200">
        <v>677</v>
      </c>
      <c r="C125" s="200" t="b">
        <f t="shared" si="5"/>
        <v>1</v>
      </c>
      <c r="D125" s="200" t="b">
        <f t="shared" si="6"/>
        <v>0</v>
      </c>
    </row>
    <row r="126" spans="1:4">
      <c r="A126" s="203">
        <v>41395</v>
      </c>
      <c r="B126" s="200">
        <v>556</v>
      </c>
      <c r="C126" s="200" t="b">
        <f t="shared" si="5"/>
        <v>0</v>
      </c>
      <c r="D126" s="200" t="b">
        <f t="shared" si="6"/>
        <v>0</v>
      </c>
    </row>
    <row r="127" spans="1:4">
      <c r="A127" s="203">
        <v>41396</v>
      </c>
      <c r="B127" s="200">
        <v>623</v>
      </c>
      <c r="C127" s="200" t="b">
        <f t="shared" si="5"/>
        <v>0</v>
      </c>
      <c r="D127" s="200" t="b">
        <f t="shared" si="6"/>
        <v>0</v>
      </c>
    </row>
    <row r="128" spans="1:4">
      <c r="A128" s="203">
        <v>41397</v>
      </c>
      <c r="B128" s="200">
        <v>641</v>
      </c>
      <c r="C128" s="200" t="b">
        <f t="shared" si="5"/>
        <v>0</v>
      </c>
      <c r="D128" s="200" t="b">
        <f t="shared" si="6"/>
        <v>0</v>
      </c>
    </row>
    <row r="129" spans="1:4">
      <c r="A129" s="203">
        <v>41398</v>
      </c>
      <c r="B129" s="200">
        <v>581</v>
      </c>
      <c r="C129" s="200" t="b">
        <f t="shared" si="5"/>
        <v>0</v>
      </c>
      <c r="D129" s="200" t="b">
        <f t="shared" si="6"/>
        <v>0</v>
      </c>
    </row>
    <row r="130" spans="1:4">
      <c r="A130" s="203">
        <v>41399</v>
      </c>
      <c r="B130" s="200">
        <v>533</v>
      </c>
      <c r="C130" s="200" t="b">
        <f t="shared" si="5"/>
        <v>0</v>
      </c>
      <c r="D130" s="200" t="b">
        <f t="shared" si="6"/>
        <v>0</v>
      </c>
    </row>
    <row r="131" spans="1:4">
      <c r="A131" s="203">
        <v>41400</v>
      </c>
      <c r="B131" s="200">
        <v>630</v>
      </c>
      <c r="C131" s="200" t="b">
        <f t="shared" si="5"/>
        <v>0</v>
      </c>
      <c r="D131" s="200" t="b">
        <f t="shared" si="6"/>
        <v>0</v>
      </c>
    </row>
    <row r="132" spans="1:4">
      <c r="A132" s="203">
        <v>41401</v>
      </c>
      <c r="B132" s="200">
        <v>654</v>
      </c>
      <c r="C132" s="200" t="b">
        <f t="shared" si="5"/>
        <v>0</v>
      </c>
      <c r="D132" s="200" t="b">
        <f t="shared" si="6"/>
        <v>0</v>
      </c>
    </row>
    <row r="133" spans="1:4">
      <c r="A133" s="203">
        <v>41402</v>
      </c>
      <c r="B133" s="200">
        <v>652</v>
      </c>
      <c r="C133" s="200" t="b">
        <f t="shared" si="5"/>
        <v>0</v>
      </c>
      <c r="D133" s="200" t="b">
        <f t="shared" si="6"/>
        <v>0</v>
      </c>
    </row>
    <row r="134" spans="1:4">
      <c r="A134" s="203">
        <v>41403</v>
      </c>
      <c r="B134" s="200">
        <v>652</v>
      </c>
      <c r="C134" s="200" t="b">
        <f t="shared" si="5"/>
        <v>0</v>
      </c>
      <c r="D134" s="200" t="b">
        <f t="shared" si="6"/>
        <v>0</v>
      </c>
    </row>
    <row r="135" spans="1:4">
      <c r="A135" s="203">
        <v>41404</v>
      </c>
      <c r="B135" s="200">
        <v>654</v>
      </c>
      <c r="C135" s="200" t="b">
        <f t="shared" ref="C135:C198" si="7">AND(B135&gt;675,B135&lt;700)</f>
        <v>0</v>
      </c>
      <c r="D135" s="200" t="b">
        <f t="shared" ref="D135:D198" si="8">IF(B135&gt;750,1)</f>
        <v>0</v>
      </c>
    </row>
    <row r="136" spans="1:4">
      <c r="A136" s="203">
        <v>41405</v>
      </c>
      <c r="B136" s="200">
        <v>577</v>
      </c>
      <c r="C136" s="200" t="b">
        <f t="shared" si="7"/>
        <v>0</v>
      </c>
      <c r="D136" s="200" t="b">
        <f t="shared" si="8"/>
        <v>0</v>
      </c>
    </row>
    <row r="137" spans="1:4">
      <c r="A137" s="203">
        <v>41406</v>
      </c>
      <c r="B137" s="200">
        <v>531</v>
      </c>
      <c r="C137" s="200" t="b">
        <f t="shared" si="7"/>
        <v>0</v>
      </c>
      <c r="D137" s="200" t="b">
        <f t="shared" si="8"/>
        <v>0</v>
      </c>
    </row>
    <row r="138" spans="1:4">
      <c r="A138" s="203">
        <v>41407</v>
      </c>
      <c r="B138" s="200">
        <v>633</v>
      </c>
      <c r="C138" s="200" t="b">
        <f t="shared" si="7"/>
        <v>0</v>
      </c>
      <c r="D138" s="200" t="b">
        <f t="shared" si="8"/>
        <v>0</v>
      </c>
    </row>
    <row r="139" spans="1:4">
      <c r="A139" s="203">
        <v>41408</v>
      </c>
      <c r="B139" s="200">
        <v>650</v>
      </c>
      <c r="C139" s="200" t="b">
        <f t="shared" si="7"/>
        <v>0</v>
      </c>
      <c r="D139" s="200" t="b">
        <f t="shared" si="8"/>
        <v>0</v>
      </c>
    </row>
    <row r="140" spans="1:4">
      <c r="A140" s="203">
        <v>41409</v>
      </c>
      <c r="B140" s="200">
        <v>645</v>
      </c>
      <c r="C140" s="200" t="b">
        <f t="shared" si="7"/>
        <v>0</v>
      </c>
      <c r="D140" s="200" t="b">
        <f t="shared" si="8"/>
        <v>0</v>
      </c>
    </row>
    <row r="141" spans="1:4">
      <c r="A141" s="203">
        <v>41410</v>
      </c>
      <c r="B141" s="200">
        <v>652</v>
      </c>
      <c r="C141" s="200" t="b">
        <f t="shared" si="7"/>
        <v>0</v>
      </c>
      <c r="D141" s="200" t="b">
        <f t="shared" si="8"/>
        <v>0</v>
      </c>
    </row>
    <row r="142" spans="1:4">
      <c r="A142" s="203">
        <v>41411</v>
      </c>
      <c r="B142" s="200">
        <v>652</v>
      </c>
      <c r="C142" s="200" t="b">
        <f t="shared" si="7"/>
        <v>0</v>
      </c>
      <c r="D142" s="200" t="b">
        <f t="shared" si="8"/>
        <v>0</v>
      </c>
    </row>
    <row r="143" spans="1:4">
      <c r="A143" s="203">
        <v>41412</v>
      </c>
      <c r="B143" s="200">
        <v>585</v>
      </c>
      <c r="C143" s="200" t="b">
        <f t="shared" si="7"/>
        <v>0</v>
      </c>
      <c r="D143" s="200" t="b">
        <f t="shared" si="8"/>
        <v>0</v>
      </c>
    </row>
    <row r="144" spans="1:4">
      <c r="A144" s="203">
        <v>41413</v>
      </c>
      <c r="B144" s="200">
        <v>547</v>
      </c>
      <c r="C144" s="200" t="b">
        <f t="shared" si="7"/>
        <v>0</v>
      </c>
      <c r="D144" s="200" t="b">
        <f t="shared" si="8"/>
        <v>0</v>
      </c>
    </row>
    <row r="145" spans="1:4">
      <c r="A145" s="203">
        <v>41414</v>
      </c>
      <c r="B145" s="200">
        <v>630</v>
      </c>
      <c r="C145" s="200" t="b">
        <f t="shared" si="7"/>
        <v>0</v>
      </c>
      <c r="D145" s="200" t="b">
        <f t="shared" si="8"/>
        <v>0</v>
      </c>
    </row>
    <row r="146" spans="1:4">
      <c r="A146" s="203">
        <v>41415</v>
      </c>
      <c r="B146" s="200">
        <v>653</v>
      </c>
      <c r="C146" s="200" t="b">
        <f t="shared" si="7"/>
        <v>0</v>
      </c>
      <c r="D146" s="200" t="b">
        <f t="shared" si="8"/>
        <v>0</v>
      </c>
    </row>
    <row r="147" spans="1:4">
      <c r="A147" s="203">
        <v>41416</v>
      </c>
      <c r="B147" s="200">
        <v>655</v>
      </c>
      <c r="C147" s="200" t="b">
        <f t="shared" si="7"/>
        <v>0</v>
      </c>
      <c r="D147" s="200" t="b">
        <f t="shared" si="8"/>
        <v>0</v>
      </c>
    </row>
    <row r="148" spans="1:4">
      <c r="A148" s="203">
        <v>41417</v>
      </c>
      <c r="B148" s="200">
        <v>652</v>
      </c>
      <c r="C148" s="200" t="b">
        <f t="shared" si="7"/>
        <v>0</v>
      </c>
      <c r="D148" s="200" t="b">
        <f t="shared" si="8"/>
        <v>0</v>
      </c>
    </row>
    <row r="149" spans="1:4">
      <c r="A149" s="203">
        <v>41418</v>
      </c>
      <c r="B149" s="200">
        <v>649</v>
      </c>
      <c r="C149" s="200" t="b">
        <f t="shared" si="7"/>
        <v>0</v>
      </c>
      <c r="D149" s="200" t="b">
        <f t="shared" si="8"/>
        <v>0</v>
      </c>
    </row>
    <row r="150" spans="1:4">
      <c r="A150" s="203">
        <v>41419</v>
      </c>
      <c r="B150" s="200">
        <v>581</v>
      </c>
      <c r="C150" s="200" t="b">
        <f t="shared" si="7"/>
        <v>0</v>
      </c>
      <c r="D150" s="200" t="b">
        <f t="shared" si="8"/>
        <v>0</v>
      </c>
    </row>
    <row r="151" spans="1:4">
      <c r="A151" s="203">
        <v>41420</v>
      </c>
      <c r="B151" s="200">
        <v>534</v>
      </c>
      <c r="C151" s="200" t="b">
        <f t="shared" si="7"/>
        <v>0</v>
      </c>
      <c r="D151" s="200" t="b">
        <f t="shared" si="8"/>
        <v>0</v>
      </c>
    </row>
    <row r="152" spans="1:4">
      <c r="A152" s="203">
        <v>41421</v>
      </c>
      <c r="B152" s="200">
        <v>631</v>
      </c>
      <c r="C152" s="200" t="b">
        <f t="shared" si="7"/>
        <v>0</v>
      </c>
      <c r="D152" s="200" t="b">
        <f t="shared" si="8"/>
        <v>0</v>
      </c>
    </row>
    <row r="153" spans="1:4">
      <c r="A153" s="203">
        <v>41422</v>
      </c>
      <c r="B153" s="200">
        <v>652</v>
      </c>
      <c r="C153" s="200" t="b">
        <f t="shared" si="7"/>
        <v>0</v>
      </c>
      <c r="D153" s="200" t="b">
        <f t="shared" si="8"/>
        <v>0</v>
      </c>
    </row>
    <row r="154" spans="1:4">
      <c r="A154" s="203">
        <v>41423</v>
      </c>
      <c r="B154" s="200">
        <v>656</v>
      </c>
      <c r="C154" s="200" t="b">
        <f t="shared" si="7"/>
        <v>0</v>
      </c>
      <c r="D154" s="200" t="b">
        <f t="shared" si="8"/>
        <v>0</v>
      </c>
    </row>
    <row r="155" spans="1:4">
      <c r="A155" s="203">
        <v>41424</v>
      </c>
      <c r="B155" s="200">
        <v>642</v>
      </c>
      <c r="C155" s="200" t="b">
        <f t="shared" si="7"/>
        <v>0</v>
      </c>
      <c r="D155" s="200" t="b">
        <f t="shared" si="8"/>
        <v>0</v>
      </c>
    </row>
    <row r="156" spans="1:4">
      <c r="A156" s="203">
        <v>41425</v>
      </c>
      <c r="B156" s="200">
        <v>642</v>
      </c>
      <c r="C156" s="200" t="b">
        <f t="shared" si="7"/>
        <v>0</v>
      </c>
      <c r="D156" s="200" t="b">
        <f t="shared" si="8"/>
        <v>0</v>
      </c>
    </row>
    <row r="157" spans="1:4">
      <c r="A157" s="203">
        <v>41426</v>
      </c>
      <c r="B157" s="200">
        <v>574</v>
      </c>
      <c r="C157" s="200" t="b">
        <f t="shared" si="7"/>
        <v>0</v>
      </c>
      <c r="D157" s="200" t="b">
        <f t="shared" si="8"/>
        <v>0</v>
      </c>
    </row>
    <row r="158" spans="1:4">
      <c r="A158" s="203">
        <v>41427</v>
      </c>
      <c r="B158" s="200">
        <v>526</v>
      </c>
      <c r="C158" s="200" t="b">
        <f t="shared" si="7"/>
        <v>0</v>
      </c>
      <c r="D158" s="200" t="b">
        <f t="shared" si="8"/>
        <v>0</v>
      </c>
    </row>
    <row r="159" spans="1:4">
      <c r="A159" s="203">
        <v>41428</v>
      </c>
      <c r="B159" s="200">
        <v>633</v>
      </c>
      <c r="C159" s="200" t="b">
        <f t="shared" si="7"/>
        <v>0</v>
      </c>
      <c r="D159" s="200" t="b">
        <f t="shared" si="8"/>
        <v>0</v>
      </c>
    </row>
    <row r="160" spans="1:4">
      <c r="A160" s="203">
        <v>41429</v>
      </c>
      <c r="B160" s="200">
        <v>657</v>
      </c>
      <c r="C160" s="200" t="b">
        <f t="shared" si="7"/>
        <v>0</v>
      </c>
      <c r="D160" s="200" t="b">
        <f t="shared" si="8"/>
        <v>0</v>
      </c>
    </row>
    <row r="161" spans="1:4">
      <c r="A161" s="203">
        <v>41430</v>
      </c>
      <c r="B161" s="200">
        <v>657</v>
      </c>
      <c r="C161" s="200" t="b">
        <f t="shared" si="7"/>
        <v>0</v>
      </c>
      <c r="D161" s="200" t="b">
        <f t="shared" si="8"/>
        <v>0</v>
      </c>
    </row>
    <row r="162" spans="1:4">
      <c r="A162" s="203">
        <v>41431</v>
      </c>
      <c r="B162" s="200">
        <v>658</v>
      </c>
      <c r="C162" s="200" t="b">
        <f t="shared" si="7"/>
        <v>0</v>
      </c>
      <c r="D162" s="200" t="b">
        <f t="shared" si="8"/>
        <v>0</v>
      </c>
    </row>
    <row r="163" spans="1:4">
      <c r="A163" s="203">
        <v>41432</v>
      </c>
      <c r="B163" s="200">
        <v>652</v>
      </c>
      <c r="C163" s="200" t="b">
        <f t="shared" si="7"/>
        <v>0</v>
      </c>
      <c r="D163" s="200" t="b">
        <f t="shared" si="8"/>
        <v>0</v>
      </c>
    </row>
    <row r="164" spans="1:4">
      <c r="A164" s="203">
        <v>41433</v>
      </c>
      <c r="B164" s="200">
        <v>580</v>
      </c>
      <c r="C164" s="200" t="b">
        <f t="shared" si="7"/>
        <v>0</v>
      </c>
      <c r="D164" s="200" t="b">
        <f t="shared" si="8"/>
        <v>0</v>
      </c>
    </row>
    <row r="165" spans="1:4">
      <c r="A165" s="203">
        <v>41434</v>
      </c>
      <c r="B165" s="200">
        <v>531</v>
      </c>
      <c r="C165" s="200" t="b">
        <f t="shared" si="7"/>
        <v>0</v>
      </c>
      <c r="D165" s="200" t="b">
        <f t="shared" si="8"/>
        <v>0</v>
      </c>
    </row>
    <row r="166" spans="1:4">
      <c r="A166" s="203">
        <v>41435</v>
      </c>
      <c r="B166" s="200">
        <v>638</v>
      </c>
      <c r="C166" s="200" t="b">
        <f t="shared" si="7"/>
        <v>0</v>
      </c>
      <c r="D166" s="200" t="b">
        <f t="shared" si="8"/>
        <v>0</v>
      </c>
    </row>
    <row r="167" spans="1:4">
      <c r="A167" s="203">
        <v>41436</v>
      </c>
      <c r="B167" s="200">
        <v>665</v>
      </c>
      <c r="C167" s="200" t="b">
        <f t="shared" si="7"/>
        <v>0</v>
      </c>
      <c r="D167" s="200" t="b">
        <f t="shared" si="8"/>
        <v>0</v>
      </c>
    </row>
    <row r="168" spans="1:4">
      <c r="A168" s="203">
        <v>41437</v>
      </c>
      <c r="B168" s="200">
        <v>682</v>
      </c>
      <c r="C168" s="200" t="b">
        <f t="shared" si="7"/>
        <v>1</v>
      </c>
      <c r="D168" s="200" t="b">
        <f t="shared" si="8"/>
        <v>0</v>
      </c>
    </row>
    <row r="169" spans="1:4">
      <c r="A169" s="203">
        <v>41438</v>
      </c>
      <c r="B169" s="200">
        <v>689</v>
      </c>
      <c r="C169" s="200" t="b">
        <f t="shared" si="7"/>
        <v>1</v>
      </c>
      <c r="D169" s="200" t="b">
        <f t="shared" si="8"/>
        <v>0</v>
      </c>
    </row>
    <row r="170" spans="1:4">
      <c r="A170" s="203">
        <v>41439</v>
      </c>
      <c r="B170" s="200">
        <v>689</v>
      </c>
      <c r="C170" s="200" t="b">
        <f t="shared" si="7"/>
        <v>1</v>
      </c>
      <c r="D170" s="200" t="b">
        <f t="shared" si="8"/>
        <v>0</v>
      </c>
    </row>
    <row r="171" spans="1:4">
      <c r="A171" s="203">
        <v>41440</v>
      </c>
      <c r="B171" s="200">
        <v>615</v>
      </c>
      <c r="C171" s="200" t="b">
        <f t="shared" si="7"/>
        <v>0</v>
      </c>
      <c r="D171" s="200" t="b">
        <f t="shared" si="8"/>
        <v>0</v>
      </c>
    </row>
    <row r="172" spans="1:4">
      <c r="A172" s="203">
        <v>41441</v>
      </c>
      <c r="B172" s="200">
        <v>566</v>
      </c>
      <c r="C172" s="200" t="b">
        <f t="shared" si="7"/>
        <v>0</v>
      </c>
      <c r="D172" s="200" t="b">
        <f t="shared" si="8"/>
        <v>0</v>
      </c>
    </row>
    <row r="173" spans="1:4">
      <c r="A173" s="203">
        <v>41442</v>
      </c>
      <c r="B173" s="200">
        <v>660</v>
      </c>
      <c r="C173" s="200" t="b">
        <f t="shared" si="7"/>
        <v>0</v>
      </c>
      <c r="D173" s="200" t="b">
        <f t="shared" si="8"/>
        <v>0</v>
      </c>
    </row>
    <row r="174" spans="1:4">
      <c r="A174" s="203">
        <v>41443</v>
      </c>
      <c r="B174" s="200">
        <v>657</v>
      </c>
      <c r="C174" s="200" t="b">
        <f t="shared" si="7"/>
        <v>0</v>
      </c>
      <c r="D174" s="200" t="b">
        <f t="shared" si="8"/>
        <v>0</v>
      </c>
    </row>
    <row r="175" spans="1:4">
      <c r="A175" s="203">
        <v>41444</v>
      </c>
      <c r="B175" s="200">
        <v>658</v>
      </c>
      <c r="C175" s="200" t="b">
        <f t="shared" si="7"/>
        <v>0</v>
      </c>
      <c r="D175" s="200" t="b">
        <f t="shared" si="8"/>
        <v>0</v>
      </c>
    </row>
    <row r="176" spans="1:4">
      <c r="A176" s="203">
        <v>41445</v>
      </c>
      <c r="B176" s="200">
        <v>659</v>
      </c>
      <c r="C176" s="200" t="b">
        <f t="shared" si="7"/>
        <v>0</v>
      </c>
      <c r="D176" s="200" t="b">
        <f t="shared" si="8"/>
        <v>0</v>
      </c>
    </row>
    <row r="177" spans="1:4">
      <c r="A177" s="203">
        <v>41446</v>
      </c>
      <c r="B177" s="200">
        <v>656</v>
      </c>
      <c r="C177" s="200" t="b">
        <f t="shared" si="7"/>
        <v>0</v>
      </c>
      <c r="D177" s="200" t="b">
        <f t="shared" si="8"/>
        <v>0</v>
      </c>
    </row>
    <row r="178" spans="1:4">
      <c r="A178" s="203">
        <v>41447</v>
      </c>
      <c r="B178" s="200">
        <v>601</v>
      </c>
      <c r="C178" s="200" t="b">
        <f t="shared" si="7"/>
        <v>0</v>
      </c>
      <c r="D178" s="200" t="b">
        <f t="shared" si="8"/>
        <v>0</v>
      </c>
    </row>
    <row r="179" spans="1:4">
      <c r="A179" s="203">
        <v>41448</v>
      </c>
      <c r="B179" s="200">
        <v>548</v>
      </c>
      <c r="C179" s="200" t="b">
        <f t="shared" si="7"/>
        <v>0</v>
      </c>
      <c r="D179" s="200" t="b">
        <f t="shared" si="8"/>
        <v>0</v>
      </c>
    </row>
    <row r="180" spans="1:4">
      <c r="A180" s="203">
        <v>41449</v>
      </c>
      <c r="B180" s="200">
        <v>609</v>
      </c>
      <c r="C180" s="200" t="b">
        <f t="shared" si="7"/>
        <v>0</v>
      </c>
      <c r="D180" s="200" t="b">
        <f t="shared" si="8"/>
        <v>0</v>
      </c>
    </row>
    <row r="181" spans="1:4">
      <c r="A181" s="203">
        <v>41450</v>
      </c>
      <c r="B181" s="200">
        <v>666</v>
      </c>
      <c r="C181" s="200" t="b">
        <f t="shared" si="7"/>
        <v>0</v>
      </c>
      <c r="D181" s="200" t="b">
        <f t="shared" si="8"/>
        <v>0</v>
      </c>
    </row>
    <row r="182" spans="1:4">
      <c r="A182" s="203">
        <v>41451</v>
      </c>
      <c r="B182" s="200">
        <v>675</v>
      </c>
      <c r="C182" s="200" t="b">
        <f t="shared" si="7"/>
        <v>0</v>
      </c>
      <c r="D182" s="200" t="b">
        <f t="shared" si="8"/>
        <v>0</v>
      </c>
    </row>
    <row r="183" spans="1:4">
      <c r="A183" s="203">
        <v>41452</v>
      </c>
      <c r="B183" s="200">
        <v>677</v>
      </c>
      <c r="C183" s="200" t="b">
        <f t="shared" si="7"/>
        <v>1</v>
      </c>
      <c r="D183" s="200" t="b">
        <f t="shared" si="8"/>
        <v>0</v>
      </c>
    </row>
    <row r="184" spans="1:4">
      <c r="A184" s="203">
        <v>41453</v>
      </c>
      <c r="B184" s="200">
        <v>672</v>
      </c>
      <c r="C184" s="200" t="b">
        <f t="shared" si="7"/>
        <v>0</v>
      </c>
      <c r="D184" s="200" t="b">
        <f t="shared" si="8"/>
        <v>0</v>
      </c>
    </row>
    <row r="185" spans="1:4">
      <c r="A185" s="203">
        <v>41454</v>
      </c>
      <c r="B185" s="200">
        <v>610</v>
      </c>
      <c r="C185" s="200" t="b">
        <f t="shared" si="7"/>
        <v>0</v>
      </c>
      <c r="D185" s="200" t="b">
        <f t="shared" si="8"/>
        <v>0</v>
      </c>
    </row>
    <row r="186" spans="1:4">
      <c r="A186" s="203">
        <v>41455</v>
      </c>
      <c r="B186" s="200">
        <v>564</v>
      </c>
      <c r="C186" s="200" t="b">
        <f t="shared" si="7"/>
        <v>0</v>
      </c>
      <c r="D186" s="200" t="b">
        <f t="shared" si="8"/>
        <v>0</v>
      </c>
    </row>
    <row r="187" spans="1:4">
      <c r="A187" s="203">
        <v>41456</v>
      </c>
      <c r="B187" s="200">
        <v>679</v>
      </c>
      <c r="C187" s="200" t="b">
        <f t="shared" si="7"/>
        <v>1</v>
      </c>
      <c r="D187" s="200" t="b">
        <f t="shared" si="8"/>
        <v>0</v>
      </c>
    </row>
    <row r="188" spans="1:4">
      <c r="A188" s="203">
        <v>41457</v>
      </c>
      <c r="B188" s="200">
        <v>696</v>
      </c>
      <c r="C188" s="200" t="b">
        <f t="shared" si="7"/>
        <v>1</v>
      </c>
      <c r="D188" s="200" t="b">
        <f t="shared" si="8"/>
        <v>0</v>
      </c>
    </row>
    <row r="189" spans="1:4">
      <c r="A189" s="203">
        <v>41458</v>
      </c>
      <c r="B189" s="200">
        <v>704</v>
      </c>
      <c r="C189" s="200" t="b">
        <f t="shared" si="7"/>
        <v>0</v>
      </c>
      <c r="D189" s="200" t="b">
        <f t="shared" si="8"/>
        <v>0</v>
      </c>
    </row>
    <row r="190" spans="1:4">
      <c r="A190" s="203">
        <v>41459</v>
      </c>
      <c r="B190" s="200">
        <v>718</v>
      </c>
      <c r="C190" s="200" t="b">
        <f t="shared" si="7"/>
        <v>0</v>
      </c>
      <c r="D190" s="200" t="b">
        <f t="shared" si="8"/>
        <v>0</v>
      </c>
    </row>
    <row r="191" spans="1:4">
      <c r="A191" s="203">
        <v>41460</v>
      </c>
      <c r="B191" s="200">
        <v>722</v>
      </c>
      <c r="C191" s="200" t="b">
        <f t="shared" si="7"/>
        <v>0</v>
      </c>
      <c r="D191" s="200" t="b">
        <f t="shared" si="8"/>
        <v>0</v>
      </c>
    </row>
    <row r="192" spans="1:4">
      <c r="A192" s="203">
        <v>41461</v>
      </c>
      <c r="B192" s="200">
        <v>646</v>
      </c>
      <c r="C192" s="200" t="b">
        <f t="shared" si="7"/>
        <v>0</v>
      </c>
      <c r="D192" s="200" t="b">
        <f t="shared" si="8"/>
        <v>0</v>
      </c>
    </row>
    <row r="193" spans="1:4">
      <c r="A193" s="203">
        <v>41462</v>
      </c>
      <c r="B193" s="200">
        <v>595</v>
      </c>
      <c r="C193" s="200" t="b">
        <f t="shared" si="7"/>
        <v>0</v>
      </c>
      <c r="D193" s="200" t="b">
        <f t="shared" si="8"/>
        <v>0</v>
      </c>
    </row>
    <row r="194" spans="1:4">
      <c r="A194" s="203">
        <v>41463</v>
      </c>
      <c r="B194" s="200">
        <v>718</v>
      </c>
      <c r="C194" s="200" t="b">
        <f t="shared" si="7"/>
        <v>0</v>
      </c>
      <c r="D194" s="200" t="b">
        <f t="shared" si="8"/>
        <v>0</v>
      </c>
    </row>
    <row r="195" spans="1:4">
      <c r="A195" s="203">
        <v>41464</v>
      </c>
      <c r="B195" s="200">
        <v>749</v>
      </c>
      <c r="C195" s="200" t="b">
        <f t="shared" si="7"/>
        <v>0</v>
      </c>
      <c r="D195" s="200" t="b">
        <f t="shared" si="8"/>
        <v>0</v>
      </c>
    </row>
    <row r="196" spans="1:4">
      <c r="A196" s="203">
        <v>41465</v>
      </c>
      <c r="B196" s="200">
        <v>752</v>
      </c>
      <c r="C196" s="200" t="b">
        <f t="shared" si="7"/>
        <v>0</v>
      </c>
      <c r="D196" s="200">
        <f t="shared" si="8"/>
        <v>1</v>
      </c>
    </row>
    <row r="197" spans="1:4">
      <c r="A197" s="203">
        <v>41466</v>
      </c>
      <c r="B197" s="200">
        <v>744</v>
      </c>
      <c r="C197" s="200" t="b">
        <f t="shared" si="7"/>
        <v>0</v>
      </c>
      <c r="D197" s="200" t="b">
        <f t="shared" si="8"/>
        <v>0</v>
      </c>
    </row>
    <row r="198" spans="1:4">
      <c r="A198" s="203">
        <v>41467</v>
      </c>
      <c r="B198" s="200">
        <v>733</v>
      </c>
      <c r="C198" s="200" t="b">
        <f t="shared" si="7"/>
        <v>0</v>
      </c>
      <c r="D198" s="200" t="b">
        <f t="shared" si="8"/>
        <v>0</v>
      </c>
    </row>
    <row r="199" spans="1:4">
      <c r="A199" s="203">
        <v>41468</v>
      </c>
      <c r="B199" s="200">
        <v>652</v>
      </c>
      <c r="C199" s="200" t="b">
        <f t="shared" ref="C199:C262" si="9">AND(B199&gt;675,B199&lt;700)</f>
        <v>0</v>
      </c>
      <c r="D199" s="200" t="b">
        <f t="shared" ref="D199:D262" si="10">IF(B199&gt;750,1)</f>
        <v>0</v>
      </c>
    </row>
    <row r="200" spans="1:4">
      <c r="A200" s="203">
        <v>41469</v>
      </c>
      <c r="B200" s="200">
        <v>585</v>
      </c>
      <c r="C200" s="200" t="b">
        <f t="shared" si="9"/>
        <v>0</v>
      </c>
      <c r="D200" s="200" t="b">
        <f t="shared" si="10"/>
        <v>0</v>
      </c>
    </row>
    <row r="201" spans="1:4">
      <c r="A201" s="203">
        <v>41470</v>
      </c>
      <c r="B201" s="200">
        <v>706</v>
      </c>
      <c r="C201" s="200" t="b">
        <f t="shared" si="9"/>
        <v>0</v>
      </c>
      <c r="D201" s="200" t="b">
        <f t="shared" si="10"/>
        <v>0</v>
      </c>
    </row>
    <row r="202" spans="1:4">
      <c r="A202" s="203">
        <v>41471</v>
      </c>
      <c r="B202" s="200">
        <v>727</v>
      </c>
      <c r="C202" s="200" t="b">
        <f t="shared" si="9"/>
        <v>0</v>
      </c>
      <c r="D202" s="200" t="b">
        <f t="shared" si="10"/>
        <v>0</v>
      </c>
    </row>
    <row r="203" spans="1:4">
      <c r="A203" s="203">
        <v>41472</v>
      </c>
      <c r="B203" s="200">
        <v>728</v>
      </c>
      <c r="C203" s="200" t="b">
        <f t="shared" si="9"/>
        <v>0</v>
      </c>
      <c r="D203" s="200" t="b">
        <f t="shared" si="10"/>
        <v>0</v>
      </c>
    </row>
    <row r="204" spans="1:4">
      <c r="A204" s="203">
        <v>41473</v>
      </c>
      <c r="B204" s="200">
        <v>730</v>
      </c>
      <c r="C204" s="200" t="b">
        <f t="shared" si="9"/>
        <v>0</v>
      </c>
      <c r="D204" s="200" t="b">
        <f t="shared" si="10"/>
        <v>0</v>
      </c>
    </row>
    <row r="205" spans="1:4">
      <c r="A205" s="203">
        <v>41474</v>
      </c>
      <c r="B205" s="200">
        <v>729</v>
      </c>
      <c r="C205" s="200" t="b">
        <f t="shared" si="9"/>
        <v>0</v>
      </c>
      <c r="D205" s="200" t="b">
        <f t="shared" si="10"/>
        <v>0</v>
      </c>
    </row>
    <row r="206" spans="1:4">
      <c r="A206" s="203">
        <v>41475</v>
      </c>
      <c r="B206" s="200">
        <v>641</v>
      </c>
      <c r="C206" s="200" t="b">
        <f t="shared" si="9"/>
        <v>0</v>
      </c>
      <c r="D206" s="200" t="b">
        <f t="shared" si="10"/>
        <v>0</v>
      </c>
    </row>
    <row r="207" spans="1:4">
      <c r="A207" s="203">
        <v>41476</v>
      </c>
      <c r="B207" s="200">
        <v>579</v>
      </c>
      <c r="C207" s="200" t="b">
        <f t="shared" si="9"/>
        <v>0</v>
      </c>
      <c r="D207" s="200" t="b">
        <f t="shared" si="10"/>
        <v>0</v>
      </c>
    </row>
    <row r="208" spans="1:4">
      <c r="A208" s="203">
        <v>41477</v>
      </c>
      <c r="B208" s="200">
        <v>706</v>
      </c>
      <c r="C208" s="200" t="b">
        <f t="shared" si="9"/>
        <v>0</v>
      </c>
      <c r="D208" s="200" t="b">
        <f t="shared" si="10"/>
        <v>0</v>
      </c>
    </row>
    <row r="209" spans="1:4">
      <c r="A209" s="203">
        <v>41478</v>
      </c>
      <c r="B209" s="200">
        <v>729</v>
      </c>
      <c r="C209" s="200" t="b">
        <f t="shared" si="9"/>
        <v>0</v>
      </c>
      <c r="D209" s="200" t="b">
        <f t="shared" si="10"/>
        <v>0</v>
      </c>
    </row>
    <row r="210" spans="1:4">
      <c r="A210" s="203">
        <v>41479</v>
      </c>
      <c r="B210" s="200">
        <v>736</v>
      </c>
      <c r="C210" s="200" t="b">
        <f t="shared" si="9"/>
        <v>0</v>
      </c>
      <c r="D210" s="200" t="b">
        <f t="shared" si="10"/>
        <v>0</v>
      </c>
    </row>
    <row r="211" spans="1:4">
      <c r="A211" s="203">
        <v>41480</v>
      </c>
      <c r="B211" s="200">
        <v>723</v>
      </c>
      <c r="C211" s="200" t="b">
        <f t="shared" si="9"/>
        <v>0</v>
      </c>
      <c r="D211" s="200" t="b">
        <f t="shared" si="10"/>
        <v>0</v>
      </c>
    </row>
    <row r="212" spans="1:4">
      <c r="A212" s="203">
        <v>41481</v>
      </c>
      <c r="B212" s="200">
        <v>720</v>
      </c>
      <c r="C212" s="200" t="b">
        <f t="shared" si="9"/>
        <v>0</v>
      </c>
      <c r="D212" s="200" t="b">
        <f t="shared" si="10"/>
        <v>0</v>
      </c>
    </row>
    <row r="213" spans="1:4">
      <c r="A213" s="203">
        <v>41482</v>
      </c>
      <c r="B213" s="200">
        <v>637</v>
      </c>
      <c r="C213" s="200" t="b">
        <f t="shared" si="9"/>
        <v>0</v>
      </c>
      <c r="D213" s="200" t="b">
        <f t="shared" si="10"/>
        <v>0</v>
      </c>
    </row>
    <row r="214" spans="1:4">
      <c r="A214" s="203">
        <v>41483</v>
      </c>
      <c r="B214" s="200">
        <v>573</v>
      </c>
      <c r="C214" s="200" t="b">
        <f t="shared" si="9"/>
        <v>0</v>
      </c>
      <c r="D214" s="200" t="b">
        <f t="shared" si="10"/>
        <v>0</v>
      </c>
    </row>
    <row r="215" spans="1:4">
      <c r="A215" s="203">
        <v>41484</v>
      </c>
      <c r="B215" s="200">
        <v>666</v>
      </c>
      <c r="C215" s="200" t="b">
        <f t="shared" si="9"/>
        <v>0</v>
      </c>
      <c r="D215" s="200" t="b">
        <f t="shared" si="10"/>
        <v>0</v>
      </c>
    </row>
    <row r="216" spans="1:4">
      <c r="A216" s="203">
        <v>41485</v>
      </c>
      <c r="B216" s="200">
        <v>688</v>
      </c>
      <c r="C216" s="200" t="b">
        <f t="shared" si="9"/>
        <v>1</v>
      </c>
      <c r="D216" s="200" t="b">
        <f t="shared" si="10"/>
        <v>0</v>
      </c>
    </row>
    <row r="217" spans="1:4">
      <c r="A217" s="203">
        <v>41486</v>
      </c>
      <c r="B217" s="200">
        <v>697</v>
      </c>
      <c r="C217" s="200" t="b">
        <f t="shared" si="9"/>
        <v>1</v>
      </c>
      <c r="D217" s="200" t="b">
        <f t="shared" si="10"/>
        <v>0</v>
      </c>
    </row>
    <row r="218" spans="1:4">
      <c r="A218" s="203">
        <v>41487</v>
      </c>
      <c r="B218" s="200">
        <v>725</v>
      </c>
      <c r="C218" s="200" t="b">
        <f t="shared" si="9"/>
        <v>0</v>
      </c>
      <c r="D218" s="200" t="b">
        <f t="shared" si="10"/>
        <v>0</v>
      </c>
    </row>
    <row r="219" spans="1:4">
      <c r="A219" s="203">
        <v>41488</v>
      </c>
      <c r="B219" s="200">
        <v>721</v>
      </c>
      <c r="C219" s="200" t="b">
        <f t="shared" si="9"/>
        <v>0</v>
      </c>
      <c r="D219" s="200" t="b">
        <f t="shared" si="10"/>
        <v>0</v>
      </c>
    </row>
    <row r="220" spans="1:4">
      <c r="A220" s="203">
        <v>41489</v>
      </c>
      <c r="B220" s="200">
        <v>628</v>
      </c>
      <c r="C220" s="200" t="b">
        <f t="shared" si="9"/>
        <v>0</v>
      </c>
      <c r="D220" s="200" t="b">
        <f t="shared" si="10"/>
        <v>0</v>
      </c>
    </row>
    <row r="221" spans="1:4">
      <c r="A221" s="203">
        <v>41490</v>
      </c>
      <c r="B221" s="200">
        <v>579</v>
      </c>
      <c r="C221" s="200" t="b">
        <f t="shared" si="9"/>
        <v>0</v>
      </c>
      <c r="D221" s="200" t="b">
        <f t="shared" si="10"/>
        <v>0</v>
      </c>
    </row>
    <row r="222" spans="1:4">
      <c r="A222" s="203">
        <v>41491</v>
      </c>
      <c r="B222" s="200">
        <v>681</v>
      </c>
      <c r="C222" s="200" t="b">
        <f t="shared" si="9"/>
        <v>1</v>
      </c>
      <c r="D222" s="200" t="b">
        <f t="shared" si="10"/>
        <v>0</v>
      </c>
    </row>
    <row r="223" spans="1:4">
      <c r="A223" s="203">
        <v>41492</v>
      </c>
      <c r="B223" s="200">
        <v>698</v>
      </c>
      <c r="C223" s="200" t="b">
        <f t="shared" si="9"/>
        <v>1</v>
      </c>
      <c r="D223" s="200" t="b">
        <f t="shared" si="10"/>
        <v>0</v>
      </c>
    </row>
    <row r="224" spans="1:4">
      <c r="A224" s="203">
        <v>41493</v>
      </c>
      <c r="B224" s="200">
        <v>686</v>
      </c>
      <c r="C224" s="200" t="b">
        <f t="shared" si="9"/>
        <v>1</v>
      </c>
      <c r="D224" s="200" t="b">
        <f t="shared" si="10"/>
        <v>0</v>
      </c>
    </row>
    <row r="225" spans="1:4">
      <c r="A225" s="203">
        <v>41494</v>
      </c>
      <c r="B225" s="200">
        <v>666</v>
      </c>
      <c r="C225" s="200" t="b">
        <f t="shared" si="9"/>
        <v>0</v>
      </c>
      <c r="D225" s="200" t="b">
        <f t="shared" si="10"/>
        <v>0</v>
      </c>
    </row>
    <row r="226" spans="1:4">
      <c r="A226" s="203">
        <v>41495</v>
      </c>
      <c r="B226" s="200">
        <v>665</v>
      </c>
      <c r="C226" s="200" t="b">
        <f t="shared" si="9"/>
        <v>0</v>
      </c>
      <c r="D226" s="200" t="b">
        <f t="shared" si="10"/>
        <v>0</v>
      </c>
    </row>
    <row r="227" spans="1:4">
      <c r="A227" s="203">
        <v>41496</v>
      </c>
      <c r="B227" s="200">
        <v>614</v>
      </c>
      <c r="C227" s="200" t="b">
        <f t="shared" si="9"/>
        <v>0</v>
      </c>
      <c r="D227" s="200" t="b">
        <f t="shared" si="10"/>
        <v>0</v>
      </c>
    </row>
    <row r="228" spans="1:4">
      <c r="A228" s="203">
        <v>41497</v>
      </c>
      <c r="B228" s="200">
        <v>574</v>
      </c>
      <c r="C228" s="200" t="b">
        <f t="shared" si="9"/>
        <v>0</v>
      </c>
      <c r="D228" s="200" t="b">
        <f t="shared" si="10"/>
        <v>0</v>
      </c>
    </row>
    <row r="229" spans="1:4">
      <c r="A229" s="203">
        <v>41498</v>
      </c>
      <c r="B229" s="200">
        <v>667</v>
      </c>
      <c r="C229" s="200" t="b">
        <f t="shared" si="9"/>
        <v>0</v>
      </c>
      <c r="D229" s="200" t="b">
        <f t="shared" si="10"/>
        <v>0</v>
      </c>
    </row>
    <row r="230" spans="1:4">
      <c r="A230" s="203">
        <v>41499</v>
      </c>
      <c r="B230" s="200">
        <v>681</v>
      </c>
      <c r="C230" s="200" t="b">
        <f t="shared" si="9"/>
        <v>1</v>
      </c>
      <c r="D230" s="200" t="b">
        <f t="shared" si="10"/>
        <v>0</v>
      </c>
    </row>
    <row r="231" spans="1:4">
      <c r="A231" s="203">
        <v>41500</v>
      </c>
      <c r="B231" s="200">
        <v>680</v>
      </c>
      <c r="C231" s="200" t="b">
        <f t="shared" si="9"/>
        <v>1</v>
      </c>
      <c r="D231" s="200" t="b">
        <f t="shared" si="10"/>
        <v>0</v>
      </c>
    </row>
    <row r="232" spans="1:4">
      <c r="A232" s="203">
        <v>41501</v>
      </c>
      <c r="B232" s="200">
        <v>602</v>
      </c>
      <c r="C232" s="200" t="b">
        <f t="shared" si="9"/>
        <v>0</v>
      </c>
      <c r="D232" s="200" t="b">
        <f t="shared" si="10"/>
        <v>0</v>
      </c>
    </row>
    <row r="233" spans="1:4">
      <c r="A233" s="203">
        <v>41502</v>
      </c>
      <c r="B233" s="200">
        <v>653</v>
      </c>
      <c r="C233" s="200" t="b">
        <f t="shared" si="9"/>
        <v>0</v>
      </c>
      <c r="D233" s="200" t="b">
        <f t="shared" si="10"/>
        <v>0</v>
      </c>
    </row>
    <row r="234" spans="1:4">
      <c r="A234" s="203">
        <v>41503</v>
      </c>
      <c r="B234" s="200">
        <v>613</v>
      </c>
      <c r="C234" s="200" t="b">
        <f t="shared" si="9"/>
        <v>0</v>
      </c>
      <c r="D234" s="200" t="b">
        <f t="shared" si="10"/>
        <v>0</v>
      </c>
    </row>
    <row r="235" spans="1:4">
      <c r="A235" s="203">
        <v>41504</v>
      </c>
      <c r="B235" s="200">
        <v>578</v>
      </c>
      <c r="C235" s="200" t="b">
        <f t="shared" si="9"/>
        <v>0</v>
      </c>
      <c r="D235" s="200" t="b">
        <f t="shared" si="10"/>
        <v>0</v>
      </c>
    </row>
    <row r="236" spans="1:4">
      <c r="A236" s="203">
        <v>41505</v>
      </c>
      <c r="B236" s="200">
        <v>690</v>
      </c>
      <c r="C236" s="200" t="b">
        <f t="shared" si="9"/>
        <v>1</v>
      </c>
      <c r="D236" s="200" t="b">
        <f t="shared" si="10"/>
        <v>0</v>
      </c>
    </row>
    <row r="237" spans="1:4">
      <c r="A237" s="203">
        <v>41506</v>
      </c>
      <c r="B237" s="200">
        <v>713</v>
      </c>
      <c r="C237" s="200" t="b">
        <f t="shared" si="9"/>
        <v>0</v>
      </c>
      <c r="D237" s="200" t="b">
        <f t="shared" si="10"/>
        <v>0</v>
      </c>
    </row>
    <row r="238" spans="1:4">
      <c r="A238" s="203">
        <v>41507</v>
      </c>
      <c r="B238" s="200">
        <v>716</v>
      </c>
      <c r="C238" s="200" t="b">
        <f t="shared" si="9"/>
        <v>0</v>
      </c>
      <c r="D238" s="200" t="b">
        <f t="shared" si="10"/>
        <v>0</v>
      </c>
    </row>
    <row r="239" spans="1:4">
      <c r="A239" s="203">
        <v>41508</v>
      </c>
      <c r="B239" s="200">
        <v>709</v>
      </c>
      <c r="C239" s="200" t="b">
        <f t="shared" si="9"/>
        <v>0</v>
      </c>
      <c r="D239" s="200" t="b">
        <f t="shared" si="10"/>
        <v>0</v>
      </c>
    </row>
    <row r="240" spans="1:4">
      <c r="A240" s="203">
        <v>41509</v>
      </c>
      <c r="B240" s="200">
        <v>700</v>
      </c>
      <c r="C240" s="200" t="b">
        <f t="shared" si="9"/>
        <v>0</v>
      </c>
      <c r="D240" s="200" t="b">
        <f t="shared" si="10"/>
        <v>0</v>
      </c>
    </row>
    <row r="241" spans="1:4">
      <c r="A241" s="203">
        <v>41510</v>
      </c>
      <c r="B241" s="200">
        <v>625</v>
      </c>
      <c r="C241" s="200" t="b">
        <f t="shared" si="9"/>
        <v>0</v>
      </c>
      <c r="D241" s="200" t="b">
        <f t="shared" si="10"/>
        <v>0</v>
      </c>
    </row>
    <row r="242" spans="1:4">
      <c r="A242" s="203">
        <v>41511</v>
      </c>
      <c r="B242" s="200">
        <v>568</v>
      </c>
      <c r="C242" s="200" t="b">
        <f t="shared" si="9"/>
        <v>0</v>
      </c>
      <c r="D242" s="200" t="b">
        <f t="shared" si="10"/>
        <v>0</v>
      </c>
    </row>
    <row r="243" spans="1:4">
      <c r="A243" s="203">
        <v>41512</v>
      </c>
      <c r="B243" s="200">
        <v>665</v>
      </c>
      <c r="C243" s="200" t="b">
        <f t="shared" si="9"/>
        <v>0</v>
      </c>
      <c r="D243" s="200" t="b">
        <f t="shared" si="10"/>
        <v>0</v>
      </c>
    </row>
    <row r="244" spans="1:4">
      <c r="A244" s="203">
        <v>41513</v>
      </c>
      <c r="B244" s="200">
        <v>682</v>
      </c>
      <c r="C244" s="200" t="b">
        <f t="shared" si="9"/>
        <v>1</v>
      </c>
      <c r="D244" s="200" t="b">
        <f t="shared" si="10"/>
        <v>0</v>
      </c>
    </row>
    <row r="245" spans="1:4">
      <c r="A245" s="203">
        <v>41514</v>
      </c>
      <c r="B245" s="200">
        <v>676</v>
      </c>
      <c r="C245" s="200" t="b">
        <f t="shared" si="9"/>
        <v>1</v>
      </c>
      <c r="D245" s="200" t="b">
        <f t="shared" si="10"/>
        <v>0</v>
      </c>
    </row>
    <row r="246" spans="1:4">
      <c r="A246" s="203">
        <v>41515</v>
      </c>
      <c r="B246" s="200">
        <v>665</v>
      </c>
      <c r="C246" s="200" t="b">
        <f t="shared" si="9"/>
        <v>0</v>
      </c>
      <c r="D246" s="200" t="b">
        <f t="shared" si="10"/>
        <v>0</v>
      </c>
    </row>
    <row r="247" spans="1:4">
      <c r="A247" s="203">
        <v>41516</v>
      </c>
      <c r="B247" s="200">
        <v>666</v>
      </c>
      <c r="C247" s="200" t="b">
        <f t="shared" si="9"/>
        <v>0</v>
      </c>
      <c r="D247" s="200" t="b">
        <f t="shared" si="10"/>
        <v>0</v>
      </c>
    </row>
    <row r="248" spans="1:4">
      <c r="A248" s="203">
        <v>41517</v>
      </c>
      <c r="B248" s="200">
        <v>598</v>
      </c>
      <c r="C248" s="200" t="b">
        <f t="shared" si="9"/>
        <v>0</v>
      </c>
      <c r="D248" s="200" t="b">
        <f t="shared" si="10"/>
        <v>0</v>
      </c>
    </row>
    <row r="249" spans="1:4">
      <c r="A249" s="203">
        <v>41518</v>
      </c>
      <c r="B249" s="200">
        <v>552</v>
      </c>
      <c r="C249" s="200" t="b">
        <f t="shared" si="9"/>
        <v>0</v>
      </c>
      <c r="D249" s="200" t="b">
        <f t="shared" si="10"/>
        <v>0</v>
      </c>
    </row>
    <row r="250" spans="1:4">
      <c r="A250" s="203">
        <v>41519</v>
      </c>
      <c r="B250" s="200">
        <v>674</v>
      </c>
      <c r="C250" s="200" t="b">
        <f t="shared" si="9"/>
        <v>0</v>
      </c>
      <c r="D250" s="200" t="b">
        <f t="shared" si="10"/>
        <v>0</v>
      </c>
    </row>
    <row r="251" spans="1:4">
      <c r="A251" s="203">
        <v>41520</v>
      </c>
      <c r="B251" s="200">
        <v>697</v>
      </c>
      <c r="C251" s="200" t="b">
        <f t="shared" si="9"/>
        <v>1</v>
      </c>
      <c r="D251" s="200" t="b">
        <f t="shared" si="10"/>
        <v>0</v>
      </c>
    </row>
    <row r="252" spans="1:4">
      <c r="A252" s="203">
        <v>41521</v>
      </c>
      <c r="B252" s="200">
        <v>703</v>
      </c>
      <c r="C252" s="200" t="b">
        <f t="shared" si="9"/>
        <v>0</v>
      </c>
      <c r="D252" s="200" t="b">
        <f t="shared" si="10"/>
        <v>0</v>
      </c>
    </row>
    <row r="253" spans="1:4">
      <c r="A253" s="203">
        <v>41522</v>
      </c>
      <c r="B253" s="200">
        <v>701</v>
      </c>
      <c r="C253" s="200" t="b">
        <f t="shared" si="9"/>
        <v>0</v>
      </c>
      <c r="D253" s="200" t="b">
        <f t="shared" si="10"/>
        <v>0</v>
      </c>
    </row>
    <row r="254" spans="1:4">
      <c r="A254" s="203">
        <v>41523</v>
      </c>
      <c r="B254" s="200">
        <v>695</v>
      </c>
      <c r="C254" s="200" t="b">
        <f t="shared" si="9"/>
        <v>1</v>
      </c>
      <c r="D254" s="200" t="b">
        <f t="shared" si="10"/>
        <v>0</v>
      </c>
    </row>
    <row r="255" spans="1:4">
      <c r="A255" s="203">
        <v>41524</v>
      </c>
      <c r="B255" s="200">
        <v>608</v>
      </c>
      <c r="C255" s="200" t="b">
        <f t="shared" si="9"/>
        <v>0</v>
      </c>
      <c r="D255" s="200" t="b">
        <f t="shared" si="10"/>
        <v>0</v>
      </c>
    </row>
    <row r="256" spans="1:4">
      <c r="A256" s="203">
        <v>41525</v>
      </c>
      <c r="B256" s="200">
        <v>551</v>
      </c>
      <c r="C256" s="200" t="b">
        <f t="shared" si="9"/>
        <v>0</v>
      </c>
      <c r="D256" s="200" t="b">
        <f t="shared" si="10"/>
        <v>0</v>
      </c>
    </row>
    <row r="257" spans="1:4">
      <c r="A257" s="203">
        <v>41526</v>
      </c>
      <c r="B257" s="200">
        <v>655</v>
      </c>
      <c r="C257" s="200" t="b">
        <f t="shared" si="9"/>
        <v>0</v>
      </c>
      <c r="D257" s="200" t="b">
        <f t="shared" si="10"/>
        <v>0</v>
      </c>
    </row>
    <row r="258" spans="1:4">
      <c r="A258" s="203">
        <v>41527</v>
      </c>
      <c r="B258" s="200">
        <v>679</v>
      </c>
      <c r="C258" s="200" t="b">
        <f t="shared" si="9"/>
        <v>1</v>
      </c>
      <c r="D258" s="200" t="b">
        <f t="shared" si="10"/>
        <v>0</v>
      </c>
    </row>
    <row r="259" spans="1:4">
      <c r="A259" s="203">
        <v>41528</v>
      </c>
      <c r="B259" s="200">
        <v>652</v>
      </c>
      <c r="C259" s="200" t="b">
        <f t="shared" si="9"/>
        <v>0</v>
      </c>
      <c r="D259" s="200" t="b">
        <f t="shared" si="10"/>
        <v>0</v>
      </c>
    </row>
    <row r="260" spans="1:4">
      <c r="A260" s="203">
        <v>41529</v>
      </c>
      <c r="B260" s="200">
        <v>675</v>
      </c>
      <c r="C260" s="200" t="b">
        <f t="shared" si="9"/>
        <v>0</v>
      </c>
      <c r="D260" s="200" t="b">
        <f t="shared" si="10"/>
        <v>0</v>
      </c>
    </row>
    <row r="261" spans="1:4">
      <c r="A261" s="203">
        <v>41530</v>
      </c>
      <c r="B261" s="200">
        <v>679</v>
      </c>
      <c r="C261" s="200" t="b">
        <f t="shared" si="9"/>
        <v>1</v>
      </c>
      <c r="D261" s="200" t="b">
        <f t="shared" si="10"/>
        <v>0</v>
      </c>
    </row>
    <row r="262" spans="1:4">
      <c r="A262" s="203">
        <v>41531</v>
      </c>
      <c r="B262" s="200">
        <v>607</v>
      </c>
      <c r="C262" s="200" t="b">
        <f t="shared" si="9"/>
        <v>0</v>
      </c>
      <c r="D262" s="200" t="b">
        <f t="shared" si="10"/>
        <v>0</v>
      </c>
    </row>
    <row r="263" spans="1:4">
      <c r="A263" s="203">
        <v>41532</v>
      </c>
      <c r="B263" s="200">
        <v>561</v>
      </c>
      <c r="C263" s="200" t="b">
        <f t="shared" ref="C263:C326" si="11">AND(B263&gt;675,B263&lt;700)</f>
        <v>0</v>
      </c>
      <c r="D263" s="200" t="b">
        <f t="shared" ref="D263:D326" si="12">IF(B263&gt;750,1)</f>
        <v>0</v>
      </c>
    </row>
    <row r="264" spans="1:4">
      <c r="A264" s="203">
        <v>41533</v>
      </c>
      <c r="B264" s="200">
        <v>671</v>
      </c>
      <c r="C264" s="200" t="b">
        <f t="shared" si="11"/>
        <v>0</v>
      </c>
      <c r="D264" s="200" t="b">
        <f t="shared" si="12"/>
        <v>0</v>
      </c>
    </row>
    <row r="265" spans="1:4">
      <c r="A265" s="203">
        <v>41534</v>
      </c>
      <c r="B265" s="200">
        <v>684</v>
      </c>
      <c r="C265" s="200" t="b">
        <f t="shared" si="11"/>
        <v>1</v>
      </c>
      <c r="D265" s="200" t="b">
        <f t="shared" si="12"/>
        <v>0</v>
      </c>
    </row>
    <row r="266" spans="1:4">
      <c r="A266" s="203">
        <v>41535</v>
      </c>
      <c r="B266" s="200">
        <v>692</v>
      </c>
      <c r="C266" s="200" t="b">
        <f t="shared" si="11"/>
        <v>1</v>
      </c>
      <c r="D266" s="200" t="b">
        <f t="shared" si="12"/>
        <v>0</v>
      </c>
    </row>
    <row r="267" spans="1:4">
      <c r="A267" s="203">
        <v>41536</v>
      </c>
      <c r="B267" s="200">
        <v>690</v>
      </c>
      <c r="C267" s="200" t="b">
        <f t="shared" si="11"/>
        <v>1</v>
      </c>
      <c r="D267" s="200" t="b">
        <f t="shared" si="12"/>
        <v>0</v>
      </c>
    </row>
    <row r="268" spans="1:4">
      <c r="A268" s="203">
        <v>41537</v>
      </c>
      <c r="B268" s="200">
        <v>682</v>
      </c>
      <c r="C268" s="200" t="b">
        <f t="shared" si="11"/>
        <v>1</v>
      </c>
      <c r="D268" s="200" t="b">
        <f t="shared" si="12"/>
        <v>0</v>
      </c>
    </row>
    <row r="269" spans="1:4">
      <c r="A269" s="203">
        <v>41538</v>
      </c>
      <c r="B269" s="200">
        <v>609</v>
      </c>
      <c r="C269" s="200" t="b">
        <f t="shared" si="11"/>
        <v>0</v>
      </c>
      <c r="D269" s="200" t="b">
        <f t="shared" si="12"/>
        <v>0</v>
      </c>
    </row>
    <row r="270" spans="1:4">
      <c r="A270" s="203">
        <v>41539</v>
      </c>
      <c r="B270" s="200">
        <v>558</v>
      </c>
      <c r="C270" s="200" t="b">
        <f t="shared" si="11"/>
        <v>0</v>
      </c>
      <c r="D270" s="200" t="b">
        <f t="shared" si="12"/>
        <v>0</v>
      </c>
    </row>
    <row r="271" spans="1:4">
      <c r="A271" s="203">
        <v>41540</v>
      </c>
      <c r="B271" s="200">
        <v>669</v>
      </c>
      <c r="C271" s="200" t="b">
        <f t="shared" si="11"/>
        <v>0</v>
      </c>
      <c r="D271" s="200" t="b">
        <f t="shared" si="12"/>
        <v>0</v>
      </c>
    </row>
    <row r="272" spans="1:4">
      <c r="A272" s="203">
        <v>41541</v>
      </c>
      <c r="B272" s="200">
        <v>680</v>
      </c>
      <c r="C272" s="200" t="b">
        <f t="shared" si="11"/>
        <v>1</v>
      </c>
      <c r="D272" s="200" t="b">
        <f t="shared" si="12"/>
        <v>0</v>
      </c>
    </row>
    <row r="273" spans="1:4">
      <c r="A273" s="203">
        <v>41542</v>
      </c>
      <c r="B273" s="200">
        <v>689</v>
      </c>
      <c r="C273" s="200" t="b">
        <f t="shared" si="11"/>
        <v>1</v>
      </c>
      <c r="D273" s="200" t="b">
        <f t="shared" si="12"/>
        <v>0</v>
      </c>
    </row>
    <row r="274" spans="1:4">
      <c r="A274" s="203">
        <v>41543</v>
      </c>
      <c r="B274" s="200">
        <v>689</v>
      </c>
      <c r="C274" s="200" t="b">
        <f t="shared" si="11"/>
        <v>1</v>
      </c>
      <c r="D274" s="200" t="b">
        <f t="shared" si="12"/>
        <v>0</v>
      </c>
    </row>
    <row r="275" spans="1:4">
      <c r="A275" s="203">
        <v>41544</v>
      </c>
      <c r="B275" s="200">
        <v>688</v>
      </c>
      <c r="C275" s="200" t="b">
        <f t="shared" si="11"/>
        <v>1</v>
      </c>
      <c r="D275" s="200" t="b">
        <f t="shared" si="12"/>
        <v>0</v>
      </c>
    </row>
    <row r="276" spans="1:4">
      <c r="A276" s="203">
        <v>41545</v>
      </c>
      <c r="B276" s="200">
        <v>602</v>
      </c>
      <c r="C276" s="200" t="b">
        <f t="shared" si="11"/>
        <v>0</v>
      </c>
      <c r="D276" s="200" t="b">
        <f t="shared" si="12"/>
        <v>0</v>
      </c>
    </row>
    <row r="277" spans="1:4">
      <c r="A277" s="203">
        <v>41546</v>
      </c>
      <c r="B277" s="200">
        <v>544</v>
      </c>
      <c r="C277" s="200" t="b">
        <f t="shared" si="11"/>
        <v>0</v>
      </c>
      <c r="D277" s="200" t="b">
        <f t="shared" si="12"/>
        <v>0</v>
      </c>
    </row>
    <row r="278" spans="1:4">
      <c r="A278" s="203">
        <v>41547</v>
      </c>
      <c r="B278" s="200">
        <v>657</v>
      </c>
      <c r="C278" s="200" t="b">
        <f t="shared" si="11"/>
        <v>0</v>
      </c>
      <c r="D278" s="200" t="b">
        <f t="shared" si="12"/>
        <v>0</v>
      </c>
    </row>
    <row r="279" spans="1:4">
      <c r="A279" s="203">
        <v>41548</v>
      </c>
      <c r="B279" s="200">
        <v>685</v>
      </c>
      <c r="C279" s="200" t="b">
        <f t="shared" si="11"/>
        <v>1</v>
      </c>
      <c r="D279" s="200" t="b">
        <f t="shared" si="12"/>
        <v>0</v>
      </c>
    </row>
    <row r="280" spans="1:4">
      <c r="A280" s="203">
        <v>41549</v>
      </c>
      <c r="B280" s="200">
        <v>686</v>
      </c>
      <c r="C280" s="200" t="b">
        <f t="shared" si="11"/>
        <v>1</v>
      </c>
      <c r="D280" s="200" t="b">
        <f t="shared" si="12"/>
        <v>0</v>
      </c>
    </row>
    <row r="281" spans="1:4">
      <c r="A281" s="203">
        <v>41550</v>
      </c>
      <c r="B281" s="200">
        <v>699</v>
      </c>
      <c r="C281" s="200" t="b">
        <f t="shared" si="11"/>
        <v>1</v>
      </c>
      <c r="D281" s="200" t="b">
        <f t="shared" si="12"/>
        <v>0</v>
      </c>
    </row>
    <row r="282" spans="1:4">
      <c r="A282" s="203">
        <v>41551</v>
      </c>
      <c r="B282" s="200">
        <v>677</v>
      </c>
      <c r="C282" s="200" t="b">
        <f t="shared" si="11"/>
        <v>1</v>
      </c>
      <c r="D282" s="200" t="b">
        <f t="shared" si="12"/>
        <v>0</v>
      </c>
    </row>
    <row r="283" spans="1:4">
      <c r="A283" s="203">
        <v>41552</v>
      </c>
      <c r="B283" s="200">
        <v>582</v>
      </c>
      <c r="C283" s="200" t="b">
        <f t="shared" si="11"/>
        <v>0</v>
      </c>
      <c r="D283" s="200" t="b">
        <f t="shared" si="12"/>
        <v>0</v>
      </c>
    </row>
    <row r="284" spans="1:4">
      <c r="A284" s="203">
        <v>41553</v>
      </c>
      <c r="B284" s="200">
        <v>531</v>
      </c>
      <c r="C284" s="200" t="b">
        <f t="shared" si="11"/>
        <v>0</v>
      </c>
      <c r="D284" s="200" t="b">
        <f t="shared" si="12"/>
        <v>0</v>
      </c>
    </row>
    <row r="285" spans="1:4">
      <c r="A285" s="203">
        <v>41554</v>
      </c>
      <c r="B285" s="200">
        <v>636</v>
      </c>
      <c r="C285" s="200" t="b">
        <f t="shared" si="11"/>
        <v>0</v>
      </c>
      <c r="D285" s="200" t="b">
        <f t="shared" si="12"/>
        <v>0</v>
      </c>
    </row>
    <row r="286" spans="1:4">
      <c r="A286" s="203">
        <v>41555</v>
      </c>
      <c r="B286" s="200">
        <v>650</v>
      </c>
      <c r="C286" s="200" t="b">
        <f t="shared" si="11"/>
        <v>0</v>
      </c>
      <c r="D286" s="200" t="b">
        <f t="shared" si="12"/>
        <v>0</v>
      </c>
    </row>
    <row r="287" spans="1:4">
      <c r="A287" s="203">
        <v>41556</v>
      </c>
      <c r="B287" s="200">
        <v>640</v>
      </c>
      <c r="C287" s="200" t="b">
        <f t="shared" si="11"/>
        <v>0</v>
      </c>
      <c r="D287" s="200" t="b">
        <f t="shared" si="12"/>
        <v>0</v>
      </c>
    </row>
    <row r="288" spans="1:4">
      <c r="A288" s="203">
        <v>41557</v>
      </c>
      <c r="B288" s="200">
        <v>652</v>
      </c>
      <c r="C288" s="200" t="b">
        <f t="shared" si="11"/>
        <v>0</v>
      </c>
      <c r="D288" s="200" t="b">
        <f t="shared" si="12"/>
        <v>0</v>
      </c>
    </row>
    <row r="289" spans="1:4">
      <c r="A289" s="203">
        <v>41558</v>
      </c>
      <c r="B289" s="200">
        <v>641</v>
      </c>
      <c r="C289" s="200" t="b">
        <f t="shared" si="11"/>
        <v>0</v>
      </c>
      <c r="D289" s="200" t="b">
        <f t="shared" si="12"/>
        <v>0</v>
      </c>
    </row>
    <row r="290" spans="1:4">
      <c r="A290" s="203">
        <v>41559</v>
      </c>
      <c r="B290" s="200">
        <v>549</v>
      </c>
      <c r="C290" s="200" t="b">
        <f t="shared" si="11"/>
        <v>0</v>
      </c>
      <c r="D290" s="200" t="b">
        <f t="shared" si="12"/>
        <v>0</v>
      </c>
    </row>
    <row r="291" spans="1:4">
      <c r="A291" s="203">
        <v>41560</v>
      </c>
      <c r="B291" s="200">
        <v>522</v>
      </c>
      <c r="C291" s="200" t="b">
        <f t="shared" si="11"/>
        <v>0</v>
      </c>
      <c r="D291" s="200" t="b">
        <f t="shared" si="12"/>
        <v>0</v>
      </c>
    </row>
    <row r="292" spans="1:4">
      <c r="A292" s="203">
        <v>41561</v>
      </c>
      <c r="B292" s="200">
        <v>634</v>
      </c>
      <c r="C292" s="200" t="b">
        <f t="shared" si="11"/>
        <v>0</v>
      </c>
      <c r="D292" s="200" t="b">
        <f t="shared" si="12"/>
        <v>0</v>
      </c>
    </row>
    <row r="293" spans="1:4">
      <c r="A293" s="203">
        <v>41562</v>
      </c>
      <c r="B293" s="200">
        <v>656</v>
      </c>
      <c r="C293" s="200" t="b">
        <f t="shared" si="11"/>
        <v>0</v>
      </c>
      <c r="D293" s="200" t="b">
        <f t="shared" si="12"/>
        <v>0</v>
      </c>
    </row>
    <row r="294" spans="1:4">
      <c r="A294" s="203">
        <v>41563</v>
      </c>
      <c r="B294" s="200">
        <v>659</v>
      </c>
      <c r="C294" s="200" t="b">
        <f t="shared" si="11"/>
        <v>0</v>
      </c>
      <c r="D294" s="200" t="b">
        <f t="shared" si="12"/>
        <v>0</v>
      </c>
    </row>
    <row r="295" spans="1:4">
      <c r="A295" s="203">
        <v>41564</v>
      </c>
      <c r="B295" s="200">
        <v>662</v>
      </c>
      <c r="C295" s="200" t="b">
        <f t="shared" si="11"/>
        <v>0</v>
      </c>
      <c r="D295" s="200" t="b">
        <f t="shared" si="12"/>
        <v>0</v>
      </c>
    </row>
    <row r="296" spans="1:4">
      <c r="A296" s="203">
        <v>41565</v>
      </c>
      <c r="B296" s="200">
        <v>657</v>
      </c>
      <c r="C296" s="200" t="b">
        <f t="shared" si="11"/>
        <v>0</v>
      </c>
      <c r="D296" s="200" t="b">
        <f t="shared" si="12"/>
        <v>0</v>
      </c>
    </row>
    <row r="297" spans="1:4">
      <c r="A297" s="203">
        <v>41566</v>
      </c>
      <c r="B297" s="200">
        <v>587</v>
      </c>
      <c r="C297" s="200" t="b">
        <f t="shared" si="11"/>
        <v>0</v>
      </c>
      <c r="D297" s="200" t="b">
        <f t="shared" si="12"/>
        <v>0</v>
      </c>
    </row>
    <row r="298" spans="1:4">
      <c r="A298" s="203">
        <v>41567</v>
      </c>
      <c r="B298" s="200">
        <v>533</v>
      </c>
      <c r="C298" s="200" t="b">
        <f t="shared" si="11"/>
        <v>0</v>
      </c>
      <c r="D298" s="200" t="b">
        <f t="shared" si="12"/>
        <v>0</v>
      </c>
    </row>
    <row r="299" spans="1:4">
      <c r="A299" s="203">
        <v>41568</v>
      </c>
      <c r="B299" s="200">
        <v>641</v>
      </c>
      <c r="C299" s="200" t="b">
        <f t="shared" si="11"/>
        <v>0</v>
      </c>
      <c r="D299" s="200" t="b">
        <f t="shared" si="12"/>
        <v>0</v>
      </c>
    </row>
    <row r="300" spans="1:4">
      <c r="A300" s="203">
        <v>41569</v>
      </c>
      <c r="B300" s="200">
        <v>668</v>
      </c>
      <c r="C300" s="200" t="b">
        <f t="shared" si="11"/>
        <v>0</v>
      </c>
      <c r="D300" s="200" t="b">
        <f t="shared" si="12"/>
        <v>0</v>
      </c>
    </row>
    <row r="301" spans="1:4">
      <c r="A301" s="203">
        <v>41570</v>
      </c>
      <c r="B301" s="200">
        <v>663</v>
      </c>
      <c r="C301" s="200" t="b">
        <f t="shared" si="11"/>
        <v>0</v>
      </c>
      <c r="D301" s="200" t="b">
        <f t="shared" si="12"/>
        <v>0</v>
      </c>
    </row>
    <row r="302" spans="1:4">
      <c r="A302" s="203">
        <v>41571</v>
      </c>
      <c r="B302" s="200">
        <v>661</v>
      </c>
      <c r="C302" s="200" t="b">
        <f t="shared" si="11"/>
        <v>0</v>
      </c>
      <c r="D302" s="200" t="b">
        <f t="shared" si="12"/>
        <v>0</v>
      </c>
    </row>
    <row r="303" spans="1:4">
      <c r="A303" s="203">
        <v>41572</v>
      </c>
      <c r="B303" s="200">
        <v>653</v>
      </c>
      <c r="C303" s="200" t="b">
        <f t="shared" si="11"/>
        <v>0</v>
      </c>
      <c r="D303" s="200" t="b">
        <f t="shared" si="12"/>
        <v>0</v>
      </c>
    </row>
    <row r="304" spans="1:4">
      <c r="A304" s="203">
        <v>41573</v>
      </c>
      <c r="B304" s="200">
        <v>580</v>
      </c>
      <c r="C304" s="200" t="b">
        <f t="shared" si="11"/>
        <v>0</v>
      </c>
      <c r="D304" s="200" t="b">
        <f t="shared" si="12"/>
        <v>0</v>
      </c>
    </row>
    <row r="305" spans="1:4">
      <c r="A305" s="203">
        <v>41574</v>
      </c>
      <c r="B305" s="200">
        <v>548</v>
      </c>
      <c r="C305" s="200" t="b">
        <f t="shared" si="11"/>
        <v>0</v>
      </c>
      <c r="D305" s="200" t="b">
        <f t="shared" si="12"/>
        <v>0</v>
      </c>
    </row>
    <row r="306" spans="1:4">
      <c r="A306" s="203">
        <v>41575</v>
      </c>
      <c r="B306" s="200">
        <v>642</v>
      </c>
      <c r="C306" s="200" t="b">
        <f t="shared" si="11"/>
        <v>0</v>
      </c>
      <c r="D306" s="200" t="b">
        <f t="shared" si="12"/>
        <v>0</v>
      </c>
    </row>
    <row r="307" spans="1:4">
      <c r="A307" s="203">
        <v>41576</v>
      </c>
      <c r="B307" s="200">
        <v>656</v>
      </c>
      <c r="C307" s="200" t="b">
        <f t="shared" si="11"/>
        <v>0</v>
      </c>
      <c r="D307" s="200" t="b">
        <f t="shared" si="12"/>
        <v>0</v>
      </c>
    </row>
    <row r="308" spans="1:4">
      <c r="A308" s="203">
        <v>41577</v>
      </c>
      <c r="B308" s="200">
        <v>654</v>
      </c>
      <c r="C308" s="200" t="b">
        <f t="shared" si="11"/>
        <v>0</v>
      </c>
      <c r="D308" s="200" t="b">
        <f t="shared" si="12"/>
        <v>0</v>
      </c>
    </row>
    <row r="309" spans="1:4">
      <c r="A309" s="203">
        <v>41578</v>
      </c>
      <c r="B309" s="200">
        <v>646</v>
      </c>
      <c r="C309" s="200" t="b">
        <f t="shared" si="11"/>
        <v>0</v>
      </c>
      <c r="D309" s="200" t="b">
        <f t="shared" si="12"/>
        <v>0</v>
      </c>
    </row>
    <row r="310" spans="1:4">
      <c r="A310" s="203">
        <v>41579</v>
      </c>
      <c r="B310" s="200">
        <v>565</v>
      </c>
      <c r="C310" s="200" t="b">
        <f t="shared" si="11"/>
        <v>0</v>
      </c>
      <c r="D310" s="200" t="b">
        <f t="shared" si="12"/>
        <v>0</v>
      </c>
    </row>
    <row r="311" spans="1:4">
      <c r="A311" s="203">
        <v>41580</v>
      </c>
      <c r="B311" s="200">
        <v>574</v>
      </c>
      <c r="C311" s="200" t="b">
        <f t="shared" si="11"/>
        <v>0</v>
      </c>
      <c r="D311" s="200" t="b">
        <f t="shared" si="12"/>
        <v>0</v>
      </c>
    </row>
    <row r="312" spans="1:4">
      <c r="A312" s="203">
        <v>41581</v>
      </c>
      <c r="B312" s="200">
        <v>540</v>
      </c>
      <c r="C312" s="200" t="b">
        <f t="shared" si="11"/>
        <v>0</v>
      </c>
      <c r="D312" s="200" t="b">
        <f t="shared" si="12"/>
        <v>0</v>
      </c>
    </row>
    <row r="313" spans="1:4">
      <c r="A313" s="203">
        <v>41582</v>
      </c>
      <c r="B313" s="200">
        <v>662</v>
      </c>
      <c r="C313" s="200" t="b">
        <f t="shared" si="11"/>
        <v>0</v>
      </c>
      <c r="D313" s="200" t="b">
        <f t="shared" si="12"/>
        <v>0</v>
      </c>
    </row>
    <row r="314" spans="1:4">
      <c r="A314" s="203">
        <v>41583</v>
      </c>
      <c r="B314" s="200">
        <v>677</v>
      </c>
      <c r="C314" s="200" t="b">
        <f t="shared" si="11"/>
        <v>1</v>
      </c>
      <c r="D314" s="200" t="b">
        <f t="shared" si="12"/>
        <v>0</v>
      </c>
    </row>
    <row r="315" spans="1:4">
      <c r="A315" s="203">
        <v>41584</v>
      </c>
      <c r="B315" s="200">
        <v>672</v>
      </c>
      <c r="C315" s="200" t="b">
        <f t="shared" si="11"/>
        <v>0</v>
      </c>
      <c r="D315" s="200" t="b">
        <f t="shared" si="12"/>
        <v>0</v>
      </c>
    </row>
    <row r="316" spans="1:4">
      <c r="A316" s="203">
        <v>41585</v>
      </c>
      <c r="B316" s="200">
        <v>671</v>
      </c>
      <c r="C316" s="200" t="b">
        <f t="shared" si="11"/>
        <v>0</v>
      </c>
      <c r="D316" s="200" t="b">
        <f t="shared" si="12"/>
        <v>0</v>
      </c>
    </row>
    <row r="317" spans="1:4">
      <c r="A317" s="203">
        <v>41586</v>
      </c>
      <c r="B317" s="200">
        <v>659</v>
      </c>
      <c r="C317" s="200" t="b">
        <f t="shared" si="11"/>
        <v>0</v>
      </c>
      <c r="D317" s="200" t="b">
        <f t="shared" si="12"/>
        <v>0</v>
      </c>
    </row>
    <row r="318" spans="1:4">
      <c r="A318" s="203">
        <v>41587</v>
      </c>
      <c r="B318" s="200">
        <v>592</v>
      </c>
      <c r="C318" s="200" t="b">
        <f t="shared" si="11"/>
        <v>0</v>
      </c>
      <c r="D318" s="200" t="b">
        <f t="shared" si="12"/>
        <v>0</v>
      </c>
    </row>
    <row r="319" spans="1:4">
      <c r="A319" s="203">
        <v>41588</v>
      </c>
      <c r="B319" s="200">
        <v>548</v>
      </c>
      <c r="C319" s="200" t="b">
        <f t="shared" si="11"/>
        <v>0</v>
      </c>
      <c r="D319" s="200" t="b">
        <f t="shared" si="12"/>
        <v>0</v>
      </c>
    </row>
    <row r="320" spans="1:4">
      <c r="A320" s="203">
        <v>41589</v>
      </c>
      <c r="B320" s="200">
        <v>649</v>
      </c>
      <c r="C320" s="200" t="b">
        <f t="shared" si="11"/>
        <v>0</v>
      </c>
      <c r="D320" s="200" t="b">
        <f t="shared" si="12"/>
        <v>0</v>
      </c>
    </row>
    <row r="321" spans="1:4">
      <c r="A321" s="203">
        <v>41590</v>
      </c>
      <c r="B321" s="200">
        <v>661</v>
      </c>
      <c r="C321" s="200" t="b">
        <f t="shared" si="11"/>
        <v>0</v>
      </c>
      <c r="D321" s="200" t="b">
        <f t="shared" si="12"/>
        <v>0</v>
      </c>
    </row>
    <row r="322" spans="1:4">
      <c r="A322" s="203">
        <v>41591</v>
      </c>
      <c r="B322" s="200">
        <v>672</v>
      </c>
      <c r="C322" s="200" t="b">
        <f t="shared" si="11"/>
        <v>0</v>
      </c>
      <c r="D322" s="200" t="b">
        <f t="shared" si="12"/>
        <v>0</v>
      </c>
    </row>
    <row r="323" spans="1:4">
      <c r="A323" s="203">
        <v>41592</v>
      </c>
      <c r="B323" s="200">
        <v>672</v>
      </c>
      <c r="C323" s="200" t="b">
        <f t="shared" si="11"/>
        <v>0</v>
      </c>
      <c r="D323" s="200" t="b">
        <f t="shared" si="12"/>
        <v>0</v>
      </c>
    </row>
    <row r="324" spans="1:4">
      <c r="A324" s="203">
        <v>41593</v>
      </c>
      <c r="B324" s="200">
        <v>685</v>
      </c>
      <c r="C324" s="200" t="b">
        <f t="shared" si="11"/>
        <v>1</v>
      </c>
      <c r="D324" s="200" t="b">
        <f t="shared" si="12"/>
        <v>0</v>
      </c>
    </row>
    <row r="325" spans="1:4">
      <c r="A325" s="203">
        <v>41594</v>
      </c>
      <c r="B325" s="200">
        <v>626</v>
      </c>
      <c r="C325" s="200" t="b">
        <f t="shared" si="11"/>
        <v>0</v>
      </c>
      <c r="D325" s="200" t="b">
        <f t="shared" si="12"/>
        <v>0</v>
      </c>
    </row>
    <row r="326" spans="1:4">
      <c r="A326" s="203">
        <v>41595</v>
      </c>
      <c r="B326" s="200">
        <v>586</v>
      </c>
      <c r="C326" s="200" t="b">
        <f t="shared" si="11"/>
        <v>0</v>
      </c>
      <c r="D326" s="200" t="b">
        <f t="shared" si="12"/>
        <v>0</v>
      </c>
    </row>
    <row r="327" spans="1:4">
      <c r="A327" s="203">
        <v>41596</v>
      </c>
      <c r="B327" s="200">
        <v>711</v>
      </c>
      <c r="C327" s="200" t="b">
        <f t="shared" ref="C327:C390" si="13">AND(B327&gt;675,B327&lt;700)</f>
        <v>0</v>
      </c>
      <c r="D327" s="200" t="b">
        <f t="shared" ref="D327:D390" si="14">IF(B327&gt;750,1)</f>
        <v>0</v>
      </c>
    </row>
    <row r="328" spans="1:4">
      <c r="A328" s="203">
        <v>41597</v>
      </c>
      <c r="B328" s="200">
        <v>729</v>
      </c>
      <c r="C328" s="200" t="b">
        <f t="shared" si="13"/>
        <v>0</v>
      </c>
      <c r="D328" s="200" t="b">
        <f t="shared" si="14"/>
        <v>0</v>
      </c>
    </row>
    <row r="329" spans="1:4">
      <c r="A329" s="203">
        <v>41598</v>
      </c>
      <c r="B329" s="200">
        <v>730</v>
      </c>
      <c r="C329" s="200" t="b">
        <f t="shared" si="13"/>
        <v>0</v>
      </c>
      <c r="D329" s="200" t="b">
        <f t="shared" si="14"/>
        <v>0</v>
      </c>
    </row>
    <row r="330" spans="1:4">
      <c r="A330" s="203">
        <v>41599</v>
      </c>
      <c r="B330" s="200">
        <v>748</v>
      </c>
      <c r="C330" s="200" t="b">
        <f t="shared" si="13"/>
        <v>0</v>
      </c>
      <c r="D330" s="200" t="b">
        <f t="shared" si="14"/>
        <v>0</v>
      </c>
    </row>
    <row r="331" spans="1:4">
      <c r="A331" s="203">
        <v>41600</v>
      </c>
      <c r="B331" s="200">
        <v>740</v>
      </c>
      <c r="C331" s="200" t="b">
        <f t="shared" si="13"/>
        <v>0</v>
      </c>
      <c r="D331" s="200" t="b">
        <f t="shared" si="14"/>
        <v>0</v>
      </c>
    </row>
    <row r="332" spans="1:4">
      <c r="A332" s="203">
        <v>41601</v>
      </c>
      <c r="B332" s="200">
        <v>665</v>
      </c>
      <c r="C332" s="200" t="b">
        <f t="shared" si="13"/>
        <v>0</v>
      </c>
      <c r="D332" s="200" t="b">
        <f t="shared" si="14"/>
        <v>0</v>
      </c>
    </row>
    <row r="333" spans="1:4">
      <c r="A333" s="203">
        <v>41602</v>
      </c>
      <c r="B333" s="200">
        <v>621</v>
      </c>
      <c r="C333" s="200" t="b">
        <f t="shared" si="13"/>
        <v>0</v>
      </c>
      <c r="D333" s="200" t="b">
        <f t="shared" si="14"/>
        <v>0</v>
      </c>
    </row>
    <row r="334" spans="1:4">
      <c r="A334" s="203">
        <v>41603</v>
      </c>
      <c r="B334" s="200">
        <v>747</v>
      </c>
      <c r="C334" s="200" t="b">
        <f t="shared" si="13"/>
        <v>0</v>
      </c>
      <c r="D334" s="200" t="b">
        <f t="shared" si="14"/>
        <v>0</v>
      </c>
    </row>
    <row r="335" spans="1:4">
      <c r="A335" s="203">
        <v>41604</v>
      </c>
      <c r="B335" s="200">
        <v>769</v>
      </c>
      <c r="C335" s="200" t="b">
        <f t="shared" si="13"/>
        <v>0</v>
      </c>
      <c r="D335" s="200">
        <f t="shared" si="14"/>
        <v>1</v>
      </c>
    </row>
    <row r="336" spans="1:4">
      <c r="A336" s="203">
        <v>41605</v>
      </c>
      <c r="B336" s="200">
        <v>778</v>
      </c>
      <c r="C336" s="200" t="b">
        <f t="shared" si="13"/>
        <v>0</v>
      </c>
      <c r="D336" s="200">
        <f t="shared" si="14"/>
        <v>1</v>
      </c>
    </row>
    <row r="337" spans="1:4">
      <c r="A337" s="203">
        <v>41606</v>
      </c>
      <c r="B337" s="200">
        <v>787</v>
      </c>
      <c r="C337" s="200" t="b">
        <f t="shared" si="13"/>
        <v>0</v>
      </c>
      <c r="D337" s="200">
        <f t="shared" si="14"/>
        <v>1</v>
      </c>
    </row>
    <row r="338" spans="1:4">
      <c r="A338" s="203">
        <v>41607</v>
      </c>
      <c r="B338" s="200">
        <v>766</v>
      </c>
      <c r="C338" s="200" t="b">
        <f t="shared" si="13"/>
        <v>0</v>
      </c>
      <c r="D338" s="200">
        <f t="shared" si="14"/>
        <v>1</v>
      </c>
    </row>
    <row r="339" spans="1:4">
      <c r="A339" s="203">
        <v>41608</v>
      </c>
      <c r="B339" s="200">
        <v>701</v>
      </c>
      <c r="C339" s="200" t="b">
        <f t="shared" si="13"/>
        <v>0</v>
      </c>
      <c r="D339" s="200" t="b">
        <f t="shared" si="14"/>
        <v>0</v>
      </c>
    </row>
    <row r="340" spans="1:4">
      <c r="A340" s="203">
        <v>41609</v>
      </c>
      <c r="B340" s="200">
        <v>644</v>
      </c>
      <c r="C340" s="200" t="b">
        <f t="shared" si="13"/>
        <v>0</v>
      </c>
      <c r="D340" s="200" t="b">
        <f t="shared" si="14"/>
        <v>0</v>
      </c>
    </row>
    <row r="341" spans="1:4">
      <c r="A341" s="203">
        <v>41610</v>
      </c>
      <c r="B341" s="200">
        <v>766</v>
      </c>
      <c r="C341" s="200" t="b">
        <f t="shared" si="13"/>
        <v>0</v>
      </c>
      <c r="D341" s="200">
        <f t="shared" si="14"/>
        <v>1</v>
      </c>
    </row>
    <row r="342" spans="1:4">
      <c r="A342" s="203">
        <v>41611</v>
      </c>
      <c r="B342" s="200">
        <v>772</v>
      </c>
      <c r="C342" s="200" t="b">
        <f t="shared" si="13"/>
        <v>0</v>
      </c>
      <c r="D342" s="200">
        <f t="shared" si="14"/>
        <v>1</v>
      </c>
    </row>
    <row r="343" spans="1:4">
      <c r="A343" s="203">
        <v>41612</v>
      </c>
      <c r="B343" s="200">
        <v>762</v>
      </c>
      <c r="C343" s="200" t="b">
        <f t="shared" si="13"/>
        <v>0</v>
      </c>
      <c r="D343" s="200">
        <f t="shared" si="14"/>
        <v>1</v>
      </c>
    </row>
    <row r="344" spans="1:4">
      <c r="A344" s="203">
        <v>41613</v>
      </c>
      <c r="B344" s="200">
        <v>755</v>
      </c>
      <c r="C344" s="200" t="b">
        <f t="shared" si="13"/>
        <v>0</v>
      </c>
      <c r="D344" s="200">
        <f t="shared" si="14"/>
        <v>1</v>
      </c>
    </row>
    <row r="345" spans="1:4">
      <c r="A345" s="203">
        <v>41614</v>
      </c>
      <c r="B345" s="200">
        <v>661</v>
      </c>
      <c r="C345" s="200" t="b">
        <f t="shared" si="13"/>
        <v>0</v>
      </c>
      <c r="D345" s="200" t="b">
        <f t="shared" si="14"/>
        <v>0</v>
      </c>
    </row>
    <row r="346" spans="1:4">
      <c r="A346" s="203">
        <v>41615</v>
      </c>
      <c r="B346" s="200">
        <v>662</v>
      </c>
      <c r="C346" s="200" t="b">
        <f t="shared" si="13"/>
        <v>0</v>
      </c>
      <c r="D346" s="200" t="b">
        <f t="shared" si="14"/>
        <v>0</v>
      </c>
    </row>
    <row r="347" spans="1:4">
      <c r="A347" s="203">
        <v>41616</v>
      </c>
      <c r="B347" s="200">
        <v>638</v>
      </c>
      <c r="C347" s="200" t="b">
        <f t="shared" si="13"/>
        <v>0</v>
      </c>
      <c r="D347" s="200" t="b">
        <f t="shared" si="14"/>
        <v>0</v>
      </c>
    </row>
    <row r="348" spans="1:4">
      <c r="A348" s="203">
        <v>41617</v>
      </c>
      <c r="B348" s="200">
        <v>730</v>
      </c>
      <c r="C348" s="200" t="b">
        <f t="shared" si="13"/>
        <v>0</v>
      </c>
      <c r="D348" s="200" t="b">
        <f t="shared" si="14"/>
        <v>0</v>
      </c>
    </row>
    <row r="349" spans="1:4">
      <c r="A349" s="203">
        <v>41618</v>
      </c>
      <c r="B349" s="200">
        <v>776</v>
      </c>
      <c r="C349" s="200" t="b">
        <f t="shared" si="13"/>
        <v>0</v>
      </c>
      <c r="D349" s="200">
        <f t="shared" si="14"/>
        <v>1</v>
      </c>
    </row>
    <row r="350" spans="1:4">
      <c r="A350" s="203">
        <v>41619</v>
      </c>
      <c r="B350" s="200">
        <v>774</v>
      </c>
      <c r="C350" s="200" t="b">
        <f t="shared" si="13"/>
        <v>0</v>
      </c>
      <c r="D350" s="200">
        <f t="shared" si="14"/>
        <v>1</v>
      </c>
    </row>
    <row r="351" spans="1:4">
      <c r="A351" s="203">
        <v>41620</v>
      </c>
      <c r="B351" s="200">
        <v>763</v>
      </c>
      <c r="C351" s="200" t="b">
        <f t="shared" si="13"/>
        <v>0</v>
      </c>
      <c r="D351" s="200">
        <f t="shared" si="14"/>
        <v>1</v>
      </c>
    </row>
    <row r="352" spans="1:4">
      <c r="A352" s="203">
        <v>41621</v>
      </c>
      <c r="B352" s="200">
        <v>766</v>
      </c>
      <c r="C352" s="200" t="b">
        <f t="shared" si="13"/>
        <v>0</v>
      </c>
      <c r="D352" s="200">
        <f t="shared" si="14"/>
        <v>1</v>
      </c>
    </row>
    <row r="353" spans="1:4">
      <c r="A353" s="203">
        <v>41622</v>
      </c>
      <c r="B353" s="200">
        <v>679</v>
      </c>
      <c r="C353" s="200" t="b">
        <f t="shared" si="13"/>
        <v>1</v>
      </c>
      <c r="D353" s="200" t="b">
        <f t="shared" si="14"/>
        <v>0</v>
      </c>
    </row>
    <row r="354" spans="1:4">
      <c r="A354" s="203">
        <v>41623</v>
      </c>
      <c r="B354" s="200">
        <v>626</v>
      </c>
      <c r="C354" s="200" t="b">
        <f t="shared" si="13"/>
        <v>0</v>
      </c>
      <c r="D354" s="200" t="b">
        <f t="shared" si="14"/>
        <v>0</v>
      </c>
    </row>
    <row r="355" spans="1:4">
      <c r="A355" s="203">
        <v>41624</v>
      </c>
      <c r="B355" s="200">
        <v>748</v>
      </c>
      <c r="C355" s="200" t="b">
        <f t="shared" si="13"/>
        <v>0</v>
      </c>
      <c r="D355" s="200" t="b">
        <f t="shared" si="14"/>
        <v>0</v>
      </c>
    </row>
    <row r="356" spans="1:4">
      <c r="A356" s="203">
        <v>41625</v>
      </c>
      <c r="B356" s="200">
        <v>766</v>
      </c>
      <c r="C356" s="200" t="b">
        <f t="shared" si="13"/>
        <v>0</v>
      </c>
      <c r="D356" s="200">
        <f t="shared" si="14"/>
        <v>1</v>
      </c>
    </row>
    <row r="357" spans="1:4">
      <c r="A357" s="203">
        <v>41626</v>
      </c>
      <c r="B357" s="200">
        <v>755</v>
      </c>
      <c r="C357" s="200" t="b">
        <f t="shared" si="13"/>
        <v>0</v>
      </c>
      <c r="D357" s="200">
        <f t="shared" si="14"/>
        <v>1</v>
      </c>
    </row>
    <row r="358" spans="1:4">
      <c r="A358" s="203">
        <v>41627</v>
      </c>
      <c r="B358" s="200">
        <v>755</v>
      </c>
      <c r="C358" s="200" t="b">
        <f t="shared" si="13"/>
        <v>0</v>
      </c>
      <c r="D358" s="200">
        <f t="shared" si="14"/>
        <v>1</v>
      </c>
    </row>
    <row r="359" spans="1:4">
      <c r="A359" s="203">
        <v>41628</v>
      </c>
      <c r="B359" s="200">
        <v>728</v>
      </c>
      <c r="C359" s="200" t="b">
        <f t="shared" si="13"/>
        <v>0</v>
      </c>
      <c r="D359" s="200" t="b">
        <f t="shared" si="14"/>
        <v>0</v>
      </c>
    </row>
    <row r="360" spans="1:4">
      <c r="A360" s="203">
        <v>41629</v>
      </c>
      <c r="B360" s="200">
        <v>661</v>
      </c>
      <c r="C360" s="200" t="b">
        <f t="shared" si="13"/>
        <v>0</v>
      </c>
      <c r="D360" s="200" t="b">
        <f t="shared" si="14"/>
        <v>0</v>
      </c>
    </row>
    <row r="361" spans="1:4">
      <c r="A361" s="203">
        <v>41630</v>
      </c>
      <c r="B361" s="200">
        <v>619</v>
      </c>
      <c r="C361" s="200" t="b">
        <f t="shared" si="13"/>
        <v>0</v>
      </c>
      <c r="D361" s="200" t="b">
        <f t="shared" si="14"/>
        <v>0</v>
      </c>
    </row>
    <row r="362" spans="1:4">
      <c r="A362" s="203">
        <v>41631</v>
      </c>
      <c r="B362" s="200">
        <v>680</v>
      </c>
      <c r="C362" s="200" t="b">
        <f t="shared" si="13"/>
        <v>1</v>
      </c>
      <c r="D362" s="200" t="b">
        <f t="shared" si="14"/>
        <v>0</v>
      </c>
    </row>
    <row r="363" spans="1:4">
      <c r="A363" s="203">
        <v>41632</v>
      </c>
      <c r="B363" s="200">
        <v>631</v>
      </c>
      <c r="C363" s="200" t="b">
        <f t="shared" si="13"/>
        <v>0</v>
      </c>
      <c r="D363" s="200" t="b">
        <f t="shared" si="14"/>
        <v>0</v>
      </c>
    </row>
    <row r="364" spans="1:4">
      <c r="A364" s="203">
        <v>41633</v>
      </c>
      <c r="B364" s="200">
        <v>539</v>
      </c>
      <c r="C364" s="200" t="b">
        <f t="shared" si="13"/>
        <v>0</v>
      </c>
      <c r="D364" s="200" t="b">
        <f t="shared" si="14"/>
        <v>0</v>
      </c>
    </row>
    <row r="365" spans="1:4">
      <c r="A365" s="203">
        <v>41634</v>
      </c>
      <c r="B365" s="200">
        <v>632</v>
      </c>
      <c r="C365" s="200" t="b">
        <f t="shared" si="13"/>
        <v>0</v>
      </c>
      <c r="D365" s="200" t="b">
        <f t="shared" si="14"/>
        <v>0</v>
      </c>
    </row>
    <row r="366" spans="1:4">
      <c r="A366" s="203">
        <v>41635</v>
      </c>
      <c r="B366" s="200">
        <v>656</v>
      </c>
      <c r="C366" s="200" t="b">
        <f t="shared" si="13"/>
        <v>0</v>
      </c>
      <c r="D366" s="200" t="b">
        <f t="shared" si="14"/>
        <v>0</v>
      </c>
    </row>
    <row r="367" spans="1:4">
      <c r="A367" s="203">
        <v>41636</v>
      </c>
      <c r="B367" s="200">
        <v>618</v>
      </c>
      <c r="C367" s="200" t="b">
        <f t="shared" si="13"/>
        <v>0</v>
      </c>
      <c r="D367" s="200" t="b">
        <f t="shared" si="14"/>
        <v>0</v>
      </c>
    </row>
    <row r="368" spans="1:4">
      <c r="A368" s="203">
        <v>41637</v>
      </c>
      <c r="B368" s="200">
        <v>591</v>
      </c>
      <c r="C368" s="200" t="b">
        <f t="shared" si="13"/>
        <v>0</v>
      </c>
      <c r="D368" s="200" t="b">
        <f t="shared" si="14"/>
        <v>0</v>
      </c>
    </row>
    <row r="369" spans="1:4">
      <c r="A369" s="203">
        <v>41638</v>
      </c>
      <c r="B369" s="200">
        <v>667</v>
      </c>
      <c r="C369" s="200" t="b">
        <f t="shared" si="13"/>
        <v>0</v>
      </c>
      <c r="D369" s="200" t="b">
        <f t="shared" si="14"/>
        <v>0</v>
      </c>
    </row>
    <row r="370" spans="1:4">
      <c r="A370" s="203">
        <v>41639</v>
      </c>
      <c r="B370" s="200">
        <v>631</v>
      </c>
      <c r="C370" s="200" t="b">
        <f t="shared" si="13"/>
        <v>0</v>
      </c>
      <c r="D370" s="200" t="b">
        <f t="shared" si="14"/>
        <v>0</v>
      </c>
    </row>
    <row r="371" spans="1:4">
      <c r="A371" s="203">
        <v>41640</v>
      </c>
      <c r="B371" s="200">
        <v>543</v>
      </c>
      <c r="C371" s="200" t="b">
        <f t="shared" si="13"/>
        <v>0</v>
      </c>
      <c r="D371" s="200" t="b">
        <f t="shared" si="14"/>
        <v>0</v>
      </c>
    </row>
    <row r="372" spans="1:4">
      <c r="A372" s="203">
        <v>41641</v>
      </c>
      <c r="B372" s="200">
        <v>669</v>
      </c>
      <c r="C372" s="200" t="b">
        <f t="shared" si="13"/>
        <v>0</v>
      </c>
      <c r="D372" s="200" t="b">
        <f t="shared" si="14"/>
        <v>0</v>
      </c>
    </row>
    <row r="373" spans="1:4">
      <c r="A373" s="203">
        <v>41642</v>
      </c>
      <c r="B373" s="200">
        <v>676</v>
      </c>
      <c r="C373" s="200" t="b">
        <f t="shared" si="13"/>
        <v>1</v>
      </c>
      <c r="D373" s="200" t="b">
        <f t="shared" si="14"/>
        <v>0</v>
      </c>
    </row>
    <row r="374" spans="1:4">
      <c r="A374" s="203">
        <v>41643</v>
      </c>
      <c r="B374" s="200">
        <v>639</v>
      </c>
      <c r="C374" s="200" t="b">
        <f t="shared" si="13"/>
        <v>0</v>
      </c>
      <c r="D374" s="200" t="b">
        <f t="shared" si="14"/>
        <v>0</v>
      </c>
    </row>
    <row r="375" spans="1:4">
      <c r="A375" s="203">
        <v>41644</v>
      </c>
      <c r="B375" s="200">
        <v>599</v>
      </c>
      <c r="C375" s="200" t="b">
        <f t="shared" si="13"/>
        <v>0</v>
      </c>
      <c r="D375" s="200" t="b">
        <f t="shared" si="14"/>
        <v>0</v>
      </c>
    </row>
    <row r="376" spans="1:4">
      <c r="A376" s="203">
        <v>41645</v>
      </c>
      <c r="B376" s="200">
        <v>569</v>
      </c>
      <c r="C376" s="200" t="b">
        <f t="shared" si="13"/>
        <v>0</v>
      </c>
      <c r="D376" s="200" t="b">
        <f t="shared" si="14"/>
        <v>0</v>
      </c>
    </row>
    <row r="377" spans="1:4">
      <c r="A377" s="203">
        <v>41646</v>
      </c>
      <c r="B377" s="200">
        <v>705</v>
      </c>
      <c r="C377" s="200" t="b">
        <f t="shared" si="13"/>
        <v>0</v>
      </c>
      <c r="D377" s="200" t="b">
        <f t="shared" si="14"/>
        <v>0</v>
      </c>
    </row>
    <row r="378" spans="1:4">
      <c r="A378" s="203">
        <v>41647</v>
      </c>
      <c r="B378" s="200">
        <v>720</v>
      </c>
      <c r="C378" s="200" t="b">
        <f t="shared" si="13"/>
        <v>0</v>
      </c>
      <c r="D378" s="200" t="b">
        <f t="shared" si="14"/>
        <v>0</v>
      </c>
    </row>
    <row r="379" spans="1:4">
      <c r="A379" s="203">
        <v>41648</v>
      </c>
      <c r="B379" s="200">
        <v>729</v>
      </c>
      <c r="C379" s="200" t="b">
        <f t="shared" si="13"/>
        <v>0</v>
      </c>
      <c r="D379" s="200" t="b">
        <f t="shared" si="14"/>
        <v>0</v>
      </c>
    </row>
    <row r="380" spans="1:4">
      <c r="A380" s="203">
        <v>41649</v>
      </c>
      <c r="B380" s="200">
        <v>729</v>
      </c>
      <c r="C380" s="200" t="b">
        <f t="shared" si="13"/>
        <v>0</v>
      </c>
      <c r="D380" s="200" t="b">
        <f t="shared" si="14"/>
        <v>0</v>
      </c>
    </row>
    <row r="381" spans="1:4">
      <c r="A381" s="203">
        <v>41650</v>
      </c>
      <c r="B381" s="200">
        <v>655</v>
      </c>
      <c r="C381" s="200" t="b">
        <f t="shared" si="13"/>
        <v>0</v>
      </c>
      <c r="D381" s="200" t="b">
        <f t="shared" si="14"/>
        <v>0</v>
      </c>
    </row>
    <row r="382" spans="1:4">
      <c r="A382" s="203">
        <v>41651</v>
      </c>
      <c r="B382" s="200">
        <v>615</v>
      </c>
      <c r="C382" s="200" t="b">
        <f t="shared" si="13"/>
        <v>0</v>
      </c>
      <c r="D382" s="200" t="b">
        <f t="shared" si="14"/>
        <v>0</v>
      </c>
    </row>
    <row r="383" spans="1:4">
      <c r="A383" s="203">
        <v>41652</v>
      </c>
      <c r="B383" s="200">
        <v>735</v>
      </c>
      <c r="C383" s="200" t="b">
        <f t="shared" si="13"/>
        <v>0</v>
      </c>
      <c r="D383" s="200" t="b">
        <f t="shared" si="14"/>
        <v>0</v>
      </c>
    </row>
    <row r="384" spans="1:4">
      <c r="A384" s="203">
        <v>41653</v>
      </c>
      <c r="B384" s="200">
        <v>754</v>
      </c>
      <c r="C384" s="200" t="b">
        <f t="shared" si="13"/>
        <v>0</v>
      </c>
      <c r="D384" s="200">
        <f t="shared" si="14"/>
        <v>1</v>
      </c>
    </row>
    <row r="385" spans="1:4">
      <c r="A385" s="203">
        <v>41654</v>
      </c>
      <c r="B385" s="200">
        <v>747</v>
      </c>
      <c r="C385" s="200" t="b">
        <f t="shared" si="13"/>
        <v>0</v>
      </c>
      <c r="D385" s="200" t="b">
        <f t="shared" si="14"/>
        <v>0</v>
      </c>
    </row>
    <row r="386" spans="1:4">
      <c r="A386" s="203">
        <v>41655</v>
      </c>
      <c r="B386" s="200">
        <v>746</v>
      </c>
      <c r="C386" s="200" t="b">
        <f t="shared" si="13"/>
        <v>0</v>
      </c>
      <c r="D386" s="200" t="b">
        <f t="shared" si="14"/>
        <v>0</v>
      </c>
    </row>
    <row r="387" spans="1:4">
      <c r="A387" s="203">
        <v>41656</v>
      </c>
      <c r="B387" s="200">
        <v>742</v>
      </c>
      <c r="C387" s="200" t="b">
        <f t="shared" si="13"/>
        <v>0</v>
      </c>
      <c r="D387" s="200" t="b">
        <f t="shared" si="14"/>
        <v>0</v>
      </c>
    </row>
    <row r="388" spans="1:4">
      <c r="A388" s="203">
        <v>41657</v>
      </c>
      <c r="B388" s="200">
        <v>674</v>
      </c>
      <c r="C388" s="200" t="b">
        <f t="shared" si="13"/>
        <v>0</v>
      </c>
      <c r="D388" s="200" t="b">
        <f t="shared" si="14"/>
        <v>0</v>
      </c>
    </row>
    <row r="389" spans="1:4">
      <c r="A389" s="203">
        <v>41658</v>
      </c>
      <c r="B389" s="200">
        <v>629</v>
      </c>
      <c r="C389" s="200" t="b">
        <f t="shared" si="13"/>
        <v>0</v>
      </c>
      <c r="D389" s="200" t="b">
        <f t="shared" si="14"/>
        <v>0</v>
      </c>
    </row>
    <row r="390" spans="1:4">
      <c r="A390" s="203">
        <v>41659</v>
      </c>
      <c r="B390" s="200">
        <v>750</v>
      </c>
      <c r="C390" s="200" t="b">
        <f t="shared" si="13"/>
        <v>0</v>
      </c>
      <c r="D390" s="200" t="b">
        <f t="shared" si="14"/>
        <v>0</v>
      </c>
    </row>
    <row r="391" spans="1:4">
      <c r="A391" s="203">
        <v>41660</v>
      </c>
      <c r="B391" s="200">
        <v>770</v>
      </c>
      <c r="C391" s="200" t="b">
        <f t="shared" ref="C391:C454" si="15">AND(B391&gt;675,B391&lt;700)</f>
        <v>0</v>
      </c>
      <c r="D391" s="200">
        <f t="shared" ref="D391:D454" si="16">IF(B391&gt;750,1)</f>
        <v>1</v>
      </c>
    </row>
    <row r="392" spans="1:4">
      <c r="A392" s="203">
        <v>41661</v>
      </c>
      <c r="B392" s="200">
        <v>768</v>
      </c>
      <c r="C392" s="200" t="b">
        <f t="shared" si="15"/>
        <v>0</v>
      </c>
      <c r="D392" s="200">
        <f t="shared" si="16"/>
        <v>1</v>
      </c>
    </row>
    <row r="393" spans="1:4">
      <c r="A393" s="203">
        <v>41662</v>
      </c>
      <c r="B393" s="200">
        <v>754</v>
      </c>
      <c r="C393" s="200" t="b">
        <f t="shared" si="15"/>
        <v>0</v>
      </c>
      <c r="D393" s="200">
        <f t="shared" si="16"/>
        <v>1</v>
      </c>
    </row>
    <row r="394" spans="1:4">
      <c r="A394" s="203">
        <v>41663</v>
      </c>
      <c r="B394" s="200">
        <v>751</v>
      </c>
      <c r="C394" s="200" t="b">
        <f t="shared" si="15"/>
        <v>0</v>
      </c>
      <c r="D394" s="200">
        <f t="shared" si="16"/>
        <v>1</v>
      </c>
    </row>
    <row r="395" spans="1:4">
      <c r="A395" s="203">
        <v>41664</v>
      </c>
      <c r="B395" s="200">
        <v>666</v>
      </c>
      <c r="C395" s="200" t="b">
        <f t="shared" si="15"/>
        <v>0</v>
      </c>
      <c r="D395" s="200" t="b">
        <f t="shared" si="16"/>
        <v>0</v>
      </c>
    </row>
    <row r="396" spans="1:4">
      <c r="A396" s="203">
        <v>41665</v>
      </c>
      <c r="B396" s="200">
        <v>609</v>
      </c>
      <c r="C396" s="200" t="b">
        <f t="shared" si="15"/>
        <v>0</v>
      </c>
      <c r="D396" s="200" t="b">
        <f t="shared" si="16"/>
        <v>0</v>
      </c>
    </row>
    <row r="397" spans="1:4">
      <c r="A397" s="203">
        <v>41666</v>
      </c>
      <c r="B397" s="200">
        <v>730</v>
      </c>
      <c r="C397" s="200" t="b">
        <f t="shared" si="15"/>
        <v>0</v>
      </c>
      <c r="D397" s="200" t="b">
        <f t="shared" si="16"/>
        <v>0</v>
      </c>
    </row>
    <row r="398" spans="1:4">
      <c r="A398" s="203">
        <v>41667</v>
      </c>
      <c r="B398" s="200">
        <v>765</v>
      </c>
      <c r="C398" s="200" t="b">
        <f t="shared" si="15"/>
        <v>0</v>
      </c>
      <c r="D398" s="200">
        <f t="shared" si="16"/>
        <v>1</v>
      </c>
    </row>
    <row r="399" spans="1:4">
      <c r="A399" s="203">
        <v>41668</v>
      </c>
      <c r="B399" s="200">
        <v>759</v>
      </c>
      <c r="C399" s="200" t="b">
        <f t="shared" si="15"/>
        <v>0</v>
      </c>
      <c r="D399" s="200">
        <f t="shared" si="16"/>
        <v>1</v>
      </c>
    </row>
    <row r="400" spans="1:4">
      <c r="A400" s="203">
        <v>41669</v>
      </c>
      <c r="B400" s="200">
        <v>761</v>
      </c>
      <c r="C400" s="200" t="b">
        <f t="shared" si="15"/>
        <v>0</v>
      </c>
      <c r="D400" s="200">
        <f t="shared" si="16"/>
        <v>1</v>
      </c>
    </row>
    <row r="401" spans="1:4">
      <c r="A401" s="203">
        <v>41670</v>
      </c>
      <c r="B401" s="200">
        <v>756</v>
      </c>
      <c r="C401" s="200" t="b">
        <f t="shared" si="15"/>
        <v>0</v>
      </c>
      <c r="D401" s="200">
        <f t="shared" si="16"/>
        <v>1</v>
      </c>
    </row>
    <row r="402" spans="1:4">
      <c r="A402" s="203">
        <v>41671</v>
      </c>
      <c r="B402" s="200">
        <v>675</v>
      </c>
      <c r="C402" s="200" t="b">
        <f t="shared" si="15"/>
        <v>0</v>
      </c>
      <c r="D402" s="200" t="b">
        <f t="shared" si="16"/>
        <v>0</v>
      </c>
    </row>
    <row r="403" spans="1:4">
      <c r="A403" s="203">
        <v>41672</v>
      </c>
      <c r="B403" s="200">
        <v>626</v>
      </c>
      <c r="C403" s="200" t="b">
        <f t="shared" si="15"/>
        <v>0</v>
      </c>
      <c r="D403" s="200" t="b">
        <f t="shared" si="16"/>
        <v>0</v>
      </c>
    </row>
    <row r="404" spans="1:4">
      <c r="A404" s="203">
        <v>41673</v>
      </c>
      <c r="B404" s="200">
        <v>764</v>
      </c>
      <c r="C404" s="200" t="b">
        <f t="shared" si="15"/>
        <v>0</v>
      </c>
      <c r="D404" s="200">
        <f t="shared" si="16"/>
        <v>1</v>
      </c>
    </row>
    <row r="405" spans="1:4">
      <c r="A405" s="203">
        <v>41674</v>
      </c>
      <c r="B405" s="200">
        <v>779</v>
      </c>
      <c r="C405" s="200" t="b">
        <f t="shared" si="15"/>
        <v>0</v>
      </c>
      <c r="D405" s="200">
        <f t="shared" si="16"/>
        <v>1</v>
      </c>
    </row>
    <row r="406" spans="1:4">
      <c r="A406" s="203">
        <v>41675</v>
      </c>
      <c r="B406" s="200">
        <v>765</v>
      </c>
      <c r="C406" s="200" t="b">
        <f t="shared" si="15"/>
        <v>0</v>
      </c>
      <c r="D406" s="200">
        <f t="shared" si="16"/>
        <v>1</v>
      </c>
    </row>
    <row r="407" spans="1:4">
      <c r="A407" s="203">
        <v>41676</v>
      </c>
      <c r="B407" s="200">
        <v>749</v>
      </c>
      <c r="C407" s="200" t="b">
        <f t="shared" si="15"/>
        <v>0</v>
      </c>
      <c r="D407" s="200" t="b">
        <f t="shared" si="16"/>
        <v>0</v>
      </c>
    </row>
    <row r="408" spans="1:4">
      <c r="A408" s="203">
        <v>41677</v>
      </c>
      <c r="B408" s="200">
        <v>745</v>
      </c>
      <c r="C408" s="200" t="b">
        <f t="shared" si="15"/>
        <v>0</v>
      </c>
      <c r="D408" s="200" t="b">
        <f t="shared" si="16"/>
        <v>0</v>
      </c>
    </row>
    <row r="409" spans="1:4">
      <c r="A409" s="203">
        <v>41678</v>
      </c>
      <c r="B409" s="200">
        <v>674</v>
      </c>
      <c r="C409" s="200" t="b">
        <f t="shared" si="15"/>
        <v>0</v>
      </c>
      <c r="D409" s="200" t="b">
        <f t="shared" si="16"/>
        <v>0</v>
      </c>
    </row>
    <row r="410" spans="1:4">
      <c r="A410" s="203">
        <v>41679</v>
      </c>
      <c r="B410" s="200">
        <v>630</v>
      </c>
      <c r="C410" s="200" t="b">
        <f t="shared" si="15"/>
        <v>0</v>
      </c>
      <c r="D410" s="200" t="b">
        <f t="shared" si="16"/>
        <v>0</v>
      </c>
    </row>
    <row r="411" spans="1:4">
      <c r="A411" s="203">
        <v>41680</v>
      </c>
      <c r="B411" s="200">
        <v>745</v>
      </c>
      <c r="C411" s="200" t="b">
        <f t="shared" si="15"/>
        <v>0</v>
      </c>
      <c r="D411" s="200" t="b">
        <f t="shared" si="16"/>
        <v>0</v>
      </c>
    </row>
    <row r="412" spans="1:4">
      <c r="A412" s="203">
        <v>41681</v>
      </c>
      <c r="B412" s="200">
        <v>785</v>
      </c>
      <c r="C412" s="200" t="b">
        <f t="shared" si="15"/>
        <v>0</v>
      </c>
      <c r="D412" s="200">
        <f t="shared" si="16"/>
        <v>1</v>
      </c>
    </row>
    <row r="413" spans="1:4">
      <c r="A413" s="203">
        <v>41682</v>
      </c>
      <c r="B413" s="200">
        <v>770</v>
      </c>
      <c r="C413" s="200" t="b">
        <f t="shared" si="15"/>
        <v>0</v>
      </c>
      <c r="D413" s="200">
        <f t="shared" si="16"/>
        <v>1</v>
      </c>
    </row>
    <row r="414" spans="1:4">
      <c r="A414" s="203">
        <v>41683</v>
      </c>
      <c r="B414" s="200">
        <v>745</v>
      </c>
      <c r="C414" s="200" t="b">
        <f t="shared" si="15"/>
        <v>0</v>
      </c>
      <c r="D414" s="200" t="b">
        <f t="shared" si="16"/>
        <v>0</v>
      </c>
    </row>
    <row r="415" spans="1:4">
      <c r="A415" s="203">
        <v>41684</v>
      </c>
      <c r="B415" s="200">
        <v>724</v>
      </c>
      <c r="C415" s="200" t="b">
        <f t="shared" si="15"/>
        <v>0</v>
      </c>
      <c r="D415" s="200" t="b">
        <f t="shared" si="16"/>
        <v>0</v>
      </c>
    </row>
    <row r="416" spans="1:4">
      <c r="A416" s="203">
        <v>41685</v>
      </c>
      <c r="B416" s="200">
        <v>650</v>
      </c>
      <c r="C416" s="200" t="b">
        <f t="shared" si="15"/>
        <v>0</v>
      </c>
      <c r="D416" s="200" t="b">
        <f t="shared" si="16"/>
        <v>0</v>
      </c>
    </row>
    <row r="417" spans="1:4">
      <c r="A417" s="203">
        <v>41686</v>
      </c>
      <c r="B417" s="200">
        <v>611</v>
      </c>
      <c r="C417" s="200" t="b">
        <f t="shared" si="15"/>
        <v>0</v>
      </c>
      <c r="D417" s="200" t="b">
        <f t="shared" si="16"/>
        <v>0</v>
      </c>
    </row>
    <row r="418" spans="1:4">
      <c r="A418" s="203">
        <v>41687</v>
      </c>
      <c r="B418" s="200">
        <v>728</v>
      </c>
      <c r="C418" s="200" t="b">
        <f t="shared" si="15"/>
        <v>0</v>
      </c>
      <c r="D418" s="200" t="b">
        <f t="shared" si="16"/>
        <v>0</v>
      </c>
    </row>
    <row r="419" spans="1:4">
      <c r="A419" s="203">
        <v>41688</v>
      </c>
      <c r="B419" s="200">
        <v>745</v>
      </c>
      <c r="C419" s="200" t="b">
        <f t="shared" si="15"/>
        <v>0</v>
      </c>
      <c r="D419" s="200" t="b">
        <f t="shared" si="16"/>
        <v>0</v>
      </c>
    </row>
    <row r="420" spans="1:4">
      <c r="A420" s="203">
        <v>41689</v>
      </c>
      <c r="B420" s="200">
        <v>734</v>
      </c>
      <c r="C420" s="200" t="b">
        <f t="shared" si="15"/>
        <v>0</v>
      </c>
      <c r="D420" s="200" t="b">
        <f t="shared" si="16"/>
        <v>0</v>
      </c>
    </row>
    <row r="421" spans="1:4">
      <c r="A421" s="203">
        <v>41690</v>
      </c>
      <c r="B421" s="200">
        <v>732</v>
      </c>
      <c r="C421" s="200" t="b">
        <f t="shared" si="15"/>
        <v>0</v>
      </c>
      <c r="D421" s="200" t="b">
        <f t="shared" si="16"/>
        <v>0</v>
      </c>
    </row>
    <row r="422" spans="1:4">
      <c r="A422" s="203">
        <v>41691</v>
      </c>
      <c r="B422" s="200">
        <v>726</v>
      </c>
      <c r="C422" s="200" t="b">
        <f t="shared" si="15"/>
        <v>0</v>
      </c>
      <c r="D422" s="200" t="b">
        <f t="shared" si="16"/>
        <v>0</v>
      </c>
    </row>
    <row r="423" spans="1:4">
      <c r="A423" s="203">
        <v>41692</v>
      </c>
      <c r="B423" s="200">
        <v>651</v>
      </c>
      <c r="C423" s="200" t="b">
        <f t="shared" si="15"/>
        <v>0</v>
      </c>
      <c r="D423" s="200" t="b">
        <f t="shared" si="16"/>
        <v>0</v>
      </c>
    </row>
    <row r="424" spans="1:4">
      <c r="A424" s="203">
        <v>41693</v>
      </c>
      <c r="B424" s="200">
        <v>602</v>
      </c>
      <c r="C424" s="200" t="b">
        <f t="shared" si="15"/>
        <v>0</v>
      </c>
      <c r="D424" s="200" t="b">
        <f t="shared" si="16"/>
        <v>0</v>
      </c>
    </row>
    <row r="425" spans="1:4">
      <c r="A425" s="203">
        <v>41694</v>
      </c>
      <c r="B425" s="200">
        <v>725</v>
      </c>
      <c r="C425" s="200" t="b">
        <f t="shared" si="15"/>
        <v>0</v>
      </c>
      <c r="D425" s="200" t="b">
        <f t="shared" si="16"/>
        <v>0</v>
      </c>
    </row>
    <row r="426" spans="1:4">
      <c r="A426" s="203">
        <v>41695</v>
      </c>
      <c r="B426" s="200">
        <v>737</v>
      </c>
      <c r="C426" s="200" t="b">
        <f t="shared" si="15"/>
        <v>0</v>
      </c>
      <c r="D426" s="200" t="b">
        <f t="shared" si="16"/>
        <v>0</v>
      </c>
    </row>
    <row r="427" spans="1:4">
      <c r="A427" s="203">
        <v>41696</v>
      </c>
      <c r="B427" s="200">
        <v>738</v>
      </c>
      <c r="C427" s="200" t="b">
        <f t="shared" si="15"/>
        <v>0</v>
      </c>
      <c r="D427" s="200" t="b">
        <f t="shared" si="16"/>
        <v>0</v>
      </c>
    </row>
    <row r="428" spans="1:4">
      <c r="A428" s="203">
        <v>41697</v>
      </c>
      <c r="B428" s="200">
        <v>736</v>
      </c>
      <c r="C428" s="200" t="b">
        <f t="shared" si="15"/>
        <v>0</v>
      </c>
      <c r="D428" s="200" t="b">
        <f t="shared" si="16"/>
        <v>0</v>
      </c>
    </row>
    <row r="429" spans="1:4">
      <c r="A429" s="203">
        <v>41698</v>
      </c>
      <c r="B429" s="200">
        <v>723</v>
      </c>
      <c r="C429" s="200" t="b">
        <f t="shared" si="15"/>
        <v>0</v>
      </c>
      <c r="D429" s="200" t="b">
        <f t="shared" si="16"/>
        <v>0</v>
      </c>
    </row>
    <row r="430" spans="1:4">
      <c r="A430" s="203">
        <v>41699</v>
      </c>
      <c r="B430" s="200">
        <v>668</v>
      </c>
      <c r="C430" s="200" t="b">
        <f t="shared" si="15"/>
        <v>0</v>
      </c>
      <c r="D430" s="200" t="b">
        <f t="shared" si="16"/>
        <v>0</v>
      </c>
    </row>
    <row r="431" spans="1:4">
      <c r="A431" s="203">
        <v>41700</v>
      </c>
      <c r="B431" s="200">
        <v>599</v>
      </c>
      <c r="C431" s="200" t="b">
        <f t="shared" si="15"/>
        <v>0</v>
      </c>
      <c r="D431" s="200" t="b">
        <f t="shared" si="16"/>
        <v>0</v>
      </c>
    </row>
    <row r="432" spans="1:4">
      <c r="A432" s="203">
        <v>41701</v>
      </c>
      <c r="B432" s="200">
        <v>711</v>
      </c>
      <c r="C432" s="200" t="b">
        <f t="shared" si="15"/>
        <v>0</v>
      </c>
      <c r="D432" s="200" t="b">
        <f t="shared" si="16"/>
        <v>0</v>
      </c>
    </row>
    <row r="433" spans="1:4">
      <c r="A433" s="203">
        <v>41702</v>
      </c>
      <c r="B433" s="200">
        <v>733</v>
      </c>
      <c r="C433" s="200" t="b">
        <f t="shared" si="15"/>
        <v>0</v>
      </c>
      <c r="D433" s="200" t="b">
        <f t="shared" si="16"/>
        <v>0</v>
      </c>
    </row>
    <row r="434" spans="1:4">
      <c r="A434" s="203">
        <v>41703</v>
      </c>
      <c r="B434" s="200">
        <v>718</v>
      </c>
      <c r="C434" s="200" t="b">
        <f t="shared" si="15"/>
        <v>0</v>
      </c>
      <c r="D434" s="200" t="b">
        <f t="shared" si="16"/>
        <v>0</v>
      </c>
    </row>
    <row r="435" spans="1:4">
      <c r="A435" s="203">
        <v>41704</v>
      </c>
      <c r="B435" s="200">
        <v>708</v>
      </c>
      <c r="C435" s="200" t="b">
        <f t="shared" si="15"/>
        <v>0</v>
      </c>
      <c r="D435" s="200" t="b">
        <f t="shared" si="16"/>
        <v>0</v>
      </c>
    </row>
    <row r="436" spans="1:4">
      <c r="A436" s="203">
        <v>41705</v>
      </c>
      <c r="B436" s="200">
        <v>705</v>
      </c>
      <c r="C436" s="200" t="b">
        <f t="shared" si="15"/>
        <v>0</v>
      </c>
      <c r="D436" s="200" t="b">
        <f t="shared" si="16"/>
        <v>0</v>
      </c>
    </row>
    <row r="437" spans="1:4">
      <c r="A437" s="203">
        <v>41706</v>
      </c>
      <c r="B437" s="200">
        <v>625</v>
      </c>
      <c r="C437" s="200" t="b">
        <f t="shared" si="15"/>
        <v>0</v>
      </c>
      <c r="D437" s="200" t="b">
        <f t="shared" si="16"/>
        <v>0</v>
      </c>
    </row>
    <row r="438" spans="1:4">
      <c r="A438" s="203">
        <v>41707</v>
      </c>
      <c r="B438" s="200">
        <v>576</v>
      </c>
      <c r="C438" s="200" t="b">
        <f t="shared" si="15"/>
        <v>0</v>
      </c>
      <c r="D438" s="200" t="b">
        <f t="shared" si="16"/>
        <v>0</v>
      </c>
    </row>
    <row r="439" spans="1:4">
      <c r="A439" s="203">
        <v>41708</v>
      </c>
      <c r="B439" s="200">
        <v>681</v>
      </c>
      <c r="C439" s="200" t="b">
        <f t="shared" si="15"/>
        <v>1</v>
      </c>
      <c r="D439" s="200" t="b">
        <f t="shared" si="16"/>
        <v>0</v>
      </c>
    </row>
    <row r="440" spans="1:4">
      <c r="A440" s="203">
        <v>41709</v>
      </c>
      <c r="B440" s="200">
        <v>700</v>
      </c>
      <c r="C440" s="200" t="b">
        <f t="shared" si="15"/>
        <v>0</v>
      </c>
      <c r="D440" s="200" t="b">
        <f t="shared" si="16"/>
        <v>0</v>
      </c>
    </row>
    <row r="441" spans="1:4">
      <c r="A441" s="203">
        <v>41710</v>
      </c>
      <c r="B441" s="200">
        <v>701</v>
      </c>
      <c r="C441" s="200" t="b">
        <f t="shared" si="15"/>
        <v>0</v>
      </c>
      <c r="D441" s="200" t="b">
        <f t="shared" si="16"/>
        <v>0</v>
      </c>
    </row>
    <row r="442" spans="1:4">
      <c r="A442" s="203">
        <v>41711</v>
      </c>
      <c r="B442" s="200">
        <v>702</v>
      </c>
      <c r="C442" s="200" t="b">
        <f t="shared" si="15"/>
        <v>0</v>
      </c>
      <c r="D442" s="200" t="b">
        <f t="shared" si="16"/>
        <v>0</v>
      </c>
    </row>
    <row r="443" spans="1:4">
      <c r="A443" s="203">
        <v>41712</v>
      </c>
      <c r="B443" s="200">
        <v>701</v>
      </c>
      <c r="C443" s="200" t="b">
        <f t="shared" si="15"/>
        <v>0</v>
      </c>
      <c r="D443" s="200" t="b">
        <f t="shared" si="16"/>
        <v>0</v>
      </c>
    </row>
    <row r="444" spans="1:4">
      <c r="A444" s="203">
        <v>41713</v>
      </c>
      <c r="B444" s="200">
        <v>624</v>
      </c>
      <c r="C444" s="200" t="b">
        <f t="shared" si="15"/>
        <v>0</v>
      </c>
      <c r="D444" s="200" t="b">
        <f t="shared" si="16"/>
        <v>0</v>
      </c>
    </row>
    <row r="445" spans="1:4">
      <c r="A445" s="203">
        <v>41714</v>
      </c>
      <c r="B445" s="200">
        <v>566</v>
      </c>
      <c r="C445" s="200" t="b">
        <f t="shared" si="15"/>
        <v>0</v>
      </c>
      <c r="D445" s="200" t="b">
        <f t="shared" si="16"/>
        <v>0</v>
      </c>
    </row>
    <row r="446" spans="1:4">
      <c r="A446" s="203">
        <v>41715</v>
      </c>
      <c r="B446" s="200">
        <v>665</v>
      </c>
      <c r="C446" s="200" t="b">
        <f t="shared" si="15"/>
        <v>0</v>
      </c>
      <c r="D446" s="200" t="b">
        <f t="shared" si="16"/>
        <v>0</v>
      </c>
    </row>
    <row r="447" spans="1:4">
      <c r="A447" s="203">
        <v>41716</v>
      </c>
      <c r="B447" s="200">
        <v>673</v>
      </c>
      <c r="C447" s="200" t="b">
        <f t="shared" si="15"/>
        <v>0</v>
      </c>
      <c r="D447" s="200" t="b">
        <f t="shared" si="16"/>
        <v>0</v>
      </c>
    </row>
    <row r="448" spans="1:4">
      <c r="A448" s="203">
        <v>41717</v>
      </c>
      <c r="B448" s="200">
        <v>652</v>
      </c>
      <c r="C448" s="200" t="b">
        <f t="shared" si="15"/>
        <v>0</v>
      </c>
      <c r="D448" s="200" t="b">
        <f t="shared" si="16"/>
        <v>0</v>
      </c>
    </row>
    <row r="449" spans="1:4">
      <c r="A449" s="203">
        <v>41718</v>
      </c>
      <c r="B449" s="200">
        <v>661</v>
      </c>
      <c r="C449" s="200" t="b">
        <f t="shared" si="15"/>
        <v>0</v>
      </c>
      <c r="D449" s="200" t="b">
        <f t="shared" si="16"/>
        <v>0</v>
      </c>
    </row>
    <row r="450" spans="1:4">
      <c r="A450" s="203">
        <v>41719</v>
      </c>
      <c r="B450" s="200">
        <v>669</v>
      </c>
      <c r="C450" s="200" t="b">
        <f t="shared" si="15"/>
        <v>0</v>
      </c>
      <c r="D450" s="200" t="b">
        <f t="shared" si="16"/>
        <v>0</v>
      </c>
    </row>
    <row r="451" spans="1:4">
      <c r="A451" s="203">
        <v>41720</v>
      </c>
      <c r="B451" s="200">
        <v>610</v>
      </c>
      <c r="C451" s="200" t="b">
        <f t="shared" si="15"/>
        <v>0</v>
      </c>
      <c r="D451" s="200" t="b">
        <f t="shared" si="16"/>
        <v>0</v>
      </c>
    </row>
    <row r="452" spans="1:4">
      <c r="A452" s="203">
        <v>41721</v>
      </c>
      <c r="B452" s="200">
        <v>567</v>
      </c>
      <c r="C452" s="200" t="b">
        <f t="shared" si="15"/>
        <v>0</v>
      </c>
      <c r="D452" s="200" t="b">
        <f t="shared" si="16"/>
        <v>0</v>
      </c>
    </row>
    <row r="453" spans="1:4">
      <c r="A453" s="203">
        <v>41722</v>
      </c>
      <c r="B453" s="200">
        <v>686</v>
      </c>
      <c r="C453" s="200" t="b">
        <f t="shared" si="15"/>
        <v>1</v>
      </c>
      <c r="D453" s="200" t="b">
        <f t="shared" si="16"/>
        <v>0</v>
      </c>
    </row>
    <row r="454" spans="1:4">
      <c r="A454" s="203">
        <v>41723</v>
      </c>
      <c r="B454" s="200">
        <v>717</v>
      </c>
      <c r="C454" s="200" t="b">
        <f t="shared" si="15"/>
        <v>0</v>
      </c>
      <c r="D454" s="200" t="b">
        <f t="shared" si="16"/>
        <v>0</v>
      </c>
    </row>
    <row r="455" spans="1:4">
      <c r="A455" s="203">
        <v>41724</v>
      </c>
      <c r="B455" s="200">
        <v>720</v>
      </c>
      <c r="C455" s="200" t="b">
        <f t="shared" ref="C455:C518" si="17">AND(B455&gt;675,B455&lt;700)</f>
        <v>0</v>
      </c>
      <c r="D455" s="200" t="b">
        <f t="shared" ref="D455:D518" si="18">IF(B455&gt;750,1)</f>
        <v>0</v>
      </c>
    </row>
    <row r="456" spans="1:4">
      <c r="A456" s="203">
        <v>41725</v>
      </c>
      <c r="B456" s="200">
        <v>683</v>
      </c>
      <c r="C456" s="200" t="b">
        <f t="shared" si="17"/>
        <v>1</v>
      </c>
      <c r="D456" s="200" t="b">
        <f t="shared" si="18"/>
        <v>0</v>
      </c>
    </row>
    <row r="457" spans="1:4">
      <c r="A457" s="203">
        <v>41726</v>
      </c>
      <c r="B457" s="200">
        <v>702</v>
      </c>
      <c r="C457" s="200" t="b">
        <f t="shared" si="17"/>
        <v>0</v>
      </c>
      <c r="D457" s="200" t="b">
        <f t="shared" si="18"/>
        <v>0</v>
      </c>
    </row>
    <row r="458" spans="1:4">
      <c r="A458" s="203">
        <v>41727</v>
      </c>
      <c r="B458" s="200">
        <v>642</v>
      </c>
      <c r="C458" s="200" t="b">
        <f t="shared" si="17"/>
        <v>0</v>
      </c>
      <c r="D458" s="200" t="b">
        <f t="shared" si="18"/>
        <v>0</v>
      </c>
    </row>
    <row r="459" spans="1:4">
      <c r="A459" s="203">
        <v>41728</v>
      </c>
      <c r="B459" s="200">
        <v>560</v>
      </c>
      <c r="C459" s="200" t="b">
        <f t="shared" si="17"/>
        <v>0</v>
      </c>
      <c r="D459" s="200" t="b">
        <f t="shared" si="18"/>
        <v>0</v>
      </c>
    </row>
    <row r="460" spans="1:4">
      <c r="A460" s="203">
        <v>41729</v>
      </c>
      <c r="B460" s="200">
        <v>681</v>
      </c>
      <c r="C460" s="200" t="b">
        <f t="shared" si="17"/>
        <v>1</v>
      </c>
      <c r="D460" s="200" t="b">
        <f t="shared" si="18"/>
        <v>0</v>
      </c>
    </row>
    <row r="461" spans="1:4">
      <c r="A461" s="203">
        <v>41730</v>
      </c>
      <c r="B461" s="200">
        <v>684</v>
      </c>
      <c r="C461" s="200" t="b">
        <f t="shared" si="17"/>
        <v>1</v>
      </c>
      <c r="D461" s="200" t="b">
        <f t="shared" si="18"/>
        <v>0</v>
      </c>
    </row>
    <row r="462" spans="1:4">
      <c r="A462" s="203">
        <v>41731</v>
      </c>
      <c r="B462" s="200">
        <v>695</v>
      </c>
      <c r="C462" s="200" t="b">
        <f t="shared" si="17"/>
        <v>1</v>
      </c>
      <c r="D462" s="200" t="b">
        <f t="shared" si="18"/>
        <v>0</v>
      </c>
    </row>
    <row r="463" spans="1:4">
      <c r="A463" s="203">
        <v>41732</v>
      </c>
      <c r="B463" s="200">
        <v>697</v>
      </c>
      <c r="C463" s="200" t="b">
        <f t="shared" si="17"/>
        <v>1</v>
      </c>
      <c r="D463" s="200" t="b">
        <f t="shared" si="18"/>
        <v>0</v>
      </c>
    </row>
    <row r="464" spans="1:4">
      <c r="A464" s="203">
        <v>41733</v>
      </c>
      <c r="B464" s="200">
        <v>690</v>
      </c>
      <c r="C464" s="200" t="b">
        <f t="shared" si="17"/>
        <v>1</v>
      </c>
      <c r="D464" s="200" t="b">
        <f t="shared" si="18"/>
        <v>0</v>
      </c>
    </row>
    <row r="465" spans="1:4">
      <c r="A465" s="203">
        <v>41734</v>
      </c>
      <c r="B465" s="200">
        <v>611</v>
      </c>
      <c r="C465" s="200" t="b">
        <f t="shared" si="17"/>
        <v>0</v>
      </c>
      <c r="D465" s="200" t="b">
        <f t="shared" si="18"/>
        <v>0</v>
      </c>
    </row>
    <row r="466" spans="1:4">
      <c r="A466" s="203">
        <v>41735</v>
      </c>
      <c r="B466" s="200">
        <v>556</v>
      </c>
      <c r="C466" s="200" t="b">
        <f t="shared" si="17"/>
        <v>0</v>
      </c>
      <c r="D466" s="200" t="b">
        <f t="shared" si="18"/>
        <v>0</v>
      </c>
    </row>
    <row r="467" spans="1:4">
      <c r="A467" s="203">
        <v>41736</v>
      </c>
      <c r="B467" s="200">
        <v>647</v>
      </c>
      <c r="C467" s="200" t="b">
        <f t="shared" si="17"/>
        <v>0</v>
      </c>
      <c r="D467" s="200" t="b">
        <f t="shared" si="18"/>
        <v>0</v>
      </c>
    </row>
    <row r="468" spans="1:4">
      <c r="A468" s="203">
        <v>41737</v>
      </c>
      <c r="B468" s="200">
        <v>658</v>
      </c>
      <c r="C468" s="200" t="b">
        <f t="shared" si="17"/>
        <v>0</v>
      </c>
      <c r="D468" s="200" t="b">
        <f t="shared" si="18"/>
        <v>0</v>
      </c>
    </row>
    <row r="469" spans="1:4">
      <c r="A469" s="203">
        <v>41738</v>
      </c>
      <c r="B469" s="200">
        <v>660</v>
      </c>
      <c r="C469" s="200" t="b">
        <f t="shared" si="17"/>
        <v>0</v>
      </c>
      <c r="D469" s="200" t="b">
        <f t="shared" si="18"/>
        <v>0</v>
      </c>
    </row>
    <row r="470" spans="1:4">
      <c r="A470" s="203">
        <v>41739</v>
      </c>
      <c r="B470" s="200">
        <v>652</v>
      </c>
      <c r="C470" s="200" t="b">
        <f t="shared" si="17"/>
        <v>0</v>
      </c>
      <c r="D470" s="200" t="b">
        <f t="shared" si="18"/>
        <v>0</v>
      </c>
    </row>
    <row r="471" spans="1:4">
      <c r="A471" s="203">
        <v>41740</v>
      </c>
      <c r="B471" s="200">
        <v>656</v>
      </c>
      <c r="C471" s="200" t="b">
        <f t="shared" si="17"/>
        <v>0</v>
      </c>
      <c r="D471" s="200" t="b">
        <f t="shared" si="18"/>
        <v>0</v>
      </c>
    </row>
    <row r="472" spans="1:4">
      <c r="A472" s="203">
        <v>41741</v>
      </c>
      <c r="B472" s="200">
        <v>593</v>
      </c>
      <c r="C472" s="200" t="b">
        <f t="shared" si="17"/>
        <v>0</v>
      </c>
      <c r="D472" s="200" t="b">
        <f t="shared" si="18"/>
        <v>0</v>
      </c>
    </row>
    <row r="473" spans="1:4">
      <c r="A473" s="203">
        <v>41742</v>
      </c>
      <c r="B473" s="200">
        <v>540</v>
      </c>
      <c r="C473" s="200" t="b">
        <f t="shared" si="17"/>
        <v>0</v>
      </c>
      <c r="D473" s="200" t="b">
        <f t="shared" si="18"/>
        <v>0</v>
      </c>
    </row>
    <row r="474" spans="1:4">
      <c r="A474" s="203">
        <v>41743</v>
      </c>
      <c r="B474" s="200">
        <v>632</v>
      </c>
      <c r="C474" s="200" t="b">
        <f t="shared" si="17"/>
        <v>0</v>
      </c>
      <c r="D474" s="200" t="b">
        <f t="shared" si="18"/>
        <v>0</v>
      </c>
    </row>
    <row r="475" spans="1:4">
      <c r="A475" s="203">
        <v>41744</v>
      </c>
      <c r="B475" s="200">
        <v>641</v>
      </c>
      <c r="C475" s="200" t="b">
        <f t="shared" si="17"/>
        <v>0</v>
      </c>
      <c r="D475" s="200" t="b">
        <f t="shared" si="18"/>
        <v>0</v>
      </c>
    </row>
    <row r="476" spans="1:4">
      <c r="A476" s="203">
        <v>41745</v>
      </c>
      <c r="B476" s="200">
        <v>629</v>
      </c>
      <c r="C476" s="200" t="b">
        <f t="shared" si="17"/>
        <v>0</v>
      </c>
      <c r="D476" s="200" t="b">
        <f t="shared" si="18"/>
        <v>0</v>
      </c>
    </row>
    <row r="477" spans="1:4">
      <c r="A477" s="203">
        <v>41746</v>
      </c>
      <c r="B477" s="200">
        <v>557</v>
      </c>
      <c r="C477" s="200" t="b">
        <f t="shared" si="17"/>
        <v>0</v>
      </c>
      <c r="D477" s="200" t="b">
        <f t="shared" si="18"/>
        <v>0</v>
      </c>
    </row>
    <row r="478" spans="1:4">
      <c r="A478" s="203">
        <v>41747</v>
      </c>
      <c r="B478" s="200">
        <v>508</v>
      </c>
      <c r="C478" s="200" t="b">
        <f t="shared" si="17"/>
        <v>0</v>
      </c>
      <c r="D478" s="200" t="b">
        <f t="shared" si="18"/>
        <v>0</v>
      </c>
    </row>
    <row r="479" spans="1:4">
      <c r="A479" s="203">
        <v>41748</v>
      </c>
      <c r="B479" s="200">
        <v>531</v>
      </c>
      <c r="C479" s="200" t="b">
        <f t="shared" si="17"/>
        <v>0</v>
      </c>
      <c r="D479" s="200" t="b">
        <f t="shared" si="18"/>
        <v>0</v>
      </c>
    </row>
    <row r="480" spans="1:4">
      <c r="A480" s="203">
        <v>41749</v>
      </c>
      <c r="B480" s="200">
        <v>509</v>
      </c>
      <c r="C480" s="200" t="b">
        <f t="shared" si="17"/>
        <v>0</v>
      </c>
      <c r="D480" s="200" t="b">
        <f t="shared" si="18"/>
        <v>0</v>
      </c>
    </row>
    <row r="481" spans="1:4">
      <c r="A481" s="203">
        <v>41750</v>
      </c>
      <c r="B481" s="200">
        <v>561</v>
      </c>
      <c r="C481" s="200" t="b">
        <f t="shared" si="17"/>
        <v>0</v>
      </c>
      <c r="D481" s="200" t="b">
        <f t="shared" si="18"/>
        <v>0</v>
      </c>
    </row>
    <row r="482" spans="1:4">
      <c r="A482" s="203">
        <v>41751</v>
      </c>
      <c r="B482" s="200">
        <v>629</v>
      </c>
      <c r="C482" s="200" t="b">
        <f t="shared" si="17"/>
        <v>0</v>
      </c>
      <c r="D482" s="200" t="b">
        <f t="shared" si="18"/>
        <v>0</v>
      </c>
    </row>
    <row r="483" spans="1:4">
      <c r="A483" s="203">
        <v>41752</v>
      </c>
      <c r="B483" s="200">
        <v>628</v>
      </c>
      <c r="C483" s="200" t="b">
        <f t="shared" si="17"/>
        <v>0</v>
      </c>
      <c r="D483" s="200" t="b">
        <f t="shared" si="18"/>
        <v>0</v>
      </c>
    </row>
    <row r="484" spans="1:4">
      <c r="A484" s="203">
        <v>41753</v>
      </c>
      <c r="B484" s="200">
        <v>648</v>
      </c>
      <c r="C484" s="200" t="b">
        <f t="shared" si="17"/>
        <v>0</v>
      </c>
      <c r="D484" s="200" t="b">
        <f t="shared" si="18"/>
        <v>0</v>
      </c>
    </row>
    <row r="485" spans="1:4">
      <c r="A485" s="203">
        <v>41754</v>
      </c>
      <c r="B485" s="200">
        <v>652</v>
      </c>
      <c r="C485" s="200" t="b">
        <f t="shared" si="17"/>
        <v>0</v>
      </c>
      <c r="D485" s="200" t="b">
        <f t="shared" si="18"/>
        <v>0</v>
      </c>
    </row>
    <row r="486" spans="1:4">
      <c r="A486" s="203">
        <v>41755</v>
      </c>
      <c r="B486" s="200">
        <v>595</v>
      </c>
      <c r="C486" s="200" t="b">
        <f t="shared" si="17"/>
        <v>0</v>
      </c>
      <c r="D486" s="200" t="b">
        <f t="shared" si="18"/>
        <v>0</v>
      </c>
    </row>
    <row r="487" spans="1:4">
      <c r="A487" s="203">
        <v>41756</v>
      </c>
      <c r="B487" s="200">
        <v>535</v>
      </c>
      <c r="C487" s="200" t="b">
        <f t="shared" si="17"/>
        <v>0</v>
      </c>
      <c r="D487" s="200" t="b">
        <f t="shared" si="18"/>
        <v>0</v>
      </c>
    </row>
    <row r="488" spans="1:4">
      <c r="A488" s="203">
        <v>41757</v>
      </c>
      <c r="B488" s="200">
        <v>631</v>
      </c>
      <c r="C488" s="200" t="b">
        <f t="shared" si="17"/>
        <v>0</v>
      </c>
      <c r="D488" s="200" t="b">
        <f t="shared" si="18"/>
        <v>0</v>
      </c>
    </row>
    <row r="489" spans="1:4">
      <c r="A489" s="203">
        <v>41758</v>
      </c>
      <c r="B489" s="200">
        <v>642</v>
      </c>
      <c r="C489" s="200" t="b">
        <f t="shared" si="17"/>
        <v>0</v>
      </c>
      <c r="D489" s="200" t="b">
        <f t="shared" si="18"/>
        <v>0</v>
      </c>
    </row>
    <row r="490" spans="1:4">
      <c r="A490" s="203">
        <v>41759</v>
      </c>
      <c r="B490" s="200">
        <v>643</v>
      </c>
      <c r="C490" s="200" t="b">
        <f t="shared" si="17"/>
        <v>0</v>
      </c>
      <c r="D490" s="200" t="b">
        <f t="shared" si="18"/>
        <v>0</v>
      </c>
    </row>
    <row r="491" spans="1:4">
      <c r="A491" s="203">
        <v>41760</v>
      </c>
      <c r="B491" s="200">
        <v>536</v>
      </c>
      <c r="C491" s="200" t="b">
        <f t="shared" si="17"/>
        <v>0</v>
      </c>
      <c r="D491" s="200" t="b">
        <f t="shared" si="18"/>
        <v>0</v>
      </c>
    </row>
    <row r="492" spans="1:4">
      <c r="A492" s="203">
        <v>41761</v>
      </c>
      <c r="B492" s="200">
        <v>580</v>
      </c>
      <c r="C492" s="200" t="b">
        <f t="shared" si="17"/>
        <v>0</v>
      </c>
      <c r="D492" s="200" t="b">
        <f t="shared" si="18"/>
        <v>0</v>
      </c>
    </row>
    <row r="493" spans="1:4">
      <c r="A493" s="203">
        <v>41762</v>
      </c>
      <c r="B493" s="200">
        <v>568</v>
      </c>
      <c r="C493" s="200" t="b">
        <f t="shared" si="17"/>
        <v>0</v>
      </c>
      <c r="D493" s="200" t="b">
        <f t="shared" si="18"/>
        <v>0</v>
      </c>
    </row>
    <row r="494" spans="1:4">
      <c r="A494" s="203">
        <v>41763</v>
      </c>
      <c r="B494" s="200">
        <v>526</v>
      </c>
      <c r="C494" s="200" t="b">
        <f t="shared" si="17"/>
        <v>0</v>
      </c>
      <c r="D494" s="200" t="b">
        <f t="shared" si="18"/>
        <v>0</v>
      </c>
    </row>
    <row r="495" spans="1:4">
      <c r="A495" s="203">
        <v>41764</v>
      </c>
      <c r="B495" s="200">
        <v>633</v>
      </c>
      <c r="C495" s="200" t="b">
        <f t="shared" si="17"/>
        <v>0</v>
      </c>
      <c r="D495" s="200" t="b">
        <f t="shared" si="18"/>
        <v>0</v>
      </c>
    </row>
    <row r="496" spans="1:4">
      <c r="A496" s="203">
        <v>41765</v>
      </c>
      <c r="B496" s="200">
        <v>652</v>
      </c>
      <c r="C496" s="200" t="b">
        <f t="shared" si="17"/>
        <v>0</v>
      </c>
      <c r="D496" s="200" t="b">
        <f t="shared" si="18"/>
        <v>0</v>
      </c>
    </row>
    <row r="497" spans="1:4">
      <c r="A497" s="203">
        <v>41766</v>
      </c>
      <c r="B497" s="200">
        <v>655</v>
      </c>
      <c r="C497" s="200" t="b">
        <f t="shared" si="17"/>
        <v>0</v>
      </c>
      <c r="D497" s="200" t="b">
        <f t="shared" si="18"/>
        <v>0</v>
      </c>
    </row>
    <row r="498" spans="1:4">
      <c r="A498" s="203">
        <v>41767</v>
      </c>
      <c r="B498" s="200">
        <v>659</v>
      </c>
      <c r="C498" s="200" t="b">
        <f t="shared" si="17"/>
        <v>0</v>
      </c>
      <c r="D498" s="200" t="b">
        <f t="shared" si="18"/>
        <v>0</v>
      </c>
    </row>
    <row r="499" spans="1:4">
      <c r="A499" s="203">
        <v>41768</v>
      </c>
      <c r="B499" s="200">
        <v>658</v>
      </c>
      <c r="C499" s="200" t="b">
        <f t="shared" si="17"/>
        <v>0</v>
      </c>
      <c r="D499" s="200" t="b">
        <f t="shared" si="18"/>
        <v>0</v>
      </c>
    </row>
    <row r="500" spans="1:4">
      <c r="A500" s="203">
        <v>41769</v>
      </c>
      <c r="B500" s="200">
        <v>602</v>
      </c>
      <c r="C500" s="200" t="b">
        <f t="shared" si="17"/>
        <v>0</v>
      </c>
      <c r="D500" s="200" t="b">
        <f t="shared" si="18"/>
        <v>0</v>
      </c>
    </row>
    <row r="501" spans="1:4">
      <c r="A501" s="203">
        <v>41770</v>
      </c>
      <c r="B501" s="200">
        <v>554</v>
      </c>
      <c r="C501" s="200" t="b">
        <f t="shared" si="17"/>
        <v>0</v>
      </c>
      <c r="D501" s="200" t="b">
        <f t="shared" si="18"/>
        <v>0</v>
      </c>
    </row>
    <row r="502" spans="1:4">
      <c r="A502" s="203">
        <v>41771</v>
      </c>
      <c r="B502" s="200">
        <v>654</v>
      </c>
      <c r="C502" s="200" t="b">
        <f t="shared" si="17"/>
        <v>0</v>
      </c>
      <c r="D502" s="200" t="b">
        <f t="shared" si="18"/>
        <v>0</v>
      </c>
    </row>
    <row r="503" spans="1:4">
      <c r="A503" s="203">
        <v>41772</v>
      </c>
      <c r="B503" s="200">
        <v>670</v>
      </c>
      <c r="C503" s="200" t="b">
        <f t="shared" si="17"/>
        <v>0</v>
      </c>
      <c r="D503" s="200" t="b">
        <f t="shared" si="18"/>
        <v>0</v>
      </c>
    </row>
    <row r="504" spans="1:4">
      <c r="A504" s="203">
        <v>41773</v>
      </c>
      <c r="B504" s="200">
        <v>670</v>
      </c>
      <c r="C504" s="200" t="b">
        <f t="shared" si="17"/>
        <v>0</v>
      </c>
      <c r="D504" s="200" t="b">
        <f t="shared" si="18"/>
        <v>0</v>
      </c>
    </row>
    <row r="505" spans="1:4">
      <c r="A505" s="203">
        <v>41774</v>
      </c>
      <c r="B505" s="200">
        <v>655</v>
      </c>
      <c r="C505" s="200" t="b">
        <f t="shared" si="17"/>
        <v>0</v>
      </c>
      <c r="D505" s="200" t="b">
        <f t="shared" si="18"/>
        <v>0</v>
      </c>
    </row>
    <row r="506" spans="1:4">
      <c r="A506" s="203">
        <v>41775</v>
      </c>
      <c r="B506" s="200">
        <v>655</v>
      </c>
      <c r="C506" s="200" t="b">
        <f t="shared" si="17"/>
        <v>0</v>
      </c>
      <c r="D506" s="200" t="b">
        <f t="shared" si="18"/>
        <v>0</v>
      </c>
    </row>
    <row r="507" spans="1:4">
      <c r="A507" s="203">
        <v>41776</v>
      </c>
      <c r="B507" s="200">
        <v>589</v>
      </c>
      <c r="C507" s="200" t="b">
        <f t="shared" si="17"/>
        <v>0</v>
      </c>
      <c r="D507" s="200" t="b">
        <f t="shared" si="18"/>
        <v>0</v>
      </c>
    </row>
    <row r="508" spans="1:4">
      <c r="A508" s="203">
        <v>41777</v>
      </c>
      <c r="B508" s="200">
        <v>540</v>
      </c>
      <c r="C508" s="200" t="b">
        <f t="shared" si="17"/>
        <v>0</v>
      </c>
      <c r="D508" s="200" t="b">
        <f t="shared" si="18"/>
        <v>0</v>
      </c>
    </row>
    <row r="509" spans="1:4">
      <c r="A509" s="203">
        <v>41778</v>
      </c>
      <c r="B509" s="200">
        <v>646</v>
      </c>
      <c r="C509" s="200" t="b">
        <f t="shared" si="17"/>
        <v>0</v>
      </c>
      <c r="D509" s="200" t="b">
        <f t="shared" si="18"/>
        <v>0</v>
      </c>
    </row>
    <row r="510" spans="1:4">
      <c r="A510" s="203">
        <v>41779</v>
      </c>
      <c r="B510" s="200">
        <v>645</v>
      </c>
      <c r="C510" s="200" t="b">
        <f t="shared" si="17"/>
        <v>0</v>
      </c>
      <c r="D510" s="200" t="b">
        <f t="shared" si="18"/>
        <v>0</v>
      </c>
    </row>
    <row r="511" spans="1:4">
      <c r="A511" s="203">
        <v>41780</v>
      </c>
      <c r="B511" s="200">
        <v>659</v>
      </c>
      <c r="C511" s="200" t="b">
        <f t="shared" si="17"/>
        <v>0</v>
      </c>
      <c r="D511" s="200" t="b">
        <f t="shared" si="18"/>
        <v>0</v>
      </c>
    </row>
    <row r="512" spans="1:4">
      <c r="A512" s="203">
        <v>41781</v>
      </c>
      <c r="B512" s="200">
        <v>648</v>
      </c>
      <c r="C512" s="200" t="b">
        <f t="shared" si="17"/>
        <v>0</v>
      </c>
      <c r="D512" s="200" t="b">
        <f t="shared" si="18"/>
        <v>0</v>
      </c>
    </row>
    <row r="513" spans="1:4">
      <c r="A513" s="203">
        <v>41782</v>
      </c>
      <c r="B513" s="200">
        <v>645</v>
      </c>
      <c r="C513" s="200" t="b">
        <f t="shared" si="17"/>
        <v>0</v>
      </c>
      <c r="D513" s="200" t="b">
        <f t="shared" si="18"/>
        <v>0</v>
      </c>
    </row>
    <row r="514" spans="1:4">
      <c r="A514" s="203">
        <v>41783</v>
      </c>
      <c r="B514" s="200">
        <v>577</v>
      </c>
      <c r="C514" s="200" t="b">
        <f t="shared" si="17"/>
        <v>0</v>
      </c>
      <c r="D514" s="200" t="b">
        <f t="shared" si="18"/>
        <v>0</v>
      </c>
    </row>
    <row r="515" spans="1:4">
      <c r="A515" s="203">
        <v>41784</v>
      </c>
      <c r="B515" s="200">
        <v>529</v>
      </c>
      <c r="C515" s="200" t="b">
        <f t="shared" si="17"/>
        <v>0</v>
      </c>
      <c r="D515" s="200" t="b">
        <f t="shared" si="18"/>
        <v>0</v>
      </c>
    </row>
    <row r="516" spans="1:4">
      <c r="A516" s="203">
        <v>41785</v>
      </c>
      <c r="B516" s="200">
        <v>643</v>
      </c>
      <c r="C516" s="200" t="b">
        <f t="shared" si="17"/>
        <v>0</v>
      </c>
      <c r="D516" s="200" t="b">
        <f t="shared" si="18"/>
        <v>0</v>
      </c>
    </row>
    <row r="517" spans="1:4">
      <c r="A517" s="203">
        <v>41786</v>
      </c>
      <c r="B517" s="200">
        <v>660</v>
      </c>
      <c r="C517" s="200" t="b">
        <f t="shared" si="17"/>
        <v>0</v>
      </c>
      <c r="D517" s="200" t="b">
        <f t="shared" si="18"/>
        <v>0</v>
      </c>
    </row>
    <row r="518" spans="1:4">
      <c r="A518" s="203">
        <v>41787</v>
      </c>
      <c r="B518" s="200">
        <v>667</v>
      </c>
      <c r="C518" s="200" t="b">
        <f t="shared" si="17"/>
        <v>0</v>
      </c>
      <c r="D518" s="200" t="b">
        <f t="shared" si="18"/>
        <v>0</v>
      </c>
    </row>
    <row r="519" spans="1:4">
      <c r="A519" s="203">
        <v>41788</v>
      </c>
      <c r="B519" s="200">
        <v>658</v>
      </c>
      <c r="C519" s="200" t="b">
        <f t="shared" ref="C519:C582" si="19">AND(B519&gt;675,B519&lt;700)</f>
        <v>0</v>
      </c>
      <c r="D519" s="200" t="b">
        <f t="shared" ref="D519:D582" si="20">IF(B519&gt;750,1)</f>
        <v>0</v>
      </c>
    </row>
    <row r="520" spans="1:4">
      <c r="A520" s="203">
        <v>41789</v>
      </c>
      <c r="B520" s="200">
        <v>654</v>
      </c>
      <c r="C520" s="200" t="b">
        <f t="shared" si="19"/>
        <v>0</v>
      </c>
      <c r="D520" s="200" t="b">
        <f t="shared" si="20"/>
        <v>0</v>
      </c>
    </row>
    <row r="521" spans="1:4">
      <c r="A521" s="203">
        <v>41790</v>
      </c>
      <c r="B521" s="200">
        <v>589</v>
      </c>
      <c r="C521" s="200" t="b">
        <f t="shared" si="19"/>
        <v>0</v>
      </c>
      <c r="D521" s="200" t="b">
        <f t="shared" si="20"/>
        <v>0</v>
      </c>
    </row>
    <row r="522" spans="1:4">
      <c r="A522" s="203">
        <v>41791</v>
      </c>
      <c r="B522" s="200">
        <v>536</v>
      </c>
      <c r="C522" s="200" t="b">
        <f t="shared" si="19"/>
        <v>0</v>
      </c>
      <c r="D522" s="200" t="b">
        <f t="shared" si="20"/>
        <v>0</v>
      </c>
    </row>
    <row r="523" spans="1:4">
      <c r="A523" s="203">
        <v>41792</v>
      </c>
      <c r="B523" s="200">
        <v>636</v>
      </c>
      <c r="C523" s="200" t="b">
        <f t="shared" si="19"/>
        <v>0</v>
      </c>
      <c r="D523" s="200" t="b">
        <f t="shared" si="20"/>
        <v>0</v>
      </c>
    </row>
    <row r="524" spans="1:4">
      <c r="A524" s="203">
        <v>41793</v>
      </c>
      <c r="B524" s="200">
        <v>658</v>
      </c>
      <c r="C524" s="200" t="b">
        <f t="shared" si="19"/>
        <v>0</v>
      </c>
      <c r="D524" s="200" t="b">
        <f t="shared" si="20"/>
        <v>0</v>
      </c>
    </row>
    <row r="525" spans="1:4">
      <c r="A525" s="203">
        <v>41794</v>
      </c>
      <c r="B525" s="200">
        <v>666</v>
      </c>
      <c r="C525" s="200" t="b">
        <f t="shared" si="19"/>
        <v>0</v>
      </c>
      <c r="D525" s="200" t="b">
        <f t="shared" si="20"/>
        <v>0</v>
      </c>
    </row>
    <row r="526" spans="1:4">
      <c r="A526" s="203">
        <v>41795</v>
      </c>
      <c r="B526" s="200">
        <v>668</v>
      </c>
      <c r="C526" s="200" t="b">
        <f t="shared" si="19"/>
        <v>0</v>
      </c>
      <c r="D526" s="200" t="b">
        <f t="shared" si="20"/>
        <v>0</v>
      </c>
    </row>
    <row r="527" spans="1:4">
      <c r="A527" s="203">
        <v>41796</v>
      </c>
      <c r="B527" s="200">
        <v>679</v>
      </c>
      <c r="C527" s="200" t="b">
        <f t="shared" si="19"/>
        <v>1</v>
      </c>
      <c r="D527" s="200" t="b">
        <f t="shared" si="20"/>
        <v>0</v>
      </c>
    </row>
    <row r="528" spans="1:4">
      <c r="A528" s="203">
        <v>41797</v>
      </c>
      <c r="B528" s="200">
        <v>613</v>
      </c>
      <c r="C528" s="200" t="b">
        <f t="shared" si="19"/>
        <v>0</v>
      </c>
      <c r="D528" s="200" t="b">
        <f t="shared" si="20"/>
        <v>0</v>
      </c>
    </row>
    <row r="529" spans="1:4">
      <c r="A529" s="203">
        <v>41798</v>
      </c>
      <c r="B529" s="200">
        <v>556</v>
      </c>
      <c r="C529" s="200" t="b">
        <f t="shared" si="19"/>
        <v>0</v>
      </c>
      <c r="D529" s="200" t="b">
        <f t="shared" si="20"/>
        <v>0</v>
      </c>
    </row>
    <row r="530" spans="1:4">
      <c r="A530" s="203">
        <v>41799</v>
      </c>
      <c r="B530" s="200">
        <v>650</v>
      </c>
      <c r="C530" s="200" t="b">
        <f t="shared" si="19"/>
        <v>0</v>
      </c>
      <c r="D530" s="200" t="b">
        <f t="shared" si="20"/>
        <v>0</v>
      </c>
    </row>
    <row r="531" spans="1:4">
      <c r="A531" s="203">
        <v>41800</v>
      </c>
      <c r="B531" s="200">
        <v>678</v>
      </c>
      <c r="C531" s="200" t="b">
        <f t="shared" si="19"/>
        <v>1</v>
      </c>
      <c r="D531" s="200" t="b">
        <f t="shared" si="20"/>
        <v>0</v>
      </c>
    </row>
    <row r="532" spans="1:4">
      <c r="A532" s="203">
        <v>41801</v>
      </c>
      <c r="B532" s="200">
        <v>689</v>
      </c>
      <c r="C532" s="200" t="b">
        <f t="shared" si="19"/>
        <v>1</v>
      </c>
      <c r="D532" s="200" t="b">
        <f t="shared" si="20"/>
        <v>0</v>
      </c>
    </row>
    <row r="533" spans="1:4">
      <c r="A533" s="203">
        <v>41802</v>
      </c>
      <c r="B533" s="200">
        <v>704</v>
      </c>
      <c r="C533" s="200" t="b">
        <f t="shared" si="19"/>
        <v>0</v>
      </c>
      <c r="D533" s="200" t="b">
        <f t="shared" si="20"/>
        <v>0</v>
      </c>
    </row>
    <row r="534" spans="1:4">
      <c r="A534" s="203">
        <v>41803</v>
      </c>
      <c r="B534" s="200">
        <v>708</v>
      </c>
      <c r="C534" s="200" t="b">
        <f t="shared" si="19"/>
        <v>0</v>
      </c>
      <c r="D534" s="200" t="b">
        <f t="shared" si="20"/>
        <v>0</v>
      </c>
    </row>
    <row r="535" spans="1:4">
      <c r="A535" s="203">
        <v>41804</v>
      </c>
      <c r="B535" s="200">
        <v>642</v>
      </c>
      <c r="C535" s="200" t="b">
        <f t="shared" si="19"/>
        <v>0</v>
      </c>
      <c r="D535" s="200" t="b">
        <f t="shared" si="20"/>
        <v>0</v>
      </c>
    </row>
    <row r="536" spans="1:4">
      <c r="A536" s="203">
        <v>41805</v>
      </c>
      <c r="B536" s="200">
        <v>572</v>
      </c>
      <c r="C536" s="200" t="b">
        <f t="shared" si="19"/>
        <v>0</v>
      </c>
      <c r="D536" s="200" t="b">
        <f t="shared" si="20"/>
        <v>0</v>
      </c>
    </row>
    <row r="537" spans="1:4">
      <c r="A537" s="203">
        <v>41806</v>
      </c>
      <c r="B537" s="200">
        <v>672</v>
      </c>
      <c r="C537" s="200" t="b">
        <f t="shared" si="19"/>
        <v>0</v>
      </c>
      <c r="D537" s="200" t="b">
        <f t="shared" si="20"/>
        <v>0</v>
      </c>
    </row>
    <row r="538" spans="1:4">
      <c r="A538" s="203">
        <v>41807</v>
      </c>
      <c r="B538" s="200">
        <v>686</v>
      </c>
      <c r="C538" s="200" t="b">
        <f t="shared" si="19"/>
        <v>1</v>
      </c>
      <c r="D538" s="200" t="b">
        <f t="shared" si="20"/>
        <v>0</v>
      </c>
    </row>
    <row r="539" spans="1:4">
      <c r="A539" s="203">
        <v>41808</v>
      </c>
      <c r="B539" s="200">
        <v>687</v>
      </c>
      <c r="C539" s="200" t="b">
        <f t="shared" si="19"/>
        <v>1</v>
      </c>
      <c r="D539" s="200" t="b">
        <f t="shared" si="20"/>
        <v>0</v>
      </c>
    </row>
    <row r="540" spans="1:4">
      <c r="A540" s="203">
        <v>41809</v>
      </c>
      <c r="B540" s="200">
        <v>668</v>
      </c>
      <c r="C540" s="200" t="b">
        <f t="shared" si="19"/>
        <v>0</v>
      </c>
      <c r="D540" s="200" t="b">
        <f t="shared" si="20"/>
        <v>0</v>
      </c>
    </row>
    <row r="541" spans="1:4">
      <c r="A541" s="203">
        <v>41810</v>
      </c>
      <c r="B541" s="200">
        <v>679</v>
      </c>
      <c r="C541" s="200" t="b">
        <f t="shared" si="19"/>
        <v>1</v>
      </c>
      <c r="D541" s="200" t="b">
        <f t="shared" si="20"/>
        <v>0</v>
      </c>
    </row>
    <row r="542" spans="1:4">
      <c r="A542" s="203">
        <v>41811</v>
      </c>
      <c r="B542" s="200">
        <v>618</v>
      </c>
      <c r="C542" s="200" t="b">
        <f t="shared" si="19"/>
        <v>0</v>
      </c>
      <c r="D542" s="200" t="b">
        <f t="shared" si="20"/>
        <v>0</v>
      </c>
    </row>
    <row r="543" spans="1:4">
      <c r="A543" s="203">
        <v>41812</v>
      </c>
      <c r="B543" s="200">
        <v>563</v>
      </c>
      <c r="C543" s="200" t="b">
        <f t="shared" si="19"/>
        <v>0</v>
      </c>
      <c r="D543" s="200" t="b">
        <f t="shared" si="20"/>
        <v>0</v>
      </c>
    </row>
    <row r="544" spans="1:4">
      <c r="A544" s="203">
        <v>41813</v>
      </c>
      <c r="B544" s="200">
        <v>656</v>
      </c>
      <c r="C544" s="200" t="b">
        <f t="shared" si="19"/>
        <v>0</v>
      </c>
      <c r="D544" s="200" t="b">
        <f t="shared" si="20"/>
        <v>0</v>
      </c>
    </row>
    <row r="545" spans="1:4">
      <c r="A545" s="203">
        <v>41814</v>
      </c>
      <c r="B545" s="200">
        <v>633</v>
      </c>
      <c r="C545" s="200" t="b">
        <f t="shared" si="19"/>
        <v>0</v>
      </c>
      <c r="D545" s="200" t="b">
        <f t="shared" si="20"/>
        <v>0</v>
      </c>
    </row>
    <row r="546" spans="1:4">
      <c r="A546" s="203">
        <v>41815</v>
      </c>
      <c r="B546" s="200">
        <v>663</v>
      </c>
      <c r="C546" s="200" t="b">
        <f t="shared" si="19"/>
        <v>0</v>
      </c>
      <c r="D546" s="200" t="b">
        <f t="shared" si="20"/>
        <v>0</v>
      </c>
    </row>
    <row r="547" spans="1:4">
      <c r="A547" s="203">
        <v>41816</v>
      </c>
      <c r="B547" s="200">
        <v>676</v>
      </c>
      <c r="C547" s="200" t="b">
        <f t="shared" si="19"/>
        <v>1</v>
      </c>
      <c r="D547" s="200" t="b">
        <f t="shared" si="20"/>
        <v>0</v>
      </c>
    </row>
    <row r="548" spans="1:4">
      <c r="A548" s="203">
        <v>41817</v>
      </c>
      <c r="B548" s="200">
        <v>681</v>
      </c>
      <c r="C548" s="200" t="b">
        <f t="shared" si="19"/>
        <v>1</v>
      </c>
      <c r="D548" s="200" t="b">
        <f t="shared" si="20"/>
        <v>0</v>
      </c>
    </row>
    <row r="549" spans="1:4">
      <c r="A549" s="203">
        <v>41818</v>
      </c>
      <c r="B549" s="200">
        <v>626</v>
      </c>
      <c r="C549" s="200" t="b">
        <f t="shared" si="19"/>
        <v>0</v>
      </c>
      <c r="D549" s="200" t="b">
        <f t="shared" si="20"/>
        <v>0</v>
      </c>
    </row>
    <row r="550" spans="1:4">
      <c r="A550" s="203">
        <v>41819</v>
      </c>
      <c r="B550" s="200">
        <v>564</v>
      </c>
      <c r="C550" s="200" t="b">
        <f t="shared" si="19"/>
        <v>0</v>
      </c>
      <c r="D550" s="200" t="b">
        <f t="shared" si="20"/>
        <v>0</v>
      </c>
    </row>
    <row r="551" spans="1:4">
      <c r="A551" s="203">
        <v>41820</v>
      </c>
      <c r="B551" s="200">
        <v>658</v>
      </c>
      <c r="C551" s="200" t="b">
        <f t="shared" si="19"/>
        <v>0</v>
      </c>
      <c r="D551" s="200" t="b">
        <f t="shared" si="20"/>
        <v>0</v>
      </c>
    </row>
    <row r="552" spans="1:4">
      <c r="A552" s="203">
        <v>41821</v>
      </c>
      <c r="B552" s="200">
        <v>689</v>
      </c>
      <c r="C552" s="200" t="b">
        <f t="shared" si="19"/>
        <v>1</v>
      </c>
      <c r="D552" s="200" t="b">
        <f t="shared" si="20"/>
        <v>0</v>
      </c>
    </row>
    <row r="553" spans="1:4">
      <c r="A553" s="203">
        <v>41822</v>
      </c>
      <c r="B553" s="200">
        <v>680</v>
      </c>
      <c r="C553" s="200" t="b">
        <f t="shared" si="19"/>
        <v>1</v>
      </c>
      <c r="D553" s="200" t="b">
        <f t="shared" si="20"/>
        <v>0</v>
      </c>
    </row>
    <row r="554" spans="1:4">
      <c r="A554" s="203">
        <v>41823</v>
      </c>
      <c r="B554" s="200">
        <v>669</v>
      </c>
      <c r="C554" s="200" t="b">
        <f t="shared" si="19"/>
        <v>0</v>
      </c>
      <c r="D554" s="200" t="b">
        <f t="shared" si="20"/>
        <v>0</v>
      </c>
    </row>
    <row r="555" spans="1:4">
      <c r="A555" s="203">
        <v>41824</v>
      </c>
      <c r="B555" s="200">
        <v>668</v>
      </c>
      <c r="C555" s="200" t="b">
        <f t="shared" si="19"/>
        <v>0</v>
      </c>
      <c r="D555" s="200" t="b">
        <f t="shared" si="20"/>
        <v>0</v>
      </c>
    </row>
    <row r="556" spans="1:4">
      <c r="A556" s="203">
        <v>41825</v>
      </c>
      <c r="B556" s="200">
        <v>615</v>
      </c>
      <c r="C556" s="200" t="b">
        <f t="shared" si="19"/>
        <v>0</v>
      </c>
      <c r="D556" s="200" t="b">
        <f t="shared" si="20"/>
        <v>0</v>
      </c>
    </row>
    <row r="557" spans="1:4">
      <c r="A557" s="203">
        <v>41826</v>
      </c>
      <c r="B557" s="200">
        <v>568</v>
      </c>
      <c r="C557" s="200" t="b">
        <f t="shared" si="19"/>
        <v>0</v>
      </c>
      <c r="D557" s="200" t="b">
        <f t="shared" si="20"/>
        <v>0</v>
      </c>
    </row>
    <row r="558" spans="1:4">
      <c r="A558" s="203">
        <v>41827</v>
      </c>
      <c r="B558" s="200">
        <v>658</v>
      </c>
      <c r="C558" s="200" t="b">
        <f t="shared" si="19"/>
        <v>0</v>
      </c>
      <c r="D558" s="200" t="b">
        <f t="shared" si="20"/>
        <v>0</v>
      </c>
    </row>
    <row r="559" spans="1:4">
      <c r="A559" s="203">
        <v>41828</v>
      </c>
      <c r="B559" s="200">
        <v>680</v>
      </c>
      <c r="C559" s="200" t="b">
        <f t="shared" si="19"/>
        <v>1</v>
      </c>
      <c r="D559" s="200" t="b">
        <f t="shared" si="20"/>
        <v>0</v>
      </c>
    </row>
    <row r="560" spans="1:4">
      <c r="A560" s="203">
        <v>41829</v>
      </c>
      <c r="B560" s="200">
        <v>686</v>
      </c>
      <c r="C560" s="200" t="b">
        <f t="shared" si="19"/>
        <v>1</v>
      </c>
      <c r="D560" s="200" t="b">
        <f t="shared" si="20"/>
        <v>0</v>
      </c>
    </row>
    <row r="561" spans="1:4">
      <c r="A561" s="203">
        <v>41830</v>
      </c>
      <c r="B561" s="200">
        <v>688</v>
      </c>
      <c r="C561" s="200" t="b">
        <f t="shared" si="19"/>
        <v>1</v>
      </c>
      <c r="D561" s="200" t="b">
        <f t="shared" si="20"/>
        <v>0</v>
      </c>
    </row>
    <row r="562" spans="1:4">
      <c r="A562" s="203">
        <v>41831</v>
      </c>
      <c r="B562" s="200">
        <v>683</v>
      </c>
      <c r="C562" s="200" t="b">
        <f t="shared" si="19"/>
        <v>1</v>
      </c>
      <c r="D562" s="200" t="b">
        <f t="shared" si="20"/>
        <v>0</v>
      </c>
    </row>
    <row r="563" spans="1:4">
      <c r="A563" s="203">
        <v>41832</v>
      </c>
      <c r="B563" s="200">
        <v>612</v>
      </c>
      <c r="C563" s="200" t="b">
        <f t="shared" si="19"/>
        <v>0</v>
      </c>
      <c r="D563" s="200" t="b">
        <f t="shared" si="20"/>
        <v>0</v>
      </c>
    </row>
    <row r="564" spans="1:4">
      <c r="A564" s="203">
        <v>41833</v>
      </c>
      <c r="B564" s="200">
        <v>559</v>
      </c>
      <c r="C564" s="200" t="b">
        <f t="shared" si="19"/>
        <v>0</v>
      </c>
      <c r="D564" s="200" t="b">
        <f t="shared" si="20"/>
        <v>0</v>
      </c>
    </row>
    <row r="565" spans="1:4">
      <c r="A565" s="203">
        <v>41834</v>
      </c>
      <c r="B565" s="200">
        <v>694</v>
      </c>
      <c r="C565" s="200" t="b">
        <f t="shared" si="19"/>
        <v>1</v>
      </c>
      <c r="D565" s="200" t="b">
        <f t="shared" si="20"/>
        <v>0</v>
      </c>
    </row>
    <row r="566" spans="1:4">
      <c r="A566" s="203">
        <v>41835</v>
      </c>
      <c r="B566" s="200">
        <v>728</v>
      </c>
      <c r="C566" s="200" t="b">
        <f t="shared" si="19"/>
        <v>0</v>
      </c>
      <c r="D566" s="200" t="b">
        <f t="shared" si="20"/>
        <v>0</v>
      </c>
    </row>
    <row r="567" spans="1:4">
      <c r="A567" s="203">
        <v>41836</v>
      </c>
      <c r="B567" s="200">
        <v>740</v>
      </c>
      <c r="C567" s="200" t="b">
        <f t="shared" si="19"/>
        <v>0</v>
      </c>
      <c r="D567" s="200" t="b">
        <f t="shared" si="20"/>
        <v>0</v>
      </c>
    </row>
    <row r="568" spans="1:4">
      <c r="A568" s="203">
        <v>41837</v>
      </c>
      <c r="B568" s="200">
        <v>747</v>
      </c>
      <c r="C568" s="200" t="b">
        <f t="shared" si="19"/>
        <v>0</v>
      </c>
      <c r="D568" s="200" t="b">
        <f t="shared" si="20"/>
        <v>0</v>
      </c>
    </row>
    <row r="569" spans="1:4">
      <c r="A569" s="203">
        <v>41838</v>
      </c>
      <c r="B569" s="200">
        <v>737</v>
      </c>
      <c r="C569" s="200" t="b">
        <f t="shared" si="19"/>
        <v>0</v>
      </c>
      <c r="D569" s="200" t="b">
        <f t="shared" si="20"/>
        <v>0</v>
      </c>
    </row>
    <row r="570" spans="1:4">
      <c r="A570" s="203">
        <v>41839</v>
      </c>
      <c r="B570" s="200">
        <v>641</v>
      </c>
      <c r="C570" s="200" t="b">
        <f t="shared" si="19"/>
        <v>0</v>
      </c>
      <c r="D570" s="200" t="b">
        <f t="shared" si="20"/>
        <v>0</v>
      </c>
    </row>
    <row r="571" spans="1:4">
      <c r="A571" s="203">
        <v>41840</v>
      </c>
      <c r="B571" s="200">
        <v>571</v>
      </c>
      <c r="C571" s="200" t="b">
        <f t="shared" si="19"/>
        <v>0</v>
      </c>
      <c r="D571" s="200" t="b">
        <f t="shared" si="20"/>
        <v>0</v>
      </c>
    </row>
    <row r="572" spans="1:4">
      <c r="A572" s="203">
        <v>41841</v>
      </c>
      <c r="B572" s="200">
        <v>687</v>
      </c>
      <c r="C572" s="200" t="b">
        <f t="shared" si="19"/>
        <v>1</v>
      </c>
      <c r="D572" s="200" t="b">
        <f t="shared" si="20"/>
        <v>0</v>
      </c>
    </row>
    <row r="573" spans="1:4">
      <c r="A573" s="203">
        <v>41842</v>
      </c>
      <c r="B573" s="200">
        <v>712</v>
      </c>
      <c r="C573" s="200" t="b">
        <f t="shared" si="19"/>
        <v>0</v>
      </c>
      <c r="D573" s="200" t="b">
        <f t="shared" si="20"/>
        <v>0</v>
      </c>
    </row>
    <row r="574" spans="1:4">
      <c r="A574" s="203">
        <v>41843</v>
      </c>
      <c r="B574" s="200">
        <v>726</v>
      </c>
      <c r="C574" s="200" t="b">
        <f t="shared" si="19"/>
        <v>0</v>
      </c>
      <c r="D574" s="200" t="b">
        <f t="shared" si="20"/>
        <v>0</v>
      </c>
    </row>
    <row r="575" spans="1:4">
      <c r="A575" s="203">
        <v>41844</v>
      </c>
      <c r="B575" s="200">
        <v>725</v>
      </c>
      <c r="C575" s="200" t="b">
        <f t="shared" si="19"/>
        <v>0</v>
      </c>
      <c r="D575" s="200" t="b">
        <f t="shared" si="20"/>
        <v>0</v>
      </c>
    </row>
    <row r="576" spans="1:4">
      <c r="A576" s="203">
        <v>41845</v>
      </c>
      <c r="B576" s="200">
        <v>700</v>
      </c>
      <c r="C576" s="200" t="b">
        <f t="shared" si="19"/>
        <v>0</v>
      </c>
      <c r="D576" s="200" t="b">
        <f t="shared" si="20"/>
        <v>0</v>
      </c>
    </row>
    <row r="577" spans="1:4">
      <c r="A577" s="203">
        <v>41846</v>
      </c>
      <c r="B577" s="200">
        <v>639</v>
      </c>
      <c r="C577" s="200" t="b">
        <f t="shared" si="19"/>
        <v>0</v>
      </c>
      <c r="D577" s="200" t="b">
        <f t="shared" si="20"/>
        <v>0</v>
      </c>
    </row>
    <row r="578" spans="1:4">
      <c r="A578" s="203">
        <v>41847</v>
      </c>
      <c r="B578" s="200">
        <v>586</v>
      </c>
      <c r="C578" s="200" t="b">
        <f t="shared" si="19"/>
        <v>0</v>
      </c>
      <c r="D578" s="200" t="b">
        <f t="shared" si="20"/>
        <v>0</v>
      </c>
    </row>
    <row r="579" spans="1:4">
      <c r="A579" s="203">
        <v>41848</v>
      </c>
      <c r="B579" s="200">
        <v>700</v>
      </c>
      <c r="C579" s="200" t="b">
        <f t="shared" si="19"/>
        <v>0</v>
      </c>
      <c r="D579" s="200" t="b">
        <f t="shared" si="20"/>
        <v>0</v>
      </c>
    </row>
    <row r="580" spans="1:4">
      <c r="A580" s="203">
        <v>41849</v>
      </c>
      <c r="B580" s="200">
        <v>703</v>
      </c>
      <c r="C580" s="200" t="b">
        <f t="shared" si="19"/>
        <v>0</v>
      </c>
      <c r="D580" s="200" t="b">
        <f t="shared" si="20"/>
        <v>0</v>
      </c>
    </row>
    <row r="581" spans="1:4">
      <c r="A581" s="203">
        <v>41850</v>
      </c>
      <c r="B581" s="200">
        <v>710</v>
      </c>
      <c r="C581" s="200" t="b">
        <f t="shared" si="19"/>
        <v>0</v>
      </c>
      <c r="D581" s="200" t="b">
        <f t="shared" si="20"/>
        <v>0</v>
      </c>
    </row>
    <row r="582" spans="1:4">
      <c r="A582" s="203">
        <v>41851</v>
      </c>
      <c r="B582" s="200">
        <v>687</v>
      </c>
      <c r="C582" s="200" t="b">
        <f t="shared" si="19"/>
        <v>1</v>
      </c>
      <c r="D582" s="200" t="b">
        <f t="shared" si="20"/>
        <v>0</v>
      </c>
    </row>
    <row r="583" spans="1:4">
      <c r="A583" s="203">
        <v>41852</v>
      </c>
      <c r="B583" s="200">
        <v>685</v>
      </c>
      <c r="C583" s="200" t="b">
        <f t="shared" ref="C583:C646" si="21">AND(B583&gt;675,B583&lt;700)</f>
        <v>1</v>
      </c>
      <c r="D583" s="200" t="b">
        <f t="shared" ref="D583:D646" si="22">IF(B583&gt;750,1)</f>
        <v>0</v>
      </c>
    </row>
    <row r="584" spans="1:4">
      <c r="A584" s="203">
        <v>41853</v>
      </c>
      <c r="B584" s="200">
        <v>610</v>
      </c>
      <c r="C584" s="200" t="b">
        <f t="shared" si="21"/>
        <v>0</v>
      </c>
      <c r="D584" s="200" t="b">
        <f t="shared" si="22"/>
        <v>0</v>
      </c>
    </row>
    <row r="585" spans="1:4">
      <c r="A585" s="203">
        <v>41854</v>
      </c>
      <c r="B585" s="200">
        <v>555</v>
      </c>
      <c r="C585" s="200" t="b">
        <f t="shared" si="21"/>
        <v>0</v>
      </c>
      <c r="D585" s="200" t="b">
        <f t="shared" si="22"/>
        <v>0</v>
      </c>
    </row>
    <row r="586" spans="1:4">
      <c r="A586" s="203">
        <v>41855</v>
      </c>
      <c r="B586" s="200">
        <v>655</v>
      </c>
      <c r="C586" s="200" t="b">
        <f t="shared" si="21"/>
        <v>0</v>
      </c>
      <c r="D586" s="200" t="b">
        <f t="shared" si="22"/>
        <v>0</v>
      </c>
    </row>
    <row r="587" spans="1:4">
      <c r="A587" s="203">
        <v>41856</v>
      </c>
      <c r="B587" s="200">
        <v>673</v>
      </c>
      <c r="C587" s="200" t="b">
        <f t="shared" si="21"/>
        <v>0</v>
      </c>
      <c r="D587" s="200" t="b">
        <f t="shared" si="22"/>
        <v>0</v>
      </c>
    </row>
    <row r="588" spans="1:4">
      <c r="A588" s="203">
        <v>41857</v>
      </c>
      <c r="B588" s="200">
        <v>681</v>
      </c>
      <c r="C588" s="200" t="b">
        <f t="shared" si="21"/>
        <v>1</v>
      </c>
      <c r="D588" s="200" t="b">
        <f t="shared" si="22"/>
        <v>0</v>
      </c>
    </row>
    <row r="589" spans="1:4">
      <c r="A589" s="203">
        <v>41858</v>
      </c>
      <c r="B589" s="200">
        <v>691</v>
      </c>
      <c r="C589" s="200" t="b">
        <f t="shared" si="21"/>
        <v>1</v>
      </c>
      <c r="D589" s="200" t="b">
        <f t="shared" si="22"/>
        <v>0</v>
      </c>
    </row>
    <row r="590" spans="1:4">
      <c r="A590" s="203">
        <v>41859</v>
      </c>
      <c r="B590" s="200">
        <v>686</v>
      </c>
      <c r="C590" s="200" t="b">
        <f t="shared" si="21"/>
        <v>1</v>
      </c>
      <c r="D590" s="200" t="b">
        <f t="shared" si="22"/>
        <v>0</v>
      </c>
    </row>
    <row r="591" spans="1:4">
      <c r="A591" s="203">
        <v>41860</v>
      </c>
      <c r="B591" s="200">
        <v>623</v>
      </c>
      <c r="C591" s="200" t="b">
        <f t="shared" si="21"/>
        <v>0</v>
      </c>
      <c r="D591" s="200" t="b">
        <f t="shared" si="22"/>
        <v>0</v>
      </c>
    </row>
    <row r="592" spans="1:4">
      <c r="A592" s="203">
        <v>41861</v>
      </c>
      <c r="B592" s="200">
        <v>576</v>
      </c>
      <c r="C592" s="200" t="b">
        <f t="shared" si="21"/>
        <v>0</v>
      </c>
      <c r="D592" s="200" t="b">
        <f t="shared" si="22"/>
        <v>0</v>
      </c>
    </row>
    <row r="593" spans="1:4">
      <c r="A593" s="203">
        <v>41862</v>
      </c>
      <c r="B593" s="200">
        <v>663</v>
      </c>
      <c r="C593" s="200" t="b">
        <f t="shared" si="21"/>
        <v>0</v>
      </c>
      <c r="D593" s="200" t="b">
        <f t="shared" si="22"/>
        <v>0</v>
      </c>
    </row>
    <row r="594" spans="1:4">
      <c r="A594" s="203">
        <v>41863</v>
      </c>
      <c r="B594" s="200">
        <v>671</v>
      </c>
      <c r="C594" s="200" t="b">
        <f t="shared" si="21"/>
        <v>0</v>
      </c>
      <c r="D594" s="200" t="b">
        <f t="shared" si="22"/>
        <v>0</v>
      </c>
    </row>
    <row r="595" spans="1:4">
      <c r="A595" s="203">
        <v>41864</v>
      </c>
      <c r="B595" s="200">
        <v>667</v>
      </c>
      <c r="C595" s="200" t="b">
        <f t="shared" si="21"/>
        <v>0</v>
      </c>
      <c r="D595" s="200" t="b">
        <f t="shared" si="22"/>
        <v>0</v>
      </c>
    </row>
    <row r="596" spans="1:4">
      <c r="A596" s="203">
        <v>41865</v>
      </c>
      <c r="B596" s="200">
        <v>639</v>
      </c>
      <c r="C596" s="200" t="b">
        <f t="shared" si="21"/>
        <v>0</v>
      </c>
      <c r="D596" s="200" t="b">
        <f t="shared" si="22"/>
        <v>0</v>
      </c>
    </row>
    <row r="597" spans="1:4">
      <c r="A597" s="203">
        <v>41866</v>
      </c>
      <c r="B597" s="200">
        <v>571</v>
      </c>
      <c r="C597" s="200" t="b">
        <f t="shared" si="21"/>
        <v>0</v>
      </c>
      <c r="D597" s="200" t="b">
        <f t="shared" si="22"/>
        <v>0</v>
      </c>
    </row>
    <row r="598" spans="1:4">
      <c r="A598" s="203">
        <v>41867</v>
      </c>
      <c r="B598" s="200">
        <v>575</v>
      </c>
      <c r="C598" s="200" t="b">
        <f t="shared" si="21"/>
        <v>0</v>
      </c>
      <c r="D598" s="200" t="b">
        <f t="shared" si="22"/>
        <v>0</v>
      </c>
    </row>
    <row r="599" spans="1:4">
      <c r="A599" s="203">
        <v>41868</v>
      </c>
      <c r="B599" s="200">
        <v>550</v>
      </c>
      <c r="C599" s="200" t="b">
        <f t="shared" si="21"/>
        <v>0</v>
      </c>
      <c r="D599" s="200" t="b">
        <f t="shared" si="22"/>
        <v>0</v>
      </c>
    </row>
    <row r="600" spans="1:4">
      <c r="A600" s="203">
        <v>41869</v>
      </c>
      <c r="B600" s="200">
        <v>647</v>
      </c>
      <c r="C600" s="200" t="b">
        <f t="shared" si="21"/>
        <v>0</v>
      </c>
      <c r="D600" s="200" t="b">
        <f t="shared" si="22"/>
        <v>0</v>
      </c>
    </row>
    <row r="601" spans="1:4">
      <c r="A601" s="203">
        <v>41870</v>
      </c>
      <c r="B601" s="200">
        <v>658</v>
      </c>
      <c r="C601" s="200" t="b">
        <f t="shared" si="21"/>
        <v>0</v>
      </c>
      <c r="D601" s="200" t="b">
        <f t="shared" si="22"/>
        <v>0</v>
      </c>
    </row>
    <row r="602" spans="1:4">
      <c r="A602" s="203">
        <v>41871</v>
      </c>
      <c r="B602" s="200">
        <v>654</v>
      </c>
      <c r="C602" s="200" t="b">
        <f t="shared" si="21"/>
        <v>0</v>
      </c>
      <c r="D602" s="200" t="b">
        <f t="shared" si="22"/>
        <v>0</v>
      </c>
    </row>
    <row r="603" spans="1:4">
      <c r="A603" s="203">
        <v>41872</v>
      </c>
      <c r="B603" s="200">
        <v>656</v>
      </c>
      <c r="C603" s="200" t="b">
        <f t="shared" si="21"/>
        <v>0</v>
      </c>
      <c r="D603" s="200" t="b">
        <f t="shared" si="22"/>
        <v>0</v>
      </c>
    </row>
    <row r="604" spans="1:4">
      <c r="A604" s="203">
        <v>41873</v>
      </c>
      <c r="B604" s="200">
        <v>644</v>
      </c>
      <c r="C604" s="200" t="b">
        <f t="shared" si="21"/>
        <v>0</v>
      </c>
      <c r="D604" s="200" t="b">
        <f t="shared" si="22"/>
        <v>0</v>
      </c>
    </row>
    <row r="605" spans="1:4">
      <c r="A605" s="203">
        <v>41874</v>
      </c>
      <c r="B605" s="200">
        <v>591</v>
      </c>
      <c r="C605" s="200" t="b">
        <f t="shared" si="21"/>
        <v>0</v>
      </c>
      <c r="D605" s="200" t="b">
        <f t="shared" si="22"/>
        <v>0</v>
      </c>
    </row>
    <row r="606" spans="1:4">
      <c r="A606" s="203">
        <v>41875</v>
      </c>
      <c r="B606" s="200">
        <v>557</v>
      </c>
      <c r="C606" s="200" t="b">
        <f t="shared" si="21"/>
        <v>0</v>
      </c>
      <c r="D606" s="200" t="b">
        <f t="shared" si="22"/>
        <v>0</v>
      </c>
    </row>
    <row r="607" spans="1:4">
      <c r="A607" s="203">
        <v>41876</v>
      </c>
      <c r="B607" s="200">
        <v>674</v>
      </c>
      <c r="C607" s="200" t="b">
        <f t="shared" si="21"/>
        <v>0</v>
      </c>
      <c r="D607" s="200" t="b">
        <f t="shared" si="22"/>
        <v>0</v>
      </c>
    </row>
    <row r="608" spans="1:4">
      <c r="A608" s="203">
        <v>41877</v>
      </c>
      <c r="B608" s="200">
        <v>713</v>
      </c>
      <c r="C608" s="200" t="b">
        <f t="shared" si="21"/>
        <v>0</v>
      </c>
      <c r="D608" s="200" t="b">
        <f t="shared" si="22"/>
        <v>0</v>
      </c>
    </row>
    <row r="609" spans="1:4">
      <c r="A609" s="203">
        <v>41878</v>
      </c>
      <c r="B609" s="200">
        <v>727</v>
      </c>
      <c r="C609" s="200" t="b">
        <f t="shared" si="21"/>
        <v>0</v>
      </c>
      <c r="D609" s="200" t="b">
        <f t="shared" si="22"/>
        <v>0</v>
      </c>
    </row>
    <row r="610" spans="1:4">
      <c r="A610" s="203">
        <v>41879</v>
      </c>
      <c r="B610" s="200">
        <v>724</v>
      </c>
      <c r="C610" s="200" t="b">
        <f t="shared" si="21"/>
        <v>0</v>
      </c>
      <c r="D610" s="200" t="b">
        <f t="shared" si="22"/>
        <v>0</v>
      </c>
    </row>
    <row r="611" spans="1:4">
      <c r="A611" s="203">
        <v>41880</v>
      </c>
      <c r="B611" s="200">
        <v>717</v>
      </c>
      <c r="C611" s="200" t="b">
        <f t="shared" si="21"/>
        <v>0</v>
      </c>
      <c r="D611" s="200" t="b">
        <f t="shared" si="22"/>
        <v>0</v>
      </c>
    </row>
    <row r="612" spans="1:4">
      <c r="A612" s="203">
        <v>41881</v>
      </c>
      <c r="B612" s="200">
        <v>640</v>
      </c>
      <c r="C612" s="200" t="b">
        <f t="shared" si="21"/>
        <v>0</v>
      </c>
      <c r="D612" s="200" t="b">
        <f t="shared" si="22"/>
        <v>0</v>
      </c>
    </row>
    <row r="613" spans="1:4">
      <c r="A613" s="203">
        <v>41882</v>
      </c>
      <c r="B613" s="200">
        <v>595</v>
      </c>
      <c r="C613" s="200" t="b">
        <f t="shared" si="21"/>
        <v>0</v>
      </c>
      <c r="D613" s="200" t="b">
        <f t="shared" si="22"/>
        <v>0</v>
      </c>
    </row>
    <row r="614" spans="1:4">
      <c r="A614" s="203">
        <v>41883</v>
      </c>
      <c r="B614" s="200">
        <v>723</v>
      </c>
      <c r="C614" s="200" t="b">
        <f t="shared" si="21"/>
        <v>0</v>
      </c>
      <c r="D614" s="200" t="b">
        <f t="shared" si="22"/>
        <v>0</v>
      </c>
    </row>
    <row r="615" spans="1:4">
      <c r="A615" s="203">
        <v>41884</v>
      </c>
      <c r="B615" s="200">
        <v>746</v>
      </c>
      <c r="C615" s="200" t="b">
        <f t="shared" si="21"/>
        <v>0</v>
      </c>
      <c r="D615" s="200" t="b">
        <f t="shared" si="22"/>
        <v>0</v>
      </c>
    </row>
    <row r="616" spans="1:4">
      <c r="A616" s="203">
        <v>41885</v>
      </c>
      <c r="B616" s="200">
        <v>745</v>
      </c>
      <c r="C616" s="200" t="b">
        <f t="shared" si="21"/>
        <v>0</v>
      </c>
      <c r="D616" s="200" t="b">
        <f t="shared" si="22"/>
        <v>0</v>
      </c>
    </row>
    <row r="617" spans="1:4">
      <c r="A617" s="203">
        <v>41886</v>
      </c>
      <c r="B617" s="200">
        <v>741</v>
      </c>
      <c r="C617" s="200" t="b">
        <f t="shared" si="21"/>
        <v>0</v>
      </c>
      <c r="D617" s="200" t="b">
        <f t="shared" si="22"/>
        <v>0</v>
      </c>
    </row>
    <row r="618" spans="1:4">
      <c r="A618" s="203">
        <v>41887</v>
      </c>
      <c r="B618" s="200">
        <v>731</v>
      </c>
      <c r="C618" s="200" t="b">
        <f t="shared" si="21"/>
        <v>0</v>
      </c>
      <c r="D618" s="200" t="b">
        <f t="shared" si="22"/>
        <v>0</v>
      </c>
    </row>
    <row r="619" spans="1:4">
      <c r="A619" s="203">
        <v>41888</v>
      </c>
      <c r="B619" s="200">
        <v>650</v>
      </c>
      <c r="C619" s="200" t="b">
        <f t="shared" si="21"/>
        <v>0</v>
      </c>
      <c r="D619" s="200" t="b">
        <f t="shared" si="22"/>
        <v>0</v>
      </c>
    </row>
    <row r="620" spans="1:4">
      <c r="A620" s="203">
        <v>41889</v>
      </c>
      <c r="B620" s="200">
        <v>596</v>
      </c>
      <c r="C620" s="200" t="b">
        <f t="shared" si="21"/>
        <v>0</v>
      </c>
      <c r="D620" s="200" t="b">
        <f t="shared" si="22"/>
        <v>0</v>
      </c>
    </row>
    <row r="621" spans="1:4">
      <c r="A621" s="203">
        <v>41890</v>
      </c>
      <c r="B621" s="200">
        <v>692</v>
      </c>
      <c r="C621" s="200" t="b">
        <f t="shared" si="21"/>
        <v>1</v>
      </c>
      <c r="D621" s="200" t="b">
        <f t="shared" si="22"/>
        <v>0</v>
      </c>
    </row>
    <row r="622" spans="1:4">
      <c r="A622" s="203">
        <v>41891</v>
      </c>
      <c r="B622" s="200">
        <v>721</v>
      </c>
      <c r="C622" s="200" t="b">
        <f t="shared" si="21"/>
        <v>0</v>
      </c>
      <c r="D622" s="200" t="b">
        <f t="shared" si="22"/>
        <v>0</v>
      </c>
    </row>
    <row r="623" spans="1:4">
      <c r="A623" s="203">
        <v>41892</v>
      </c>
      <c r="B623" s="200">
        <v>722</v>
      </c>
      <c r="C623" s="200" t="b">
        <f t="shared" si="21"/>
        <v>0</v>
      </c>
      <c r="D623" s="200" t="b">
        <f t="shared" si="22"/>
        <v>0</v>
      </c>
    </row>
    <row r="624" spans="1:4">
      <c r="A624" s="203">
        <v>41893</v>
      </c>
      <c r="B624" s="200">
        <v>693</v>
      </c>
      <c r="C624" s="200" t="b">
        <f t="shared" si="21"/>
        <v>1</v>
      </c>
      <c r="D624" s="200" t="b">
        <f t="shared" si="22"/>
        <v>0</v>
      </c>
    </row>
    <row r="625" spans="1:4">
      <c r="A625" s="203">
        <v>41894</v>
      </c>
      <c r="B625" s="200">
        <v>700</v>
      </c>
      <c r="C625" s="200" t="b">
        <f t="shared" si="21"/>
        <v>0</v>
      </c>
      <c r="D625" s="200" t="b">
        <f t="shared" si="22"/>
        <v>0</v>
      </c>
    </row>
    <row r="626" spans="1:4">
      <c r="A626" s="203">
        <v>41895</v>
      </c>
      <c r="B626" s="200">
        <v>634</v>
      </c>
      <c r="C626" s="200" t="b">
        <f t="shared" si="21"/>
        <v>0</v>
      </c>
      <c r="D626" s="200" t="b">
        <f t="shared" si="22"/>
        <v>0</v>
      </c>
    </row>
    <row r="627" spans="1:4">
      <c r="A627" s="203">
        <v>41896</v>
      </c>
      <c r="B627" s="200">
        <v>579</v>
      </c>
      <c r="C627" s="200" t="b">
        <f t="shared" si="21"/>
        <v>0</v>
      </c>
      <c r="D627" s="200" t="b">
        <f t="shared" si="22"/>
        <v>0</v>
      </c>
    </row>
    <row r="628" spans="1:4">
      <c r="A628" s="203">
        <v>41897</v>
      </c>
      <c r="B628" s="200">
        <v>685</v>
      </c>
      <c r="C628" s="200" t="b">
        <f t="shared" si="21"/>
        <v>1</v>
      </c>
      <c r="D628" s="200" t="b">
        <f t="shared" si="22"/>
        <v>0</v>
      </c>
    </row>
    <row r="629" spans="1:4">
      <c r="A629" s="203">
        <v>41898</v>
      </c>
      <c r="B629" s="200">
        <v>706</v>
      </c>
      <c r="C629" s="200" t="b">
        <f t="shared" si="21"/>
        <v>0</v>
      </c>
      <c r="D629" s="200" t="b">
        <f t="shared" si="22"/>
        <v>0</v>
      </c>
    </row>
    <row r="630" spans="1:4">
      <c r="A630" s="203">
        <v>41899</v>
      </c>
      <c r="B630" s="200">
        <v>699</v>
      </c>
      <c r="C630" s="200" t="b">
        <f t="shared" si="21"/>
        <v>1</v>
      </c>
      <c r="D630" s="200" t="b">
        <f t="shared" si="22"/>
        <v>0</v>
      </c>
    </row>
    <row r="631" spans="1:4">
      <c r="A631" s="203">
        <v>41900</v>
      </c>
      <c r="B631" s="200">
        <v>699</v>
      </c>
      <c r="C631" s="200" t="b">
        <f t="shared" si="21"/>
        <v>1</v>
      </c>
      <c r="D631" s="200" t="b">
        <f t="shared" si="22"/>
        <v>0</v>
      </c>
    </row>
    <row r="632" spans="1:4">
      <c r="A632" s="203">
        <v>41901</v>
      </c>
      <c r="B632" s="200">
        <v>693</v>
      </c>
      <c r="C632" s="200" t="b">
        <f t="shared" si="21"/>
        <v>1</v>
      </c>
      <c r="D632" s="200" t="b">
        <f t="shared" si="22"/>
        <v>0</v>
      </c>
    </row>
    <row r="633" spans="1:4">
      <c r="A633" s="203">
        <v>41902</v>
      </c>
      <c r="B633" s="200">
        <v>616</v>
      </c>
      <c r="C633" s="200" t="b">
        <f t="shared" si="21"/>
        <v>0</v>
      </c>
      <c r="D633" s="200" t="b">
        <f t="shared" si="22"/>
        <v>0</v>
      </c>
    </row>
    <row r="634" spans="1:4">
      <c r="A634" s="203">
        <v>41903</v>
      </c>
      <c r="B634" s="200">
        <v>557</v>
      </c>
      <c r="C634" s="200" t="b">
        <f t="shared" si="21"/>
        <v>0</v>
      </c>
      <c r="D634" s="200" t="b">
        <f t="shared" si="22"/>
        <v>0</v>
      </c>
    </row>
    <row r="635" spans="1:4">
      <c r="A635" s="203">
        <v>41904</v>
      </c>
      <c r="B635" s="200">
        <v>662</v>
      </c>
      <c r="C635" s="200" t="b">
        <f t="shared" si="21"/>
        <v>0</v>
      </c>
      <c r="D635" s="200" t="b">
        <f t="shared" si="22"/>
        <v>0</v>
      </c>
    </row>
    <row r="636" spans="1:4">
      <c r="A636" s="203">
        <v>41905</v>
      </c>
      <c r="B636" s="200">
        <v>661</v>
      </c>
      <c r="C636" s="200" t="b">
        <f t="shared" si="21"/>
        <v>0</v>
      </c>
      <c r="D636" s="200" t="b">
        <f t="shared" si="22"/>
        <v>0</v>
      </c>
    </row>
    <row r="637" spans="1:4">
      <c r="A637" s="203">
        <v>41906</v>
      </c>
      <c r="B637" s="200">
        <v>655</v>
      </c>
      <c r="C637" s="200" t="b">
        <f t="shared" si="21"/>
        <v>0</v>
      </c>
      <c r="D637" s="200" t="b">
        <f t="shared" si="22"/>
        <v>0</v>
      </c>
    </row>
    <row r="638" spans="1:4">
      <c r="A638" s="203">
        <v>41907</v>
      </c>
      <c r="B638" s="200">
        <v>656</v>
      </c>
      <c r="C638" s="200" t="b">
        <f t="shared" si="21"/>
        <v>0</v>
      </c>
      <c r="D638" s="200" t="b">
        <f t="shared" si="22"/>
        <v>0</v>
      </c>
    </row>
    <row r="639" spans="1:4">
      <c r="A639" s="203">
        <v>41908</v>
      </c>
      <c r="B639" s="200">
        <v>650</v>
      </c>
      <c r="C639" s="200" t="b">
        <f t="shared" si="21"/>
        <v>0</v>
      </c>
      <c r="D639" s="200" t="b">
        <f t="shared" si="22"/>
        <v>0</v>
      </c>
    </row>
    <row r="640" spans="1:4">
      <c r="A640" s="203">
        <v>41909</v>
      </c>
      <c r="B640" s="200">
        <v>584</v>
      </c>
      <c r="C640" s="200" t="b">
        <f t="shared" si="21"/>
        <v>0</v>
      </c>
      <c r="D640" s="200" t="b">
        <f t="shared" si="22"/>
        <v>0</v>
      </c>
    </row>
    <row r="641" spans="1:4">
      <c r="A641" s="203">
        <v>41910</v>
      </c>
      <c r="B641" s="200">
        <v>541</v>
      </c>
      <c r="C641" s="200" t="b">
        <f t="shared" si="21"/>
        <v>0</v>
      </c>
      <c r="D641" s="200" t="b">
        <f t="shared" si="22"/>
        <v>0</v>
      </c>
    </row>
    <row r="642" spans="1:4">
      <c r="A642" s="203">
        <v>41911</v>
      </c>
      <c r="B642" s="200">
        <v>641</v>
      </c>
      <c r="C642" s="200" t="b">
        <f t="shared" si="21"/>
        <v>0</v>
      </c>
      <c r="D642" s="200" t="b">
        <f t="shared" si="22"/>
        <v>0</v>
      </c>
    </row>
    <row r="643" spans="1:4">
      <c r="A643" s="203">
        <v>41912</v>
      </c>
      <c r="B643" s="200">
        <v>659</v>
      </c>
      <c r="C643" s="200" t="b">
        <f t="shared" si="21"/>
        <v>0</v>
      </c>
      <c r="D643" s="200" t="b">
        <f t="shared" si="22"/>
        <v>0</v>
      </c>
    </row>
    <row r="644" spans="1:4">
      <c r="A644" s="203">
        <v>41913</v>
      </c>
      <c r="B644" s="200">
        <v>660</v>
      </c>
      <c r="C644" s="200" t="b">
        <f t="shared" si="21"/>
        <v>0</v>
      </c>
      <c r="D644" s="200" t="b">
        <f t="shared" si="22"/>
        <v>0</v>
      </c>
    </row>
    <row r="645" spans="1:4">
      <c r="A645" s="203">
        <v>41914</v>
      </c>
      <c r="B645" s="200">
        <v>666</v>
      </c>
      <c r="C645" s="200" t="b">
        <f t="shared" si="21"/>
        <v>0</v>
      </c>
      <c r="D645" s="200" t="b">
        <f t="shared" si="22"/>
        <v>0</v>
      </c>
    </row>
    <row r="646" spans="1:4">
      <c r="A646" s="203">
        <v>41915</v>
      </c>
      <c r="B646" s="200">
        <v>659</v>
      </c>
      <c r="C646" s="200" t="b">
        <f t="shared" si="21"/>
        <v>0</v>
      </c>
      <c r="D646" s="200" t="b">
        <f t="shared" si="22"/>
        <v>0</v>
      </c>
    </row>
    <row r="647" spans="1:4">
      <c r="A647" s="203">
        <v>41916</v>
      </c>
      <c r="B647" s="200">
        <v>587</v>
      </c>
      <c r="C647" s="200" t="b">
        <f t="shared" ref="C647:C710" si="23">AND(B647&gt;675,B647&lt;700)</f>
        <v>0</v>
      </c>
      <c r="D647" s="200" t="b">
        <f t="shared" ref="D647:D710" si="24">IF(B647&gt;750,1)</f>
        <v>0</v>
      </c>
    </row>
    <row r="648" spans="1:4">
      <c r="A648" s="203">
        <v>41917</v>
      </c>
      <c r="B648" s="200">
        <v>535</v>
      </c>
      <c r="C648" s="200" t="b">
        <f t="shared" si="23"/>
        <v>0</v>
      </c>
      <c r="D648" s="200" t="b">
        <f t="shared" si="24"/>
        <v>0</v>
      </c>
    </row>
    <row r="649" spans="1:4">
      <c r="A649" s="203">
        <v>41918</v>
      </c>
      <c r="B649" s="200">
        <v>644</v>
      </c>
      <c r="C649" s="200" t="b">
        <f t="shared" si="23"/>
        <v>0</v>
      </c>
      <c r="D649" s="200" t="b">
        <f t="shared" si="24"/>
        <v>0</v>
      </c>
    </row>
    <row r="650" spans="1:4">
      <c r="A650" s="203">
        <v>41919</v>
      </c>
      <c r="B650" s="200">
        <v>665</v>
      </c>
      <c r="C650" s="200" t="b">
        <f t="shared" si="23"/>
        <v>0</v>
      </c>
      <c r="D650" s="200" t="b">
        <f t="shared" si="24"/>
        <v>0</v>
      </c>
    </row>
    <row r="651" spans="1:4">
      <c r="A651" s="203">
        <v>41920</v>
      </c>
      <c r="B651" s="200">
        <v>667</v>
      </c>
      <c r="C651" s="200" t="b">
        <f t="shared" si="23"/>
        <v>0</v>
      </c>
      <c r="D651" s="200" t="b">
        <f t="shared" si="24"/>
        <v>0</v>
      </c>
    </row>
    <row r="652" spans="1:4">
      <c r="A652" s="203">
        <v>41921</v>
      </c>
      <c r="B652" s="200">
        <v>655</v>
      </c>
      <c r="C652" s="200" t="b">
        <f t="shared" si="23"/>
        <v>0</v>
      </c>
      <c r="D652" s="200" t="b">
        <f t="shared" si="24"/>
        <v>0</v>
      </c>
    </row>
    <row r="653" spans="1:4">
      <c r="A653" s="203">
        <v>41922</v>
      </c>
      <c r="B653" s="200">
        <v>646</v>
      </c>
      <c r="C653" s="200" t="b">
        <f t="shared" si="23"/>
        <v>0</v>
      </c>
      <c r="D653" s="200" t="b">
        <f t="shared" si="24"/>
        <v>0</v>
      </c>
    </row>
    <row r="654" spans="1:4">
      <c r="A654" s="203">
        <v>41923</v>
      </c>
      <c r="B654" s="200">
        <v>578</v>
      </c>
      <c r="C654" s="200" t="b">
        <f t="shared" si="23"/>
        <v>0</v>
      </c>
      <c r="D654" s="200" t="b">
        <f t="shared" si="24"/>
        <v>0</v>
      </c>
    </row>
    <row r="655" spans="1:4">
      <c r="A655" s="203">
        <v>41924</v>
      </c>
      <c r="B655" s="200">
        <v>536</v>
      </c>
      <c r="C655" s="200" t="b">
        <f t="shared" si="23"/>
        <v>0</v>
      </c>
      <c r="D655" s="200" t="b">
        <f t="shared" si="24"/>
        <v>0</v>
      </c>
    </row>
    <row r="656" spans="1:4">
      <c r="A656" s="203">
        <v>41925</v>
      </c>
      <c r="B656" s="200">
        <v>609</v>
      </c>
      <c r="C656" s="200" t="b">
        <f t="shared" si="23"/>
        <v>0</v>
      </c>
      <c r="D656" s="200" t="b">
        <f t="shared" si="24"/>
        <v>0</v>
      </c>
    </row>
    <row r="657" spans="1:4">
      <c r="A657" s="203">
        <v>41926</v>
      </c>
      <c r="B657" s="200">
        <v>643</v>
      </c>
      <c r="C657" s="200" t="b">
        <f t="shared" si="23"/>
        <v>0</v>
      </c>
      <c r="D657" s="200" t="b">
        <f t="shared" si="24"/>
        <v>0</v>
      </c>
    </row>
    <row r="658" spans="1:4">
      <c r="A658" s="203">
        <v>41927</v>
      </c>
      <c r="B658" s="200">
        <v>661</v>
      </c>
      <c r="C658" s="200" t="b">
        <f t="shared" si="23"/>
        <v>0</v>
      </c>
      <c r="D658" s="200" t="b">
        <f t="shared" si="24"/>
        <v>0</v>
      </c>
    </row>
    <row r="659" spans="1:4">
      <c r="A659" s="203">
        <v>41928</v>
      </c>
      <c r="B659" s="200">
        <v>667</v>
      </c>
      <c r="C659" s="200" t="b">
        <f t="shared" si="23"/>
        <v>0</v>
      </c>
      <c r="D659" s="200" t="b">
        <f t="shared" si="24"/>
        <v>0</v>
      </c>
    </row>
    <row r="660" spans="1:4">
      <c r="A660" s="203">
        <v>41929</v>
      </c>
      <c r="B660" s="200">
        <v>663</v>
      </c>
      <c r="C660" s="200" t="b">
        <f t="shared" si="23"/>
        <v>0</v>
      </c>
      <c r="D660" s="200" t="b">
        <f t="shared" si="24"/>
        <v>0</v>
      </c>
    </row>
    <row r="661" spans="1:4">
      <c r="A661" s="203">
        <v>41930</v>
      </c>
      <c r="B661" s="200">
        <v>587</v>
      </c>
      <c r="C661" s="200" t="b">
        <f t="shared" si="23"/>
        <v>0</v>
      </c>
      <c r="D661" s="200" t="b">
        <f t="shared" si="24"/>
        <v>0</v>
      </c>
    </row>
    <row r="662" spans="1:4">
      <c r="A662" s="203">
        <v>41931</v>
      </c>
      <c r="B662" s="200">
        <v>536</v>
      </c>
      <c r="C662" s="200" t="b">
        <f t="shared" si="23"/>
        <v>0</v>
      </c>
      <c r="D662" s="200" t="b">
        <f t="shared" si="24"/>
        <v>0</v>
      </c>
    </row>
    <row r="663" spans="1:4">
      <c r="A663" s="203">
        <v>41932</v>
      </c>
      <c r="B663" s="200">
        <v>642</v>
      </c>
      <c r="C663" s="200" t="b">
        <f t="shared" si="23"/>
        <v>0</v>
      </c>
      <c r="D663" s="200" t="b">
        <f t="shared" si="24"/>
        <v>0</v>
      </c>
    </row>
    <row r="664" spans="1:4">
      <c r="A664" s="203">
        <v>41933</v>
      </c>
      <c r="B664" s="200">
        <v>665</v>
      </c>
      <c r="C664" s="200" t="b">
        <f t="shared" si="23"/>
        <v>0</v>
      </c>
      <c r="D664" s="200" t="b">
        <f t="shared" si="24"/>
        <v>0</v>
      </c>
    </row>
    <row r="665" spans="1:4">
      <c r="A665" s="203">
        <v>41934</v>
      </c>
      <c r="B665" s="200">
        <v>660</v>
      </c>
      <c r="C665" s="200" t="b">
        <f t="shared" si="23"/>
        <v>0</v>
      </c>
      <c r="D665" s="200" t="b">
        <f t="shared" si="24"/>
        <v>0</v>
      </c>
    </row>
    <row r="666" spans="1:4">
      <c r="A666" s="203">
        <v>41935</v>
      </c>
      <c r="B666" s="200">
        <v>648</v>
      </c>
      <c r="C666" s="200" t="b">
        <f t="shared" si="23"/>
        <v>0</v>
      </c>
      <c r="D666" s="200" t="b">
        <f t="shared" si="24"/>
        <v>0</v>
      </c>
    </row>
    <row r="667" spans="1:4">
      <c r="A667" s="203">
        <v>41936</v>
      </c>
      <c r="B667" s="200">
        <v>645</v>
      </c>
      <c r="C667" s="200" t="b">
        <f t="shared" si="23"/>
        <v>0</v>
      </c>
      <c r="D667" s="200" t="b">
        <f t="shared" si="24"/>
        <v>0</v>
      </c>
    </row>
    <row r="668" spans="1:4">
      <c r="A668" s="203">
        <v>41937</v>
      </c>
      <c r="B668" s="200">
        <v>572</v>
      </c>
      <c r="C668" s="200" t="b">
        <f t="shared" si="23"/>
        <v>0</v>
      </c>
      <c r="D668" s="200" t="b">
        <f t="shared" si="24"/>
        <v>0</v>
      </c>
    </row>
    <row r="669" spans="1:4">
      <c r="A669" s="203">
        <v>41938</v>
      </c>
      <c r="B669" s="200">
        <v>545</v>
      </c>
      <c r="C669" s="200" t="b">
        <f t="shared" si="23"/>
        <v>0</v>
      </c>
      <c r="D669" s="200" t="b">
        <f t="shared" si="24"/>
        <v>0</v>
      </c>
    </row>
    <row r="670" spans="1:4">
      <c r="A670" s="203">
        <v>41939</v>
      </c>
      <c r="B670" s="200">
        <v>632</v>
      </c>
      <c r="C670" s="200" t="b">
        <f t="shared" si="23"/>
        <v>0</v>
      </c>
      <c r="D670" s="200" t="b">
        <f t="shared" si="24"/>
        <v>0</v>
      </c>
    </row>
    <row r="671" spans="1:4">
      <c r="A671" s="203">
        <v>41940</v>
      </c>
      <c r="B671" s="200">
        <v>652</v>
      </c>
      <c r="C671" s="200" t="b">
        <f t="shared" si="23"/>
        <v>0</v>
      </c>
      <c r="D671" s="200" t="b">
        <f t="shared" si="24"/>
        <v>0</v>
      </c>
    </row>
    <row r="672" spans="1:4">
      <c r="A672" s="203">
        <v>41941</v>
      </c>
      <c r="B672" s="200">
        <v>651</v>
      </c>
      <c r="C672" s="200" t="b">
        <f t="shared" si="23"/>
        <v>0</v>
      </c>
      <c r="D672" s="200" t="b">
        <f t="shared" si="24"/>
        <v>0</v>
      </c>
    </row>
    <row r="673" spans="1:4">
      <c r="A673" s="203">
        <v>41942</v>
      </c>
      <c r="B673" s="200">
        <v>646</v>
      </c>
      <c r="C673" s="200" t="b">
        <f t="shared" si="23"/>
        <v>0</v>
      </c>
      <c r="D673" s="200" t="b">
        <f t="shared" si="24"/>
        <v>0</v>
      </c>
    </row>
    <row r="674" spans="1:4">
      <c r="A674" s="203">
        <v>41943</v>
      </c>
      <c r="B674" s="200">
        <v>653</v>
      </c>
      <c r="C674" s="200" t="b">
        <f t="shared" si="23"/>
        <v>0</v>
      </c>
      <c r="D674" s="200" t="b">
        <f t="shared" si="24"/>
        <v>0</v>
      </c>
    </row>
    <row r="675" spans="1:4">
      <c r="A675" s="203">
        <v>41944</v>
      </c>
      <c r="B675" s="200">
        <v>548</v>
      </c>
      <c r="C675" s="200" t="b">
        <f t="shared" si="23"/>
        <v>0</v>
      </c>
      <c r="D675" s="200" t="b">
        <f t="shared" si="24"/>
        <v>0</v>
      </c>
    </row>
    <row r="676" spans="1:4">
      <c r="A676" s="203">
        <v>41945</v>
      </c>
      <c r="B676" s="200">
        <v>523</v>
      </c>
      <c r="C676" s="200" t="b">
        <f t="shared" si="23"/>
        <v>0</v>
      </c>
      <c r="D676" s="200" t="b">
        <f t="shared" si="24"/>
        <v>0</v>
      </c>
    </row>
    <row r="677" spans="1:4">
      <c r="A677" s="203">
        <v>41946</v>
      </c>
      <c r="B677" s="200">
        <v>643</v>
      </c>
      <c r="C677" s="200" t="b">
        <f t="shared" si="23"/>
        <v>0</v>
      </c>
      <c r="D677" s="200" t="b">
        <f t="shared" si="24"/>
        <v>0</v>
      </c>
    </row>
    <row r="678" spans="1:4">
      <c r="A678" s="203">
        <v>41947</v>
      </c>
      <c r="B678" s="200">
        <v>665</v>
      </c>
      <c r="C678" s="200" t="b">
        <f t="shared" si="23"/>
        <v>0</v>
      </c>
      <c r="D678" s="200" t="b">
        <f t="shared" si="24"/>
        <v>0</v>
      </c>
    </row>
    <row r="679" spans="1:4">
      <c r="A679" s="203">
        <v>41948</v>
      </c>
      <c r="B679" s="200">
        <v>664</v>
      </c>
      <c r="C679" s="200" t="b">
        <f t="shared" si="23"/>
        <v>0</v>
      </c>
      <c r="D679" s="200" t="b">
        <f t="shared" si="24"/>
        <v>0</v>
      </c>
    </row>
    <row r="680" spans="1:4">
      <c r="A680" s="203">
        <v>41949</v>
      </c>
      <c r="B680" s="200">
        <v>674</v>
      </c>
      <c r="C680" s="200" t="b">
        <f t="shared" si="23"/>
        <v>0</v>
      </c>
      <c r="D680" s="200" t="b">
        <f t="shared" si="24"/>
        <v>0</v>
      </c>
    </row>
    <row r="681" spans="1:4">
      <c r="A681" s="203">
        <v>41950</v>
      </c>
      <c r="B681" s="200">
        <v>677</v>
      </c>
      <c r="C681" s="200" t="b">
        <f t="shared" si="23"/>
        <v>1</v>
      </c>
      <c r="D681" s="200" t="b">
        <f t="shared" si="24"/>
        <v>0</v>
      </c>
    </row>
    <row r="682" spans="1:4">
      <c r="A682" s="203">
        <v>41951</v>
      </c>
      <c r="B682" s="200">
        <v>601</v>
      </c>
      <c r="C682" s="200" t="b">
        <f t="shared" si="23"/>
        <v>0</v>
      </c>
      <c r="D682" s="200" t="b">
        <f t="shared" si="24"/>
        <v>0</v>
      </c>
    </row>
    <row r="683" spans="1:4">
      <c r="A683" s="203">
        <v>41952</v>
      </c>
      <c r="B683" s="200">
        <v>558</v>
      </c>
      <c r="C683" s="200" t="b">
        <f t="shared" si="23"/>
        <v>0</v>
      </c>
      <c r="D683" s="200" t="b">
        <f t="shared" si="24"/>
        <v>0</v>
      </c>
    </row>
    <row r="684" spans="1:4">
      <c r="A684" s="203">
        <v>41953</v>
      </c>
      <c r="B684" s="200">
        <v>665</v>
      </c>
      <c r="C684" s="200" t="b">
        <f t="shared" si="23"/>
        <v>0</v>
      </c>
      <c r="D684" s="200" t="b">
        <f t="shared" si="24"/>
        <v>0</v>
      </c>
    </row>
    <row r="685" spans="1:4">
      <c r="A685" s="203">
        <v>41954</v>
      </c>
      <c r="B685" s="200">
        <v>706</v>
      </c>
      <c r="C685" s="200" t="b">
        <f t="shared" si="23"/>
        <v>0</v>
      </c>
      <c r="D685" s="200" t="b">
        <f t="shared" si="24"/>
        <v>0</v>
      </c>
    </row>
    <row r="686" spans="1:4">
      <c r="A686" s="203">
        <v>41955</v>
      </c>
      <c r="B686" s="200">
        <v>698</v>
      </c>
      <c r="C686" s="200" t="b">
        <f t="shared" si="23"/>
        <v>1</v>
      </c>
      <c r="D686" s="200" t="b">
        <f t="shared" si="24"/>
        <v>0</v>
      </c>
    </row>
    <row r="687" spans="1:4">
      <c r="A687" s="203">
        <v>41956</v>
      </c>
      <c r="B687" s="200">
        <v>700</v>
      </c>
      <c r="C687" s="200" t="b">
        <f t="shared" si="23"/>
        <v>0</v>
      </c>
      <c r="D687" s="200" t="b">
        <f t="shared" si="24"/>
        <v>0</v>
      </c>
    </row>
    <row r="688" spans="1:4">
      <c r="A688" s="203">
        <v>41957</v>
      </c>
      <c r="B688" s="200">
        <v>697</v>
      </c>
      <c r="C688" s="200" t="b">
        <f t="shared" si="23"/>
        <v>1</v>
      </c>
      <c r="D688" s="200" t="b">
        <f t="shared" si="24"/>
        <v>0</v>
      </c>
    </row>
    <row r="689" spans="1:4">
      <c r="A689" s="203">
        <v>41958</v>
      </c>
      <c r="B689" s="200">
        <v>614</v>
      </c>
      <c r="C689" s="200" t="b">
        <f t="shared" si="23"/>
        <v>0</v>
      </c>
      <c r="D689" s="200" t="b">
        <f t="shared" si="24"/>
        <v>0</v>
      </c>
    </row>
    <row r="690" spans="1:4">
      <c r="A690" s="203">
        <v>41959</v>
      </c>
      <c r="B690" s="200">
        <v>567</v>
      </c>
      <c r="C690" s="200" t="b">
        <f t="shared" si="23"/>
        <v>0</v>
      </c>
      <c r="D690" s="200" t="b">
        <f t="shared" si="24"/>
        <v>0</v>
      </c>
    </row>
    <row r="691" spans="1:4">
      <c r="A691" s="203">
        <v>41960</v>
      </c>
      <c r="B691" s="200">
        <v>691</v>
      </c>
      <c r="C691" s="200" t="b">
        <f t="shared" si="23"/>
        <v>1</v>
      </c>
      <c r="D691" s="200" t="b">
        <f t="shared" si="24"/>
        <v>0</v>
      </c>
    </row>
    <row r="692" spans="1:4">
      <c r="A692" s="203">
        <v>41961</v>
      </c>
      <c r="B692" s="200">
        <v>709</v>
      </c>
      <c r="C692" s="200" t="b">
        <f t="shared" si="23"/>
        <v>0</v>
      </c>
      <c r="D692" s="200" t="b">
        <f t="shared" si="24"/>
        <v>0</v>
      </c>
    </row>
    <row r="693" spans="1:4">
      <c r="A693" s="203">
        <v>41962</v>
      </c>
      <c r="B693" s="200">
        <v>704</v>
      </c>
      <c r="C693" s="200" t="b">
        <f t="shared" si="23"/>
        <v>0</v>
      </c>
      <c r="D693" s="200" t="b">
        <f t="shared" si="24"/>
        <v>0</v>
      </c>
    </row>
    <row r="694" spans="1:4">
      <c r="A694" s="203">
        <v>41963</v>
      </c>
      <c r="B694" s="200">
        <v>701</v>
      </c>
      <c r="C694" s="200" t="b">
        <f t="shared" si="23"/>
        <v>0</v>
      </c>
      <c r="D694" s="200" t="b">
        <f t="shared" si="24"/>
        <v>0</v>
      </c>
    </row>
    <row r="695" spans="1:4">
      <c r="A695" s="203">
        <v>41964</v>
      </c>
      <c r="B695" s="200">
        <v>691</v>
      </c>
      <c r="C695" s="200" t="b">
        <f t="shared" si="23"/>
        <v>1</v>
      </c>
      <c r="D695" s="200" t="b">
        <f t="shared" si="24"/>
        <v>0</v>
      </c>
    </row>
    <row r="696" spans="1:4">
      <c r="A696" s="203">
        <v>41965</v>
      </c>
      <c r="B696" s="200">
        <v>616</v>
      </c>
      <c r="C696" s="200" t="b">
        <f t="shared" si="23"/>
        <v>0</v>
      </c>
      <c r="D696" s="200" t="b">
        <f t="shared" si="24"/>
        <v>0</v>
      </c>
    </row>
    <row r="697" spans="1:4">
      <c r="A697" s="203">
        <v>41966</v>
      </c>
      <c r="B697" s="200">
        <v>572</v>
      </c>
      <c r="C697" s="200" t="b">
        <f t="shared" si="23"/>
        <v>0</v>
      </c>
      <c r="D697" s="200" t="b">
        <f t="shared" si="24"/>
        <v>0</v>
      </c>
    </row>
    <row r="698" spans="1:4">
      <c r="A698" s="203">
        <v>41967</v>
      </c>
      <c r="B698" s="200">
        <v>671</v>
      </c>
      <c r="C698" s="200" t="b">
        <f t="shared" si="23"/>
        <v>0</v>
      </c>
      <c r="D698" s="200" t="b">
        <f t="shared" si="24"/>
        <v>0</v>
      </c>
    </row>
    <row r="699" spans="1:4">
      <c r="A699" s="203">
        <v>41968</v>
      </c>
      <c r="B699" s="200">
        <v>690</v>
      </c>
      <c r="C699" s="200" t="b">
        <f t="shared" si="23"/>
        <v>1</v>
      </c>
      <c r="D699" s="200" t="b">
        <f t="shared" si="24"/>
        <v>0</v>
      </c>
    </row>
    <row r="700" spans="1:4">
      <c r="A700" s="203">
        <v>41969</v>
      </c>
      <c r="B700" s="200">
        <v>686</v>
      </c>
      <c r="C700" s="200" t="b">
        <f t="shared" si="23"/>
        <v>1</v>
      </c>
      <c r="D700" s="200" t="b">
        <f t="shared" si="24"/>
        <v>0</v>
      </c>
    </row>
    <row r="701" spans="1:4">
      <c r="A701" s="203">
        <v>41970</v>
      </c>
      <c r="B701" s="200">
        <v>698</v>
      </c>
      <c r="C701" s="200" t="b">
        <f t="shared" si="23"/>
        <v>1</v>
      </c>
      <c r="D701" s="200" t="b">
        <f t="shared" si="24"/>
        <v>0</v>
      </c>
    </row>
    <row r="702" spans="1:4">
      <c r="A702" s="203">
        <v>41971</v>
      </c>
      <c r="B702" s="200">
        <v>699</v>
      </c>
      <c r="C702" s="200" t="b">
        <f t="shared" si="23"/>
        <v>1</v>
      </c>
      <c r="D702" s="200" t="b">
        <f t="shared" si="24"/>
        <v>0</v>
      </c>
    </row>
    <row r="703" spans="1:4">
      <c r="A703" s="203">
        <v>41972</v>
      </c>
      <c r="B703" s="200">
        <v>621</v>
      </c>
      <c r="C703" s="200" t="b">
        <f t="shared" si="23"/>
        <v>0</v>
      </c>
      <c r="D703" s="200" t="b">
        <f t="shared" si="24"/>
        <v>0</v>
      </c>
    </row>
    <row r="704" spans="1:4">
      <c r="A704" s="203">
        <v>41973</v>
      </c>
      <c r="B704" s="200">
        <v>575</v>
      </c>
      <c r="C704" s="200" t="b">
        <f t="shared" si="23"/>
        <v>0</v>
      </c>
      <c r="D704" s="200" t="b">
        <f t="shared" si="24"/>
        <v>0</v>
      </c>
    </row>
    <row r="705" spans="1:4">
      <c r="A705" s="203">
        <v>41974</v>
      </c>
      <c r="B705" s="200">
        <v>689</v>
      </c>
      <c r="C705" s="200" t="b">
        <f t="shared" si="23"/>
        <v>1</v>
      </c>
      <c r="D705" s="200" t="b">
        <f t="shared" si="24"/>
        <v>0</v>
      </c>
    </row>
    <row r="706" spans="1:4">
      <c r="A706" s="203">
        <v>41975</v>
      </c>
      <c r="B706" s="200">
        <v>703</v>
      </c>
      <c r="C706" s="200" t="b">
        <f t="shared" si="23"/>
        <v>0</v>
      </c>
      <c r="D706" s="200" t="b">
        <f t="shared" si="24"/>
        <v>0</v>
      </c>
    </row>
    <row r="707" spans="1:4">
      <c r="A707" s="203">
        <v>41976</v>
      </c>
      <c r="B707" s="200">
        <v>713</v>
      </c>
      <c r="C707" s="200" t="b">
        <f t="shared" si="23"/>
        <v>0</v>
      </c>
      <c r="D707" s="200" t="b">
        <f t="shared" si="24"/>
        <v>0</v>
      </c>
    </row>
    <row r="708" spans="1:4">
      <c r="A708" s="203">
        <v>41977</v>
      </c>
      <c r="B708" s="200">
        <v>716</v>
      </c>
      <c r="C708" s="200" t="b">
        <f t="shared" si="23"/>
        <v>0</v>
      </c>
      <c r="D708" s="200" t="b">
        <f t="shared" si="24"/>
        <v>0</v>
      </c>
    </row>
    <row r="709" spans="1:4">
      <c r="A709" s="203">
        <v>41978</v>
      </c>
      <c r="B709" s="200">
        <v>715</v>
      </c>
      <c r="C709" s="200" t="b">
        <f t="shared" si="23"/>
        <v>0</v>
      </c>
      <c r="D709" s="200" t="b">
        <f t="shared" si="24"/>
        <v>0</v>
      </c>
    </row>
    <row r="710" spans="1:4">
      <c r="A710" s="203">
        <v>41979</v>
      </c>
      <c r="B710" s="200">
        <v>640</v>
      </c>
      <c r="C710" s="200" t="b">
        <f t="shared" si="23"/>
        <v>0</v>
      </c>
      <c r="D710" s="200" t="b">
        <f t="shared" si="24"/>
        <v>0</v>
      </c>
    </row>
    <row r="711" spans="1:4">
      <c r="A711" s="203">
        <v>41980</v>
      </c>
      <c r="B711" s="200">
        <v>609</v>
      </c>
      <c r="C711" s="200" t="b">
        <f t="shared" ref="C711:C774" si="25">AND(B711&gt;675,B711&lt;700)</f>
        <v>0</v>
      </c>
      <c r="D711" s="200" t="b">
        <f t="shared" ref="D711:D774" si="26">IF(B711&gt;750,1)</f>
        <v>0</v>
      </c>
    </row>
    <row r="712" spans="1:4">
      <c r="A712" s="203">
        <v>41981</v>
      </c>
      <c r="B712" s="200">
        <v>625</v>
      </c>
      <c r="C712" s="200" t="b">
        <f t="shared" si="25"/>
        <v>0</v>
      </c>
      <c r="D712" s="200" t="b">
        <f t="shared" si="26"/>
        <v>0</v>
      </c>
    </row>
    <row r="713" spans="1:4">
      <c r="A713" s="203">
        <v>41982</v>
      </c>
      <c r="B713" s="200">
        <v>747</v>
      </c>
      <c r="C713" s="200" t="b">
        <f t="shared" si="25"/>
        <v>0</v>
      </c>
      <c r="D713" s="200" t="b">
        <f t="shared" si="26"/>
        <v>0</v>
      </c>
    </row>
    <row r="714" spans="1:4">
      <c r="A714" s="203">
        <v>41983</v>
      </c>
      <c r="B714" s="200">
        <v>755</v>
      </c>
      <c r="C714" s="200" t="b">
        <f t="shared" si="25"/>
        <v>0</v>
      </c>
      <c r="D714" s="200">
        <f t="shared" si="26"/>
        <v>1</v>
      </c>
    </row>
    <row r="715" spans="1:4">
      <c r="A715" s="203">
        <v>41984</v>
      </c>
      <c r="B715" s="200">
        <v>746</v>
      </c>
      <c r="C715" s="200" t="b">
        <f t="shared" si="25"/>
        <v>0</v>
      </c>
      <c r="D715" s="200" t="b">
        <f t="shared" si="26"/>
        <v>0</v>
      </c>
    </row>
    <row r="716" spans="1:4">
      <c r="A716" s="203">
        <v>41985</v>
      </c>
      <c r="B716" s="200">
        <v>743</v>
      </c>
      <c r="C716" s="200" t="b">
        <f t="shared" si="25"/>
        <v>0</v>
      </c>
      <c r="D716" s="200" t="b">
        <f t="shared" si="26"/>
        <v>0</v>
      </c>
    </row>
    <row r="717" spans="1:4">
      <c r="A717" s="203">
        <v>41986</v>
      </c>
      <c r="B717" s="200">
        <v>676</v>
      </c>
      <c r="C717" s="200" t="b">
        <f t="shared" si="25"/>
        <v>1</v>
      </c>
      <c r="D717" s="200" t="b">
        <f t="shared" si="26"/>
        <v>0</v>
      </c>
    </row>
    <row r="718" spans="1:4">
      <c r="A718" s="203">
        <v>41987</v>
      </c>
      <c r="B718" s="200">
        <v>637</v>
      </c>
      <c r="C718" s="200" t="b">
        <f t="shared" si="25"/>
        <v>0</v>
      </c>
      <c r="D718" s="200" t="b">
        <f t="shared" si="26"/>
        <v>0</v>
      </c>
    </row>
    <row r="719" spans="1:4">
      <c r="A719" s="203">
        <v>41988</v>
      </c>
      <c r="B719" s="200">
        <v>738</v>
      </c>
      <c r="C719" s="200" t="b">
        <f t="shared" si="25"/>
        <v>0</v>
      </c>
      <c r="D719" s="200" t="b">
        <f t="shared" si="26"/>
        <v>0</v>
      </c>
    </row>
    <row r="720" spans="1:4">
      <c r="A720" s="203">
        <v>41989</v>
      </c>
      <c r="B720" s="200">
        <v>752</v>
      </c>
      <c r="C720" s="200" t="b">
        <f t="shared" si="25"/>
        <v>0</v>
      </c>
      <c r="D720" s="200">
        <f t="shared" si="26"/>
        <v>1</v>
      </c>
    </row>
    <row r="721" spans="1:4">
      <c r="A721" s="203">
        <v>41990</v>
      </c>
      <c r="B721" s="200">
        <v>741</v>
      </c>
      <c r="C721" s="200" t="b">
        <f t="shared" si="25"/>
        <v>0</v>
      </c>
      <c r="D721" s="200" t="b">
        <f t="shared" si="26"/>
        <v>0</v>
      </c>
    </row>
    <row r="722" spans="1:4">
      <c r="A722" s="203">
        <v>41991</v>
      </c>
      <c r="B722" s="200">
        <v>730</v>
      </c>
      <c r="C722" s="200" t="b">
        <f t="shared" si="25"/>
        <v>0</v>
      </c>
      <c r="D722" s="200" t="b">
        <f t="shared" si="26"/>
        <v>0</v>
      </c>
    </row>
    <row r="723" spans="1:4">
      <c r="A723" s="203">
        <v>41992</v>
      </c>
      <c r="B723" s="200">
        <v>711</v>
      </c>
      <c r="C723" s="200" t="b">
        <f t="shared" si="25"/>
        <v>0</v>
      </c>
      <c r="D723" s="200" t="b">
        <f t="shared" si="26"/>
        <v>0</v>
      </c>
    </row>
    <row r="724" spans="1:4">
      <c r="A724" s="203">
        <v>41993</v>
      </c>
      <c r="B724" s="200">
        <v>646</v>
      </c>
      <c r="C724" s="200" t="b">
        <f t="shared" si="25"/>
        <v>0</v>
      </c>
      <c r="D724" s="200" t="b">
        <f t="shared" si="26"/>
        <v>0</v>
      </c>
    </row>
    <row r="725" spans="1:4">
      <c r="A725" s="203">
        <v>41994</v>
      </c>
      <c r="B725" s="200">
        <v>604</v>
      </c>
      <c r="C725" s="200" t="b">
        <f t="shared" si="25"/>
        <v>0</v>
      </c>
      <c r="D725" s="200" t="b">
        <f t="shared" si="26"/>
        <v>0</v>
      </c>
    </row>
    <row r="726" spans="1:4">
      <c r="A726" s="203">
        <v>41995</v>
      </c>
      <c r="B726" s="200">
        <v>690</v>
      </c>
      <c r="C726" s="200" t="b">
        <f t="shared" si="25"/>
        <v>1</v>
      </c>
      <c r="D726" s="200" t="b">
        <f t="shared" si="26"/>
        <v>0</v>
      </c>
    </row>
    <row r="727" spans="1:4">
      <c r="A727" s="203">
        <v>41996</v>
      </c>
      <c r="B727" s="200">
        <v>695</v>
      </c>
      <c r="C727" s="200" t="b">
        <f t="shared" si="25"/>
        <v>1</v>
      </c>
      <c r="D727" s="200" t="b">
        <f t="shared" si="26"/>
        <v>0</v>
      </c>
    </row>
    <row r="728" spans="1:4">
      <c r="A728" s="203">
        <v>41997</v>
      </c>
      <c r="B728" s="200">
        <v>622</v>
      </c>
      <c r="C728" s="200" t="b">
        <f t="shared" si="25"/>
        <v>0</v>
      </c>
      <c r="D728" s="200" t="b">
        <f t="shared" si="26"/>
        <v>0</v>
      </c>
    </row>
    <row r="729" spans="1:4">
      <c r="A729" s="203">
        <v>41998</v>
      </c>
      <c r="B729" s="200">
        <v>536</v>
      </c>
      <c r="C729" s="200" t="b">
        <f t="shared" si="25"/>
        <v>0</v>
      </c>
      <c r="D729" s="200" t="b">
        <f t="shared" si="26"/>
        <v>0</v>
      </c>
    </row>
    <row r="730" spans="1:4">
      <c r="A730" s="203">
        <v>41999</v>
      </c>
      <c r="B730" s="200">
        <v>612</v>
      </c>
      <c r="C730" s="200" t="b">
        <f t="shared" si="25"/>
        <v>0</v>
      </c>
      <c r="D730" s="200" t="b">
        <f t="shared" si="26"/>
        <v>0</v>
      </c>
    </row>
    <row r="731" spans="1:4">
      <c r="A731" s="203">
        <v>42000</v>
      </c>
      <c r="B731" s="200">
        <v>621</v>
      </c>
      <c r="C731" s="200" t="b">
        <f t="shared" si="25"/>
        <v>0</v>
      </c>
      <c r="D731" s="200" t="b">
        <f t="shared" si="26"/>
        <v>0</v>
      </c>
    </row>
    <row r="732" spans="1:4">
      <c r="A732" s="203">
        <v>42001</v>
      </c>
      <c r="B732" s="200">
        <v>597</v>
      </c>
      <c r="C732" s="200" t="b">
        <f t="shared" si="25"/>
        <v>0</v>
      </c>
      <c r="D732" s="200" t="b">
        <f t="shared" si="26"/>
        <v>0</v>
      </c>
    </row>
    <row r="733" spans="1:4">
      <c r="A733" s="203">
        <v>42002</v>
      </c>
      <c r="B733" s="200">
        <v>683</v>
      </c>
      <c r="C733" s="200" t="b">
        <f t="shared" si="25"/>
        <v>1</v>
      </c>
      <c r="D733" s="200" t="b">
        <f t="shared" si="26"/>
        <v>0</v>
      </c>
    </row>
    <row r="734" spans="1:4">
      <c r="A734" s="203">
        <v>42003</v>
      </c>
      <c r="B734" s="200">
        <v>693</v>
      </c>
      <c r="C734" s="200" t="b">
        <f t="shared" si="25"/>
        <v>1</v>
      </c>
      <c r="D734" s="200" t="b">
        <f t="shared" si="26"/>
        <v>0</v>
      </c>
    </row>
    <row r="735" spans="1:4">
      <c r="A735" s="203">
        <v>42004</v>
      </c>
      <c r="B735" s="200">
        <v>646</v>
      </c>
      <c r="C735" s="200" t="b">
        <f t="shared" si="25"/>
        <v>0</v>
      </c>
      <c r="D735" s="200" t="b">
        <f t="shared" si="26"/>
        <v>0</v>
      </c>
    </row>
    <row r="736" spans="1:4">
      <c r="A736" s="203">
        <v>42005</v>
      </c>
      <c r="B736" s="200">
        <v>573</v>
      </c>
      <c r="C736" s="200" t="b">
        <f t="shared" si="25"/>
        <v>0</v>
      </c>
      <c r="D736" s="200" t="b">
        <f t="shared" si="26"/>
        <v>0</v>
      </c>
    </row>
    <row r="737" spans="1:4">
      <c r="A737" s="203">
        <v>42006</v>
      </c>
      <c r="B737" s="200">
        <v>670</v>
      </c>
      <c r="C737" s="200" t="b">
        <f t="shared" si="25"/>
        <v>0</v>
      </c>
      <c r="D737" s="200" t="b">
        <f t="shared" si="26"/>
        <v>0</v>
      </c>
    </row>
    <row r="738" spans="1:4">
      <c r="A738" s="203">
        <v>42007</v>
      </c>
      <c r="B738" s="200">
        <v>655</v>
      </c>
      <c r="C738" s="200" t="b">
        <f t="shared" si="25"/>
        <v>0</v>
      </c>
      <c r="D738" s="200" t="b">
        <f t="shared" si="26"/>
        <v>0</v>
      </c>
    </row>
    <row r="739" spans="1:4">
      <c r="A739" s="203">
        <v>42008</v>
      </c>
      <c r="B739" s="200">
        <v>622</v>
      </c>
      <c r="C739" s="200" t="b">
        <f t="shared" si="25"/>
        <v>0</v>
      </c>
      <c r="D739" s="200" t="b">
        <f t="shared" si="26"/>
        <v>0</v>
      </c>
    </row>
    <row r="740" spans="1:4">
      <c r="A740" s="203">
        <v>42009</v>
      </c>
      <c r="B740" s="200">
        <v>667</v>
      </c>
      <c r="C740" s="200" t="b">
        <f t="shared" si="25"/>
        <v>0</v>
      </c>
      <c r="D740" s="200" t="b">
        <f t="shared" si="26"/>
        <v>0</v>
      </c>
    </row>
    <row r="741" spans="1:4">
      <c r="A741" s="203">
        <v>42010</v>
      </c>
      <c r="B741" s="200">
        <v>599</v>
      </c>
      <c r="C741" s="200" t="b">
        <f t="shared" si="25"/>
        <v>0</v>
      </c>
      <c r="D741" s="200" t="b">
        <f t="shared" si="26"/>
        <v>0</v>
      </c>
    </row>
    <row r="742" spans="1:4">
      <c r="A742" s="203">
        <v>42011</v>
      </c>
      <c r="B742" s="200">
        <v>747</v>
      </c>
      <c r="C742" s="200" t="b">
        <f t="shared" si="25"/>
        <v>0</v>
      </c>
      <c r="D742" s="200" t="b">
        <f t="shared" si="26"/>
        <v>0</v>
      </c>
    </row>
    <row r="743" spans="1:4">
      <c r="A743" s="203">
        <v>42012</v>
      </c>
      <c r="B743" s="200">
        <v>768</v>
      </c>
      <c r="C743" s="200" t="b">
        <f t="shared" si="25"/>
        <v>0</v>
      </c>
      <c r="D743" s="200">
        <f t="shared" si="26"/>
        <v>1</v>
      </c>
    </row>
    <row r="744" spans="1:4">
      <c r="A744" s="203">
        <v>42013</v>
      </c>
      <c r="B744" s="200">
        <v>766</v>
      </c>
      <c r="C744" s="200" t="b">
        <f t="shared" si="25"/>
        <v>0</v>
      </c>
      <c r="D744" s="200">
        <f t="shared" si="26"/>
        <v>1</v>
      </c>
    </row>
    <row r="745" spans="1:4">
      <c r="A745" s="203">
        <v>42014</v>
      </c>
      <c r="B745" s="200">
        <v>684</v>
      </c>
      <c r="C745" s="200" t="b">
        <f t="shared" si="25"/>
        <v>1</v>
      </c>
      <c r="D745" s="200" t="b">
        <f t="shared" si="26"/>
        <v>0</v>
      </c>
    </row>
    <row r="746" spans="1:4">
      <c r="A746" s="203">
        <v>42015</v>
      </c>
      <c r="B746" s="200">
        <v>631</v>
      </c>
      <c r="C746" s="200" t="b">
        <f t="shared" si="25"/>
        <v>0</v>
      </c>
      <c r="D746" s="200" t="b">
        <f t="shared" si="26"/>
        <v>0</v>
      </c>
    </row>
    <row r="747" spans="1:4">
      <c r="A747" s="203">
        <v>42016</v>
      </c>
      <c r="B747" s="200">
        <v>750</v>
      </c>
      <c r="C747" s="200" t="b">
        <f t="shared" si="25"/>
        <v>0</v>
      </c>
      <c r="D747" s="200" t="b">
        <f t="shared" si="26"/>
        <v>0</v>
      </c>
    </row>
    <row r="748" spans="1:4">
      <c r="A748" s="203">
        <v>42017</v>
      </c>
      <c r="B748" s="200">
        <v>755</v>
      </c>
      <c r="C748" s="200" t="b">
        <f t="shared" si="25"/>
        <v>0</v>
      </c>
      <c r="D748" s="200">
        <f t="shared" si="26"/>
        <v>1</v>
      </c>
    </row>
    <row r="749" spans="1:4">
      <c r="A749" s="203">
        <v>42018</v>
      </c>
      <c r="B749" s="200">
        <v>756</v>
      </c>
      <c r="C749" s="200" t="b">
        <f t="shared" si="25"/>
        <v>0</v>
      </c>
      <c r="D749" s="200">
        <f t="shared" si="26"/>
        <v>1</v>
      </c>
    </row>
    <row r="750" spans="1:4">
      <c r="A750" s="203">
        <v>42019</v>
      </c>
      <c r="B750" s="200">
        <v>758</v>
      </c>
      <c r="C750" s="200" t="b">
        <f t="shared" si="25"/>
        <v>0</v>
      </c>
      <c r="D750" s="200">
        <f t="shared" si="26"/>
        <v>1</v>
      </c>
    </row>
    <row r="751" spans="1:4">
      <c r="A751" s="203">
        <v>42020</v>
      </c>
      <c r="B751" s="200">
        <v>761</v>
      </c>
      <c r="C751" s="200" t="b">
        <f t="shared" si="25"/>
        <v>0</v>
      </c>
      <c r="D751" s="200">
        <f t="shared" si="26"/>
        <v>1</v>
      </c>
    </row>
    <row r="752" spans="1:4">
      <c r="A752" s="203">
        <v>42021</v>
      </c>
      <c r="B752" s="200">
        <v>690</v>
      </c>
      <c r="C752" s="200" t="b">
        <f t="shared" si="25"/>
        <v>1</v>
      </c>
      <c r="D752" s="200" t="b">
        <f t="shared" si="26"/>
        <v>0</v>
      </c>
    </row>
    <row r="753" spans="1:4">
      <c r="A753" s="203">
        <v>42022</v>
      </c>
      <c r="B753" s="200">
        <v>664</v>
      </c>
      <c r="C753" s="200" t="b">
        <f t="shared" si="25"/>
        <v>0</v>
      </c>
      <c r="D753" s="200" t="b">
        <f t="shared" si="26"/>
        <v>0</v>
      </c>
    </row>
    <row r="754" spans="1:4">
      <c r="A754" s="203">
        <v>42023</v>
      </c>
      <c r="B754" s="200">
        <v>784</v>
      </c>
      <c r="C754" s="200" t="b">
        <f t="shared" si="25"/>
        <v>0</v>
      </c>
      <c r="D754" s="200">
        <f t="shared" si="26"/>
        <v>1</v>
      </c>
    </row>
    <row r="755" spans="1:4">
      <c r="A755" s="203">
        <v>42024</v>
      </c>
      <c r="B755" s="200">
        <v>802</v>
      </c>
      <c r="C755" s="200" t="b">
        <f t="shared" si="25"/>
        <v>0</v>
      </c>
      <c r="D755" s="200">
        <f t="shared" si="26"/>
        <v>1</v>
      </c>
    </row>
    <row r="756" spans="1:4">
      <c r="A756" s="203">
        <v>42025</v>
      </c>
      <c r="B756" s="200">
        <v>808</v>
      </c>
      <c r="C756" s="200" t="b">
        <f t="shared" si="25"/>
        <v>0</v>
      </c>
      <c r="D756" s="200">
        <f t="shared" si="26"/>
        <v>1</v>
      </c>
    </row>
    <row r="757" spans="1:4">
      <c r="A757" s="203">
        <v>42026</v>
      </c>
      <c r="B757" s="200">
        <v>803</v>
      </c>
      <c r="C757" s="200" t="b">
        <f t="shared" si="25"/>
        <v>0</v>
      </c>
      <c r="D757" s="200">
        <f t="shared" si="26"/>
        <v>1</v>
      </c>
    </row>
    <row r="758" spans="1:4">
      <c r="A758" s="203">
        <v>42027</v>
      </c>
      <c r="B758" s="200">
        <v>787</v>
      </c>
      <c r="C758" s="200" t="b">
        <f t="shared" si="25"/>
        <v>0</v>
      </c>
      <c r="D758" s="200">
        <f t="shared" si="26"/>
        <v>1</v>
      </c>
    </row>
    <row r="759" spans="1:4">
      <c r="A759" s="203">
        <v>42028</v>
      </c>
      <c r="B759" s="200">
        <v>707</v>
      </c>
      <c r="C759" s="200" t="b">
        <f t="shared" si="25"/>
        <v>0</v>
      </c>
      <c r="D759" s="200" t="b">
        <f t="shared" si="26"/>
        <v>0</v>
      </c>
    </row>
    <row r="760" spans="1:4">
      <c r="A760" s="203">
        <v>42029</v>
      </c>
      <c r="B760" s="200">
        <v>651</v>
      </c>
      <c r="C760" s="200" t="b">
        <f t="shared" si="25"/>
        <v>0</v>
      </c>
      <c r="D760" s="200" t="b">
        <f t="shared" si="26"/>
        <v>0</v>
      </c>
    </row>
    <row r="761" spans="1:4">
      <c r="A761" s="203">
        <v>42030</v>
      </c>
      <c r="B761" s="200">
        <v>768</v>
      </c>
      <c r="C761" s="200" t="b">
        <f t="shared" si="25"/>
        <v>0</v>
      </c>
      <c r="D761" s="200">
        <f t="shared" si="26"/>
        <v>1</v>
      </c>
    </row>
    <row r="762" spans="1:4">
      <c r="A762" s="203">
        <v>42031</v>
      </c>
      <c r="B762" s="200">
        <v>779</v>
      </c>
      <c r="C762" s="200" t="b">
        <f t="shared" si="25"/>
        <v>0</v>
      </c>
      <c r="D762" s="200">
        <f t="shared" si="26"/>
        <v>1</v>
      </c>
    </row>
    <row r="763" spans="1:4">
      <c r="A763" s="203">
        <v>42032</v>
      </c>
      <c r="B763" s="200">
        <v>771</v>
      </c>
      <c r="C763" s="200" t="b">
        <f t="shared" si="25"/>
        <v>0</v>
      </c>
      <c r="D763" s="200">
        <f t="shared" si="26"/>
        <v>1</v>
      </c>
    </row>
    <row r="764" spans="1:4">
      <c r="A764" s="203">
        <v>42033</v>
      </c>
      <c r="B764" s="200">
        <v>773</v>
      </c>
      <c r="C764" s="200" t="b">
        <f t="shared" si="25"/>
        <v>0</v>
      </c>
      <c r="D764" s="200">
        <f t="shared" si="26"/>
        <v>1</v>
      </c>
    </row>
    <row r="765" spans="1:4">
      <c r="A765" s="203">
        <v>42034</v>
      </c>
      <c r="B765" s="200">
        <v>767</v>
      </c>
      <c r="C765" s="200" t="b">
        <f t="shared" si="25"/>
        <v>0</v>
      </c>
      <c r="D765" s="200">
        <f t="shared" si="26"/>
        <v>1</v>
      </c>
    </row>
    <row r="766" spans="1:4">
      <c r="A766" s="203">
        <v>42035</v>
      </c>
      <c r="B766" s="200">
        <v>683</v>
      </c>
      <c r="C766" s="200" t="b">
        <f t="shared" si="25"/>
        <v>1</v>
      </c>
      <c r="D766" s="200" t="b">
        <f t="shared" si="26"/>
        <v>0</v>
      </c>
    </row>
    <row r="767" spans="1:4">
      <c r="A767" s="203">
        <v>42036</v>
      </c>
      <c r="B767" s="200">
        <v>648</v>
      </c>
      <c r="C767" s="200" t="b">
        <f t="shared" si="25"/>
        <v>0</v>
      </c>
      <c r="D767" s="200" t="b">
        <f t="shared" si="26"/>
        <v>0</v>
      </c>
    </row>
    <row r="768" spans="1:4">
      <c r="A768" s="203">
        <v>42037</v>
      </c>
      <c r="B768" s="200">
        <v>778</v>
      </c>
      <c r="C768" s="200" t="b">
        <f t="shared" si="25"/>
        <v>0</v>
      </c>
      <c r="D768" s="200">
        <f t="shared" si="26"/>
        <v>1</v>
      </c>
    </row>
    <row r="769" spans="1:4">
      <c r="A769" s="203">
        <v>42038</v>
      </c>
      <c r="B769" s="200">
        <v>799</v>
      </c>
      <c r="C769" s="200" t="b">
        <f t="shared" si="25"/>
        <v>0</v>
      </c>
      <c r="D769" s="200">
        <f t="shared" si="26"/>
        <v>1</v>
      </c>
    </row>
    <row r="770" spans="1:4">
      <c r="A770" s="203">
        <v>42039</v>
      </c>
      <c r="B770" s="200">
        <v>812</v>
      </c>
      <c r="C770" s="200" t="b">
        <f t="shared" si="25"/>
        <v>0</v>
      </c>
      <c r="D770" s="200">
        <f t="shared" si="26"/>
        <v>1</v>
      </c>
    </row>
    <row r="771" spans="1:4">
      <c r="A771" s="203">
        <v>42040</v>
      </c>
      <c r="B771" s="200">
        <v>812</v>
      </c>
      <c r="C771" s="200" t="b">
        <f t="shared" si="25"/>
        <v>0</v>
      </c>
      <c r="D771" s="200">
        <f t="shared" si="26"/>
        <v>1</v>
      </c>
    </row>
    <row r="772" spans="1:4">
      <c r="A772" s="203">
        <v>42041</v>
      </c>
      <c r="B772" s="200">
        <v>813</v>
      </c>
      <c r="C772" s="200" t="b">
        <f t="shared" si="25"/>
        <v>0</v>
      </c>
      <c r="D772" s="200">
        <f t="shared" si="26"/>
        <v>1</v>
      </c>
    </row>
    <row r="773" spans="1:4">
      <c r="A773" s="203">
        <v>42042</v>
      </c>
      <c r="B773" s="200">
        <v>739</v>
      </c>
      <c r="C773" s="200" t="b">
        <f t="shared" si="25"/>
        <v>0</v>
      </c>
      <c r="D773" s="200" t="b">
        <f t="shared" si="26"/>
        <v>0</v>
      </c>
    </row>
    <row r="774" spans="1:4">
      <c r="A774" s="203">
        <v>42043</v>
      </c>
      <c r="B774" s="200">
        <v>674</v>
      </c>
      <c r="C774" s="200" t="b">
        <f t="shared" si="25"/>
        <v>0</v>
      </c>
      <c r="D774" s="200" t="b">
        <f t="shared" si="26"/>
        <v>0</v>
      </c>
    </row>
    <row r="775" spans="1:4">
      <c r="A775" s="203">
        <v>42044</v>
      </c>
      <c r="B775" s="200">
        <v>785</v>
      </c>
      <c r="C775" s="200" t="b">
        <f t="shared" ref="C775:C838" si="27">AND(B775&gt;675,B775&lt;700)</f>
        <v>0</v>
      </c>
      <c r="D775" s="200">
        <f t="shared" ref="D775:D838" si="28">IF(B775&gt;750,1)</f>
        <v>1</v>
      </c>
    </row>
    <row r="776" spans="1:4">
      <c r="A776" s="203">
        <v>42045</v>
      </c>
      <c r="B776" s="200">
        <v>803</v>
      </c>
      <c r="C776" s="200" t="b">
        <f t="shared" si="27"/>
        <v>0</v>
      </c>
      <c r="D776" s="200">
        <f t="shared" si="28"/>
        <v>1</v>
      </c>
    </row>
    <row r="777" spans="1:4">
      <c r="A777" s="203">
        <v>42046</v>
      </c>
      <c r="B777" s="200">
        <v>790</v>
      </c>
      <c r="C777" s="200" t="b">
        <f t="shared" si="27"/>
        <v>0</v>
      </c>
      <c r="D777" s="200">
        <f t="shared" si="28"/>
        <v>1</v>
      </c>
    </row>
    <row r="778" spans="1:4">
      <c r="A778" s="203">
        <v>42047</v>
      </c>
      <c r="B778" s="200">
        <v>775</v>
      </c>
      <c r="C778" s="200" t="b">
        <f t="shared" si="27"/>
        <v>0</v>
      </c>
      <c r="D778" s="200">
        <f t="shared" si="28"/>
        <v>1</v>
      </c>
    </row>
    <row r="779" spans="1:4">
      <c r="A779" s="203">
        <v>42048</v>
      </c>
      <c r="B779" s="200">
        <v>751</v>
      </c>
      <c r="C779" s="200" t="b">
        <f t="shared" si="27"/>
        <v>0</v>
      </c>
      <c r="D779" s="200">
        <f t="shared" si="28"/>
        <v>1</v>
      </c>
    </row>
    <row r="780" spans="1:4">
      <c r="A780" s="203">
        <v>42049</v>
      </c>
      <c r="B780" s="200">
        <v>679</v>
      </c>
      <c r="C780" s="200" t="b">
        <f t="shared" si="27"/>
        <v>1</v>
      </c>
      <c r="D780" s="200" t="b">
        <f t="shared" si="28"/>
        <v>0</v>
      </c>
    </row>
    <row r="781" spans="1:4">
      <c r="A781" s="203">
        <v>42050</v>
      </c>
      <c r="B781" s="200">
        <v>628</v>
      </c>
      <c r="C781" s="200" t="b">
        <f t="shared" si="27"/>
        <v>0</v>
      </c>
      <c r="D781" s="200" t="b">
        <f t="shared" si="28"/>
        <v>0</v>
      </c>
    </row>
    <row r="782" spans="1:4">
      <c r="A782" s="203">
        <v>42051</v>
      </c>
      <c r="B782" s="200">
        <v>735</v>
      </c>
      <c r="C782" s="200" t="b">
        <f t="shared" si="27"/>
        <v>0</v>
      </c>
      <c r="D782" s="200" t="b">
        <f t="shared" si="28"/>
        <v>0</v>
      </c>
    </row>
    <row r="783" spans="1:4">
      <c r="A783" s="203">
        <v>42052</v>
      </c>
      <c r="B783" s="200">
        <v>761</v>
      </c>
      <c r="C783" s="200" t="b">
        <f t="shared" si="27"/>
        <v>0</v>
      </c>
      <c r="D783" s="200">
        <f t="shared" si="28"/>
        <v>1</v>
      </c>
    </row>
    <row r="784" spans="1:4">
      <c r="A784" s="203">
        <v>42053</v>
      </c>
      <c r="B784" s="200">
        <v>751</v>
      </c>
      <c r="C784" s="200" t="b">
        <f t="shared" si="27"/>
        <v>0</v>
      </c>
      <c r="D784" s="200">
        <f t="shared" si="28"/>
        <v>1</v>
      </c>
    </row>
    <row r="785" spans="1:4">
      <c r="A785" s="203">
        <v>42054</v>
      </c>
      <c r="B785" s="200">
        <v>734</v>
      </c>
      <c r="C785" s="200" t="b">
        <f t="shared" si="27"/>
        <v>0</v>
      </c>
      <c r="D785" s="200" t="b">
        <f t="shared" si="28"/>
        <v>0</v>
      </c>
    </row>
    <row r="786" spans="1:4">
      <c r="A786" s="203">
        <v>42055</v>
      </c>
      <c r="B786" s="200">
        <v>736</v>
      </c>
      <c r="C786" s="200" t="b">
        <f t="shared" si="27"/>
        <v>0</v>
      </c>
      <c r="D786" s="200" t="b">
        <f t="shared" si="28"/>
        <v>0</v>
      </c>
    </row>
    <row r="787" spans="1:4">
      <c r="A787" s="203">
        <v>42056</v>
      </c>
      <c r="B787" s="200">
        <v>680</v>
      </c>
      <c r="C787" s="200" t="b">
        <f t="shared" si="27"/>
        <v>1</v>
      </c>
      <c r="D787" s="200" t="b">
        <f t="shared" si="28"/>
        <v>0</v>
      </c>
    </row>
    <row r="788" spans="1:4">
      <c r="A788" s="203">
        <v>42057</v>
      </c>
      <c r="B788" s="200">
        <v>632</v>
      </c>
      <c r="C788" s="200" t="b">
        <f t="shared" si="27"/>
        <v>0</v>
      </c>
      <c r="D788" s="200" t="b">
        <f t="shared" si="28"/>
        <v>0</v>
      </c>
    </row>
    <row r="789" spans="1:4">
      <c r="A789" s="203">
        <v>42058</v>
      </c>
      <c r="B789" s="200">
        <v>744</v>
      </c>
      <c r="C789" s="200" t="b">
        <f t="shared" si="27"/>
        <v>0</v>
      </c>
      <c r="D789" s="200" t="b">
        <f t="shared" si="28"/>
        <v>0</v>
      </c>
    </row>
    <row r="790" spans="1:4">
      <c r="A790" s="203">
        <v>42059</v>
      </c>
      <c r="B790" s="200">
        <v>768</v>
      </c>
      <c r="C790" s="200" t="b">
        <f t="shared" si="27"/>
        <v>0</v>
      </c>
      <c r="D790" s="200">
        <f t="shared" si="28"/>
        <v>1</v>
      </c>
    </row>
    <row r="791" spans="1:4">
      <c r="A791" s="203">
        <v>42060</v>
      </c>
      <c r="B791" s="200">
        <v>761</v>
      </c>
      <c r="C791" s="200" t="b">
        <f t="shared" si="27"/>
        <v>0</v>
      </c>
      <c r="D791" s="200">
        <f t="shared" si="28"/>
        <v>1</v>
      </c>
    </row>
    <row r="792" spans="1:4">
      <c r="A792" s="203">
        <v>42061</v>
      </c>
      <c r="B792" s="200">
        <v>746</v>
      </c>
      <c r="C792" s="200" t="b">
        <f t="shared" si="27"/>
        <v>0</v>
      </c>
      <c r="D792" s="200" t="b">
        <f t="shared" si="28"/>
        <v>0</v>
      </c>
    </row>
    <row r="793" spans="1:4">
      <c r="A793" s="203">
        <v>42062</v>
      </c>
      <c r="B793" s="200">
        <v>728</v>
      </c>
      <c r="C793" s="200" t="b">
        <f t="shared" si="27"/>
        <v>0</v>
      </c>
      <c r="D793" s="200" t="b">
        <f t="shared" si="28"/>
        <v>0</v>
      </c>
    </row>
    <row r="794" spans="1:4">
      <c r="A794" s="203">
        <v>42063</v>
      </c>
      <c r="B794" s="200">
        <v>653</v>
      </c>
      <c r="C794" s="200" t="b">
        <f t="shared" si="27"/>
        <v>0</v>
      </c>
      <c r="D794" s="200" t="b">
        <f t="shared" si="28"/>
        <v>0</v>
      </c>
    </row>
    <row r="795" spans="1:4">
      <c r="A795" s="203">
        <v>42064</v>
      </c>
      <c r="B795" s="200">
        <v>595</v>
      </c>
      <c r="C795" s="200" t="b">
        <f t="shared" si="27"/>
        <v>0</v>
      </c>
      <c r="D795" s="200" t="b">
        <f t="shared" si="28"/>
        <v>0</v>
      </c>
    </row>
    <row r="796" spans="1:4">
      <c r="A796" s="203">
        <v>42065</v>
      </c>
      <c r="B796" s="200">
        <v>694</v>
      </c>
      <c r="C796" s="200" t="b">
        <f t="shared" si="27"/>
        <v>1</v>
      </c>
      <c r="D796" s="200" t="b">
        <f t="shared" si="28"/>
        <v>0</v>
      </c>
    </row>
    <row r="797" spans="1:4">
      <c r="A797" s="203">
        <v>42066</v>
      </c>
      <c r="B797" s="200">
        <v>699</v>
      </c>
      <c r="C797" s="200" t="b">
        <f t="shared" si="27"/>
        <v>1</v>
      </c>
      <c r="D797" s="200" t="b">
        <f t="shared" si="28"/>
        <v>0</v>
      </c>
    </row>
    <row r="798" spans="1:4">
      <c r="A798" s="203">
        <v>42067</v>
      </c>
      <c r="B798" s="200">
        <v>708</v>
      </c>
      <c r="C798" s="200" t="b">
        <f t="shared" si="27"/>
        <v>0</v>
      </c>
      <c r="D798" s="200" t="b">
        <f t="shared" si="28"/>
        <v>0</v>
      </c>
    </row>
    <row r="799" spans="1:4">
      <c r="A799" s="203">
        <v>42068</v>
      </c>
      <c r="B799" s="200">
        <v>717</v>
      </c>
      <c r="C799" s="200" t="b">
        <f t="shared" si="27"/>
        <v>0</v>
      </c>
      <c r="D799" s="200" t="b">
        <f t="shared" si="28"/>
        <v>0</v>
      </c>
    </row>
    <row r="800" spans="1:4">
      <c r="A800" s="203">
        <v>42069</v>
      </c>
      <c r="B800" s="200">
        <v>707</v>
      </c>
      <c r="C800" s="200" t="b">
        <f t="shared" si="27"/>
        <v>0</v>
      </c>
      <c r="D800" s="200" t="b">
        <f t="shared" si="28"/>
        <v>0</v>
      </c>
    </row>
    <row r="801" spans="1:4">
      <c r="A801" s="203">
        <v>42070</v>
      </c>
      <c r="B801" s="200">
        <v>623</v>
      </c>
      <c r="C801" s="200" t="b">
        <f t="shared" si="27"/>
        <v>0</v>
      </c>
      <c r="D801" s="200" t="b">
        <f t="shared" si="28"/>
        <v>0</v>
      </c>
    </row>
    <row r="802" spans="1:4">
      <c r="A802" s="203">
        <v>42071</v>
      </c>
      <c r="B802" s="200">
        <v>578</v>
      </c>
      <c r="C802" s="200" t="b">
        <f t="shared" si="27"/>
        <v>0</v>
      </c>
      <c r="D802" s="200" t="b">
        <f t="shared" si="28"/>
        <v>0</v>
      </c>
    </row>
    <row r="803" spans="1:4">
      <c r="A803" s="203">
        <v>42072</v>
      </c>
      <c r="B803" s="200">
        <v>686</v>
      </c>
      <c r="C803" s="200" t="b">
        <f t="shared" si="27"/>
        <v>1</v>
      </c>
      <c r="D803" s="200" t="b">
        <f t="shared" si="28"/>
        <v>0</v>
      </c>
    </row>
    <row r="804" spans="1:4">
      <c r="A804" s="203">
        <v>42073</v>
      </c>
      <c r="B804" s="200">
        <v>695</v>
      </c>
      <c r="C804" s="200" t="b">
        <f t="shared" si="27"/>
        <v>1</v>
      </c>
      <c r="D804" s="200" t="b">
        <f t="shared" si="28"/>
        <v>0</v>
      </c>
    </row>
    <row r="805" spans="1:4">
      <c r="A805" s="203">
        <v>42074</v>
      </c>
      <c r="B805" s="200">
        <v>688</v>
      </c>
      <c r="C805" s="200" t="b">
        <f t="shared" si="27"/>
        <v>1</v>
      </c>
      <c r="D805" s="200" t="b">
        <f t="shared" si="28"/>
        <v>0</v>
      </c>
    </row>
    <row r="806" spans="1:4">
      <c r="A806" s="203">
        <v>42075</v>
      </c>
      <c r="B806" s="200">
        <v>685</v>
      </c>
      <c r="C806" s="200" t="b">
        <f t="shared" si="27"/>
        <v>1</v>
      </c>
      <c r="D806" s="200" t="b">
        <f t="shared" si="28"/>
        <v>0</v>
      </c>
    </row>
    <row r="807" spans="1:4">
      <c r="A807" s="203">
        <v>42076</v>
      </c>
      <c r="B807" s="200">
        <v>697</v>
      </c>
      <c r="C807" s="200" t="b">
        <f t="shared" si="27"/>
        <v>1</v>
      </c>
      <c r="D807" s="200" t="b">
        <f t="shared" si="28"/>
        <v>0</v>
      </c>
    </row>
    <row r="808" spans="1:4">
      <c r="A808" s="203">
        <v>42077</v>
      </c>
      <c r="B808" s="200">
        <v>646</v>
      </c>
      <c r="C808" s="200" t="b">
        <f t="shared" si="27"/>
        <v>0</v>
      </c>
      <c r="D808" s="200" t="b">
        <f t="shared" si="28"/>
        <v>0</v>
      </c>
    </row>
    <row r="809" spans="1:4">
      <c r="A809" s="203">
        <v>42078</v>
      </c>
      <c r="B809" s="200">
        <v>602</v>
      </c>
      <c r="C809" s="200" t="b">
        <f t="shared" si="27"/>
        <v>0</v>
      </c>
      <c r="D809" s="200" t="b">
        <f t="shared" si="28"/>
        <v>0</v>
      </c>
    </row>
    <row r="810" spans="1:4">
      <c r="A810" s="203">
        <v>42079</v>
      </c>
      <c r="B810" s="200">
        <v>708</v>
      </c>
      <c r="C810" s="200" t="b">
        <f t="shared" si="27"/>
        <v>0</v>
      </c>
      <c r="D810" s="200" t="b">
        <f t="shared" si="28"/>
        <v>0</v>
      </c>
    </row>
    <row r="811" spans="1:4">
      <c r="A811" s="203">
        <v>42080</v>
      </c>
      <c r="B811" s="200">
        <v>728</v>
      </c>
      <c r="C811" s="200" t="b">
        <f t="shared" si="27"/>
        <v>0</v>
      </c>
      <c r="D811" s="200" t="b">
        <f t="shared" si="28"/>
        <v>0</v>
      </c>
    </row>
    <row r="812" spans="1:4">
      <c r="A812" s="203">
        <v>42081</v>
      </c>
      <c r="B812" s="200">
        <v>732</v>
      </c>
      <c r="C812" s="200" t="b">
        <f t="shared" si="27"/>
        <v>0</v>
      </c>
      <c r="D812" s="200" t="b">
        <f t="shared" si="28"/>
        <v>0</v>
      </c>
    </row>
    <row r="813" spans="1:4">
      <c r="A813" s="203">
        <v>42082</v>
      </c>
      <c r="B813" s="200">
        <v>681</v>
      </c>
      <c r="C813" s="200" t="b">
        <f t="shared" si="27"/>
        <v>1</v>
      </c>
      <c r="D813" s="200" t="b">
        <f t="shared" si="28"/>
        <v>0</v>
      </c>
    </row>
    <row r="814" spans="1:4">
      <c r="A814" s="203">
        <v>42083</v>
      </c>
      <c r="B814" s="200">
        <v>701</v>
      </c>
      <c r="C814" s="200" t="b">
        <f t="shared" si="27"/>
        <v>0</v>
      </c>
      <c r="D814" s="200" t="b">
        <f t="shared" si="28"/>
        <v>0</v>
      </c>
    </row>
    <row r="815" spans="1:4">
      <c r="A815" s="203">
        <v>42084</v>
      </c>
      <c r="B815" s="200">
        <v>649</v>
      </c>
      <c r="C815" s="200" t="b">
        <f t="shared" si="27"/>
        <v>0</v>
      </c>
      <c r="D815" s="200" t="b">
        <f t="shared" si="28"/>
        <v>0</v>
      </c>
    </row>
    <row r="816" spans="1:4">
      <c r="A816" s="203">
        <v>42085</v>
      </c>
      <c r="B816" s="200">
        <v>606</v>
      </c>
      <c r="C816" s="200" t="b">
        <f t="shared" si="27"/>
        <v>0</v>
      </c>
      <c r="D816" s="200" t="b">
        <f t="shared" si="28"/>
        <v>0</v>
      </c>
    </row>
    <row r="817" spans="1:4">
      <c r="A817" s="203">
        <v>42086</v>
      </c>
      <c r="B817" s="200">
        <v>724</v>
      </c>
      <c r="C817" s="200" t="b">
        <f t="shared" si="27"/>
        <v>0</v>
      </c>
      <c r="D817" s="200" t="b">
        <f t="shared" si="28"/>
        <v>0</v>
      </c>
    </row>
    <row r="818" spans="1:4">
      <c r="A818" s="203">
        <v>42087</v>
      </c>
      <c r="B818" s="200">
        <v>742</v>
      </c>
      <c r="C818" s="200" t="b">
        <f t="shared" si="27"/>
        <v>0</v>
      </c>
      <c r="D818" s="200" t="b">
        <f t="shared" si="28"/>
        <v>0</v>
      </c>
    </row>
    <row r="819" spans="1:4">
      <c r="A819" s="203">
        <v>42088</v>
      </c>
      <c r="B819" s="200">
        <v>739</v>
      </c>
      <c r="C819" s="200" t="b">
        <f t="shared" si="27"/>
        <v>0</v>
      </c>
      <c r="D819" s="200" t="b">
        <f t="shared" si="28"/>
        <v>0</v>
      </c>
    </row>
    <row r="820" spans="1:4">
      <c r="A820" s="203">
        <v>42089</v>
      </c>
      <c r="B820" s="200">
        <v>728</v>
      </c>
      <c r="C820" s="200" t="b">
        <f t="shared" si="27"/>
        <v>0</v>
      </c>
      <c r="D820" s="200" t="b">
        <f t="shared" si="28"/>
        <v>0</v>
      </c>
    </row>
    <row r="821" spans="1:4">
      <c r="A821" s="203">
        <v>42090</v>
      </c>
      <c r="B821" s="200">
        <v>701</v>
      </c>
      <c r="C821" s="200" t="b">
        <f t="shared" si="27"/>
        <v>0</v>
      </c>
      <c r="D821" s="200" t="b">
        <f t="shared" si="28"/>
        <v>0</v>
      </c>
    </row>
    <row r="822" spans="1:4">
      <c r="A822" s="203">
        <v>42091</v>
      </c>
      <c r="B822" s="200">
        <v>619</v>
      </c>
      <c r="C822" s="200" t="b">
        <f t="shared" si="27"/>
        <v>0</v>
      </c>
      <c r="D822" s="200" t="b">
        <f t="shared" si="28"/>
        <v>0</v>
      </c>
    </row>
    <row r="823" spans="1:4">
      <c r="A823" s="203">
        <v>42092</v>
      </c>
      <c r="B823" s="200">
        <v>546</v>
      </c>
      <c r="C823" s="200" t="b">
        <f t="shared" si="27"/>
        <v>0</v>
      </c>
      <c r="D823" s="200" t="b">
        <f t="shared" si="28"/>
        <v>0</v>
      </c>
    </row>
    <row r="824" spans="1:4">
      <c r="A824" s="203">
        <v>42093</v>
      </c>
      <c r="B824" s="200">
        <v>647</v>
      </c>
      <c r="C824" s="200" t="b">
        <f t="shared" si="27"/>
        <v>0</v>
      </c>
      <c r="D824" s="200" t="b">
        <f t="shared" si="28"/>
        <v>0</v>
      </c>
    </row>
    <row r="825" spans="1:4">
      <c r="A825" s="203">
        <v>42094</v>
      </c>
      <c r="B825" s="200">
        <v>646</v>
      </c>
      <c r="C825" s="200" t="b">
        <f t="shared" si="27"/>
        <v>0</v>
      </c>
      <c r="D825" s="200" t="b">
        <f t="shared" si="28"/>
        <v>0</v>
      </c>
    </row>
    <row r="826" spans="1:4">
      <c r="A826" s="203">
        <v>42095</v>
      </c>
      <c r="B826" s="200">
        <v>642</v>
      </c>
      <c r="C826" s="200" t="b">
        <f t="shared" si="27"/>
        <v>0</v>
      </c>
      <c r="D826" s="200" t="b">
        <f t="shared" si="28"/>
        <v>0</v>
      </c>
    </row>
    <row r="827" spans="1:4">
      <c r="A827" s="203">
        <v>42096</v>
      </c>
      <c r="B827" s="200">
        <v>568</v>
      </c>
      <c r="C827" s="200" t="b">
        <f t="shared" si="27"/>
        <v>0</v>
      </c>
      <c r="D827" s="200" t="b">
        <f t="shared" si="28"/>
        <v>0</v>
      </c>
    </row>
    <row r="828" spans="1:4">
      <c r="A828" s="203">
        <v>42097</v>
      </c>
      <c r="B828" s="200">
        <v>513</v>
      </c>
      <c r="C828" s="200" t="b">
        <f t="shared" si="27"/>
        <v>0</v>
      </c>
      <c r="D828" s="200" t="b">
        <f t="shared" si="28"/>
        <v>0</v>
      </c>
    </row>
    <row r="829" spans="1:4">
      <c r="A829" s="203">
        <v>42098</v>
      </c>
      <c r="B829" s="200">
        <v>538</v>
      </c>
      <c r="C829" s="200" t="b">
        <f t="shared" si="27"/>
        <v>0</v>
      </c>
      <c r="D829" s="200" t="b">
        <f t="shared" si="28"/>
        <v>0</v>
      </c>
    </row>
    <row r="830" spans="1:4">
      <c r="A830" s="203">
        <v>42099</v>
      </c>
      <c r="B830" s="200">
        <v>522</v>
      </c>
      <c r="C830" s="200" t="b">
        <f t="shared" si="27"/>
        <v>0</v>
      </c>
      <c r="D830" s="200" t="b">
        <f t="shared" si="28"/>
        <v>0</v>
      </c>
    </row>
    <row r="831" spans="1:4">
      <c r="A831" s="203">
        <v>42100</v>
      </c>
      <c r="B831" s="200">
        <v>571</v>
      </c>
      <c r="C831" s="200" t="b">
        <f t="shared" si="27"/>
        <v>0</v>
      </c>
      <c r="D831" s="200" t="b">
        <f t="shared" si="28"/>
        <v>0</v>
      </c>
    </row>
    <row r="832" spans="1:4">
      <c r="A832" s="203">
        <v>42101</v>
      </c>
      <c r="B832" s="200">
        <v>646</v>
      </c>
      <c r="C832" s="200" t="b">
        <f t="shared" si="27"/>
        <v>0</v>
      </c>
      <c r="D832" s="200" t="b">
        <f t="shared" si="28"/>
        <v>0</v>
      </c>
    </row>
    <row r="833" spans="1:4">
      <c r="A833" s="203">
        <v>42102</v>
      </c>
      <c r="B833" s="200">
        <v>667</v>
      </c>
      <c r="C833" s="200" t="b">
        <f t="shared" si="27"/>
        <v>0</v>
      </c>
      <c r="D833" s="200" t="b">
        <f t="shared" si="28"/>
        <v>0</v>
      </c>
    </row>
    <row r="834" spans="1:4">
      <c r="A834" s="203">
        <v>42103</v>
      </c>
      <c r="B834" s="200">
        <v>678</v>
      </c>
      <c r="C834" s="200" t="b">
        <f t="shared" si="27"/>
        <v>1</v>
      </c>
      <c r="D834" s="200" t="b">
        <f t="shared" si="28"/>
        <v>0</v>
      </c>
    </row>
    <row r="835" spans="1:4">
      <c r="A835" s="203">
        <v>42104</v>
      </c>
      <c r="B835" s="200">
        <v>668</v>
      </c>
      <c r="C835" s="200" t="b">
        <f t="shared" si="27"/>
        <v>0</v>
      </c>
      <c r="D835" s="200" t="b">
        <f t="shared" si="28"/>
        <v>0</v>
      </c>
    </row>
    <row r="836" spans="1:4">
      <c r="A836" s="203">
        <v>42105</v>
      </c>
      <c r="B836" s="200">
        <v>607</v>
      </c>
      <c r="C836" s="200" t="b">
        <f t="shared" si="27"/>
        <v>0</v>
      </c>
      <c r="D836" s="200" t="b">
        <f t="shared" si="28"/>
        <v>0</v>
      </c>
    </row>
    <row r="837" spans="1:4">
      <c r="A837" s="203">
        <v>42106</v>
      </c>
      <c r="B837" s="200">
        <v>559</v>
      </c>
      <c r="C837" s="200" t="b">
        <f t="shared" si="27"/>
        <v>0</v>
      </c>
      <c r="D837" s="200" t="b">
        <f t="shared" si="28"/>
        <v>0</v>
      </c>
    </row>
    <row r="838" spans="1:4">
      <c r="A838" s="203">
        <v>42107</v>
      </c>
      <c r="B838" s="200">
        <v>645</v>
      </c>
      <c r="C838" s="200" t="b">
        <f t="shared" si="27"/>
        <v>0</v>
      </c>
      <c r="D838" s="200" t="b">
        <f t="shared" si="28"/>
        <v>0</v>
      </c>
    </row>
    <row r="839" spans="1:4">
      <c r="A839" s="203">
        <v>42108</v>
      </c>
      <c r="B839" s="200">
        <v>665</v>
      </c>
      <c r="C839" s="200" t="b">
        <f t="shared" ref="C839:C902" si="29">AND(B839&gt;675,B839&lt;700)</f>
        <v>0</v>
      </c>
      <c r="D839" s="200" t="b">
        <f t="shared" ref="D839:D902" si="30">IF(B839&gt;750,1)</f>
        <v>0</v>
      </c>
    </row>
    <row r="840" spans="1:4">
      <c r="A840" s="203">
        <v>42109</v>
      </c>
      <c r="B840" s="200">
        <v>671</v>
      </c>
      <c r="C840" s="200" t="b">
        <f t="shared" si="29"/>
        <v>0</v>
      </c>
      <c r="D840" s="200" t="b">
        <f t="shared" si="30"/>
        <v>0</v>
      </c>
    </row>
    <row r="841" spans="1:4">
      <c r="A841" s="203">
        <v>42110</v>
      </c>
      <c r="B841" s="200">
        <v>661</v>
      </c>
      <c r="C841" s="200" t="b">
        <f t="shared" si="29"/>
        <v>0</v>
      </c>
      <c r="D841" s="200" t="b">
        <f t="shared" si="30"/>
        <v>0</v>
      </c>
    </row>
    <row r="842" spans="1:4">
      <c r="A842" s="203">
        <v>42111</v>
      </c>
      <c r="B842" s="200">
        <v>663</v>
      </c>
      <c r="C842" s="200" t="b">
        <f t="shared" si="29"/>
        <v>0</v>
      </c>
      <c r="D842" s="200" t="b">
        <f t="shared" si="30"/>
        <v>0</v>
      </c>
    </row>
    <row r="843" spans="1:4">
      <c r="A843" s="203">
        <v>42112</v>
      </c>
      <c r="B843" s="200">
        <v>596</v>
      </c>
      <c r="C843" s="200" t="b">
        <f t="shared" si="29"/>
        <v>0</v>
      </c>
      <c r="D843" s="200" t="b">
        <f t="shared" si="30"/>
        <v>0</v>
      </c>
    </row>
    <row r="844" spans="1:4">
      <c r="A844" s="203">
        <v>42113</v>
      </c>
      <c r="B844" s="200">
        <v>550</v>
      </c>
      <c r="C844" s="200" t="b">
        <f t="shared" si="29"/>
        <v>0</v>
      </c>
      <c r="D844" s="200" t="b">
        <f t="shared" si="30"/>
        <v>0</v>
      </c>
    </row>
    <row r="845" spans="1:4">
      <c r="A845" s="203">
        <v>42114</v>
      </c>
      <c r="B845" s="200">
        <v>641</v>
      </c>
      <c r="C845" s="200" t="b">
        <f t="shared" si="29"/>
        <v>0</v>
      </c>
      <c r="D845" s="200" t="b">
        <f t="shared" si="30"/>
        <v>0</v>
      </c>
    </row>
    <row r="846" spans="1:4">
      <c r="A846" s="203">
        <v>42115</v>
      </c>
      <c r="B846" s="200">
        <v>660</v>
      </c>
      <c r="C846" s="200" t="b">
        <f t="shared" si="29"/>
        <v>0</v>
      </c>
      <c r="D846" s="200" t="b">
        <f t="shared" si="30"/>
        <v>0</v>
      </c>
    </row>
    <row r="847" spans="1:4">
      <c r="A847" s="203">
        <v>42116</v>
      </c>
      <c r="B847" s="200">
        <v>657</v>
      </c>
      <c r="C847" s="200" t="b">
        <f t="shared" si="29"/>
        <v>0</v>
      </c>
      <c r="D847" s="200" t="b">
        <f t="shared" si="30"/>
        <v>0</v>
      </c>
    </row>
    <row r="848" spans="1:4">
      <c r="A848" s="203">
        <v>42117</v>
      </c>
      <c r="B848" s="200">
        <v>645</v>
      </c>
      <c r="C848" s="200" t="b">
        <f t="shared" si="29"/>
        <v>0</v>
      </c>
      <c r="D848" s="200" t="b">
        <f t="shared" si="30"/>
        <v>0</v>
      </c>
    </row>
    <row r="849" spans="1:4">
      <c r="A849" s="203">
        <v>42118</v>
      </c>
      <c r="B849" s="200">
        <v>633</v>
      </c>
      <c r="C849" s="200" t="b">
        <f t="shared" si="29"/>
        <v>0</v>
      </c>
      <c r="D849" s="200" t="b">
        <f t="shared" si="30"/>
        <v>0</v>
      </c>
    </row>
    <row r="850" spans="1:4">
      <c r="A850" s="203">
        <v>42119</v>
      </c>
      <c r="B850" s="200">
        <v>597</v>
      </c>
      <c r="C850" s="200" t="b">
        <f t="shared" si="29"/>
        <v>0</v>
      </c>
      <c r="D850" s="200" t="b">
        <f t="shared" si="30"/>
        <v>0</v>
      </c>
    </row>
    <row r="851" spans="1:4">
      <c r="A851" s="203">
        <v>42120</v>
      </c>
      <c r="B851" s="200">
        <v>552</v>
      </c>
      <c r="C851" s="200" t="b">
        <f t="shared" si="29"/>
        <v>0</v>
      </c>
      <c r="D851" s="200" t="b">
        <f t="shared" si="30"/>
        <v>0</v>
      </c>
    </row>
    <row r="852" spans="1:4">
      <c r="A852" s="203">
        <v>42121</v>
      </c>
      <c r="B852" s="200">
        <v>646</v>
      </c>
      <c r="C852" s="200" t="b">
        <f t="shared" si="29"/>
        <v>0</v>
      </c>
      <c r="D852" s="200" t="b">
        <f t="shared" si="30"/>
        <v>0</v>
      </c>
    </row>
    <row r="853" spans="1:4">
      <c r="A853" s="203">
        <v>42122</v>
      </c>
      <c r="B853" s="200">
        <v>654</v>
      </c>
      <c r="C853" s="200" t="b">
        <f t="shared" si="29"/>
        <v>0</v>
      </c>
      <c r="D853" s="200" t="b">
        <f t="shared" si="30"/>
        <v>0</v>
      </c>
    </row>
    <row r="854" spans="1:4">
      <c r="A854" s="203">
        <v>42123</v>
      </c>
      <c r="B854" s="200">
        <v>658</v>
      </c>
      <c r="C854" s="200" t="b">
        <f t="shared" si="29"/>
        <v>0</v>
      </c>
      <c r="D854" s="200" t="b">
        <f t="shared" si="30"/>
        <v>0</v>
      </c>
    </row>
    <row r="855" spans="1:4">
      <c r="A855" s="203">
        <v>42124</v>
      </c>
      <c r="B855" s="200">
        <v>662</v>
      </c>
      <c r="C855" s="200" t="b">
        <f t="shared" si="29"/>
        <v>0</v>
      </c>
      <c r="D855" s="200" t="b">
        <f t="shared" si="30"/>
        <v>0</v>
      </c>
    </row>
    <row r="856" spans="1:4">
      <c r="A856" s="203">
        <v>42125</v>
      </c>
      <c r="B856" s="200">
        <v>540</v>
      </c>
      <c r="C856" s="200" t="b">
        <f t="shared" si="29"/>
        <v>0</v>
      </c>
      <c r="D856" s="200" t="b">
        <f t="shared" si="30"/>
        <v>0</v>
      </c>
    </row>
    <row r="857" spans="1:4">
      <c r="A857" s="203">
        <v>42126</v>
      </c>
      <c r="B857" s="200">
        <v>560</v>
      </c>
      <c r="C857" s="200" t="b">
        <f t="shared" si="29"/>
        <v>0</v>
      </c>
      <c r="D857" s="200" t="b">
        <f t="shared" si="30"/>
        <v>0</v>
      </c>
    </row>
    <row r="858" spans="1:4">
      <c r="A858" s="203">
        <v>42127</v>
      </c>
      <c r="B858" s="200">
        <v>545</v>
      </c>
      <c r="C858" s="200" t="b">
        <f t="shared" si="29"/>
        <v>0</v>
      </c>
      <c r="D858" s="200" t="b">
        <f t="shared" si="30"/>
        <v>0</v>
      </c>
    </row>
    <row r="859" spans="1:4">
      <c r="A859" s="203">
        <v>42128</v>
      </c>
      <c r="B859" s="200">
        <v>653</v>
      </c>
      <c r="C859" s="200" t="b">
        <f t="shared" si="29"/>
        <v>0</v>
      </c>
      <c r="D859" s="200" t="b">
        <f t="shared" si="30"/>
        <v>0</v>
      </c>
    </row>
    <row r="860" spans="1:4">
      <c r="A860" s="203">
        <v>42129</v>
      </c>
      <c r="B860" s="200">
        <v>665</v>
      </c>
      <c r="C860" s="200" t="b">
        <f t="shared" si="29"/>
        <v>0</v>
      </c>
      <c r="D860" s="200" t="b">
        <f t="shared" si="30"/>
        <v>0</v>
      </c>
    </row>
    <row r="861" spans="1:4">
      <c r="A861" s="203">
        <v>42130</v>
      </c>
      <c r="B861" s="200">
        <v>658</v>
      </c>
      <c r="C861" s="200" t="b">
        <f t="shared" si="29"/>
        <v>0</v>
      </c>
      <c r="D861" s="200" t="b">
        <f t="shared" si="30"/>
        <v>0</v>
      </c>
    </row>
    <row r="862" spans="1:4">
      <c r="A862" s="203">
        <v>42131</v>
      </c>
      <c r="B862" s="200">
        <v>665</v>
      </c>
      <c r="C862" s="200" t="b">
        <f t="shared" si="29"/>
        <v>0</v>
      </c>
      <c r="D862" s="200" t="b">
        <f t="shared" si="30"/>
        <v>0</v>
      </c>
    </row>
    <row r="863" spans="1:4">
      <c r="A863" s="203">
        <v>42132</v>
      </c>
      <c r="B863" s="200">
        <v>670</v>
      </c>
      <c r="C863" s="200" t="b">
        <f t="shared" si="29"/>
        <v>0</v>
      </c>
      <c r="D863" s="200" t="b">
        <f t="shared" si="30"/>
        <v>0</v>
      </c>
    </row>
    <row r="864" spans="1:4">
      <c r="A864" s="203">
        <v>42133</v>
      </c>
      <c r="B864" s="200">
        <v>605</v>
      </c>
      <c r="C864" s="200" t="b">
        <f t="shared" si="29"/>
        <v>0</v>
      </c>
      <c r="D864" s="200" t="b">
        <f t="shared" si="30"/>
        <v>0</v>
      </c>
    </row>
    <row r="865" spans="1:4">
      <c r="A865" s="203">
        <v>42134</v>
      </c>
      <c r="B865" s="200">
        <v>557</v>
      </c>
      <c r="C865" s="200" t="b">
        <f t="shared" si="29"/>
        <v>0</v>
      </c>
      <c r="D865" s="200" t="b">
        <f t="shared" si="30"/>
        <v>0</v>
      </c>
    </row>
    <row r="866" spans="1:4">
      <c r="A866" s="203">
        <v>42135</v>
      </c>
      <c r="B866" s="200">
        <v>665</v>
      </c>
      <c r="C866" s="200" t="b">
        <f t="shared" si="29"/>
        <v>0</v>
      </c>
      <c r="D866" s="200" t="b">
        <f t="shared" si="30"/>
        <v>0</v>
      </c>
    </row>
    <row r="867" spans="1:4">
      <c r="A867" s="203">
        <v>42136</v>
      </c>
      <c r="B867" s="200">
        <v>681</v>
      </c>
      <c r="C867" s="200" t="b">
        <f t="shared" si="29"/>
        <v>1</v>
      </c>
      <c r="D867" s="200" t="b">
        <f t="shared" si="30"/>
        <v>0</v>
      </c>
    </row>
    <row r="868" spans="1:4">
      <c r="A868" s="203">
        <v>42137</v>
      </c>
      <c r="B868" s="200">
        <v>690</v>
      </c>
      <c r="C868" s="200" t="b">
        <f t="shared" si="29"/>
        <v>1</v>
      </c>
      <c r="D868" s="200" t="b">
        <f t="shared" si="30"/>
        <v>0</v>
      </c>
    </row>
    <row r="869" spans="1:4">
      <c r="A869" s="203">
        <v>42138</v>
      </c>
      <c r="B869" s="200">
        <v>704</v>
      </c>
      <c r="C869" s="200" t="b">
        <f t="shared" si="29"/>
        <v>0</v>
      </c>
      <c r="D869" s="200" t="b">
        <f t="shared" si="30"/>
        <v>0</v>
      </c>
    </row>
    <row r="870" spans="1:4">
      <c r="A870" s="203">
        <v>42139</v>
      </c>
      <c r="B870" s="200">
        <v>661</v>
      </c>
      <c r="C870" s="200" t="b">
        <f t="shared" si="29"/>
        <v>0</v>
      </c>
      <c r="D870" s="200" t="b">
        <f t="shared" si="30"/>
        <v>0</v>
      </c>
    </row>
    <row r="871" spans="1:4">
      <c r="A871" s="203">
        <v>42140</v>
      </c>
      <c r="B871" s="200">
        <v>598</v>
      </c>
      <c r="C871" s="200" t="b">
        <f t="shared" si="29"/>
        <v>0</v>
      </c>
      <c r="D871" s="200" t="b">
        <f t="shared" si="30"/>
        <v>0</v>
      </c>
    </row>
    <row r="872" spans="1:4">
      <c r="A872" s="203">
        <v>42141</v>
      </c>
      <c r="B872" s="200">
        <v>663</v>
      </c>
      <c r="C872" s="200" t="b">
        <f t="shared" si="29"/>
        <v>0</v>
      </c>
      <c r="D872" s="200" t="b">
        <f t="shared" si="30"/>
        <v>0</v>
      </c>
    </row>
    <row r="873" spans="1:4">
      <c r="A873" s="203">
        <v>42142</v>
      </c>
      <c r="B873" s="200">
        <v>556</v>
      </c>
      <c r="C873" s="200" t="b">
        <f t="shared" si="29"/>
        <v>0</v>
      </c>
      <c r="D873" s="200" t="b">
        <f t="shared" si="30"/>
        <v>0</v>
      </c>
    </row>
    <row r="874" spans="1:4">
      <c r="A874" s="203">
        <v>42143</v>
      </c>
      <c r="B874" s="200">
        <v>676</v>
      </c>
      <c r="C874" s="200" t="b">
        <f t="shared" si="29"/>
        <v>1</v>
      </c>
      <c r="D874" s="200" t="b">
        <f t="shared" si="30"/>
        <v>0</v>
      </c>
    </row>
    <row r="875" spans="1:4">
      <c r="A875" s="203">
        <v>42144</v>
      </c>
      <c r="B875" s="200">
        <v>664</v>
      </c>
      <c r="C875" s="200" t="b">
        <f t="shared" si="29"/>
        <v>0</v>
      </c>
      <c r="D875" s="200" t="b">
        <f t="shared" si="30"/>
        <v>0</v>
      </c>
    </row>
    <row r="876" spans="1:4">
      <c r="A876" s="203">
        <v>42145</v>
      </c>
      <c r="B876" s="200">
        <v>657</v>
      </c>
      <c r="C876" s="200" t="b">
        <f t="shared" si="29"/>
        <v>0</v>
      </c>
      <c r="D876" s="200" t="b">
        <f t="shared" si="30"/>
        <v>0</v>
      </c>
    </row>
    <row r="877" spans="1:4">
      <c r="A877" s="203">
        <v>42146</v>
      </c>
      <c r="B877" s="200">
        <v>658</v>
      </c>
      <c r="C877" s="200" t="b">
        <f t="shared" si="29"/>
        <v>0</v>
      </c>
      <c r="D877" s="200" t="b">
        <f t="shared" si="30"/>
        <v>0</v>
      </c>
    </row>
    <row r="878" spans="1:4">
      <c r="A878" s="203">
        <v>42147</v>
      </c>
      <c r="B878" s="200">
        <v>599</v>
      </c>
      <c r="C878" s="200" t="b">
        <f t="shared" si="29"/>
        <v>0</v>
      </c>
      <c r="D878" s="200" t="b">
        <f t="shared" si="30"/>
        <v>0</v>
      </c>
    </row>
    <row r="879" spans="1:4">
      <c r="A879" s="203">
        <v>42148</v>
      </c>
      <c r="B879" s="200">
        <v>548</v>
      </c>
      <c r="C879" s="200" t="b">
        <f t="shared" si="29"/>
        <v>0</v>
      </c>
      <c r="D879" s="200" t="b">
        <f t="shared" si="30"/>
        <v>0</v>
      </c>
    </row>
    <row r="880" spans="1:4">
      <c r="A880" s="203">
        <v>42149</v>
      </c>
      <c r="B880" s="200">
        <v>644</v>
      </c>
      <c r="C880" s="200" t="b">
        <f t="shared" si="29"/>
        <v>0</v>
      </c>
      <c r="D880" s="200" t="b">
        <f t="shared" si="30"/>
        <v>0</v>
      </c>
    </row>
    <row r="881" spans="1:4">
      <c r="A881" s="203">
        <v>42150</v>
      </c>
      <c r="B881" s="200">
        <v>665</v>
      </c>
      <c r="C881" s="200" t="b">
        <f t="shared" si="29"/>
        <v>0</v>
      </c>
      <c r="D881" s="200" t="b">
        <f t="shared" si="30"/>
        <v>0</v>
      </c>
    </row>
    <row r="882" spans="1:4">
      <c r="A882" s="203">
        <v>42151</v>
      </c>
      <c r="B882" s="200">
        <v>672</v>
      </c>
      <c r="C882" s="200" t="b">
        <f t="shared" si="29"/>
        <v>0</v>
      </c>
      <c r="D882" s="200" t="b">
        <f t="shared" si="30"/>
        <v>0</v>
      </c>
    </row>
    <row r="883" spans="1:4">
      <c r="A883" s="203">
        <v>42152</v>
      </c>
      <c r="B883" s="200">
        <v>679</v>
      </c>
      <c r="C883" s="200" t="b">
        <f t="shared" si="29"/>
        <v>1</v>
      </c>
      <c r="D883" s="200" t="b">
        <f t="shared" si="30"/>
        <v>0</v>
      </c>
    </row>
    <row r="884" spans="1:4">
      <c r="A884" s="203">
        <v>42153</v>
      </c>
      <c r="B884" s="200">
        <v>669</v>
      </c>
      <c r="C884" s="200" t="b">
        <f t="shared" si="29"/>
        <v>0</v>
      </c>
      <c r="D884" s="200" t="b">
        <f t="shared" si="30"/>
        <v>0</v>
      </c>
    </row>
    <row r="885" spans="1:4">
      <c r="A885" s="203">
        <v>42154</v>
      </c>
      <c r="B885" s="200">
        <v>601</v>
      </c>
      <c r="C885" s="200" t="b">
        <f t="shared" si="29"/>
        <v>0</v>
      </c>
      <c r="D885" s="200" t="b">
        <f t="shared" si="30"/>
        <v>0</v>
      </c>
    </row>
    <row r="886" spans="1:4">
      <c r="A886" s="203">
        <v>42155</v>
      </c>
      <c r="B886" s="200">
        <v>553</v>
      </c>
      <c r="C886" s="200" t="b">
        <f t="shared" si="29"/>
        <v>0</v>
      </c>
      <c r="D886" s="200" t="b">
        <f t="shared" si="30"/>
        <v>0</v>
      </c>
    </row>
    <row r="887" spans="1:4">
      <c r="A887" s="203">
        <v>42156</v>
      </c>
      <c r="B887" s="200">
        <v>662</v>
      </c>
      <c r="C887" s="200" t="b">
        <f t="shared" si="29"/>
        <v>0</v>
      </c>
      <c r="D887" s="200" t="b">
        <f t="shared" si="30"/>
        <v>0</v>
      </c>
    </row>
    <row r="888" spans="1:4">
      <c r="A888" s="203">
        <v>42157</v>
      </c>
      <c r="B888" s="200">
        <v>693</v>
      </c>
      <c r="C888" s="200" t="b">
        <f t="shared" si="29"/>
        <v>1</v>
      </c>
      <c r="D888" s="200" t="b">
        <f t="shared" si="30"/>
        <v>0</v>
      </c>
    </row>
    <row r="889" spans="1:4">
      <c r="A889" s="203">
        <v>42158</v>
      </c>
      <c r="B889" s="200">
        <v>699</v>
      </c>
      <c r="C889" s="200" t="b">
        <f t="shared" si="29"/>
        <v>1</v>
      </c>
      <c r="D889" s="200" t="b">
        <f t="shared" si="30"/>
        <v>0</v>
      </c>
    </row>
    <row r="890" spans="1:4">
      <c r="A890" s="203">
        <v>42159</v>
      </c>
      <c r="B890" s="200">
        <v>684</v>
      </c>
      <c r="C890" s="200" t="b">
        <f t="shared" si="29"/>
        <v>1</v>
      </c>
      <c r="D890" s="200" t="b">
        <f t="shared" si="30"/>
        <v>0</v>
      </c>
    </row>
    <row r="891" spans="1:4">
      <c r="A891" s="203">
        <v>42160</v>
      </c>
      <c r="B891" s="200">
        <v>694</v>
      </c>
      <c r="C891" s="200" t="b">
        <f t="shared" si="29"/>
        <v>1</v>
      </c>
      <c r="D891" s="200" t="b">
        <f t="shared" si="30"/>
        <v>0</v>
      </c>
    </row>
    <row r="892" spans="1:4">
      <c r="A892" s="203">
        <v>42161</v>
      </c>
      <c r="B892" s="200">
        <v>633</v>
      </c>
      <c r="C892" s="200" t="b">
        <f t="shared" si="29"/>
        <v>0</v>
      </c>
      <c r="D892" s="200" t="b">
        <f t="shared" si="30"/>
        <v>0</v>
      </c>
    </row>
    <row r="893" spans="1:4">
      <c r="A893" s="203">
        <v>42162</v>
      </c>
      <c r="B893" s="200">
        <v>582</v>
      </c>
      <c r="C893" s="200" t="b">
        <f t="shared" si="29"/>
        <v>0</v>
      </c>
      <c r="D893" s="200" t="b">
        <f t="shared" si="30"/>
        <v>0</v>
      </c>
    </row>
    <row r="894" spans="1:4">
      <c r="A894" s="203">
        <v>42163</v>
      </c>
      <c r="B894" s="200">
        <v>702</v>
      </c>
      <c r="C894" s="200" t="b">
        <f t="shared" si="29"/>
        <v>0</v>
      </c>
      <c r="D894" s="200" t="b">
        <f t="shared" si="30"/>
        <v>0</v>
      </c>
    </row>
    <row r="895" spans="1:4">
      <c r="A895" s="203">
        <v>42164</v>
      </c>
      <c r="B895" s="200">
        <v>708</v>
      </c>
      <c r="C895" s="200" t="b">
        <f t="shared" si="29"/>
        <v>0</v>
      </c>
      <c r="D895" s="200" t="b">
        <f t="shared" si="30"/>
        <v>0</v>
      </c>
    </row>
    <row r="896" spans="1:4">
      <c r="A896" s="203">
        <v>42165</v>
      </c>
      <c r="B896" s="200">
        <v>709</v>
      </c>
      <c r="C896" s="200" t="b">
        <f t="shared" si="29"/>
        <v>0</v>
      </c>
      <c r="D896" s="200" t="b">
        <f t="shared" si="30"/>
        <v>0</v>
      </c>
    </row>
    <row r="897" spans="1:4">
      <c r="A897" s="203">
        <v>42166</v>
      </c>
      <c r="B897" s="200">
        <v>697</v>
      </c>
      <c r="C897" s="200" t="b">
        <f t="shared" si="29"/>
        <v>1</v>
      </c>
      <c r="D897" s="200" t="b">
        <f t="shared" si="30"/>
        <v>0</v>
      </c>
    </row>
    <row r="898" spans="1:4">
      <c r="A898" s="203">
        <v>42167</v>
      </c>
      <c r="B898" s="200">
        <v>677</v>
      </c>
      <c r="C898" s="200" t="b">
        <f t="shared" si="29"/>
        <v>1</v>
      </c>
      <c r="D898" s="200" t="b">
        <f t="shared" si="30"/>
        <v>0</v>
      </c>
    </row>
    <row r="899" spans="1:4">
      <c r="A899" s="203">
        <v>42168</v>
      </c>
      <c r="B899" s="200">
        <v>607</v>
      </c>
      <c r="C899" s="200" t="b">
        <f t="shared" si="29"/>
        <v>0</v>
      </c>
      <c r="D899" s="200" t="b">
        <f t="shared" si="30"/>
        <v>0</v>
      </c>
    </row>
    <row r="900" spans="1:4">
      <c r="A900" s="203">
        <v>42169</v>
      </c>
      <c r="B900" s="200">
        <v>551</v>
      </c>
      <c r="C900" s="200" t="b">
        <f t="shared" si="29"/>
        <v>0</v>
      </c>
      <c r="D900" s="200" t="b">
        <f t="shared" si="30"/>
        <v>0</v>
      </c>
    </row>
    <row r="901" spans="1:4">
      <c r="A901" s="203">
        <v>42170</v>
      </c>
      <c r="B901" s="200">
        <v>651</v>
      </c>
      <c r="C901" s="200" t="b">
        <f t="shared" si="29"/>
        <v>0</v>
      </c>
      <c r="D901" s="200" t="b">
        <f t="shared" si="30"/>
        <v>0</v>
      </c>
    </row>
    <row r="902" spans="1:4">
      <c r="A902" s="203">
        <v>42171</v>
      </c>
      <c r="B902" s="200">
        <v>655</v>
      </c>
      <c r="C902" s="200" t="b">
        <f t="shared" si="29"/>
        <v>0</v>
      </c>
      <c r="D902" s="200" t="b">
        <f t="shared" si="30"/>
        <v>0</v>
      </c>
    </row>
    <row r="903" spans="1:4">
      <c r="A903" s="203">
        <v>42172</v>
      </c>
      <c r="B903" s="200">
        <v>669</v>
      </c>
      <c r="C903" s="200" t="b">
        <f t="shared" ref="C903:C966" si="31">AND(B903&gt;675,B903&lt;700)</f>
        <v>0</v>
      </c>
      <c r="D903" s="200" t="b">
        <f t="shared" ref="D903:D966" si="32">IF(B903&gt;750,1)</f>
        <v>0</v>
      </c>
    </row>
    <row r="904" spans="1:4">
      <c r="A904" s="203">
        <v>42173</v>
      </c>
      <c r="B904" s="200">
        <v>679</v>
      </c>
      <c r="C904" s="200" t="b">
        <f t="shared" si="31"/>
        <v>1</v>
      </c>
      <c r="D904" s="200" t="b">
        <f t="shared" si="32"/>
        <v>0</v>
      </c>
    </row>
    <row r="905" spans="1:4">
      <c r="A905" s="203">
        <v>42174</v>
      </c>
      <c r="B905" s="200">
        <v>691</v>
      </c>
      <c r="C905" s="200" t="b">
        <f t="shared" si="31"/>
        <v>1</v>
      </c>
      <c r="D905" s="200" t="b">
        <f t="shared" si="32"/>
        <v>0</v>
      </c>
    </row>
    <row r="906" spans="1:4">
      <c r="A906" s="203">
        <v>42175</v>
      </c>
      <c r="B906" s="200">
        <v>634</v>
      </c>
      <c r="C906" s="200" t="b">
        <f t="shared" si="31"/>
        <v>0</v>
      </c>
      <c r="D906" s="200" t="b">
        <f t="shared" si="32"/>
        <v>0</v>
      </c>
    </row>
    <row r="907" spans="1:4">
      <c r="A907" s="203">
        <v>42176</v>
      </c>
      <c r="B907" s="200">
        <v>583</v>
      </c>
      <c r="C907" s="200" t="b">
        <f t="shared" si="31"/>
        <v>0</v>
      </c>
      <c r="D907" s="200" t="b">
        <f t="shared" si="32"/>
        <v>0</v>
      </c>
    </row>
    <row r="908" spans="1:4">
      <c r="A908" s="203">
        <v>42177</v>
      </c>
      <c r="B908" s="200">
        <v>699</v>
      </c>
      <c r="C908" s="200" t="b">
        <f t="shared" si="31"/>
        <v>1</v>
      </c>
      <c r="D908" s="200" t="b">
        <f t="shared" si="32"/>
        <v>0</v>
      </c>
    </row>
    <row r="909" spans="1:4">
      <c r="A909" s="203">
        <v>42178</v>
      </c>
      <c r="B909" s="200">
        <v>696</v>
      </c>
      <c r="C909" s="200" t="b">
        <f t="shared" si="31"/>
        <v>1</v>
      </c>
      <c r="D909" s="200" t="b">
        <f t="shared" si="32"/>
        <v>0</v>
      </c>
    </row>
    <row r="910" spans="1:4">
      <c r="A910" s="203">
        <v>42179</v>
      </c>
      <c r="B910" s="200">
        <v>656</v>
      </c>
      <c r="C910" s="200" t="b">
        <f t="shared" si="31"/>
        <v>0</v>
      </c>
      <c r="D910" s="200" t="b">
        <f t="shared" si="32"/>
        <v>0</v>
      </c>
    </row>
    <row r="911" spans="1:4">
      <c r="A911" s="203">
        <v>42180</v>
      </c>
      <c r="B911" s="200">
        <v>704</v>
      </c>
      <c r="C911" s="200" t="b">
        <f t="shared" si="31"/>
        <v>0</v>
      </c>
      <c r="D911" s="200" t="b">
        <f t="shared" si="32"/>
        <v>0</v>
      </c>
    </row>
    <row r="912" spans="1:4">
      <c r="A912" s="203">
        <v>42181</v>
      </c>
      <c r="B912" s="200">
        <v>723</v>
      </c>
      <c r="C912" s="200" t="b">
        <f t="shared" si="31"/>
        <v>0</v>
      </c>
      <c r="D912" s="200" t="b">
        <f t="shared" si="32"/>
        <v>0</v>
      </c>
    </row>
    <row r="913" spans="1:4">
      <c r="A913" s="203">
        <v>42182</v>
      </c>
      <c r="B913" s="200">
        <v>674</v>
      </c>
      <c r="C913" s="200" t="b">
        <f t="shared" si="31"/>
        <v>0</v>
      </c>
      <c r="D913" s="200" t="b">
        <f t="shared" si="32"/>
        <v>0</v>
      </c>
    </row>
    <row r="914" spans="1:4">
      <c r="A914" s="203">
        <v>42183</v>
      </c>
      <c r="B914" s="200">
        <v>625</v>
      </c>
      <c r="C914" s="200" t="b">
        <f t="shared" si="31"/>
        <v>0</v>
      </c>
      <c r="D914" s="200" t="b">
        <f t="shared" si="32"/>
        <v>0</v>
      </c>
    </row>
    <row r="915" spans="1:4">
      <c r="A915" s="203">
        <v>42184</v>
      </c>
      <c r="B915" s="200">
        <v>750</v>
      </c>
      <c r="C915" s="200" t="b">
        <f t="shared" si="31"/>
        <v>0</v>
      </c>
      <c r="D915" s="200" t="b">
        <f t="shared" si="32"/>
        <v>0</v>
      </c>
    </row>
    <row r="916" spans="1:4">
      <c r="A916" s="203">
        <v>42185</v>
      </c>
      <c r="B916" s="200">
        <v>772</v>
      </c>
      <c r="C916" s="200" t="b">
        <f t="shared" si="31"/>
        <v>0</v>
      </c>
      <c r="D916" s="200">
        <f t="shared" si="32"/>
        <v>1</v>
      </c>
    </row>
    <row r="917" spans="1:4">
      <c r="A917" s="203">
        <v>42186</v>
      </c>
      <c r="B917" s="200">
        <v>768</v>
      </c>
      <c r="C917" s="200" t="b">
        <f t="shared" si="31"/>
        <v>0</v>
      </c>
      <c r="D917" s="200">
        <f t="shared" si="32"/>
        <v>1</v>
      </c>
    </row>
    <row r="918" spans="1:4">
      <c r="A918" s="203">
        <v>42187</v>
      </c>
      <c r="B918" s="200">
        <v>750</v>
      </c>
      <c r="C918" s="200" t="b">
        <f t="shared" si="31"/>
        <v>0</v>
      </c>
      <c r="D918" s="200" t="b">
        <f t="shared" si="32"/>
        <v>0</v>
      </c>
    </row>
    <row r="919" spans="1:4">
      <c r="A919" s="203">
        <v>42188</v>
      </c>
      <c r="B919" s="200">
        <v>752</v>
      </c>
      <c r="C919" s="200" t="b">
        <f t="shared" si="31"/>
        <v>0</v>
      </c>
      <c r="D919" s="200">
        <f t="shared" si="32"/>
        <v>1</v>
      </c>
    </row>
    <row r="920" spans="1:4">
      <c r="A920" s="203">
        <v>42189</v>
      </c>
      <c r="B920" s="200">
        <v>687</v>
      </c>
      <c r="C920" s="200" t="b">
        <f t="shared" si="31"/>
        <v>1</v>
      </c>
      <c r="D920" s="200" t="b">
        <f t="shared" si="32"/>
        <v>0</v>
      </c>
    </row>
    <row r="921" spans="1:4">
      <c r="A921" s="203">
        <v>42190</v>
      </c>
      <c r="B921" s="200">
        <v>646</v>
      </c>
      <c r="C921" s="200" t="b">
        <f t="shared" si="31"/>
        <v>0</v>
      </c>
      <c r="D921" s="200" t="b">
        <f t="shared" si="32"/>
        <v>0</v>
      </c>
    </row>
    <row r="922" spans="1:4">
      <c r="A922" s="203">
        <v>42191</v>
      </c>
      <c r="B922" s="200">
        <v>775</v>
      </c>
      <c r="C922" s="200" t="b">
        <f t="shared" si="31"/>
        <v>0</v>
      </c>
      <c r="D922" s="200">
        <f t="shared" si="32"/>
        <v>1</v>
      </c>
    </row>
    <row r="923" spans="1:4">
      <c r="A923" s="203">
        <v>42192</v>
      </c>
      <c r="B923" s="200">
        <v>803</v>
      </c>
      <c r="C923" s="200" t="b">
        <f t="shared" si="31"/>
        <v>0</v>
      </c>
      <c r="D923" s="200">
        <f t="shared" si="32"/>
        <v>1</v>
      </c>
    </row>
    <row r="924" spans="1:4">
      <c r="A924" s="203">
        <v>42193</v>
      </c>
      <c r="B924" s="200">
        <v>793</v>
      </c>
      <c r="C924" s="200" t="b">
        <f t="shared" si="31"/>
        <v>0</v>
      </c>
      <c r="D924" s="200">
        <f t="shared" si="32"/>
        <v>1</v>
      </c>
    </row>
    <row r="925" spans="1:4">
      <c r="A925" s="203">
        <v>42194</v>
      </c>
      <c r="B925" s="200">
        <v>780</v>
      </c>
      <c r="C925" s="200" t="b">
        <f t="shared" si="31"/>
        <v>0</v>
      </c>
      <c r="D925" s="200">
        <f t="shared" si="32"/>
        <v>1</v>
      </c>
    </row>
    <row r="926" spans="1:4">
      <c r="A926" s="203">
        <v>42195</v>
      </c>
      <c r="B926" s="200">
        <v>767</v>
      </c>
      <c r="C926" s="200" t="b">
        <f t="shared" si="31"/>
        <v>0</v>
      </c>
      <c r="D926" s="200">
        <f t="shared" si="32"/>
        <v>1</v>
      </c>
    </row>
    <row r="927" spans="1:4">
      <c r="A927" s="203">
        <v>42196</v>
      </c>
      <c r="B927" s="200">
        <v>687</v>
      </c>
      <c r="C927" s="200" t="b">
        <f t="shared" si="31"/>
        <v>1</v>
      </c>
      <c r="D927" s="200" t="b">
        <f t="shared" si="32"/>
        <v>0</v>
      </c>
    </row>
    <row r="928" spans="1:4">
      <c r="A928" s="203">
        <v>42197</v>
      </c>
      <c r="B928" s="200">
        <v>634</v>
      </c>
      <c r="C928" s="200" t="b">
        <f t="shared" si="31"/>
        <v>0</v>
      </c>
      <c r="D928" s="200" t="b">
        <f t="shared" si="32"/>
        <v>0</v>
      </c>
    </row>
    <row r="929" spans="1:4">
      <c r="A929" s="203">
        <v>42198</v>
      </c>
      <c r="B929" s="200">
        <v>766</v>
      </c>
      <c r="C929" s="200" t="b">
        <f t="shared" si="31"/>
        <v>0</v>
      </c>
      <c r="D929" s="200">
        <f t="shared" si="32"/>
        <v>1</v>
      </c>
    </row>
    <row r="930" spans="1:4">
      <c r="A930" s="203">
        <v>42199</v>
      </c>
      <c r="B930" s="200">
        <v>789</v>
      </c>
      <c r="C930" s="200" t="b">
        <f t="shared" si="31"/>
        <v>0</v>
      </c>
      <c r="D930" s="200">
        <f t="shared" si="32"/>
        <v>1</v>
      </c>
    </row>
    <row r="931" spans="1:4">
      <c r="A931" s="203">
        <v>42200</v>
      </c>
      <c r="B931" s="200">
        <v>796</v>
      </c>
      <c r="C931" s="200" t="b">
        <f t="shared" si="31"/>
        <v>0</v>
      </c>
      <c r="D931" s="200">
        <f t="shared" si="32"/>
        <v>1</v>
      </c>
    </row>
    <row r="932" spans="1:4">
      <c r="A932" s="203">
        <v>42201</v>
      </c>
      <c r="B932" s="200">
        <v>791</v>
      </c>
      <c r="C932" s="200" t="b">
        <f t="shared" si="31"/>
        <v>0</v>
      </c>
      <c r="D932" s="200">
        <f t="shared" si="32"/>
        <v>1</v>
      </c>
    </row>
    <row r="933" spans="1:4">
      <c r="A933" s="203">
        <v>42202</v>
      </c>
      <c r="B933" s="200">
        <v>795</v>
      </c>
      <c r="C933" s="200" t="b">
        <f t="shared" si="31"/>
        <v>0</v>
      </c>
      <c r="D933" s="200">
        <f t="shared" si="32"/>
        <v>1</v>
      </c>
    </row>
    <row r="934" spans="1:4">
      <c r="A934" s="203">
        <v>42203</v>
      </c>
      <c r="B934" s="200">
        <v>699</v>
      </c>
      <c r="C934" s="200" t="b">
        <f t="shared" si="31"/>
        <v>1</v>
      </c>
      <c r="D934" s="200" t="b">
        <f t="shared" si="32"/>
        <v>0</v>
      </c>
    </row>
    <row r="935" spans="1:4">
      <c r="A935" s="203">
        <v>42204</v>
      </c>
      <c r="B935" s="200">
        <v>638</v>
      </c>
      <c r="C935" s="200" t="b">
        <f t="shared" si="31"/>
        <v>0</v>
      </c>
      <c r="D935" s="200" t="b">
        <f t="shared" si="32"/>
        <v>0</v>
      </c>
    </row>
    <row r="936" spans="1:4">
      <c r="A936" s="203">
        <v>42205</v>
      </c>
      <c r="B936" s="200">
        <v>785</v>
      </c>
      <c r="C936" s="200" t="b">
        <f t="shared" si="31"/>
        <v>0</v>
      </c>
      <c r="D936" s="200">
        <f t="shared" si="32"/>
        <v>1</v>
      </c>
    </row>
    <row r="937" spans="1:4">
      <c r="A937" s="203">
        <v>42206</v>
      </c>
      <c r="B937" s="200">
        <v>806</v>
      </c>
      <c r="C937" s="200" t="b">
        <f t="shared" si="31"/>
        <v>0</v>
      </c>
      <c r="D937" s="200">
        <f t="shared" si="32"/>
        <v>1</v>
      </c>
    </row>
    <row r="938" spans="1:4">
      <c r="A938" s="203">
        <v>42207</v>
      </c>
      <c r="B938" s="200">
        <v>791</v>
      </c>
      <c r="C938" s="200" t="b">
        <f t="shared" si="31"/>
        <v>0</v>
      </c>
      <c r="D938" s="200">
        <f t="shared" si="32"/>
        <v>1</v>
      </c>
    </row>
    <row r="939" spans="1:4">
      <c r="A939" s="203">
        <v>42208</v>
      </c>
      <c r="B939" s="200">
        <v>794</v>
      </c>
      <c r="C939" s="200" t="b">
        <f t="shared" si="31"/>
        <v>0</v>
      </c>
      <c r="D939" s="200">
        <f t="shared" si="32"/>
        <v>1</v>
      </c>
    </row>
    <row r="940" spans="1:4">
      <c r="A940" s="203">
        <v>42209</v>
      </c>
      <c r="B940" s="200">
        <v>781</v>
      </c>
      <c r="C940" s="200" t="b">
        <f t="shared" si="31"/>
        <v>0</v>
      </c>
      <c r="D940" s="200">
        <f t="shared" si="32"/>
        <v>1</v>
      </c>
    </row>
    <row r="941" spans="1:4">
      <c r="A941" s="203">
        <v>42210</v>
      </c>
      <c r="B941" s="200">
        <v>680</v>
      </c>
      <c r="C941" s="200" t="b">
        <f t="shared" si="31"/>
        <v>1</v>
      </c>
      <c r="D941" s="200" t="b">
        <f t="shared" si="32"/>
        <v>0</v>
      </c>
    </row>
    <row r="942" spans="1:4">
      <c r="A942" s="203">
        <v>42211</v>
      </c>
      <c r="B942" s="200">
        <v>630</v>
      </c>
      <c r="C942" s="200" t="b">
        <f t="shared" si="31"/>
        <v>0</v>
      </c>
      <c r="D942" s="200" t="b">
        <f t="shared" si="32"/>
        <v>0</v>
      </c>
    </row>
    <row r="943" spans="1:4">
      <c r="A943" s="203">
        <v>42212</v>
      </c>
      <c r="B943" s="200">
        <v>760</v>
      </c>
      <c r="C943" s="200" t="b">
        <f t="shared" si="31"/>
        <v>0</v>
      </c>
      <c r="D943" s="200">
        <f t="shared" si="32"/>
        <v>1</v>
      </c>
    </row>
    <row r="944" spans="1:4">
      <c r="A944" s="203">
        <v>42213</v>
      </c>
      <c r="B944" s="200">
        <v>775</v>
      </c>
      <c r="C944" s="200" t="b">
        <f t="shared" si="31"/>
        <v>0</v>
      </c>
      <c r="D944" s="200">
        <f t="shared" si="32"/>
        <v>1</v>
      </c>
    </row>
    <row r="945" spans="1:4">
      <c r="A945" s="203">
        <v>42214</v>
      </c>
      <c r="B945" s="200">
        <v>782</v>
      </c>
      <c r="C945" s="200" t="b">
        <f t="shared" si="31"/>
        <v>0</v>
      </c>
      <c r="D945" s="200">
        <f t="shared" si="32"/>
        <v>1</v>
      </c>
    </row>
    <row r="946" spans="1:4">
      <c r="A946" s="203">
        <v>42215</v>
      </c>
      <c r="B946" s="200">
        <v>758</v>
      </c>
      <c r="C946" s="200" t="b">
        <f t="shared" si="31"/>
        <v>0</v>
      </c>
      <c r="D946" s="200">
        <f t="shared" si="32"/>
        <v>1</v>
      </c>
    </row>
    <row r="947" spans="1:4">
      <c r="A947" s="203">
        <v>42216</v>
      </c>
      <c r="B947" s="200">
        <v>721</v>
      </c>
      <c r="C947" s="200" t="b">
        <f t="shared" si="31"/>
        <v>0</v>
      </c>
      <c r="D947" s="200" t="b">
        <f t="shared" si="32"/>
        <v>0</v>
      </c>
    </row>
    <row r="948" spans="1:4">
      <c r="A948" s="203">
        <v>42217</v>
      </c>
      <c r="B948" s="200">
        <v>648</v>
      </c>
      <c r="C948" s="200" t="b">
        <f t="shared" si="31"/>
        <v>0</v>
      </c>
      <c r="D948" s="200" t="b">
        <f t="shared" si="32"/>
        <v>0</v>
      </c>
    </row>
    <row r="949" spans="1:4">
      <c r="A949" s="203">
        <v>42218</v>
      </c>
      <c r="B949" s="200">
        <v>627</v>
      </c>
      <c r="C949" s="200" t="b">
        <f t="shared" si="31"/>
        <v>0</v>
      </c>
      <c r="D949" s="200" t="b">
        <f t="shared" si="32"/>
        <v>0</v>
      </c>
    </row>
    <row r="950" spans="1:4">
      <c r="A950" s="203">
        <v>42219</v>
      </c>
      <c r="B950" s="200">
        <v>711</v>
      </c>
      <c r="C950" s="200" t="b">
        <f t="shared" si="31"/>
        <v>0</v>
      </c>
      <c r="D950" s="200" t="b">
        <f t="shared" si="32"/>
        <v>0</v>
      </c>
    </row>
    <row r="951" spans="1:4">
      <c r="A951" s="203">
        <v>42220</v>
      </c>
      <c r="B951" s="200">
        <v>708</v>
      </c>
      <c r="C951" s="200" t="b">
        <f t="shared" si="31"/>
        <v>0</v>
      </c>
      <c r="D951" s="200" t="b">
        <f t="shared" si="32"/>
        <v>0</v>
      </c>
    </row>
    <row r="952" spans="1:4">
      <c r="A952" s="203">
        <v>42221</v>
      </c>
      <c r="B952" s="200">
        <v>721</v>
      </c>
      <c r="C952" s="200" t="b">
        <f t="shared" si="31"/>
        <v>0</v>
      </c>
      <c r="D952" s="200" t="b">
        <f t="shared" si="32"/>
        <v>0</v>
      </c>
    </row>
    <row r="953" spans="1:4">
      <c r="A953" s="203">
        <v>42222</v>
      </c>
      <c r="B953" s="200">
        <v>681</v>
      </c>
      <c r="C953" s="200" t="b">
        <f t="shared" si="31"/>
        <v>1</v>
      </c>
      <c r="D953" s="200" t="b">
        <f t="shared" si="32"/>
        <v>0</v>
      </c>
    </row>
    <row r="954" spans="1:4">
      <c r="A954" s="203">
        <v>42223</v>
      </c>
      <c r="B954" s="200">
        <v>699</v>
      </c>
      <c r="C954" s="200" t="b">
        <f t="shared" si="31"/>
        <v>1</v>
      </c>
      <c r="D954" s="200" t="b">
        <f t="shared" si="32"/>
        <v>0</v>
      </c>
    </row>
    <row r="955" spans="1:4">
      <c r="A955" s="203">
        <v>42224</v>
      </c>
      <c r="B955" s="200">
        <v>634</v>
      </c>
      <c r="C955" s="200" t="b">
        <f t="shared" si="31"/>
        <v>0</v>
      </c>
      <c r="D955" s="200" t="b">
        <f t="shared" si="32"/>
        <v>0</v>
      </c>
    </row>
    <row r="956" spans="1:4">
      <c r="A956" s="203">
        <v>42225</v>
      </c>
      <c r="B956" s="200">
        <v>572</v>
      </c>
      <c r="C956" s="200" t="b">
        <f t="shared" si="31"/>
        <v>0</v>
      </c>
      <c r="D956" s="200" t="b">
        <f t="shared" si="32"/>
        <v>0</v>
      </c>
    </row>
    <row r="957" spans="1:4">
      <c r="A957" s="203">
        <v>42226</v>
      </c>
      <c r="B957" s="200">
        <v>640</v>
      </c>
      <c r="C957" s="200" t="b">
        <f t="shared" si="31"/>
        <v>0</v>
      </c>
      <c r="D957" s="200" t="b">
        <f t="shared" si="32"/>
        <v>0</v>
      </c>
    </row>
    <row r="958" spans="1:4">
      <c r="A958" s="203">
        <v>42227</v>
      </c>
      <c r="B958" s="200">
        <v>643</v>
      </c>
      <c r="C958" s="200" t="b">
        <f t="shared" si="31"/>
        <v>0</v>
      </c>
      <c r="D958" s="200" t="b">
        <f t="shared" si="32"/>
        <v>0</v>
      </c>
    </row>
    <row r="959" spans="1:4">
      <c r="A959" s="203">
        <v>42228</v>
      </c>
      <c r="B959" s="200">
        <v>664</v>
      </c>
      <c r="C959" s="200" t="b">
        <f t="shared" si="31"/>
        <v>0</v>
      </c>
      <c r="D959" s="200" t="b">
        <f t="shared" si="32"/>
        <v>0</v>
      </c>
    </row>
    <row r="960" spans="1:4">
      <c r="A960" s="203">
        <v>42229</v>
      </c>
      <c r="B960" s="200">
        <v>702</v>
      </c>
      <c r="C960" s="200" t="b">
        <f t="shared" si="31"/>
        <v>0</v>
      </c>
      <c r="D960" s="200" t="b">
        <f t="shared" si="32"/>
        <v>0</v>
      </c>
    </row>
    <row r="961" spans="1:4">
      <c r="A961" s="203">
        <v>42230</v>
      </c>
      <c r="B961" s="200">
        <v>669</v>
      </c>
      <c r="C961" s="200" t="b">
        <f t="shared" si="31"/>
        <v>0</v>
      </c>
      <c r="D961" s="200" t="b">
        <f t="shared" si="32"/>
        <v>0</v>
      </c>
    </row>
    <row r="962" spans="1:4">
      <c r="A962" s="203">
        <v>42231</v>
      </c>
      <c r="B962" s="200">
        <v>594</v>
      </c>
      <c r="C962" s="200" t="b">
        <f t="shared" si="31"/>
        <v>0</v>
      </c>
      <c r="D962" s="200" t="b">
        <f t="shared" si="32"/>
        <v>0</v>
      </c>
    </row>
    <row r="963" spans="1:4">
      <c r="A963" s="203">
        <v>42232</v>
      </c>
      <c r="B963" s="200">
        <v>556</v>
      </c>
      <c r="C963" s="200" t="b">
        <f t="shared" si="31"/>
        <v>0</v>
      </c>
      <c r="D963" s="200" t="b">
        <f t="shared" si="32"/>
        <v>0</v>
      </c>
    </row>
    <row r="964" spans="1:4">
      <c r="A964" s="203">
        <v>42233</v>
      </c>
      <c r="B964" s="200">
        <v>634</v>
      </c>
      <c r="C964" s="200" t="b">
        <f t="shared" si="31"/>
        <v>0</v>
      </c>
      <c r="D964" s="200" t="b">
        <f t="shared" si="32"/>
        <v>0</v>
      </c>
    </row>
    <row r="965" spans="1:4">
      <c r="A965" s="203">
        <v>42234</v>
      </c>
      <c r="B965" s="200">
        <v>642</v>
      </c>
      <c r="C965" s="200" t="b">
        <f t="shared" si="31"/>
        <v>0</v>
      </c>
      <c r="D965" s="200" t="b">
        <f t="shared" si="32"/>
        <v>0</v>
      </c>
    </row>
    <row r="966" spans="1:4">
      <c r="A966" s="203">
        <v>42235</v>
      </c>
      <c r="B966" s="200">
        <v>641</v>
      </c>
      <c r="C966" s="200" t="b">
        <f t="shared" si="31"/>
        <v>0</v>
      </c>
      <c r="D966" s="200" t="b">
        <f t="shared" si="32"/>
        <v>0</v>
      </c>
    </row>
    <row r="967" spans="1:4">
      <c r="A967" s="203">
        <v>42236</v>
      </c>
      <c r="B967" s="200">
        <v>667</v>
      </c>
      <c r="C967" s="200" t="b">
        <f t="shared" ref="C967:C1030" si="33">AND(B967&gt;675,B967&lt;700)</f>
        <v>0</v>
      </c>
      <c r="D967" s="200" t="b">
        <f t="shared" ref="D967:D1030" si="34">IF(B967&gt;750,1)</f>
        <v>0</v>
      </c>
    </row>
    <row r="968" spans="1:4">
      <c r="A968" s="203">
        <v>42237</v>
      </c>
      <c r="B968" s="200">
        <v>675</v>
      </c>
      <c r="C968" s="200" t="b">
        <f t="shared" si="33"/>
        <v>0</v>
      </c>
      <c r="D968" s="200" t="b">
        <f t="shared" si="34"/>
        <v>0</v>
      </c>
    </row>
    <row r="969" spans="1:4">
      <c r="A969" s="203">
        <v>42238</v>
      </c>
      <c r="B969" s="200">
        <v>635</v>
      </c>
      <c r="C969" s="200" t="b">
        <f t="shared" si="33"/>
        <v>0</v>
      </c>
      <c r="D969" s="200" t="b">
        <f t="shared" si="34"/>
        <v>0</v>
      </c>
    </row>
    <row r="970" spans="1:4">
      <c r="A970" s="203">
        <v>42239</v>
      </c>
      <c r="B970" s="200">
        <v>624</v>
      </c>
      <c r="C970" s="200" t="b">
        <f t="shared" si="33"/>
        <v>0</v>
      </c>
      <c r="D970" s="200" t="b">
        <f t="shared" si="34"/>
        <v>0</v>
      </c>
    </row>
    <row r="971" spans="1:4">
      <c r="A971" s="203">
        <v>42240</v>
      </c>
      <c r="B971" s="200">
        <v>679</v>
      </c>
      <c r="C971" s="200" t="b">
        <f t="shared" si="33"/>
        <v>1</v>
      </c>
      <c r="D971" s="200" t="b">
        <f t="shared" si="34"/>
        <v>0</v>
      </c>
    </row>
    <row r="972" spans="1:4">
      <c r="A972" s="203">
        <v>42241</v>
      </c>
      <c r="B972" s="200">
        <v>662</v>
      </c>
      <c r="C972" s="200" t="b">
        <f t="shared" si="33"/>
        <v>0</v>
      </c>
      <c r="D972" s="200" t="b">
        <f t="shared" si="34"/>
        <v>0</v>
      </c>
    </row>
    <row r="973" spans="1:4">
      <c r="A973" s="203">
        <v>42242</v>
      </c>
      <c r="B973" s="200">
        <v>700</v>
      </c>
      <c r="C973" s="200" t="b">
        <f t="shared" si="33"/>
        <v>0</v>
      </c>
      <c r="D973" s="200" t="b">
        <f t="shared" si="34"/>
        <v>0</v>
      </c>
    </row>
    <row r="974" spans="1:4">
      <c r="A974" s="203">
        <v>42243</v>
      </c>
      <c r="B974" s="200">
        <v>718</v>
      </c>
      <c r="C974" s="200" t="b">
        <f t="shared" si="33"/>
        <v>0</v>
      </c>
      <c r="D974" s="200" t="b">
        <f t="shared" si="34"/>
        <v>0</v>
      </c>
    </row>
    <row r="975" spans="1:4">
      <c r="A975" s="203">
        <v>42244</v>
      </c>
      <c r="B975" s="200">
        <v>746</v>
      </c>
      <c r="C975" s="200" t="b">
        <f t="shared" si="33"/>
        <v>0</v>
      </c>
      <c r="D975" s="200" t="b">
        <f t="shared" si="34"/>
        <v>0</v>
      </c>
    </row>
    <row r="976" spans="1:4">
      <c r="A976" s="203">
        <v>42245</v>
      </c>
      <c r="B976" s="200">
        <v>717</v>
      </c>
      <c r="C976" s="200" t="b">
        <f t="shared" si="33"/>
        <v>0</v>
      </c>
      <c r="D976" s="200" t="b">
        <f t="shared" si="34"/>
        <v>0</v>
      </c>
    </row>
    <row r="977" spans="1:4">
      <c r="A977" s="203">
        <v>42246</v>
      </c>
      <c r="B977" s="200">
        <v>673</v>
      </c>
      <c r="C977" s="200" t="b">
        <f t="shared" si="33"/>
        <v>0</v>
      </c>
      <c r="D977" s="200" t="b">
        <f t="shared" si="34"/>
        <v>0</v>
      </c>
    </row>
    <row r="978" spans="1:4">
      <c r="A978" s="203">
        <v>42247</v>
      </c>
      <c r="B978" s="200">
        <v>766</v>
      </c>
      <c r="C978" s="200" t="b">
        <f t="shared" si="33"/>
        <v>0</v>
      </c>
      <c r="D978" s="200">
        <f t="shared" si="34"/>
        <v>1</v>
      </c>
    </row>
    <row r="979" spans="1:4">
      <c r="A979" s="203">
        <v>42248</v>
      </c>
      <c r="B979" s="200">
        <v>718</v>
      </c>
      <c r="C979" s="200" t="b">
        <f t="shared" si="33"/>
        <v>0</v>
      </c>
      <c r="D979" s="200" t="b">
        <f t="shared" si="34"/>
        <v>0</v>
      </c>
    </row>
    <row r="980" spans="1:4">
      <c r="A980" s="203">
        <v>42249</v>
      </c>
      <c r="B980" s="200">
        <v>713</v>
      </c>
      <c r="C980" s="200" t="b">
        <f t="shared" si="33"/>
        <v>0</v>
      </c>
      <c r="D980" s="200" t="b">
        <f t="shared" si="34"/>
        <v>0</v>
      </c>
    </row>
    <row r="981" spans="1:4">
      <c r="A981" s="203">
        <v>42250</v>
      </c>
      <c r="B981" s="200">
        <v>696</v>
      </c>
      <c r="C981" s="200" t="b">
        <f t="shared" si="33"/>
        <v>1</v>
      </c>
      <c r="D981" s="200" t="b">
        <f t="shared" si="34"/>
        <v>0</v>
      </c>
    </row>
    <row r="982" spans="1:4">
      <c r="A982" s="203">
        <v>42251</v>
      </c>
      <c r="B982" s="200">
        <v>677</v>
      </c>
      <c r="C982" s="200" t="b">
        <f t="shared" si="33"/>
        <v>1</v>
      </c>
      <c r="D982" s="200" t="b">
        <f t="shared" si="34"/>
        <v>0</v>
      </c>
    </row>
    <row r="983" spans="1:4">
      <c r="A983" s="203">
        <v>42252</v>
      </c>
      <c r="B983" s="200">
        <v>597</v>
      </c>
      <c r="C983" s="200" t="b">
        <f t="shared" si="33"/>
        <v>0</v>
      </c>
      <c r="D983" s="200" t="b">
        <f t="shared" si="34"/>
        <v>0</v>
      </c>
    </row>
    <row r="984" spans="1:4">
      <c r="A984" s="203">
        <v>42253</v>
      </c>
      <c r="B984" s="200">
        <v>548</v>
      </c>
      <c r="C984" s="200" t="b">
        <f t="shared" si="33"/>
        <v>0</v>
      </c>
      <c r="D984" s="200" t="b">
        <f t="shared" si="34"/>
        <v>0</v>
      </c>
    </row>
    <row r="985" spans="1:4">
      <c r="A985" s="203">
        <v>42254</v>
      </c>
      <c r="B985" s="200">
        <v>650</v>
      </c>
      <c r="C985" s="200" t="b">
        <f t="shared" si="33"/>
        <v>0</v>
      </c>
      <c r="D985" s="200" t="b">
        <f t="shared" si="34"/>
        <v>0</v>
      </c>
    </row>
    <row r="986" spans="1:4">
      <c r="A986" s="203">
        <v>42255</v>
      </c>
      <c r="B986" s="200">
        <v>650</v>
      </c>
      <c r="C986" s="200" t="b">
        <f t="shared" si="33"/>
        <v>0</v>
      </c>
      <c r="D986" s="200" t="b">
        <f t="shared" si="34"/>
        <v>0</v>
      </c>
    </row>
    <row r="987" spans="1:4">
      <c r="A987" s="203">
        <v>42256</v>
      </c>
      <c r="B987" s="200">
        <v>675</v>
      </c>
      <c r="C987" s="200" t="b">
        <f t="shared" si="33"/>
        <v>0</v>
      </c>
      <c r="D987" s="200" t="b">
        <f t="shared" si="34"/>
        <v>0</v>
      </c>
    </row>
    <row r="988" spans="1:4">
      <c r="A988" s="203">
        <v>42257</v>
      </c>
      <c r="B988" s="200">
        <v>673</v>
      </c>
      <c r="C988" s="200" t="b">
        <f t="shared" si="33"/>
        <v>0</v>
      </c>
      <c r="D988" s="200" t="b">
        <f t="shared" si="34"/>
        <v>0</v>
      </c>
    </row>
    <row r="989" spans="1:4">
      <c r="A989" s="203">
        <v>42258</v>
      </c>
      <c r="B989" s="200">
        <v>650</v>
      </c>
      <c r="C989" s="200" t="b">
        <f t="shared" si="33"/>
        <v>0</v>
      </c>
      <c r="D989" s="200" t="b">
        <f t="shared" si="34"/>
        <v>0</v>
      </c>
    </row>
    <row r="990" spans="1:4">
      <c r="A990" s="203">
        <v>42259</v>
      </c>
      <c r="B990" s="200">
        <v>606</v>
      </c>
      <c r="C990" s="200" t="b">
        <f t="shared" si="33"/>
        <v>0</v>
      </c>
      <c r="D990" s="200" t="b">
        <f t="shared" si="34"/>
        <v>0</v>
      </c>
    </row>
    <row r="991" spans="1:4">
      <c r="A991" s="203">
        <v>42260</v>
      </c>
      <c r="B991" s="200">
        <v>567</v>
      </c>
      <c r="C991" s="200" t="b">
        <f t="shared" si="33"/>
        <v>0</v>
      </c>
      <c r="D991" s="200" t="b">
        <f t="shared" si="34"/>
        <v>0</v>
      </c>
    </row>
    <row r="992" spans="1:4">
      <c r="A992" s="203">
        <v>42261</v>
      </c>
      <c r="B992" s="200">
        <v>656</v>
      </c>
      <c r="C992" s="200" t="b">
        <f t="shared" si="33"/>
        <v>0</v>
      </c>
      <c r="D992" s="200" t="b">
        <f t="shared" si="34"/>
        <v>0</v>
      </c>
    </row>
    <row r="993" spans="1:4">
      <c r="A993" s="203">
        <v>42262</v>
      </c>
      <c r="B993" s="200">
        <v>670</v>
      </c>
      <c r="C993" s="200" t="b">
        <f t="shared" si="33"/>
        <v>0</v>
      </c>
      <c r="D993" s="200" t="b">
        <f t="shared" si="34"/>
        <v>0</v>
      </c>
    </row>
    <row r="994" spans="1:4">
      <c r="A994" s="203">
        <v>42263</v>
      </c>
      <c r="B994" s="200">
        <v>685</v>
      </c>
      <c r="C994" s="200" t="b">
        <f t="shared" si="33"/>
        <v>1</v>
      </c>
      <c r="D994" s="200" t="b">
        <f t="shared" si="34"/>
        <v>0</v>
      </c>
    </row>
    <row r="995" spans="1:4">
      <c r="A995" s="203">
        <v>42264</v>
      </c>
      <c r="B995" s="200">
        <v>668</v>
      </c>
      <c r="C995" s="200" t="b">
        <f t="shared" si="33"/>
        <v>0</v>
      </c>
      <c r="D995" s="200" t="b">
        <f t="shared" si="34"/>
        <v>0</v>
      </c>
    </row>
    <row r="996" spans="1:4">
      <c r="A996" s="203">
        <v>42265</v>
      </c>
      <c r="B996" s="200">
        <v>657</v>
      </c>
      <c r="C996" s="200" t="b">
        <f t="shared" si="33"/>
        <v>0</v>
      </c>
      <c r="D996" s="200" t="b">
        <f t="shared" si="34"/>
        <v>0</v>
      </c>
    </row>
    <row r="997" spans="1:4">
      <c r="A997" s="203">
        <v>42266</v>
      </c>
      <c r="B997" s="200">
        <v>597</v>
      </c>
      <c r="C997" s="200" t="b">
        <f t="shared" si="33"/>
        <v>0</v>
      </c>
      <c r="D997" s="200" t="b">
        <f t="shared" si="34"/>
        <v>0</v>
      </c>
    </row>
    <row r="998" spans="1:4">
      <c r="A998" s="203">
        <v>42267</v>
      </c>
      <c r="B998" s="200">
        <v>552</v>
      </c>
      <c r="C998" s="200" t="b">
        <f t="shared" si="33"/>
        <v>0</v>
      </c>
      <c r="D998" s="200" t="b">
        <f t="shared" si="34"/>
        <v>0</v>
      </c>
    </row>
    <row r="999" spans="1:4">
      <c r="A999" s="203">
        <v>42268</v>
      </c>
      <c r="B999" s="200">
        <v>662</v>
      </c>
      <c r="C999" s="200" t="b">
        <f t="shared" si="33"/>
        <v>0</v>
      </c>
      <c r="D999" s="200" t="b">
        <f t="shared" si="34"/>
        <v>0</v>
      </c>
    </row>
    <row r="1000" spans="1:4">
      <c r="A1000" s="203">
        <v>42269</v>
      </c>
      <c r="B1000" s="200">
        <v>676</v>
      </c>
      <c r="C1000" s="200" t="b">
        <f t="shared" si="33"/>
        <v>1</v>
      </c>
      <c r="D1000" s="200" t="b">
        <f t="shared" si="34"/>
        <v>0</v>
      </c>
    </row>
    <row r="1001" spans="1:4">
      <c r="A1001" s="203">
        <v>42270</v>
      </c>
      <c r="B1001" s="200">
        <v>673</v>
      </c>
      <c r="C1001" s="200" t="b">
        <f t="shared" si="33"/>
        <v>0</v>
      </c>
      <c r="D1001" s="200" t="b">
        <f t="shared" si="34"/>
        <v>0</v>
      </c>
    </row>
    <row r="1002" spans="1:4">
      <c r="A1002" s="203">
        <v>42271</v>
      </c>
      <c r="B1002" s="200">
        <v>666</v>
      </c>
      <c r="C1002" s="200" t="b">
        <f t="shared" si="33"/>
        <v>0</v>
      </c>
      <c r="D1002" s="200" t="b">
        <f t="shared" si="34"/>
        <v>0</v>
      </c>
    </row>
    <row r="1003" spans="1:4">
      <c r="A1003" s="203">
        <v>42272</v>
      </c>
      <c r="B1003" s="200">
        <v>664</v>
      </c>
      <c r="C1003" s="200" t="b">
        <f t="shared" si="33"/>
        <v>0</v>
      </c>
      <c r="D1003" s="200" t="b">
        <f t="shared" si="34"/>
        <v>0</v>
      </c>
    </row>
    <row r="1004" spans="1:4">
      <c r="A1004" s="203">
        <v>42273</v>
      </c>
      <c r="B1004" s="200">
        <v>599</v>
      </c>
      <c r="C1004" s="200" t="b">
        <f t="shared" si="33"/>
        <v>0</v>
      </c>
      <c r="D1004" s="200" t="b">
        <f t="shared" si="34"/>
        <v>0</v>
      </c>
    </row>
    <row r="1005" spans="1:4">
      <c r="A1005" s="203">
        <v>42274</v>
      </c>
      <c r="B1005" s="200">
        <v>554</v>
      </c>
      <c r="C1005" s="200" t="b">
        <f t="shared" si="33"/>
        <v>0</v>
      </c>
      <c r="D1005" s="200" t="b">
        <f t="shared" si="34"/>
        <v>0</v>
      </c>
    </row>
    <row r="1006" spans="1:4">
      <c r="A1006" s="203">
        <v>42275</v>
      </c>
      <c r="B1006" s="200">
        <v>654</v>
      </c>
      <c r="C1006" s="200" t="b">
        <f t="shared" si="33"/>
        <v>0</v>
      </c>
      <c r="D1006" s="200" t="b">
        <f t="shared" si="34"/>
        <v>0</v>
      </c>
    </row>
    <row r="1007" spans="1:4">
      <c r="A1007" s="203">
        <v>42276</v>
      </c>
      <c r="B1007" s="200">
        <v>665</v>
      </c>
      <c r="C1007" s="200" t="b">
        <f t="shared" si="33"/>
        <v>0</v>
      </c>
      <c r="D1007" s="200" t="b">
        <f t="shared" si="34"/>
        <v>0</v>
      </c>
    </row>
    <row r="1008" spans="1:4">
      <c r="A1008" s="203">
        <v>42277</v>
      </c>
      <c r="B1008" s="200">
        <v>661</v>
      </c>
      <c r="C1008" s="200" t="b">
        <f t="shared" si="33"/>
        <v>0</v>
      </c>
      <c r="D1008" s="200" t="b">
        <f t="shared" si="34"/>
        <v>0</v>
      </c>
    </row>
    <row r="1009" spans="1:4">
      <c r="A1009" s="203">
        <v>42278</v>
      </c>
      <c r="B1009" s="200">
        <v>661</v>
      </c>
      <c r="C1009" s="200" t="b">
        <f t="shared" si="33"/>
        <v>0</v>
      </c>
      <c r="D1009" s="200" t="b">
        <f t="shared" si="34"/>
        <v>0</v>
      </c>
    </row>
    <row r="1010" spans="1:4">
      <c r="A1010" s="203">
        <v>42279</v>
      </c>
      <c r="B1010" s="200">
        <v>658</v>
      </c>
      <c r="C1010" s="200" t="b">
        <f t="shared" si="33"/>
        <v>0</v>
      </c>
      <c r="D1010" s="200" t="b">
        <f t="shared" si="34"/>
        <v>0</v>
      </c>
    </row>
    <row r="1011" spans="1:4">
      <c r="A1011" s="203">
        <v>42280</v>
      </c>
      <c r="B1011" s="200">
        <v>592</v>
      </c>
      <c r="C1011" s="200" t="b">
        <f t="shared" si="33"/>
        <v>0</v>
      </c>
      <c r="D1011" s="200" t="b">
        <f t="shared" si="34"/>
        <v>0</v>
      </c>
    </row>
    <row r="1012" spans="1:4">
      <c r="A1012" s="203">
        <v>42281</v>
      </c>
      <c r="B1012" s="200">
        <v>550</v>
      </c>
      <c r="C1012" s="200" t="b">
        <f t="shared" si="33"/>
        <v>0</v>
      </c>
      <c r="D1012" s="200" t="b">
        <f t="shared" si="34"/>
        <v>0</v>
      </c>
    </row>
    <row r="1013" spans="1:4">
      <c r="A1013" s="203">
        <v>42282</v>
      </c>
      <c r="B1013" s="200">
        <v>667</v>
      </c>
      <c r="C1013" s="200" t="b">
        <f t="shared" si="33"/>
        <v>0</v>
      </c>
      <c r="D1013" s="200" t="b">
        <f t="shared" si="34"/>
        <v>0</v>
      </c>
    </row>
    <row r="1014" spans="1:4">
      <c r="A1014" s="203">
        <v>42283</v>
      </c>
      <c r="B1014" s="200">
        <v>672</v>
      </c>
      <c r="C1014" s="200" t="b">
        <f t="shared" si="33"/>
        <v>0</v>
      </c>
      <c r="D1014" s="200" t="b">
        <f t="shared" si="34"/>
        <v>0</v>
      </c>
    </row>
    <row r="1015" spans="1:4">
      <c r="A1015" s="203">
        <v>42284</v>
      </c>
      <c r="B1015" s="200">
        <v>659</v>
      </c>
      <c r="C1015" s="200" t="b">
        <f t="shared" si="33"/>
        <v>0</v>
      </c>
      <c r="D1015" s="200" t="b">
        <f t="shared" si="34"/>
        <v>0</v>
      </c>
    </row>
    <row r="1016" spans="1:4">
      <c r="A1016" s="203">
        <v>42285</v>
      </c>
      <c r="B1016" s="200">
        <v>655</v>
      </c>
      <c r="C1016" s="200" t="b">
        <f t="shared" si="33"/>
        <v>0</v>
      </c>
      <c r="D1016" s="200" t="b">
        <f t="shared" si="34"/>
        <v>0</v>
      </c>
    </row>
    <row r="1017" spans="1:4">
      <c r="A1017" s="203">
        <v>42286</v>
      </c>
      <c r="B1017" s="200">
        <v>641</v>
      </c>
      <c r="C1017" s="200" t="b">
        <f t="shared" si="33"/>
        <v>0</v>
      </c>
      <c r="D1017" s="200" t="b">
        <f t="shared" si="34"/>
        <v>0</v>
      </c>
    </row>
    <row r="1018" spans="1:4">
      <c r="A1018" s="203">
        <v>42287</v>
      </c>
      <c r="B1018" s="200">
        <v>580</v>
      </c>
      <c r="C1018" s="200" t="b">
        <f t="shared" si="33"/>
        <v>0</v>
      </c>
      <c r="D1018" s="200" t="b">
        <f t="shared" si="34"/>
        <v>0</v>
      </c>
    </row>
    <row r="1019" spans="1:4">
      <c r="A1019" s="203">
        <v>42288</v>
      </c>
      <c r="B1019" s="200">
        <v>539</v>
      </c>
      <c r="C1019" s="200" t="b">
        <f t="shared" si="33"/>
        <v>0</v>
      </c>
      <c r="D1019" s="200" t="b">
        <f t="shared" si="34"/>
        <v>0</v>
      </c>
    </row>
    <row r="1020" spans="1:4">
      <c r="A1020" s="203">
        <v>42289</v>
      </c>
      <c r="B1020" s="200">
        <v>546</v>
      </c>
      <c r="C1020" s="200" t="b">
        <f t="shared" si="33"/>
        <v>0</v>
      </c>
      <c r="D1020" s="200" t="b">
        <f t="shared" si="34"/>
        <v>0</v>
      </c>
    </row>
    <row r="1021" spans="1:4">
      <c r="A1021" s="203">
        <v>42290</v>
      </c>
      <c r="B1021" s="200">
        <v>636</v>
      </c>
      <c r="C1021" s="200" t="b">
        <f t="shared" si="33"/>
        <v>0</v>
      </c>
      <c r="D1021" s="200" t="b">
        <f t="shared" si="34"/>
        <v>0</v>
      </c>
    </row>
    <row r="1022" spans="1:4">
      <c r="A1022" s="203">
        <v>42291</v>
      </c>
      <c r="B1022" s="200">
        <v>643</v>
      </c>
      <c r="C1022" s="200" t="b">
        <f t="shared" si="33"/>
        <v>0</v>
      </c>
      <c r="D1022" s="200" t="b">
        <f t="shared" si="34"/>
        <v>0</v>
      </c>
    </row>
    <row r="1023" spans="1:4">
      <c r="A1023" s="203">
        <v>42292</v>
      </c>
      <c r="B1023" s="200">
        <v>651</v>
      </c>
      <c r="C1023" s="200" t="b">
        <f t="shared" si="33"/>
        <v>0</v>
      </c>
      <c r="D1023" s="200" t="b">
        <f t="shared" si="34"/>
        <v>0</v>
      </c>
    </row>
    <row r="1024" spans="1:4">
      <c r="A1024" s="203">
        <v>42293</v>
      </c>
      <c r="B1024" s="200">
        <v>647</v>
      </c>
      <c r="C1024" s="200" t="b">
        <f t="shared" si="33"/>
        <v>0</v>
      </c>
      <c r="D1024" s="200" t="b">
        <f t="shared" si="34"/>
        <v>0</v>
      </c>
    </row>
    <row r="1025" spans="1:4">
      <c r="A1025" s="203">
        <v>42294</v>
      </c>
      <c r="B1025" s="200">
        <v>597</v>
      </c>
      <c r="C1025" s="200" t="b">
        <f t="shared" si="33"/>
        <v>0</v>
      </c>
      <c r="D1025" s="200" t="b">
        <f t="shared" si="34"/>
        <v>0</v>
      </c>
    </row>
    <row r="1026" spans="1:4">
      <c r="A1026" s="203">
        <v>42295</v>
      </c>
      <c r="B1026" s="200">
        <v>549</v>
      </c>
      <c r="C1026" s="200" t="b">
        <f t="shared" si="33"/>
        <v>0</v>
      </c>
      <c r="D1026" s="200" t="b">
        <f t="shared" si="34"/>
        <v>0</v>
      </c>
    </row>
    <row r="1027" spans="1:4">
      <c r="A1027" s="203">
        <v>42296</v>
      </c>
      <c r="B1027" s="200">
        <v>655</v>
      </c>
      <c r="C1027" s="200" t="b">
        <f t="shared" si="33"/>
        <v>0</v>
      </c>
      <c r="D1027" s="200" t="b">
        <f t="shared" si="34"/>
        <v>0</v>
      </c>
    </row>
    <row r="1028" spans="1:4">
      <c r="A1028" s="203">
        <v>42297</v>
      </c>
      <c r="B1028" s="200">
        <v>658</v>
      </c>
      <c r="C1028" s="200" t="b">
        <f t="shared" si="33"/>
        <v>0</v>
      </c>
      <c r="D1028" s="200" t="b">
        <f t="shared" si="34"/>
        <v>0</v>
      </c>
    </row>
    <row r="1029" spans="1:4">
      <c r="A1029" s="203">
        <v>42298</v>
      </c>
      <c r="B1029" s="200">
        <v>659</v>
      </c>
      <c r="C1029" s="200" t="b">
        <f t="shared" si="33"/>
        <v>0</v>
      </c>
      <c r="D1029" s="200" t="b">
        <f t="shared" si="34"/>
        <v>0</v>
      </c>
    </row>
    <row r="1030" spans="1:4">
      <c r="A1030" s="203">
        <v>42299</v>
      </c>
      <c r="B1030" s="200">
        <v>649</v>
      </c>
      <c r="C1030" s="200" t="b">
        <f t="shared" si="33"/>
        <v>0</v>
      </c>
      <c r="D1030" s="200" t="b">
        <f t="shared" si="34"/>
        <v>0</v>
      </c>
    </row>
    <row r="1031" spans="1:4">
      <c r="A1031" s="203">
        <v>42300</v>
      </c>
      <c r="B1031" s="200">
        <v>653</v>
      </c>
      <c r="C1031" s="200" t="b">
        <f t="shared" ref="C1031:C1094" si="35">AND(B1031&gt;675,B1031&lt;700)</f>
        <v>0</v>
      </c>
      <c r="D1031" s="200" t="b">
        <f t="shared" ref="D1031:D1094" si="36">IF(B1031&gt;750,1)</f>
        <v>0</v>
      </c>
    </row>
    <row r="1032" spans="1:4">
      <c r="A1032" s="203">
        <v>42301</v>
      </c>
      <c r="B1032" s="200">
        <v>590</v>
      </c>
      <c r="C1032" s="200" t="b">
        <f t="shared" si="35"/>
        <v>0</v>
      </c>
      <c r="D1032" s="200" t="b">
        <f t="shared" si="36"/>
        <v>0</v>
      </c>
    </row>
    <row r="1033" spans="1:4">
      <c r="A1033" s="203">
        <v>42302</v>
      </c>
      <c r="B1033" s="200">
        <v>564</v>
      </c>
      <c r="C1033" s="200" t="b">
        <f t="shared" si="35"/>
        <v>0</v>
      </c>
      <c r="D1033" s="200" t="b">
        <f t="shared" si="36"/>
        <v>0</v>
      </c>
    </row>
    <row r="1034" spans="1:4">
      <c r="A1034" s="203">
        <v>42303</v>
      </c>
      <c r="B1034" s="200">
        <v>654</v>
      </c>
      <c r="C1034" s="200" t="b">
        <f t="shared" si="35"/>
        <v>0</v>
      </c>
      <c r="D1034" s="200" t="b">
        <f t="shared" si="36"/>
        <v>0</v>
      </c>
    </row>
    <row r="1035" spans="1:4">
      <c r="A1035" s="203">
        <v>42304</v>
      </c>
      <c r="B1035" s="200">
        <v>666</v>
      </c>
      <c r="C1035" s="200" t="b">
        <f t="shared" si="35"/>
        <v>0</v>
      </c>
      <c r="D1035" s="200" t="b">
        <f t="shared" si="36"/>
        <v>0</v>
      </c>
    </row>
    <row r="1036" spans="1:4">
      <c r="A1036" s="203">
        <v>42305</v>
      </c>
      <c r="B1036" s="200">
        <v>668</v>
      </c>
      <c r="C1036" s="200" t="b">
        <f t="shared" si="35"/>
        <v>0</v>
      </c>
      <c r="D1036" s="200" t="b">
        <f t="shared" si="36"/>
        <v>0</v>
      </c>
    </row>
    <row r="1037" spans="1:4">
      <c r="A1037" s="203">
        <v>42306</v>
      </c>
      <c r="B1037" s="200">
        <v>663</v>
      </c>
      <c r="C1037" s="200" t="b">
        <f t="shared" si="35"/>
        <v>0</v>
      </c>
      <c r="D1037" s="200" t="b">
        <f t="shared" si="36"/>
        <v>0</v>
      </c>
    </row>
    <row r="1038" spans="1:4">
      <c r="A1038" s="203">
        <v>42307</v>
      </c>
      <c r="B1038" s="200">
        <v>659</v>
      </c>
      <c r="C1038" s="200" t="b">
        <f t="shared" si="35"/>
        <v>0</v>
      </c>
      <c r="D1038" s="200" t="b">
        <f t="shared" si="36"/>
        <v>0</v>
      </c>
    </row>
    <row r="1039" spans="1:4">
      <c r="A1039" s="203">
        <v>42308</v>
      </c>
      <c r="B1039" s="200">
        <v>596</v>
      </c>
      <c r="C1039" s="200" t="b">
        <f t="shared" si="35"/>
        <v>0</v>
      </c>
      <c r="D1039" s="200" t="b">
        <f t="shared" si="36"/>
        <v>0</v>
      </c>
    </row>
    <row r="1040" spans="1:4">
      <c r="A1040" s="203">
        <v>42309</v>
      </c>
      <c r="B1040" s="200">
        <v>549</v>
      </c>
      <c r="C1040" s="200" t="b">
        <f t="shared" si="35"/>
        <v>0</v>
      </c>
      <c r="D1040" s="200" t="b">
        <f t="shared" si="36"/>
        <v>0</v>
      </c>
    </row>
    <row r="1041" spans="1:4">
      <c r="A1041" s="203">
        <v>42310</v>
      </c>
      <c r="B1041" s="200">
        <v>634</v>
      </c>
      <c r="C1041" s="200" t="b">
        <f t="shared" si="35"/>
        <v>0</v>
      </c>
      <c r="D1041" s="200" t="b">
        <f t="shared" si="36"/>
        <v>0</v>
      </c>
    </row>
    <row r="1042" spans="1:4">
      <c r="A1042" s="203">
        <v>42311</v>
      </c>
      <c r="B1042" s="200">
        <v>672</v>
      </c>
      <c r="C1042" s="200" t="b">
        <f t="shared" si="35"/>
        <v>0</v>
      </c>
      <c r="D1042" s="200" t="b">
        <f t="shared" si="36"/>
        <v>0</v>
      </c>
    </row>
    <row r="1043" spans="1:4">
      <c r="A1043" s="203">
        <v>42312</v>
      </c>
      <c r="B1043" s="200">
        <v>670</v>
      </c>
      <c r="C1043" s="200" t="b">
        <f t="shared" si="35"/>
        <v>0</v>
      </c>
      <c r="D1043" s="200" t="b">
        <f t="shared" si="36"/>
        <v>0</v>
      </c>
    </row>
    <row r="1044" spans="1:4">
      <c r="A1044" s="203">
        <v>42313</v>
      </c>
      <c r="B1044" s="200">
        <v>666</v>
      </c>
      <c r="C1044" s="200" t="b">
        <f t="shared" si="35"/>
        <v>0</v>
      </c>
      <c r="D1044" s="200" t="b">
        <f t="shared" si="36"/>
        <v>0</v>
      </c>
    </row>
    <row r="1045" spans="1:4">
      <c r="A1045" s="203">
        <v>42314</v>
      </c>
      <c r="B1045" s="200">
        <v>660</v>
      </c>
      <c r="C1045" s="200" t="b">
        <f t="shared" si="35"/>
        <v>0</v>
      </c>
      <c r="D1045" s="200" t="b">
        <f t="shared" si="36"/>
        <v>0</v>
      </c>
    </row>
    <row r="1046" spans="1:4">
      <c r="A1046" s="203">
        <v>42315</v>
      </c>
      <c r="B1046" s="200">
        <v>593</v>
      </c>
      <c r="C1046" s="200" t="b">
        <f t="shared" si="35"/>
        <v>0</v>
      </c>
      <c r="D1046" s="200" t="b">
        <f t="shared" si="36"/>
        <v>0</v>
      </c>
    </row>
    <row r="1047" spans="1:4">
      <c r="A1047" s="203">
        <v>42316</v>
      </c>
      <c r="B1047" s="200">
        <v>555</v>
      </c>
      <c r="C1047" s="200" t="b">
        <f t="shared" si="35"/>
        <v>0</v>
      </c>
      <c r="D1047" s="200" t="b">
        <f t="shared" si="36"/>
        <v>0</v>
      </c>
    </row>
    <row r="1048" spans="1:4">
      <c r="A1048" s="203">
        <v>42317</v>
      </c>
      <c r="B1048" s="200">
        <v>640</v>
      </c>
      <c r="C1048" s="200" t="b">
        <f t="shared" si="35"/>
        <v>0</v>
      </c>
      <c r="D1048" s="200" t="b">
        <f t="shared" si="36"/>
        <v>0</v>
      </c>
    </row>
    <row r="1049" spans="1:4">
      <c r="A1049" s="203">
        <v>42318</v>
      </c>
      <c r="B1049" s="200">
        <v>655</v>
      </c>
      <c r="C1049" s="200" t="b">
        <f t="shared" si="35"/>
        <v>0</v>
      </c>
      <c r="D1049" s="200" t="b">
        <f t="shared" si="36"/>
        <v>0</v>
      </c>
    </row>
    <row r="1050" spans="1:4">
      <c r="A1050" s="203">
        <v>42319</v>
      </c>
      <c r="B1050" s="200">
        <v>656</v>
      </c>
      <c r="C1050" s="200" t="b">
        <f t="shared" si="35"/>
        <v>0</v>
      </c>
      <c r="D1050" s="200" t="b">
        <f t="shared" si="36"/>
        <v>0</v>
      </c>
    </row>
    <row r="1051" spans="1:4">
      <c r="A1051" s="203">
        <v>42320</v>
      </c>
      <c r="B1051" s="200">
        <v>657</v>
      </c>
      <c r="C1051" s="200" t="b">
        <f t="shared" si="35"/>
        <v>0</v>
      </c>
      <c r="D1051" s="200" t="b">
        <f t="shared" si="36"/>
        <v>0</v>
      </c>
    </row>
    <row r="1052" spans="1:4">
      <c r="A1052" s="203">
        <v>42321</v>
      </c>
      <c r="B1052" s="200">
        <v>660</v>
      </c>
      <c r="C1052" s="200" t="b">
        <f t="shared" si="35"/>
        <v>0</v>
      </c>
      <c r="D1052" s="200" t="b">
        <f t="shared" si="36"/>
        <v>0</v>
      </c>
    </row>
    <row r="1053" spans="1:4">
      <c r="A1053" s="203">
        <v>42322</v>
      </c>
      <c r="B1053" s="200">
        <v>589</v>
      </c>
      <c r="C1053" s="200" t="b">
        <f t="shared" si="35"/>
        <v>0</v>
      </c>
      <c r="D1053" s="200" t="b">
        <f t="shared" si="36"/>
        <v>0</v>
      </c>
    </row>
    <row r="1054" spans="1:4">
      <c r="A1054" s="203">
        <v>42323</v>
      </c>
      <c r="B1054" s="200">
        <v>545</v>
      </c>
      <c r="C1054" s="200" t="b">
        <f t="shared" si="35"/>
        <v>0</v>
      </c>
      <c r="D1054" s="200" t="b">
        <f t="shared" si="36"/>
        <v>0</v>
      </c>
    </row>
    <row r="1055" spans="1:4">
      <c r="A1055" s="203">
        <v>42324</v>
      </c>
      <c r="B1055" s="200">
        <v>667</v>
      </c>
      <c r="C1055" s="200" t="b">
        <f t="shared" si="35"/>
        <v>0</v>
      </c>
      <c r="D1055" s="200" t="b">
        <f t="shared" si="36"/>
        <v>0</v>
      </c>
    </row>
    <row r="1056" spans="1:4">
      <c r="A1056" s="203">
        <v>42325</v>
      </c>
      <c r="B1056" s="200">
        <v>687</v>
      </c>
      <c r="C1056" s="200" t="b">
        <f t="shared" si="35"/>
        <v>1</v>
      </c>
      <c r="D1056" s="200" t="b">
        <f t="shared" si="36"/>
        <v>0</v>
      </c>
    </row>
    <row r="1057" spans="1:4">
      <c r="A1057" s="203">
        <v>42326</v>
      </c>
      <c r="B1057" s="200">
        <v>682</v>
      </c>
      <c r="C1057" s="200" t="b">
        <f t="shared" si="35"/>
        <v>1</v>
      </c>
      <c r="D1057" s="200" t="b">
        <f t="shared" si="36"/>
        <v>0</v>
      </c>
    </row>
    <row r="1058" spans="1:4">
      <c r="A1058" s="203">
        <v>42327</v>
      </c>
      <c r="B1058" s="200">
        <v>689</v>
      </c>
      <c r="C1058" s="200" t="b">
        <f t="shared" si="35"/>
        <v>1</v>
      </c>
      <c r="D1058" s="200" t="b">
        <f t="shared" si="36"/>
        <v>0</v>
      </c>
    </row>
    <row r="1059" spans="1:4">
      <c r="A1059" s="203">
        <v>42328</v>
      </c>
      <c r="B1059" s="200">
        <v>626</v>
      </c>
      <c r="C1059" s="200" t="b">
        <f t="shared" si="35"/>
        <v>0</v>
      </c>
      <c r="D1059" s="200" t="b">
        <f t="shared" si="36"/>
        <v>0</v>
      </c>
    </row>
    <row r="1060" spans="1:4">
      <c r="A1060" s="203">
        <v>42329</v>
      </c>
      <c r="B1060" s="200">
        <v>586</v>
      </c>
      <c r="C1060" s="200" t="b">
        <f t="shared" si="35"/>
        <v>0</v>
      </c>
      <c r="D1060" s="200" t="b">
        <f t="shared" si="36"/>
        <v>0</v>
      </c>
    </row>
    <row r="1061" spans="1:4">
      <c r="A1061" s="203">
        <v>42330</v>
      </c>
      <c r="B1061" s="200">
        <v>715</v>
      </c>
      <c r="C1061" s="200" t="b">
        <f t="shared" si="35"/>
        <v>0</v>
      </c>
      <c r="D1061" s="200" t="b">
        <f t="shared" si="36"/>
        <v>0</v>
      </c>
    </row>
    <row r="1062" spans="1:4">
      <c r="A1062" s="203">
        <v>42331</v>
      </c>
      <c r="B1062" s="200">
        <v>735</v>
      </c>
      <c r="C1062" s="200" t="b">
        <f t="shared" si="35"/>
        <v>0</v>
      </c>
      <c r="D1062" s="200" t="b">
        <f t="shared" si="36"/>
        <v>0</v>
      </c>
    </row>
    <row r="1063" spans="1:4">
      <c r="A1063" s="203">
        <v>42332</v>
      </c>
      <c r="B1063" s="200">
        <v>738</v>
      </c>
      <c r="C1063" s="200" t="b">
        <f t="shared" si="35"/>
        <v>0</v>
      </c>
      <c r="D1063" s="200" t="b">
        <f t="shared" si="36"/>
        <v>0</v>
      </c>
    </row>
    <row r="1064" spans="1:4">
      <c r="A1064" s="203">
        <v>42333</v>
      </c>
      <c r="B1064" s="200">
        <v>730</v>
      </c>
      <c r="C1064" s="200" t="b">
        <f t="shared" si="35"/>
        <v>0</v>
      </c>
      <c r="D1064" s="200" t="b">
        <f t="shared" si="36"/>
        <v>0</v>
      </c>
    </row>
    <row r="1065" spans="1:4">
      <c r="A1065" s="203">
        <v>42334</v>
      </c>
      <c r="B1065" s="200">
        <v>730</v>
      </c>
      <c r="C1065" s="200" t="b">
        <f t="shared" si="35"/>
        <v>0</v>
      </c>
      <c r="D1065" s="200" t="b">
        <f t="shared" si="36"/>
        <v>0</v>
      </c>
    </row>
    <row r="1066" spans="1:4">
      <c r="A1066" s="203">
        <v>42335</v>
      </c>
      <c r="B1066" s="200">
        <v>718</v>
      </c>
      <c r="C1066" s="200" t="b">
        <f t="shared" si="35"/>
        <v>0</v>
      </c>
      <c r="D1066" s="200" t="b">
        <f t="shared" si="36"/>
        <v>0</v>
      </c>
    </row>
    <row r="1067" spans="1:4">
      <c r="A1067" s="203">
        <v>42336</v>
      </c>
      <c r="B1067" s="200">
        <v>649</v>
      </c>
      <c r="C1067" s="200" t="b">
        <f t="shared" si="35"/>
        <v>0</v>
      </c>
      <c r="D1067" s="200" t="b">
        <f t="shared" si="36"/>
        <v>0</v>
      </c>
    </row>
    <row r="1068" spans="1:4">
      <c r="A1068" s="203">
        <v>42337</v>
      </c>
      <c r="B1068" s="200">
        <v>606</v>
      </c>
      <c r="C1068" s="200" t="b">
        <f t="shared" si="35"/>
        <v>0</v>
      </c>
      <c r="D1068" s="200" t="b">
        <f t="shared" si="36"/>
        <v>0</v>
      </c>
    </row>
    <row r="1069" spans="1:4">
      <c r="A1069" s="203">
        <v>42338</v>
      </c>
      <c r="B1069" s="200">
        <v>720</v>
      </c>
      <c r="C1069" s="200" t="b">
        <f t="shared" si="35"/>
        <v>0</v>
      </c>
      <c r="D1069" s="200" t="b">
        <f t="shared" si="36"/>
        <v>0</v>
      </c>
    </row>
    <row r="1070" spans="1:4">
      <c r="A1070" s="203">
        <v>42339</v>
      </c>
      <c r="B1070" s="200">
        <v>729</v>
      </c>
      <c r="C1070" s="200" t="b">
        <f t="shared" si="35"/>
        <v>0</v>
      </c>
      <c r="D1070" s="200" t="b">
        <f t="shared" si="36"/>
        <v>0</v>
      </c>
    </row>
    <row r="1071" spans="1:4">
      <c r="A1071" s="203">
        <v>42340</v>
      </c>
      <c r="B1071" s="200">
        <v>727</v>
      </c>
      <c r="C1071" s="200" t="b">
        <f t="shared" si="35"/>
        <v>0</v>
      </c>
      <c r="D1071" s="200" t="b">
        <f t="shared" si="36"/>
        <v>0</v>
      </c>
    </row>
    <row r="1072" spans="1:4">
      <c r="A1072" s="203">
        <v>42341</v>
      </c>
      <c r="B1072" s="200">
        <v>730</v>
      </c>
      <c r="C1072" s="200" t="b">
        <f t="shared" si="35"/>
        <v>0</v>
      </c>
      <c r="D1072" s="200" t="b">
        <f t="shared" si="36"/>
        <v>0</v>
      </c>
    </row>
    <row r="1073" spans="1:4">
      <c r="A1073" s="203">
        <v>42342</v>
      </c>
      <c r="B1073" s="200">
        <v>725</v>
      </c>
      <c r="C1073" s="200" t="b">
        <f t="shared" si="35"/>
        <v>0</v>
      </c>
      <c r="D1073" s="200" t="b">
        <f t="shared" si="36"/>
        <v>0</v>
      </c>
    </row>
    <row r="1074" spans="1:4">
      <c r="A1074" s="203">
        <v>42343</v>
      </c>
      <c r="B1074" s="200">
        <v>650</v>
      </c>
      <c r="C1074" s="200" t="b">
        <f t="shared" si="35"/>
        <v>0</v>
      </c>
      <c r="D1074" s="200" t="b">
        <f t="shared" si="36"/>
        <v>0</v>
      </c>
    </row>
    <row r="1075" spans="1:4">
      <c r="A1075" s="203">
        <v>42344</v>
      </c>
      <c r="B1075" s="200">
        <v>604</v>
      </c>
      <c r="C1075" s="200" t="b">
        <f t="shared" si="35"/>
        <v>0</v>
      </c>
      <c r="D1075" s="200" t="b">
        <f t="shared" si="36"/>
        <v>0</v>
      </c>
    </row>
    <row r="1076" spans="1:4">
      <c r="A1076" s="203">
        <v>42345</v>
      </c>
      <c r="B1076" s="200">
        <v>638</v>
      </c>
      <c r="C1076" s="200" t="b">
        <f t="shared" si="35"/>
        <v>0</v>
      </c>
      <c r="D1076" s="200" t="b">
        <f t="shared" si="36"/>
        <v>0</v>
      </c>
    </row>
    <row r="1077" spans="1:4">
      <c r="A1077" s="203">
        <v>42346</v>
      </c>
      <c r="B1077" s="200">
        <v>611</v>
      </c>
      <c r="C1077" s="200" t="b">
        <f t="shared" si="35"/>
        <v>0</v>
      </c>
      <c r="D1077" s="200" t="b">
        <f t="shared" si="36"/>
        <v>0</v>
      </c>
    </row>
    <row r="1078" spans="1:4">
      <c r="A1078" s="203">
        <v>42347</v>
      </c>
      <c r="B1078" s="200">
        <v>715</v>
      </c>
      <c r="C1078" s="200" t="b">
        <f t="shared" si="35"/>
        <v>0</v>
      </c>
      <c r="D1078" s="200" t="b">
        <f t="shared" si="36"/>
        <v>0</v>
      </c>
    </row>
    <row r="1079" spans="1:4">
      <c r="A1079" s="203">
        <v>42348</v>
      </c>
      <c r="B1079" s="200">
        <v>736</v>
      </c>
      <c r="C1079" s="200" t="b">
        <f t="shared" si="35"/>
        <v>0</v>
      </c>
      <c r="D1079" s="200" t="b">
        <f t="shared" si="36"/>
        <v>0</v>
      </c>
    </row>
    <row r="1080" spans="1:4">
      <c r="A1080" s="203">
        <v>42349</v>
      </c>
      <c r="B1080" s="200">
        <v>734</v>
      </c>
      <c r="C1080" s="200" t="b">
        <f t="shared" si="35"/>
        <v>0</v>
      </c>
      <c r="D1080" s="200" t="b">
        <f t="shared" si="36"/>
        <v>0</v>
      </c>
    </row>
    <row r="1081" spans="1:4">
      <c r="A1081" s="203">
        <v>42350</v>
      </c>
      <c r="B1081" s="200">
        <v>660</v>
      </c>
      <c r="C1081" s="200" t="b">
        <f t="shared" si="35"/>
        <v>0</v>
      </c>
      <c r="D1081" s="200" t="b">
        <f t="shared" si="36"/>
        <v>0</v>
      </c>
    </row>
    <row r="1082" spans="1:4">
      <c r="A1082" s="203">
        <v>42351</v>
      </c>
      <c r="B1082" s="200">
        <v>616</v>
      </c>
      <c r="C1082" s="200" t="b">
        <f t="shared" si="35"/>
        <v>0</v>
      </c>
      <c r="D1082" s="200" t="b">
        <f t="shared" si="36"/>
        <v>0</v>
      </c>
    </row>
    <row r="1083" spans="1:4">
      <c r="A1083" s="203">
        <v>42352</v>
      </c>
      <c r="B1083" s="200">
        <v>729</v>
      </c>
      <c r="C1083" s="200" t="b">
        <f t="shared" si="35"/>
        <v>0</v>
      </c>
      <c r="D1083" s="200" t="b">
        <f t="shared" si="36"/>
        <v>0</v>
      </c>
    </row>
    <row r="1084" spans="1:4">
      <c r="A1084" s="203">
        <v>42353</v>
      </c>
      <c r="B1084" s="200">
        <v>732</v>
      </c>
      <c r="C1084" s="200" t="b">
        <f t="shared" si="35"/>
        <v>0</v>
      </c>
      <c r="D1084" s="200" t="b">
        <f t="shared" si="36"/>
        <v>0</v>
      </c>
    </row>
    <row r="1085" spans="1:4">
      <c r="A1085" s="203">
        <v>42354</v>
      </c>
      <c r="B1085" s="200">
        <v>727</v>
      </c>
      <c r="C1085" s="200" t="b">
        <f t="shared" si="35"/>
        <v>0</v>
      </c>
      <c r="D1085" s="200" t="b">
        <f t="shared" si="36"/>
        <v>0</v>
      </c>
    </row>
    <row r="1086" spans="1:4">
      <c r="A1086" s="203">
        <v>42355</v>
      </c>
      <c r="B1086" s="200">
        <v>720</v>
      </c>
      <c r="C1086" s="200" t="b">
        <f t="shared" si="35"/>
        <v>0</v>
      </c>
      <c r="D1086" s="200" t="b">
        <f t="shared" si="36"/>
        <v>0</v>
      </c>
    </row>
    <row r="1087" spans="1:4">
      <c r="A1087" s="203">
        <v>42356</v>
      </c>
      <c r="B1087" s="200">
        <v>707</v>
      </c>
      <c r="C1087" s="200" t="b">
        <f t="shared" si="35"/>
        <v>0</v>
      </c>
      <c r="D1087" s="200" t="b">
        <f t="shared" si="36"/>
        <v>0</v>
      </c>
    </row>
    <row r="1088" spans="1:4">
      <c r="A1088" s="203">
        <v>42357</v>
      </c>
      <c r="B1088" s="200">
        <v>648</v>
      </c>
      <c r="C1088" s="200" t="b">
        <f t="shared" si="35"/>
        <v>0</v>
      </c>
      <c r="D1088" s="200" t="b">
        <f t="shared" si="36"/>
        <v>0</v>
      </c>
    </row>
    <row r="1089" spans="1:4">
      <c r="A1089" s="203">
        <v>42358</v>
      </c>
      <c r="B1089" s="200">
        <v>601</v>
      </c>
      <c r="C1089" s="200" t="b">
        <f t="shared" si="35"/>
        <v>0</v>
      </c>
      <c r="D1089" s="200" t="b">
        <f t="shared" si="36"/>
        <v>0</v>
      </c>
    </row>
    <row r="1090" spans="1:4">
      <c r="A1090" s="203">
        <v>42359</v>
      </c>
      <c r="B1090" s="200">
        <v>692</v>
      </c>
      <c r="C1090" s="200" t="b">
        <f t="shared" si="35"/>
        <v>1</v>
      </c>
      <c r="D1090" s="200" t="b">
        <f t="shared" si="36"/>
        <v>0</v>
      </c>
    </row>
    <row r="1091" spans="1:4">
      <c r="A1091" s="203">
        <v>42360</v>
      </c>
      <c r="B1091" s="200">
        <v>703</v>
      </c>
      <c r="C1091" s="200" t="b">
        <f t="shared" si="35"/>
        <v>0</v>
      </c>
      <c r="D1091" s="200" t="b">
        <f t="shared" si="36"/>
        <v>0</v>
      </c>
    </row>
    <row r="1092" spans="1:4">
      <c r="A1092" s="203">
        <v>42361</v>
      </c>
      <c r="B1092" s="200">
        <v>688</v>
      </c>
      <c r="C1092" s="200" t="b">
        <f t="shared" si="35"/>
        <v>1</v>
      </c>
      <c r="D1092" s="200" t="b">
        <f t="shared" si="36"/>
        <v>0</v>
      </c>
    </row>
    <row r="1093" spans="1:4">
      <c r="A1093" s="203">
        <v>42362</v>
      </c>
      <c r="B1093" s="200">
        <v>605</v>
      </c>
      <c r="C1093" s="200" t="b">
        <f t="shared" si="35"/>
        <v>0</v>
      </c>
      <c r="D1093" s="200" t="b">
        <f t="shared" si="36"/>
        <v>0</v>
      </c>
    </row>
    <row r="1094" spans="1:4">
      <c r="A1094" s="203">
        <v>42363</v>
      </c>
      <c r="B1094" s="200">
        <v>519</v>
      </c>
      <c r="C1094" s="200" t="b">
        <f t="shared" si="35"/>
        <v>0</v>
      </c>
      <c r="D1094" s="200" t="b">
        <f t="shared" si="36"/>
        <v>0</v>
      </c>
    </row>
    <row r="1095" spans="1:4">
      <c r="A1095" s="203">
        <v>42364</v>
      </c>
      <c r="B1095" s="200">
        <v>573</v>
      </c>
      <c r="C1095" s="200" t="b">
        <f t="shared" ref="C1095:C1158" si="37">AND(B1095&gt;675,B1095&lt;700)</f>
        <v>0</v>
      </c>
      <c r="D1095" s="200" t="b">
        <f t="shared" ref="D1095:D1158" si="38">IF(B1095&gt;750,1)</f>
        <v>0</v>
      </c>
    </row>
    <row r="1096" spans="1:4">
      <c r="A1096" s="203">
        <v>42365</v>
      </c>
      <c r="B1096" s="200">
        <v>570</v>
      </c>
      <c r="C1096" s="200" t="b">
        <f t="shared" si="37"/>
        <v>0</v>
      </c>
      <c r="D1096" s="200" t="b">
        <f t="shared" si="38"/>
        <v>0</v>
      </c>
    </row>
    <row r="1097" spans="1:4">
      <c r="A1097" s="203">
        <v>42366</v>
      </c>
      <c r="B1097" s="200">
        <v>650</v>
      </c>
      <c r="C1097" s="200" t="b">
        <f t="shared" si="37"/>
        <v>0</v>
      </c>
      <c r="D1097" s="200" t="b">
        <f t="shared" si="38"/>
        <v>0</v>
      </c>
    </row>
    <row r="1098" spans="1:4">
      <c r="A1098" s="203">
        <v>42367</v>
      </c>
      <c r="B1098" s="200">
        <v>646</v>
      </c>
      <c r="C1098" s="200" t="b">
        <f t="shared" si="37"/>
        <v>0</v>
      </c>
      <c r="D1098" s="200" t="b">
        <f t="shared" si="38"/>
        <v>0</v>
      </c>
    </row>
    <row r="1099" spans="1:4">
      <c r="A1099" s="203">
        <v>42368</v>
      </c>
      <c r="B1099" s="200">
        <v>642</v>
      </c>
      <c r="C1099" s="200" t="b">
        <f t="shared" si="37"/>
        <v>0</v>
      </c>
      <c r="D1099" s="200" t="b">
        <f t="shared" si="38"/>
        <v>0</v>
      </c>
    </row>
    <row r="1100" spans="1:4">
      <c r="A1100" s="203">
        <v>42369</v>
      </c>
      <c r="B1100" s="200">
        <v>593</v>
      </c>
      <c r="C1100" s="200" t="b">
        <f t="shared" si="37"/>
        <v>0</v>
      </c>
      <c r="D1100" s="200" t="b">
        <f t="shared" si="38"/>
        <v>0</v>
      </c>
    </row>
    <row r="1101" spans="1:4">
      <c r="A1101" s="203">
        <v>42370</v>
      </c>
      <c r="B1101" s="200">
        <v>516</v>
      </c>
      <c r="C1101" s="200" t="b">
        <f t="shared" si="37"/>
        <v>0</v>
      </c>
      <c r="D1101" s="200" t="b">
        <f t="shared" si="38"/>
        <v>0</v>
      </c>
    </row>
    <row r="1102" spans="1:4">
      <c r="A1102" s="203">
        <v>42371</v>
      </c>
      <c r="B1102" s="200">
        <v>572</v>
      </c>
      <c r="C1102" s="200" t="b">
        <f t="shared" si="37"/>
        <v>0</v>
      </c>
      <c r="D1102" s="200" t="b">
        <f t="shared" si="38"/>
        <v>0</v>
      </c>
    </row>
    <row r="1103" spans="1:4">
      <c r="A1103" s="203">
        <v>42372</v>
      </c>
      <c r="B1103" s="200">
        <v>586</v>
      </c>
      <c r="C1103" s="200" t="b">
        <f t="shared" si="37"/>
        <v>0</v>
      </c>
      <c r="D1103" s="200" t="b">
        <f t="shared" si="38"/>
        <v>0</v>
      </c>
    </row>
    <row r="1104" spans="1:4">
      <c r="A1104" s="203">
        <v>42373</v>
      </c>
      <c r="B1104" s="200">
        <v>663</v>
      </c>
      <c r="C1104" s="200" t="b">
        <f t="shared" si="37"/>
        <v>0</v>
      </c>
      <c r="D1104" s="200" t="b">
        <f t="shared" si="38"/>
        <v>0</v>
      </c>
    </row>
    <row r="1105" spans="1:4">
      <c r="A1105" s="203">
        <v>42374</v>
      </c>
      <c r="B1105" s="200">
        <v>649</v>
      </c>
      <c r="C1105" s="200" t="b">
        <f t="shared" si="37"/>
        <v>0</v>
      </c>
      <c r="D1105" s="200" t="b">
        <f t="shared" si="38"/>
        <v>0</v>
      </c>
    </row>
    <row r="1106" spans="1:4">
      <c r="A1106" s="203">
        <v>42375</v>
      </c>
      <c r="B1106" s="200">
        <v>583</v>
      </c>
      <c r="C1106" s="200" t="b">
        <f t="shared" si="37"/>
        <v>0</v>
      </c>
      <c r="D1106" s="200" t="b">
        <f t="shared" si="38"/>
        <v>0</v>
      </c>
    </row>
    <row r="1107" spans="1:4">
      <c r="A1107" s="203">
        <v>42376</v>
      </c>
      <c r="B1107" s="200">
        <v>697</v>
      </c>
      <c r="C1107" s="200" t="b">
        <f t="shared" si="37"/>
        <v>1</v>
      </c>
      <c r="D1107" s="200" t="b">
        <f t="shared" si="38"/>
        <v>0</v>
      </c>
    </row>
    <row r="1108" spans="1:4">
      <c r="A1108" s="203">
        <v>42377</v>
      </c>
      <c r="B1108" s="200">
        <v>712</v>
      </c>
      <c r="C1108" s="200" t="b">
        <f t="shared" si="37"/>
        <v>0</v>
      </c>
      <c r="D1108" s="200" t="b">
        <f t="shared" si="38"/>
        <v>0</v>
      </c>
    </row>
    <row r="1109" spans="1:4">
      <c r="A1109" s="203">
        <v>42378</v>
      </c>
      <c r="B1109" s="200">
        <v>641</v>
      </c>
      <c r="C1109" s="200" t="b">
        <f t="shared" si="37"/>
        <v>0</v>
      </c>
      <c r="D1109" s="200" t="b">
        <f t="shared" si="38"/>
        <v>0</v>
      </c>
    </row>
    <row r="1110" spans="1:4">
      <c r="A1110" s="203">
        <v>42379</v>
      </c>
      <c r="B1110" s="200">
        <v>610</v>
      </c>
      <c r="C1110" s="200" t="b">
        <f t="shared" si="37"/>
        <v>0</v>
      </c>
      <c r="D1110" s="200" t="b">
        <f t="shared" si="38"/>
        <v>0</v>
      </c>
    </row>
    <row r="1111" spans="1:4">
      <c r="A1111" s="203">
        <v>42380</v>
      </c>
      <c r="B1111" s="200">
        <v>712</v>
      </c>
      <c r="C1111" s="200" t="b">
        <f t="shared" si="37"/>
        <v>0</v>
      </c>
      <c r="D1111" s="200" t="b">
        <f t="shared" si="38"/>
        <v>0</v>
      </c>
    </row>
    <row r="1112" spans="1:4">
      <c r="A1112" s="203">
        <v>42381</v>
      </c>
      <c r="B1112" s="200">
        <v>733</v>
      </c>
      <c r="C1112" s="200" t="b">
        <f t="shared" si="37"/>
        <v>0</v>
      </c>
      <c r="D1112" s="200" t="b">
        <f t="shared" si="38"/>
        <v>0</v>
      </c>
    </row>
    <row r="1113" spans="1:4">
      <c r="A1113" s="203">
        <v>42382</v>
      </c>
      <c r="B1113" s="200">
        <v>741</v>
      </c>
      <c r="C1113" s="200" t="b">
        <f t="shared" si="37"/>
        <v>0</v>
      </c>
      <c r="D1113" s="200" t="b">
        <f t="shared" si="38"/>
        <v>0</v>
      </c>
    </row>
    <row r="1114" spans="1:4">
      <c r="A1114" s="203">
        <v>42383</v>
      </c>
      <c r="B1114" s="200">
        <v>754</v>
      </c>
      <c r="C1114" s="200" t="b">
        <f t="shared" si="37"/>
        <v>0</v>
      </c>
      <c r="D1114" s="200">
        <f t="shared" si="38"/>
        <v>1</v>
      </c>
    </row>
    <row r="1115" spans="1:4">
      <c r="A1115" s="203">
        <v>42384</v>
      </c>
      <c r="B1115" s="200">
        <v>747</v>
      </c>
      <c r="C1115" s="200" t="b">
        <f t="shared" si="37"/>
        <v>0</v>
      </c>
      <c r="D1115" s="200" t="b">
        <f t="shared" si="38"/>
        <v>0</v>
      </c>
    </row>
    <row r="1116" spans="1:4">
      <c r="A1116" s="203">
        <v>42385</v>
      </c>
      <c r="B1116" s="200">
        <v>684</v>
      </c>
      <c r="C1116" s="200" t="b">
        <f t="shared" si="37"/>
        <v>1</v>
      </c>
      <c r="D1116" s="200" t="b">
        <f t="shared" si="38"/>
        <v>0</v>
      </c>
    </row>
    <row r="1117" spans="1:4">
      <c r="A1117" s="203">
        <v>42386</v>
      </c>
      <c r="B1117" s="200">
        <v>645</v>
      </c>
      <c r="C1117" s="200" t="b">
        <f t="shared" si="37"/>
        <v>0</v>
      </c>
      <c r="D1117" s="200" t="b">
        <f t="shared" si="38"/>
        <v>0</v>
      </c>
    </row>
    <row r="1118" spans="1:4">
      <c r="A1118" s="203">
        <v>42387</v>
      </c>
      <c r="B1118" s="200">
        <v>752</v>
      </c>
      <c r="C1118" s="200" t="b">
        <f t="shared" si="37"/>
        <v>0</v>
      </c>
      <c r="D1118" s="200">
        <f t="shared" si="38"/>
        <v>1</v>
      </c>
    </row>
    <row r="1119" spans="1:4">
      <c r="A1119" s="203">
        <v>42388</v>
      </c>
      <c r="B1119" s="200">
        <v>752</v>
      </c>
      <c r="C1119" s="200" t="b">
        <f t="shared" si="37"/>
        <v>0</v>
      </c>
      <c r="D1119" s="200">
        <f t="shared" si="38"/>
        <v>1</v>
      </c>
    </row>
    <row r="1120" spans="1:4">
      <c r="A1120" s="203">
        <v>42389</v>
      </c>
      <c r="B1120" s="200">
        <v>748</v>
      </c>
      <c r="C1120" s="200" t="b">
        <f t="shared" si="37"/>
        <v>0</v>
      </c>
      <c r="D1120" s="200" t="b">
        <f t="shared" si="38"/>
        <v>0</v>
      </c>
    </row>
    <row r="1121" spans="1:4">
      <c r="A1121" s="203">
        <v>42390</v>
      </c>
      <c r="B1121" s="200">
        <v>742</v>
      </c>
      <c r="C1121" s="200" t="b">
        <f t="shared" si="37"/>
        <v>0</v>
      </c>
      <c r="D1121" s="200" t="b">
        <f t="shared" si="38"/>
        <v>0</v>
      </c>
    </row>
    <row r="1122" spans="1:4">
      <c r="A1122" s="203">
        <v>42391</v>
      </c>
      <c r="B1122" s="200">
        <v>735</v>
      </c>
      <c r="C1122" s="200" t="b">
        <f t="shared" si="37"/>
        <v>0</v>
      </c>
      <c r="D1122" s="200" t="b">
        <f t="shared" si="38"/>
        <v>0</v>
      </c>
    </row>
    <row r="1123" spans="1:4">
      <c r="A1123" s="203">
        <v>42392</v>
      </c>
      <c r="B1123" s="200">
        <v>652</v>
      </c>
      <c r="C1123" s="200" t="b">
        <f t="shared" si="37"/>
        <v>0</v>
      </c>
      <c r="D1123" s="200" t="b">
        <f t="shared" si="38"/>
        <v>0</v>
      </c>
    </row>
    <row r="1124" spans="1:4">
      <c r="A1124" s="203">
        <v>42393</v>
      </c>
      <c r="B1124" s="200">
        <v>607</v>
      </c>
      <c r="C1124" s="200" t="b">
        <f t="shared" si="37"/>
        <v>0</v>
      </c>
      <c r="D1124" s="200" t="b">
        <f t="shared" si="38"/>
        <v>0</v>
      </c>
    </row>
    <row r="1125" spans="1:4">
      <c r="A1125" s="203">
        <v>42394</v>
      </c>
      <c r="B1125" s="200">
        <v>717</v>
      </c>
      <c r="C1125" s="200" t="b">
        <f t="shared" si="37"/>
        <v>0</v>
      </c>
      <c r="D1125" s="200" t="b">
        <f t="shared" si="38"/>
        <v>0</v>
      </c>
    </row>
    <row r="1126" spans="1:4">
      <c r="A1126" s="203">
        <v>42395</v>
      </c>
      <c r="B1126" s="200">
        <v>731</v>
      </c>
      <c r="C1126" s="200" t="b">
        <f t="shared" si="37"/>
        <v>0</v>
      </c>
      <c r="D1126" s="200" t="b">
        <f t="shared" si="38"/>
        <v>0</v>
      </c>
    </row>
    <row r="1127" spans="1:4">
      <c r="A1127" s="203">
        <v>42396</v>
      </c>
      <c r="B1127" s="200">
        <v>730</v>
      </c>
      <c r="C1127" s="200" t="b">
        <f t="shared" si="37"/>
        <v>0</v>
      </c>
      <c r="D1127" s="200" t="b">
        <f t="shared" si="38"/>
        <v>0</v>
      </c>
    </row>
    <row r="1128" spans="1:4">
      <c r="A1128" s="203">
        <v>42397</v>
      </c>
      <c r="B1128" s="200">
        <v>728</v>
      </c>
      <c r="C1128" s="200" t="b">
        <f t="shared" si="37"/>
        <v>0</v>
      </c>
      <c r="D1128" s="200" t="b">
        <f t="shared" si="38"/>
        <v>0</v>
      </c>
    </row>
    <row r="1129" spans="1:4">
      <c r="A1129" s="203">
        <v>42398</v>
      </c>
      <c r="B1129" s="200">
        <v>721</v>
      </c>
      <c r="C1129" s="200" t="b">
        <f t="shared" si="37"/>
        <v>0</v>
      </c>
      <c r="D1129" s="200" t="b">
        <f t="shared" si="38"/>
        <v>0</v>
      </c>
    </row>
    <row r="1130" spans="1:4">
      <c r="A1130" s="203">
        <v>42399</v>
      </c>
      <c r="B1130" s="200">
        <v>649</v>
      </c>
      <c r="C1130" s="200" t="b">
        <f t="shared" si="37"/>
        <v>0</v>
      </c>
      <c r="D1130" s="200" t="b">
        <f t="shared" si="38"/>
        <v>0</v>
      </c>
    </row>
    <row r="1131" spans="1:4">
      <c r="A1131" s="203">
        <v>42400</v>
      </c>
      <c r="B1131" s="200">
        <v>608</v>
      </c>
      <c r="C1131" s="200" t="b">
        <f t="shared" si="37"/>
        <v>0</v>
      </c>
      <c r="D1131" s="200" t="b">
        <f t="shared" si="38"/>
        <v>0</v>
      </c>
    </row>
    <row r="1132" spans="1:4">
      <c r="A1132" s="203">
        <v>42401</v>
      </c>
      <c r="B1132" s="200">
        <v>703</v>
      </c>
      <c r="C1132" s="200" t="b">
        <f t="shared" si="37"/>
        <v>0</v>
      </c>
      <c r="D1132" s="200" t="b">
        <f t="shared" si="38"/>
        <v>0</v>
      </c>
    </row>
    <row r="1133" spans="1:4">
      <c r="A1133" s="203">
        <v>42402</v>
      </c>
      <c r="B1133" s="200">
        <v>718</v>
      </c>
      <c r="C1133" s="200" t="b">
        <f t="shared" si="37"/>
        <v>0</v>
      </c>
      <c r="D1133" s="200" t="b">
        <f t="shared" si="38"/>
        <v>0</v>
      </c>
    </row>
    <row r="1134" spans="1:4">
      <c r="A1134" s="203">
        <v>42403</v>
      </c>
      <c r="B1134" s="200">
        <v>730</v>
      </c>
      <c r="C1134" s="200" t="b">
        <f t="shared" si="37"/>
        <v>0</v>
      </c>
      <c r="D1134" s="200" t="b">
        <f t="shared" si="38"/>
        <v>0</v>
      </c>
    </row>
    <row r="1135" spans="1:4">
      <c r="A1135" s="203">
        <v>42404</v>
      </c>
      <c r="B1135" s="200">
        <v>730</v>
      </c>
      <c r="C1135" s="200" t="b">
        <f t="shared" si="37"/>
        <v>0</v>
      </c>
      <c r="D1135" s="200" t="b">
        <f t="shared" si="38"/>
        <v>0</v>
      </c>
    </row>
    <row r="1136" spans="1:4">
      <c r="A1136" s="203">
        <v>42405</v>
      </c>
      <c r="B1136" s="200">
        <v>725</v>
      </c>
      <c r="C1136" s="200" t="b">
        <f t="shared" si="37"/>
        <v>0</v>
      </c>
      <c r="D1136" s="200" t="b">
        <f t="shared" si="38"/>
        <v>0</v>
      </c>
    </row>
    <row r="1137" spans="1:4">
      <c r="A1137" s="203">
        <v>42406</v>
      </c>
      <c r="B1137" s="200">
        <v>661</v>
      </c>
      <c r="C1137" s="200" t="b">
        <f t="shared" si="37"/>
        <v>0</v>
      </c>
      <c r="D1137" s="200" t="b">
        <f t="shared" si="38"/>
        <v>0</v>
      </c>
    </row>
    <row r="1138" spans="1:4">
      <c r="A1138" s="203">
        <v>42407</v>
      </c>
      <c r="B1138" s="200">
        <v>613</v>
      </c>
      <c r="C1138" s="200" t="b">
        <f t="shared" si="37"/>
        <v>0</v>
      </c>
      <c r="D1138" s="200" t="b">
        <f t="shared" si="38"/>
        <v>0</v>
      </c>
    </row>
    <row r="1139" spans="1:4">
      <c r="A1139" s="203">
        <v>42408</v>
      </c>
      <c r="B1139" s="200">
        <v>715</v>
      </c>
      <c r="C1139" s="200" t="b">
        <f t="shared" si="37"/>
        <v>0</v>
      </c>
      <c r="D1139" s="200" t="b">
        <f t="shared" si="38"/>
        <v>0</v>
      </c>
    </row>
    <row r="1140" spans="1:4">
      <c r="A1140" s="203">
        <v>42409</v>
      </c>
      <c r="B1140" s="200">
        <v>731</v>
      </c>
      <c r="C1140" s="200" t="b">
        <f t="shared" si="37"/>
        <v>0</v>
      </c>
      <c r="D1140" s="200" t="b">
        <f t="shared" si="38"/>
        <v>0</v>
      </c>
    </row>
    <row r="1141" spans="1:4">
      <c r="A1141" s="203">
        <v>42410</v>
      </c>
      <c r="B1141" s="200">
        <v>730</v>
      </c>
      <c r="C1141" s="200" t="b">
        <f t="shared" si="37"/>
        <v>0</v>
      </c>
      <c r="D1141" s="200" t="b">
        <f t="shared" si="38"/>
        <v>0</v>
      </c>
    </row>
    <row r="1142" spans="1:4">
      <c r="A1142" s="203">
        <v>42411</v>
      </c>
      <c r="B1142" s="200">
        <v>724</v>
      </c>
      <c r="C1142" s="200" t="b">
        <f t="shared" si="37"/>
        <v>0</v>
      </c>
      <c r="D1142" s="200" t="b">
        <f t="shared" si="38"/>
        <v>0</v>
      </c>
    </row>
    <row r="1143" spans="1:4">
      <c r="A1143" s="203">
        <v>42412</v>
      </c>
      <c r="B1143" s="200">
        <v>726</v>
      </c>
      <c r="C1143" s="200" t="b">
        <f t="shared" si="37"/>
        <v>0</v>
      </c>
      <c r="D1143" s="200" t="b">
        <f t="shared" si="38"/>
        <v>0</v>
      </c>
    </row>
    <row r="1144" spans="1:4">
      <c r="A1144" s="203">
        <v>42413</v>
      </c>
      <c r="B1144" s="200">
        <v>650</v>
      </c>
      <c r="C1144" s="200" t="b">
        <f t="shared" si="37"/>
        <v>0</v>
      </c>
      <c r="D1144" s="200" t="b">
        <f t="shared" si="38"/>
        <v>0</v>
      </c>
    </row>
    <row r="1145" spans="1:4">
      <c r="A1145" s="203">
        <v>42414</v>
      </c>
      <c r="B1145" s="200">
        <v>616</v>
      </c>
      <c r="C1145" s="200" t="b">
        <f t="shared" si="37"/>
        <v>0</v>
      </c>
      <c r="D1145" s="200" t="b">
        <f t="shared" si="38"/>
        <v>0</v>
      </c>
    </row>
    <row r="1146" spans="1:4">
      <c r="A1146" s="203">
        <v>42415</v>
      </c>
      <c r="B1146" s="200">
        <v>734</v>
      </c>
      <c r="C1146" s="200" t="b">
        <f t="shared" si="37"/>
        <v>0</v>
      </c>
      <c r="D1146" s="200" t="b">
        <f t="shared" si="38"/>
        <v>0</v>
      </c>
    </row>
    <row r="1147" spans="1:4">
      <c r="A1147" s="203">
        <v>42416</v>
      </c>
      <c r="B1147" s="200">
        <v>755</v>
      </c>
      <c r="C1147" s="200" t="b">
        <f t="shared" si="37"/>
        <v>0</v>
      </c>
      <c r="D1147" s="200">
        <f t="shared" si="38"/>
        <v>1</v>
      </c>
    </row>
    <row r="1148" spans="1:4">
      <c r="A1148" s="203">
        <v>42417</v>
      </c>
      <c r="B1148" s="200">
        <v>761</v>
      </c>
      <c r="C1148" s="200" t="b">
        <f t="shared" si="37"/>
        <v>0</v>
      </c>
      <c r="D1148" s="200">
        <f t="shared" si="38"/>
        <v>1</v>
      </c>
    </row>
    <row r="1149" spans="1:4">
      <c r="A1149" s="203">
        <v>42418</v>
      </c>
      <c r="B1149" s="200">
        <v>768</v>
      </c>
      <c r="C1149" s="200" t="b">
        <f t="shared" si="37"/>
        <v>0</v>
      </c>
      <c r="D1149" s="200">
        <f t="shared" si="38"/>
        <v>1</v>
      </c>
    </row>
    <row r="1150" spans="1:4">
      <c r="A1150" s="203">
        <v>42419</v>
      </c>
      <c r="B1150" s="200">
        <v>754</v>
      </c>
      <c r="C1150" s="200" t="b">
        <f t="shared" si="37"/>
        <v>0</v>
      </c>
      <c r="D1150" s="200">
        <f t="shared" si="38"/>
        <v>1</v>
      </c>
    </row>
    <row r="1151" spans="1:4">
      <c r="A1151" s="203">
        <v>42420</v>
      </c>
      <c r="B1151" s="200">
        <v>671</v>
      </c>
      <c r="C1151" s="200" t="b">
        <f t="shared" si="37"/>
        <v>0</v>
      </c>
      <c r="D1151" s="200" t="b">
        <f t="shared" si="38"/>
        <v>0</v>
      </c>
    </row>
    <row r="1152" spans="1:4">
      <c r="A1152" s="203">
        <v>42421</v>
      </c>
      <c r="B1152" s="200">
        <v>627</v>
      </c>
      <c r="C1152" s="200" t="b">
        <f t="shared" si="37"/>
        <v>0</v>
      </c>
      <c r="D1152" s="200" t="b">
        <f t="shared" si="38"/>
        <v>0</v>
      </c>
    </row>
    <row r="1153" spans="1:4">
      <c r="A1153" s="203">
        <v>42422</v>
      </c>
      <c r="B1153" s="200">
        <v>718</v>
      </c>
      <c r="C1153" s="200" t="b">
        <f t="shared" si="37"/>
        <v>0</v>
      </c>
      <c r="D1153" s="200" t="b">
        <f t="shared" si="38"/>
        <v>0</v>
      </c>
    </row>
    <row r="1154" spans="1:4">
      <c r="A1154" s="203">
        <v>42423</v>
      </c>
      <c r="B1154" s="200">
        <v>725</v>
      </c>
      <c r="C1154" s="200" t="b">
        <f t="shared" si="37"/>
        <v>0</v>
      </c>
      <c r="D1154" s="200" t="b">
        <f t="shared" si="38"/>
        <v>0</v>
      </c>
    </row>
    <row r="1155" spans="1:4">
      <c r="A1155" s="203">
        <v>42424</v>
      </c>
      <c r="B1155" s="200">
        <v>735</v>
      </c>
      <c r="C1155" s="200" t="b">
        <f t="shared" si="37"/>
        <v>0</v>
      </c>
      <c r="D1155" s="200" t="b">
        <f t="shared" si="38"/>
        <v>0</v>
      </c>
    </row>
    <row r="1156" spans="1:4">
      <c r="A1156" s="203">
        <v>42425</v>
      </c>
      <c r="B1156" s="200">
        <v>727</v>
      </c>
      <c r="C1156" s="200" t="b">
        <f t="shared" si="37"/>
        <v>0</v>
      </c>
      <c r="D1156" s="200" t="b">
        <f t="shared" si="38"/>
        <v>0</v>
      </c>
    </row>
    <row r="1157" spans="1:4">
      <c r="A1157" s="203">
        <v>42426</v>
      </c>
      <c r="B1157" s="200">
        <v>735</v>
      </c>
      <c r="C1157" s="200" t="b">
        <f t="shared" si="37"/>
        <v>0</v>
      </c>
      <c r="D1157" s="200" t="b">
        <f t="shared" si="38"/>
        <v>0</v>
      </c>
    </row>
    <row r="1158" spans="1:4">
      <c r="A1158" s="203">
        <v>42427</v>
      </c>
      <c r="B1158" s="200">
        <v>683</v>
      </c>
      <c r="C1158" s="200" t="b">
        <f t="shared" si="37"/>
        <v>1</v>
      </c>
      <c r="D1158" s="200" t="b">
        <f t="shared" si="38"/>
        <v>0</v>
      </c>
    </row>
    <row r="1159" spans="1:4">
      <c r="A1159" s="203">
        <v>42428</v>
      </c>
      <c r="B1159" s="200">
        <v>627</v>
      </c>
      <c r="C1159" s="200" t="b">
        <f t="shared" ref="C1159:C1222" si="39">AND(B1159&gt;675,B1159&lt;700)</f>
        <v>0</v>
      </c>
      <c r="D1159" s="200" t="b">
        <f t="shared" ref="D1159:D1222" si="40">IF(B1159&gt;750,1)</f>
        <v>0</v>
      </c>
    </row>
    <row r="1160" spans="1:4">
      <c r="A1160" s="203">
        <v>42429</v>
      </c>
      <c r="B1160" s="200">
        <v>718</v>
      </c>
      <c r="C1160" s="200" t="b">
        <f t="shared" si="39"/>
        <v>0</v>
      </c>
      <c r="D1160" s="200" t="b">
        <f t="shared" si="40"/>
        <v>0</v>
      </c>
    </row>
    <row r="1161" spans="1:4">
      <c r="A1161" s="203">
        <v>42430</v>
      </c>
      <c r="B1161" s="200">
        <v>732</v>
      </c>
      <c r="C1161" s="200" t="b">
        <f t="shared" si="39"/>
        <v>0</v>
      </c>
      <c r="D1161" s="200" t="b">
        <f t="shared" si="40"/>
        <v>0</v>
      </c>
    </row>
    <row r="1162" spans="1:4">
      <c r="A1162" s="203">
        <v>42431</v>
      </c>
      <c r="B1162" s="200">
        <v>733</v>
      </c>
      <c r="C1162" s="200" t="b">
        <f t="shared" si="39"/>
        <v>0</v>
      </c>
      <c r="D1162" s="200" t="b">
        <f t="shared" si="40"/>
        <v>0</v>
      </c>
    </row>
    <row r="1163" spans="1:4">
      <c r="A1163" s="203">
        <v>42432</v>
      </c>
      <c r="B1163" s="200">
        <v>724</v>
      </c>
      <c r="C1163" s="200" t="b">
        <f t="shared" si="39"/>
        <v>0</v>
      </c>
      <c r="D1163" s="200" t="b">
        <f t="shared" si="40"/>
        <v>0</v>
      </c>
    </row>
    <row r="1164" spans="1:4">
      <c r="A1164" s="203">
        <v>42433</v>
      </c>
      <c r="B1164" s="200">
        <v>728</v>
      </c>
      <c r="C1164" s="200" t="b">
        <f t="shared" si="39"/>
        <v>0</v>
      </c>
      <c r="D1164" s="200" t="b">
        <f t="shared" si="40"/>
        <v>0</v>
      </c>
    </row>
    <row r="1165" spans="1:4">
      <c r="A1165" s="203">
        <v>42434</v>
      </c>
      <c r="B1165" s="200">
        <v>658</v>
      </c>
      <c r="C1165" s="200" t="b">
        <f t="shared" si="39"/>
        <v>0</v>
      </c>
      <c r="D1165" s="200" t="b">
        <f t="shared" si="40"/>
        <v>0</v>
      </c>
    </row>
    <row r="1166" spans="1:4">
      <c r="A1166" s="203">
        <v>42435</v>
      </c>
      <c r="B1166" s="200">
        <v>613</v>
      </c>
      <c r="C1166" s="200" t="b">
        <f t="shared" si="39"/>
        <v>0</v>
      </c>
      <c r="D1166" s="200" t="b">
        <f t="shared" si="40"/>
        <v>0</v>
      </c>
    </row>
    <row r="1167" spans="1:4">
      <c r="A1167" s="203">
        <v>42436</v>
      </c>
      <c r="B1167" s="200">
        <v>743</v>
      </c>
      <c r="C1167" s="200" t="b">
        <f t="shared" si="39"/>
        <v>0</v>
      </c>
      <c r="D1167" s="200" t="b">
        <f t="shared" si="40"/>
        <v>0</v>
      </c>
    </row>
    <row r="1168" spans="1:4">
      <c r="A1168" s="203">
        <v>42437</v>
      </c>
      <c r="B1168" s="200">
        <v>750</v>
      </c>
      <c r="C1168" s="200" t="b">
        <f t="shared" si="39"/>
        <v>0</v>
      </c>
      <c r="D1168" s="200" t="b">
        <f t="shared" si="40"/>
        <v>0</v>
      </c>
    </row>
    <row r="1169" spans="1:4">
      <c r="A1169" s="203">
        <v>42438</v>
      </c>
      <c r="B1169" s="200">
        <v>761</v>
      </c>
      <c r="C1169" s="200" t="b">
        <f t="shared" si="39"/>
        <v>0</v>
      </c>
      <c r="D1169" s="200">
        <f t="shared" si="40"/>
        <v>1</v>
      </c>
    </row>
    <row r="1170" spans="1:4">
      <c r="A1170" s="203">
        <v>42439</v>
      </c>
      <c r="B1170" s="200">
        <v>757</v>
      </c>
      <c r="C1170" s="200" t="b">
        <f t="shared" si="39"/>
        <v>0</v>
      </c>
      <c r="D1170" s="200">
        <f t="shared" si="40"/>
        <v>1</v>
      </c>
    </row>
    <row r="1171" spans="1:4">
      <c r="A1171" s="203">
        <v>42440</v>
      </c>
      <c r="B1171" s="200">
        <v>734</v>
      </c>
      <c r="C1171" s="200" t="b">
        <f t="shared" si="39"/>
        <v>0</v>
      </c>
      <c r="D1171" s="200" t="b">
        <f t="shared" si="40"/>
        <v>0</v>
      </c>
    </row>
    <row r="1172" spans="1:4">
      <c r="A1172" s="203">
        <v>42441</v>
      </c>
      <c r="B1172" s="200">
        <v>652</v>
      </c>
      <c r="C1172" s="200" t="b">
        <f t="shared" si="39"/>
        <v>0</v>
      </c>
      <c r="D1172" s="200" t="b">
        <f t="shared" si="40"/>
        <v>0</v>
      </c>
    </row>
    <row r="1173" spans="1:4">
      <c r="A1173" s="203">
        <v>42442</v>
      </c>
      <c r="B1173" s="200">
        <v>610</v>
      </c>
      <c r="C1173" s="200" t="b">
        <f t="shared" si="39"/>
        <v>0</v>
      </c>
      <c r="D1173" s="200" t="b">
        <f t="shared" si="40"/>
        <v>0</v>
      </c>
    </row>
    <row r="1174" spans="1:4">
      <c r="A1174" s="203">
        <v>42443</v>
      </c>
      <c r="B1174" s="200">
        <v>735</v>
      </c>
      <c r="C1174" s="200" t="b">
        <f t="shared" si="39"/>
        <v>0</v>
      </c>
      <c r="D1174" s="200" t="b">
        <f t="shared" si="40"/>
        <v>0</v>
      </c>
    </row>
    <row r="1175" spans="1:4">
      <c r="A1175" s="203">
        <v>42444</v>
      </c>
      <c r="B1175" s="200">
        <v>747</v>
      </c>
      <c r="C1175" s="200" t="b">
        <f t="shared" si="39"/>
        <v>0</v>
      </c>
      <c r="D1175" s="200" t="b">
        <f t="shared" si="40"/>
        <v>0</v>
      </c>
    </row>
    <row r="1176" spans="1:4">
      <c r="A1176" s="203">
        <v>42445</v>
      </c>
      <c r="B1176" s="200">
        <v>735</v>
      </c>
      <c r="C1176" s="200" t="b">
        <f t="shared" si="39"/>
        <v>0</v>
      </c>
      <c r="D1176" s="200" t="b">
        <f t="shared" si="40"/>
        <v>0</v>
      </c>
    </row>
    <row r="1177" spans="1:4">
      <c r="A1177" s="203">
        <v>42446</v>
      </c>
      <c r="B1177" s="200">
        <v>738</v>
      </c>
      <c r="C1177" s="200" t="b">
        <f t="shared" si="39"/>
        <v>0</v>
      </c>
      <c r="D1177" s="200" t="b">
        <f t="shared" si="40"/>
        <v>0</v>
      </c>
    </row>
    <row r="1178" spans="1:4">
      <c r="A1178" s="203">
        <v>42447</v>
      </c>
      <c r="B1178" s="200">
        <v>730</v>
      </c>
      <c r="C1178" s="200" t="b">
        <f t="shared" si="39"/>
        <v>0</v>
      </c>
      <c r="D1178" s="200" t="b">
        <f t="shared" si="40"/>
        <v>0</v>
      </c>
    </row>
    <row r="1179" spans="1:4">
      <c r="A1179" s="203">
        <v>42448</v>
      </c>
      <c r="B1179" s="200">
        <v>615</v>
      </c>
      <c r="C1179" s="200" t="b">
        <f t="shared" si="39"/>
        <v>0</v>
      </c>
      <c r="D1179" s="200" t="b">
        <f t="shared" si="40"/>
        <v>0</v>
      </c>
    </row>
    <row r="1180" spans="1:4">
      <c r="A1180" s="203">
        <v>42449</v>
      </c>
      <c r="B1180" s="200">
        <v>604</v>
      </c>
      <c r="C1180" s="200" t="b">
        <f t="shared" si="39"/>
        <v>0</v>
      </c>
      <c r="D1180" s="200" t="b">
        <f t="shared" si="40"/>
        <v>0</v>
      </c>
    </row>
    <row r="1181" spans="1:4">
      <c r="A1181" s="203">
        <v>42450</v>
      </c>
      <c r="B1181" s="200">
        <v>708</v>
      </c>
      <c r="C1181" s="200" t="b">
        <f t="shared" si="39"/>
        <v>0</v>
      </c>
      <c r="D1181" s="200" t="b">
        <f t="shared" si="40"/>
        <v>0</v>
      </c>
    </row>
    <row r="1182" spans="1:4">
      <c r="A1182" s="203">
        <v>42451</v>
      </c>
      <c r="B1182" s="200">
        <v>708</v>
      </c>
      <c r="C1182" s="200" t="b">
        <f t="shared" si="39"/>
        <v>0</v>
      </c>
      <c r="D1182" s="200" t="b">
        <f t="shared" si="40"/>
        <v>0</v>
      </c>
    </row>
    <row r="1183" spans="1:4">
      <c r="A1183" s="203">
        <v>42452</v>
      </c>
      <c r="B1183" s="200">
        <v>692</v>
      </c>
      <c r="C1183" s="200" t="b">
        <f t="shared" si="39"/>
        <v>1</v>
      </c>
      <c r="D1183" s="200" t="b">
        <f t="shared" si="40"/>
        <v>0</v>
      </c>
    </row>
    <row r="1184" spans="1:4">
      <c r="A1184" s="203">
        <v>42453</v>
      </c>
      <c r="B1184" s="200">
        <v>607</v>
      </c>
      <c r="C1184" s="200" t="b">
        <f t="shared" si="39"/>
        <v>0</v>
      </c>
      <c r="D1184" s="200" t="b">
        <f t="shared" si="40"/>
        <v>0</v>
      </c>
    </row>
    <row r="1185" spans="1:4">
      <c r="A1185" s="203">
        <v>42454</v>
      </c>
      <c r="B1185" s="200">
        <v>563</v>
      </c>
      <c r="C1185" s="200" t="b">
        <f t="shared" si="39"/>
        <v>0</v>
      </c>
      <c r="D1185" s="200" t="b">
        <f t="shared" si="40"/>
        <v>0</v>
      </c>
    </row>
    <row r="1186" spans="1:4">
      <c r="A1186" s="203">
        <v>42455</v>
      </c>
      <c r="B1186" s="200">
        <v>583</v>
      </c>
      <c r="C1186" s="200" t="b">
        <f t="shared" si="39"/>
        <v>0</v>
      </c>
      <c r="D1186" s="200" t="b">
        <f t="shared" si="40"/>
        <v>0</v>
      </c>
    </row>
    <row r="1187" spans="1:4">
      <c r="A1187" s="203">
        <v>42456</v>
      </c>
      <c r="B1187" s="200">
        <v>533</v>
      </c>
      <c r="C1187" s="200" t="b">
        <f t="shared" si="39"/>
        <v>0</v>
      </c>
      <c r="D1187" s="200" t="b">
        <f t="shared" si="40"/>
        <v>0</v>
      </c>
    </row>
    <row r="1188" spans="1:4">
      <c r="A1188" s="203">
        <v>42457</v>
      </c>
      <c r="B1188" s="200">
        <v>614</v>
      </c>
      <c r="C1188" s="200" t="b">
        <f t="shared" si="39"/>
        <v>0</v>
      </c>
      <c r="D1188" s="200" t="b">
        <f t="shared" si="40"/>
        <v>0</v>
      </c>
    </row>
    <row r="1189" spans="1:4">
      <c r="A1189" s="203">
        <v>42458</v>
      </c>
      <c r="B1189" s="200">
        <v>675</v>
      </c>
      <c r="C1189" s="200" t="b">
        <f t="shared" si="39"/>
        <v>0</v>
      </c>
      <c r="D1189" s="200" t="b">
        <f t="shared" si="40"/>
        <v>0</v>
      </c>
    </row>
    <row r="1190" spans="1:4">
      <c r="A1190" s="203">
        <v>42459</v>
      </c>
      <c r="B1190" s="200">
        <v>675</v>
      </c>
      <c r="C1190" s="200" t="b">
        <f t="shared" si="39"/>
        <v>0</v>
      </c>
      <c r="D1190" s="200" t="b">
        <f t="shared" si="40"/>
        <v>0</v>
      </c>
    </row>
    <row r="1191" spans="1:4">
      <c r="A1191" s="203">
        <v>42460</v>
      </c>
      <c r="B1191" s="200">
        <v>691</v>
      </c>
      <c r="C1191" s="200" t="b">
        <f t="shared" si="39"/>
        <v>1</v>
      </c>
      <c r="D1191" s="200" t="b">
        <f t="shared" si="40"/>
        <v>0</v>
      </c>
    </row>
    <row r="1192" spans="1:4">
      <c r="A1192" s="203">
        <v>42461</v>
      </c>
      <c r="B1192" s="200">
        <v>690</v>
      </c>
      <c r="C1192" s="200" t="b">
        <f t="shared" si="39"/>
        <v>1</v>
      </c>
      <c r="D1192" s="200" t="b">
        <f t="shared" si="40"/>
        <v>0</v>
      </c>
    </row>
    <row r="1193" spans="1:4">
      <c r="A1193" s="203">
        <v>42462</v>
      </c>
      <c r="B1193" s="200">
        <v>618</v>
      </c>
      <c r="C1193" s="200" t="b">
        <f t="shared" si="39"/>
        <v>0</v>
      </c>
      <c r="D1193" s="200" t="b">
        <f t="shared" si="40"/>
        <v>0</v>
      </c>
    </row>
    <row r="1194" spans="1:4">
      <c r="A1194" s="203">
        <v>42463</v>
      </c>
      <c r="B1194" s="200">
        <v>576</v>
      </c>
      <c r="C1194" s="200" t="b">
        <f t="shared" si="39"/>
        <v>0</v>
      </c>
      <c r="D1194" s="200" t="b">
        <f t="shared" si="40"/>
        <v>0</v>
      </c>
    </row>
    <row r="1195" spans="1:4">
      <c r="A1195" s="203">
        <v>42464</v>
      </c>
      <c r="B1195" s="200">
        <v>698</v>
      </c>
      <c r="C1195" s="200" t="b">
        <f t="shared" si="39"/>
        <v>1</v>
      </c>
      <c r="D1195" s="200" t="b">
        <f t="shared" si="40"/>
        <v>0</v>
      </c>
    </row>
    <row r="1196" spans="1:4">
      <c r="A1196" s="203">
        <v>42465</v>
      </c>
      <c r="B1196" s="200">
        <v>708</v>
      </c>
      <c r="C1196" s="200" t="b">
        <f t="shared" si="39"/>
        <v>0</v>
      </c>
      <c r="D1196" s="200" t="b">
        <f t="shared" si="40"/>
        <v>0</v>
      </c>
    </row>
    <row r="1197" spans="1:4">
      <c r="A1197" s="203">
        <v>42466</v>
      </c>
      <c r="B1197" s="200">
        <v>695</v>
      </c>
      <c r="C1197" s="200" t="b">
        <f t="shared" si="39"/>
        <v>1</v>
      </c>
      <c r="D1197" s="200" t="b">
        <f t="shared" si="40"/>
        <v>0</v>
      </c>
    </row>
    <row r="1198" spans="1:4">
      <c r="A1198" s="203">
        <v>42467</v>
      </c>
      <c r="B1198" s="200">
        <v>685</v>
      </c>
      <c r="C1198" s="200" t="b">
        <f t="shared" si="39"/>
        <v>1</v>
      </c>
      <c r="D1198" s="200" t="b">
        <f t="shared" si="40"/>
        <v>0</v>
      </c>
    </row>
    <row r="1199" spans="1:4">
      <c r="A1199" s="203">
        <v>42468</v>
      </c>
      <c r="B1199" s="200">
        <v>693</v>
      </c>
      <c r="C1199" s="200" t="b">
        <f t="shared" si="39"/>
        <v>1</v>
      </c>
      <c r="D1199" s="200" t="b">
        <f t="shared" si="40"/>
        <v>0</v>
      </c>
    </row>
    <row r="1200" spans="1:4">
      <c r="A1200" s="203">
        <v>42469</v>
      </c>
      <c r="B1200" s="200">
        <v>616</v>
      </c>
      <c r="C1200" s="200" t="b">
        <f t="shared" si="39"/>
        <v>0</v>
      </c>
      <c r="D1200" s="200" t="b">
        <f t="shared" si="40"/>
        <v>0</v>
      </c>
    </row>
    <row r="1201" spans="1:4">
      <c r="A1201" s="203">
        <v>42470</v>
      </c>
      <c r="B1201" s="200">
        <v>572</v>
      </c>
      <c r="C1201" s="200" t="b">
        <f t="shared" si="39"/>
        <v>0</v>
      </c>
      <c r="D1201" s="200" t="b">
        <f t="shared" si="40"/>
        <v>0</v>
      </c>
    </row>
    <row r="1202" spans="1:4">
      <c r="A1202" s="203">
        <v>42471</v>
      </c>
      <c r="B1202" s="200">
        <v>683</v>
      </c>
      <c r="C1202" s="200" t="b">
        <f t="shared" si="39"/>
        <v>1</v>
      </c>
      <c r="D1202" s="200" t="b">
        <f t="shared" si="40"/>
        <v>0</v>
      </c>
    </row>
    <row r="1203" spans="1:4">
      <c r="A1203" s="203">
        <v>42472</v>
      </c>
      <c r="B1203" s="200">
        <v>694</v>
      </c>
      <c r="C1203" s="200" t="b">
        <f t="shared" si="39"/>
        <v>1</v>
      </c>
      <c r="D1203" s="200" t="b">
        <f t="shared" si="40"/>
        <v>0</v>
      </c>
    </row>
    <row r="1204" spans="1:4">
      <c r="A1204" s="203">
        <v>42473</v>
      </c>
      <c r="B1204" s="200">
        <v>685</v>
      </c>
      <c r="C1204" s="200" t="b">
        <f t="shared" si="39"/>
        <v>1</v>
      </c>
      <c r="D1204" s="200" t="b">
        <f t="shared" si="40"/>
        <v>0</v>
      </c>
    </row>
    <row r="1205" spans="1:4">
      <c r="A1205" s="203">
        <v>42474</v>
      </c>
      <c r="B1205" s="200">
        <v>680</v>
      </c>
      <c r="C1205" s="200" t="b">
        <f t="shared" si="39"/>
        <v>1</v>
      </c>
      <c r="D1205" s="200" t="b">
        <f t="shared" si="40"/>
        <v>0</v>
      </c>
    </row>
    <row r="1206" spans="1:4">
      <c r="A1206" s="203">
        <v>42475</v>
      </c>
      <c r="B1206" s="200">
        <v>676</v>
      </c>
      <c r="C1206" s="200" t="b">
        <f t="shared" si="39"/>
        <v>1</v>
      </c>
      <c r="D1206" s="200" t="b">
        <f t="shared" si="40"/>
        <v>0</v>
      </c>
    </row>
    <row r="1207" spans="1:4">
      <c r="A1207" s="203">
        <v>42476</v>
      </c>
      <c r="B1207" s="200">
        <v>615</v>
      </c>
      <c r="C1207" s="200" t="b">
        <f t="shared" si="39"/>
        <v>0</v>
      </c>
      <c r="D1207" s="200" t="b">
        <f t="shared" si="40"/>
        <v>0</v>
      </c>
    </row>
    <row r="1208" spans="1:4">
      <c r="A1208" s="203">
        <v>42477</v>
      </c>
      <c r="B1208" s="200">
        <v>567</v>
      </c>
      <c r="C1208" s="200" t="b">
        <f t="shared" si="39"/>
        <v>0</v>
      </c>
      <c r="D1208" s="200" t="b">
        <f t="shared" si="40"/>
        <v>0</v>
      </c>
    </row>
    <row r="1209" spans="1:4">
      <c r="A1209" s="203">
        <v>42478</v>
      </c>
      <c r="B1209" s="200">
        <v>662</v>
      </c>
      <c r="C1209" s="200" t="b">
        <f t="shared" si="39"/>
        <v>0</v>
      </c>
      <c r="D1209" s="200" t="b">
        <f t="shared" si="40"/>
        <v>0</v>
      </c>
    </row>
    <row r="1210" spans="1:4">
      <c r="A1210" s="203">
        <v>42479</v>
      </c>
      <c r="B1210" s="200">
        <v>689</v>
      </c>
      <c r="C1210" s="200" t="b">
        <f t="shared" si="39"/>
        <v>1</v>
      </c>
      <c r="D1210" s="200" t="b">
        <f t="shared" si="40"/>
        <v>0</v>
      </c>
    </row>
    <row r="1211" spans="1:4">
      <c r="A1211" s="203">
        <v>42480</v>
      </c>
      <c r="B1211" s="200">
        <v>691</v>
      </c>
      <c r="C1211" s="200" t="b">
        <f t="shared" si="39"/>
        <v>1</v>
      </c>
      <c r="D1211" s="200" t="b">
        <f t="shared" si="40"/>
        <v>0</v>
      </c>
    </row>
    <row r="1212" spans="1:4">
      <c r="A1212" s="203">
        <v>42481</v>
      </c>
      <c r="B1212" s="200">
        <v>684</v>
      </c>
      <c r="C1212" s="200" t="b">
        <f t="shared" si="39"/>
        <v>1</v>
      </c>
      <c r="D1212" s="200" t="b">
        <f t="shared" si="40"/>
        <v>0</v>
      </c>
    </row>
    <row r="1213" spans="1:4">
      <c r="A1213" s="203">
        <v>42482</v>
      </c>
      <c r="B1213" s="200">
        <v>674</v>
      </c>
      <c r="C1213" s="200" t="b">
        <f t="shared" si="39"/>
        <v>0</v>
      </c>
      <c r="D1213" s="200" t="b">
        <f t="shared" si="40"/>
        <v>0</v>
      </c>
    </row>
    <row r="1214" spans="1:4">
      <c r="A1214" s="203">
        <v>42483</v>
      </c>
      <c r="B1214" s="200">
        <v>598</v>
      </c>
      <c r="C1214" s="200" t="b">
        <f t="shared" si="39"/>
        <v>0</v>
      </c>
      <c r="D1214" s="200" t="b">
        <f t="shared" si="40"/>
        <v>0</v>
      </c>
    </row>
    <row r="1215" spans="1:4">
      <c r="A1215" s="203">
        <v>42484</v>
      </c>
      <c r="B1215" s="200">
        <v>549</v>
      </c>
      <c r="C1215" s="200" t="b">
        <f t="shared" si="39"/>
        <v>0</v>
      </c>
      <c r="D1215" s="200" t="b">
        <f t="shared" si="40"/>
        <v>0</v>
      </c>
    </row>
    <row r="1216" spans="1:4">
      <c r="A1216" s="203">
        <v>42485</v>
      </c>
      <c r="B1216" s="200">
        <v>648</v>
      </c>
      <c r="C1216" s="200" t="b">
        <f t="shared" si="39"/>
        <v>0</v>
      </c>
      <c r="D1216" s="200" t="b">
        <f t="shared" si="40"/>
        <v>0</v>
      </c>
    </row>
    <row r="1217" spans="1:4">
      <c r="A1217" s="203">
        <v>42486</v>
      </c>
      <c r="B1217" s="200">
        <v>667</v>
      </c>
      <c r="C1217" s="200" t="b">
        <f t="shared" si="39"/>
        <v>0</v>
      </c>
      <c r="D1217" s="200" t="b">
        <f t="shared" si="40"/>
        <v>0</v>
      </c>
    </row>
    <row r="1218" spans="1:4">
      <c r="A1218" s="203">
        <v>42487</v>
      </c>
      <c r="B1218" s="200">
        <v>670</v>
      </c>
      <c r="C1218" s="200" t="b">
        <f t="shared" si="39"/>
        <v>0</v>
      </c>
      <c r="D1218" s="200" t="b">
        <f t="shared" si="40"/>
        <v>0</v>
      </c>
    </row>
    <row r="1219" spans="1:4">
      <c r="A1219" s="203">
        <v>42488</v>
      </c>
      <c r="B1219" s="200">
        <v>664</v>
      </c>
      <c r="C1219" s="200" t="b">
        <f t="shared" si="39"/>
        <v>0</v>
      </c>
      <c r="D1219" s="200" t="b">
        <f t="shared" si="40"/>
        <v>0</v>
      </c>
    </row>
    <row r="1220" spans="1:4">
      <c r="A1220" s="203">
        <v>42489</v>
      </c>
      <c r="B1220" s="200">
        <v>660</v>
      </c>
      <c r="C1220" s="200" t="b">
        <f t="shared" si="39"/>
        <v>0</v>
      </c>
      <c r="D1220" s="200" t="b">
        <f t="shared" si="40"/>
        <v>0</v>
      </c>
    </row>
    <row r="1221" spans="1:4">
      <c r="A1221" s="203">
        <v>42490</v>
      </c>
      <c r="B1221" s="200">
        <v>593</v>
      </c>
      <c r="C1221" s="200" t="b">
        <f t="shared" si="39"/>
        <v>0</v>
      </c>
      <c r="D1221" s="200" t="b">
        <f t="shared" si="40"/>
        <v>0</v>
      </c>
    </row>
    <row r="1222" spans="1:4">
      <c r="A1222" s="203">
        <v>42491</v>
      </c>
      <c r="B1222" s="200">
        <v>528</v>
      </c>
      <c r="C1222" s="200" t="b">
        <f t="shared" si="39"/>
        <v>0</v>
      </c>
      <c r="D1222" s="200" t="b">
        <f t="shared" si="40"/>
        <v>0</v>
      </c>
    </row>
    <row r="1223" spans="1:4">
      <c r="A1223" s="203">
        <v>42492</v>
      </c>
      <c r="B1223" s="200">
        <v>594</v>
      </c>
      <c r="C1223" s="200" t="b">
        <f t="shared" ref="C1223:C1286" si="41">AND(B1223&gt;675,B1223&lt;700)</f>
        <v>0</v>
      </c>
      <c r="D1223" s="200" t="b">
        <f t="shared" ref="D1223:D1286" si="42">IF(B1223&gt;750,1)</f>
        <v>0</v>
      </c>
    </row>
    <row r="1224" spans="1:4">
      <c r="A1224" s="203">
        <v>42493</v>
      </c>
      <c r="B1224" s="200">
        <v>654</v>
      </c>
      <c r="C1224" s="200" t="b">
        <f t="shared" si="41"/>
        <v>0</v>
      </c>
      <c r="D1224" s="200" t="b">
        <f t="shared" si="42"/>
        <v>0</v>
      </c>
    </row>
    <row r="1225" spans="1:4">
      <c r="A1225" s="203">
        <v>42494</v>
      </c>
      <c r="B1225" s="200">
        <v>660</v>
      </c>
      <c r="C1225" s="200" t="b">
        <f t="shared" si="41"/>
        <v>0</v>
      </c>
      <c r="D1225" s="200" t="b">
        <f t="shared" si="42"/>
        <v>0</v>
      </c>
    </row>
    <row r="1226" spans="1:4">
      <c r="A1226" s="203">
        <v>42495</v>
      </c>
      <c r="B1226" s="200">
        <v>659</v>
      </c>
      <c r="C1226" s="200" t="b">
        <f t="shared" si="41"/>
        <v>0</v>
      </c>
      <c r="D1226" s="200" t="b">
        <f t="shared" si="42"/>
        <v>0</v>
      </c>
    </row>
    <row r="1227" spans="1:4">
      <c r="A1227" s="203">
        <v>42496</v>
      </c>
      <c r="B1227" s="200">
        <v>662</v>
      </c>
      <c r="C1227" s="200" t="b">
        <f t="shared" si="41"/>
        <v>0</v>
      </c>
      <c r="D1227" s="200" t="b">
        <f t="shared" si="42"/>
        <v>0</v>
      </c>
    </row>
    <row r="1228" spans="1:4">
      <c r="A1228" s="203">
        <v>42497</v>
      </c>
      <c r="B1228" s="200">
        <v>597</v>
      </c>
      <c r="C1228" s="200" t="b">
        <f t="shared" si="41"/>
        <v>0</v>
      </c>
      <c r="D1228" s="200" t="b">
        <f t="shared" si="42"/>
        <v>0</v>
      </c>
    </row>
    <row r="1229" spans="1:4">
      <c r="A1229" s="203">
        <v>42498</v>
      </c>
      <c r="B1229" s="200">
        <v>558</v>
      </c>
      <c r="C1229" s="200" t="b">
        <f t="shared" si="41"/>
        <v>0</v>
      </c>
      <c r="D1229" s="200" t="b">
        <f t="shared" si="42"/>
        <v>0</v>
      </c>
    </row>
    <row r="1230" spans="1:4">
      <c r="A1230" s="203">
        <v>42499</v>
      </c>
      <c r="B1230" s="200">
        <v>661</v>
      </c>
      <c r="C1230" s="200" t="b">
        <f t="shared" si="41"/>
        <v>0</v>
      </c>
      <c r="D1230" s="200" t="b">
        <f t="shared" si="42"/>
        <v>0</v>
      </c>
    </row>
    <row r="1231" spans="1:4">
      <c r="A1231" s="203">
        <v>42500</v>
      </c>
      <c r="B1231" s="200">
        <v>672</v>
      </c>
      <c r="C1231" s="200" t="b">
        <f t="shared" si="41"/>
        <v>0</v>
      </c>
      <c r="D1231" s="200" t="b">
        <f t="shared" si="42"/>
        <v>0</v>
      </c>
    </row>
    <row r="1232" spans="1:4">
      <c r="A1232" s="203">
        <v>42501</v>
      </c>
      <c r="B1232" s="200">
        <v>672</v>
      </c>
      <c r="C1232" s="200" t="b">
        <f t="shared" si="41"/>
        <v>0</v>
      </c>
      <c r="D1232" s="200" t="b">
        <f t="shared" si="42"/>
        <v>0</v>
      </c>
    </row>
    <row r="1233" spans="1:4">
      <c r="A1233" s="203">
        <v>42502</v>
      </c>
      <c r="B1233" s="200">
        <v>672</v>
      </c>
      <c r="C1233" s="200" t="b">
        <f t="shared" si="41"/>
        <v>0</v>
      </c>
      <c r="D1233" s="200" t="b">
        <f t="shared" si="42"/>
        <v>0</v>
      </c>
    </row>
    <row r="1234" spans="1:4">
      <c r="A1234" s="203">
        <v>42503</v>
      </c>
      <c r="B1234" s="200">
        <v>667</v>
      </c>
      <c r="C1234" s="200" t="b">
        <f t="shared" si="41"/>
        <v>0</v>
      </c>
      <c r="D1234" s="200" t="b">
        <f t="shared" si="42"/>
        <v>0</v>
      </c>
    </row>
    <row r="1235" spans="1:4">
      <c r="A1235" s="203">
        <v>42504</v>
      </c>
      <c r="B1235" s="200">
        <v>599</v>
      </c>
      <c r="C1235" s="200" t="b">
        <f t="shared" si="41"/>
        <v>0</v>
      </c>
      <c r="D1235" s="200" t="b">
        <f t="shared" si="42"/>
        <v>0</v>
      </c>
    </row>
    <row r="1236" spans="1:4">
      <c r="A1236" s="203">
        <v>42505</v>
      </c>
      <c r="B1236" s="200">
        <v>540</v>
      </c>
      <c r="C1236" s="200" t="b">
        <f t="shared" si="41"/>
        <v>0</v>
      </c>
      <c r="D1236" s="200" t="b">
        <f t="shared" si="42"/>
        <v>0</v>
      </c>
    </row>
    <row r="1237" spans="1:4">
      <c r="A1237" s="203">
        <v>42506</v>
      </c>
      <c r="B1237" s="200">
        <v>602</v>
      </c>
      <c r="C1237" s="200" t="b">
        <f t="shared" si="41"/>
        <v>0</v>
      </c>
      <c r="D1237" s="200" t="b">
        <f t="shared" si="42"/>
        <v>0</v>
      </c>
    </row>
    <row r="1238" spans="1:4">
      <c r="A1238" s="203">
        <v>42507</v>
      </c>
      <c r="B1238" s="200">
        <v>639</v>
      </c>
      <c r="C1238" s="200" t="b">
        <f t="shared" si="41"/>
        <v>0</v>
      </c>
      <c r="D1238" s="200" t="b">
        <f t="shared" si="42"/>
        <v>0</v>
      </c>
    </row>
    <row r="1239" spans="1:4">
      <c r="A1239" s="203">
        <v>42508</v>
      </c>
      <c r="B1239" s="200">
        <v>656</v>
      </c>
      <c r="C1239" s="200" t="b">
        <f t="shared" si="41"/>
        <v>0</v>
      </c>
      <c r="D1239" s="200" t="b">
        <f t="shared" si="42"/>
        <v>0</v>
      </c>
    </row>
    <row r="1240" spans="1:4">
      <c r="A1240" s="203">
        <v>42509</v>
      </c>
      <c r="B1240" s="200">
        <v>654</v>
      </c>
      <c r="C1240" s="200" t="b">
        <f t="shared" si="41"/>
        <v>0</v>
      </c>
      <c r="D1240" s="200" t="b">
        <f t="shared" si="42"/>
        <v>0</v>
      </c>
    </row>
    <row r="1241" spans="1:4">
      <c r="A1241" s="203">
        <v>42510</v>
      </c>
      <c r="B1241" s="200">
        <v>651</v>
      </c>
      <c r="C1241" s="200" t="b">
        <f t="shared" si="41"/>
        <v>0</v>
      </c>
      <c r="D1241" s="200" t="b">
        <f t="shared" si="42"/>
        <v>0</v>
      </c>
    </row>
    <row r="1242" spans="1:4">
      <c r="A1242" s="203">
        <v>42511</v>
      </c>
      <c r="B1242" s="200">
        <v>593</v>
      </c>
      <c r="C1242" s="200" t="b">
        <f t="shared" si="41"/>
        <v>0</v>
      </c>
      <c r="D1242" s="200" t="b">
        <f t="shared" si="42"/>
        <v>0</v>
      </c>
    </row>
    <row r="1243" spans="1:4">
      <c r="A1243" s="203">
        <v>42512</v>
      </c>
      <c r="B1243" s="200">
        <v>559</v>
      </c>
      <c r="C1243" s="200" t="b">
        <f t="shared" si="41"/>
        <v>0</v>
      </c>
      <c r="D1243" s="200" t="b">
        <f t="shared" si="42"/>
        <v>0</v>
      </c>
    </row>
    <row r="1244" spans="1:4">
      <c r="A1244" s="203">
        <v>42513</v>
      </c>
      <c r="B1244" s="200">
        <v>640</v>
      </c>
      <c r="C1244" s="200" t="b">
        <f t="shared" si="41"/>
        <v>0</v>
      </c>
      <c r="D1244" s="200" t="b">
        <f t="shared" si="42"/>
        <v>0</v>
      </c>
    </row>
    <row r="1245" spans="1:4">
      <c r="A1245" s="203">
        <v>42514</v>
      </c>
      <c r="B1245" s="200">
        <v>653</v>
      </c>
      <c r="C1245" s="200" t="b">
        <f t="shared" si="41"/>
        <v>0</v>
      </c>
      <c r="D1245" s="200" t="b">
        <f t="shared" si="42"/>
        <v>0</v>
      </c>
    </row>
    <row r="1246" spans="1:4">
      <c r="A1246" s="203">
        <v>42515</v>
      </c>
      <c r="B1246" s="200">
        <v>664</v>
      </c>
      <c r="C1246" s="200" t="b">
        <f t="shared" si="41"/>
        <v>0</v>
      </c>
      <c r="D1246" s="200" t="b">
        <f t="shared" si="42"/>
        <v>0</v>
      </c>
    </row>
    <row r="1247" spans="1:4">
      <c r="A1247" s="203">
        <v>42516</v>
      </c>
      <c r="B1247" s="200">
        <v>658</v>
      </c>
      <c r="C1247" s="200" t="b">
        <f t="shared" si="41"/>
        <v>0</v>
      </c>
      <c r="D1247" s="200" t="b">
        <f t="shared" si="42"/>
        <v>0</v>
      </c>
    </row>
    <row r="1248" spans="1:4">
      <c r="A1248" s="203">
        <v>42517</v>
      </c>
      <c r="B1248" s="200">
        <v>658</v>
      </c>
      <c r="C1248" s="200" t="b">
        <f t="shared" si="41"/>
        <v>0</v>
      </c>
      <c r="D1248" s="200" t="b">
        <f t="shared" si="42"/>
        <v>0</v>
      </c>
    </row>
    <row r="1249" spans="1:4">
      <c r="A1249" s="203">
        <v>42518</v>
      </c>
      <c r="B1249" s="200">
        <v>595</v>
      </c>
      <c r="C1249" s="200" t="b">
        <f t="shared" si="41"/>
        <v>0</v>
      </c>
      <c r="D1249" s="200" t="b">
        <f t="shared" si="42"/>
        <v>0</v>
      </c>
    </row>
    <row r="1250" spans="1:4">
      <c r="A1250" s="203">
        <v>42519</v>
      </c>
      <c r="B1250" s="200">
        <v>553</v>
      </c>
      <c r="C1250" s="200" t="b">
        <f t="shared" si="41"/>
        <v>0</v>
      </c>
      <c r="D1250" s="200" t="b">
        <f t="shared" si="42"/>
        <v>0</v>
      </c>
    </row>
    <row r="1251" spans="1:4">
      <c r="A1251" s="203">
        <v>42520</v>
      </c>
      <c r="B1251" s="200">
        <v>644</v>
      </c>
      <c r="C1251" s="200" t="b">
        <f t="shared" si="41"/>
        <v>0</v>
      </c>
      <c r="D1251" s="200" t="b">
        <f t="shared" si="42"/>
        <v>0</v>
      </c>
    </row>
    <row r="1252" spans="1:4">
      <c r="A1252" s="203">
        <v>42521</v>
      </c>
      <c r="B1252" s="200">
        <v>648</v>
      </c>
      <c r="C1252" s="200" t="b">
        <f t="shared" si="41"/>
        <v>0</v>
      </c>
      <c r="D1252" s="200" t="b">
        <f t="shared" si="42"/>
        <v>0</v>
      </c>
    </row>
    <row r="1253" spans="1:4">
      <c r="A1253" s="203">
        <v>42522</v>
      </c>
      <c r="B1253" s="200">
        <v>662</v>
      </c>
      <c r="C1253" s="200" t="b">
        <f t="shared" si="41"/>
        <v>0</v>
      </c>
      <c r="D1253" s="200" t="b">
        <f t="shared" si="42"/>
        <v>0</v>
      </c>
    </row>
    <row r="1254" spans="1:4">
      <c r="A1254" s="203">
        <v>42523</v>
      </c>
      <c r="B1254" s="200">
        <v>669</v>
      </c>
      <c r="C1254" s="200" t="b">
        <f t="shared" si="41"/>
        <v>0</v>
      </c>
      <c r="D1254" s="200" t="b">
        <f t="shared" si="42"/>
        <v>0</v>
      </c>
    </row>
    <row r="1255" spans="1:4">
      <c r="A1255" s="203">
        <v>42524</v>
      </c>
      <c r="B1255" s="200">
        <v>668</v>
      </c>
      <c r="C1255" s="200" t="b">
        <f t="shared" si="41"/>
        <v>0</v>
      </c>
      <c r="D1255" s="200" t="b">
        <f t="shared" si="42"/>
        <v>0</v>
      </c>
    </row>
    <row r="1256" spans="1:4">
      <c r="A1256" s="203">
        <v>42525</v>
      </c>
      <c r="B1256" s="200">
        <v>604</v>
      </c>
      <c r="C1256" s="200" t="b">
        <f t="shared" si="41"/>
        <v>0</v>
      </c>
      <c r="D1256" s="200" t="b">
        <f t="shared" si="42"/>
        <v>0</v>
      </c>
    </row>
    <row r="1257" spans="1:4">
      <c r="A1257" s="203">
        <v>42526</v>
      </c>
      <c r="B1257" s="200">
        <v>559</v>
      </c>
      <c r="C1257" s="200" t="b">
        <f t="shared" si="41"/>
        <v>0</v>
      </c>
      <c r="D1257" s="200" t="b">
        <f t="shared" si="42"/>
        <v>0</v>
      </c>
    </row>
    <row r="1258" spans="1:4">
      <c r="A1258" s="203">
        <v>42527</v>
      </c>
      <c r="B1258" s="200">
        <v>666</v>
      </c>
      <c r="C1258" s="200" t="b">
        <f t="shared" si="41"/>
        <v>0</v>
      </c>
      <c r="D1258" s="200" t="b">
        <f t="shared" si="42"/>
        <v>0</v>
      </c>
    </row>
    <row r="1259" spans="1:4">
      <c r="A1259" s="203">
        <v>42528</v>
      </c>
      <c r="B1259" s="200">
        <v>693</v>
      </c>
      <c r="C1259" s="200" t="b">
        <f t="shared" si="41"/>
        <v>1</v>
      </c>
      <c r="D1259" s="200" t="b">
        <f t="shared" si="42"/>
        <v>0</v>
      </c>
    </row>
    <row r="1260" spans="1:4">
      <c r="A1260" s="203">
        <v>42529</v>
      </c>
      <c r="B1260" s="200">
        <v>710</v>
      </c>
      <c r="C1260" s="200" t="b">
        <f t="shared" si="41"/>
        <v>0</v>
      </c>
      <c r="D1260" s="200" t="b">
        <f t="shared" si="42"/>
        <v>0</v>
      </c>
    </row>
    <row r="1261" spans="1:4">
      <c r="A1261" s="203">
        <v>42530</v>
      </c>
      <c r="B1261" s="200">
        <v>716</v>
      </c>
      <c r="C1261" s="200" t="b">
        <f t="shared" si="41"/>
        <v>0</v>
      </c>
      <c r="D1261" s="200" t="b">
        <f t="shared" si="42"/>
        <v>0</v>
      </c>
    </row>
    <row r="1262" spans="1:4">
      <c r="A1262" s="203">
        <v>42531</v>
      </c>
      <c r="B1262" s="200">
        <v>707</v>
      </c>
      <c r="C1262" s="200" t="b">
        <f t="shared" si="41"/>
        <v>0</v>
      </c>
      <c r="D1262" s="200" t="b">
        <f t="shared" si="42"/>
        <v>0</v>
      </c>
    </row>
    <row r="1263" spans="1:4">
      <c r="A1263" s="203">
        <v>42532</v>
      </c>
      <c r="B1263" s="200">
        <v>625</v>
      </c>
      <c r="C1263" s="200" t="b">
        <f t="shared" si="41"/>
        <v>0</v>
      </c>
      <c r="D1263" s="200" t="b">
        <f t="shared" si="42"/>
        <v>0</v>
      </c>
    </row>
    <row r="1264" spans="1:4">
      <c r="A1264" s="203">
        <v>42533</v>
      </c>
      <c r="B1264" s="200">
        <v>576</v>
      </c>
      <c r="C1264" s="200" t="b">
        <f t="shared" si="41"/>
        <v>0</v>
      </c>
      <c r="D1264" s="200" t="b">
        <f t="shared" si="42"/>
        <v>0</v>
      </c>
    </row>
    <row r="1265" spans="1:4">
      <c r="A1265" s="203">
        <v>42534</v>
      </c>
      <c r="B1265" s="200">
        <v>709</v>
      </c>
      <c r="C1265" s="200" t="b">
        <f t="shared" si="41"/>
        <v>0</v>
      </c>
      <c r="D1265" s="200" t="b">
        <f t="shared" si="42"/>
        <v>0</v>
      </c>
    </row>
    <row r="1266" spans="1:4">
      <c r="A1266" s="203">
        <v>42535</v>
      </c>
      <c r="B1266" s="200">
        <v>717</v>
      </c>
      <c r="C1266" s="200" t="b">
        <f t="shared" si="41"/>
        <v>0</v>
      </c>
      <c r="D1266" s="200" t="b">
        <f t="shared" si="42"/>
        <v>0</v>
      </c>
    </row>
    <row r="1267" spans="1:4">
      <c r="A1267" s="203">
        <v>42536</v>
      </c>
      <c r="B1267" s="200">
        <v>706</v>
      </c>
      <c r="C1267" s="200" t="b">
        <f t="shared" si="41"/>
        <v>0</v>
      </c>
      <c r="D1267" s="200" t="b">
        <f t="shared" si="42"/>
        <v>0</v>
      </c>
    </row>
    <row r="1268" spans="1:4">
      <c r="A1268" s="203">
        <v>42537</v>
      </c>
      <c r="B1268" s="200">
        <v>674</v>
      </c>
      <c r="C1268" s="200" t="b">
        <f t="shared" si="41"/>
        <v>0</v>
      </c>
      <c r="D1268" s="200" t="b">
        <f t="shared" si="42"/>
        <v>0</v>
      </c>
    </row>
    <row r="1269" spans="1:4">
      <c r="A1269" s="203">
        <v>42538</v>
      </c>
      <c r="B1269" s="200">
        <v>664</v>
      </c>
      <c r="C1269" s="200" t="b">
        <f t="shared" si="41"/>
        <v>0</v>
      </c>
      <c r="D1269" s="200" t="b">
        <f t="shared" si="42"/>
        <v>0</v>
      </c>
    </row>
    <row r="1270" spans="1:4">
      <c r="A1270" s="203">
        <v>42539</v>
      </c>
      <c r="B1270" s="200">
        <v>609</v>
      </c>
      <c r="C1270" s="200" t="b">
        <f t="shared" si="41"/>
        <v>0</v>
      </c>
      <c r="D1270" s="200" t="b">
        <f t="shared" si="42"/>
        <v>0</v>
      </c>
    </row>
    <row r="1271" spans="1:4">
      <c r="A1271" s="203">
        <v>42540</v>
      </c>
      <c r="B1271" s="200">
        <v>555</v>
      </c>
      <c r="C1271" s="200" t="b">
        <f t="shared" si="41"/>
        <v>0</v>
      </c>
      <c r="D1271" s="200" t="b">
        <f t="shared" si="42"/>
        <v>0</v>
      </c>
    </row>
    <row r="1272" spans="1:4">
      <c r="A1272" s="203">
        <v>42541</v>
      </c>
      <c r="B1272" s="200">
        <v>667</v>
      </c>
      <c r="C1272" s="200" t="b">
        <f t="shared" si="41"/>
        <v>0</v>
      </c>
      <c r="D1272" s="200" t="b">
        <f t="shared" si="42"/>
        <v>0</v>
      </c>
    </row>
    <row r="1273" spans="1:4">
      <c r="A1273" s="203">
        <v>42542</v>
      </c>
      <c r="B1273" s="200">
        <v>695</v>
      </c>
      <c r="C1273" s="200" t="b">
        <f t="shared" si="41"/>
        <v>1</v>
      </c>
      <c r="D1273" s="200" t="b">
        <f t="shared" si="42"/>
        <v>0</v>
      </c>
    </row>
    <row r="1274" spans="1:4">
      <c r="A1274" s="203">
        <v>42543</v>
      </c>
      <c r="B1274" s="200">
        <v>706</v>
      </c>
      <c r="C1274" s="200" t="b">
        <f t="shared" si="41"/>
        <v>0</v>
      </c>
      <c r="D1274" s="200" t="b">
        <f t="shared" si="42"/>
        <v>0</v>
      </c>
    </row>
    <row r="1275" spans="1:4">
      <c r="A1275" s="203">
        <v>42544</v>
      </c>
      <c r="B1275" s="200">
        <v>705</v>
      </c>
      <c r="C1275" s="200" t="b">
        <f t="shared" si="41"/>
        <v>0</v>
      </c>
      <c r="D1275" s="200" t="b">
        <f t="shared" si="42"/>
        <v>0</v>
      </c>
    </row>
    <row r="1276" spans="1:4">
      <c r="A1276" s="203">
        <v>42545</v>
      </c>
      <c r="B1276" s="200">
        <v>669</v>
      </c>
      <c r="C1276" s="200" t="b">
        <f t="shared" si="41"/>
        <v>0</v>
      </c>
      <c r="D1276" s="200" t="b">
        <f t="shared" si="42"/>
        <v>0</v>
      </c>
    </row>
    <row r="1277" spans="1:4">
      <c r="A1277" s="203">
        <v>42546</v>
      </c>
      <c r="B1277" s="200">
        <v>635</v>
      </c>
      <c r="C1277" s="200" t="b">
        <f t="shared" si="41"/>
        <v>0</v>
      </c>
      <c r="D1277" s="200" t="b">
        <f t="shared" si="42"/>
        <v>0</v>
      </c>
    </row>
    <row r="1278" spans="1:4">
      <c r="A1278" s="203">
        <v>42547</v>
      </c>
      <c r="B1278" s="200">
        <v>581</v>
      </c>
      <c r="C1278" s="200" t="b">
        <f t="shared" si="41"/>
        <v>0</v>
      </c>
      <c r="D1278" s="200" t="b">
        <f t="shared" si="42"/>
        <v>0</v>
      </c>
    </row>
    <row r="1279" spans="1:4">
      <c r="A1279" s="203">
        <v>42548</v>
      </c>
      <c r="B1279" s="200">
        <v>699</v>
      </c>
      <c r="C1279" s="200" t="b">
        <f t="shared" si="41"/>
        <v>1</v>
      </c>
      <c r="D1279" s="200" t="b">
        <f t="shared" si="42"/>
        <v>0</v>
      </c>
    </row>
    <row r="1280" spans="1:4">
      <c r="A1280" s="203">
        <v>42549</v>
      </c>
      <c r="B1280" s="200">
        <v>728</v>
      </c>
      <c r="C1280" s="200" t="b">
        <f t="shared" si="41"/>
        <v>0</v>
      </c>
      <c r="D1280" s="200" t="b">
        <f t="shared" si="42"/>
        <v>0</v>
      </c>
    </row>
    <row r="1281" spans="1:4">
      <c r="A1281" s="203">
        <v>42550</v>
      </c>
      <c r="B1281" s="200">
        <v>723</v>
      </c>
      <c r="C1281" s="200" t="b">
        <f t="shared" si="41"/>
        <v>0</v>
      </c>
      <c r="D1281" s="200" t="b">
        <f t="shared" si="42"/>
        <v>0</v>
      </c>
    </row>
    <row r="1282" spans="1:4">
      <c r="A1282" s="203">
        <v>42551</v>
      </c>
      <c r="B1282" s="200">
        <v>730</v>
      </c>
      <c r="C1282" s="200" t="b">
        <f t="shared" si="41"/>
        <v>0</v>
      </c>
      <c r="D1282" s="200" t="b">
        <f t="shared" si="42"/>
        <v>0</v>
      </c>
    </row>
    <row r="1283" spans="1:4">
      <c r="A1283" s="203">
        <v>42552</v>
      </c>
      <c r="B1283" s="200">
        <v>730</v>
      </c>
      <c r="C1283" s="200" t="b">
        <f t="shared" si="41"/>
        <v>0</v>
      </c>
      <c r="D1283" s="200" t="b">
        <f t="shared" si="42"/>
        <v>0</v>
      </c>
    </row>
    <row r="1284" spans="1:4">
      <c r="A1284" s="203">
        <v>42553</v>
      </c>
      <c r="B1284" s="200">
        <v>660</v>
      </c>
      <c r="C1284" s="200" t="b">
        <f t="shared" si="41"/>
        <v>0</v>
      </c>
      <c r="D1284" s="200" t="b">
        <f t="shared" si="42"/>
        <v>0</v>
      </c>
    </row>
    <row r="1285" spans="1:4">
      <c r="A1285" s="203">
        <v>42554</v>
      </c>
      <c r="B1285" s="200">
        <v>621</v>
      </c>
      <c r="C1285" s="200" t="b">
        <f t="shared" si="41"/>
        <v>0</v>
      </c>
      <c r="D1285" s="200" t="b">
        <f t="shared" si="42"/>
        <v>0</v>
      </c>
    </row>
    <row r="1286" spans="1:4">
      <c r="A1286" s="203">
        <v>42555</v>
      </c>
      <c r="B1286" s="200">
        <v>713</v>
      </c>
      <c r="C1286" s="200" t="b">
        <f t="shared" si="41"/>
        <v>0</v>
      </c>
      <c r="D1286" s="200" t="b">
        <f t="shared" si="42"/>
        <v>0</v>
      </c>
    </row>
    <row r="1287" spans="1:4">
      <c r="A1287" s="203">
        <v>42556</v>
      </c>
      <c r="B1287" s="200">
        <v>736</v>
      </c>
      <c r="C1287" s="200" t="b">
        <f t="shared" ref="C1287:C1350" si="43">AND(B1287&gt;675,B1287&lt;700)</f>
        <v>0</v>
      </c>
      <c r="D1287" s="200" t="b">
        <f t="shared" ref="D1287:D1350" si="44">IF(B1287&gt;750,1)</f>
        <v>0</v>
      </c>
    </row>
    <row r="1288" spans="1:4">
      <c r="A1288" s="203">
        <v>42557</v>
      </c>
      <c r="B1288" s="200">
        <v>747</v>
      </c>
      <c r="C1288" s="200" t="b">
        <f t="shared" si="43"/>
        <v>0</v>
      </c>
      <c r="D1288" s="200" t="b">
        <f t="shared" si="44"/>
        <v>0</v>
      </c>
    </row>
    <row r="1289" spans="1:4">
      <c r="A1289" s="203">
        <v>42558</v>
      </c>
      <c r="B1289" s="200">
        <v>736</v>
      </c>
      <c r="C1289" s="200" t="b">
        <f t="shared" si="43"/>
        <v>0</v>
      </c>
      <c r="D1289" s="200" t="b">
        <f t="shared" si="44"/>
        <v>0</v>
      </c>
    </row>
    <row r="1290" spans="1:4">
      <c r="A1290" s="203">
        <v>42559</v>
      </c>
      <c r="B1290" s="200">
        <v>740</v>
      </c>
      <c r="C1290" s="200" t="b">
        <f t="shared" si="43"/>
        <v>0</v>
      </c>
      <c r="D1290" s="200" t="b">
        <f t="shared" si="44"/>
        <v>0</v>
      </c>
    </row>
    <row r="1291" spans="1:4">
      <c r="A1291" s="203">
        <v>42560</v>
      </c>
      <c r="B1291" s="200">
        <v>684</v>
      </c>
      <c r="C1291" s="200" t="b">
        <f t="shared" si="43"/>
        <v>1</v>
      </c>
      <c r="D1291" s="200" t="b">
        <f t="shared" si="44"/>
        <v>0</v>
      </c>
    </row>
    <row r="1292" spans="1:4">
      <c r="A1292" s="203">
        <v>42561</v>
      </c>
      <c r="B1292" s="200">
        <v>635</v>
      </c>
      <c r="C1292" s="200" t="b">
        <f t="shared" si="43"/>
        <v>0</v>
      </c>
      <c r="D1292" s="200" t="b">
        <f t="shared" si="44"/>
        <v>0</v>
      </c>
    </row>
    <row r="1293" spans="1:4">
      <c r="A1293" s="203">
        <v>42562</v>
      </c>
      <c r="B1293" s="200">
        <v>757</v>
      </c>
      <c r="C1293" s="200" t="b">
        <f t="shared" si="43"/>
        <v>0</v>
      </c>
      <c r="D1293" s="200">
        <f t="shared" si="44"/>
        <v>1</v>
      </c>
    </row>
    <row r="1294" spans="1:4">
      <c r="A1294" s="203">
        <v>42563</v>
      </c>
      <c r="B1294" s="200">
        <v>756</v>
      </c>
      <c r="C1294" s="200" t="b">
        <f t="shared" si="43"/>
        <v>0</v>
      </c>
      <c r="D1294" s="200">
        <f t="shared" si="44"/>
        <v>1</v>
      </c>
    </row>
    <row r="1295" spans="1:4">
      <c r="A1295" s="203">
        <v>42564</v>
      </c>
      <c r="B1295" s="200">
        <v>732</v>
      </c>
      <c r="C1295" s="200" t="b">
        <f t="shared" si="43"/>
        <v>0</v>
      </c>
      <c r="D1295" s="200" t="b">
        <f t="shared" si="44"/>
        <v>0</v>
      </c>
    </row>
    <row r="1296" spans="1:4">
      <c r="A1296" s="203">
        <v>42565</v>
      </c>
      <c r="B1296" s="200">
        <v>727</v>
      </c>
      <c r="C1296" s="200" t="b">
        <f t="shared" si="43"/>
        <v>0</v>
      </c>
      <c r="D1296" s="200" t="b">
        <f t="shared" si="44"/>
        <v>0</v>
      </c>
    </row>
    <row r="1297" spans="1:4">
      <c r="A1297" s="203">
        <v>42566</v>
      </c>
      <c r="B1297" s="200">
        <v>708</v>
      </c>
      <c r="C1297" s="200" t="b">
        <f t="shared" si="43"/>
        <v>0</v>
      </c>
      <c r="D1297" s="200" t="b">
        <f t="shared" si="44"/>
        <v>0</v>
      </c>
    </row>
    <row r="1298" spans="1:4">
      <c r="A1298" s="203">
        <v>42567</v>
      </c>
      <c r="B1298" s="200">
        <v>647</v>
      </c>
      <c r="C1298" s="200" t="b">
        <f t="shared" si="43"/>
        <v>0</v>
      </c>
      <c r="D1298" s="200" t="b">
        <f t="shared" si="44"/>
        <v>0</v>
      </c>
    </row>
    <row r="1299" spans="1:4">
      <c r="A1299" s="203">
        <v>42568</v>
      </c>
      <c r="B1299" s="200">
        <v>603</v>
      </c>
      <c r="C1299" s="200" t="b">
        <f t="shared" si="43"/>
        <v>0</v>
      </c>
      <c r="D1299" s="200" t="b">
        <f t="shared" si="44"/>
        <v>0</v>
      </c>
    </row>
    <row r="1300" spans="1:4">
      <c r="A1300" s="203">
        <v>42569</v>
      </c>
      <c r="B1300" s="200">
        <v>723</v>
      </c>
      <c r="C1300" s="200" t="b">
        <f t="shared" si="43"/>
        <v>0</v>
      </c>
      <c r="D1300" s="200" t="b">
        <f t="shared" si="44"/>
        <v>0</v>
      </c>
    </row>
    <row r="1301" spans="1:4">
      <c r="A1301" s="203">
        <v>42570</v>
      </c>
      <c r="B1301" s="200">
        <v>752</v>
      </c>
      <c r="C1301" s="200" t="b">
        <f t="shared" si="43"/>
        <v>0</v>
      </c>
      <c r="D1301" s="200">
        <f t="shared" si="44"/>
        <v>1</v>
      </c>
    </row>
    <row r="1302" spans="1:4">
      <c r="A1302" s="203">
        <v>42571</v>
      </c>
      <c r="B1302" s="200">
        <v>758</v>
      </c>
      <c r="C1302" s="200" t="b">
        <f t="shared" si="43"/>
        <v>0</v>
      </c>
      <c r="D1302" s="200">
        <f t="shared" si="44"/>
        <v>1</v>
      </c>
    </row>
    <row r="1303" spans="1:4">
      <c r="A1303" s="203">
        <v>42572</v>
      </c>
      <c r="B1303" s="200">
        <v>759</v>
      </c>
      <c r="C1303" s="200" t="b">
        <f t="shared" si="43"/>
        <v>0</v>
      </c>
      <c r="D1303" s="200">
        <f t="shared" si="44"/>
        <v>1</v>
      </c>
    </row>
    <row r="1304" spans="1:4">
      <c r="A1304" s="203">
        <v>42573</v>
      </c>
      <c r="B1304" s="200">
        <v>743</v>
      </c>
      <c r="C1304" s="200" t="b">
        <f t="shared" si="43"/>
        <v>0</v>
      </c>
      <c r="D1304" s="200" t="b">
        <f t="shared" si="44"/>
        <v>0</v>
      </c>
    </row>
    <row r="1305" spans="1:4">
      <c r="A1305" s="203">
        <v>42574</v>
      </c>
      <c r="B1305" s="200">
        <v>662</v>
      </c>
      <c r="C1305" s="200" t="b">
        <f t="shared" si="43"/>
        <v>0</v>
      </c>
      <c r="D1305" s="200" t="b">
        <f t="shared" si="44"/>
        <v>0</v>
      </c>
    </row>
    <row r="1306" spans="1:4">
      <c r="A1306" s="203">
        <v>42575</v>
      </c>
      <c r="B1306" s="200">
        <v>612</v>
      </c>
      <c r="C1306" s="200" t="b">
        <f t="shared" si="43"/>
        <v>0</v>
      </c>
      <c r="D1306" s="200" t="b">
        <f t="shared" si="44"/>
        <v>0</v>
      </c>
    </row>
    <row r="1307" spans="1:4">
      <c r="A1307" s="203">
        <v>42576</v>
      </c>
      <c r="B1307" s="200">
        <v>694</v>
      </c>
      <c r="C1307" s="200" t="b">
        <f t="shared" si="43"/>
        <v>1</v>
      </c>
      <c r="D1307" s="200" t="b">
        <f t="shared" si="44"/>
        <v>0</v>
      </c>
    </row>
    <row r="1308" spans="1:4">
      <c r="A1308" s="203">
        <v>42577</v>
      </c>
      <c r="B1308" s="200">
        <v>757</v>
      </c>
      <c r="C1308" s="200" t="b">
        <f t="shared" si="43"/>
        <v>0</v>
      </c>
      <c r="D1308" s="200">
        <f t="shared" si="44"/>
        <v>1</v>
      </c>
    </row>
    <row r="1309" spans="1:4">
      <c r="A1309" s="203">
        <v>42578</v>
      </c>
      <c r="B1309" s="200">
        <v>761</v>
      </c>
      <c r="C1309" s="200" t="b">
        <f t="shared" si="43"/>
        <v>0</v>
      </c>
      <c r="D1309" s="200">
        <f t="shared" si="44"/>
        <v>1</v>
      </c>
    </row>
    <row r="1310" spans="1:4">
      <c r="A1310" s="203">
        <v>42579</v>
      </c>
      <c r="B1310" s="200">
        <v>762</v>
      </c>
      <c r="C1310" s="200" t="b">
        <f t="shared" si="43"/>
        <v>0</v>
      </c>
      <c r="D1310" s="200">
        <f t="shared" si="44"/>
        <v>1</v>
      </c>
    </row>
    <row r="1311" spans="1:4">
      <c r="A1311" s="203">
        <v>42580</v>
      </c>
      <c r="B1311" s="200">
        <v>755</v>
      </c>
      <c r="C1311" s="200" t="b">
        <f t="shared" si="43"/>
        <v>0</v>
      </c>
      <c r="D1311" s="200">
        <f t="shared" si="44"/>
        <v>1</v>
      </c>
    </row>
    <row r="1312" spans="1:4">
      <c r="A1312" s="203">
        <v>42581</v>
      </c>
      <c r="B1312" s="200">
        <v>682</v>
      </c>
      <c r="C1312" s="200" t="b">
        <f t="shared" si="43"/>
        <v>1</v>
      </c>
      <c r="D1312" s="200" t="b">
        <f t="shared" si="44"/>
        <v>0</v>
      </c>
    </row>
    <row r="1313" spans="1:4">
      <c r="A1313" s="203">
        <v>42582</v>
      </c>
      <c r="B1313" s="200">
        <v>631</v>
      </c>
      <c r="C1313" s="200" t="b">
        <f t="shared" si="43"/>
        <v>0</v>
      </c>
      <c r="D1313" s="200" t="b">
        <f t="shared" si="44"/>
        <v>0</v>
      </c>
    </row>
    <row r="1314" spans="1:4">
      <c r="A1314" s="203">
        <v>42583</v>
      </c>
      <c r="B1314" s="200">
        <v>720</v>
      </c>
      <c r="C1314" s="200" t="b">
        <f t="shared" si="43"/>
        <v>0</v>
      </c>
      <c r="D1314" s="200" t="b">
        <f t="shared" si="44"/>
        <v>0</v>
      </c>
    </row>
    <row r="1315" spans="1:4">
      <c r="A1315" s="203">
        <v>42584</v>
      </c>
      <c r="B1315" s="200">
        <v>736</v>
      </c>
      <c r="C1315" s="200" t="b">
        <f t="shared" si="43"/>
        <v>0</v>
      </c>
      <c r="D1315" s="200" t="b">
        <f t="shared" si="44"/>
        <v>0</v>
      </c>
    </row>
    <row r="1316" spans="1:4">
      <c r="A1316" s="203">
        <v>42585</v>
      </c>
      <c r="B1316" s="200">
        <v>742</v>
      </c>
      <c r="C1316" s="200" t="b">
        <f t="shared" si="43"/>
        <v>0</v>
      </c>
      <c r="D1316" s="200" t="b">
        <f t="shared" si="44"/>
        <v>0</v>
      </c>
    </row>
    <row r="1317" spans="1:4">
      <c r="A1317" s="203">
        <v>42586</v>
      </c>
      <c r="B1317" s="200">
        <v>736</v>
      </c>
      <c r="C1317" s="200" t="b">
        <f t="shared" si="43"/>
        <v>0</v>
      </c>
      <c r="D1317" s="200" t="b">
        <f t="shared" si="44"/>
        <v>0</v>
      </c>
    </row>
    <row r="1318" spans="1:4">
      <c r="A1318" s="203">
        <v>42587</v>
      </c>
      <c r="B1318" s="200">
        <v>718</v>
      </c>
      <c r="C1318" s="200" t="b">
        <f t="shared" si="43"/>
        <v>0</v>
      </c>
      <c r="D1318" s="200" t="b">
        <f t="shared" si="44"/>
        <v>0</v>
      </c>
    </row>
    <row r="1319" spans="1:4">
      <c r="A1319" s="203">
        <v>42588</v>
      </c>
      <c r="B1319" s="200">
        <v>647</v>
      </c>
      <c r="C1319" s="200" t="b">
        <f t="shared" si="43"/>
        <v>0</v>
      </c>
      <c r="D1319" s="200" t="b">
        <f t="shared" si="44"/>
        <v>0</v>
      </c>
    </row>
    <row r="1320" spans="1:4">
      <c r="A1320" s="203">
        <v>42589</v>
      </c>
      <c r="B1320" s="200">
        <v>598</v>
      </c>
      <c r="C1320" s="200" t="b">
        <f t="shared" si="43"/>
        <v>0</v>
      </c>
      <c r="D1320" s="200" t="b">
        <f t="shared" si="44"/>
        <v>0</v>
      </c>
    </row>
    <row r="1321" spans="1:4">
      <c r="A1321" s="203">
        <v>42590</v>
      </c>
      <c r="B1321" s="200">
        <v>693</v>
      </c>
      <c r="C1321" s="200" t="b">
        <f t="shared" si="43"/>
        <v>1</v>
      </c>
      <c r="D1321" s="200" t="b">
        <f t="shared" si="44"/>
        <v>0</v>
      </c>
    </row>
    <row r="1322" spans="1:4">
      <c r="A1322" s="203">
        <v>42591</v>
      </c>
      <c r="B1322" s="200">
        <v>697</v>
      </c>
      <c r="C1322" s="200" t="b">
        <f t="shared" si="43"/>
        <v>1</v>
      </c>
      <c r="D1322" s="200" t="b">
        <f t="shared" si="44"/>
        <v>0</v>
      </c>
    </row>
    <row r="1323" spans="1:4">
      <c r="A1323" s="203">
        <v>42592</v>
      </c>
      <c r="B1323" s="200">
        <v>676</v>
      </c>
      <c r="C1323" s="200" t="b">
        <f t="shared" si="43"/>
        <v>1</v>
      </c>
      <c r="D1323" s="200" t="b">
        <f t="shared" si="44"/>
        <v>0</v>
      </c>
    </row>
    <row r="1324" spans="1:4">
      <c r="A1324" s="203">
        <v>42593</v>
      </c>
      <c r="B1324" s="200">
        <v>676</v>
      </c>
      <c r="C1324" s="200" t="b">
        <f t="shared" si="43"/>
        <v>1</v>
      </c>
      <c r="D1324" s="200" t="b">
        <f t="shared" si="44"/>
        <v>0</v>
      </c>
    </row>
    <row r="1325" spans="1:4">
      <c r="A1325" s="203">
        <v>42594</v>
      </c>
      <c r="B1325" s="200">
        <v>684</v>
      </c>
      <c r="C1325" s="200" t="b">
        <f t="shared" si="43"/>
        <v>1</v>
      </c>
      <c r="D1325" s="200" t="b">
        <f t="shared" si="44"/>
        <v>0</v>
      </c>
    </row>
    <row r="1326" spans="1:4">
      <c r="A1326" s="203">
        <v>42595</v>
      </c>
      <c r="B1326" s="200">
        <v>625</v>
      </c>
      <c r="C1326" s="200" t="b">
        <f t="shared" si="43"/>
        <v>0</v>
      </c>
      <c r="D1326" s="200" t="b">
        <f t="shared" si="44"/>
        <v>0</v>
      </c>
    </row>
    <row r="1327" spans="1:4">
      <c r="A1327" s="203">
        <v>42596</v>
      </c>
      <c r="B1327" s="200">
        <v>578</v>
      </c>
      <c r="C1327" s="200" t="b">
        <f t="shared" si="43"/>
        <v>0</v>
      </c>
      <c r="D1327" s="200" t="b">
        <f t="shared" si="44"/>
        <v>0</v>
      </c>
    </row>
    <row r="1328" spans="1:4">
      <c r="A1328" s="203">
        <v>42597</v>
      </c>
      <c r="B1328" s="200">
        <v>597</v>
      </c>
      <c r="C1328" s="200" t="b">
        <f t="shared" si="43"/>
        <v>0</v>
      </c>
      <c r="D1328" s="200" t="b">
        <f t="shared" si="44"/>
        <v>0</v>
      </c>
    </row>
    <row r="1329" spans="1:4">
      <c r="A1329" s="203">
        <v>42598</v>
      </c>
      <c r="B1329" s="200">
        <v>671</v>
      </c>
      <c r="C1329" s="200" t="b">
        <f t="shared" si="43"/>
        <v>0</v>
      </c>
      <c r="D1329" s="200" t="b">
        <f t="shared" si="44"/>
        <v>0</v>
      </c>
    </row>
    <row r="1330" spans="1:4">
      <c r="A1330" s="203">
        <v>42599</v>
      </c>
      <c r="B1330" s="200">
        <v>682</v>
      </c>
      <c r="C1330" s="200" t="b">
        <f t="shared" si="43"/>
        <v>1</v>
      </c>
      <c r="D1330" s="200" t="b">
        <f t="shared" si="44"/>
        <v>0</v>
      </c>
    </row>
    <row r="1331" spans="1:4">
      <c r="A1331" s="203">
        <v>42600</v>
      </c>
      <c r="B1331" s="200">
        <v>696</v>
      </c>
      <c r="C1331" s="200" t="b">
        <f t="shared" si="43"/>
        <v>1</v>
      </c>
      <c r="D1331" s="200" t="b">
        <f t="shared" si="44"/>
        <v>0</v>
      </c>
    </row>
    <row r="1332" spans="1:4">
      <c r="A1332" s="203">
        <v>42601</v>
      </c>
      <c r="B1332" s="200">
        <v>700</v>
      </c>
      <c r="C1332" s="200" t="b">
        <f t="shared" si="43"/>
        <v>0</v>
      </c>
      <c r="D1332" s="200" t="b">
        <f t="shared" si="44"/>
        <v>0</v>
      </c>
    </row>
    <row r="1333" spans="1:4">
      <c r="A1333" s="203">
        <v>42602</v>
      </c>
      <c r="B1333" s="200">
        <v>651</v>
      </c>
      <c r="C1333" s="200" t="b">
        <f t="shared" si="43"/>
        <v>0</v>
      </c>
      <c r="D1333" s="200" t="b">
        <f t="shared" si="44"/>
        <v>0</v>
      </c>
    </row>
    <row r="1334" spans="1:4">
      <c r="A1334" s="203">
        <v>42603</v>
      </c>
      <c r="B1334" s="200">
        <v>599</v>
      </c>
      <c r="C1334" s="200" t="b">
        <f t="shared" si="43"/>
        <v>0</v>
      </c>
      <c r="D1334" s="200" t="b">
        <f t="shared" si="44"/>
        <v>0</v>
      </c>
    </row>
    <row r="1335" spans="1:4">
      <c r="A1335" s="203">
        <v>42604</v>
      </c>
      <c r="B1335" s="200">
        <v>709</v>
      </c>
      <c r="C1335" s="200" t="b">
        <f t="shared" si="43"/>
        <v>0</v>
      </c>
      <c r="D1335" s="200" t="b">
        <f t="shared" si="44"/>
        <v>0</v>
      </c>
    </row>
    <row r="1336" spans="1:4">
      <c r="A1336" s="203">
        <v>42605</v>
      </c>
      <c r="B1336" s="200">
        <v>727</v>
      </c>
      <c r="C1336" s="200" t="b">
        <f t="shared" si="43"/>
        <v>0</v>
      </c>
      <c r="D1336" s="200" t="b">
        <f t="shared" si="44"/>
        <v>0</v>
      </c>
    </row>
    <row r="1337" spans="1:4">
      <c r="A1337" s="203">
        <v>42606</v>
      </c>
      <c r="B1337" s="200">
        <v>726</v>
      </c>
      <c r="C1337" s="200" t="b">
        <f t="shared" si="43"/>
        <v>0</v>
      </c>
      <c r="D1337" s="200" t="b">
        <f t="shared" si="44"/>
        <v>0</v>
      </c>
    </row>
    <row r="1338" spans="1:4">
      <c r="A1338" s="203">
        <v>42607</v>
      </c>
      <c r="B1338" s="200">
        <v>720</v>
      </c>
      <c r="C1338" s="200" t="b">
        <f t="shared" si="43"/>
        <v>0</v>
      </c>
      <c r="D1338" s="200" t="b">
        <f t="shared" si="44"/>
        <v>0</v>
      </c>
    </row>
    <row r="1339" spans="1:4">
      <c r="A1339" s="203">
        <v>42608</v>
      </c>
      <c r="B1339" s="200">
        <v>717</v>
      </c>
      <c r="C1339" s="200" t="b">
        <f t="shared" si="43"/>
        <v>0</v>
      </c>
      <c r="D1339" s="200" t="b">
        <f t="shared" si="44"/>
        <v>0</v>
      </c>
    </row>
    <row r="1340" spans="1:4">
      <c r="A1340" s="203">
        <v>42609</v>
      </c>
      <c r="B1340" s="200">
        <v>655</v>
      </c>
      <c r="C1340" s="200" t="b">
        <f t="shared" si="43"/>
        <v>0</v>
      </c>
      <c r="D1340" s="200" t="b">
        <f t="shared" si="44"/>
        <v>0</v>
      </c>
    </row>
    <row r="1341" spans="1:4">
      <c r="A1341" s="203">
        <v>42610</v>
      </c>
      <c r="B1341" s="200">
        <v>622</v>
      </c>
      <c r="C1341" s="200" t="b">
        <f t="shared" si="43"/>
        <v>0</v>
      </c>
      <c r="D1341" s="200" t="b">
        <f t="shared" si="44"/>
        <v>0</v>
      </c>
    </row>
    <row r="1342" spans="1:4">
      <c r="A1342" s="203">
        <v>42611</v>
      </c>
      <c r="B1342" s="200">
        <v>730</v>
      </c>
      <c r="C1342" s="200" t="b">
        <f t="shared" si="43"/>
        <v>0</v>
      </c>
      <c r="D1342" s="200" t="b">
        <f t="shared" si="44"/>
        <v>0</v>
      </c>
    </row>
    <row r="1343" spans="1:4">
      <c r="A1343" s="203">
        <v>42612</v>
      </c>
      <c r="B1343" s="200">
        <v>737</v>
      </c>
      <c r="C1343" s="200" t="b">
        <f t="shared" si="43"/>
        <v>0</v>
      </c>
      <c r="D1343" s="200" t="b">
        <f t="shared" si="44"/>
        <v>0</v>
      </c>
    </row>
    <row r="1344" spans="1:4">
      <c r="A1344" s="203">
        <v>42613</v>
      </c>
      <c r="B1344" s="200">
        <v>738</v>
      </c>
      <c r="C1344" s="200" t="b">
        <f t="shared" si="43"/>
        <v>0</v>
      </c>
      <c r="D1344" s="200" t="b">
        <f t="shared" si="44"/>
        <v>0</v>
      </c>
    </row>
    <row r="1345" spans="1:4">
      <c r="A1345" s="203">
        <v>42614</v>
      </c>
      <c r="B1345" s="200">
        <v>749</v>
      </c>
      <c r="C1345" s="200" t="b">
        <f t="shared" si="43"/>
        <v>0</v>
      </c>
      <c r="D1345" s="200" t="b">
        <f t="shared" si="44"/>
        <v>0</v>
      </c>
    </row>
    <row r="1346" spans="1:4">
      <c r="A1346" s="203">
        <v>42615</v>
      </c>
      <c r="B1346" s="200">
        <v>752</v>
      </c>
      <c r="C1346" s="200" t="b">
        <f t="shared" si="43"/>
        <v>0</v>
      </c>
      <c r="D1346" s="200">
        <f t="shared" si="44"/>
        <v>1</v>
      </c>
    </row>
    <row r="1347" spans="1:4">
      <c r="A1347" s="203">
        <v>42616</v>
      </c>
      <c r="B1347" s="200">
        <v>685</v>
      </c>
      <c r="C1347" s="200" t="b">
        <f t="shared" si="43"/>
        <v>1</v>
      </c>
      <c r="D1347" s="200" t="b">
        <f t="shared" si="44"/>
        <v>0</v>
      </c>
    </row>
    <row r="1348" spans="1:4">
      <c r="A1348" s="203">
        <v>42617</v>
      </c>
      <c r="B1348" s="200">
        <v>647</v>
      </c>
      <c r="C1348" s="200" t="b">
        <f t="shared" si="43"/>
        <v>0</v>
      </c>
      <c r="D1348" s="200" t="b">
        <f t="shared" si="44"/>
        <v>0</v>
      </c>
    </row>
    <row r="1349" spans="1:4">
      <c r="A1349" s="203">
        <v>42618</v>
      </c>
      <c r="B1349" s="200">
        <v>782</v>
      </c>
      <c r="C1349" s="200" t="b">
        <f t="shared" si="43"/>
        <v>0</v>
      </c>
      <c r="D1349" s="200">
        <f t="shared" si="44"/>
        <v>1</v>
      </c>
    </row>
    <row r="1350" spans="1:4">
      <c r="A1350" s="203">
        <v>42619</v>
      </c>
      <c r="B1350" s="200">
        <v>805</v>
      </c>
      <c r="C1350" s="200" t="b">
        <f t="shared" si="43"/>
        <v>0</v>
      </c>
      <c r="D1350" s="200">
        <f t="shared" si="44"/>
        <v>1</v>
      </c>
    </row>
    <row r="1351" spans="1:4">
      <c r="A1351" s="203">
        <v>42620</v>
      </c>
      <c r="B1351" s="200">
        <v>795</v>
      </c>
      <c r="C1351" s="200" t="b">
        <f t="shared" ref="C1351:C1414" si="45">AND(B1351&gt;675,B1351&lt;700)</f>
        <v>0</v>
      </c>
      <c r="D1351" s="200">
        <f t="shared" ref="D1351:D1414" si="46">IF(B1351&gt;750,1)</f>
        <v>1</v>
      </c>
    </row>
    <row r="1352" spans="1:4">
      <c r="A1352" s="203">
        <v>42621</v>
      </c>
      <c r="B1352" s="200">
        <v>756</v>
      </c>
      <c r="C1352" s="200" t="b">
        <f t="shared" si="45"/>
        <v>0</v>
      </c>
      <c r="D1352" s="200">
        <f t="shared" si="46"/>
        <v>1</v>
      </c>
    </row>
    <row r="1353" spans="1:4">
      <c r="A1353" s="203">
        <v>42622</v>
      </c>
      <c r="B1353" s="200">
        <v>741</v>
      </c>
      <c r="C1353" s="200" t="b">
        <f t="shared" si="45"/>
        <v>0</v>
      </c>
      <c r="D1353" s="200" t="b">
        <f t="shared" si="46"/>
        <v>0</v>
      </c>
    </row>
    <row r="1354" spans="1:4">
      <c r="A1354" s="203">
        <v>42623</v>
      </c>
      <c r="B1354" s="200">
        <v>640</v>
      </c>
      <c r="C1354" s="200" t="b">
        <f t="shared" si="45"/>
        <v>0</v>
      </c>
      <c r="D1354" s="200" t="b">
        <f t="shared" si="46"/>
        <v>0</v>
      </c>
    </row>
    <row r="1355" spans="1:4">
      <c r="A1355" s="203">
        <v>42624</v>
      </c>
      <c r="B1355" s="200">
        <v>614</v>
      </c>
      <c r="C1355" s="200" t="b">
        <f t="shared" si="45"/>
        <v>0</v>
      </c>
      <c r="D1355" s="200" t="b">
        <f t="shared" si="46"/>
        <v>0</v>
      </c>
    </row>
    <row r="1356" spans="1:4">
      <c r="A1356" s="203">
        <v>42625</v>
      </c>
      <c r="B1356" s="200">
        <v>731</v>
      </c>
      <c r="C1356" s="200" t="b">
        <f t="shared" si="45"/>
        <v>0</v>
      </c>
      <c r="D1356" s="200" t="b">
        <f t="shared" si="46"/>
        <v>0</v>
      </c>
    </row>
    <row r="1357" spans="1:4">
      <c r="A1357" s="203">
        <v>42626</v>
      </c>
      <c r="B1357" s="200">
        <v>729</v>
      </c>
      <c r="C1357" s="200" t="b">
        <f t="shared" si="45"/>
        <v>0</v>
      </c>
      <c r="D1357" s="200" t="b">
        <f t="shared" si="46"/>
        <v>0</v>
      </c>
    </row>
    <row r="1358" spans="1:4">
      <c r="A1358" s="203">
        <v>42627</v>
      </c>
      <c r="B1358" s="200">
        <v>684</v>
      </c>
      <c r="C1358" s="200" t="b">
        <f t="shared" si="45"/>
        <v>1</v>
      </c>
      <c r="D1358" s="200" t="b">
        <f t="shared" si="46"/>
        <v>0</v>
      </c>
    </row>
    <row r="1359" spans="1:4">
      <c r="A1359" s="203">
        <v>42628</v>
      </c>
      <c r="B1359" s="200">
        <v>671</v>
      </c>
      <c r="C1359" s="200" t="b">
        <f t="shared" si="45"/>
        <v>0</v>
      </c>
      <c r="D1359" s="200" t="b">
        <f t="shared" si="46"/>
        <v>0</v>
      </c>
    </row>
    <row r="1360" spans="1:4">
      <c r="A1360" s="203">
        <v>42629</v>
      </c>
      <c r="B1360" s="200">
        <v>670</v>
      </c>
      <c r="C1360" s="200" t="b">
        <f t="shared" si="45"/>
        <v>0</v>
      </c>
      <c r="D1360" s="200" t="b">
        <f t="shared" si="46"/>
        <v>0</v>
      </c>
    </row>
    <row r="1361" spans="1:4">
      <c r="A1361" s="203">
        <v>42630</v>
      </c>
      <c r="B1361" s="200">
        <v>606</v>
      </c>
      <c r="C1361" s="200" t="b">
        <f t="shared" si="45"/>
        <v>0</v>
      </c>
      <c r="D1361" s="200" t="b">
        <f t="shared" si="46"/>
        <v>0</v>
      </c>
    </row>
    <row r="1362" spans="1:4">
      <c r="A1362" s="203">
        <v>42631</v>
      </c>
      <c r="B1362" s="200">
        <v>561</v>
      </c>
      <c r="C1362" s="200" t="b">
        <f t="shared" si="45"/>
        <v>0</v>
      </c>
      <c r="D1362" s="200" t="b">
        <f t="shared" si="46"/>
        <v>0</v>
      </c>
    </row>
    <row r="1363" spans="1:4">
      <c r="A1363" s="203">
        <v>42632</v>
      </c>
      <c r="B1363" s="200">
        <v>660</v>
      </c>
      <c r="C1363" s="200" t="b">
        <f t="shared" si="45"/>
        <v>0</v>
      </c>
      <c r="D1363" s="200" t="b">
        <f t="shared" si="46"/>
        <v>0</v>
      </c>
    </row>
    <row r="1364" spans="1:4">
      <c r="A1364" s="203">
        <v>42633</v>
      </c>
      <c r="B1364" s="200">
        <v>684</v>
      </c>
      <c r="C1364" s="200" t="b">
        <f t="shared" si="45"/>
        <v>1</v>
      </c>
      <c r="D1364" s="200" t="b">
        <f t="shared" si="46"/>
        <v>0</v>
      </c>
    </row>
    <row r="1365" spans="1:4">
      <c r="A1365" s="203">
        <v>42634</v>
      </c>
      <c r="B1365" s="200">
        <v>682</v>
      </c>
      <c r="C1365" s="200" t="b">
        <f t="shared" si="45"/>
        <v>1</v>
      </c>
      <c r="D1365" s="200" t="b">
        <f t="shared" si="46"/>
        <v>0</v>
      </c>
    </row>
    <row r="1366" spans="1:4">
      <c r="A1366" s="203">
        <v>42635</v>
      </c>
      <c r="B1366" s="200">
        <v>697</v>
      </c>
      <c r="C1366" s="200" t="b">
        <f t="shared" si="45"/>
        <v>1</v>
      </c>
      <c r="D1366" s="200" t="b">
        <f t="shared" si="46"/>
        <v>0</v>
      </c>
    </row>
    <row r="1367" spans="1:4">
      <c r="A1367" s="203">
        <v>42636</v>
      </c>
      <c r="B1367" s="200">
        <v>685</v>
      </c>
      <c r="C1367" s="200" t="b">
        <f t="shared" si="45"/>
        <v>1</v>
      </c>
      <c r="D1367" s="200" t="b">
        <f t="shared" si="46"/>
        <v>0</v>
      </c>
    </row>
    <row r="1368" spans="1:4">
      <c r="A1368" s="203">
        <v>42637</v>
      </c>
      <c r="B1368" s="200">
        <v>608</v>
      </c>
      <c r="C1368" s="200" t="b">
        <f t="shared" si="45"/>
        <v>0</v>
      </c>
      <c r="D1368" s="200" t="b">
        <f t="shared" si="46"/>
        <v>0</v>
      </c>
    </row>
    <row r="1369" spans="1:4">
      <c r="A1369" s="203">
        <v>42638</v>
      </c>
      <c r="B1369" s="200">
        <v>561</v>
      </c>
      <c r="C1369" s="200" t="b">
        <f t="shared" si="45"/>
        <v>0</v>
      </c>
      <c r="D1369" s="200" t="b">
        <f t="shared" si="46"/>
        <v>0</v>
      </c>
    </row>
    <row r="1370" spans="1:4">
      <c r="A1370" s="203">
        <v>42639</v>
      </c>
      <c r="B1370" s="200">
        <v>669</v>
      </c>
      <c r="C1370" s="200" t="b">
        <f t="shared" si="45"/>
        <v>0</v>
      </c>
      <c r="D1370" s="200" t="b">
        <f t="shared" si="46"/>
        <v>0</v>
      </c>
    </row>
    <row r="1371" spans="1:4">
      <c r="A1371" s="203">
        <v>42640</v>
      </c>
      <c r="B1371" s="200">
        <v>690</v>
      </c>
      <c r="C1371" s="200" t="b">
        <f t="shared" si="45"/>
        <v>1</v>
      </c>
      <c r="D1371" s="200" t="b">
        <f t="shared" si="46"/>
        <v>0</v>
      </c>
    </row>
    <row r="1372" spans="1:4">
      <c r="A1372" s="203">
        <v>42641</v>
      </c>
      <c r="B1372" s="200">
        <v>691</v>
      </c>
      <c r="C1372" s="200" t="b">
        <f t="shared" si="45"/>
        <v>1</v>
      </c>
      <c r="D1372" s="200" t="b">
        <f t="shared" si="46"/>
        <v>0</v>
      </c>
    </row>
    <row r="1373" spans="1:4">
      <c r="A1373" s="203">
        <v>42642</v>
      </c>
      <c r="B1373" s="200">
        <v>681</v>
      </c>
      <c r="C1373" s="200" t="b">
        <f t="shared" si="45"/>
        <v>1</v>
      </c>
      <c r="D1373" s="200" t="b">
        <f t="shared" si="46"/>
        <v>0</v>
      </c>
    </row>
    <row r="1374" spans="1:4">
      <c r="A1374" s="203">
        <v>42643</v>
      </c>
      <c r="B1374" s="200">
        <v>679</v>
      </c>
      <c r="C1374" s="200" t="b">
        <f t="shared" si="45"/>
        <v>1</v>
      </c>
      <c r="D1374" s="200" t="b">
        <f t="shared" si="46"/>
        <v>0</v>
      </c>
    </row>
    <row r="1375" spans="1:4">
      <c r="A1375" s="203">
        <v>42644</v>
      </c>
      <c r="B1375" s="200">
        <v>603</v>
      </c>
      <c r="C1375" s="200" t="b">
        <f t="shared" si="45"/>
        <v>0</v>
      </c>
      <c r="D1375" s="200" t="b">
        <f t="shared" si="46"/>
        <v>0</v>
      </c>
    </row>
    <row r="1376" spans="1:4">
      <c r="A1376" s="203">
        <v>42645</v>
      </c>
      <c r="B1376" s="200">
        <v>557</v>
      </c>
      <c r="C1376" s="200" t="b">
        <f t="shared" si="45"/>
        <v>0</v>
      </c>
      <c r="D1376" s="200" t="b">
        <f t="shared" si="46"/>
        <v>0</v>
      </c>
    </row>
    <row r="1377" spans="1:4">
      <c r="A1377" s="203">
        <v>42646</v>
      </c>
      <c r="B1377" s="200">
        <v>662</v>
      </c>
      <c r="C1377" s="200" t="b">
        <f t="shared" si="45"/>
        <v>0</v>
      </c>
      <c r="D1377" s="200" t="b">
        <f t="shared" si="46"/>
        <v>0</v>
      </c>
    </row>
    <row r="1378" spans="1:4">
      <c r="A1378" s="203">
        <v>42647</v>
      </c>
      <c r="B1378" s="200">
        <v>686</v>
      </c>
      <c r="C1378" s="200" t="b">
        <f t="shared" si="45"/>
        <v>1</v>
      </c>
      <c r="D1378" s="200" t="b">
        <f t="shared" si="46"/>
        <v>0</v>
      </c>
    </row>
    <row r="1379" spans="1:4">
      <c r="A1379" s="203">
        <v>42648</v>
      </c>
      <c r="B1379" s="200">
        <v>687</v>
      </c>
      <c r="C1379" s="200" t="b">
        <f t="shared" si="45"/>
        <v>1</v>
      </c>
      <c r="D1379" s="200" t="b">
        <f t="shared" si="46"/>
        <v>0</v>
      </c>
    </row>
    <row r="1380" spans="1:4">
      <c r="A1380" s="203">
        <v>42649</v>
      </c>
      <c r="B1380" s="200">
        <v>682</v>
      </c>
      <c r="C1380" s="200" t="b">
        <f t="shared" si="45"/>
        <v>1</v>
      </c>
      <c r="D1380" s="200" t="b">
        <f t="shared" si="46"/>
        <v>0</v>
      </c>
    </row>
    <row r="1381" spans="1:4">
      <c r="A1381" s="203">
        <v>42650</v>
      </c>
      <c r="B1381" s="200">
        <v>663</v>
      </c>
      <c r="C1381" s="200" t="b">
        <f t="shared" si="45"/>
        <v>0</v>
      </c>
      <c r="D1381" s="200" t="b">
        <f t="shared" si="46"/>
        <v>0</v>
      </c>
    </row>
    <row r="1382" spans="1:4">
      <c r="A1382" s="203">
        <v>42651</v>
      </c>
      <c r="B1382" s="200">
        <v>593</v>
      </c>
      <c r="C1382" s="200" t="b">
        <f t="shared" si="45"/>
        <v>0</v>
      </c>
      <c r="D1382" s="200" t="b">
        <f t="shared" si="46"/>
        <v>0</v>
      </c>
    </row>
    <row r="1383" spans="1:4">
      <c r="A1383" s="203">
        <v>42652</v>
      </c>
      <c r="B1383" s="200">
        <v>553</v>
      </c>
      <c r="C1383" s="200" t="b">
        <f t="shared" si="45"/>
        <v>0</v>
      </c>
      <c r="D1383" s="200" t="b">
        <f t="shared" si="46"/>
        <v>0</v>
      </c>
    </row>
    <row r="1384" spans="1:4">
      <c r="A1384" s="203">
        <v>42653</v>
      </c>
      <c r="B1384" s="200">
        <v>650</v>
      </c>
      <c r="C1384" s="200" t="b">
        <f t="shared" si="45"/>
        <v>0</v>
      </c>
      <c r="D1384" s="200" t="b">
        <f t="shared" si="46"/>
        <v>0</v>
      </c>
    </row>
    <row r="1385" spans="1:4">
      <c r="A1385" s="203">
        <v>42654</v>
      </c>
      <c r="B1385" s="200">
        <v>654</v>
      </c>
      <c r="C1385" s="200" t="b">
        <f t="shared" si="45"/>
        <v>0</v>
      </c>
      <c r="D1385" s="200" t="b">
        <f t="shared" si="46"/>
        <v>0</v>
      </c>
    </row>
    <row r="1386" spans="1:4">
      <c r="A1386" s="203">
        <v>42655</v>
      </c>
      <c r="B1386" s="200">
        <v>574</v>
      </c>
      <c r="C1386" s="200" t="b">
        <f t="shared" si="45"/>
        <v>0</v>
      </c>
      <c r="D1386" s="200" t="b">
        <f t="shared" si="46"/>
        <v>0</v>
      </c>
    </row>
    <row r="1387" spans="1:4">
      <c r="A1387" s="203">
        <v>42656</v>
      </c>
      <c r="B1387" s="200">
        <v>642</v>
      </c>
      <c r="C1387" s="200" t="b">
        <f t="shared" si="45"/>
        <v>0</v>
      </c>
      <c r="D1387" s="200" t="b">
        <f t="shared" si="46"/>
        <v>0</v>
      </c>
    </row>
    <row r="1388" spans="1:4">
      <c r="A1388" s="203">
        <v>42657</v>
      </c>
      <c r="B1388" s="200">
        <v>644</v>
      </c>
      <c r="C1388" s="200" t="b">
        <f t="shared" si="45"/>
        <v>0</v>
      </c>
      <c r="D1388" s="200" t="b">
        <f t="shared" si="46"/>
        <v>0</v>
      </c>
    </row>
    <row r="1389" spans="1:4">
      <c r="A1389" s="203">
        <v>42658</v>
      </c>
      <c r="B1389" s="200">
        <v>584</v>
      </c>
      <c r="C1389" s="200" t="b">
        <f t="shared" si="45"/>
        <v>0</v>
      </c>
      <c r="D1389" s="200" t="b">
        <f t="shared" si="46"/>
        <v>0</v>
      </c>
    </row>
    <row r="1390" spans="1:4">
      <c r="A1390" s="203">
        <v>42659</v>
      </c>
      <c r="B1390" s="200">
        <v>541</v>
      </c>
      <c r="C1390" s="200" t="b">
        <f t="shared" si="45"/>
        <v>0</v>
      </c>
      <c r="D1390" s="200" t="b">
        <f t="shared" si="46"/>
        <v>0</v>
      </c>
    </row>
    <row r="1391" spans="1:4">
      <c r="A1391" s="203">
        <v>42660</v>
      </c>
      <c r="B1391" s="200">
        <v>652</v>
      </c>
      <c r="C1391" s="200" t="b">
        <f t="shared" si="45"/>
        <v>0</v>
      </c>
      <c r="D1391" s="200" t="b">
        <f t="shared" si="46"/>
        <v>0</v>
      </c>
    </row>
    <row r="1392" spans="1:4">
      <c r="A1392" s="203">
        <v>42661</v>
      </c>
      <c r="B1392" s="200">
        <v>674</v>
      </c>
      <c r="C1392" s="200" t="b">
        <f t="shared" si="45"/>
        <v>0</v>
      </c>
      <c r="D1392" s="200" t="b">
        <f t="shared" si="46"/>
        <v>0</v>
      </c>
    </row>
    <row r="1393" spans="1:4">
      <c r="A1393" s="203">
        <v>42662</v>
      </c>
      <c r="B1393" s="200">
        <v>669</v>
      </c>
      <c r="C1393" s="200" t="b">
        <f t="shared" si="45"/>
        <v>0</v>
      </c>
      <c r="D1393" s="200" t="b">
        <f t="shared" si="46"/>
        <v>0</v>
      </c>
    </row>
    <row r="1394" spans="1:4">
      <c r="A1394" s="203">
        <v>42663</v>
      </c>
      <c r="B1394" s="200">
        <v>665</v>
      </c>
      <c r="C1394" s="200" t="b">
        <f t="shared" si="45"/>
        <v>0</v>
      </c>
      <c r="D1394" s="200" t="b">
        <f t="shared" si="46"/>
        <v>0</v>
      </c>
    </row>
    <row r="1395" spans="1:4">
      <c r="A1395" s="203">
        <v>42664</v>
      </c>
      <c r="B1395" s="200">
        <v>667</v>
      </c>
      <c r="C1395" s="200" t="b">
        <f t="shared" si="45"/>
        <v>0</v>
      </c>
      <c r="D1395" s="200" t="b">
        <f t="shared" si="46"/>
        <v>0</v>
      </c>
    </row>
    <row r="1396" spans="1:4">
      <c r="A1396" s="203">
        <v>42665</v>
      </c>
      <c r="B1396" s="200">
        <v>601</v>
      </c>
      <c r="C1396" s="200" t="b">
        <f t="shared" si="45"/>
        <v>0</v>
      </c>
      <c r="D1396" s="200" t="b">
        <f t="shared" si="46"/>
        <v>0</v>
      </c>
    </row>
    <row r="1397" spans="1:4">
      <c r="A1397" s="203">
        <v>42666</v>
      </c>
      <c r="B1397" s="200">
        <v>564</v>
      </c>
      <c r="C1397" s="200" t="b">
        <f t="shared" si="45"/>
        <v>0</v>
      </c>
      <c r="D1397" s="200" t="b">
        <f t="shared" si="46"/>
        <v>0</v>
      </c>
    </row>
    <row r="1398" spans="1:4">
      <c r="A1398" s="203">
        <v>42667</v>
      </c>
      <c r="B1398" s="200">
        <v>667</v>
      </c>
      <c r="C1398" s="200" t="b">
        <f t="shared" si="45"/>
        <v>0</v>
      </c>
      <c r="D1398" s="200" t="b">
        <f t="shared" si="46"/>
        <v>0</v>
      </c>
    </row>
    <row r="1399" spans="1:4">
      <c r="A1399" s="203">
        <v>42668</v>
      </c>
      <c r="B1399" s="200">
        <v>680</v>
      </c>
      <c r="C1399" s="200" t="b">
        <f t="shared" si="45"/>
        <v>1</v>
      </c>
      <c r="D1399" s="200" t="b">
        <f t="shared" si="46"/>
        <v>0</v>
      </c>
    </row>
    <row r="1400" spans="1:4">
      <c r="A1400" s="203">
        <v>42669</v>
      </c>
      <c r="B1400" s="200">
        <v>678</v>
      </c>
      <c r="C1400" s="200" t="b">
        <f t="shared" si="45"/>
        <v>1</v>
      </c>
      <c r="D1400" s="200" t="b">
        <f t="shared" si="46"/>
        <v>0</v>
      </c>
    </row>
    <row r="1401" spans="1:4">
      <c r="A1401" s="203">
        <v>42670</v>
      </c>
      <c r="B1401" s="200">
        <v>678</v>
      </c>
      <c r="C1401" s="200" t="b">
        <f t="shared" si="45"/>
        <v>1</v>
      </c>
      <c r="D1401" s="200" t="b">
        <f t="shared" si="46"/>
        <v>0</v>
      </c>
    </row>
    <row r="1402" spans="1:4">
      <c r="A1402" s="203">
        <v>42671</v>
      </c>
      <c r="B1402" s="200">
        <v>671</v>
      </c>
      <c r="C1402" s="200" t="b">
        <f t="shared" si="45"/>
        <v>0</v>
      </c>
      <c r="D1402" s="200" t="b">
        <f t="shared" si="46"/>
        <v>0</v>
      </c>
    </row>
    <row r="1403" spans="1:4">
      <c r="A1403" s="203">
        <v>42672</v>
      </c>
      <c r="B1403" s="200">
        <v>595</v>
      </c>
      <c r="C1403" s="200" t="b">
        <f t="shared" si="45"/>
        <v>0</v>
      </c>
      <c r="D1403" s="200" t="b">
        <f t="shared" si="46"/>
        <v>0</v>
      </c>
    </row>
    <row r="1404" spans="1:4">
      <c r="A1404" s="203">
        <v>42673</v>
      </c>
      <c r="B1404" s="200">
        <v>560</v>
      </c>
      <c r="C1404" s="200" t="b">
        <f t="shared" si="45"/>
        <v>0</v>
      </c>
      <c r="D1404" s="200" t="b">
        <f t="shared" si="46"/>
        <v>0</v>
      </c>
    </row>
    <row r="1405" spans="1:4">
      <c r="A1405" s="203">
        <v>42674</v>
      </c>
      <c r="B1405" s="200">
        <v>595</v>
      </c>
      <c r="C1405" s="200" t="b">
        <f t="shared" si="45"/>
        <v>0</v>
      </c>
      <c r="D1405" s="200" t="b">
        <f t="shared" si="46"/>
        <v>0</v>
      </c>
    </row>
    <row r="1406" spans="1:4">
      <c r="A1406" s="203">
        <v>42675</v>
      </c>
      <c r="B1406" s="200">
        <v>556</v>
      </c>
      <c r="C1406" s="200" t="b">
        <f t="shared" si="45"/>
        <v>0</v>
      </c>
      <c r="D1406" s="200" t="b">
        <f t="shared" si="46"/>
        <v>0</v>
      </c>
    </row>
    <row r="1407" spans="1:4">
      <c r="A1407" s="203">
        <v>42676</v>
      </c>
      <c r="B1407" s="200">
        <v>654</v>
      </c>
      <c r="C1407" s="200" t="b">
        <f t="shared" si="45"/>
        <v>0</v>
      </c>
      <c r="D1407" s="200" t="b">
        <f t="shared" si="46"/>
        <v>0</v>
      </c>
    </row>
    <row r="1408" spans="1:4">
      <c r="A1408" s="203">
        <v>42677</v>
      </c>
      <c r="B1408" s="200">
        <v>666</v>
      </c>
      <c r="C1408" s="200" t="b">
        <f t="shared" si="45"/>
        <v>0</v>
      </c>
      <c r="D1408" s="200" t="b">
        <f t="shared" si="46"/>
        <v>0</v>
      </c>
    </row>
    <row r="1409" spans="1:4">
      <c r="A1409" s="203">
        <v>42678</v>
      </c>
      <c r="B1409" s="200">
        <v>678</v>
      </c>
      <c r="C1409" s="200" t="b">
        <f t="shared" si="45"/>
        <v>1</v>
      </c>
      <c r="D1409" s="200" t="b">
        <f t="shared" si="46"/>
        <v>0</v>
      </c>
    </row>
    <row r="1410" spans="1:4">
      <c r="A1410" s="203">
        <v>42679</v>
      </c>
      <c r="B1410" s="200">
        <v>613</v>
      </c>
      <c r="C1410" s="200" t="b">
        <f t="shared" si="45"/>
        <v>0</v>
      </c>
      <c r="D1410" s="200" t="b">
        <f t="shared" si="46"/>
        <v>0</v>
      </c>
    </row>
    <row r="1411" spans="1:4">
      <c r="A1411" s="203">
        <v>42680</v>
      </c>
      <c r="B1411" s="200">
        <v>564</v>
      </c>
      <c r="C1411" s="200" t="b">
        <f t="shared" si="45"/>
        <v>0</v>
      </c>
      <c r="D1411" s="200" t="b">
        <f t="shared" si="46"/>
        <v>0</v>
      </c>
    </row>
    <row r="1412" spans="1:4">
      <c r="A1412" s="203">
        <v>42681</v>
      </c>
      <c r="B1412" s="200">
        <v>674</v>
      </c>
      <c r="C1412" s="200" t="b">
        <f t="shared" si="45"/>
        <v>0</v>
      </c>
      <c r="D1412" s="200" t="b">
        <f t="shared" si="46"/>
        <v>0</v>
      </c>
    </row>
    <row r="1413" spans="1:4">
      <c r="A1413" s="203">
        <v>42682</v>
      </c>
      <c r="B1413" s="200">
        <v>705</v>
      </c>
      <c r="C1413" s="200" t="b">
        <f t="shared" si="45"/>
        <v>0</v>
      </c>
      <c r="D1413" s="200" t="b">
        <f t="shared" si="46"/>
        <v>0</v>
      </c>
    </row>
    <row r="1414" spans="1:4">
      <c r="A1414" s="203">
        <v>42683</v>
      </c>
      <c r="B1414" s="200">
        <v>713</v>
      </c>
      <c r="C1414" s="200" t="b">
        <f t="shared" si="45"/>
        <v>0</v>
      </c>
      <c r="D1414" s="200" t="b">
        <f t="shared" si="46"/>
        <v>0</v>
      </c>
    </row>
    <row r="1415" spans="1:4">
      <c r="A1415" s="203">
        <v>42684</v>
      </c>
      <c r="B1415" s="200">
        <v>711</v>
      </c>
      <c r="C1415" s="200" t="b">
        <f t="shared" ref="C1415:C1466" si="47">AND(B1415&gt;675,B1415&lt;700)</f>
        <v>0</v>
      </c>
      <c r="D1415" s="200" t="b">
        <f t="shared" ref="D1415:D1466" si="48">IF(B1415&gt;750,1)</f>
        <v>0</v>
      </c>
    </row>
    <row r="1416" spans="1:4">
      <c r="A1416" s="203">
        <v>42685</v>
      </c>
      <c r="B1416" s="200">
        <v>706</v>
      </c>
      <c r="C1416" s="200" t="b">
        <f t="shared" si="47"/>
        <v>0</v>
      </c>
      <c r="D1416" s="200" t="b">
        <f t="shared" si="48"/>
        <v>0</v>
      </c>
    </row>
    <row r="1417" spans="1:4">
      <c r="A1417" s="203">
        <v>42686</v>
      </c>
      <c r="B1417" s="200">
        <v>633</v>
      </c>
      <c r="C1417" s="200" t="b">
        <f t="shared" si="47"/>
        <v>0</v>
      </c>
      <c r="D1417" s="200" t="b">
        <f t="shared" si="48"/>
        <v>0</v>
      </c>
    </row>
    <row r="1418" spans="1:4">
      <c r="A1418" s="203">
        <v>42687</v>
      </c>
      <c r="B1418" s="200">
        <v>578</v>
      </c>
      <c r="C1418" s="200" t="b">
        <f t="shared" si="47"/>
        <v>0</v>
      </c>
      <c r="D1418" s="200" t="b">
        <f t="shared" si="48"/>
        <v>0</v>
      </c>
    </row>
    <row r="1419" spans="1:4">
      <c r="A1419" s="203">
        <v>42688</v>
      </c>
      <c r="B1419" s="200">
        <v>691</v>
      </c>
      <c r="C1419" s="200" t="b">
        <f t="shared" si="47"/>
        <v>1</v>
      </c>
      <c r="D1419" s="200" t="b">
        <f t="shared" si="48"/>
        <v>0</v>
      </c>
    </row>
    <row r="1420" spans="1:4">
      <c r="A1420" s="203">
        <v>42689</v>
      </c>
      <c r="B1420" s="200">
        <v>716</v>
      </c>
      <c r="C1420" s="200" t="b">
        <f t="shared" si="47"/>
        <v>0</v>
      </c>
      <c r="D1420" s="200" t="b">
        <f t="shared" si="48"/>
        <v>0</v>
      </c>
    </row>
    <row r="1421" spans="1:4">
      <c r="A1421" s="203">
        <v>42690</v>
      </c>
      <c r="B1421" s="200">
        <v>714</v>
      </c>
      <c r="C1421" s="200" t="b">
        <f t="shared" si="47"/>
        <v>0</v>
      </c>
      <c r="D1421" s="200" t="b">
        <f t="shared" si="48"/>
        <v>0</v>
      </c>
    </row>
    <row r="1422" spans="1:4">
      <c r="A1422" s="203">
        <v>42691</v>
      </c>
      <c r="B1422" s="200">
        <v>710</v>
      </c>
      <c r="C1422" s="200" t="b">
        <f t="shared" si="47"/>
        <v>0</v>
      </c>
      <c r="D1422" s="200" t="b">
        <f t="shared" si="48"/>
        <v>0</v>
      </c>
    </row>
    <row r="1423" spans="1:4">
      <c r="A1423" s="203">
        <v>42692</v>
      </c>
      <c r="B1423" s="200">
        <v>709</v>
      </c>
      <c r="C1423" s="200" t="b">
        <f t="shared" si="47"/>
        <v>0</v>
      </c>
      <c r="D1423" s="200" t="b">
        <f t="shared" si="48"/>
        <v>0</v>
      </c>
    </row>
    <row r="1424" spans="1:4">
      <c r="A1424" s="203">
        <v>42693</v>
      </c>
      <c r="B1424" s="200">
        <v>633</v>
      </c>
      <c r="C1424" s="200" t="b">
        <f t="shared" si="47"/>
        <v>0</v>
      </c>
      <c r="D1424" s="200" t="b">
        <f t="shared" si="48"/>
        <v>0</v>
      </c>
    </row>
    <row r="1425" spans="1:4">
      <c r="A1425" s="203">
        <v>42694</v>
      </c>
      <c r="B1425" s="200">
        <v>602</v>
      </c>
      <c r="C1425" s="200" t="b">
        <f t="shared" si="47"/>
        <v>0</v>
      </c>
      <c r="D1425" s="200" t="b">
        <f t="shared" si="48"/>
        <v>0</v>
      </c>
    </row>
    <row r="1426" spans="1:4">
      <c r="A1426" s="203">
        <v>42695</v>
      </c>
      <c r="B1426" s="200">
        <v>714</v>
      </c>
      <c r="C1426" s="200" t="b">
        <f t="shared" si="47"/>
        <v>0</v>
      </c>
      <c r="D1426" s="200" t="b">
        <f t="shared" si="48"/>
        <v>0</v>
      </c>
    </row>
    <row r="1427" spans="1:4">
      <c r="A1427" s="203">
        <v>42696</v>
      </c>
      <c r="B1427" s="200">
        <v>724</v>
      </c>
      <c r="C1427" s="200" t="b">
        <f t="shared" si="47"/>
        <v>0</v>
      </c>
      <c r="D1427" s="200" t="b">
        <f t="shared" si="48"/>
        <v>0</v>
      </c>
    </row>
    <row r="1428" spans="1:4">
      <c r="A1428" s="203">
        <v>42697</v>
      </c>
      <c r="B1428" s="200">
        <v>733</v>
      </c>
      <c r="C1428" s="200" t="b">
        <f t="shared" si="47"/>
        <v>0</v>
      </c>
      <c r="D1428" s="200" t="b">
        <f t="shared" si="48"/>
        <v>0</v>
      </c>
    </row>
    <row r="1429" spans="1:4">
      <c r="A1429" s="203">
        <v>42698</v>
      </c>
      <c r="B1429" s="200">
        <v>734</v>
      </c>
      <c r="C1429" s="200" t="b">
        <f t="shared" si="47"/>
        <v>0</v>
      </c>
      <c r="D1429" s="200" t="b">
        <f t="shared" si="48"/>
        <v>0</v>
      </c>
    </row>
    <row r="1430" spans="1:4">
      <c r="A1430" s="203">
        <v>42699</v>
      </c>
      <c r="B1430" s="200">
        <v>740</v>
      </c>
      <c r="C1430" s="200" t="b">
        <f t="shared" si="47"/>
        <v>0</v>
      </c>
      <c r="D1430" s="200" t="b">
        <f t="shared" si="48"/>
        <v>0</v>
      </c>
    </row>
    <row r="1431" spans="1:4">
      <c r="A1431" s="203">
        <v>42700</v>
      </c>
      <c r="B1431" s="200">
        <v>671</v>
      </c>
      <c r="C1431" s="200" t="b">
        <f t="shared" si="47"/>
        <v>0</v>
      </c>
      <c r="D1431" s="200" t="b">
        <f t="shared" si="48"/>
        <v>0</v>
      </c>
    </row>
    <row r="1432" spans="1:4">
      <c r="A1432" s="203">
        <v>42701</v>
      </c>
      <c r="B1432" s="200">
        <v>619</v>
      </c>
      <c r="C1432" s="200" t="b">
        <f t="shared" si="47"/>
        <v>0</v>
      </c>
      <c r="D1432" s="200" t="b">
        <f t="shared" si="48"/>
        <v>0</v>
      </c>
    </row>
    <row r="1433" spans="1:4">
      <c r="A1433" s="203">
        <v>42702</v>
      </c>
      <c r="B1433" s="200">
        <v>724</v>
      </c>
      <c r="C1433" s="200" t="b">
        <f t="shared" si="47"/>
        <v>0</v>
      </c>
      <c r="D1433" s="200" t="b">
        <f t="shared" si="48"/>
        <v>0</v>
      </c>
    </row>
    <row r="1434" spans="1:4">
      <c r="A1434" s="203">
        <v>42703</v>
      </c>
      <c r="B1434" s="200">
        <v>737</v>
      </c>
      <c r="C1434" s="200" t="b">
        <f t="shared" si="47"/>
        <v>0</v>
      </c>
      <c r="D1434" s="200" t="b">
        <f t="shared" si="48"/>
        <v>0</v>
      </c>
    </row>
    <row r="1435" spans="1:4">
      <c r="A1435" s="203">
        <v>42704</v>
      </c>
      <c r="B1435" s="200">
        <v>737</v>
      </c>
      <c r="C1435" s="200" t="b">
        <f t="shared" si="47"/>
        <v>0</v>
      </c>
      <c r="D1435" s="200" t="b">
        <f t="shared" si="48"/>
        <v>0</v>
      </c>
    </row>
    <row r="1436" spans="1:4">
      <c r="A1436" s="203">
        <v>42705</v>
      </c>
      <c r="B1436" s="200">
        <v>730</v>
      </c>
      <c r="C1436" s="200" t="b">
        <f t="shared" si="47"/>
        <v>0</v>
      </c>
      <c r="D1436" s="200" t="b">
        <f t="shared" si="48"/>
        <v>0</v>
      </c>
    </row>
    <row r="1437" spans="1:4">
      <c r="A1437" s="203">
        <v>42706</v>
      </c>
      <c r="B1437" s="200">
        <v>729</v>
      </c>
      <c r="C1437" s="200" t="b">
        <f t="shared" si="47"/>
        <v>0</v>
      </c>
      <c r="D1437" s="200" t="b">
        <f t="shared" si="48"/>
        <v>0</v>
      </c>
    </row>
    <row r="1438" spans="1:4">
      <c r="A1438" s="203">
        <v>42707</v>
      </c>
      <c r="B1438" s="200">
        <v>665</v>
      </c>
      <c r="C1438" s="200" t="b">
        <f t="shared" si="47"/>
        <v>0</v>
      </c>
      <c r="D1438" s="200" t="b">
        <f t="shared" si="48"/>
        <v>0</v>
      </c>
    </row>
    <row r="1439" spans="1:4">
      <c r="A1439" s="203">
        <v>42708</v>
      </c>
      <c r="B1439" s="200">
        <v>617</v>
      </c>
      <c r="C1439" s="200" t="b">
        <f t="shared" si="47"/>
        <v>0</v>
      </c>
      <c r="D1439" s="200" t="b">
        <f t="shared" si="48"/>
        <v>0</v>
      </c>
    </row>
    <row r="1440" spans="1:4">
      <c r="A1440" s="203">
        <v>42709</v>
      </c>
      <c r="B1440" s="200">
        <v>689</v>
      </c>
      <c r="C1440" s="200" t="b">
        <f t="shared" si="47"/>
        <v>1</v>
      </c>
      <c r="D1440" s="200" t="b">
        <f t="shared" si="48"/>
        <v>0</v>
      </c>
    </row>
    <row r="1441" spans="1:4">
      <c r="A1441" s="203">
        <v>42710</v>
      </c>
      <c r="B1441" s="200">
        <v>635</v>
      </c>
      <c r="C1441" s="200" t="b">
        <f t="shared" si="47"/>
        <v>0</v>
      </c>
      <c r="D1441" s="200" t="b">
        <f t="shared" si="48"/>
        <v>0</v>
      </c>
    </row>
    <row r="1442" spans="1:4">
      <c r="A1442" s="203">
        <v>42711</v>
      </c>
      <c r="B1442" s="200">
        <v>692</v>
      </c>
      <c r="C1442" s="200" t="b">
        <f t="shared" si="47"/>
        <v>1</v>
      </c>
      <c r="D1442" s="200" t="b">
        <f t="shared" si="48"/>
        <v>0</v>
      </c>
    </row>
    <row r="1443" spans="1:4">
      <c r="A1443" s="203">
        <v>42712</v>
      </c>
      <c r="B1443" s="200">
        <v>621</v>
      </c>
      <c r="C1443" s="200" t="b">
        <f t="shared" si="47"/>
        <v>0</v>
      </c>
      <c r="D1443" s="200" t="b">
        <f t="shared" si="48"/>
        <v>0</v>
      </c>
    </row>
    <row r="1444" spans="1:4">
      <c r="A1444" s="203">
        <v>42713</v>
      </c>
      <c r="B1444" s="200">
        <v>668</v>
      </c>
      <c r="C1444" s="200" t="b">
        <f t="shared" si="47"/>
        <v>0</v>
      </c>
      <c r="D1444" s="200" t="b">
        <f t="shared" si="48"/>
        <v>0</v>
      </c>
    </row>
    <row r="1445" spans="1:4">
      <c r="A1445" s="203">
        <v>42714</v>
      </c>
      <c r="B1445" s="200">
        <v>638</v>
      </c>
      <c r="C1445" s="200" t="b">
        <f t="shared" si="47"/>
        <v>0</v>
      </c>
      <c r="D1445" s="200" t="b">
        <f t="shared" si="48"/>
        <v>0</v>
      </c>
    </row>
    <row r="1446" spans="1:4">
      <c r="A1446" s="203">
        <v>42715</v>
      </c>
      <c r="B1446" s="200">
        <v>606</v>
      </c>
      <c r="C1446" s="200" t="b">
        <f t="shared" si="47"/>
        <v>0</v>
      </c>
      <c r="D1446" s="200" t="b">
        <f t="shared" si="48"/>
        <v>0</v>
      </c>
    </row>
    <row r="1447" spans="1:4">
      <c r="A1447" s="203">
        <v>42716</v>
      </c>
      <c r="B1447" s="200">
        <v>713</v>
      </c>
      <c r="C1447" s="200" t="b">
        <f t="shared" si="47"/>
        <v>0</v>
      </c>
      <c r="D1447" s="200" t="b">
        <f t="shared" si="48"/>
        <v>0</v>
      </c>
    </row>
    <row r="1448" spans="1:4">
      <c r="A1448" s="203">
        <v>42717</v>
      </c>
      <c r="B1448" s="200">
        <v>740</v>
      </c>
      <c r="C1448" s="200" t="b">
        <f t="shared" si="47"/>
        <v>0</v>
      </c>
      <c r="D1448" s="200" t="b">
        <f t="shared" si="48"/>
        <v>0</v>
      </c>
    </row>
    <row r="1449" spans="1:4">
      <c r="A1449" s="203">
        <v>42718</v>
      </c>
      <c r="B1449" s="200">
        <v>747</v>
      </c>
      <c r="C1449" s="200" t="b">
        <f t="shared" si="47"/>
        <v>0</v>
      </c>
      <c r="D1449" s="200" t="b">
        <f t="shared" si="48"/>
        <v>0</v>
      </c>
    </row>
    <row r="1450" spans="1:4">
      <c r="A1450" s="203">
        <v>42719</v>
      </c>
      <c r="B1450" s="200">
        <v>750</v>
      </c>
      <c r="C1450" s="200" t="b">
        <f t="shared" si="47"/>
        <v>0</v>
      </c>
      <c r="D1450" s="200" t="b">
        <f t="shared" si="48"/>
        <v>0</v>
      </c>
    </row>
    <row r="1451" spans="1:4">
      <c r="A1451" s="203">
        <v>42720</v>
      </c>
      <c r="B1451" s="200">
        <v>749</v>
      </c>
      <c r="C1451" s="200" t="b">
        <f t="shared" si="47"/>
        <v>0</v>
      </c>
      <c r="D1451" s="200" t="b">
        <f t="shared" si="48"/>
        <v>0</v>
      </c>
    </row>
    <row r="1452" spans="1:4">
      <c r="A1452" s="203">
        <v>42721</v>
      </c>
      <c r="B1452" s="200">
        <v>673</v>
      </c>
      <c r="C1452" s="200" t="b">
        <f t="shared" si="47"/>
        <v>0</v>
      </c>
      <c r="D1452" s="200" t="b">
        <f t="shared" si="48"/>
        <v>0</v>
      </c>
    </row>
    <row r="1453" spans="1:4">
      <c r="A1453" s="203">
        <v>42722</v>
      </c>
      <c r="B1453" s="200">
        <v>639</v>
      </c>
      <c r="C1453" s="200" t="b">
        <f t="shared" si="47"/>
        <v>0</v>
      </c>
      <c r="D1453" s="200" t="b">
        <f t="shared" si="48"/>
        <v>0</v>
      </c>
    </row>
    <row r="1454" spans="1:4">
      <c r="A1454" s="203">
        <v>42723</v>
      </c>
      <c r="B1454" s="200">
        <v>757</v>
      </c>
      <c r="C1454" s="200" t="b">
        <f t="shared" si="47"/>
        <v>0</v>
      </c>
      <c r="D1454" s="200">
        <f t="shared" si="48"/>
        <v>1</v>
      </c>
    </row>
    <row r="1455" spans="1:4">
      <c r="A1455" s="203">
        <v>42724</v>
      </c>
      <c r="B1455" s="200">
        <v>759</v>
      </c>
      <c r="C1455" s="200" t="b">
        <f t="shared" si="47"/>
        <v>0</v>
      </c>
      <c r="D1455" s="200">
        <f t="shared" si="48"/>
        <v>1</v>
      </c>
    </row>
    <row r="1456" spans="1:4">
      <c r="A1456" s="203">
        <v>42725</v>
      </c>
      <c r="B1456" s="200">
        <v>752</v>
      </c>
      <c r="C1456" s="200" t="b">
        <f t="shared" si="47"/>
        <v>0</v>
      </c>
      <c r="D1456" s="200">
        <f t="shared" si="48"/>
        <v>1</v>
      </c>
    </row>
    <row r="1457" spans="1:4">
      <c r="A1457" s="203">
        <v>42726</v>
      </c>
      <c r="B1457" s="200">
        <v>738</v>
      </c>
      <c r="C1457" s="200" t="b">
        <f t="shared" si="47"/>
        <v>0</v>
      </c>
      <c r="D1457" s="200" t="b">
        <f t="shared" si="48"/>
        <v>0</v>
      </c>
    </row>
    <row r="1458" spans="1:4">
      <c r="A1458" s="203">
        <v>42727</v>
      </c>
      <c r="B1458" s="200">
        <v>702</v>
      </c>
      <c r="C1458" s="200" t="b">
        <f t="shared" si="47"/>
        <v>0</v>
      </c>
      <c r="D1458" s="200" t="b">
        <f t="shared" si="48"/>
        <v>0</v>
      </c>
    </row>
    <row r="1459" spans="1:4">
      <c r="A1459" s="203">
        <v>42728</v>
      </c>
      <c r="B1459" s="200">
        <v>599</v>
      </c>
      <c r="C1459" s="200" t="b">
        <f t="shared" si="47"/>
        <v>0</v>
      </c>
      <c r="D1459" s="200" t="b">
        <f t="shared" si="48"/>
        <v>0</v>
      </c>
    </row>
    <row r="1460" spans="1:4">
      <c r="A1460" s="203">
        <v>42729</v>
      </c>
      <c r="B1460" s="200">
        <v>529</v>
      </c>
      <c r="C1460" s="200" t="b">
        <f t="shared" si="47"/>
        <v>0</v>
      </c>
      <c r="D1460" s="200" t="b">
        <f t="shared" si="48"/>
        <v>0</v>
      </c>
    </row>
    <row r="1461" spans="1:4">
      <c r="A1461" s="203">
        <v>42730</v>
      </c>
      <c r="B1461" s="200">
        <v>580</v>
      </c>
      <c r="C1461" s="200" t="b">
        <f t="shared" si="47"/>
        <v>0</v>
      </c>
      <c r="D1461" s="200" t="b">
        <f t="shared" si="48"/>
        <v>0</v>
      </c>
    </row>
    <row r="1462" spans="1:4">
      <c r="A1462" s="203">
        <v>42731</v>
      </c>
      <c r="B1462" s="200">
        <v>669</v>
      </c>
      <c r="C1462" s="200" t="b">
        <f t="shared" si="47"/>
        <v>0</v>
      </c>
      <c r="D1462" s="200" t="b">
        <f t="shared" si="48"/>
        <v>0</v>
      </c>
    </row>
    <row r="1463" spans="1:4">
      <c r="A1463" s="203">
        <v>42732</v>
      </c>
      <c r="B1463" s="200">
        <v>678</v>
      </c>
      <c r="C1463" s="200" t="b">
        <f t="shared" si="47"/>
        <v>1</v>
      </c>
      <c r="D1463" s="200" t="b">
        <f t="shared" si="48"/>
        <v>0</v>
      </c>
    </row>
    <row r="1464" spans="1:4">
      <c r="A1464" s="203">
        <v>42733</v>
      </c>
      <c r="B1464" s="200">
        <v>684</v>
      </c>
      <c r="C1464" s="200" t="b">
        <f t="shared" si="47"/>
        <v>1</v>
      </c>
      <c r="D1464" s="200" t="b">
        <f t="shared" si="48"/>
        <v>0</v>
      </c>
    </row>
    <row r="1465" spans="1:4">
      <c r="A1465" s="203">
        <v>42734</v>
      </c>
      <c r="B1465" s="200">
        <v>675</v>
      </c>
      <c r="C1465" s="200" t="b">
        <f t="shared" si="47"/>
        <v>0</v>
      </c>
      <c r="D1465" s="200" t="b">
        <f t="shared" si="48"/>
        <v>0</v>
      </c>
    </row>
    <row r="1466" spans="1:4">
      <c r="A1466" s="203">
        <v>42735</v>
      </c>
      <c r="B1466" s="200">
        <v>621</v>
      </c>
      <c r="C1466" s="200" t="b">
        <f t="shared" si="47"/>
        <v>0</v>
      </c>
      <c r="D1466" s="200" t="b">
        <f t="shared" si="48"/>
        <v>0</v>
      </c>
    </row>
  </sheetData>
  <sortState ref="H8:I22">
    <sortCondition descending="1" ref="I8"/>
  </sortState>
  <hyperlinks>
    <hyperlink ref="A1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Y186"/>
  <sheetViews>
    <sheetView workbookViewId="0">
      <selection activeCell="G2" sqref="G2"/>
    </sheetView>
  </sheetViews>
  <sheetFormatPr baseColWidth="10" defaultRowHeight="15.75"/>
  <cols>
    <col min="1" max="4" width="11.42578125" style="188"/>
    <col min="5" max="5" width="15" style="188" bestFit="1" customWidth="1"/>
    <col min="6" max="7" width="11.42578125" style="188"/>
    <col min="8" max="8" width="18.85546875" style="188" bestFit="1" customWidth="1"/>
    <col min="9" max="9" width="13.28515625" style="188" bestFit="1" customWidth="1"/>
    <col min="10" max="16384" width="11.42578125" style="188"/>
  </cols>
  <sheetData>
    <row r="4" spans="2:363" s="210" customFormat="1">
      <c r="B4" s="254" t="s">
        <v>181</v>
      </c>
      <c r="C4" s="254"/>
      <c r="D4" s="254"/>
      <c r="E4" s="254"/>
      <c r="F4" s="254"/>
      <c r="G4" s="254"/>
      <c r="H4" s="254"/>
      <c r="I4" s="254"/>
      <c r="J4" s="254"/>
      <c r="K4" s="254"/>
      <c r="M4" s="253">
        <v>41367</v>
      </c>
      <c r="N4" s="254"/>
      <c r="O4" s="254"/>
      <c r="P4" s="254"/>
      <c r="Q4" s="254"/>
      <c r="R4" s="254"/>
      <c r="S4" s="254"/>
      <c r="T4" s="254"/>
      <c r="U4" s="254"/>
      <c r="V4" s="254"/>
      <c r="X4" s="253">
        <v>41732</v>
      </c>
      <c r="Y4" s="254"/>
      <c r="Z4" s="254"/>
      <c r="AA4" s="254"/>
      <c r="AB4" s="254"/>
      <c r="AC4" s="254"/>
      <c r="AD4" s="254"/>
      <c r="AE4" s="254"/>
      <c r="AF4" s="254"/>
      <c r="AG4" s="254"/>
      <c r="AI4" s="253">
        <v>42250</v>
      </c>
      <c r="AJ4" s="254"/>
      <c r="AK4" s="254"/>
      <c r="AL4" s="254"/>
      <c r="AM4" s="254"/>
      <c r="AN4" s="254"/>
      <c r="AO4" s="254"/>
      <c r="AP4" s="254"/>
      <c r="AQ4" s="254"/>
      <c r="AR4" s="254"/>
      <c r="AT4" s="253">
        <v>41368</v>
      </c>
      <c r="AU4" s="254"/>
      <c r="AV4" s="254"/>
      <c r="AW4" s="254"/>
      <c r="AX4" s="254"/>
      <c r="AY4" s="254"/>
      <c r="AZ4" s="254"/>
      <c r="BA4" s="254"/>
      <c r="BB4" s="254"/>
      <c r="BC4" s="254"/>
      <c r="BE4" s="253">
        <v>41551</v>
      </c>
      <c r="BF4" s="254"/>
      <c r="BG4" s="254"/>
      <c r="BH4" s="254"/>
      <c r="BI4" s="254"/>
      <c r="BJ4" s="254"/>
      <c r="BK4" s="254"/>
      <c r="BL4" s="254"/>
      <c r="BM4" s="254"/>
      <c r="BN4" s="254"/>
      <c r="BP4" s="253">
        <v>41369</v>
      </c>
      <c r="BQ4" s="254"/>
      <c r="BR4" s="254"/>
      <c r="BS4" s="254"/>
      <c r="BT4" s="254"/>
      <c r="BU4" s="254"/>
      <c r="BV4" s="254"/>
      <c r="BW4" s="254"/>
      <c r="BX4" s="254"/>
      <c r="BY4" s="254"/>
      <c r="CA4" s="253">
        <v>41492</v>
      </c>
      <c r="CB4" s="254"/>
      <c r="CC4" s="254"/>
      <c r="CD4" s="254"/>
      <c r="CE4" s="254"/>
      <c r="CF4" s="254"/>
      <c r="CG4" s="254"/>
      <c r="CH4" s="254"/>
      <c r="CI4" s="254"/>
      <c r="CJ4" s="254"/>
      <c r="CL4" s="253">
        <v>42711</v>
      </c>
      <c r="CM4" s="254"/>
      <c r="CN4" s="254"/>
      <c r="CO4" s="254"/>
      <c r="CP4" s="254"/>
      <c r="CQ4" s="254"/>
      <c r="CR4" s="254"/>
      <c r="CS4" s="254"/>
      <c r="CT4" s="254"/>
      <c r="CU4" s="254"/>
      <c r="CW4" s="253">
        <v>41314</v>
      </c>
      <c r="CX4" s="254"/>
      <c r="CY4" s="254"/>
      <c r="CZ4" s="254"/>
      <c r="DA4" s="254"/>
      <c r="DB4" s="254"/>
      <c r="DC4" s="254"/>
      <c r="DD4" s="254"/>
      <c r="DE4" s="254"/>
      <c r="DF4" s="254"/>
      <c r="DH4" s="253">
        <v>42591</v>
      </c>
      <c r="DI4" s="254"/>
      <c r="DJ4" s="254"/>
      <c r="DK4" s="254"/>
      <c r="DL4" s="254"/>
      <c r="DM4" s="254"/>
      <c r="DN4" s="254"/>
      <c r="DO4" s="254"/>
      <c r="DP4" s="254"/>
      <c r="DQ4" s="254"/>
      <c r="DS4" s="253">
        <v>41708</v>
      </c>
      <c r="DT4" s="254"/>
      <c r="DU4" s="254"/>
      <c r="DV4" s="254"/>
      <c r="DW4" s="254"/>
      <c r="DX4" s="254"/>
      <c r="DY4" s="254"/>
      <c r="DZ4" s="254"/>
      <c r="EA4" s="254"/>
      <c r="EB4" s="254"/>
      <c r="ED4" s="253">
        <v>41344</v>
      </c>
      <c r="EE4" s="254"/>
      <c r="EF4" s="254"/>
      <c r="EG4" s="254"/>
      <c r="EH4" s="254"/>
      <c r="EI4" s="254"/>
      <c r="EJ4" s="254"/>
      <c r="EK4" s="254"/>
      <c r="EL4" s="254"/>
      <c r="EM4" s="254"/>
      <c r="EO4" s="253">
        <v>41286</v>
      </c>
      <c r="EP4" s="254"/>
      <c r="EQ4" s="254"/>
      <c r="ER4" s="254"/>
      <c r="ES4" s="254"/>
      <c r="ET4" s="254"/>
      <c r="EU4" s="254"/>
      <c r="EV4" s="254"/>
      <c r="EW4" s="254"/>
      <c r="EX4" s="254"/>
      <c r="EZ4" s="253">
        <v>41500</v>
      </c>
      <c r="FA4" s="254"/>
      <c r="FB4" s="254"/>
      <c r="FC4" s="254"/>
      <c r="FD4" s="254"/>
      <c r="FE4" s="254"/>
      <c r="FF4" s="254"/>
      <c r="FG4" s="254"/>
      <c r="FH4" s="254"/>
      <c r="FI4" s="254"/>
      <c r="FK4" s="253">
        <v>42688</v>
      </c>
      <c r="FL4" s="254"/>
      <c r="FM4" s="254"/>
      <c r="FN4" s="254"/>
      <c r="FO4" s="254"/>
      <c r="FP4" s="254"/>
      <c r="FQ4" s="254"/>
      <c r="FR4" s="254"/>
      <c r="FS4" s="254"/>
      <c r="FT4" s="254"/>
      <c r="FV4" s="253">
        <v>41593</v>
      </c>
      <c r="FW4" s="254"/>
      <c r="FX4" s="254"/>
      <c r="FY4" s="254"/>
      <c r="FZ4" s="254"/>
      <c r="GA4" s="254"/>
      <c r="GB4" s="254"/>
      <c r="GC4" s="254"/>
      <c r="GD4" s="254"/>
      <c r="GE4" s="254"/>
      <c r="GG4" s="253">
        <v>41807</v>
      </c>
      <c r="GH4" s="254"/>
      <c r="GI4" s="254"/>
      <c r="GJ4" s="254"/>
      <c r="GK4" s="254"/>
      <c r="GL4" s="254"/>
      <c r="GM4" s="254"/>
      <c r="GN4" s="254"/>
      <c r="GO4" s="254"/>
      <c r="GP4" s="254"/>
      <c r="GR4" s="253">
        <v>41293</v>
      </c>
      <c r="GS4" s="254"/>
      <c r="GT4" s="254"/>
      <c r="GU4" s="254"/>
      <c r="GV4" s="254"/>
      <c r="GW4" s="254"/>
      <c r="GX4" s="254"/>
      <c r="GY4" s="254"/>
      <c r="GZ4" s="254"/>
      <c r="HA4" s="254"/>
      <c r="HC4" s="253">
        <v>41328</v>
      </c>
      <c r="HD4" s="254"/>
      <c r="HE4" s="254"/>
      <c r="HF4" s="254"/>
      <c r="HG4" s="254"/>
      <c r="HH4" s="254"/>
      <c r="HI4" s="254"/>
      <c r="HJ4" s="254"/>
      <c r="HK4" s="254"/>
      <c r="HL4" s="254"/>
      <c r="HN4" s="253">
        <v>41358</v>
      </c>
      <c r="HO4" s="254"/>
      <c r="HP4" s="254"/>
      <c r="HQ4" s="254"/>
      <c r="HR4" s="254"/>
      <c r="HS4" s="254"/>
      <c r="HT4" s="254"/>
      <c r="HU4" s="254"/>
      <c r="HV4" s="254"/>
      <c r="HW4" s="254"/>
      <c r="HY4" s="253">
        <v>41542</v>
      </c>
      <c r="HZ4" s="254"/>
      <c r="IA4" s="254"/>
      <c r="IB4" s="254"/>
      <c r="IC4" s="254"/>
      <c r="ID4" s="254"/>
      <c r="IE4" s="254"/>
      <c r="IF4" s="254"/>
      <c r="IG4" s="254"/>
      <c r="IH4" s="254"/>
      <c r="IJ4" s="253">
        <v>41359</v>
      </c>
      <c r="IK4" s="254"/>
      <c r="IL4" s="254"/>
      <c r="IM4" s="254"/>
      <c r="IN4" s="254"/>
      <c r="IO4" s="254"/>
      <c r="IP4" s="254"/>
      <c r="IQ4" s="254"/>
      <c r="IR4" s="254"/>
      <c r="IS4" s="254"/>
      <c r="IU4" s="253">
        <v>41543</v>
      </c>
      <c r="IV4" s="254"/>
      <c r="IW4" s="254"/>
      <c r="IX4" s="254"/>
      <c r="IY4" s="254"/>
      <c r="IZ4" s="254"/>
      <c r="JA4" s="254"/>
      <c r="JB4" s="254"/>
      <c r="JC4" s="254"/>
      <c r="JD4" s="254"/>
      <c r="JF4" s="253">
        <v>42669</v>
      </c>
      <c r="JG4" s="254"/>
      <c r="JH4" s="254"/>
      <c r="JI4" s="254"/>
      <c r="JJ4" s="254"/>
      <c r="JK4" s="254"/>
      <c r="JL4" s="254"/>
      <c r="JM4" s="254"/>
      <c r="JN4" s="254"/>
      <c r="JO4" s="254"/>
      <c r="JQ4" s="253">
        <v>41360</v>
      </c>
      <c r="JR4" s="254"/>
      <c r="JS4" s="254"/>
      <c r="JT4" s="254"/>
      <c r="JU4" s="254"/>
      <c r="JV4" s="254"/>
      <c r="JW4" s="254"/>
      <c r="JX4" s="254"/>
      <c r="JY4" s="254"/>
      <c r="JZ4" s="254"/>
      <c r="KB4" s="255">
        <v>41808</v>
      </c>
      <c r="KC4" s="256"/>
      <c r="KD4" s="256"/>
      <c r="KE4" s="256"/>
      <c r="KF4" s="256"/>
      <c r="KG4" s="256"/>
      <c r="KH4" s="256"/>
      <c r="KI4" s="256"/>
      <c r="KJ4" s="256"/>
      <c r="KK4" s="256"/>
      <c r="KM4" s="253">
        <v>42732</v>
      </c>
      <c r="KN4" s="254"/>
      <c r="KO4" s="254"/>
      <c r="KP4" s="254"/>
      <c r="KQ4" s="254"/>
      <c r="KR4" s="254"/>
      <c r="KS4" s="254"/>
      <c r="KT4" s="254"/>
      <c r="KU4" s="254"/>
      <c r="KV4" s="254"/>
      <c r="KX4" s="253">
        <v>41393</v>
      </c>
      <c r="KY4" s="254"/>
      <c r="KZ4" s="254"/>
      <c r="LA4" s="254"/>
      <c r="LB4" s="254"/>
      <c r="LC4" s="254"/>
      <c r="LD4" s="254"/>
      <c r="LE4" s="254"/>
      <c r="LF4" s="254"/>
      <c r="LG4" s="254"/>
      <c r="LI4" s="253">
        <v>42733</v>
      </c>
      <c r="LJ4" s="254"/>
      <c r="LK4" s="254"/>
      <c r="LL4" s="254"/>
      <c r="LM4" s="254"/>
      <c r="LN4" s="254"/>
      <c r="LO4" s="254"/>
      <c r="LP4" s="254"/>
      <c r="LQ4" s="254"/>
      <c r="LR4" s="254"/>
      <c r="LT4" s="253">
        <v>41394</v>
      </c>
      <c r="LU4" s="254"/>
      <c r="LV4" s="254"/>
      <c r="LW4" s="254"/>
      <c r="LX4" s="254"/>
      <c r="LY4" s="254"/>
      <c r="LZ4" s="254"/>
      <c r="MA4" s="254"/>
      <c r="MB4" s="254"/>
      <c r="MC4" s="254"/>
    </row>
    <row r="5" spans="2:363" s="210" customFormat="1">
      <c r="B5" s="209" t="s">
        <v>2</v>
      </c>
      <c r="C5" s="209" t="s">
        <v>5</v>
      </c>
      <c r="D5" s="209" t="s">
        <v>180</v>
      </c>
      <c r="E5" s="209" t="s">
        <v>179</v>
      </c>
      <c r="F5" s="209" t="s">
        <v>178</v>
      </c>
      <c r="G5" s="209" t="s">
        <v>177</v>
      </c>
      <c r="H5" s="209" t="s">
        <v>176</v>
      </c>
      <c r="I5" s="209" t="s">
        <v>175</v>
      </c>
      <c r="J5" s="209" t="s">
        <v>174</v>
      </c>
      <c r="K5" s="209" t="s">
        <v>173</v>
      </c>
      <c r="M5" s="210" t="s">
        <v>2</v>
      </c>
      <c r="N5" s="210" t="s">
        <v>5</v>
      </c>
      <c r="O5" s="210" t="s">
        <v>180</v>
      </c>
      <c r="P5" s="210" t="s">
        <v>179</v>
      </c>
      <c r="Q5" s="210" t="s">
        <v>178</v>
      </c>
      <c r="R5" s="210" t="s">
        <v>177</v>
      </c>
      <c r="S5" s="210" t="s">
        <v>176</v>
      </c>
      <c r="T5" s="210" t="s">
        <v>175</v>
      </c>
      <c r="U5" s="210" t="s">
        <v>174</v>
      </c>
      <c r="V5" s="210" t="s">
        <v>173</v>
      </c>
      <c r="X5" s="210" t="s">
        <v>2</v>
      </c>
      <c r="Y5" s="210" t="s">
        <v>5</v>
      </c>
      <c r="Z5" s="210" t="s">
        <v>180</v>
      </c>
      <c r="AA5" s="210" t="s">
        <v>179</v>
      </c>
      <c r="AB5" s="210" t="s">
        <v>178</v>
      </c>
      <c r="AC5" s="210" t="s">
        <v>177</v>
      </c>
      <c r="AD5" s="210" t="s">
        <v>176</v>
      </c>
      <c r="AE5" s="210" t="s">
        <v>175</v>
      </c>
      <c r="AF5" s="210" t="s">
        <v>174</v>
      </c>
      <c r="AG5" s="210" t="s">
        <v>173</v>
      </c>
      <c r="AI5" s="210" t="s">
        <v>2</v>
      </c>
      <c r="AJ5" s="210" t="s">
        <v>5</v>
      </c>
      <c r="AK5" s="210" t="s">
        <v>180</v>
      </c>
      <c r="AL5" s="210" t="s">
        <v>179</v>
      </c>
      <c r="AM5" s="210" t="s">
        <v>178</v>
      </c>
      <c r="AN5" s="210" t="s">
        <v>177</v>
      </c>
      <c r="AO5" s="210" t="s">
        <v>176</v>
      </c>
      <c r="AP5" s="210" t="s">
        <v>175</v>
      </c>
      <c r="AQ5" s="210" t="s">
        <v>174</v>
      </c>
      <c r="AR5" s="210" t="s">
        <v>173</v>
      </c>
      <c r="AT5" s="210" t="s">
        <v>2</v>
      </c>
      <c r="AU5" s="210" t="s">
        <v>5</v>
      </c>
      <c r="AV5" s="210" t="s">
        <v>180</v>
      </c>
      <c r="AW5" s="210" t="s">
        <v>179</v>
      </c>
      <c r="AX5" s="210" t="s">
        <v>178</v>
      </c>
      <c r="AY5" s="210" t="s">
        <v>177</v>
      </c>
      <c r="AZ5" s="210" t="s">
        <v>176</v>
      </c>
      <c r="BA5" s="210" t="s">
        <v>175</v>
      </c>
      <c r="BB5" s="210" t="s">
        <v>174</v>
      </c>
      <c r="BC5" s="210" t="s">
        <v>173</v>
      </c>
      <c r="BE5" s="210" t="s">
        <v>2</v>
      </c>
      <c r="BF5" s="210" t="s">
        <v>5</v>
      </c>
      <c r="BG5" s="210" t="s">
        <v>180</v>
      </c>
      <c r="BH5" s="210" t="s">
        <v>179</v>
      </c>
      <c r="BI5" s="210" t="s">
        <v>178</v>
      </c>
      <c r="BJ5" s="210" t="s">
        <v>177</v>
      </c>
      <c r="BK5" s="210" t="s">
        <v>176</v>
      </c>
      <c r="BL5" s="210" t="s">
        <v>175</v>
      </c>
      <c r="BM5" s="210" t="s">
        <v>174</v>
      </c>
      <c r="BN5" s="210" t="s">
        <v>173</v>
      </c>
      <c r="BP5" s="210" t="s">
        <v>2</v>
      </c>
      <c r="BQ5" s="210" t="s">
        <v>5</v>
      </c>
      <c r="BR5" s="210" t="s">
        <v>180</v>
      </c>
      <c r="BS5" s="210" t="s">
        <v>179</v>
      </c>
      <c r="BT5" s="210" t="s">
        <v>178</v>
      </c>
      <c r="BU5" s="210" t="s">
        <v>177</v>
      </c>
      <c r="BV5" s="210" t="s">
        <v>176</v>
      </c>
      <c r="BW5" s="210" t="s">
        <v>175</v>
      </c>
      <c r="BX5" s="210" t="s">
        <v>174</v>
      </c>
      <c r="BY5" s="210" t="s">
        <v>173</v>
      </c>
      <c r="CA5" s="210" t="s">
        <v>2</v>
      </c>
      <c r="CB5" s="210" t="s">
        <v>5</v>
      </c>
      <c r="CC5" s="210" t="s">
        <v>180</v>
      </c>
      <c r="CD5" s="210" t="s">
        <v>179</v>
      </c>
      <c r="CE5" s="210" t="s">
        <v>178</v>
      </c>
      <c r="CF5" s="210" t="s">
        <v>177</v>
      </c>
      <c r="CG5" s="210" t="s">
        <v>176</v>
      </c>
      <c r="CH5" s="210" t="s">
        <v>175</v>
      </c>
      <c r="CI5" s="210" t="s">
        <v>174</v>
      </c>
      <c r="CJ5" s="210" t="s">
        <v>173</v>
      </c>
      <c r="CL5" s="210" t="s">
        <v>2</v>
      </c>
      <c r="CM5" s="210" t="s">
        <v>5</v>
      </c>
      <c r="CN5" s="210" t="s">
        <v>180</v>
      </c>
      <c r="CO5" s="210" t="s">
        <v>179</v>
      </c>
      <c r="CP5" s="210" t="s">
        <v>178</v>
      </c>
      <c r="CQ5" s="210" t="s">
        <v>177</v>
      </c>
      <c r="CR5" s="210" t="s">
        <v>176</v>
      </c>
      <c r="CS5" s="210" t="s">
        <v>175</v>
      </c>
      <c r="CT5" s="210" t="s">
        <v>174</v>
      </c>
      <c r="CU5" s="210" t="s">
        <v>173</v>
      </c>
      <c r="CW5" s="210" t="s">
        <v>2</v>
      </c>
      <c r="CX5" s="210" t="s">
        <v>5</v>
      </c>
      <c r="CY5" s="210" t="s">
        <v>180</v>
      </c>
      <c r="CZ5" s="210" t="s">
        <v>179</v>
      </c>
      <c r="DA5" s="210" t="s">
        <v>178</v>
      </c>
      <c r="DB5" s="210" t="s">
        <v>177</v>
      </c>
      <c r="DC5" s="210" t="s">
        <v>176</v>
      </c>
      <c r="DD5" s="210" t="s">
        <v>175</v>
      </c>
      <c r="DE5" s="210" t="s">
        <v>174</v>
      </c>
      <c r="DF5" s="210" t="s">
        <v>173</v>
      </c>
      <c r="DH5" s="210" t="s">
        <v>2</v>
      </c>
      <c r="DI5" s="210" t="s">
        <v>5</v>
      </c>
      <c r="DJ5" s="210" t="s">
        <v>180</v>
      </c>
      <c r="DK5" s="210" t="s">
        <v>179</v>
      </c>
      <c r="DL5" s="210" t="s">
        <v>178</v>
      </c>
      <c r="DM5" s="210" t="s">
        <v>177</v>
      </c>
      <c r="DN5" s="210" t="s">
        <v>176</v>
      </c>
      <c r="DO5" s="210" t="s">
        <v>175</v>
      </c>
      <c r="DP5" s="210" t="s">
        <v>174</v>
      </c>
      <c r="DQ5" s="210" t="s">
        <v>173</v>
      </c>
      <c r="DS5" s="210" t="s">
        <v>2</v>
      </c>
      <c r="DT5" s="210" t="s">
        <v>5</v>
      </c>
      <c r="DU5" s="210" t="s">
        <v>180</v>
      </c>
      <c r="DV5" s="210" t="s">
        <v>179</v>
      </c>
      <c r="DW5" s="210" t="s">
        <v>178</v>
      </c>
      <c r="DX5" s="210" t="s">
        <v>177</v>
      </c>
      <c r="DY5" s="210" t="s">
        <v>176</v>
      </c>
      <c r="DZ5" s="210" t="s">
        <v>175</v>
      </c>
      <c r="EA5" s="210" t="s">
        <v>174</v>
      </c>
      <c r="EB5" s="210" t="s">
        <v>173</v>
      </c>
      <c r="ED5" s="210" t="s">
        <v>2</v>
      </c>
      <c r="EE5" s="210" t="s">
        <v>5</v>
      </c>
      <c r="EF5" s="210" t="s">
        <v>180</v>
      </c>
      <c r="EG5" s="210" t="s">
        <v>179</v>
      </c>
      <c r="EH5" s="210" t="s">
        <v>178</v>
      </c>
      <c r="EI5" s="210" t="s">
        <v>177</v>
      </c>
      <c r="EJ5" s="210" t="s">
        <v>176</v>
      </c>
      <c r="EK5" s="210" t="s">
        <v>175</v>
      </c>
      <c r="EL5" s="210" t="s">
        <v>174</v>
      </c>
      <c r="EM5" s="210" t="s">
        <v>173</v>
      </c>
      <c r="EO5" s="210" t="s">
        <v>2</v>
      </c>
      <c r="EP5" s="210" t="s">
        <v>5</v>
      </c>
      <c r="EQ5" s="210" t="s">
        <v>180</v>
      </c>
      <c r="ER5" s="210" t="s">
        <v>179</v>
      </c>
      <c r="ES5" s="210" t="s">
        <v>178</v>
      </c>
      <c r="ET5" s="210" t="s">
        <v>177</v>
      </c>
      <c r="EU5" s="210" t="s">
        <v>176</v>
      </c>
      <c r="EV5" s="210" t="s">
        <v>175</v>
      </c>
      <c r="EW5" s="210" t="s">
        <v>174</v>
      </c>
      <c r="EX5" s="210" t="s">
        <v>173</v>
      </c>
      <c r="EZ5" s="210" t="s">
        <v>2</v>
      </c>
      <c r="FA5" s="210" t="s">
        <v>5</v>
      </c>
      <c r="FB5" s="210" t="s">
        <v>180</v>
      </c>
      <c r="FC5" s="210" t="s">
        <v>179</v>
      </c>
      <c r="FD5" s="210" t="s">
        <v>178</v>
      </c>
      <c r="FE5" s="210" t="s">
        <v>177</v>
      </c>
      <c r="FF5" s="210" t="s">
        <v>176</v>
      </c>
      <c r="FG5" s="210" t="s">
        <v>175</v>
      </c>
      <c r="FH5" s="210" t="s">
        <v>174</v>
      </c>
      <c r="FI5" s="210" t="s">
        <v>173</v>
      </c>
      <c r="FK5" s="210" t="s">
        <v>2</v>
      </c>
      <c r="FL5" s="210" t="s">
        <v>5</v>
      </c>
      <c r="FM5" s="210" t="s">
        <v>180</v>
      </c>
      <c r="FN5" s="210" t="s">
        <v>179</v>
      </c>
      <c r="FO5" s="210" t="s">
        <v>178</v>
      </c>
      <c r="FP5" s="210" t="s">
        <v>177</v>
      </c>
      <c r="FQ5" s="210" t="s">
        <v>176</v>
      </c>
      <c r="FR5" s="210" t="s">
        <v>175</v>
      </c>
      <c r="FS5" s="210" t="s">
        <v>174</v>
      </c>
      <c r="FT5" s="210" t="s">
        <v>173</v>
      </c>
      <c r="FV5" s="210" t="s">
        <v>2</v>
      </c>
      <c r="FW5" s="210" t="s">
        <v>5</v>
      </c>
      <c r="FX5" s="210" t="s">
        <v>180</v>
      </c>
      <c r="FY5" s="210" t="s">
        <v>179</v>
      </c>
      <c r="FZ5" s="210" t="s">
        <v>178</v>
      </c>
      <c r="GA5" s="210" t="s">
        <v>177</v>
      </c>
      <c r="GB5" s="210" t="s">
        <v>176</v>
      </c>
      <c r="GC5" s="210" t="s">
        <v>175</v>
      </c>
      <c r="GD5" s="210" t="s">
        <v>174</v>
      </c>
      <c r="GE5" s="210" t="s">
        <v>173</v>
      </c>
      <c r="GG5" s="210" t="s">
        <v>2</v>
      </c>
      <c r="GH5" s="210" t="s">
        <v>5</v>
      </c>
      <c r="GI5" s="210" t="s">
        <v>180</v>
      </c>
      <c r="GJ5" s="210" t="s">
        <v>179</v>
      </c>
      <c r="GK5" s="210" t="s">
        <v>178</v>
      </c>
      <c r="GL5" s="210" t="s">
        <v>177</v>
      </c>
      <c r="GM5" s="210" t="s">
        <v>176</v>
      </c>
      <c r="GN5" s="210" t="s">
        <v>175</v>
      </c>
      <c r="GO5" s="210" t="s">
        <v>174</v>
      </c>
      <c r="GP5" s="210" t="s">
        <v>173</v>
      </c>
      <c r="GR5" s="210" t="s">
        <v>2</v>
      </c>
      <c r="GS5" s="210" t="s">
        <v>5</v>
      </c>
      <c r="GT5" s="210" t="s">
        <v>180</v>
      </c>
      <c r="GU5" s="210" t="s">
        <v>179</v>
      </c>
      <c r="GV5" s="210" t="s">
        <v>178</v>
      </c>
      <c r="GW5" s="210" t="s">
        <v>177</v>
      </c>
      <c r="GX5" s="210" t="s">
        <v>176</v>
      </c>
      <c r="GY5" s="210" t="s">
        <v>175</v>
      </c>
      <c r="GZ5" s="210" t="s">
        <v>174</v>
      </c>
      <c r="HA5" s="210" t="s">
        <v>173</v>
      </c>
      <c r="HC5" s="210" t="s">
        <v>2</v>
      </c>
      <c r="HD5" s="210" t="s">
        <v>5</v>
      </c>
      <c r="HE5" s="210" t="s">
        <v>180</v>
      </c>
      <c r="HF5" s="210" t="s">
        <v>179</v>
      </c>
      <c r="HG5" s="210" t="s">
        <v>178</v>
      </c>
      <c r="HH5" s="210" t="s">
        <v>177</v>
      </c>
      <c r="HI5" s="210" t="s">
        <v>176</v>
      </c>
      <c r="HJ5" s="210" t="s">
        <v>175</v>
      </c>
      <c r="HK5" s="210" t="s">
        <v>174</v>
      </c>
      <c r="HL5" s="210" t="s">
        <v>173</v>
      </c>
      <c r="HN5" s="210" t="s">
        <v>2</v>
      </c>
      <c r="HO5" s="210" t="s">
        <v>5</v>
      </c>
      <c r="HP5" s="210" t="s">
        <v>180</v>
      </c>
      <c r="HQ5" s="210" t="s">
        <v>179</v>
      </c>
      <c r="HR5" s="210" t="s">
        <v>178</v>
      </c>
      <c r="HS5" s="210" t="s">
        <v>177</v>
      </c>
      <c r="HT5" s="210" t="s">
        <v>176</v>
      </c>
      <c r="HU5" s="210" t="s">
        <v>175</v>
      </c>
      <c r="HV5" s="210" t="s">
        <v>174</v>
      </c>
      <c r="HW5" s="210" t="s">
        <v>173</v>
      </c>
      <c r="HY5" s="210" t="s">
        <v>2</v>
      </c>
      <c r="HZ5" s="210" t="s">
        <v>5</v>
      </c>
      <c r="IA5" s="210" t="s">
        <v>180</v>
      </c>
      <c r="IB5" s="210" t="s">
        <v>179</v>
      </c>
      <c r="IC5" s="210" t="s">
        <v>178</v>
      </c>
      <c r="ID5" s="210" t="s">
        <v>177</v>
      </c>
      <c r="IE5" s="210" t="s">
        <v>176</v>
      </c>
      <c r="IF5" s="210" t="s">
        <v>175</v>
      </c>
      <c r="IG5" s="210" t="s">
        <v>174</v>
      </c>
      <c r="IH5" s="210" t="s">
        <v>173</v>
      </c>
      <c r="IJ5" s="210" t="s">
        <v>2</v>
      </c>
      <c r="IK5" s="210" t="s">
        <v>5</v>
      </c>
      <c r="IL5" s="210" t="s">
        <v>180</v>
      </c>
      <c r="IM5" s="210" t="s">
        <v>179</v>
      </c>
      <c r="IN5" s="210" t="s">
        <v>178</v>
      </c>
      <c r="IO5" s="210" t="s">
        <v>177</v>
      </c>
      <c r="IP5" s="210" t="s">
        <v>176</v>
      </c>
      <c r="IQ5" s="210" t="s">
        <v>175</v>
      </c>
      <c r="IR5" s="210" t="s">
        <v>174</v>
      </c>
      <c r="IS5" s="210" t="s">
        <v>173</v>
      </c>
      <c r="IU5" s="210" t="s">
        <v>2</v>
      </c>
      <c r="IV5" s="210" t="s">
        <v>5</v>
      </c>
      <c r="IW5" s="210" t="s">
        <v>180</v>
      </c>
      <c r="IX5" s="210" t="s">
        <v>179</v>
      </c>
      <c r="IY5" s="210" t="s">
        <v>178</v>
      </c>
      <c r="IZ5" s="210" t="s">
        <v>177</v>
      </c>
      <c r="JA5" s="210" t="s">
        <v>176</v>
      </c>
      <c r="JB5" s="210" t="s">
        <v>175</v>
      </c>
      <c r="JC5" s="210" t="s">
        <v>174</v>
      </c>
      <c r="JD5" s="210" t="s">
        <v>173</v>
      </c>
      <c r="JF5" s="210" t="s">
        <v>2</v>
      </c>
      <c r="JG5" s="210" t="s">
        <v>5</v>
      </c>
      <c r="JH5" s="210" t="s">
        <v>180</v>
      </c>
      <c r="JI5" s="210" t="s">
        <v>179</v>
      </c>
      <c r="JJ5" s="210" t="s">
        <v>178</v>
      </c>
      <c r="JK5" s="210" t="s">
        <v>177</v>
      </c>
      <c r="JL5" s="210" t="s">
        <v>176</v>
      </c>
      <c r="JM5" s="210" t="s">
        <v>175</v>
      </c>
      <c r="JN5" s="210" t="s">
        <v>174</v>
      </c>
      <c r="JO5" s="210" t="s">
        <v>173</v>
      </c>
      <c r="JQ5" s="210" t="s">
        <v>2</v>
      </c>
      <c r="JR5" s="210" t="s">
        <v>5</v>
      </c>
      <c r="JS5" s="210" t="s">
        <v>180</v>
      </c>
      <c r="JT5" s="210" t="s">
        <v>179</v>
      </c>
      <c r="JU5" s="210" t="s">
        <v>178</v>
      </c>
      <c r="JV5" s="210" t="s">
        <v>177</v>
      </c>
      <c r="JW5" s="210" t="s">
        <v>176</v>
      </c>
      <c r="JX5" s="210" t="s">
        <v>175</v>
      </c>
      <c r="JY5" s="210" t="s">
        <v>174</v>
      </c>
      <c r="JZ5" s="210" t="s">
        <v>173</v>
      </c>
      <c r="KB5" s="210" t="s">
        <v>2</v>
      </c>
      <c r="KC5" s="210" t="s">
        <v>5</v>
      </c>
      <c r="KD5" s="210" t="s">
        <v>180</v>
      </c>
      <c r="KE5" s="210" t="s">
        <v>179</v>
      </c>
      <c r="KF5" s="210" t="s">
        <v>178</v>
      </c>
      <c r="KG5" s="210" t="s">
        <v>177</v>
      </c>
      <c r="KH5" s="210" t="s">
        <v>176</v>
      </c>
      <c r="KI5" s="210" t="s">
        <v>175</v>
      </c>
      <c r="KJ5" s="210" t="s">
        <v>174</v>
      </c>
      <c r="KK5" s="210" t="s">
        <v>173</v>
      </c>
      <c r="KM5" s="210" t="s">
        <v>2</v>
      </c>
      <c r="KN5" s="210" t="s">
        <v>5</v>
      </c>
      <c r="KO5" s="210" t="s">
        <v>180</v>
      </c>
      <c r="KP5" s="210" t="s">
        <v>179</v>
      </c>
      <c r="KQ5" s="210" t="s">
        <v>178</v>
      </c>
      <c r="KR5" s="210" t="s">
        <v>177</v>
      </c>
      <c r="KS5" s="210" t="s">
        <v>176</v>
      </c>
      <c r="KT5" s="210" t="s">
        <v>175</v>
      </c>
      <c r="KU5" s="210" t="s">
        <v>174</v>
      </c>
      <c r="KV5" s="210" t="s">
        <v>173</v>
      </c>
      <c r="KX5" s="210" t="s">
        <v>2</v>
      </c>
      <c r="KY5" s="210" t="s">
        <v>5</v>
      </c>
      <c r="KZ5" s="210" t="s">
        <v>180</v>
      </c>
      <c r="LA5" s="210" t="s">
        <v>179</v>
      </c>
      <c r="LB5" s="210" t="s">
        <v>178</v>
      </c>
      <c r="LC5" s="210" t="s">
        <v>177</v>
      </c>
      <c r="LD5" s="210" t="s">
        <v>176</v>
      </c>
      <c r="LE5" s="210" t="s">
        <v>175</v>
      </c>
      <c r="LF5" s="210" t="s">
        <v>174</v>
      </c>
      <c r="LG5" s="210" t="s">
        <v>173</v>
      </c>
      <c r="LI5" s="210" t="s">
        <v>2</v>
      </c>
      <c r="LJ5" s="210" t="s">
        <v>5</v>
      </c>
      <c r="LK5" s="210" t="s">
        <v>180</v>
      </c>
      <c r="LL5" s="210" t="s">
        <v>179</v>
      </c>
      <c r="LM5" s="210" t="s">
        <v>178</v>
      </c>
      <c r="LN5" s="210" t="s">
        <v>177</v>
      </c>
      <c r="LO5" s="210" t="s">
        <v>176</v>
      </c>
      <c r="LP5" s="210" t="s">
        <v>175</v>
      </c>
      <c r="LQ5" s="210" t="s">
        <v>174</v>
      </c>
      <c r="LR5" s="210" t="s">
        <v>173</v>
      </c>
      <c r="LT5" s="210" t="s">
        <v>2</v>
      </c>
      <c r="LU5" s="210" t="s">
        <v>5</v>
      </c>
      <c r="LV5" s="210" t="s">
        <v>180</v>
      </c>
      <c r="LW5" s="210" t="s">
        <v>179</v>
      </c>
      <c r="LX5" s="210" t="s">
        <v>178</v>
      </c>
      <c r="LY5" s="210" t="s">
        <v>177</v>
      </c>
      <c r="LZ5" s="210" t="s">
        <v>176</v>
      </c>
      <c r="MA5" s="210" t="s">
        <v>175</v>
      </c>
      <c r="MB5" s="210" t="s">
        <v>174</v>
      </c>
      <c r="MC5" s="210" t="s">
        <v>173</v>
      </c>
      <c r="ME5" s="210" t="s">
        <v>2</v>
      </c>
      <c r="MF5" s="210" t="s">
        <v>5</v>
      </c>
      <c r="MG5" s="210" t="s">
        <v>180</v>
      </c>
      <c r="MH5" s="210" t="s">
        <v>179</v>
      </c>
      <c r="MI5" s="210" t="s">
        <v>178</v>
      </c>
      <c r="MJ5" s="210" t="s">
        <v>177</v>
      </c>
      <c r="MK5" s="210" t="s">
        <v>176</v>
      </c>
      <c r="ML5" s="210" t="s">
        <v>175</v>
      </c>
      <c r="MM5" s="210" t="s">
        <v>174</v>
      </c>
      <c r="MN5" s="210" t="s">
        <v>173</v>
      </c>
      <c r="MP5" s="210" t="s">
        <v>2</v>
      </c>
      <c r="MQ5" s="210" t="s">
        <v>5</v>
      </c>
      <c r="MR5" s="210" t="s">
        <v>180</v>
      </c>
      <c r="MS5" s="210" t="s">
        <v>179</v>
      </c>
      <c r="MT5" s="210" t="s">
        <v>178</v>
      </c>
      <c r="MU5" s="210" t="s">
        <v>177</v>
      </c>
      <c r="MV5" s="210" t="s">
        <v>176</v>
      </c>
      <c r="MW5" s="210" t="s">
        <v>175</v>
      </c>
      <c r="MX5" s="210" t="s">
        <v>174</v>
      </c>
      <c r="MY5" s="210" t="s">
        <v>173</v>
      </c>
    </row>
    <row r="6" spans="2:363">
      <c r="B6" s="208">
        <f t="shared" ref="B6:B37" si="0">AVERAGE(M6,X6,AI6,AT6,BE6,BP6,CA6,CL6,CW6,DH6,DS6,ED6,EO6,EZ6,FK6,FV6,GG6,GR6,HC6,HN6,HY6,IJ6,IU6,JF6,JQ6,KB6,KM6,KX6,LI6,LT6)</f>
        <v>6412.1333333333332</v>
      </c>
      <c r="C6" s="208">
        <f t="shared" ref="C6:C37" si="1">AVERAGE(N6,Y6,AJ6,AU6,BF6,BQ6,CB6,CM6,CX6,DI6,DT6,EE6,EP6,FA6,FL6,FW6,GH6,GS6,HD6,HO6,HZ6,IK6,IV6,JG6,JR6,KC6,KN6,KY6,LJ6,LU6)</f>
        <v>0</v>
      </c>
      <c r="D6" s="208">
        <f t="shared" ref="D6:D37" si="2">AVERAGE(O6,Z6,AK6,AV6,BG6,BR6,CC6,CN6,CY6,DJ6,DU6,EF6,EQ6,FB6,FM6,FX6,GI6,GT6,HE6,HP6,IA6,IL6,IW6,JH6,JS6,KD6,KO6,KZ6,LK6,LV6)</f>
        <v>3813.8333333333335</v>
      </c>
      <c r="E6" s="208">
        <f t="shared" ref="E6:E37" si="3">AVERAGE(P6,AA6,AL6,AW6,BH6,BS6,CD6,CO6,CZ6,DK6,DV6,EG6,ER6,FC6,FN6,FY6,GJ6,GU6,HF6,HQ6,IB6,IM6,IX6,JI6,JT6,KE6,KP6,LA6,LL6,LW6)</f>
        <v>2567.7333333333331</v>
      </c>
      <c r="F6" s="208">
        <f t="shared" ref="F6:F37" si="4">AVERAGE(Q6,AB6,AM6,AX6,BI6,BT6,CE6,CP6,DA6,DL6,DW6,EH6,ES6,FD6,FO6,FZ6,GK6,GV6,HG6,HR6,IC6,IN6,IY6,JJ6,JU6,KF6,KQ6,LB6,LM6,LX6)</f>
        <v>2889.1</v>
      </c>
      <c r="G6" s="208">
        <f t="shared" ref="G6:G37" si="5">AVERAGE(R6,AC6,AN6,AY6,BJ6,BU6,CF6,CQ6,DB6,DM6,DX6,EI6,ET6,FE6,FP6,GA6,GL6,GW6,HH6,HS6,ID6,IO6,IZ6,JK6,JV6,KG6,KR6,LC6,LN6,LY6)</f>
        <v>6879.8666666666668</v>
      </c>
      <c r="H6" s="208">
        <f t="shared" ref="H6:H37" si="6">AVERAGE(S6,AD6,AO6,AZ6,BK6,BV6,CG6,CR6,DC6,DN6,DY6,EJ6,EU6,FF6,FQ6,GB6,GM6,GX6,HI6,HT6,IE6,IP6,JA6,JL6,JW6,KH6,KS6,LD6,LO6,LZ6)</f>
        <v>5041.0666666666666</v>
      </c>
      <c r="I6" s="208">
        <f t="shared" ref="I6:I37" si="7">AVERAGE(T6,AE6,AP6,BA6,BL6,BW6,CH6,CS6,DD6,DO6,DZ6,EK6,EV6,FG6,FR6,GC6,GN6,GY6,HJ6,HU6,IF6,IQ6,JB6,JM6,JX6,KI6,KT6,LE6,LP6,MA6)</f>
        <v>-519.36666666666667</v>
      </c>
      <c r="J6" s="208">
        <f t="shared" ref="J6:J37" si="8">AVERAGE(U6,AF6,AQ6,BB6,BM6,BX6,CI6,CT6,DE6,DP6,EA6,EL6,EW6,FH6,FS6,GD6,GO6,GZ6,HK6,HV6,IG6,IR6,JC6,JN6,JY6,KJ6,KU6,LF6,LQ6,MB6)</f>
        <v>-108.53333333333333</v>
      </c>
      <c r="K6" s="208">
        <f t="shared" ref="K6:K37" si="9">AVERAGE(V6,AG6,AR6,BC6,BN6,BY6,CJ6,CU6,DF6,DQ6,EB6,EM6,EX6,FI6,FT6,GE6,GP6,HA6,HL6,HW6,IH6,IS6,JD6,JO6,JZ6,KK6,KV6,LG6,LR6,MC6)</f>
        <v>153.63333333333333</v>
      </c>
      <c r="M6" s="188">
        <v>7061</v>
      </c>
      <c r="N6" s="188">
        <v>0</v>
      </c>
      <c r="O6" s="188">
        <v>955</v>
      </c>
      <c r="P6" s="188">
        <v>1567</v>
      </c>
      <c r="Q6" s="188">
        <v>9030</v>
      </c>
      <c r="R6" s="188">
        <v>2709</v>
      </c>
      <c r="S6" s="188">
        <v>6369</v>
      </c>
      <c r="T6" s="188">
        <v>-671</v>
      </c>
      <c r="U6" s="188">
        <v>-95</v>
      </c>
      <c r="V6" s="188">
        <v>0</v>
      </c>
      <c r="X6" s="188">
        <v>7092</v>
      </c>
      <c r="Y6" s="188">
        <v>0</v>
      </c>
      <c r="Z6" s="188">
        <v>2132</v>
      </c>
      <c r="AA6" s="188">
        <v>3344</v>
      </c>
      <c r="AB6" s="188">
        <v>7793</v>
      </c>
      <c r="AC6" s="188">
        <v>3191</v>
      </c>
      <c r="AD6" s="188">
        <v>4597</v>
      </c>
      <c r="AE6" s="188">
        <v>-1261</v>
      </c>
      <c r="AF6" s="188">
        <v>-92</v>
      </c>
      <c r="AG6" s="188">
        <v>19</v>
      </c>
      <c r="AI6" s="188">
        <v>6883</v>
      </c>
      <c r="AJ6" s="188">
        <v>0</v>
      </c>
      <c r="AK6" s="188">
        <v>7052</v>
      </c>
      <c r="AL6" s="188">
        <v>2272</v>
      </c>
      <c r="AM6" s="188">
        <v>1007</v>
      </c>
      <c r="AN6" s="188">
        <v>6587</v>
      </c>
      <c r="AO6" s="188">
        <v>3716</v>
      </c>
      <c r="AP6" s="188">
        <v>-309</v>
      </c>
      <c r="AQ6" s="188">
        <v>-262</v>
      </c>
      <c r="AR6" s="188">
        <v>461</v>
      </c>
      <c r="AT6" s="188">
        <v>7088</v>
      </c>
      <c r="AU6" s="188">
        <v>0</v>
      </c>
      <c r="AV6" s="188">
        <v>1551</v>
      </c>
      <c r="AW6" s="188">
        <v>2040</v>
      </c>
      <c r="AX6" s="188">
        <v>8615</v>
      </c>
      <c r="AY6" s="188">
        <v>3340</v>
      </c>
      <c r="AZ6" s="188">
        <v>5878</v>
      </c>
      <c r="BA6" s="188">
        <v>-1141</v>
      </c>
      <c r="BB6" s="188">
        <v>-95</v>
      </c>
      <c r="BC6" s="188">
        <v>0</v>
      </c>
      <c r="BE6" s="188">
        <v>5973</v>
      </c>
      <c r="BF6" s="188">
        <v>0</v>
      </c>
      <c r="BG6" s="188">
        <v>6130</v>
      </c>
      <c r="BH6" s="188">
        <v>4269</v>
      </c>
      <c r="BI6" s="188">
        <v>1307</v>
      </c>
      <c r="BJ6" s="188">
        <v>4614</v>
      </c>
      <c r="BK6" s="188">
        <v>5112</v>
      </c>
      <c r="BL6" s="188">
        <v>-1281</v>
      </c>
      <c r="BM6" s="188">
        <v>-133</v>
      </c>
      <c r="BN6" s="188">
        <v>33</v>
      </c>
      <c r="BP6" s="188">
        <v>7082</v>
      </c>
      <c r="BQ6" s="188">
        <v>0</v>
      </c>
      <c r="BR6" s="188">
        <v>1166</v>
      </c>
      <c r="BS6" s="188">
        <v>1919</v>
      </c>
      <c r="BT6" s="188">
        <v>4878</v>
      </c>
      <c r="BU6" s="188">
        <v>7788</v>
      </c>
      <c r="BV6" s="188">
        <v>5929</v>
      </c>
      <c r="BW6" s="188">
        <v>-1540</v>
      </c>
      <c r="BX6" s="188">
        <v>-95</v>
      </c>
      <c r="BY6" s="188">
        <v>0</v>
      </c>
      <c r="CA6" s="188">
        <v>6874</v>
      </c>
      <c r="CB6" s="188">
        <v>0</v>
      </c>
      <c r="CC6" s="188">
        <v>8118</v>
      </c>
      <c r="CD6" s="188">
        <v>3025</v>
      </c>
      <c r="CE6" s="188">
        <v>1597</v>
      </c>
      <c r="CF6" s="188">
        <v>4452</v>
      </c>
      <c r="CG6" s="188">
        <v>4054</v>
      </c>
      <c r="CH6" s="188">
        <v>-482</v>
      </c>
      <c r="CI6" s="188">
        <v>-244</v>
      </c>
      <c r="CJ6" s="188">
        <v>513</v>
      </c>
      <c r="CL6" s="188">
        <v>5059</v>
      </c>
      <c r="CM6" s="188">
        <v>0</v>
      </c>
      <c r="CN6" s="188">
        <v>6597</v>
      </c>
      <c r="CO6" s="188">
        <v>4914</v>
      </c>
      <c r="CP6" s="188">
        <v>1392</v>
      </c>
      <c r="CQ6" s="188">
        <v>2061</v>
      </c>
      <c r="CR6" s="188">
        <v>4079</v>
      </c>
      <c r="CS6" s="188">
        <v>2136</v>
      </c>
      <c r="CT6" s="188">
        <v>-66</v>
      </c>
      <c r="CU6" s="188">
        <v>30</v>
      </c>
      <c r="CV6" s="190"/>
      <c r="CW6" s="188">
        <v>6074</v>
      </c>
      <c r="CX6" s="188">
        <v>0</v>
      </c>
      <c r="CY6" s="188">
        <v>1566</v>
      </c>
      <c r="CZ6" s="188">
        <v>2153</v>
      </c>
      <c r="DA6" s="188">
        <v>3967</v>
      </c>
      <c r="DB6" s="188">
        <v>10150</v>
      </c>
      <c r="DC6" s="188">
        <v>6516</v>
      </c>
      <c r="DD6" s="188">
        <v>65</v>
      </c>
      <c r="DE6" s="188">
        <v>0</v>
      </c>
      <c r="DF6" s="188">
        <v>0</v>
      </c>
      <c r="DH6" s="188">
        <v>6946</v>
      </c>
      <c r="DI6" s="188">
        <v>0</v>
      </c>
      <c r="DJ6" s="188">
        <v>2794</v>
      </c>
      <c r="DK6" s="188">
        <v>2661</v>
      </c>
      <c r="DL6" s="188">
        <v>2367</v>
      </c>
      <c r="DM6" s="188">
        <v>8166</v>
      </c>
      <c r="DN6" s="188">
        <v>3871</v>
      </c>
      <c r="DO6" s="188">
        <v>1060</v>
      </c>
      <c r="DP6" s="188">
        <v>-243</v>
      </c>
      <c r="DQ6" s="188">
        <v>695</v>
      </c>
      <c r="DS6" s="188">
        <v>7097</v>
      </c>
      <c r="DT6" s="188">
        <v>0</v>
      </c>
      <c r="DU6" s="188">
        <v>727</v>
      </c>
      <c r="DV6" s="188">
        <v>1287</v>
      </c>
      <c r="DW6" s="188">
        <v>6015</v>
      </c>
      <c r="DX6" s="188">
        <v>4712</v>
      </c>
      <c r="DY6" s="188">
        <v>3597</v>
      </c>
      <c r="DZ6" s="188">
        <v>1061</v>
      </c>
      <c r="EA6" s="188">
        <v>-91</v>
      </c>
      <c r="EB6" s="188">
        <v>420</v>
      </c>
      <c r="ED6" s="188">
        <v>7091</v>
      </c>
      <c r="EE6" s="188">
        <v>0</v>
      </c>
      <c r="EF6" s="188">
        <v>990</v>
      </c>
      <c r="EG6" s="188">
        <v>956</v>
      </c>
      <c r="EH6" s="188">
        <v>1593</v>
      </c>
      <c r="EI6" s="188">
        <v>11143</v>
      </c>
      <c r="EJ6" s="188">
        <v>5214</v>
      </c>
      <c r="EK6" s="188">
        <v>-1309</v>
      </c>
      <c r="EL6" s="188">
        <v>-95</v>
      </c>
      <c r="EM6" s="188">
        <v>0</v>
      </c>
      <c r="EO6" s="188">
        <v>6465</v>
      </c>
      <c r="EP6" s="188">
        <v>0</v>
      </c>
      <c r="EQ6" s="188">
        <v>5655</v>
      </c>
      <c r="ER6" s="188">
        <v>4540</v>
      </c>
      <c r="ES6" s="188">
        <v>245</v>
      </c>
      <c r="ET6" s="188">
        <v>7464</v>
      </c>
      <c r="EU6" s="188">
        <v>5849</v>
      </c>
      <c r="EV6" s="188">
        <v>-466</v>
      </c>
      <c r="EW6" s="188">
        <v>0</v>
      </c>
      <c r="EX6" s="188">
        <v>0</v>
      </c>
      <c r="EZ6" s="188">
        <v>6857</v>
      </c>
      <c r="FA6" s="188">
        <v>0</v>
      </c>
      <c r="FB6" s="188">
        <v>4501</v>
      </c>
      <c r="FC6" s="188">
        <v>3014</v>
      </c>
      <c r="FD6" s="188">
        <v>910</v>
      </c>
      <c r="FE6" s="188">
        <v>8233</v>
      </c>
      <c r="FF6" s="188">
        <v>3953</v>
      </c>
      <c r="FG6" s="188">
        <v>-460</v>
      </c>
      <c r="FH6" s="188">
        <v>-183</v>
      </c>
      <c r="FI6" s="188">
        <v>594</v>
      </c>
      <c r="FK6" s="188">
        <v>5035</v>
      </c>
      <c r="FL6" s="188">
        <v>0</v>
      </c>
      <c r="FM6" s="188">
        <v>4974</v>
      </c>
      <c r="FN6" s="188">
        <v>2416</v>
      </c>
      <c r="FO6" s="188">
        <v>372</v>
      </c>
      <c r="FP6" s="188">
        <v>9520</v>
      </c>
      <c r="FQ6" s="188">
        <v>3781</v>
      </c>
      <c r="FR6" s="188">
        <v>-1360</v>
      </c>
      <c r="FS6" s="188">
        <v>-78</v>
      </c>
      <c r="FT6" s="188">
        <v>33</v>
      </c>
      <c r="FV6" s="188">
        <v>5894</v>
      </c>
      <c r="FW6" s="188">
        <v>0</v>
      </c>
      <c r="FX6" s="188">
        <v>1242</v>
      </c>
      <c r="FY6" s="188">
        <v>1603</v>
      </c>
      <c r="FZ6" s="188">
        <v>2172</v>
      </c>
      <c r="GA6" s="188">
        <v>10599</v>
      </c>
      <c r="GB6" s="188">
        <v>5665</v>
      </c>
      <c r="GC6" s="188">
        <v>-1300</v>
      </c>
      <c r="GD6" s="188">
        <v>-100</v>
      </c>
      <c r="GE6" s="188">
        <v>113</v>
      </c>
      <c r="GG6" s="188">
        <v>5041</v>
      </c>
      <c r="GH6" s="188">
        <v>0</v>
      </c>
      <c r="GI6" s="188">
        <v>6612</v>
      </c>
      <c r="GJ6" s="188">
        <v>1249</v>
      </c>
      <c r="GK6" s="188">
        <v>1449</v>
      </c>
      <c r="GL6" s="188">
        <v>7787</v>
      </c>
      <c r="GM6" s="188">
        <v>4640</v>
      </c>
      <c r="GN6" s="188">
        <v>-618</v>
      </c>
      <c r="GO6" s="188">
        <v>-136</v>
      </c>
      <c r="GP6" s="188">
        <v>554</v>
      </c>
      <c r="GR6" s="188">
        <v>6159</v>
      </c>
      <c r="GS6" s="188">
        <v>0</v>
      </c>
      <c r="GT6" s="188">
        <v>1732</v>
      </c>
      <c r="GU6" s="188">
        <v>1381</v>
      </c>
      <c r="GV6" s="188">
        <v>1060</v>
      </c>
      <c r="GW6" s="188">
        <v>14115</v>
      </c>
      <c r="GX6" s="188">
        <v>6181</v>
      </c>
      <c r="GY6" s="188">
        <v>-912</v>
      </c>
      <c r="GZ6" s="188">
        <v>0</v>
      </c>
      <c r="HA6" s="188">
        <v>0</v>
      </c>
      <c r="HC6" s="188">
        <v>6066</v>
      </c>
      <c r="HD6" s="188">
        <v>0</v>
      </c>
      <c r="HE6" s="188">
        <v>2609</v>
      </c>
      <c r="HF6" s="188">
        <v>1179</v>
      </c>
      <c r="HG6" s="188">
        <v>2870</v>
      </c>
      <c r="HH6" s="188">
        <v>12062</v>
      </c>
      <c r="HI6" s="188">
        <v>6151</v>
      </c>
      <c r="HJ6" s="188">
        <v>-1679</v>
      </c>
      <c r="HK6" s="188">
        <v>0</v>
      </c>
      <c r="HL6" s="188">
        <v>0</v>
      </c>
      <c r="HN6" s="188">
        <v>7085</v>
      </c>
      <c r="HO6" s="188">
        <v>0</v>
      </c>
      <c r="HP6" s="188">
        <v>1020</v>
      </c>
      <c r="HQ6" s="188">
        <v>1105</v>
      </c>
      <c r="HR6" s="188">
        <v>2260</v>
      </c>
      <c r="HS6" s="188">
        <v>10825</v>
      </c>
      <c r="HT6" s="188">
        <v>5228</v>
      </c>
      <c r="HU6" s="188">
        <v>-1624</v>
      </c>
      <c r="HV6" s="188">
        <v>-95</v>
      </c>
      <c r="HW6" s="188">
        <v>0</v>
      </c>
      <c r="HY6" s="188">
        <v>5976</v>
      </c>
      <c r="HZ6" s="188">
        <v>0</v>
      </c>
      <c r="IA6" s="188">
        <v>6711</v>
      </c>
      <c r="IB6" s="188">
        <v>4732</v>
      </c>
      <c r="IC6" s="188">
        <v>1877</v>
      </c>
      <c r="ID6" s="188">
        <v>2317</v>
      </c>
      <c r="IE6" s="188">
        <v>4972</v>
      </c>
      <c r="IF6" s="188">
        <v>-757</v>
      </c>
      <c r="IG6" s="188">
        <v>-93</v>
      </c>
      <c r="IH6" s="188">
        <v>210</v>
      </c>
      <c r="IJ6" s="188">
        <v>7077</v>
      </c>
      <c r="IK6" s="188">
        <v>0</v>
      </c>
      <c r="IL6" s="188">
        <v>1022</v>
      </c>
      <c r="IM6" s="188">
        <v>897</v>
      </c>
      <c r="IN6" s="188">
        <v>1724</v>
      </c>
      <c r="IO6" s="188">
        <v>11522</v>
      </c>
      <c r="IP6" s="188">
        <v>6176</v>
      </c>
      <c r="IQ6" s="188">
        <v>-882</v>
      </c>
      <c r="IR6" s="188">
        <v>-95</v>
      </c>
      <c r="IS6" s="188">
        <v>0</v>
      </c>
      <c r="IU6" s="188">
        <v>5970</v>
      </c>
      <c r="IV6" s="188">
        <v>0</v>
      </c>
      <c r="IW6" s="188">
        <v>6499</v>
      </c>
      <c r="IX6" s="188">
        <v>3932</v>
      </c>
      <c r="IY6" s="188">
        <v>1744</v>
      </c>
      <c r="IZ6" s="188">
        <v>3387</v>
      </c>
      <c r="JA6" s="188">
        <v>5277</v>
      </c>
      <c r="JB6" s="188">
        <v>-263</v>
      </c>
      <c r="JC6" s="188">
        <v>-123</v>
      </c>
      <c r="JD6" s="188">
        <v>168</v>
      </c>
      <c r="JF6" s="188">
        <v>6984</v>
      </c>
      <c r="JG6" s="188">
        <v>0</v>
      </c>
      <c r="JH6" s="188">
        <v>6804</v>
      </c>
      <c r="JI6" s="188">
        <v>5678</v>
      </c>
      <c r="JJ6" s="188">
        <v>1418</v>
      </c>
      <c r="JK6" s="188">
        <v>2070</v>
      </c>
      <c r="JL6" s="188">
        <v>4091</v>
      </c>
      <c r="JM6" s="188">
        <v>-1487</v>
      </c>
      <c r="JN6" s="188">
        <v>-69</v>
      </c>
      <c r="JO6" s="188">
        <v>25</v>
      </c>
      <c r="JQ6" s="188">
        <v>7076</v>
      </c>
      <c r="JR6" s="188">
        <v>0</v>
      </c>
      <c r="JS6" s="188">
        <v>907</v>
      </c>
      <c r="JT6" s="188">
        <v>1830</v>
      </c>
      <c r="JU6" s="188">
        <v>4617</v>
      </c>
      <c r="JV6" s="188">
        <v>6727</v>
      </c>
      <c r="JW6" s="188">
        <v>6478</v>
      </c>
      <c r="JX6" s="188">
        <v>-169</v>
      </c>
      <c r="JY6" s="188">
        <v>-95</v>
      </c>
      <c r="JZ6" s="188">
        <v>0</v>
      </c>
      <c r="KB6" s="188">
        <v>3974</v>
      </c>
      <c r="KC6" s="188">
        <v>0</v>
      </c>
      <c r="KD6" s="188">
        <v>9256</v>
      </c>
      <c r="KE6" s="188">
        <v>2382</v>
      </c>
      <c r="KF6" s="188">
        <v>2352</v>
      </c>
      <c r="KG6" s="188">
        <v>4317</v>
      </c>
      <c r="KH6" s="188">
        <v>4605</v>
      </c>
      <c r="KI6" s="188">
        <v>-893</v>
      </c>
      <c r="KJ6" s="188">
        <v>-151</v>
      </c>
      <c r="KK6" s="188">
        <v>693</v>
      </c>
      <c r="KM6" s="188">
        <v>7103</v>
      </c>
      <c r="KN6" s="188">
        <v>0</v>
      </c>
      <c r="KO6" s="188">
        <v>6907</v>
      </c>
      <c r="KP6" s="188">
        <v>3035</v>
      </c>
      <c r="KQ6" s="188">
        <v>1769</v>
      </c>
      <c r="KR6" s="188">
        <v>2819</v>
      </c>
      <c r="KS6" s="188">
        <v>3868</v>
      </c>
      <c r="KT6" s="188">
        <v>1176</v>
      </c>
      <c r="KU6" s="188">
        <v>-103</v>
      </c>
      <c r="KV6" s="188">
        <v>31</v>
      </c>
      <c r="KX6" s="188">
        <v>6088</v>
      </c>
      <c r="KY6" s="188">
        <v>0</v>
      </c>
      <c r="KZ6" s="188">
        <v>598</v>
      </c>
      <c r="LA6" s="188">
        <v>1364</v>
      </c>
      <c r="LB6" s="188">
        <v>2179</v>
      </c>
      <c r="LC6" s="188">
        <v>10488</v>
      </c>
      <c r="LD6" s="188">
        <v>5158</v>
      </c>
      <c r="LE6" s="188">
        <v>-1122</v>
      </c>
      <c r="LF6" s="188">
        <v>-120</v>
      </c>
      <c r="LG6" s="188">
        <v>0</v>
      </c>
      <c r="LI6" s="188">
        <v>7101</v>
      </c>
      <c r="LJ6" s="188">
        <v>0</v>
      </c>
      <c r="LK6" s="188">
        <v>6608</v>
      </c>
      <c r="LL6" s="188">
        <v>3042</v>
      </c>
      <c r="LM6" s="188">
        <v>778</v>
      </c>
      <c r="LN6" s="188">
        <v>2988</v>
      </c>
      <c r="LO6" s="188">
        <v>3822</v>
      </c>
      <c r="LP6" s="188">
        <v>2050</v>
      </c>
      <c r="LQ6" s="188">
        <v>-102</v>
      </c>
      <c r="LR6" s="188">
        <v>17</v>
      </c>
      <c r="LT6" s="188">
        <v>6093</v>
      </c>
      <c r="LU6" s="188">
        <v>0</v>
      </c>
      <c r="LV6" s="188">
        <v>980</v>
      </c>
      <c r="LW6" s="188">
        <v>3246</v>
      </c>
      <c r="LX6" s="188">
        <v>7316</v>
      </c>
      <c r="LY6" s="188">
        <v>10243</v>
      </c>
      <c r="LZ6" s="188">
        <v>6405</v>
      </c>
      <c r="MA6" s="188">
        <v>-1143</v>
      </c>
      <c r="MB6" s="188">
        <v>-202</v>
      </c>
      <c r="MC6" s="188">
        <v>0</v>
      </c>
    </row>
    <row r="7" spans="2:363">
      <c r="B7" s="208">
        <f t="shared" si="0"/>
        <v>6410.0666666666666</v>
      </c>
      <c r="C7" s="208">
        <f t="shared" si="1"/>
        <v>0</v>
      </c>
      <c r="D7" s="208">
        <f t="shared" si="2"/>
        <v>3904.3666666666668</v>
      </c>
      <c r="E7" s="208">
        <f t="shared" si="3"/>
        <v>2503.8666666666668</v>
      </c>
      <c r="F7" s="208">
        <f t="shared" si="4"/>
        <v>3049.6666666666665</v>
      </c>
      <c r="G7" s="208">
        <f t="shared" si="5"/>
        <v>6856.1</v>
      </c>
      <c r="H7" s="208">
        <f t="shared" si="6"/>
        <v>4556.1000000000004</v>
      </c>
      <c r="I7" s="208">
        <f t="shared" si="7"/>
        <v>-374.56666666666666</v>
      </c>
      <c r="J7" s="208">
        <f t="shared" si="8"/>
        <v>-93.033333333333331</v>
      </c>
      <c r="K7" s="208">
        <f t="shared" si="9"/>
        <v>151.1</v>
      </c>
      <c r="M7" s="188">
        <v>7064</v>
      </c>
      <c r="N7" s="188">
        <v>0</v>
      </c>
      <c r="O7" s="188">
        <v>1052</v>
      </c>
      <c r="P7" s="188">
        <v>1782</v>
      </c>
      <c r="Q7" s="188">
        <v>9205</v>
      </c>
      <c r="R7" s="188">
        <v>2680</v>
      </c>
      <c r="S7" s="188">
        <v>5390</v>
      </c>
      <c r="T7" s="188">
        <v>-374</v>
      </c>
      <c r="U7" s="188">
        <v>-90</v>
      </c>
      <c r="V7" s="188">
        <v>0</v>
      </c>
      <c r="X7" s="188">
        <v>7088</v>
      </c>
      <c r="Y7" s="188">
        <v>0</v>
      </c>
      <c r="Z7" s="188">
        <v>2080</v>
      </c>
      <c r="AA7" s="188">
        <v>2590</v>
      </c>
      <c r="AB7" s="188">
        <v>8185</v>
      </c>
      <c r="AC7" s="188">
        <v>3241</v>
      </c>
      <c r="AD7" s="188">
        <v>4191</v>
      </c>
      <c r="AE7" s="188">
        <v>-332</v>
      </c>
      <c r="AF7" s="188">
        <v>-81</v>
      </c>
      <c r="AG7" s="188">
        <v>19</v>
      </c>
      <c r="AI7" s="188">
        <v>6877</v>
      </c>
      <c r="AJ7" s="188">
        <v>0</v>
      </c>
      <c r="AK7" s="188">
        <v>7089</v>
      </c>
      <c r="AL7" s="188">
        <v>2445</v>
      </c>
      <c r="AM7" s="188">
        <v>1216</v>
      </c>
      <c r="AN7" s="188">
        <v>6647</v>
      </c>
      <c r="AO7" s="188">
        <v>3534</v>
      </c>
      <c r="AP7" s="188">
        <v>-663</v>
      </c>
      <c r="AQ7" s="188">
        <v>-247</v>
      </c>
      <c r="AR7" s="188">
        <v>444</v>
      </c>
      <c r="AT7" s="188">
        <v>7089</v>
      </c>
      <c r="AU7" s="188">
        <v>0</v>
      </c>
      <c r="AV7" s="188">
        <v>1682</v>
      </c>
      <c r="AW7" s="188">
        <v>1659</v>
      </c>
      <c r="AX7" s="188">
        <v>9008</v>
      </c>
      <c r="AY7" s="188">
        <v>3447</v>
      </c>
      <c r="AZ7" s="188">
        <v>5093</v>
      </c>
      <c r="BA7" s="188">
        <v>-1065</v>
      </c>
      <c r="BB7" s="188">
        <v>-90</v>
      </c>
      <c r="BC7" s="188">
        <v>0</v>
      </c>
      <c r="BE7" s="188">
        <v>5967</v>
      </c>
      <c r="BF7" s="188">
        <v>0</v>
      </c>
      <c r="BG7" s="188">
        <v>6442</v>
      </c>
      <c r="BH7" s="188">
        <v>4731</v>
      </c>
      <c r="BI7" s="188">
        <v>1224</v>
      </c>
      <c r="BJ7" s="188">
        <v>4484</v>
      </c>
      <c r="BK7" s="188">
        <v>4051</v>
      </c>
      <c r="BL7" s="188">
        <v>-678</v>
      </c>
      <c r="BM7" s="188">
        <v>-92</v>
      </c>
      <c r="BN7" s="188">
        <v>32</v>
      </c>
      <c r="BP7" s="188">
        <v>7087</v>
      </c>
      <c r="BQ7" s="188">
        <v>0</v>
      </c>
      <c r="BR7" s="188">
        <v>1154</v>
      </c>
      <c r="BS7" s="188">
        <v>2083</v>
      </c>
      <c r="BT7" s="188">
        <v>5358</v>
      </c>
      <c r="BU7" s="188">
        <v>7811</v>
      </c>
      <c r="BV7" s="188">
        <v>4959</v>
      </c>
      <c r="BW7" s="188">
        <v>-1453</v>
      </c>
      <c r="BX7" s="188">
        <v>-90</v>
      </c>
      <c r="BY7" s="188">
        <v>0</v>
      </c>
      <c r="CA7" s="188">
        <v>6865</v>
      </c>
      <c r="CB7" s="188">
        <v>0</v>
      </c>
      <c r="CC7" s="188">
        <v>8193</v>
      </c>
      <c r="CD7" s="188">
        <v>2730</v>
      </c>
      <c r="CE7" s="188">
        <v>1378</v>
      </c>
      <c r="CF7" s="188">
        <v>4484</v>
      </c>
      <c r="CG7" s="188">
        <v>4012</v>
      </c>
      <c r="CH7" s="188">
        <v>-286</v>
      </c>
      <c r="CI7" s="188">
        <v>-203</v>
      </c>
      <c r="CJ7" s="188">
        <v>512</v>
      </c>
      <c r="CL7" s="188">
        <v>5057</v>
      </c>
      <c r="CM7" s="188">
        <v>0</v>
      </c>
      <c r="CN7" s="188">
        <v>6766</v>
      </c>
      <c r="CO7" s="188">
        <v>3944</v>
      </c>
      <c r="CP7" s="188">
        <v>1648</v>
      </c>
      <c r="CQ7" s="188">
        <v>2073</v>
      </c>
      <c r="CR7" s="188">
        <v>3975</v>
      </c>
      <c r="CS7" s="188">
        <v>2342</v>
      </c>
      <c r="CT7" s="188">
        <v>-60</v>
      </c>
      <c r="CU7" s="188">
        <v>30</v>
      </c>
      <c r="CV7" s="190"/>
      <c r="CW7" s="188">
        <v>6071</v>
      </c>
      <c r="CX7" s="188">
        <v>0</v>
      </c>
      <c r="CY7" s="188">
        <v>1616</v>
      </c>
      <c r="CZ7" s="188">
        <v>2117</v>
      </c>
      <c r="DA7" s="188">
        <v>4792</v>
      </c>
      <c r="DB7" s="188">
        <v>10123</v>
      </c>
      <c r="DC7" s="188">
        <v>5448</v>
      </c>
      <c r="DD7" s="188">
        <v>29</v>
      </c>
      <c r="DE7" s="188">
        <v>0</v>
      </c>
      <c r="DF7" s="188">
        <v>0</v>
      </c>
      <c r="DH7" s="188">
        <v>6943</v>
      </c>
      <c r="DI7" s="188">
        <v>0</v>
      </c>
      <c r="DJ7" s="188">
        <v>2796</v>
      </c>
      <c r="DK7" s="188">
        <v>3061</v>
      </c>
      <c r="DL7" s="188">
        <v>2346</v>
      </c>
      <c r="DM7" s="188">
        <v>8104</v>
      </c>
      <c r="DN7" s="188">
        <v>3765</v>
      </c>
      <c r="DO7" s="188">
        <v>748</v>
      </c>
      <c r="DP7" s="188">
        <v>-202</v>
      </c>
      <c r="DQ7" s="188">
        <v>686</v>
      </c>
      <c r="DS7" s="188">
        <v>7101</v>
      </c>
      <c r="DT7" s="188">
        <v>0</v>
      </c>
      <c r="DU7" s="188">
        <v>846</v>
      </c>
      <c r="DV7" s="188">
        <v>1315</v>
      </c>
      <c r="DW7" s="188">
        <v>5866</v>
      </c>
      <c r="DX7" s="188">
        <v>4691</v>
      </c>
      <c r="DY7" s="188">
        <v>3539</v>
      </c>
      <c r="DZ7" s="188">
        <v>739</v>
      </c>
      <c r="EA7" s="188">
        <v>-80</v>
      </c>
      <c r="EB7" s="188">
        <v>412</v>
      </c>
      <c r="ED7" s="188">
        <v>7089</v>
      </c>
      <c r="EE7" s="188">
        <v>0</v>
      </c>
      <c r="EF7" s="188">
        <v>975</v>
      </c>
      <c r="EG7" s="188">
        <v>983</v>
      </c>
      <c r="EH7" s="188">
        <v>1161</v>
      </c>
      <c r="EI7" s="188">
        <v>10843</v>
      </c>
      <c r="EJ7" s="188">
        <v>5115</v>
      </c>
      <c r="EK7" s="188">
        <v>-765</v>
      </c>
      <c r="EL7" s="188">
        <v>-90</v>
      </c>
      <c r="EM7" s="188">
        <v>0</v>
      </c>
      <c r="EO7" s="188">
        <v>6460</v>
      </c>
      <c r="EP7" s="188">
        <v>0</v>
      </c>
      <c r="EQ7" s="188">
        <v>5987</v>
      </c>
      <c r="ER7" s="188">
        <v>4280</v>
      </c>
      <c r="ES7" s="188">
        <v>486</v>
      </c>
      <c r="ET7" s="188">
        <v>7388</v>
      </c>
      <c r="EU7" s="188">
        <v>5070</v>
      </c>
      <c r="EV7" s="188">
        <v>-211</v>
      </c>
      <c r="EW7" s="188">
        <v>0</v>
      </c>
      <c r="EX7" s="188">
        <v>0</v>
      </c>
      <c r="EZ7" s="188">
        <v>6857</v>
      </c>
      <c r="FA7" s="188">
        <v>0</v>
      </c>
      <c r="FB7" s="188">
        <v>4471</v>
      </c>
      <c r="FC7" s="188">
        <v>2643</v>
      </c>
      <c r="FD7" s="188">
        <v>1106</v>
      </c>
      <c r="FE7" s="188">
        <v>8203</v>
      </c>
      <c r="FF7" s="188">
        <v>3930</v>
      </c>
      <c r="FG7" s="188">
        <v>-561</v>
      </c>
      <c r="FH7" s="188">
        <v>-142</v>
      </c>
      <c r="FI7" s="188">
        <v>595</v>
      </c>
      <c r="FK7" s="188">
        <v>5039</v>
      </c>
      <c r="FL7" s="188">
        <v>0</v>
      </c>
      <c r="FM7" s="188">
        <v>5092</v>
      </c>
      <c r="FN7" s="188">
        <v>2208</v>
      </c>
      <c r="FO7" s="188">
        <v>538</v>
      </c>
      <c r="FP7" s="188">
        <v>9593</v>
      </c>
      <c r="FQ7" s="188">
        <v>3764</v>
      </c>
      <c r="FR7" s="188">
        <v>-1751</v>
      </c>
      <c r="FS7" s="188">
        <v>-78</v>
      </c>
      <c r="FT7" s="188">
        <v>33</v>
      </c>
      <c r="FV7" s="188">
        <v>5890</v>
      </c>
      <c r="FW7" s="188">
        <v>0</v>
      </c>
      <c r="FX7" s="188">
        <v>1379</v>
      </c>
      <c r="FY7" s="188">
        <v>1734</v>
      </c>
      <c r="FZ7" s="188">
        <v>2922</v>
      </c>
      <c r="GA7" s="188">
        <v>10736</v>
      </c>
      <c r="GB7" s="188">
        <v>4492</v>
      </c>
      <c r="GC7" s="188">
        <v>-1725</v>
      </c>
      <c r="GD7" s="188">
        <v>-86</v>
      </c>
      <c r="GE7" s="188">
        <v>112</v>
      </c>
      <c r="GG7" s="188">
        <v>5045</v>
      </c>
      <c r="GH7" s="188">
        <v>0</v>
      </c>
      <c r="GI7" s="188">
        <v>6789</v>
      </c>
      <c r="GJ7" s="188">
        <v>1341</v>
      </c>
      <c r="GK7" s="188">
        <v>1775</v>
      </c>
      <c r="GL7" s="188">
        <v>7534</v>
      </c>
      <c r="GM7" s="188">
        <v>4317</v>
      </c>
      <c r="GN7" s="188">
        <v>-466</v>
      </c>
      <c r="GO7" s="188">
        <v>-126</v>
      </c>
      <c r="GP7" s="188">
        <v>549</v>
      </c>
      <c r="GR7" s="188">
        <v>6155</v>
      </c>
      <c r="GS7" s="188">
        <v>0</v>
      </c>
      <c r="GT7" s="188">
        <v>1744</v>
      </c>
      <c r="GU7" s="188">
        <v>1556</v>
      </c>
      <c r="GV7" s="188">
        <v>1272</v>
      </c>
      <c r="GW7" s="188">
        <v>14087</v>
      </c>
      <c r="GX7" s="188">
        <v>5327</v>
      </c>
      <c r="GY7" s="188">
        <v>-666</v>
      </c>
      <c r="GZ7" s="188">
        <v>0</v>
      </c>
      <c r="HA7" s="188">
        <v>0</v>
      </c>
      <c r="HC7" s="188">
        <v>6063</v>
      </c>
      <c r="HD7" s="188">
        <v>0</v>
      </c>
      <c r="HE7" s="188">
        <v>2590</v>
      </c>
      <c r="HF7" s="188">
        <v>1209</v>
      </c>
      <c r="HG7" s="188">
        <v>3104</v>
      </c>
      <c r="HH7" s="188">
        <v>12329</v>
      </c>
      <c r="HI7" s="188">
        <v>5373</v>
      </c>
      <c r="HJ7" s="188">
        <v>-1262</v>
      </c>
      <c r="HK7" s="188">
        <v>0</v>
      </c>
      <c r="HL7" s="188">
        <v>0</v>
      </c>
      <c r="HN7" s="188">
        <v>7083</v>
      </c>
      <c r="HO7" s="188">
        <v>0</v>
      </c>
      <c r="HP7" s="188">
        <v>1115</v>
      </c>
      <c r="HQ7" s="188">
        <v>1445</v>
      </c>
      <c r="HR7" s="188">
        <v>1972</v>
      </c>
      <c r="HS7" s="188">
        <v>10770</v>
      </c>
      <c r="HT7" s="188">
        <v>5122</v>
      </c>
      <c r="HU7" s="188">
        <v>-2003</v>
      </c>
      <c r="HV7" s="188">
        <v>-90</v>
      </c>
      <c r="HW7" s="188">
        <v>0</v>
      </c>
      <c r="HY7" s="188">
        <v>5969</v>
      </c>
      <c r="HZ7" s="188">
        <v>0</v>
      </c>
      <c r="IA7" s="188">
        <v>6783</v>
      </c>
      <c r="IB7" s="188">
        <v>4089</v>
      </c>
      <c r="IC7" s="188">
        <v>3141</v>
      </c>
      <c r="ID7" s="188">
        <v>2347</v>
      </c>
      <c r="IE7" s="188">
        <v>4173</v>
      </c>
      <c r="IF7" s="188">
        <v>-510</v>
      </c>
      <c r="IG7" s="188">
        <v>-62</v>
      </c>
      <c r="IH7" s="188">
        <v>192</v>
      </c>
      <c r="IJ7" s="188">
        <v>7076</v>
      </c>
      <c r="IK7" s="188">
        <v>0</v>
      </c>
      <c r="IL7" s="188">
        <v>1156</v>
      </c>
      <c r="IM7" s="188">
        <v>1228</v>
      </c>
      <c r="IN7" s="188">
        <v>1430</v>
      </c>
      <c r="IO7" s="188">
        <v>11372</v>
      </c>
      <c r="IP7" s="188">
        <v>5212</v>
      </c>
      <c r="IQ7" s="188">
        <v>-467</v>
      </c>
      <c r="IR7" s="188">
        <v>-90</v>
      </c>
      <c r="IS7" s="188">
        <v>0</v>
      </c>
      <c r="IU7" s="188">
        <v>5968</v>
      </c>
      <c r="IV7" s="188">
        <v>0</v>
      </c>
      <c r="IW7" s="188">
        <v>6680</v>
      </c>
      <c r="IX7" s="188">
        <v>3853</v>
      </c>
      <c r="IY7" s="188">
        <v>1917</v>
      </c>
      <c r="IZ7" s="188">
        <v>3399</v>
      </c>
      <c r="JA7" s="188">
        <v>4282</v>
      </c>
      <c r="JB7" s="188">
        <v>162</v>
      </c>
      <c r="JC7" s="188">
        <v>-83</v>
      </c>
      <c r="JD7" s="188">
        <v>159</v>
      </c>
      <c r="JF7" s="188">
        <v>6980</v>
      </c>
      <c r="JG7" s="188">
        <v>0</v>
      </c>
      <c r="JH7" s="188">
        <v>6917</v>
      </c>
      <c r="JI7" s="188">
        <v>5718</v>
      </c>
      <c r="JJ7" s="188">
        <v>1108</v>
      </c>
      <c r="JK7" s="188">
        <v>2054</v>
      </c>
      <c r="JL7" s="188">
        <v>3938</v>
      </c>
      <c r="JM7" s="188">
        <v>-1192</v>
      </c>
      <c r="JN7" s="188">
        <v>-73</v>
      </c>
      <c r="JO7" s="188">
        <v>24</v>
      </c>
      <c r="JQ7" s="188">
        <v>7081</v>
      </c>
      <c r="JR7" s="188">
        <v>0</v>
      </c>
      <c r="JS7" s="188">
        <v>1015</v>
      </c>
      <c r="JT7" s="188">
        <v>1748</v>
      </c>
      <c r="JU7" s="188">
        <v>4721</v>
      </c>
      <c r="JV7" s="188">
        <v>6683</v>
      </c>
      <c r="JW7" s="188">
        <v>5280</v>
      </c>
      <c r="JX7" s="188">
        <v>-80</v>
      </c>
      <c r="JY7" s="188">
        <v>-90</v>
      </c>
      <c r="JZ7" s="188">
        <v>0</v>
      </c>
      <c r="KB7" s="188">
        <v>3969</v>
      </c>
      <c r="KC7" s="188">
        <v>0</v>
      </c>
      <c r="KD7" s="188">
        <v>9355</v>
      </c>
      <c r="KE7" s="188">
        <v>2413</v>
      </c>
      <c r="KF7" s="188">
        <v>3161</v>
      </c>
      <c r="KG7" s="188">
        <v>4268</v>
      </c>
      <c r="KH7" s="188">
        <v>4405</v>
      </c>
      <c r="KI7" s="188">
        <v>-876</v>
      </c>
      <c r="KJ7" s="188">
        <v>-101</v>
      </c>
      <c r="KK7" s="188">
        <v>686</v>
      </c>
      <c r="KM7" s="188">
        <v>7104</v>
      </c>
      <c r="KN7" s="188">
        <v>0</v>
      </c>
      <c r="KO7" s="188">
        <v>7036</v>
      </c>
      <c r="KP7" s="188">
        <v>2364</v>
      </c>
      <c r="KQ7" s="188">
        <v>1815</v>
      </c>
      <c r="KR7" s="188">
        <v>2802</v>
      </c>
      <c r="KS7" s="188">
        <v>3654</v>
      </c>
      <c r="KT7" s="188">
        <v>1495</v>
      </c>
      <c r="KU7" s="188">
        <v>-77</v>
      </c>
      <c r="KV7" s="188">
        <v>31</v>
      </c>
      <c r="KX7" s="188">
        <v>6088</v>
      </c>
      <c r="KY7" s="188">
        <v>0</v>
      </c>
      <c r="KZ7" s="188">
        <v>532</v>
      </c>
      <c r="LA7" s="188">
        <v>1663</v>
      </c>
      <c r="LB7" s="188">
        <v>1381</v>
      </c>
      <c r="LC7" s="188">
        <v>10424</v>
      </c>
      <c r="LD7" s="188">
        <v>5176</v>
      </c>
      <c r="LE7" s="188">
        <v>-830</v>
      </c>
      <c r="LF7" s="188">
        <v>-90</v>
      </c>
      <c r="LG7" s="188">
        <v>0</v>
      </c>
      <c r="LI7" s="188">
        <v>7098</v>
      </c>
      <c r="LJ7" s="188">
        <v>0</v>
      </c>
      <c r="LK7" s="188">
        <v>6744</v>
      </c>
      <c r="LL7" s="188">
        <v>2834</v>
      </c>
      <c r="LM7" s="188">
        <v>976</v>
      </c>
      <c r="LN7" s="188">
        <v>2952</v>
      </c>
      <c r="LO7" s="188">
        <v>3731</v>
      </c>
      <c r="LP7" s="188">
        <v>1962</v>
      </c>
      <c r="LQ7" s="188">
        <v>-77</v>
      </c>
      <c r="LR7" s="188">
        <v>17</v>
      </c>
      <c r="LT7" s="188">
        <v>6079</v>
      </c>
      <c r="LU7" s="188">
        <v>0</v>
      </c>
      <c r="LV7" s="188">
        <v>1055</v>
      </c>
      <c r="LW7" s="188">
        <v>3350</v>
      </c>
      <c r="LX7" s="188">
        <v>7278</v>
      </c>
      <c r="LY7" s="188">
        <v>10114</v>
      </c>
      <c r="LZ7" s="188">
        <v>6365</v>
      </c>
      <c r="MA7" s="188">
        <v>-498</v>
      </c>
      <c r="MB7" s="188">
        <v>-201</v>
      </c>
      <c r="MC7" s="188">
        <v>0</v>
      </c>
    </row>
    <row r="8" spans="2:363">
      <c r="B8" s="208">
        <f t="shared" si="0"/>
        <v>6410.5</v>
      </c>
      <c r="C8" s="208">
        <f t="shared" si="1"/>
        <v>0</v>
      </c>
      <c r="D8" s="208">
        <f t="shared" si="2"/>
        <v>3911.4</v>
      </c>
      <c r="E8" s="208">
        <f t="shared" si="3"/>
        <v>2371</v>
      </c>
      <c r="F8" s="208">
        <f t="shared" si="4"/>
        <v>2908.8</v>
      </c>
      <c r="G8" s="208">
        <f t="shared" si="5"/>
        <v>6848.7333333333336</v>
      </c>
      <c r="H8" s="208">
        <f t="shared" si="6"/>
        <v>4555</v>
      </c>
      <c r="I8" s="208">
        <f t="shared" si="7"/>
        <v>-338.7</v>
      </c>
      <c r="J8" s="208">
        <f t="shared" si="8"/>
        <v>-86.233333333333334</v>
      </c>
      <c r="K8" s="208">
        <f t="shared" si="9"/>
        <v>148.16666666666666</v>
      </c>
      <c r="M8" s="188">
        <v>7072</v>
      </c>
      <c r="N8" s="188">
        <v>0</v>
      </c>
      <c r="O8" s="188">
        <v>1064</v>
      </c>
      <c r="P8" s="188">
        <v>1635</v>
      </c>
      <c r="Q8" s="188">
        <v>8843</v>
      </c>
      <c r="R8" s="188">
        <v>2675</v>
      </c>
      <c r="S8" s="188">
        <v>5389</v>
      </c>
      <c r="T8" s="188">
        <v>-172</v>
      </c>
      <c r="U8" s="188">
        <v>-90</v>
      </c>
      <c r="V8" s="188">
        <v>0</v>
      </c>
      <c r="X8" s="188">
        <v>7086</v>
      </c>
      <c r="Y8" s="188">
        <v>0</v>
      </c>
      <c r="Z8" s="188">
        <v>2014</v>
      </c>
      <c r="AA8" s="188">
        <v>2177</v>
      </c>
      <c r="AB8" s="188">
        <v>8177</v>
      </c>
      <c r="AC8" s="188">
        <v>3253</v>
      </c>
      <c r="AD8" s="188">
        <v>4191</v>
      </c>
      <c r="AE8" s="188">
        <v>-349</v>
      </c>
      <c r="AF8" s="188">
        <v>-81</v>
      </c>
      <c r="AG8" s="188">
        <v>19</v>
      </c>
      <c r="AI8" s="188">
        <v>6883</v>
      </c>
      <c r="AJ8" s="188">
        <v>0</v>
      </c>
      <c r="AK8" s="188">
        <v>7080</v>
      </c>
      <c r="AL8" s="188">
        <v>2394</v>
      </c>
      <c r="AM8" s="188">
        <v>1152</v>
      </c>
      <c r="AN8" s="188">
        <v>6537</v>
      </c>
      <c r="AO8" s="188">
        <v>3534</v>
      </c>
      <c r="AP8" s="188">
        <v>-494</v>
      </c>
      <c r="AQ8" s="188">
        <v>-196</v>
      </c>
      <c r="AR8" s="188">
        <v>395</v>
      </c>
      <c r="AT8" s="188">
        <v>7077</v>
      </c>
      <c r="AU8" s="188">
        <v>0</v>
      </c>
      <c r="AV8" s="188">
        <v>1722</v>
      </c>
      <c r="AW8" s="188">
        <v>1567</v>
      </c>
      <c r="AX8" s="188">
        <v>8772</v>
      </c>
      <c r="AY8" s="188">
        <v>3494</v>
      </c>
      <c r="AZ8" s="188">
        <v>5092</v>
      </c>
      <c r="BA8" s="188">
        <v>-746</v>
      </c>
      <c r="BB8" s="188">
        <v>-89</v>
      </c>
      <c r="BC8" s="188">
        <v>0</v>
      </c>
      <c r="BE8" s="188">
        <v>5969</v>
      </c>
      <c r="BF8" s="188">
        <v>0</v>
      </c>
      <c r="BG8" s="188">
        <v>6519</v>
      </c>
      <c r="BH8" s="188">
        <v>4653</v>
      </c>
      <c r="BI8" s="188">
        <v>1174</v>
      </c>
      <c r="BJ8" s="188">
        <v>4506</v>
      </c>
      <c r="BK8" s="188">
        <v>4051</v>
      </c>
      <c r="BL8" s="188">
        <v>-816</v>
      </c>
      <c r="BM8" s="188">
        <v>-87</v>
      </c>
      <c r="BN8" s="188">
        <v>32</v>
      </c>
      <c r="BP8" s="188">
        <v>7082</v>
      </c>
      <c r="BQ8" s="188">
        <v>0</v>
      </c>
      <c r="BR8" s="188">
        <v>1095</v>
      </c>
      <c r="BS8" s="188">
        <v>1996</v>
      </c>
      <c r="BT8" s="188">
        <v>5346</v>
      </c>
      <c r="BU8" s="188">
        <v>7898</v>
      </c>
      <c r="BV8" s="188">
        <v>4960</v>
      </c>
      <c r="BW8" s="188">
        <v>-1330</v>
      </c>
      <c r="BX8" s="188">
        <v>-90</v>
      </c>
      <c r="BY8" s="188">
        <v>0</v>
      </c>
      <c r="CA8" s="188">
        <v>6872</v>
      </c>
      <c r="CB8" s="188">
        <v>0</v>
      </c>
      <c r="CC8" s="188">
        <v>8045</v>
      </c>
      <c r="CD8" s="188">
        <v>2552</v>
      </c>
      <c r="CE8" s="188">
        <v>1258</v>
      </c>
      <c r="CF8" s="188">
        <v>4468</v>
      </c>
      <c r="CG8" s="188">
        <v>4012</v>
      </c>
      <c r="CH8" s="188">
        <v>-281</v>
      </c>
      <c r="CI8" s="188">
        <v>-162</v>
      </c>
      <c r="CJ8" s="188">
        <v>512</v>
      </c>
      <c r="CL8" s="188">
        <v>5058</v>
      </c>
      <c r="CM8" s="188">
        <v>0</v>
      </c>
      <c r="CN8" s="188">
        <v>6819</v>
      </c>
      <c r="CO8" s="188">
        <v>3554</v>
      </c>
      <c r="CP8" s="188">
        <v>1626</v>
      </c>
      <c r="CQ8" s="188">
        <v>2070</v>
      </c>
      <c r="CR8" s="188">
        <v>3975</v>
      </c>
      <c r="CS8" s="188">
        <v>2531</v>
      </c>
      <c r="CT8" s="188">
        <v>-60</v>
      </c>
      <c r="CU8" s="188">
        <v>30</v>
      </c>
      <c r="CV8" s="190"/>
      <c r="CW8" s="188">
        <v>6077</v>
      </c>
      <c r="CX8" s="188">
        <v>0</v>
      </c>
      <c r="CY8" s="188">
        <v>1641</v>
      </c>
      <c r="CZ8" s="188">
        <v>2033</v>
      </c>
      <c r="DA8" s="188">
        <v>4736</v>
      </c>
      <c r="DB8" s="188">
        <v>10098</v>
      </c>
      <c r="DC8" s="188">
        <v>5448</v>
      </c>
      <c r="DD8" s="188">
        <v>-212</v>
      </c>
      <c r="DE8" s="188">
        <v>0</v>
      </c>
      <c r="DF8" s="188">
        <v>0</v>
      </c>
      <c r="DH8" s="188">
        <v>6948</v>
      </c>
      <c r="DI8" s="188">
        <v>0</v>
      </c>
      <c r="DJ8" s="188">
        <v>2721</v>
      </c>
      <c r="DK8" s="188">
        <v>2780</v>
      </c>
      <c r="DL8" s="188">
        <v>2225</v>
      </c>
      <c r="DM8" s="188">
        <v>8043</v>
      </c>
      <c r="DN8" s="188">
        <v>3765</v>
      </c>
      <c r="DO8" s="188">
        <v>645</v>
      </c>
      <c r="DP8" s="188">
        <v>-183</v>
      </c>
      <c r="DQ8" s="188">
        <v>685</v>
      </c>
      <c r="DS8" s="188">
        <v>7100</v>
      </c>
      <c r="DT8" s="188">
        <v>0</v>
      </c>
      <c r="DU8" s="188">
        <v>854</v>
      </c>
      <c r="DV8" s="188">
        <v>1298</v>
      </c>
      <c r="DW8" s="188">
        <v>5503</v>
      </c>
      <c r="DX8" s="188">
        <v>4736</v>
      </c>
      <c r="DY8" s="188">
        <v>3539</v>
      </c>
      <c r="DZ8" s="188">
        <v>836</v>
      </c>
      <c r="EA8" s="188">
        <v>-80</v>
      </c>
      <c r="EB8" s="188">
        <v>402</v>
      </c>
      <c r="ED8" s="188">
        <v>7077</v>
      </c>
      <c r="EE8" s="188">
        <v>0</v>
      </c>
      <c r="EF8" s="188">
        <v>1052</v>
      </c>
      <c r="EG8" s="188">
        <v>1241</v>
      </c>
      <c r="EH8" s="188">
        <v>1048</v>
      </c>
      <c r="EI8" s="188">
        <v>10433</v>
      </c>
      <c r="EJ8" s="188">
        <v>5104</v>
      </c>
      <c r="EK8" s="188">
        <v>-993</v>
      </c>
      <c r="EL8" s="188">
        <v>-90</v>
      </c>
      <c r="EM8" s="188">
        <v>0</v>
      </c>
      <c r="EO8" s="188">
        <v>6459</v>
      </c>
      <c r="EP8" s="188">
        <v>0</v>
      </c>
      <c r="EQ8" s="188">
        <v>5989</v>
      </c>
      <c r="ER8" s="188">
        <v>3882</v>
      </c>
      <c r="ES8" s="188">
        <v>414</v>
      </c>
      <c r="ET8" s="188">
        <v>7410</v>
      </c>
      <c r="EU8" s="188">
        <v>5070</v>
      </c>
      <c r="EV8" s="188">
        <v>-148</v>
      </c>
      <c r="EW8" s="188">
        <v>0</v>
      </c>
      <c r="EX8" s="188">
        <v>0</v>
      </c>
      <c r="EZ8" s="188">
        <v>6855</v>
      </c>
      <c r="FA8" s="188">
        <v>0</v>
      </c>
      <c r="FB8" s="188">
        <v>4371</v>
      </c>
      <c r="FC8" s="188">
        <v>2285</v>
      </c>
      <c r="FD8" s="188">
        <v>1210</v>
      </c>
      <c r="FE8" s="188">
        <v>8175</v>
      </c>
      <c r="FF8" s="188">
        <v>3930</v>
      </c>
      <c r="FG8" s="188">
        <v>-342</v>
      </c>
      <c r="FH8" s="188">
        <v>-117</v>
      </c>
      <c r="FI8" s="188">
        <v>595</v>
      </c>
      <c r="FK8" s="188">
        <v>5041</v>
      </c>
      <c r="FL8" s="188">
        <v>0</v>
      </c>
      <c r="FM8" s="188">
        <v>5086</v>
      </c>
      <c r="FN8" s="188">
        <v>1741</v>
      </c>
      <c r="FO8" s="188">
        <v>456</v>
      </c>
      <c r="FP8" s="188">
        <v>9638</v>
      </c>
      <c r="FQ8" s="188">
        <v>3764</v>
      </c>
      <c r="FR8" s="188">
        <v>-1480</v>
      </c>
      <c r="FS8" s="188">
        <v>-78</v>
      </c>
      <c r="FT8" s="188">
        <v>33</v>
      </c>
      <c r="FV8" s="188">
        <v>5889</v>
      </c>
      <c r="FW8" s="188">
        <v>0</v>
      </c>
      <c r="FX8" s="188">
        <v>1430</v>
      </c>
      <c r="FY8" s="188">
        <v>1745</v>
      </c>
      <c r="FZ8" s="188">
        <v>2586</v>
      </c>
      <c r="GA8" s="188">
        <v>10793</v>
      </c>
      <c r="GB8" s="188">
        <v>4492</v>
      </c>
      <c r="GC8" s="188">
        <v>-1535</v>
      </c>
      <c r="GD8" s="188">
        <v>-77</v>
      </c>
      <c r="GE8" s="188">
        <v>106</v>
      </c>
      <c r="GG8" s="188">
        <v>5043</v>
      </c>
      <c r="GH8" s="188">
        <v>0</v>
      </c>
      <c r="GI8" s="188">
        <v>6827</v>
      </c>
      <c r="GJ8" s="188">
        <v>1325</v>
      </c>
      <c r="GK8" s="188">
        <v>1588</v>
      </c>
      <c r="GL8" s="188">
        <v>7479</v>
      </c>
      <c r="GM8" s="188">
        <v>4317</v>
      </c>
      <c r="GN8" s="188">
        <v>-440</v>
      </c>
      <c r="GO8" s="188">
        <v>-126</v>
      </c>
      <c r="GP8" s="188">
        <v>549</v>
      </c>
      <c r="GR8" s="188">
        <v>6157</v>
      </c>
      <c r="GS8" s="188">
        <v>0</v>
      </c>
      <c r="GT8" s="188">
        <v>1695</v>
      </c>
      <c r="GU8" s="188">
        <v>1461</v>
      </c>
      <c r="GV8" s="188">
        <v>985</v>
      </c>
      <c r="GW8" s="188">
        <v>14163</v>
      </c>
      <c r="GX8" s="188">
        <v>5327</v>
      </c>
      <c r="GY8" s="188">
        <v>-792</v>
      </c>
      <c r="GZ8" s="188">
        <v>0</v>
      </c>
      <c r="HA8" s="188">
        <v>0</v>
      </c>
      <c r="HC8" s="188">
        <v>6068</v>
      </c>
      <c r="HD8" s="188">
        <v>0</v>
      </c>
      <c r="HE8" s="188">
        <v>2568</v>
      </c>
      <c r="HF8" s="188">
        <v>1144</v>
      </c>
      <c r="HG8" s="188">
        <v>2925</v>
      </c>
      <c r="HH8" s="188">
        <v>12508</v>
      </c>
      <c r="HI8" s="188">
        <v>5373</v>
      </c>
      <c r="HJ8" s="188">
        <v>-1324</v>
      </c>
      <c r="HK8" s="188">
        <v>0</v>
      </c>
      <c r="HL8" s="188">
        <v>0</v>
      </c>
      <c r="HN8" s="188">
        <v>7084</v>
      </c>
      <c r="HO8" s="188">
        <v>0</v>
      </c>
      <c r="HP8" s="188">
        <v>1133</v>
      </c>
      <c r="HQ8" s="188">
        <v>1291</v>
      </c>
      <c r="HR8" s="188">
        <v>1443</v>
      </c>
      <c r="HS8" s="188">
        <v>10748</v>
      </c>
      <c r="HT8" s="188">
        <v>5122</v>
      </c>
      <c r="HU8" s="188">
        <v>-1821</v>
      </c>
      <c r="HV8" s="188">
        <v>-90</v>
      </c>
      <c r="HW8" s="188">
        <v>0</v>
      </c>
      <c r="HY8" s="188">
        <v>5970</v>
      </c>
      <c r="HZ8" s="188">
        <v>0</v>
      </c>
      <c r="IA8" s="188">
        <v>6808</v>
      </c>
      <c r="IB8" s="188">
        <v>3761</v>
      </c>
      <c r="IC8" s="188">
        <v>2954</v>
      </c>
      <c r="ID8" s="188">
        <v>2399</v>
      </c>
      <c r="IE8" s="188">
        <v>4173</v>
      </c>
      <c r="IF8" s="188">
        <v>-314</v>
      </c>
      <c r="IG8" s="188">
        <v>-60</v>
      </c>
      <c r="IH8" s="188">
        <v>187</v>
      </c>
      <c r="IJ8" s="188">
        <v>7078</v>
      </c>
      <c r="IK8" s="188">
        <v>0</v>
      </c>
      <c r="IL8" s="188">
        <v>1164</v>
      </c>
      <c r="IM8" s="188">
        <v>1448</v>
      </c>
      <c r="IN8" s="188">
        <v>1059</v>
      </c>
      <c r="IO8" s="188">
        <v>11318</v>
      </c>
      <c r="IP8" s="188">
        <v>5212</v>
      </c>
      <c r="IQ8" s="188">
        <v>-284</v>
      </c>
      <c r="IR8" s="188">
        <v>-90</v>
      </c>
      <c r="IS8" s="188">
        <v>0</v>
      </c>
      <c r="IU8" s="188">
        <v>5970</v>
      </c>
      <c r="IV8" s="188">
        <v>0</v>
      </c>
      <c r="IW8" s="188">
        <v>6815</v>
      </c>
      <c r="IX8" s="188">
        <v>3664</v>
      </c>
      <c r="IY8" s="188">
        <v>2078</v>
      </c>
      <c r="IZ8" s="188">
        <v>3392</v>
      </c>
      <c r="JA8" s="188">
        <v>4282</v>
      </c>
      <c r="JB8" s="188">
        <v>-24</v>
      </c>
      <c r="JC8" s="188">
        <v>-60</v>
      </c>
      <c r="JD8" s="188">
        <v>155</v>
      </c>
      <c r="JF8" s="188">
        <v>6982</v>
      </c>
      <c r="JG8" s="188">
        <v>0</v>
      </c>
      <c r="JH8" s="188">
        <v>6971</v>
      </c>
      <c r="JI8" s="188">
        <v>5202</v>
      </c>
      <c r="JJ8" s="188">
        <v>1337</v>
      </c>
      <c r="JK8" s="188">
        <v>2003</v>
      </c>
      <c r="JL8" s="188">
        <v>3938</v>
      </c>
      <c r="JM8" s="188">
        <v>-1244</v>
      </c>
      <c r="JN8" s="188">
        <v>-73</v>
      </c>
      <c r="JO8" s="188">
        <v>15</v>
      </c>
      <c r="JQ8" s="188">
        <v>7085</v>
      </c>
      <c r="JR8" s="188">
        <v>0</v>
      </c>
      <c r="JS8" s="188">
        <v>1080</v>
      </c>
      <c r="JT8" s="188">
        <v>1888</v>
      </c>
      <c r="JU8" s="188">
        <v>4140</v>
      </c>
      <c r="JV8" s="188">
        <v>6744</v>
      </c>
      <c r="JW8" s="188">
        <v>5282</v>
      </c>
      <c r="JX8" s="188">
        <v>94</v>
      </c>
      <c r="JY8" s="188">
        <v>-90</v>
      </c>
      <c r="JZ8" s="188">
        <v>0</v>
      </c>
      <c r="KB8" s="188">
        <v>3973</v>
      </c>
      <c r="KC8" s="188">
        <v>0</v>
      </c>
      <c r="KD8" s="188">
        <v>9267</v>
      </c>
      <c r="KE8" s="188">
        <v>2325</v>
      </c>
      <c r="KF8" s="188">
        <v>3157</v>
      </c>
      <c r="KG8" s="188">
        <v>4242</v>
      </c>
      <c r="KH8" s="188">
        <v>4405</v>
      </c>
      <c r="KI8" s="188">
        <v>-1167</v>
      </c>
      <c r="KJ8" s="188">
        <v>-73</v>
      </c>
      <c r="KK8" s="188">
        <v>682</v>
      </c>
      <c r="KM8" s="188">
        <v>7093</v>
      </c>
      <c r="KN8" s="188">
        <v>0</v>
      </c>
      <c r="KO8" s="188">
        <v>7123</v>
      </c>
      <c r="KP8" s="188">
        <v>2216</v>
      </c>
      <c r="KQ8" s="188">
        <v>1611</v>
      </c>
      <c r="KR8" s="188">
        <v>2816</v>
      </c>
      <c r="KS8" s="188">
        <v>3654</v>
      </c>
      <c r="KT8" s="188">
        <v>1407</v>
      </c>
      <c r="KU8" s="188">
        <v>-77</v>
      </c>
      <c r="KV8" s="188">
        <v>31</v>
      </c>
      <c r="KX8" s="188">
        <v>6088</v>
      </c>
      <c r="KY8" s="188">
        <v>0</v>
      </c>
      <c r="KZ8" s="188">
        <v>472</v>
      </c>
      <c r="LA8" s="188">
        <v>1775</v>
      </c>
      <c r="LB8" s="188">
        <v>758</v>
      </c>
      <c r="LC8" s="188">
        <v>10457</v>
      </c>
      <c r="LD8" s="188">
        <v>5177</v>
      </c>
      <c r="LE8" s="188">
        <v>-820</v>
      </c>
      <c r="LF8" s="188">
        <v>-90</v>
      </c>
      <c r="LG8" s="188">
        <v>0</v>
      </c>
      <c r="LI8" s="188">
        <v>7097</v>
      </c>
      <c r="LJ8" s="188">
        <v>0</v>
      </c>
      <c r="LK8" s="188">
        <v>6840</v>
      </c>
      <c r="LL8" s="188">
        <v>2526</v>
      </c>
      <c r="LM8" s="188">
        <v>868</v>
      </c>
      <c r="LN8" s="188">
        <v>2930</v>
      </c>
      <c r="LO8" s="188">
        <v>3731</v>
      </c>
      <c r="LP8" s="188">
        <v>1954</v>
      </c>
      <c r="LQ8" s="188">
        <v>-77</v>
      </c>
      <c r="LR8" s="188">
        <v>17</v>
      </c>
      <c r="LT8" s="188">
        <v>6082</v>
      </c>
      <c r="LU8" s="188">
        <v>0</v>
      </c>
      <c r="LV8" s="188">
        <v>1077</v>
      </c>
      <c r="LW8" s="188">
        <v>3571</v>
      </c>
      <c r="LX8" s="188">
        <v>7835</v>
      </c>
      <c r="LY8" s="188">
        <v>10036</v>
      </c>
      <c r="LZ8" s="188">
        <v>6341</v>
      </c>
      <c r="MA8" s="188">
        <v>-500</v>
      </c>
      <c r="MB8" s="188">
        <v>-201</v>
      </c>
      <c r="MC8" s="188">
        <v>0</v>
      </c>
    </row>
    <row r="9" spans="2:363">
      <c r="B9" s="208">
        <f t="shared" si="0"/>
        <v>6411.5333333333338</v>
      </c>
      <c r="C9" s="208">
        <f t="shared" si="1"/>
        <v>0</v>
      </c>
      <c r="D9" s="208">
        <f t="shared" si="2"/>
        <v>3878.7666666666669</v>
      </c>
      <c r="E9" s="208">
        <f t="shared" si="3"/>
        <v>2255.3000000000002</v>
      </c>
      <c r="F9" s="208">
        <f t="shared" si="4"/>
        <v>2685.9</v>
      </c>
      <c r="G9" s="208">
        <f t="shared" si="5"/>
        <v>6853.0666666666666</v>
      </c>
      <c r="H9" s="208">
        <f t="shared" si="6"/>
        <v>4554.2666666666664</v>
      </c>
      <c r="I9" s="208">
        <f t="shared" si="7"/>
        <v>-353.43333333333334</v>
      </c>
      <c r="J9" s="208">
        <f t="shared" si="8"/>
        <v>-84.933333333333337</v>
      </c>
      <c r="K9" s="208">
        <f t="shared" si="9"/>
        <v>146.03333333333333</v>
      </c>
      <c r="M9" s="188">
        <v>7065</v>
      </c>
      <c r="N9" s="188">
        <v>0</v>
      </c>
      <c r="O9" s="188">
        <v>1088</v>
      </c>
      <c r="P9" s="188">
        <v>1632</v>
      </c>
      <c r="Q9" s="188">
        <v>8633</v>
      </c>
      <c r="R9" s="188">
        <v>2646</v>
      </c>
      <c r="S9" s="188">
        <v>5387</v>
      </c>
      <c r="T9" s="188">
        <v>-453</v>
      </c>
      <c r="U9" s="188">
        <v>-90</v>
      </c>
      <c r="V9" s="188">
        <v>0</v>
      </c>
      <c r="X9" s="188">
        <v>7095</v>
      </c>
      <c r="Y9" s="188">
        <v>0</v>
      </c>
      <c r="Z9" s="188">
        <v>2023</v>
      </c>
      <c r="AA9" s="188">
        <v>1833</v>
      </c>
      <c r="AB9" s="188">
        <v>8059</v>
      </c>
      <c r="AC9" s="188">
        <v>3306</v>
      </c>
      <c r="AD9" s="188">
        <v>4191</v>
      </c>
      <c r="AE9" s="188">
        <v>-368</v>
      </c>
      <c r="AF9" s="188">
        <v>-81</v>
      </c>
      <c r="AG9" s="188">
        <v>19</v>
      </c>
      <c r="AI9" s="188">
        <v>6878</v>
      </c>
      <c r="AJ9" s="188">
        <v>0</v>
      </c>
      <c r="AK9" s="188">
        <v>7024</v>
      </c>
      <c r="AL9" s="188">
        <v>2309</v>
      </c>
      <c r="AM9" s="188">
        <v>1021</v>
      </c>
      <c r="AN9" s="188">
        <v>6546</v>
      </c>
      <c r="AO9" s="188">
        <v>3534</v>
      </c>
      <c r="AP9" s="188">
        <v>-285</v>
      </c>
      <c r="AQ9" s="188">
        <v>-175</v>
      </c>
      <c r="AR9" s="188">
        <v>383</v>
      </c>
      <c r="AT9" s="188">
        <v>7082</v>
      </c>
      <c r="AU9" s="188">
        <v>0</v>
      </c>
      <c r="AV9" s="188">
        <v>1751</v>
      </c>
      <c r="AW9" s="188">
        <v>1470</v>
      </c>
      <c r="AX9" s="188">
        <v>8035</v>
      </c>
      <c r="AY9" s="188">
        <v>3564</v>
      </c>
      <c r="AZ9" s="188">
        <v>5090</v>
      </c>
      <c r="BA9" s="188">
        <v>-939</v>
      </c>
      <c r="BB9" s="188">
        <v>-90</v>
      </c>
      <c r="BC9" s="188">
        <v>0</v>
      </c>
      <c r="BE9" s="188">
        <v>5971</v>
      </c>
      <c r="BF9" s="188">
        <v>0</v>
      </c>
      <c r="BG9" s="188">
        <v>6441</v>
      </c>
      <c r="BH9" s="188">
        <v>4366</v>
      </c>
      <c r="BI9" s="188">
        <v>827</v>
      </c>
      <c r="BJ9" s="188">
        <v>4620</v>
      </c>
      <c r="BK9" s="188">
        <v>4051</v>
      </c>
      <c r="BL9" s="188">
        <v>-803</v>
      </c>
      <c r="BM9" s="188">
        <v>-87</v>
      </c>
      <c r="BN9" s="188">
        <v>31</v>
      </c>
      <c r="BP9" s="188">
        <v>7085</v>
      </c>
      <c r="BQ9" s="188">
        <v>0</v>
      </c>
      <c r="BR9" s="188">
        <v>1123</v>
      </c>
      <c r="BS9" s="188">
        <v>1993</v>
      </c>
      <c r="BT9" s="188">
        <v>5123</v>
      </c>
      <c r="BU9" s="188">
        <v>7838</v>
      </c>
      <c r="BV9" s="188">
        <v>4960</v>
      </c>
      <c r="BW9" s="188">
        <v>-1626</v>
      </c>
      <c r="BX9" s="188">
        <v>-90</v>
      </c>
      <c r="BY9" s="188">
        <v>0</v>
      </c>
      <c r="CA9" s="188">
        <v>6876</v>
      </c>
      <c r="CB9" s="188">
        <v>0</v>
      </c>
      <c r="CC9" s="188">
        <v>8051</v>
      </c>
      <c r="CD9" s="188">
        <v>2619</v>
      </c>
      <c r="CE9" s="188">
        <v>1082</v>
      </c>
      <c r="CF9" s="188">
        <v>4419</v>
      </c>
      <c r="CG9" s="188">
        <v>4012</v>
      </c>
      <c r="CH9" s="188">
        <v>-364</v>
      </c>
      <c r="CI9" s="188">
        <v>-153</v>
      </c>
      <c r="CJ9" s="188">
        <v>509</v>
      </c>
      <c r="CL9" s="188">
        <v>5059</v>
      </c>
      <c r="CM9" s="188">
        <v>0</v>
      </c>
      <c r="CN9" s="188">
        <v>6742</v>
      </c>
      <c r="CO9" s="188">
        <v>3211</v>
      </c>
      <c r="CP9" s="188">
        <v>1301</v>
      </c>
      <c r="CQ9" s="188">
        <v>2053</v>
      </c>
      <c r="CR9" s="188">
        <v>3975</v>
      </c>
      <c r="CS9" s="188">
        <v>2553</v>
      </c>
      <c r="CT9" s="188">
        <v>-60</v>
      </c>
      <c r="CU9" s="188">
        <v>30</v>
      </c>
      <c r="CV9" s="190"/>
      <c r="CW9" s="188">
        <v>6067</v>
      </c>
      <c r="CX9" s="188">
        <v>0</v>
      </c>
      <c r="CY9" s="188">
        <v>1680</v>
      </c>
      <c r="CZ9" s="188">
        <v>1938</v>
      </c>
      <c r="DA9" s="188">
        <v>4646</v>
      </c>
      <c r="DB9" s="188">
        <v>10112</v>
      </c>
      <c r="DC9" s="188">
        <v>5448</v>
      </c>
      <c r="DD9" s="188">
        <v>-255</v>
      </c>
      <c r="DE9" s="188">
        <v>0</v>
      </c>
      <c r="DF9" s="188">
        <v>0</v>
      </c>
      <c r="DH9" s="188">
        <v>6947</v>
      </c>
      <c r="DI9" s="188">
        <v>0</v>
      </c>
      <c r="DJ9" s="188">
        <v>2695</v>
      </c>
      <c r="DK9" s="188">
        <v>2629</v>
      </c>
      <c r="DL9" s="188">
        <v>2194</v>
      </c>
      <c r="DM9" s="188">
        <v>8033</v>
      </c>
      <c r="DN9" s="188">
        <v>3765</v>
      </c>
      <c r="DO9" s="188">
        <v>686</v>
      </c>
      <c r="DP9" s="188">
        <v>-183</v>
      </c>
      <c r="DQ9" s="188">
        <v>685</v>
      </c>
      <c r="DS9" s="188">
        <v>7100</v>
      </c>
      <c r="DT9" s="188">
        <v>0</v>
      </c>
      <c r="DU9" s="188">
        <v>821</v>
      </c>
      <c r="DV9" s="188">
        <v>1316</v>
      </c>
      <c r="DW9" s="188">
        <v>4877</v>
      </c>
      <c r="DX9" s="188">
        <v>4737</v>
      </c>
      <c r="DY9" s="188">
        <v>3539</v>
      </c>
      <c r="DZ9" s="188">
        <v>767</v>
      </c>
      <c r="EA9" s="188">
        <v>-80</v>
      </c>
      <c r="EB9" s="188">
        <v>378</v>
      </c>
      <c r="ED9" s="188">
        <v>7086</v>
      </c>
      <c r="EE9" s="188">
        <v>0</v>
      </c>
      <c r="EF9" s="188">
        <v>1041</v>
      </c>
      <c r="EG9" s="188">
        <v>1174</v>
      </c>
      <c r="EH9" s="188">
        <v>620</v>
      </c>
      <c r="EI9" s="188">
        <v>10312</v>
      </c>
      <c r="EJ9" s="188">
        <v>5104</v>
      </c>
      <c r="EK9" s="188">
        <v>-827</v>
      </c>
      <c r="EL9" s="188">
        <v>-90</v>
      </c>
      <c r="EM9" s="188">
        <v>0</v>
      </c>
      <c r="EO9" s="188">
        <v>6463</v>
      </c>
      <c r="EP9" s="188">
        <v>0</v>
      </c>
      <c r="EQ9" s="188">
        <v>5988</v>
      </c>
      <c r="ER9" s="188">
        <v>3664</v>
      </c>
      <c r="ES9" s="188">
        <v>373</v>
      </c>
      <c r="ET9" s="188">
        <v>7396</v>
      </c>
      <c r="EU9" s="188">
        <v>5070</v>
      </c>
      <c r="EV9" s="188">
        <v>-214</v>
      </c>
      <c r="EW9" s="188">
        <v>0</v>
      </c>
      <c r="EX9" s="188">
        <v>0</v>
      </c>
      <c r="EZ9" s="188">
        <v>6863</v>
      </c>
      <c r="FA9" s="188">
        <v>0</v>
      </c>
      <c r="FB9" s="188">
        <v>4305</v>
      </c>
      <c r="FC9" s="188">
        <v>2245</v>
      </c>
      <c r="FD9" s="188">
        <v>749</v>
      </c>
      <c r="FE9" s="188">
        <v>8152</v>
      </c>
      <c r="FF9" s="188">
        <v>3930</v>
      </c>
      <c r="FG9" s="188">
        <v>-300</v>
      </c>
      <c r="FH9" s="188">
        <v>-117</v>
      </c>
      <c r="FI9" s="188">
        <v>593</v>
      </c>
      <c r="FK9" s="188">
        <v>5038</v>
      </c>
      <c r="FL9" s="188">
        <v>0</v>
      </c>
      <c r="FM9" s="188">
        <v>5126</v>
      </c>
      <c r="FN9" s="188">
        <v>1710</v>
      </c>
      <c r="FO9" s="188">
        <v>392</v>
      </c>
      <c r="FP9" s="188">
        <v>9619</v>
      </c>
      <c r="FQ9" s="188">
        <v>3764</v>
      </c>
      <c r="FR9" s="188">
        <v>-1690</v>
      </c>
      <c r="FS9" s="188">
        <v>-78</v>
      </c>
      <c r="FT9" s="188">
        <v>33</v>
      </c>
      <c r="FV9" s="188">
        <v>5891</v>
      </c>
      <c r="FW9" s="188">
        <v>0</v>
      </c>
      <c r="FX9" s="188">
        <v>1435</v>
      </c>
      <c r="FY9" s="188">
        <v>1856</v>
      </c>
      <c r="FZ9" s="188">
        <v>2256</v>
      </c>
      <c r="GA9" s="188">
        <v>10837</v>
      </c>
      <c r="GB9" s="188">
        <v>4492</v>
      </c>
      <c r="GC9" s="188">
        <v>-1580</v>
      </c>
      <c r="GD9" s="188">
        <v>-67</v>
      </c>
      <c r="GE9" s="188">
        <v>97</v>
      </c>
      <c r="GG9" s="188">
        <v>5043</v>
      </c>
      <c r="GH9" s="188">
        <v>0</v>
      </c>
      <c r="GI9" s="188">
        <v>6810</v>
      </c>
      <c r="GJ9" s="188">
        <v>1275</v>
      </c>
      <c r="GK9" s="188">
        <v>1438</v>
      </c>
      <c r="GL9" s="188">
        <v>7389</v>
      </c>
      <c r="GM9" s="188">
        <v>4317</v>
      </c>
      <c r="GN9" s="188">
        <v>-558</v>
      </c>
      <c r="GO9" s="188">
        <v>-126</v>
      </c>
      <c r="GP9" s="188">
        <v>548</v>
      </c>
      <c r="GR9" s="188">
        <v>6162</v>
      </c>
      <c r="GS9" s="188">
        <v>0</v>
      </c>
      <c r="GT9" s="188">
        <v>1557</v>
      </c>
      <c r="GU9" s="188">
        <v>1354</v>
      </c>
      <c r="GV9" s="188">
        <v>808</v>
      </c>
      <c r="GW9" s="188">
        <v>14190</v>
      </c>
      <c r="GX9" s="188">
        <v>5335</v>
      </c>
      <c r="GY9" s="188">
        <v>-695</v>
      </c>
      <c r="GZ9" s="188">
        <v>0</v>
      </c>
      <c r="HA9" s="188">
        <v>0</v>
      </c>
      <c r="HC9" s="188">
        <v>6069</v>
      </c>
      <c r="HD9" s="188">
        <v>0</v>
      </c>
      <c r="HE9" s="188">
        <v>2381</v>
      </c>
      <c r="HF9" s="188">
        <v>974</v>
      </c>
      <c r="HG9" s="188">
        <v>2673</v>
      </c>
      <c r="HH9" s="188">
        <v>12546</v>
      </c>
      <c r="HI9" s="188">
        <v>5374</v>
      </c>
      <c r="HJ9" s="188">
        <v>-1502</v>
      </c>
      <c r="HK9" s="188">
        <v>0</v>
      </c>
      <c r="HL9" s="188">
        <v>0</v>
      </c>
      <c r="HN9" s="188">
        <v>7077</v>
      </c>
      <c r="HO9" s="188">
        <v>0</v>
      </c>
      <c r="HP9" s="188">
        <v>1088</v>
      </c>
      <c r="HQ9" s="188">
        <v>1179</v>
      </c>
      <c r="HR9" s="188">
        <v>1256</v>
      </c>
      <c r="HS9" s="188">
        <v>10804</v>
      </c>
      <c r="HT9" s="188">
        <v>5122</v>
      </c>
      <c r="HU9" s="188">
        <v>-1869</v>
      </c>
      <c r="HV9" s="188">
        <v>-90</v>
      </c>
      <c r="HW9" s="188">
        <v>0</v>
      </c>
      <c r="HY9" s="188">
        <v>5972</v>
      </c>
      <c r="HZ9" s="188">
        <v>0</v>
      </c>
      <c r="IA9" s="188">
        <v>6742</v>
      </c>
      <c r="IB9" s="188">
        <v>3638</v>
      </c>
      <c r="IC9" s="188">
        <v>2681</v>
      </c>
      <c r="ID9" s="188">
        <v>2470</v>
      </c>
      <c r="IE9" s="188">
        <v>4173</v>
      </c>
      <c r="IF9" s="188">
        <v>-119</v>
      </c>
      <c r="IG9" s="188">
        <v>-60</v>
      </c>
      <c r="IH9" s="188">
        <v>182</v>
      </c>
      <c r="IJ9" s="188">
        <v>7080</v>
      </c>
      <c r="IK9" s="188">
        <v>0</v>
      </c>
      <c r="IL9" s="188">
        <v>1212</v>
      </c>
      <c r="IM9" s="188">
        <v>1284</v>
      </c>
      <c r="IN9" s="188">
        <v>1106</v>
      </c>
      <c r="IO9" s="188">
        <v>11273</v>
      </c>
      <c r="IP9" s="188">
        <v>5212</v>
      </c>
      <c r="IQ9" s="188">
        <v>-576</v>
      </c>
      <c r="IR9" s="188">
        <v>-90</v>
      </c>
      <c r="IS9" s="188">
        <v>0</v>
      </c>
      <c r="IU9" s="188">
        <v>5971</v>
      </c>
      <c r="IV9" s="188">
        <v>0</v>
      </c>
      <c r="IW9" s="188">
        <v>6715</v>
      </c>
      <c r="IX9" s="188">
        <v>3613</v>
      </c>
      <c r="IY9" s="188">
        <v>1942</v>
      </c>
      <c r="IZ9" s="188">
        <v>3436</v>
      </c>
      <c r="JA9" s="188">
        <v>4282</v>
      </c>
      <c r="JB9" s="188">
        <v>-29</v>
      </c>
      <c r="JC9" s="188">
        <v>-60</v>
      </c>
      <c r="JD9" s="188">
        <v>147</v>
      </c>
      <c r="JF9" s="188">
        <v>6978</v>
      </c>
      <c r="JG9" s="188">
        <v>0</v>
      </c>
      <c r="JH9" s="188">
        <v>6944</v>
      </c>
      <c r="JI9" s="188">
        <v>4834</v>
      </c>
      <c r="JJ9" s="188">
        <v>1408</v>
      </c>
      <c r="JK9" s="188">
        <v>1951</v>
      </c>
      <c r="JL9" s="188">
        <v>3938</v>
      </c>
      <c r="JM9" s="188">
        <v>-969</v>
      </c>
      <c r="JN9" s="188">
        <v>-73</v>
      </c>
      <c r="JO9" s="188">
        <v>24</v>
      </c>
      <c r="JQ9" s="188">
        <v>7081</v>
      </c>
      <c r="JR9" s="188">
        <v>0</v>
      </c>
      <c r="JS9" s="188">
        <v>1086</v>
      </c>
      <c r="JT9" s="188">
        <v>1591</v>
      </c>
      <c r="JU9" s="188">
        <v>3953</v>
      </c>
      <c r="JV9" s="188">
        <v>6853</v>
      </c>
      <c r="JW9" s="188">
        <v>5283</v>
      </c>
      <c r="JX9" s="188">
        <v>100</v>
      </c>
      <c r="JY9" s="188">
        <v>-90</v>
      </c>
      <c r="JZ9" s="188">
        <v>0</v>
      </c>
      <c r="KB9" s="188">
        <v>3974</v>
      </c>
      <c r="KC9" s="188">
        <v>0</v>
      </c>
      <c r="KD9" s="188">
        <v>9173</v>
      </c>
      <c r="KE9" s="188">
        <v>2302</v>
      </c>
      <c r="KF9" s="188">
        <v>3130</v>
      </c>
      <c r="KG9" s="188">
        <v>4305</v>
      </c>
      <c r="KH9" s="188">
        <v>4405</v>
      </c>
      <c r="KI9" s="188">
        <v>-1092</v>
      </c>
      <c r="KJ9" s="188">
        <v>-73</v>
      </c>
      <c r="KK9" s="188">
        <v>674</v>
      </c>
      <c r="KM9" s="188">
        <v>7102</v>
      </c>
      <c r="KN9" s="188">
        <v>0</v>
      </c>
      <c r="KO9" s="188">
        <v>6997</v>
      </c>
      <c r="KP9" s="188">
        <v>2163</v>
      </c>
      <c r="KQ9" s="188">
        <v>1253</v>
      </c>
      <c r="KR9" s="188">
        <v>2818</v>
      </c>
      <c r="KS9" s="188">
        <v>3654</v>
      </c>
      <c r="KT9" s="188">
        <v>1470</v>
      </c>
      <c r="KU9" s="188">
        <v>-77</v>
      </c>
      <c r="KV9" s="188">
        <v>31</v>
      </c>
      <c r="KX9" s="188">
        <v>6093</v>
      </c>
      <c r="KY9" s="188">
        <v>0</v>
      </c>
      <c r="KZ9" s="188">
        <v>455</v>
      </c>
      <c r="LA9" s="188">
        <v>1581</v>
      </c>
      <c r="LB9" s="188">
        <v>282</v>
      </c>
      <c r="LC9" s="188">
        <v>10446</v>
      </c>
      <c r="LD9" s="188">
        <v>5177</v>
      </c>
      <c r="LE9" s="188">
        <v>-525</v>
      </c>
      <c r="LF9" s="188">
        <v>-90</v>
      </c>
      <c r="LG9" s="188">
        <v>0</v>
      </c>
      <c r="LI9" s="188">
        <v>7095</v>
      </c>
      <c r="LJ9" s="188">
        <v>0</v>
      </c>
      <c r="LK9" s="188">
        <v>6791</v>
      </c>
      <c r="LL9" s="188">
        <v>2315</v>
      </c>
      <c r="LM9" s="188">
        <v>593</v>
      </c>
      <c r="LN9" s="188">
        <v>2914</v>
      </c>
      <c r="LO9" s="188">
        <v>3731</v>
      </c>
      <c r="LP9" s="188">
        <v>2099</v>
      </c>
      <c r="LQ9" s="188">
        <v>-77</v>
      </c>
      <c r="LR9" s="188">
        <v>17</v>
      </c>
      <c r="LT9" s="188">
        <v>6083</v>
      </c>
      <c r="LU9" s="188">
        <v>0</v>
      </c>
      <c r="LV9" s="188">
        <v>1078</v>
      </c>
      <c r="LW9" s="188">
        <v>3591</v>
      </c>
      <c r="LX9" s="188">
        <v>7866</v>
      </c>
      <c r="LY9" s="188">
        <v>10007</v>
      </c>
      <c r="LZ9" s="188">
        <v>6313</v>
      </c>
      <c r="MA9" s="188">
        <v>-640</v>
      </c>
      <c r="MB9" s="188">
        <v>-201</v>
      </c>
      <c r="MC9" s="188">
        <v>0</v>
      </c>
    </row>
    <row r="10" spans="2:363">
      <c r="B10" s="208">
        <f t="shared" si="0"/>
        <v>6411.5666666666666</v>
      </c>
      <c r="C10" s="208">
        <f t="shared" si="1"/>
        <v>0</v>
      </c>
      <c r="D10" s="208">
        <f t="shared" si="2"/>
        <v>3843</v>
      </c>
      <c r="E10" s="208">
        <f t="shared" si="3"/>
        <v>2144.9666666666667</v>
      </c>
      <c r="F10" s="208">
        <f t="shared" si="4"/>
        <v>2533.6666666666665</v>
      </c>
      <c r="G10" s="208">
        <f t="shared" si="5"/>
        <v>6826.666666666667</v>
      </c>
      <c r="H10" s="208">
        <f t="shared" si="6"/>
        <v>4553.333333333333</v>
      </c>
      <c r="I10" s="208">
        <f t="shared" si="7"/>
        <v>-329.9</v>
      </c>
      <c r="J10" s="208">
        <f t="shared" si="8"/>
        <v>-85.433333333333337</v>
      </c>
      <c r="K10" s="208">
        <f t="shared" si="9"/>
        <v>142.06666666666666</v>
      </c>
      <c r="M10" s="188">
        <v>7068</v>
      </c>
      <c r="N10" s="188">
        <v>0</v>
      </c>
      <c r="O10" s="188">
        <v>1049</v>
      </c>
      <c r="P10" s="188">
        <v>1416</v>
      </c>
      <c r="Q10" s="188">
        <v>8252</v>
      </c>
      <c r="R10" s="188">
        <v>2578</v>
      </c>
      <c r="S10" s="188">
        <v>5383</v>
      </c>
      <c r="T10" s="188">
        <v>-294</v>
      </c>
      <c r="U10" s="188">
        <v>-90</v>
      </c>
      <c r="V10" s="188">
        <v>0</v>
      </c>
      <c r="X10" s="188">
        <v>7090</v>
      </c>
      <c r="Y10" s="188">
        <v>0</v>
      </c>
      <c r="Z10" s="188">
        <v>2031</v>
      </c>
      <c r="AA10" s="188">
        <v>1659</v>
      </c>
      <c r="AB10" s="188">
        <v>7960</v>
      </c>
      <c r="AC10" s="188">
        <v>3292</v>
      </c>
      <c r="AD10" s="188">
        <v>4191</v>
      </c>
      <c r="AE10" s="188">
        <v>-362</v>
      </c>
      <c r="AF10" s="188">
        <v>-81</v>
      </c>
      <c r="AG10" s="188">
        <v>19</v>
      </c>
      <c r="AI10" s="188">
        <v>6880</v>
      </c>
      <c r="AJ10" s="188">
        <v>0</v>
      </c>
      <c r="AK10" s="188">
        <v>6874</v>
      </c>
      <c r="AL10" s="188">
        <v>2149</v>
      </c>
      <c r="AM10" s="188">
        <v>904</v>
      </c>
      <c r="AN10" s="188">
        <v>6607</v>
      </c>
      <c r="AO10" s="188">
        <v>3534</v>
      </c>
      <c r="AP10" s="188">
        <v>-424</v>
      </c>
      <c r="AQ10" s="188">
        <v>-175</v>
      </c>
      <c r="AR10" s="188">
        <v>330</v>
      </c>
      <c r="AT10" s="188">
        <v>7086</v>
      </c>
      <c r="AU10" s="188">
        <v>0</v>
      </c>
      <c r="AV10" s="188">
        <v>1717</v>
      </c>
      <c r="AW10" s="188">
        <v>1388</v>
      </c>
      <c r="AX10" s="188">
        <v>7751</v>
      </c>
      <c r="AY10" s="188">
        <v>3663</v>
      </c>
      <c r="AZ10" s="188">
        <v>5087</v>
      </c>
      <c r="BA10" s="188">
        <v>-690</v>
      </c>
      <c r="BB10" s="188">
        <v>-90</v>
      </c>
      <c r="BC10" s="188">
        <v>0</v>
      </c>
      <c r="BE10" s="188">
        <v>5971</v>
      </c>
      <c r="BF10" s="188">
        <v>0</v>
      </c>
      <c r="BG10" s="188">
        <v>6381</v>
      </c>
      <c r="BH10" s="188">
        <v>4493</v>
      </c>
      <c r="BI10" s="188">
        <v>887</v>
      </c>
      <c r="BJ10" s="188">
        <v>4604</v>
      </c>
      <c r="BK10" s="188">
        <v>4051</v>
      </c>
      <c r="BL10" s="188">
        <v>-860</v>
      </c>
      <c r="BM10" s="188">
        <v>-87</v>
      </c>
      <c r="BN10" s="188">
        <v>30</v>
      </c>
      <c r="BP10" s="188">
        <v>7087</v>
      </c>
      <c r="BQ10" s="188">
        <v>0</v>
      </c>
      <c r="BR10" s="188">
        <v>1077</v>
      </c>
      <c r="BS10" s="188">
        <v>1641</v>
      </c>
      <c r="BT10" s="188">
        <v>5058</v>
      </c>
      <c r="BU10" s="188">
        <v>7792</v>
      </c>
      <c r="BV10" s="188">
        <v>4959</v>
      </c>
      <c r="BW10" s="188">
        <v>-1507</v>
      </c>
      <c r="BX10" s="188">
        <v>-90</v>
      </c>
      <c r="BY10" s="188">
        <v>0</v>
      </c>
      <c r="CA10" s="188">
        <v>6879</v>
      </c>
      <c r="CB10" s="188">
        <v>0</v>
      </c>
      <c r="CC10" s="188">
        <v>8021</v>
      </c>
      <c r="CD10" s="188">
        <v>2687</v>
      </c>
      <c r="CE10" s="188">
        <v>772</v>
      </c>
      <c r="CF10" s="188">
        <v>4326</v>
      </c>
      <c r="CG10" s="188">
        <v>4012</v>
      </c>
      <c r="CH10" s="188">
        <v>-306</v>
      </c>
      <c r="CI10" s="188">
        <v>-153</v>
      </c>
      <c r="CJ10" s="188">
        <v>510</v>
      </c>
      <c r="CL10" s="188">
        <v>5060</v>
      </c>
      <c r="CM10" s="188">
        <v>0</v>
      </c>
      <c r="CN10" s="188">
        <v>6737</v>
      </c>
      <c r="CO10" s="188">
        <v>3133</v>
      </c>
      <c r="CP10" s="188">
        <v>1363</v>
      </c>
      <c r="CQ10" s="188">
        <v>2019</v>
      </c>
      <c r="CR10" s="188">
        <v>3975</v>
      </c>
      <c r="CS10" s="188">
        <v>2609</v>
      </c>
      <c r="CT10" s="188">
        <v>-60</v>
      </c>
      <c r="CU10" s="188">
        <v>30</v>
      </c>
      <c r="CV10" s="190"/>
      <c r="CW10" s="188">
        <v>6069</v>
      </c>
      <c r="CX10" s="188">
        <v>0</v>
      </c>
      <c r="CY10" s="188">
        <v>1601</v>
      </c>
      <c r="CZ10" s="188">
        <v>1807</v>
      </c>
      <c r="DA10" s="188">
        <v>4399</v>
      </c>
      <c r="DB10" s="188">
        <v>10076</v>
      </c>
      <c r="DC10" s="188">
        <v>5447</v>
      </c>
      <c r="DD10" s="188">
        <v>-239</v>
      </c>
      <c r="DE10" s="188">
        <v>0</v>
      </c>
      <c r="DF10" s="188">
        <v>0</v>
      </c>
      <c r="DH10" s="188">
        <v>6949</v>
      </c>
      <c r="DI10" s="188">
        <v>0</v>
      </c>
      <c r="DJ10" s="188">
        <v>2678</v>
      </c>
      <c r="DK10" s="188">
        <v>2490</v>
      </c>
      <c r="DL10" s="188">
        <v>2151</v>
      </c>
      <c r="DM10" s="188">
        <v>8021</v>
      </c>
      <c r="DN10" s="188">
        <v>3765</v>
      </c>
      <c r="DO10" s="188">
        <v>717</v>
      </c>
      <c r="DP10" s="188">
        <v>-184</v>
      </c>
      <c r="DQ10" s="188">
        <v>685</v>
      </c>
      <c r="DS10" s="188">
        <v>7098</v>
      </c>
      <c r="DT10" s="188">
        <v>0</v>
      </c>
      <c r="DU10" s="188">
        <v>837</v>
      </c>
      <c r="DV10" s="188">
        <v>1299</v>
      </c>
      <c r="DW10" s="188">
        <v>4554</v>
      </c>
      <c r="DX10" s="188">
        <v>4725</v>
      </c>
      <c r="DY10" s="188">
        <v>3539</v>
      </c>
      <c r="DZ10" s="188">
        <v>687</v>
      </c>
      <c r="EA10" s="188">
        <v>-80</v>
      </c>
      <c r="EB10" s="188">
        <v>349</v>
      </c>
      <c r="ED10" s="188">
        <v>7090</v>
      </c>
      <c r="EE10" s="188">
        <v>0</v>
      </c>
      <c r="EF10" s="188">
        <v>1026</v>
      </c>
      <c r="EG10" s="188">
        <v>1029</v>
      </c>
      <c r="EH10" s="188">
        <v>315</v>
      </c>
      <c r="EI10" s="188">
        <v>10276</v>
      </c>
      <c r="EJ10" s="188">
        <v>5104</v>
      </c>
      <c r="EK10" s="188">
        <v>-753</v>
      </c>
      <c r="EL10" s="188">
        <v>-90</v>
      </c>
      <c r="EM10" s="188">
        <v>0</v>
      </c>
      <c r="EO10" s="188">
        <v>6458</v>
      </c>
      <c r="EP10" s="188">
        <v>0</v>
      </c>
      <c r="EQ10" s="188">
        <v>5975</v>
      </c>
      <c r="ER10" s="188">
        <v>3389</v>
      </c>
      <c r="ES10" s="188">
        <v>269</v>
      </c>
      <c r="ET10" s="188">
        <v>7480</v>
      </c>
      <c r="EU10" s="188">
        <v>5068</v>
      </c>
      <c r="EV10" s="188">
        <v>-175</v>
      </c>
      <c r="EW10" s="188">
        <v>0</v>
      </c>
      <c r="EX10" s="188">
        <v>0</v>
      </c>
      <c r="EZ10" s="188">
        <v>6856</v>
      </c>
      <c r="FA10" s="188">
        <v>0</v>
      </c>
      <c r="FB10" s="188">
        <v>4323</v>
      </c>
      <c r="FC10" s="188">
        <v>2223</v>
      </c>
      <c r="FD10" s="188">
        <v>713</v>
      </c>
      <c r="FE10" s="188">
        <v>8097</v>
      </c>
      <c r="FF10" s="188">
        <v>3930</v>
      </c>
      <c r="FG10" s="188">
        <v>-464</v>
      </c>
      <c r="FH10" s="188">
        <v>-117</v>
      </c>
      <c r="FI10" s="188">
        <v>593</v>
      </c>
      <c r="FK10" s="188">
        <v>5035</v>
      </c>
      <c r="FL10" s="188">
        <v>0</v>
      </c>
      <c r="FM10" s="188">
        <v>5048</v>
      </c>
      <c r="FN10" s="188">
        <v>1509</v>
      </c>
      <c r="FO10" s="188">
        <v>325</v>
      </c>
      <c r="FP10" s="188">
        <v>9583</v>
      </c>
      <c r="FQ10" s="188">
        <v>3764</v>
      </c>
      <c r="FR10" s="188">
        <v>-1925</v>
      </c>
      <c r="FS10" s="188">
        <v>-78</v>
      </c>
      <c r="FT10" s="188">
        <v>33</v>
      </c>
      <c r="FV10" s="188">
        <v>5892</v>
      </c>
      <c r="FW10" s="188">
        <v>0</v>
      </c>
      <c r="FX10" s="188">
        <v>1407</v>
      </c>
      <c r="FY10" s="188">
        <v>1674</v>
      </c>
      <c r="FZ10" s="188">
        <v>2097</v>
      </c>
      <c r="GA10" s="188">
        <v>10774</v>
      </c>
      <c r="GB10" s="188">
        <v>4492</v>
      </c>
      <c r="GC10" s="188">
        <v>-1340</v>
      </c>
      <c r="GD10" s="188">
        <v>-80</v>
      </c>
      <c r="GE10" s="188">
        <v>96</v>
      </c>
      <c r="GG10" s="188">
        <v>5046</v>
      </c>
      <c r="GH10" s="188">
        <v>0</v>
      </c>
      <c r="GI10" s="188">
        <v>6790</v>
      </c>
      <c r="GJ10" s="188">
        <v>1171</v>
      </c>
      <c r="GK10" s="188">
        <v>1186</v>
      </c>
      <c r="GL10" s="188">
        <v>7447</v>
      </c>
      <c r="GM10" s="188">
        <v>4317</v>
      </c>
      <c r="GN10" s="188">
        <v>-180</v>
      </c>
      <c r="GO10" s="188">
        <v>-126</v>
      </c>
      <c r="GP10" s="188">
        <v>547</v>
      </c>
      <c r="GR10" s="188">
        <v>6155</v>
      </c>
      <c r="GS10" s="188">
        <v>0</v>
      </c>
      <c r="GT10" s="188">
        <v>1451</v>
      </c>
      <c r="GU10" s="188">
        <v>1317</v>
      </c>
      <c r="GV10" s="188">
        <v>724</v>
      </c>
      <c r="GW10" s="188">
        <v>14030</v>
      </c>
      <c r="GX10" s="188">
        <v>5339</v>
      </c>
      <c r="GY10" s="188">
        <v>-603</v>
      </c>
      <c r="GZ10" s="188">
        <v>0</v>
      </c>
      <c r="HA10" s="188">
        <v>0</v>
      </c>
      <c r="HC10" s="188">
        <v>6070</v>
      </c>
      <c r="HD10" s="188">
        <v>0</v>
      </c>
      <c r="HE10" s="188">
        <v>2209</v>
      </c>
      <c r="HF10" s="188">
        <v>767</v>
      </c>
      <c r="HG10" s="188">
        <v>2453</v>
      </c>
      <c r="HH10" s="188">
        <v>12676</v>
      </c>
      <c r="HI10" s="188">
        <v>5374</v>
      </c>
      <c r="HJ10" s="188">
        <v>-1437</v>
      </c>
      <c r="HK10" s="188">
        <v>0</v>
      </c>
      <c r="HL10" s="188">
        <v>0</v>
      </c>
      <c r="HN10" s="188">
        <v>7081</v>
      </c>
      <c r="HO10" s="188">
        <v>0</v>
      </c>
      <c r="HP10" s="188">
        <v>1000</v>
      </c>
      <c r="HQ10" s="188">
        <v>1095</v>
      </c>
      <c r="HR10" s="188">
        <v>990</v>
      </c>
      <c r="HS10" s="188">
        <v>10782</v>
      </c>
      <c r="HT10" s="188">
        <v>5122</v>
      </c>
      <c r="HU10" s="188">
        <v>-1785</v>
      </c>
      <c r="HV10" s="188">
        <v>-90</v>
      </c>
      <c r="HW10" s="188">
        <v>0</v>
      </c>
      <c r="HY10" s="188">
        <v>5970</v>
      </c>
      <c r="HZ10" s="188">
        <v>0</v>
      </c>
      <c r="IA10" s="188">
        <v>6877</v>
      </c>
      <c r="IB10" s="188">
        <v>3730</v>
      </c>
      <c r="IC10" s="188">
        <v>2665</v>
      </c>
      <c r="ID10" s="188">
        <v>2441</v>
      </c>
      <c r="IE10" s="188">
        <v>4173</v>
      </c>
      <c r="IF10" s="188">
        <v>-551</v>
      </c>
      <c r="IG10" s="188">
        <v>-60</v>
      </c>
      <c r="IH10" s="188">
        <v>175</v>
      </c>
      <c r="IJ10" s="188">
        <v>7075</v>
      </c>
      <c r="IK10" s="188">
        <v>0</v>
      </c>
      <c r="IL10" s="188">
        <v>1140</v>
      </c>
      <c r="IM10" s="188">
        <v>1223</v>
      </c>
      <c r="IN10" s="188">
        <v>697</v>
      </c>
      <c r="IO10" s="188">
        <v>11126</v>
      </c>
      <c r="IP10" s="188">
        <v>5212</v>
      </c>
      <c r="IQ10" s="188">
        <v>-262</v>
      </c>
      <c r="IR10" s="188">
        <v>-90</v>
      </c>
      <c r="IS10" s="188">
        <v>0</v>
      </c>
      <c r="IU10" s="188">
        <v>5976</v>
      </c>
      <c r="IV10" s="188">
        <v>0</v>
      </c>
      <c r="IW10" s="188">
        <v>6711</v>
      </c>
      <c r="IX10" s="188">
        <v>3434</v>
      </c>
      <c r="IY10" s="188">
        <v>1746</v>
      </c>
      <c r="IZ10" s="188">
        <v>3431</v>
      </c>
      <c r="JA10" s="188">
        <v>4282</v>
      </c>
      <c r="JB10" s="188">
        <v>-181</v>
      </c>
      <c r="JC10" s="188">
        <v>-60</v>
      </c>
      <c r="JD10" s="188">
        <v>123</v>
      </c>
      <c r="JF10" s="188">
        <v>6980</v>
      </c>
      <c r="JG10" s="188">
        <v>0</v>
      </c>
      <c r="JH10" s="188">
        <v>6961</v>
      </c>
      <c r="JI10" s="188">
        <v>4427</v>
      </c>
      <c r="JJ10" s="188">
        <v>1516</v>
      </c>
      <c r="JK10" s="188">
        <v>1882</v>
      </c>
      <c r="JL10" s="188">
        <v>3938</v>
      </c>
      <c r="JM10" s="188">
        <v>-924</v>
      </c>
      <c r="JN10" s="188">
        <v>-73</v>
      </c>
      <c r="JO10" s="188">
        <v>24</v>
      </c>
      <c r="JQ10" s="188">
        <v>7082</v>
      </c>
      <c r="JR10" s="188">
        <v>0</v>
      </c>
      <c r="JS10" s="188">
        <v>1075</v>
      </c>
      <c r="JT10" s="188">
        <v>1396</v>
      </c>
      <c r="JU10" s="188">
        <v>3836</v>
      </c>
      <c r="JV10" s="188">
        <v>6824</v>
      </c>
      <c r="JW10" s="188">
        <v>5283</v>
      </c>
      <c r="JX10" s="188">
        <v>10</v>
      </c>
      <c r="JY10" s="188">
        <v>-90</v>
      </c>
      <c r="JZ10" s="188">
        <v>0</v>
      </c>
      <c r="KB10" s="188">
        <v>3968</v>
      </c>
      <c r="KC10" s="188">
        <v>0</v>
      </c>
      <c r="KD10" s="188">
        <v>9156</v>
      </c>
      <c r="KE10" s="188">
        <v>2259</v>
      </c>
      <c r="KF10" s="188">
        <v>3082</v>
      </c>
      <c r="KG10" s="188">
        <v>4258</v>
      </c>
      <c r="KH10" s="188">
        <v>4405</v>
      </c>
      <c r="KI10" s="188">
        <v>-932</v>
      </c>
      <c r="KJ10" s="188">
        <v>-73</v>
      </c>
      <c r="KK10" s="188">
        <v>670</v>
      </c>
      <c r="KM10" s="188">
        <v>7095</v>
      </c>
      <c r="KN10" s="188">
        <v>0</v>
      </c>
      <c r="KO10" s="188">
        <v>6880</v>
      </c>
      <c r="KP10" s="188">
        <v>2096</v>
      </c>
      <c r="KQ10" s="188">
        <v>870</v>
      </c>
      <c r="KR10" s="188">
        <v>2868</v>
      </c>
      <c r="KS10" s="188">
        <v>3654</v>
      </c>
      <c r="KT10" s="188">
        <v>1468</v>
      </c>
      <c r="KU10" s="188">
        <v>-77</v>
      </c>
      <c r="KV10" s="188">
        <v>31</v>
      </c>
      <c r="KX10" s="188">
        <v>6091</v>
      </c>
      <c r="KY10" s="188">
        <v>0</v>
      </c>
      <c r="KZ10" s="188">
        <v>461</v>
      </c>
      <c r="LA10" s="188">
        <v>1661</v>
      </c>
      <c r="LB10" s="188">
        <v>360</v>
      </c>
      <c r="LC10" s="188">
        <v>10315</v>
      </c>
      <c r="LD10" s="188">
        <v>5166</v>
      </c>
      <c r="LE10" s="188">
        <v>-698</v>
      </c>
      <c r="LF10" s="188">
        <v>-90</v>
      </c>
      <c r="LG10" s="188">
        <v>0</v>
      </c>
      <c r="LI10" s="188">
        <v>7102</v>
      </c>
      <c r="LJ10" s="188">
        <v>0</v>
      </c>
      <c r="LK10" s="188">
        <v>6716</v>
      </c>
      <c r="LL10" s="188">
        <v>2263</v>
      </c>
      <c r="LM10" s="188">
        <v>397</v>
      </c>
      <c r="LN10" s="188">
        <v>2928</v>
      </c>
      <c r="LO10" s="188">
        <v>3731</v>
      </c>
      <c r="LP10" s="188">
        <v>2014</v>
      </c>
      <c r="LQ10" s="188">
        <v>-77</v>
      </c>
      <c r="LR10" s="188">
        <v>17</v>
      </c>
      <c r="LT10" s="188">
        <v>6088</v>
      </c>
      <c r="LU10" s="188">
        <v>0</v>
      </c>
      <c r="LV10" s="188">
        <v>1081</v>
      </c>
      <c r="LW10" s="188">
        <v>3524</v>
      </c>
      <c r="LX10" s="188">
        <v>7718</v>
      </c>
      <c r="LY10" s="188">
        <v>9879</v>
      </c>
      <c r="LZ10" s="188">
        <v>6303</v>
      </c>
      <c r="MA10" s="188">
        <v>-510</v>
      </c>
      <c r="MB10" s="188">
        <v>-202</v>
      </c>
      <c r="MC10" s="188">
        <v>0</v>
      </c>
    </row>
    <row r="11" spans="2:363">
      <c r="B11" s="208">
        <f t="shared" si="0"/>
        <v>6411.5333333333338</v>
      </c>
      <c r="C11" s="208">
        <f t="shared" si="1"/>
        <v>0</v>
      </c>
      <c r="D11" s="208">
        <f t="shared" si="2"/>
        <v>3772.2</v>
      </c>
      <c r="E11" s="208">
        <f t="shared" si="3"/>
        <v>2045.7</v>
      </c>
      <c r="F11" s="208">
        <f t="shared" si="4"/>
        <v>2307.4333333333334</v>
      </c>
      <c r="G11" s="208">
        <f t="shared" si="5"/>
        <v>6800.7666666666664</v>
      </c>
      <c r="H11" s="208">
        <f t="shared" si="6"/>
        <v>4552.0666666666666</v>
      </c>
      <c r="I11" s="208">
        <f t="shared" si="7"/>
        <v>-315.39999999999998</v>
      </c>
      <c r="J11" s="208">
        <f t="shared" si="8"/>
        <v>-85.36666666666666</v>
      </c>
      <c r="K11" s="208">
        <f t="shared" si="9"/>
        <v>139.96666666666667</v>
      </c>
      <c r="M11" s="188">
        <v>7072</v>
      </c>
      <c r="N11" s="188">
        <v>0</v>
      </c>
      <c r="O11" s="188">
        <v>1055</v>
      </c>
      <c r="P11" s="188">
        <v>1281</v>
      </c>
      <c r="Q11" s="188">
        <v>7956</v>
      </c>
      <c r="R11" s="188">
        <v>2511</v>
      </c>
      <c r="S11" s="188">
        <v>5382</v>
      </c>
      <c r="T11" s="188">
        <v>-145</v>
      </c>
      <c r="U11" s="188">
        <v>-90</v>
      </c>
      <c r="V11" s="188">
        <v>0</v>
      </c>
      <c r="X11" s="188">
        <v>7098</v>
      </c>
      <c r="Y11" s="188">
        <v>0</v>
      </c>
      <c r="Z11" s="188">
        <v>2046</v>
      </c>
      <c r="AA11" s="188">
        <v>1723</v>
      </c>
      <c r="AB11" s="188">
        <v>7691</v>
      </c>
      <c r="AC11" s="188">
        <v>3168</v>
      </c>
      <c r="AD11" s="188">
        <v>4191</v>
      </c>
      <c r="AE11" s="188">
        <v>-445</v>
      </c>
      <c r="AF11" s="188">
        <v>-81</v>
      </c>
      <c r="AG11" s="188">
        <v>19</v>
      </c>
      <c r="AI11" s="188">
        <v>6876</v>
      </c>
      <c r="AJ11" s="188">
        <v>0</v>
      </c>
      <c r="AK11" s="188">
        <v>6651</v>
      </c>
      <c r="AL11" s="188">
        <v>2033</v>
      </c>
      <c r="AM11" s="188">
        <v>810</v>
      </c>
      <c r="AN11" s="188">
        <v>6637</v>
      </c>
      <c r="AO11" s="188">
        <v>3534</v>
      </c>
      <c r="AP11" s="188">
        <v>-245</v>
      </c>
      <c r="AQ11" s="188">
        <v>-175</v>
      </c>
      <c r="AR11" s="188">
        <v>314</v>
      </c>
      <c r="AT11" s="188">
        <v>7087</v>
      </c>
      <c r="AU11" s="188">
        <v>0</v>
      </c>
      <c r="AV11" s="188">
        <v>1704</v>
      </c>
      <c r="AW11" s="188">
        <v>1376</v>
      </c>
      <c r="AX11" s="188">
        <v>7645</v>
      </c>
      <c r="AY11" s="188">
        <v>3614</v>
      </c>
      <c r="AZ11" s="188">
        <v>5093</v>
      </c>
      <c r="BA11" s="188">
        <v>-917</v>
      </c>
      <c r="BB11" s="188">
        <v>-90</v>
      </c>
      <c r="BC11" s="188">
        <v>0</v>
      </c>
      <c r="BE11" s="188">
        <v>5972</v>
      </c>
      <c r="BF11" s="188">
        <v>0</v>
      </c>
      <c r="BG11" s="188">
        <v>6305</v>
      </c>
      <c r="BH11" s="188">
        <v>4293</v>
      </c>
      <c r="BI11" s="188">
        <v>691</v>
      </c>
      <c r="BJ11" s="188">
        <v>4648</v>
      </c>
      <c r="BK11" s="188">
        <v>4051</v>
      </c>
      <c r="BL11" s="188">
        <v>-1058</v>
      </c>
      <c r="BM11" s="188">
        <v>-87</v>
      </c>
      <c r="BN11" s="188">
        <v>32</v>
      </c>
      <c r="BP11" s="188">
        <v>7076</v>
      </c>
      <c r="BQ11" s="188">
        <v>0</v>
      </c>
      <c r="BR11" s="188">
        <v>953</v>
      </c>
      <c r="BS11" s="188">
        <v>1433</v>
      </c>
      <c r="BT11" s="188">
        <v>4697</v>
      </c>
      <c r="BU11" s="188">
        <v>7700</v>
      </c>
      <c r="BV11" s="188">
        <v>4960</v>
      </c>
      <c r="BW11" s="188">
        <v>-1181</v>
      </c>
      <c r="BX11" s="188">
        <v>-90</v>
      </c>
      <c r="BY11" s="188">
        <v>0</v>
      </c>
      <c r="CA11" s="188">
        <v>6873</v>
      </c>
      <c r="CB11" s="188">
        <v>0</v>
      </c>
      <c r="CC11" s="188">
        <v>7799</v>
      </c>
      <c r="CD11" s="188">
        <v>2570</v>
      </c>
      <c r="CE11" s="188">
        <v>535</v>
      </c>
      <c r="CF11" s="188">
        <v>4170</v>
      </c>
      <c r="CG11" s="188">
        <v>4012</v>
      </c>
      <c r="CH11" s="188">
        <v>-245</v>
      </c>
      <c r="CI11" s="188">
        <v>-153</v>
      </c>
      <c r="CJ11" s="188">
        <v>508</v>
      </c>
      <c r="CL11" s="188">
        <v>5061</v>
      </c>
      <c r="CM11" s="188">
        <v>0</v>
      </c>
      <c r="CN11" s="188">
        <v>6703</v>
      </c>
      <c r="CO11" s="188">
        <v>3078</v>
      </c>
      <c r="CP11" s="188">
        <v>1298</v>
      </c>
      <c r="CQ11" s="188">
        <v>1976</v>
      </c>
      <c r="CR11" s="188">
        <v>3975</v>
      </c>
      <c r="CS11" s="188">
        <v>2442</v>
      </c>
      <c r="CT11" s="188">
        <v>-60</v>
      </c>
      <c r="CU11" s="188">
        <v>29</v>
      </c>
      <c r="CV11" s="190"/>
      <c r="CW11" s="188">
        <v>6072</v>
      </c>
      <c r="CX11" s="188">
        <v>0</v>
      </c>
      <c r="CY11" s="188">
        <v>1518</v>
      </c>
      <c r="CZ11" s="188">
        <v>1646</v>
      </c>
      <c r="DA11" s="188">
        <v>4117</v>
      </c>
      <c r="DB11" s="188">
        <v>10315</v>
      </c>
      <c r="DC11" s="188">
        <v>5451</v>
      </c>
      <c r="DD11" s="188">
        <v>-258</v>
      </c>
      <c r="DE11" s="188">
        <v>0</v>
      </c>
      <c r="DF11" s="188">
        <v>0</v>
      </c>
      <c r="DH11" s="188">
        <v>6949</v>
      </c>
      <c r="DI11" s="188">
        <v>0</v>
      </c>
      <c r="DJ11" s="188">
        <v>2655</v>
      </c>
      <c r="DK11" s="188">
        <v>2187</v>
      </c>
      <c r="DL11" s="188">
        <v>1996</v>
      </c>
      <c r="DM11" s="188">
        <v>7875</v>
      </c>
      <c r="DN11" s="188">
        <v>3765</v>
      </c>
      <c r="DO11" s="188">
        <v>737</v>
      </c>
      <c r="DP11" s="188">
        <v>-183</v>
      </c>
      <c r="DQ11" s="188">
        <v>685</v>
      </c>
      <c r="DS11" s="188">
        <v>7099</v>
      </c>
      <c r="DT11" s="188">
        <v>0</v>
      </c>
      <c r="DU11" s="188">
        <v>826</v>
      </c>
      <c r="DV11" s="188">
        <v>1336</v>
      </c>
      <c r="DW11" s="188">
        <v>4429</v>
      </c>
      <c r="DX11" s="188">
        <v>4701</v>
      </c>
      <c r="DY11" s="188">
        <v>3539</v>
      </c>
      <c r="DZ11" s="188">
        <v>750</v>
      </c>
      <c r="EA11" s="188">
        <v>-80</v>
      </c>
      <c r="EB11" s="188">
        <v>334</v>
      </c>
      <c r="ED11" s="188">
        <v>7090</v>
      </c>
      <c r="EE11" s="188">
        <v>0</v>
      </c>
      <c r="EF11" s="188">
        <v>1008</v>
      </c>
      <c r="EG11" s="188">
        <v>953</v>
      </c>
      <c r="EH11" s="188">
        <v>107</v>
      </c>
      <c r="EI11" s="188">
        <v>10172</v>
      </c>
      <c r="EJ11" s="188">
        <v>5104</v>
      </c>
      <c r="EK11" s="188">
        <v>-808</v>
      </c>
      <c r="EL11" s="188">
        <v>-90</v>
      </c>
      <c r="EM11" s="188">
        <v>0</v>
      </c>
      <c r="EO11" s="188">
        <v>6462</v>
      </c>
      <c r="EP11" s="188">
        <v>0</v>
      </c>
      <c r="EQ11" s="188">
        <v>5892</v>
      </c>
      <c r="ER11" s="188">
        <v>3189</v>
      </c>
      <c r="ES11" s="188">
        <v>173</v>
      </c>
      <c r="ET11" s="188">
        <v>7436</v>
      </c>
      <c r="EU11" s="188">
        <v>5068</v>
      </c>
      <c r="EV11" s="188">
        <v>-268</v>
      </c>
      <c r="EW11" s="188">
        <v>0</v>
      </c>
      <c r="EX11" s="188">
        <v>0</v>
      </c>
      <c r="EZ11" s="188">
        <v>6861</v>
      </c>
      <c r="FA11" s="188">
        <v>0</v>
      </c>
      <c r="FB11" s="188">
        <v>4156</v>
      </c>
      <c r="FC11" s="188">
        <v>2147</v>
      </c>
      <c r="FD11" s="188">
        <v>556</v>
      </c>
      <c r="FE11" s="188">
        <v>8022</v>
      </c>
      <c r="FF11" s="188">
        <v>3930</v>
      </c>
      <c r="FG11" s="188">
        <v>-406</v>
      </c>
      <c r="FH11" s="188">
        <v>-117</v>
      </c>
      <c r="FI11" s="188">
        <v>593</v>
      </c>
      <c r="FK11" s="188">
        <v>5034</v>
      </c>
      <c r="FL11" s="188">
        <v>0</v>
      </c>
      <c r="FM11" s="188">
        <v>4989</v>
      </c>
      <c r="FN11" s="188">
        <v>1474</v>
      </c>
      <c r="FO11" s="188">
        <v>79</v>
      </c>
      <c r="FP11" s="188">
        <v>9484</v>
      </c>
      <c r="FQ11" s="188">
        <v>3764</v>
      </c>
      <c r="FR11" s="188">
        <v>-1676</v>
      </c>
      <c r="FS11" s="188">
        <v>-78</v>
      </c>
      <c r="FT11" s="188">
        <v>33</v>
      </c>
      <c r="FV11" s="188">
        <v>5887</v>
      </c>
      <c r="FW11" s="188">
        <v>0</v>
      </c>
      <c r="FX11" s="188">
        <v>1395</v>
      </c>
      <c r="FY11" s="188">
        <v>1480</v>
      </c>
      <c r="FZ11" s="188">
        <v>1755</v>
      </c>
      <c r="GA11" s="188">
        <v>10696</v>
      </c>
      <c r="GB11" s="188">
        <v>4492</v>
      </c>
      <c r="GC11" s="188">
        <v>-1235</v>
      </c>
      <c r="GD11" s="188">
        <v>-80</v>
      </c>
      <c r="GE11" s="188">
        <v>96</v>
      </c>
      <c r="GG11" s="188">
        <v>5050</v>
      </c>
      <c r="GH11" s="188">
        <v>0</v>
      </c>
      <c r="GI11" s="188">
        <v>6750</v>
      </c>
      <c r="GJ11" s="188">
        <v>1128</v>
      </c>
      <c r="GK11" s="188">
        <v>1069</v>
      </c>
      <c r="GL11" s="188">
        <v>7383</v>
      </c>
      <c r="GM11" s="188">
        <v>4317</v>
      </c>
      <c r="GN11" s="188">
        <v>-470</v>
      </c>
      <c r="GO11" s="188">
        <v>-126</v>
      </c>
      <c r="GP11" s="188">
        <v>547</v>
      </c>
      <c r="GR11" s="188">
        <v>6157</v>
      </c>
      <c r="GS11" s="188">
        <v>0</v>
      </c>
      <c r="GT11" s="188">
        <v>1317</v>
      </c>
      <c r="GU11" s="188">
        <v>1305</v>
      </c>
      <c r="GV11" s="188">
        <v>533</v>
      </c>
      <c r="GW11" s="188">
        <v>14043</v>
      </c>
      <c r="GX11" s="188">
        <v>5342</v>
      </c>
      <c r="GY11" s="188">
        <v>-485</v>
      </c>
      <c r="GZ11" s="188">
        <v>0</v>
      </c>
      <c r="HA11" s="188">
        <v>0</v>
      </c>
      <c r="HC11" s="188">
        <v>6072</v>
      </c>
      <c r="HD11" s="188">
        <v>0</v>
      </c>
      <c r="HE11" s="188">
        <v>2018</v>
      </c>
      <c r="HF11" s="188">
        <v>644</v>
      </c>
      <c r="HG11" s="188">
        <v>1748</v>
      </c>
      <c r="HH11" s="188">
        <v>12879</v>
      </c>
      <c r="HI11" s="188">
        <v>5375</v>
      </c>
      <c r="HJ11" s="188">
        <v>-1084</v>
      </c>
      <c r="HK11" s="188">
        <v>0</v>
      </c>
      <c r="HL11" s="188">
        <v>0</v>
      </c>
      <c r="HN11" s="188">
        <v>7078</v>
      </c>
      <c r="HO11" s="188">
        <v>0</v>
      </c>
      <c r="HP11" s="188">
        <v>944</v>
      </c>
      <c r="HQ11" s="188">
        <v>1096</v>
      </c>
      <c r="HR11" s="188">
        <v>665</v>
      </c>
      <c r="HS11" s="188">
        <v>10753</v>
      </c>
      <c r="HT11" s="188">
        <v>5122</v>
      </c>
      <c r="HU11" s="188">
        <v>-1660</v>
      </c>
      <c r="HV11" s="188">
        <v>-90</v>
      </c>
      <c r="HW11" s="188">
        <v>0</v>
      </c>
      <c r="HY11" s="188">
        <v>5974</v>
      </c>
      <c r="HZ11" s="188">
        <v>0</v>
      </c>
      <c r="IA11" s="188">
        <v>6868</v>
      </c>
      <c r="IB11" s="188">
        <v>3505</v>
      </c>
      <c r="IC11" s="188">
        <v>2386</v>
      </c>
      <c r="ID11" s="188">
        <v>2459</v>
      </c>
      <c r="IE11" s="188">
        <v>4173</v>
      </c>
      <c r="IF11" s="188">
        <v>-198</v>
      </c>
      <c r="IG11" s="188">
        <v>-60</v>
      </c>
      <c r="IH11" s="188">
        <v>163</v>
      </c>
      <c r="IJ11" s="188">
        <v>7077</v>
      </c>
      <c r="IK11" s="188">
        <v>0</v>
      </c>
      <c r="IL11" s="188">
        <v>1107</v>
      </c>
      <c r="IM11" s="188">
        <v>1153</v>
      </c>
      <c r="IN11" s="188">
        <v>698</v>
      </c>
      <c r="IO11" s="188">
        <v>11074</v>
      </c>
      <c r="IP11" s="188">
        <v>5212</v>
      </c>
      <c r="IQ11" s="188">
        <v>-461</v>
      </c>
      <c r="IR11" s="188">
        <v>-90</v>
      </c>
      <c r="IS11" s="188">
        <v>0</v>
      </c>
      <c r="IU11" s="188">
        <v>5971</v>
      </c>
      <c r="IV11" s="188">
        <v>0</v>
      </c>
      <c r="IW11" s="188">
        <v>6642</v>
      </c>
      <c r="IX11" s="188">
        <v>3191</v>
      </c>
      <c r="IY11" s="188">
        <v>1629</v>
      </c>
      <c r="IZ11" s="188">
        <v>3448</v>
      </c>
      <c r="JA11" s="188">
        <v>4282</v>
      </c>
      <c r="JB11" s="188">
        <v>-247</v>
      </c>
      <c r="JC11" s="188">
        <v>-60</v>
      </c>
      <c r="JD11" s="188">
        <v>105</v>
      </c>
      <c r="JF11" s="188">
        <v>6977</v>
      </c>
      <c r="JG11" s="188">
        <v>0</v>
      </c>
      <c r="JH11" s="188">
        <v>6966</v>
      </c>
      <c r="JI11" s="188">
        <v>4483</v>
      </c>
      <c r="JJ11" s="188">
        <v>1443</v>
      </c>
      <c r="JK11" s="188">
        <v>1849</v>
      </c>
      <c r="JL11" s="188">
        <v>3938</v>
      </c>
      <c r="JM11" s="188">
        <v>-1305</v>
      </c>
      <c r="JN11" s="188">
        <v>-73</v>
      </c>
      <c r="JO11" s="188">
        <v>24</v>
      </c>
      <c r="JQ11" s="188">
        <v>7081</v>
      </c>
      <c r="JR11" s="188">
        <v>0</v>
      </c>
      <c r="JS11" s="188">
        <v>1045</v>
      </c>
      <c r="JT11" s="188">
        <v>1212</v>
      </c>
      <c r="JU11" s="188">
        <v>3302</v>
      </c>
      <c r="JV11" s="188">
        <v>7005</v>
      </c>
      <c r="JW11" s="188">
        <v>5283</v>
      </c>
      <c r="JX11" s="188">
        <v>34</v>
      </c>
      <c r="JY11" s="188">
        <v>-90</v>
      </c>
      <c r="JZ11" s="188">
        <v>0</v>
      </c>
      <c r="KB11" s="188">
        <v>3975</v>
      </c>
      <c r="KC11" s="188">
        <v>0</v>
      </c>
      <c r="KD11" s="188">
        <v>9117</v>
      </c>
      <c r="KE11" s="188">
        <v>2125</v>
      </c>
      <c r="KF11" s="188">
        <v>2746</v>
      </c>
      <c r="KG11" s="188">
        <v>4233</v>
      </c>
      <c r="KH11" s="188">
        <v>4405</v>
      </c>
      <c r="KI11" s="188">
        <v>-1075</v>
      </c>
      <c r="KJ11" s="188">
        <v>-73</v>
      </c>
      <c r="KK11" s="188">
        <v>669</v>
      </c>
      <c r="KM11" s="188">
        <v>7097</v>
      </c>
      <c r="KN11" s="188">
        <v>0</v>
      </c>
      <c r="KO11" s="188">
        <v>6776</v>
      </c>
      <c r="KP11" s="188">
        <v>1980</v>
      </c>
      <c r="KQ11" s="188">
        <v>644</v>
      </c>
      <c r="KR11" s="188">
        <v>2869</v>
      </c>
      <c r="KS11" s="188">
        <v>3654</v>
      </c>
      <c r="KT11" s="188">
        <v>1580</v>
      </c>
      <c r="KU11" s="188">
        <v>-77</v>
      </c>
      <c r="KV11" s="188">
        <v>31</v>
      </c>
      <c r="KX11" s="188">
        <v>6086</v>
      </c>
      <c r="KY11" s="188">
        <v>0</v>
      </c>
      <c r="KZ11" s="188">
        <v>484</v>
      </c>
      <c r="LA11" s="188">
        <v>1578</v>
      </c>
      <c r="LB11" s="188">
        <v>-184</v>
      </c>
      <c r="LC11" s="188">
        <v>10204</v>
      </c>
      <c r="LD11" s="188">
        <v>5115</v>
      </c>
      <c r="LE11" s="188">
        <v>-465</v>
      </c>
      <c r="LF11" s="188">
        <v>-90</v>
      </c>
      <c r="LG11" s="188">
        <v>0</v>
      </c>
      <c r="LI11" s="188">
        <v>7097</v>
      </c>
      <c r="LJ11" s="188">
        <v>0</v>
      </c>
      <c r="LK11" s="188">
        <v>6394</v>
      </c>
      <c r="LL11" s="188">
        <v>2166</v>
      </c>
      <c r="LM11" s="188">
        <v>239</v>
      </c>
      <c r="LN11" s="188">
        <v>2940</v>
      </c>
      <c r="LO11" s="188">
        <v>3731</v>
      </c>
      <c r="LP11" s="188">
        <v>1960</v>
      </c>
      <c r="LQ11" s="188">
        <v>-77</v>
      </c>
      <c r="LR11" s="188">
        <v>17</v>
      </c>
      <c r="LT11" s="188">
        <v>6085</v>
      </c>
      <c r="LU11" s="188">
        <v>0</v>
      </c>
      <c r="LV11" s="188">
        <v>1083</v>
      </c>
      <c r="LW11" s="188">
        <v>3606</v>
      </c>
      <c r="LX11" s="188">
        <v>7770</v>
      </c>
      <c r="LY11" s="188">
        <v>9759</v>
      </c>
      <c r="LZ11" s="188">
        <v>6302</v>
      </c>
      <c r="MA11" s="188">
        <v>-628</v>
      </c>
      <c r="MB11" s="188">
        <v>-201</v>
      </c>
      <c r="MC11" s="188">
        <v>0</v>
      </c>
    </row>
    <row r="12" spans="2:363">
      <c r="B12" s="208">
        <f t="shared" si="0"/>
        <v>6412.2666666666664</v>
      </c>
      <c r="C12" s="208">
        <f t="shared" si="1"/>
        <v>0</v>
      </c>
      <c r="D12" s="208">
        <f t="shared" si="2"/>
        <v>3738.8333333333335</v>
      </c>
      <c r="E12" s="208">
        <f t="shared" si="3"/>
        <v>2027.1333333333334</v>
      </c>
      <c r="F12" s="208">
        <f t="shared" si="4"/>
        <v>2181</v>
      </c>
      <c r="G12" s="208">
        <f t="shared" si="5"/>
        <v>6758.2666666666664</v>
      </c>
      <c r="H12" s="208">
        <f t="shared" si="6"/>
        <v>4543.7</v>
      </c>
      <c r="I12" s="208">
        <f t="shared" si="7"/>
        <v>-476.96666666666664</v>
      </c>
      <c r="J12" s="208">
        <f t="shared" si="8"/>
        <v>-80.833333333333329</v>
      </c>
      <c r="K12" s="208">
        <f t="shared" si="9"/>
        <v>136.86666666666667</v>
      </c>
      <c r="M12" s="188">
        <v>7068</v>
      </c>
      <c r="N12" s="188">
        <v>0</v>
      </c>
      <c r="O12" s="188">
        <v>1009</v>
      </c>
      <c r="P12" s="188">
        <v>1163</v>
      </c>
      <c r="Q12" s="188">
        <v>7714</v>
      </c>
      <c r="R12" s="188">
        <v>2481</v>
      </c>
      <c r="S12" s="188">
        <v>5362</v>
      </c>
      <c r="T12" s="188">
        <v>-229</v>
      </c>
      <c r="U12" s="188">
        <v>-85</v>
      </c>
      <c r="V12" s="188">
        <v>0</v>
      </c>
      <c r="X12" s="188">
        <v>7092</v>
      </c>
      <c r="Y12" s="188">
        <v>0</v>
      </c>
      <c r="Z12" s="188">
        <v>2128</v>
      </c>
      <c r="AA12" s="188">
        <v>1817</v>
      </c>
      <c r="AB12" s="188">
        <v>7028</v>
      </c>
      <c r="AC12" s="188">
        <v>3077</v>
      </c>
      <c r="AD12" s="188">
        <v>4191</v>
      </c>
      <c r="AE12" s="188">
        <v>-132</v>
      </c>
      <c r="AF12" s="188">
        <v>-71</v>
      </c>
      <c r="AG12" s="188">
        <v>19</v>
      </c>
      <c r="AI12" s="188">
        <v>6883</v>
      </c>
      <c r="AJ12" s="188">
        <v>0</v>
      </c>
      <c r="AK12" s="188">
        <v>6532</v>
      </c>
      <c r="AL12" s="188">
        <v>2142</v>
      </c>
      <c r="AM12" s="188">
        <v>843</v>
      </c>
      <c r="AN12" s="188">
        <v>6578</v>
      </c>
      <c r="AO12" s="188">
        <v>3534</v>
      </c>
      <c r="AP12" s="188">
        <v>-758</v>
      </c>
      <c r="AQ12" s="188">
        <v>-161</v>
      </c>
      <c r="AR12" s="188">
        <v>286</v>
      </c>
      <c r="AT12" s="188">
        <v>7090</v>
      </c>
      <c r="AU12" s="188">
        <v>0</v>
      </c>
      <c r="AV12" s="188">
        <v>1678</v>
      </c>
      <c r="AW12" s="188">
        <v>1366</v>
      </c>
      <c r="AX12" s="188">
        <v>7388</v>
      </c>
      <c r="AY12" s="188">
        <v>3521</v>
      </c>
      <c r="AZ12" s="188">
        <v>5072</v>
      </c>
      <c r="BA12" s="188">
        <v>-795</v>
      </c>
      <c r="BB12" s="188">
        <v>-85</v>
      </c>
      <c r="BC12" s="188">
        <v>0</v>
      </c>
      <c r="BE12" s="188">
        <v>5973</v>
      </c>
      <c r="BF12" s="188">
        <v>0</v>
      </c>
      <c r="BG12" s="188">
        <v>6272</v>
      </c>
      <c r="BH12" s="188">
        <v>4087</v>
      </c>
      <c r="BI12" s="188">
        <v>672</v>
      </c>
      <c r="BJ12" s="188">
        <v>4594</v>
      </c>
      <c r="BK12" s="188">
        <v>4051</v>
      </c>
      <c r="BL12" s="188">
        <v>-1063</v>
      </c>
      <c r="BM12" s="188">
        <v>-83</v>
      </c>
      <c r="BN12" s="188">
        <v>33</v>
      </c>
      <c r="BP12" s="188">
        <v>7088</v>
      </c>
      <c r="BQ12" s="188">
        <v>0</v>
      </c>
      <c r="BR12" s="188">
        <v>936</v>
      </c>
      <c r="BS12" s="188">
        <v>1429</v>
      </c>
      <c r="BT12" s="188">
        <v>4569</v>
      </c>
      <c r="BU12" s="188">
        <v>7683</v>
      </c>
      <c r="BV12" s="188">
        <v>4957</v>
      </c>
      <c r="BW12" s="188">
        <v>-1476</v>
      </c>
      <c r="BX12" s="188">
        <v>-85</v>
      </c>
      <c r="BY12" s="188">
        <v>0</v>
      </c>
      <c r="CA12" s="188">
        <v>6875</v>
      </c>
      <c r="CB12" s="188">
        <v>0</v>
      </c>
      <c r="CC12" s="188">
        <v>7929</v>
      </c>
      <c r="CD12" s="188">
        <v>2605</v>
      </c>
      <c r="CE12" s="188">
        <v>424</v>
      </c>
      <c r="CF12" s="188">
        <v>4031</v>
      </c>
      <c r="CG12" s="188">
        <v>4012</v>
      </c>
      <c r="CH12" s="188">
        <v>-500</v>
      </c>
      <c r="CI12" s="188">
        <v>-134</v>
      </c>
      <c r="CJ12" s="188">
        <v>508</v>
      </c>
      <c r="CL12" s="188">
        <v>5057</v>
      </c>
      <c r="CM12" s="188">
        <v>0</v>
      </c>
      <c r="CN12" s="188">
        <v>6653</v>
      </c>
      <c r="CO12" s="188">
        <v>2997</v>
      </c>
      <c r="CP12" s="188">
        <v>1071</v>
      </c>
      <c r="CQ12" s="188">
        <v>1956</v>
      </c>
      <c r="CR12" s="188">
        <v>3975</v>
      </c>
      <c r="CS12" s="188">
        <v>2172</v>
      </c>
      <c r="CT12" s="188">
        <v>-60</v>
      </c>
      <c r="CU12" s="188">
        <v>29</v>
      </c>
      <c r="CV12" s="190"/>
      <c r="CW12" s="188">
        <v>6075</v>
      </c>
      <c r="CX12" s="188">
        <v>0</v>
      </c>
      <c r="CY12" s="188">
        <v>1470</v>
      </c>
      <c r="CZ12" s="188">
        <v>1674</v>
      </c>
      <c r="DA12" s="188">
        <v>3959</v>
      </c>
      <c r="DB12" s="188">
        <v>10368</v>
      </c>
      <c r="DC12" s="188">
        <v>5455</v>
      </c>
      <c r="DD12" s="188">
        <v>-534</v>
      </c>
      <c r="DE12" s="188">
        <v>0</v>
      </c>
      <c r="DF12" s="188">
        <v>0</v>
      </c>
      <c r="DH12" s="188">
        <v>6949</v>
      </c>
      <c r="DI12" s="188">
        <v>0</v>
      </c>
      <c r="DJ12" s="188">
        <v>2636</v>
      </c>
      <c r="DK12" s="188">
        <v>2161</v>
      </c>
      <c r="DL12" s="188">
        <v>1872</v>
      </c>
      <c r="DM12" s="188">
        <v>7905</v>
      </c>
      <c r="DN12" s="188">
        <v>3765</v>
      </c>
      <c r="DO12" s="188">
        <v>630</v>
      </c>
      <c r="DP12" s="188">
        <v>-171</v>
      </c>
      <c r="DQ12" s="188">
        <v>684</v>
      </c>
      <c r="DS12" s="188">
        <v>7098</v>
      </c>
      <c r="DT12" s="188">
        <v>0</v>
      </c>
      <c r="DU12" s="188">
        <v>926</v>
      </c>
      <c r="DV12" s="188">
        <v>1365</v>
      </c>
      <c r="DW12" s="188">
        <v>4344</v>
      </c>
      <c r="DX12" s="188">
        <v>4743</v>
      </c>
      <c r="DY12" s="188">
        <v>3539</v>
      </c>
      <c r="DZ12" s="188">
        <v>335</v>
      </c>
      <c r="EA12" s="188">
        <v>-70</v>
      </c>
      <c r="EB12" s="188">
        <v>286</v>
      </c>
      <c r="ED12" s="188">
        <v>7090</v>
      </c>
      <c r="EE12" s="188">
        <v>0</v>
      </c>
      <c r="EF12" s="188">
        <v>1000</v>
      </c>
      <c r="EG12" s="188">
        <v>907</v>
      </c>
      <c r="EH12" s="188">
        <v>-41</v>
      </c>
      <c r="EI12" s="188">
        <v>9600</v>
      </c>
      <c r="EJ12" s="188">
        <v>5048</v>
      </c>
      <c r="EK12" s="188">
        <v>-885</v>
      </c>
      <c r="EL12" s="188">
        <v>-85</v>
      </c>
      <c r="EM12" s="188">
        <v>0</v>
      </c>
      <c r="EO12" s="188">
        <v>6461</v>
      </c>
      <c r="EP12" s="188">
        <v>0</v>
      </c>
      <c r="EQ12" s="188">
        <v>5871</v>
      </c>
      <c r="ER12" s="188">
        <v>3089</v>
      </c>
      <c r="ES12" s="188">
        <v>362</v>
      </c>
      <c r="ET12" s="188">
        <v>7366</v>
      </c>
      <c r="EU12" s="188">
        <v>5075</v>
      </c>
      <c r="EV12" s="188">
        <v>-635</v>
      </c>
      <c r="EW12" s="188">
        <v>0</v>
      </c>
      <c r="EX12" s="188">
        <v>0</v>
      </c>
      <c r="EZ12" s="188">
        <v>6859</v>
      </c>
      <c r="FA12" s="188">
        <v>0</v>
      </c>
      <c r="FB12" s="188">
        <v>4113</v>
      </c>
      <c r="FC12" s="188">
        <v>2229</v>
      </c>
      <c r="FD12" s="188">
        <v>672</v>
      </c>
      <c r="FE12" s="188">
        <v>7939</v>
      </c>
      <c r="FF12" s="188">
        <v>3930</v>
      </c>
      <c r="FG12" s="188">
        <v>-691</v>
      </c>
      <c r="FH12" s="188">
        <v>-136</v>
      </c>
      <c r="FI12" s="188">
        <v>594</v>
      </c>
      <c r="FK12" s="188">
        <v>5037</v>
      </c>
      <c r="FL12" s="188">
        <v>0</v>
      </c>
      <c r="FM12" s="188">
        <v>4982</v>
      </c>
      <c r="FN12" s="188">
        <v>1557</v>
      </c>
      <c r="FO12" s="188">
        <v>136</v>
      </c>
      <c r="FP12" s="188">
        <v>9389</v>
      </c>
      <c r="FQ12" s="188">
        <v>3762</v>
      </c>
      <c r="FR12" s="188">
        <v>-1965</v>
      </c>
      <c r="FS12" s="188">
        <v>-69</v>
      </c>
      <c r="FT12" s="188">
        <v>33</v>
      </c>
      <c r="FV12" s="188">
        <v>5891</v>
      </c>
      <c r="FW12" s="188">
        <v>0</v>
      </c>
      <c r="FX12" s="188">
        <v>1394</v>
      </c>
      <c r="FY12" s="188">
        <v>1482</v>
      </c>
      <c r="FZ12" s="188">
        <v>1702</v>
      </c>
      <c r="GA12" s="188">
        <v>10696</v>
      </c>
      <c r="GB12" s="188">
        <v>4492</v>
      </c>
      <c r="GC12" s="188">
        <v>-1611</v>
      </c>
      <c r="GD12" s="188">
        <v>-80</v>
      </c>
      <c r="GE12" s="188">
        <v>96</v>
      </c>
      <c r="GG12" s="188">
        <v>5047</v>
      </c>
      <c r="GH12" s="188">
        <v>0</v>
      </c>
      <c r="GI12" s="188">
        <v>6728</v>
      </c>
      <c r="GJ12" s="188">
        <v>1238</v>
      </c>
      <c r="GK12" s="188">
        <v>958</v>
      </c>
      <c r="GL12" s="188">
        <v>7198</v>
      </c>
      <c r="GM12" s="188">
        <v>4317</v>
      </c>
      <c r="GN12" s="188">
        <v>-222</v>
      </c>
      <c r="GO12" s="188">
        <v>-102</v>
      </c>
      <c r="GP12" s="188">
        <v>548</v>
      </c>
      <c r="GR12" s="188">
        <v>6162</v>
      </c>
      <c r="GS12" s="188">
        <v>0</v>
      </c>
      <c r="GT12" s="188">
        <v>1208</v>
      </c>
      <c r="GU12" s="188">
        <v>1359</v>
      </c>
      <c r="GV12" s="188">
        <v>525</v>
      </c>
      <c r="GW12" s="188">
        <v>13938</v>
      </c>
      <c r="GX12" s="188">
        <v>5261</v>
      </c>
      <c r="GY12" s="188">
        <v>-994</v>
      </c>
      <c r="GZ12" s="188">
        <v>0</v>
      </c>
      <c r="HA12" s="188">
        <v>0</v>
      </c>
      <c r="HC12" s="188">
        <v>6066</v>
      </c>
      <c r="HD12" s="188">
        <v>0</v>
      </c>
      <c r="HE12" s="188">
        <v>1756</v>
      </c>
      <c r="HF12" s="188">
        <v>648</v>
      </c>
      <c r="HG12" s="188">
        <v>1698</v>
      </c>
      <c r="HH12" s="188">
        <v>13170</v>
      </c>
      <c r="HI12" s="188">
        <v>5376</v>
      </c>
      <c r="HJ12" s="188">
        <v>-1622</v>
      </c>
      <c r="HK12" s="188">
        <v>0</v>
      </c>
      <c r="HL12" s="188">
        <v>0</v>
      </c>
      <c r="HN12" s="188">
        <v>7080</v>
      </c>
      <c r="HO12" s="188">
        <v>0</v>
      </c>
      <c r="HP12" s="188">
        <v>967</v>
      </c>
      <c r="HQ12" s="188">
        <v>1100</v>
      </c>
      <c r="HR12" s="188">
        <v>437</v>
      </c>
      <c r="HS12" s="188">
        <v>10851</v>
      </c>
      <c r="HT12" s="188">
        <v>5122</v>
      </c>
      <c r="HU12" s="188">
        <v>-1925</v>
      </c>
      <c r="HV12" s="188">
        <v>-85</v>
      </c>
      <c r="HW12" s="188">
        <v>0</v>
      </c>
      <c r="HY12" s="188">
        <v>5974</v>
      </c>
      <c r="HZ12" s="188">
        <v>0</v>
      </c>
      <c r="IA12" s="188">
        <v>6810</v>
      </c>
      <c r="IB12" s="188">
        <v>3301</v>
      </c>
      <c r="IC12" s="188">
        <v>2149</v>
      </c>
      <c r="ID12" s="188">
        <v>2489</v>
      </c>
      <c r="IE12" s="188">
        <v>4173</v>
      </c>
      <c r="IF12" s="188">
        <v>-92</v>
      </c>
      <c r="IG12" s="188">
        <v>-60</v>
      </c>
      <c r="IH12" s="188">
        <v>145</v>
      </c>
      <c r="IJ12" s="188">
        <v>7074</v>
      </c>
      <c r="IK12" s="188">
        <v>0</v>
      </c>
      <c r="IL12" s="188">
        <v>1067</v>
      </c>
      <c r="IM12" s="188">
        <v>1113</v>
      </c>
      <c r="IN12" s="188">
        <v>340</v>
      </c>
      <c r="IO12" s="188">
        <v>11079</v>
      </c>
      <c r="IP12" s="188">
        <v>5212</v>
      </c>
      <c r="IQ12" s="188">
        <v>-745</v>
      </c>
      <c r="IR12" s="188">
        <v>-85</v>
      </c>
      <c r="IS12" s="188">
        <v>0</v>
      </c>
      <c r="IU12" s="188">
        <v>5972</v>
      </c>
      <c r="IV12" s="188">
        <v>0</v>
      </c>
      <c r="IW12" s="188">
        <v>6644</v>
      </c>
      <c r="IX12" s="188">
        <v>3256</v>
      </c>
      <c r="IY12" s="188">
        <v>1707</v>
      </c>
      <c r="IZ12" s="188">
        <v>3458</v>
      </c>
      <c r="JA12" s="188">
        <v>4282</v>
      </c>
      <c r="JB12" s="188">
        <v>-267</v>
      </c>
      <c r="JC12" s="188">
        <v>-60</v>
      </c>
      <c r="JD12" s="188">
        <v>105</v>
      </c>
      <c r="JF12" s="188">
        <v>6978</v>
      </c>
      <c r="JG12" s="188">
        <v>0</v>
      </c>
      <c r="JH12" s="188">
        <v>6943</v>
      </c>
      <c r="JI12" s="188">
        <v>3927</v>
      </c>
      <c r="JJ12" s="188">
        <v>1176</v>
      </c>
      <c r="JK12" s="188">
        <v>1773</v>
      </c>
      <c r="JL12" s="188">
        <v>3938</v>
      </c>
      <c r="JM12" s="188">
        <v>-479</v>
      </c>
      <c r="JN12" s="188">
        <v>-64</v>
      </c>
      <c r="JO12" s="188">
        <v>25</v>
      </c>
      <c r="JQ12" s="188">
        <v>7075</v>
      </c>
      <c r="JR12" s="188">
        <v>0</v>
      </c>
      <c r="JS12" s="188">
        <v>1013</v>
      </c>
      <c r="JT12" s="188">
        <v>1256</v>
      </c>
      <c r="JU12" s="188">
        <v>3180</v>
      </c>
      <c r="JV12" s="188">
        <v>7101</v>
      </c>
      <c r="JW12" s="188">
        <v>5264</v>
      </c>
      <c r="JX12" s="188">
        <v>-71</v>
      </c>
      <c r="JY12" s="188">
        <v>-85</v>
      </c>
      <c r="JZ12" s="188">
        <v>0</v>
      </c>
      <c r="KB12" s="188">
        <v>3978</v>
      </c>
      <c r="KC12" s="188">
        <v>0</v>
      </c>
      <c r="KD12" s="188">
        <v>9057</v>
      </c>
      <c r="KE12" s="188">
        <v>2093</v>
      </c>
      <c r="KF12" s="188">
        <v>2604</v>
      </c>
      <c r="KG12" s="188">
        <v>4202</v>
      </c>
      <c r="KH12" s="188">
        <v>4405</v>
      </c>
      <c r="KI12" s="188">
        <v>-894</v>
      </c>
      <c r="KJ12" s="188">
        <v>-84</v>
      </c>
      <c r="KK12" s="188">
        <v>667</v>
      </c>
      <c r="KM12" s="188">
        <v>7098</v>
      </c>
      <c r="KN12" s="188">
        <v>0</v>
      </c>
      <c r="KO12" s="188">
        <v>6622</v>
      </c>
      <c r="KP12" s="188">
        <v>1924</v>
      </c>
      <c r="KQ12" s="188">
        <v>469</v>
      </c>
      <c r="KR12" s="188">
        <v>2878</v>
      </c>
      <c r="KS12" s="188">
        <v>3654</v>
      </c>
      <c r="KT12" s="188">
        <v>1324</v>
      </c>
      <c r="KU12" s="188">
        <v>-68</v>
      </c>
      <c r="KV12" s="188">
        <v>31</v>
      </c>
      <c r="KX12" s="188">
        <v>6088</v>
      </c>
      <c r="KY12" s="188">
        <v>0</v>
      </c>
      <c r="KZ12" s="188">
        <v>561</v>
      </c>
      <c r="LA12" s="188">
        <v>1702</v>
      </c>
      <c r="LB12" s="188">
        <v>-84</v>
      </c>
      <c r="LC12" s="188">
        <v>10237</v>
      </c>
      <c r="LD12" s="188">
        <v>5057</v>
      </c>
      <c r="LE12" s="188">
        <v>-1000</v>
      </c>
      <c r="LF12" s="188">
        <v>-88</v>
      </c>
      <c r="LG12" s="188">
        <v>0</v>
      </c>
      <c r="LI12" s="188">
        <v>7101</v>
      </c>
      <c r="LJ12" s="188">
        <v>0</v>
      </c>
      <c r="LK12" s="188">
        <v>6178</v>
      </c>
      <c r="LL12" s="188">
        <v>2292</v>
      </c>
      <c r="LM12" s="188">
        <v>250</v>
      </c>
      <c r="LN12" s="188">
        <v>2952</v>
      </c>
      <c r="LO12" s="188">
        <v>3728</v>
      </c>
      <c r="LP12" s="188">
        <v>1605</v>
      </c>
      <c r="LQ12" s="188">
        <v>-77</v>
      </c>
      <c r="LR12" s="188">
        <v>17</v>
      </c>
      <c r="LT12" s="188">
        <v>6089</v>
      </c>
      <c r="LU12" s="188">
        <v>0</v>
      </c>
      <c r="LV12" s="188">
        <v>1082</v>
      </c>
      <c r="LW12" s="188">
        <v>3535</v>
      </c>
      <c r="LX12" s="188">
        <v>7306</v>
      </c>
      <c r="LY12" s="188">
        <v>9495</v>
      </c>
      <c r="LZ12" s="188">
        <v>6302</v>
      </c>
      <c r="MA12" s="188">
        <v>-790</v>
      </c>
      <c r="MB12" s="188">
        <v>-192</v>
      </c>
      <c r="MC12" s="188">
        <v>0</v>
      </c>
    </row>
    <row r="13" spans="2:363">
      <c r="B13" s="208">
        <f t="shared" si="0"/>
        <v>6410.166666666667</v>
      </c>
      <c r="C13" s="208">
        <f t="shared" si="1"/>
        <v>0</v>
      </c>
      <c r="D13" s="208">
        <f t="shared" si="2"/>
        <v>3777.3333333333335</v>
      </c>
      <c r="E13" s="208">
        <f t="shared" si="3"/>
        <v>2053.8000000000002</v>
      </c>
      <c r="F13" s="208">
        <f t="shared" si="4"/>
        <v>2212.7666666666669</v>
      </c>
      <c r="G13" s="208">
        <f t="shared" si="5"/>
        <v>6688.5333333333338</v>
      </c>
      <c r="H13" s="208">
        <f t="shared" si="6"/>
        <v>4482.2333333333336</v>
      </c>
      <c r="I13" s="208">
        <f t="shared" si="7"/>
        <v>-755.16666666666663</v>
      </c>
      <c r="J13" s="208">
        <f t="shared" si="8"/>
        <v>-74.033333333333331</v>
      </c>
      <c r="K13" s="208">
        <f t="shared" si="9"/>
        <v>134.56666666666666</v>
      </c>
      <c r="M13" s="188">
        <v>7067</v>
      </c>
      <c r="N13" s="188">
        <v>0</v>
      </c>
      <c r="O13" s="188">
        <v>970</v>
      </c>
      <c r="P13" s="188">
        <v>947</v>
      </c>
      <c r="Q13" s="188">
        <v>7429</v>
      </c>
      <c r="R13" s="188">
        <v>2461</v>
      </c>
      <c r="S13" s="188">
        <v>5256</v>
      </c>
      <c r="T13" s="188">
        <v>90</v>
      </c>
      <c r="U13" s="188">
        <v>-80</v>
      </c>
      <c r="V13" s="188">
        <v>0</v>
      </c>
      <c r="X13" s="188">
        <v>7086</v>
      </c>
      <c r="Y13" s="188">
        <v>0</v>
      </c>
      <c r="Z13" s="188">
        <v>2268</v>
      </c>
      <c r="AA13" s="188">
        <v>1884</v>
      </c>
      <c r="AB13" s="188">
        <v>6957</v>
      </c>
      <c r="AC13" s="188">
        <v>3002</v>
      </c>
      <c r="AD13" s="188">
        <v>4044</v>
      </c>
      <c r="AE13" s="188">
        <v>-501</v>
      </c>
      <c r="AF13" s="188">
        <v>-60</v>
      </c>
      <c r="AG13" s="188">
        <v>19</v>
      </c>
      <c r="AI13" s="188">
        <v>6876</v>
      </c>
      <c r="AJ13" s="188">
        <v>0</v>
      </c>
      <c r="AK13" s="188">
        <v>6644</v>
      </c>
      <c r="AL13" s="188">
        <v>2218</v>
      </c>
      <c r="AM13" s="188">
        <v>997</v>
      </c>
      <c r="AN13" s="188">
        <v>6508</v>
      </c>
      <c r="AO13" s="188">
        <v>3481</v>
      </c>
      <c r="AP13" s="188">
        <v>-1080</v>
      </c>
      <c r="AQ13" s="188">
        <v>-151</v>
      </c>
      <c r="AR13" s="188">
        <v>268</v>
      </c>
      <c r="AT13" s="188">
        <v>7081</v>
      </c>
      <c r="AU13" s="188">
        <v>0</v>
      </c>
      <c r="AV13" s="188">
        <v>1748</v>
      </c>
      <c r="AW13" s="188">
        <v>1237</v>
      </c>
      <c r="AX13" s="188">
        <v>7362</v>
      </c>
      <c r="AY13" s="188">
        <v>3461</v>
      </c>
      <c r="AZ13" s="188">
        <v>4984</v>
      </c>
      <c r="BA13" s="188">
        <v>-1123</v>
      </c>
      <c r="BB13" s="188">
        <v>-80</v>
      </c>
      <c r="BC13" s="188">
        <v>0</v>
      </c>
      <c r="BE13" s="188">
        <v>5974</v>
      </c>
      <c r="BF13" s="188">
        <v>0</v>
      </c>
      <c r="BG13" s="188">
        <v>6506</v>
      </c>
      <c r="BH13" s="188">
        <v>3643</v>
      </c>
      <c r="BI13" s="188">
        <v>1022</v>
      </c>
      <c r="BJ13" s="188">
        <v>4471</v>
      </c>
      <c r="BK13" s="188">
        <v>3970</v>
      </c>
      <c r="BL13" s="188">
        <v>-1219</v>
      </c>
      <c r="BM13" s="188">
        <v>-72</v>
      </c>
      <c r="BN13" s="188">
        <v>33</v>
      </c>
      <c r="BP13" s="188">
        <v>7076</v>
      </c>
      <c r="BQ13" s="188">
        <v>0</v>
      </c>
      <c r="BR13" s="188">
        <v>931</v>
      </c>
      <c r="BS13" s="188">
        <v>1464</v>
      </c>
      <c r="BT13" s="188">
        <v>4304</v>
      </c>
      <c r="BU13" s="188">
        <v>7562</v>
      </c>
      <c r="BV13" s="188">
        <v>4919</v>
      </c>
      <c r="BW13" s="188">
        <v>-1201</v>
      </c>
      <c r="BX13" s="188">
        <v>-80</v>
      </c>
      <c r="BY13" s="188">
        <v>0</v>
      </c>
      <c r="CA13" s="188">
        <v>6875</v>
      </c>
      <c r="CB13" s="188">
        <v>0</v>
      </c>
      <c r="CC13" s="188">
        <v>8076</v>
      </c>
      <c r="CD13" s="188">
        <v>2911</v>
      </c>
      <c r="CE13" s="188">
        <v>230</v>
      </c>
      <c r="CF13" s="188">
        <v>3868</v>
      </c>
      <c r="CG13" s="188">
        <v>3996</v>
      </c>
      <c r="CH13" s="188">
        <v>-734</v>
      </c>
      <c r="CI13" s="188">
        <v>-118</v>
      </c>
      <c r="CJ13" s="188">
        <v>508</v>
      </c>
      <c r="CL13" s="188">
        <v>5059</v>
      </c>
      <c r="CM13" s="188">
        <v>0</v>
      </c>
      <c r="CN13" s="188">
        <v>6755</v>
      </c>
      <c r="CO13" s="188">
        <v>3147</v>
      </c>
      <c r="CP13" s="188">
        <v>1293</v>
      </c>
      <c r="CQ13" s="188">
        <v>1962</v>
      </c>
      <c r="CR13" s="188">
        <v>3964</v>
      </c>
      <c r="CS13" s="188">
        <v>1665</v>
      </c>
      <c r="CT13" s="188">
        <v>-60</v>
      </c>
      <c r="CU13" s="188">
        <v>29</v>
      </c>
      <c r="CV13" s="190"/>
      <c r="CW13" s="188">
        <v>6069</v>
      </c>
      <c r="CX13" s="188">
        <v>0</v>
      </c>
      <c r="CY13" s="188">
        <v>1500</v>
      </c>
      <c r="CZ13" s="188">
        <v>1757</v>
      </c>
      <c r="DA13" s="188">
        <v>4051</v>
      </c>
      <c r="DB13" s="188">
        <v>10469</v>
      </c>
      <c r="DC13" s="188">
        <v>5386</v>
      </c>
      <c r="DD13" s="188">
        <v>-1246</v>
      </c>
      <c r="DE13" s="188">
        <v>0</v>
      </c>
      <c r="DF13" s="188">
        <v>0</v>
      </c>
      <c r="DH13" s="188">
        <v>6949</v>
      </c>
      <c r="DI13" s="188">
        <v>0</v>
      </c>
      <c r="DJ13" s="188">
        <v>2614</v>
      </c>
      <c r="DK13" s="188">
        <v>2196</v>
      </c>
      <c r="DL13" s="188">
        <v>1806</v>
      </c>
      <c r="DM13" s="188">
        <v>7845</v>
      </c>
      <c r="DN13" s="188">
        <v>3752</v>
      </c>
      <c r="DO13" s="188">
        <v>333</v>
      </c>
      <c r="DP13" s="188">
        <v>-135</v>
      </c>
      <c r="DQ13" s="188">
        <v>683</v>
      </c>
      <c r="DS13" s="188">
        <v>7097</v>
      </c>
      <c r="DT13" s="188">
        <v>0</v>
      </c>
      <c r="DU13" s="188">
        <v>956</v>
      </c>
      <c r="DV13" s="188">
        <v>1641</v>
      </c>
      <c r="DW13" s="188">
        <v>4396</v>
      </c>
      <c r="DX13" s="188">
        <v>4788</v>
      </c>
      <c r="DY13" s="188">
        <v>3430</v>
      </c>
      <c r="DZ13" s="188">
        <v>-139</v>
      </c>
      <c r="EA13" s="188">
        <v>-60</v>
      </c>
      <c r="EB13" s="188">
        <v>269</v>
      </c>
      <c r="ED13" s="188">
        <v>7090</v>
      </c>
      <c r="EE13" s="188">
        <v>0</v>
      </c>
      <c r="EF13" s="188">
        <v>979</v>
      </c>
      <c r="EG13" s="188">
        <v>810</v>
      </c>
      <c r="EH13" s="188">
        <v>19</v>
      </c>
      <c r="EI13" s="188">
        <v>9169</v>
      </c>
      <c r="EJ13" s="188">
        <v>4966</v>
      </c>
      <c r="EK13" s="188">
        <v>-833</v>
      </c>
      <c r="EL13" s="188">
        <v>-80</v>
      </c>
      <c r="EM13" s="188">
        <v>0</v>
      </c>
      <c r="EO13" s="188">
        <v>6458</v>
      </c>
      <c r="EP13" s="188">
        <v>0</v>
      </c>
      <c r="EQ13" s="188">
        <v>5901</v>
      </c>
      <c r="ER13" s="188">
        <v>2981</v>
      </c>
      <c r="ES13" s="188">
        <v>561</v>
      </c>
      <c r="ET13" s="188">
        <v>7337</v>
      </c>
      <c r="EU13" s="188">
        <v>5103</v>
      </c>
      <c r="EV13" s="188">
        <v>-1315</v>
      </c>
      <c r="EW13" s="188">
        <v>0</v>
      </c>
      <c r="EX13" s="188">
        <v>0</v>
      </c>
      <c r="EZ13" s="188">
        <v>6853</v>
      </c>
      <c r="FA13" s="188">
        <v>0</v>
      </c>
      <c r="FB13" s="188">
        <v>4253</v>
      </c>
      <c r="FC13" s="188">
        <v>1943</v>
      </c>
      <c r="FD13" s="188">
        <v>594</v>
      </c>
      <c r="FE13" s="188">
        <v>7800</v>
      </c>
      <c r="FF13" s="188">
        <v>3911</v>
      </c>
      <c r="FG13" s="188">
        <v>-813</v>
      </c>
      <c r="FH13" s="188">
        <v>-151</v>
      </c>
      <c r="FI13" s="188">
        <v>594</v>
      </c>
      <c r="FK13" s="188">
        <v>5032</v>
      </c>
      <c r="FL13" s="188">
        <v>0</v>
      </c>
      <c r="FM13" s="188">
        <v>4994</v>
      </c>
      <c r="FN13" s="188">
        <v>1740</v>
      </c>
      <c r="FO13" s="188">
        <v>213</v>
      </c>
      <c r="FP13" s="188">
        <v>9375</v>
      </c>
      <c r="FQ13" s="188">
        <v>3766</v>
      </c>
      <c r="FR13" s="188">
        <v>-2306</v>
      </c>
      <c r="FS13" s="188">
        <v>-60</v>
      </c>
      <c r="FT13" s="188">
        <v>33</v>
      </c>
      <c r="FV13" s="188">
        <v>5886</v>
      </c>
      <c r="FW13" s="188">
        <v>0</v>
      </c>
      <c r="FX13" s="188">
        <v>1466</v>
      </c>
      <c r="FY13" s="188">
        <v>1762</v>
      </c>
      <c r="FZ13" s="188">
        <v>1683</v>
      </c>
      <c r="GA13" s="188">
        <v>10534</v>
      </c>
      <c r="GB13" s="188">
        <v>4409</v>
      </c>
      <c r="GC13" s="188">
        <v>-2014</v>
      </c>
      <c r="GD13" s="188">
        <v>-66</v>
      </c>
      <c r="GE13" s="188">
        <v>95</v>
      </c>
      <c r="GG13" s="188">
        <v>5046</v>
      </c>
      <c r="GH13" s="188">
        <v>0</v>
      </c>
      <c r="GI13" s="188">
        <v>6624</v>
      </c>
      <c r="GJ13" s="188">
        <v>1432</v>
      </c>
      <c r="GK13" s="188">
        <v>799</v>
      </c>
      <c r="GL13" s="188">
        <v>7051</v>
      </c>
      <c r="GM13" s="188">
        <v>4258</v>
      </c>
      <c r="GN13" s="188">
        <v>-331</v>
      </c>
      <c r="GO13" s="188">
        <v>-80</v>
      </c>
      <c r="GP13" s="188">
        <v>547</v>
      </c>
      <c r="GR13" s="188">
        <v>6165</v>
      </c>
      <c r="GS13" s="188">
        <v>0</v>
      </c>
      <c r="GT13" s="188">
        <v>1243</v>
      </c>
      <c r="GU13" s="188">
        <v>1583</v>
      </c>
      <c r="GV13" s="188">
        <v>799</v>
      </c>
      <c r="GW13" s="188">
        <v>13239</v>
      </c>
      <c r="GX13" s="188">
        <v>5185</v>
      </c>
      <c r="GY13" s="188">
        <v>-1031</v>
      </c>
      <c r="GZ13" s="188">
        <v>0</v>
      </c>
      <c r="HA13" s="188">
        <v>0</v>
      </c>
      <c r="HC13" s="188">
        <v>6067</v>
      </c>
      <c r="HD13" s="188">
        <v>0</v>
      </c>
      <c r="HE13" s="188">
        <v>1672</v>
      </c>
      <c r="HF13" s="188">
        <v>832</v>
      </c>
      <c r="HG13" s="188">
        <v>1900</v>
      </c>
      <c r="HH13" s="188">
        <v>13406</v>
      </c>
      <c r="HI13" s="188">
        <v>5297</v>
      </c>
      <c r="HJ13" s="188">
        <v>-2321</v>
      </c>
      <c r="HK13" s="188">
        <v>0</v>
      </c>
      <c r="HL13" s="188">
        <v>0</v>
      </c>
      <c r="HN13" s="188">
        <v>7080</v>
      </c>
      <c r="HO13" s="188">
        <v>0</v>
      </c>
      <c r="HP13" s="188">
        <v>1007</v>
      </c>
      <c r="HQ13" s="188">
        <v>1126</v>
      </c>
      <c r="HR13" s="188">
        <v>263</v>
      </c>
      <c r="HS13" s="188">
        <v>10819</v>
      </c>
      <c r="HT13" s="188">
        <v>5128</v>
      </c>
      <c r="HU13" s="188">
        <v>-2122</v>
      </c>
      <c r="HV13" s="188">
        <v>-80</v>
      </c>
      <c r="HW13" s="188">
        <v>0</v>
      </c>
      <c r="HY13" s="188">
        <v>5970</v>
      </c>
      <c r="HZ13" s="188">
        <v>0</v>
      </c>
      <c r="IA13" s="188">
        <v>6839</v>
      </c>
      <c r="IB13" s="188">
        <v>3404</v>
      </c>
      <c r="IC13" s="188">
        <v>2529</v>
      </c>
      <c r="ID13" s="188">
        <v>2487</v>
      </c>
      <c r="IE13" s="188">
        <v>4093</v>
      </c>
      <c r="IF13" s="188">
        <v>-556</v>
      </c>
      <c r="IG13" s="188">
        <v>-60</v>
      </c>
      <c r="IH13" s="188">
        <v>118</v>
      </c>
      <c r="IJ13" s="188">
        <v>7075</v>
      </c>
      <c r="IK13" s="188">
        <v>0</v>
      </c>
      <c r="IL13" s="188">
        <v>1146</v>
      </c>
      <c r="IM13" s="188">
        <v>1268</v>
      </c>
      <c r="IN13" s="188">
        <v>491</v>
      </c>
      <c r="IO13" s="188">
        <v>10929</v>
      </c>
      <c r="IP13" s="188">
        <v>4987</v>
      </c>
      <c r="IQ13" s="188">
        <v>-1237</v>
      </c>
      <c r="IR13" s="188">
        <v>-80</v>
      </c>
      <c r="IS13" s="188">
        <v>0</v>
      </c>
      <c r="IU13" s="188">
        <v>5970</v>
      </c>
      <c r="IV13" s="188">
        <v>0</v>
      </c>
      <c r="IW13" s="188">
        <v>6757</v>
      </c>
      <c r="IX13" s="188">
        <v>2813</v>
      </c>
      <c r="IY13" s="188">
        <v>1928</v>
      </c>
      <c r="IZ13" s="188">
        <v>3510</v>
      </c>
      <c r="JA13" s="188">
        <v>4209</v>
      </c>
      <c r="JB13" s="188">
        <v>-564</v>
      </c>
      <c r="JC13" s="188">
        <v>-60</v>
      </c>
      <c r="JD13" s="188">
        <v>101</v>
      </c>
      <c r="JF13" s="188">
        <v>6985</v>
      </c>
      <c r="JG13" s="188">
        <v>0</v>
      </c>
      <c r="JH13" s="188">
        <v>6866</v>
      </c>
      <c r="JI13" s="188">
        <v>3857</v>
      </c>
      <c r="JJ13" s="188">
        <v>973</v>
      </c>
      <c r="JK13" s="188">
        <v>1721</v>
      </c>
      <c r="JL13" s="188">
        <v>3893</v>
      </c>
      <c r="JM13" s="188">
        <v>-190</v>
      </c>
      <c r="JN13" s="188">
        <v>-60</v>
      </c>
      <c r="JO13" s="188">
        <v>26</v>
      </c>
      <c r="JQ13" s="188">
        <v>7078</v>
      </c>
      <c r="JR13" s="188">
        <v>0</v>
      </c>
      <c r="JS13" s="188">
        <v>1075</v>
      </c>
      <c r="JT13" s="188">
        <v>1531</v>
      </c>
      <c r="JU13" s="188">
        <v>2727</v>
      </c>
      <c r="JV13" s="188">
        <v>7088</v>
      </c>
      <c r="JW13" s="188">
        <v>5209</v>
      </c>
      <c r="JX13" s="188">
        <v>-312</v>
      </c>
      <c r="JY13" s="188">
        <v>-80</v>
      </c>
      <c r="JZ13" s="188">
        <v>0</v>
      </c>
      <c r="KB13" s="188">
        <v>3970</v>
      </c>
      <c r="KC13" s="188">
        <v>0</v>
      </c>
      <c r="KD13" s="188">
        <v>9059</v>
      </c>
      <c r="KE13" s="188">
        <v>1967</v>
      </c>
      <c r="KF13" s="188">
        <v>2700</v>
      </c>
      <c r="KG13" s="188">
        <v>4257</v>
      </c>
      <c r="KH13" s="188">
        <v>4301</v>
      </c>
      <c r="KI13" s="188">
        <v>-960</v>
      </c>
      <c r="KJ13" s="188">
        <v>-100</v>
      </c>
      <c r="KK13" s="188">
        <v>666</v>
      </c>
      <c r="KM13" s="188">
        <v>7100</v>
      </c>
      <c r="KN13" s="188">
        <v>0</v>
      </c>
      <c r="KO13" s="188">
        <v>6617</v>
      </c>
      <c r="KP13" s="188">
        <v>1769</v>
      </c>
      <c r="KQ13" s="188">
        <v>486</v>
      </c>
      <c r="KR13" s="188">
        <v>2908</v>
      </c>
      <c r="KS13" s="188">
        <v>3624</v>
      </c>
      <c r="KT13" s="188">
        <v>1149</v>
      </c>
      <c r="KU13" s="188">
        <v>-60</v>
      </c>
      <c r="KV13" s="188">
        <v>31</v>
      </c>
      <c r="KX13" s="188">
        <v>6089</v>
      </c>
      <c r="KY13" s="188">
        <v>0</v>
      </c>
      <c r="KZ13" s="188">
        <v>588</v>
      </c>
      <c r="LA13" s="188">
        <v>1910</v>
      </c>
      <c r="LB13" s="188">
        <v>-108</v>
      </c>
      <c r="LC13" s="188">
        <v>10215</v>
      </c>
      <c r="LD13" s="188">
        <v>4993</v>
      </c>
      <c r="LE13" s="188">
        <v>-1368</v>
      </c>
      <c r="LF13" s="188">
        <v>-80</v>
      </c>
      <c r="LG13" s="188">
        <v>0</v>
      </c>
      <c r="LI13" s="188">
        <v>7098</v>
      </c>
      <c r="LJ13" s="188">
        <v>0</v>
      </c>
      <c r="LK13" s="188">
        <v>6199</v>
      </c>
      <c r="LL13" s="188">
        <v>2334</v>
      </c>
      <c r="LM13" s="188">
        <v>458</v>
      </c>
      <c r="LN13" s="188">
        <v>2934</v>
      </c>
      <c r="LO13" s="188">
        <v>3695</v>
      </c>
      <c r="LP13" s="188">
        <v>979</v>
      </c>
      <c r="LQ13" s="188">
        <v>-77</v>
      </c>
      <c r="LR13" s="188">
        <v>17</v>
      </c>
      <c r="LT13" s="188">
        <v>6084</v>
      </c>
      <c r="LU13" s="188">
        <v>0</v>
      </c>
      <c r="LV13" s="188">
        <v>1067</v>
      </c>
      <c r="LW13" s="188">
        <v>3507</v>
      </c>
      <c r="LX13" s="188">
        <v>7521</v>
      </c>
      <c r="LY13" s="188">
        <v>9480</v>
      </c>
      <c r="LZ13" s="188">
        <v>6258</v>
      </c>
      <c r="MA13" s="188">
        <v>-1355</v>
      </c>
      <c r="MB13" s="188">
        <v>-151</v>
      </c>
      <c r="MC13" s="188">
        <v>0</v>
      </c>
    </row>
    <row r="14" spans="2:363">
      <c r="B14" s="208">
        <f t="shared" si="0"/>
        <v>6411.7666666666664</v>
      </c>
      <c r="C14" s="208">
        <f t="shared" si="1"/>
        <v>0</v>
      </c>
      <c r="D14" s="208">
        <f t="shared" si="2"/>
        <v>3760.2</v>
      </c>
      <c r="E14" s="208">
        <f t="shared" si="3"/>
        <v>1955.7</v>
      </c>
      <c r="F14" s="208">
        <f t="shared" si="4"/>
        <v>1994.8</v>
      </c>
      <c r="G14" s="208">
        <f t="shared" si="5"/>
        <v>6646.4333333333334</v>
      </c>
      <c r="H14" s="208">
        <f t="shared" si="6"/>
        <v>4481.9333333333334</v>
      </c>
      <c r="I14" s="208">
        <f t="shared" si="7"/>
        <v>-669.4666666666667</v>
      </c>
      <c r="J14" s="208">
        <f t="shared" si="8"/>
        <v>-73.733333333333334</v>
      </c>
      <c r="K14" s="208">
        <f t="shared" si="9"/>
        <v>133.06666666666666</v>
      </c>
      <c r="M14" s="188">
        <v>7068</v>
      </c>
      <c r="N14" s="188">
        <v>0</v>
      </c>
      <c r="O14" s="188">
        <v>981</v>
      </c>
      <c r="P14" s="188">
        <v>1079</v>
      </c>
      <c r="Q14" s="188">
        <v>6942</v>
      </c>
      <c r="R14" s="188">
        <v>2388</v>
      </c>
      <c r="S14" s="188">
        <v>5257</v>
      </c>
      <c r="T14" s="188">
        <v>284</v>
      </c>
      <c r="U14" s="188">
        <v>-80</v>
      </c>
      <c r="V14" s="188">
        <v>0</v>
      </c>
      <c r="X14" s="188">
        <v>7089</v>
      </c>
      <c r="Y14" s="188">
        <v>0</v>
      </c>
      <c r="Z14" s="188">
        <v>2302</v>
      </c>
      <c r="AA14" s="188">
        <v>1777</v>
      </c>
      <c r="AB14" s="188">
        <v>6263</v>
      </c>
      <c r="AC14" s="188">
        <v>2956</v>
      </c>
      <c r="AD14" s="188">
        <v>4044</v>
      </c>
      <c r="AE14" s="188">
        <v>52</v>
      </c>
      <c r="AF14" s="188">
        <v>-60</v>
      </c>
      <c r="AG14" s="188">
        <v>19</v>
      </c>
      <c r="AI14" s="188">
        <v>6877</v>
      </c>
      <c r="AJ14" s="188">
        <v>0</v>
      </c>
      <c r="AK14" s="188">
        <v>6620</v>
      </c>
      <c r="AL14" s="188">
        <v>2194</v>
      </c>
      <c r="AM14" s="188">
        <v>912</v>
      </c>
      <c r="AN14" s="188">
        <v>6330</v>
      </c>
      <c r="AO14" s="188">
        <v>3481</v>
      </c>
      <c r="AP14" s="188">
        <v>-924</v>
      </c>
      <c r="AQ14" s="188">
        <v>-150</v>
      </c>
      <c r="AR14" s="188">
        <v>244</v>
      </c>
      <c r="AT14" s="188">
        <v>7078</v>
      </c>
      <c r="AU14" s="188">
        <v>0</v>
      </c>
      <c r="AV14" s="188">
        <v>1797</v>
      </c>
      <c r="AW14" s="188">
        <v>1259</v>
      </c>
      <c r="AX14" s="188">
        <v>7245</v>
      </c>
      <c r="AY14" s="188">
        <v>3483</v>
      </c>
      <c r="AZ14" s="188">
        <v>4984</v>
      </c>
      <c r="BA14" s="188">
        <v>-1350</v>
      </c>
      <c r="BB14" s="188">
        <v>-80</v>
      </c>
      <c r="BC14" s="188">
        <v>0</v>
      </c>
      <c r="BE14" s="188">
        <v>5973</v>
      </c>
      <c r="BF14" s="188">
        <v>0</v>
      </c>
      <c r="BG14" s="188">
        <v>6583</v>
      </c>
      <c r="BH14" s="188">
        <v>3392</v>
      </c>
      <c r="BI14" s="188">
        <v>943</v>
      </c>
      <c r="BJ14" s="188">
        <v>4446</v>
      </c>
      <c r="BK14" s="188">
        <v>3970</v>
      </c>
      <c r="BL14" s="188">
        <v>-996</v>
      </c>
      <c r="BM14" s="188">
        <v>-72</v>
      </c>
      <c r="BN14" s="188">
        <v>34</v>
      </c>
      <c r="BP14" s="188">
        <v>7086</v>
      </c>
      <c r="BQ14" s="188">
        <v>0</v>
      </c>
      <c r="BR14" s="188">
        <v>923</v>
      </c>
      <c r="BS14" s="188">
        <v>1456</v>
      </c>
      <c r="BT14" s="188">
        <v>4111</v>
      </c>
      <c r="BU14" s="188">
        <v>7350</v>
      </c>
      <c r="BV14" s="188">
        <v>4919</v>
      </c>
      <c r="BW14" s="188">
        <v>-1205</v>
      </c>
      <c r="BX14" s="188">
        <v>-80</v>
      </c>
      <c r="BY14" s="188">
        <v>0</v>
      </c>
      <c r="CA14" s="188">
        <v>6875</v>
      </c>
      <c r="CB14" s="188">
        <v>0</v>
      </c>
      <c r="CC14" s="188">
        <v>8040</v>
      </c>
      <c r="CD14" s="188">
        <v>2835</v>
      </c>
      <c r="CE14" s="188">
        <v>37</v>
      </c>
      <c r="CF14" s="188">
        <v>3731</v>
      </c>
      <c r="CG14" s="188">
        <v>3996</v>
      </c>
      <c r="CH14" s="188">
        <v>-597</v>
      </c>
      <c r="CI14" s="188">
        <v>-118</v>
      </c>
      <c r="CJ14" s="188">
        <v>508</v>
      </c>
      <c r="CL14" s="188">
        <v>5061</v>
      </c>
      <c r="CM14" s="188">
        <v>0</v>
      </c>
      <c r="CN14" s="188">
        <v>6709</v>
      </c>
      <c r="CO14" s="188">
        <v>2853</v>
      </c>
      <c r="CP14" s="188">
        <v>1145</v>
      </c>
      <c r="CQ14" s="188">
        <v>1963</v>
      </c>
      <c r="CR14" s="188">
        <v>3964</v>
      </c>
      <c r="CS14" s="188">
        <v>1874</v>
      </c>
      <c r="CT14" s="188">
        <v>-60</v>
      </c>
      <c r="CU14" s="188">
        <v>30</v>
      </c>
      <c r="CV14" s="190"/>
      <c r="CW14" s="188">
        <v>6075</v>
      </c>
      <c r="CX14" s="188">
        <v>0</v>
      </c>
      <c r="CY14" s="188">
        <v>1512</v>
      </c>
      <c r="CZ14" s="188">
        <v>1422</v>
      </c>
      <c r="DA14" s="188">
        <v>3676</v>
      </c>
      <c r="DB14" s="188">
        <v>10383</v>
      </c>
      <c r="DC14" s="188">
        <v>5392</v>
      </c>
      <c r="DD14" s="188">
        <v>-1219</v>
      </c>
      <c r="DE14" s="188">
        <v>0</v>
      </c>
      <c r="DF14" s="188">
        <v>0</v>
      </c>
      <c r="DH14" s="188">
        <v>6952</v>
      </c>
      <c r="DI14" s="188">
        <v>0</v>
      </c>
      <c r="DJ14" s="188">
        <v>2577</v>
      </c>
      <c r="DK14" s="188">
        <v>2109</v>
      </c>
      <c r="DL14" s="188">
        <v>1644</v>
      </c>
      <c r="DM14" s="188">
        <v>7780</v>
      </c>
      <c r="DN14" s="188">
        <v>3752</v>
      </c>
      <c r="DO14" s="188">
        <v>480</v>
      </c>
      <c r="DP14" s="188">
        <v>-133</v>
      </c>
      <c r="DQ14" s="188">
        <v>682</v>
      </c>
      <c r="DS14" s="188">
        <v>7099</v>
      </c>
      <c r="DT14" s="188">
        <v>0</v>
      </c>
      <c r="DU14" s="188">
        <v>965</v>
      </c>
      <c r="DV14" s="188">
        <v>1656</v>
      </c>
      <c r="DW14" s="188">
        <v>4263</v>
      </c>
      <c r="DX14" s="188">
        <v>4806</v>
      </c>
      <c r="DY14" s="188">
        <v>3430</v>
      </c>
      <c r="DZ14" s="188">
        <v>-144</v>
      </c>
      <c r="EA14" s="188">
        <v>-60</v>
      </c>
      <c r="EB14" s="188">
        <v>269</v>
      </c>
      <c r="ED14" s="188">
        <v>7091</v>
      </c>
      <c r="EE14" s="188">
        <v>0</v>
      </c>
      <c r="EF14" s="188">
        <v>997</v>
      </c>
      <c r="EG14" s="188">
        <v>885</v>
      </c>
      <c r="EH14" s="188">
        <v>130</v>
      </c>
      <c r="EI14" s="188">
        <v>8951</v>
      </c>
      <c r="EJ14" s="188">
        <v>4966</v>
      </c>
      <c r="EK14" s="188">
        <v>-717</v>
      </c>
      <c r="EL14" s="188">
        <v>-80</v>
      </c>
      <c r="EM14" s="188">
        <v>0</v>
      </c>
      <c r="EO14" s="188">
        <v>6464</v>
      </c>
      <c r="EP14" s="188">
        <v>0</v>
      </c>
      <c r="EQ14" s="188">
        <v>5825</v>
      </c>
      <c r="ER14" s="188">
        <v>2618</v>
      </c>
      <c r="ES14" s="188">
        <v>253</v>
      </c>
      <c r="ET14" s="188">
        <v>7368</v>
      </c>
      <c r="EU14" s="188">
        <v>5090</v>
      </c>
      <c r="EV14" s="188">
        <v>-1067</v>
      </c>
      <c r="EW14" s="188">
        <v>0</v>
      </c>
      <c r="EX14" s="188">
        <v>0</v>
      </c>
      <c r="EZ14" s="188">
        <v>6863</v>
      </c>
      <c r="FA14" s="188">
        <v>0</v>
      </c>
      <c r="FB14" s="188">
        <v>4315</v>
      </c>
      <c r="FC14" s="188">
        <v>1821</v>
      </c>
      <c r="FD14" s="188">
        <v>488</v>
      </c>
      <c r="FE14" s="188">
        <v>7689</v>
      </c>
      <c r="FF14" s="188">
        <v>3911</v>
      </c>
      <c r="FG14" s="188">
        <v>-675</v>
      </c>
      <c r="FH14" s="188">
        <v>-151</v>
      </c>
      <c r="FI14" s="188">
        <v>590</v>
      </c>
      <c r="FK14" s="188">
        <v>5037</v>
      </c>
      <c r="FL14" s="188">
        <v>0</v>
      </c>
      <c r="FM14" s="188">
        <v>5019</v>
      </c>
      <c r="FN14" s="188">
        <v>1609</v>
      </c>
      <c r="FO14" s="188">
        <v>-84</v>
      </c>
      <c r="FP14" s="188">
        <v>9502</v>
      </c>
      <c r="FQ14" s="188">
        <v>3766</v>
      </c>
      <c r="FR14" s="188">
        <v>-2215</v>
      </c>
      <c r="FS14" s="188">
        <v>-60</v>
      </c>
      <c r="FT14" s="188">
        <v>33</v>
      </c>
      <c r="FV14" s="188">
        <v>5894</v>
      </c>
      <c r="FW14" s="188">
        <v>0</v>
      </c>
      <c r="FX14" s="188">
        <v>1399</v>
      </c>
      <c r="FY14" s="188">
        <v>1784</v>
      </c>
      <c r="FZ14" s="188">
        <v>1266</v>
      </c>
      <c r="GA14" s="188">
        <v>10483</v>
      </c>
      <c r="GB14" s="188">
        <v>4409</v>
      </c>
      <c r="GC14" s="188">
        <v>-1834</v>
      </c>
      <c r="GD14" s="188">
        <v>-60</v>
      </c>
      <c r="GE14" s="188">
        <v>96</v>
      </c>
      <c r="GG14" s="188">
        <v>5046</v>
      </c>
      <c r="GH14" s="188">
        <v>0</v>
      </c>
      <c r="GI14" s="188">
        <v>6508</v>
      </c>
      <c r="GJ14" s="188">
        <v>1387</v>
      </c>
      <c r="GK14" s="188">
        <v>721</v>
      </c>
      <c r="GL14" s="188">
        <v>6948</v>
      </c>
      <c r="GM14" s="188">
        <v>4258</v>
      </c>
      <c r="GN14" s="188">
        <v>-208</v>
      </c>
      <c r="GO14" s="188">
        <v>-80</v>
      </c>
      <c r="GP14" s="188">
        <v>547</v>
      </c>
      <c r="GR14" s="188">
        <v>6162</v>
      </c>
      <c r="GS14" s="188">
        <v>0</v>
      </c>
      <c r="GT14" s="188">
        <v>1247</v>
      </c>
      <c r="GU14" s="188">
        <v>1510</v>
      </c>
      <c r="GV14" s="188">
        <v>675</v>
      </c>
      <c r="GW14" s="188">
        <v>13061</v>
      </c>
      <c r="GX14" s="188">
        <v>5184</v>
      </c>
      <c r="GY14" s="188">
        <v>-1051</v>
      </c>
      <c r="GZ14" s="188">
        <v>0</v>
      </c>
      <c r="HA14" s="188">
        <v>0</v>
      </c>
      <c r="HC14" s="188">
        <v>6069</v>
      </c>
      <c r="HD14" s="188">
        <v>0</v>
      </c>
      <c r="HE14" s="188">
        <v>1646</v>
      </c>
      <c r="HF14" s="188">
        <v>682</v>
      </c>
      <c r="HG14" s="188">
        <v>1632</v>
      </c>
      <c r="HH14" s="188">
        <v>13678</v>
      </c>
      <c r="HI14" s="188">
        <v>5297</v>
      </c>
      <c r="HJ14" s="188">
        <v>-2521</v>
      </c>
      <c r="HK14" s="188">
        <v>0</v>
      </c>
      <c r="HL14" s="188">
        <v>0</v>
      </c>
      <c r="HN14" s="188">
        <v>7077</v>
      </c>
      <c r="HO14" s="188">
        <v>0</v>
      </c>
      <c r="HP14" s="188">
        <v>1015</v>
      </c>
      <c r="HQ14" s="188">
        <v>1135</v>
      </c>
      <c r="HR14" s="188">
        <v>-99</v>
      </c>
      <c r="HS14" s="188">
        <v>10798</v>
      </c>
      <c r="HT14" s="188">
        <v>5127</v>
      </c>
      <c r="HU14" s="188">
        <v>-2083</v>
      </c>
      <c r="HV14" s="188">
        <v>-80</v>
      </c>
      <c r="HW14" s="188">
        <v>0</v>
      </c>
      <c r="HY14" s="188">
        <v>5972</v>
      </c>
      <c r="HZ14" s="188">
        <v>0</v>
      </c>
      <c r="IA14" s="188">
        <v>6766</v>
      </c>
      <c r="IB14" s="188">
        <v>3109</v>
      </c>
      <c r="IC14" s="188">
        <v>2425</v>
      </c>
      <c r="ID14" s="188">
        <v>2480</v>
      </c>
      <c r="IE14" s="188">
        <v>4093</v>
      </c>
      <c r="IF14" s="188">
        <v>-637</v>
      </c>
      <c r="IG14" s="188">
        <v>-60</v>
      </c>
      <c r="IH14" s="188">
        <v>102</v>
      </c>
      <c r="IJ14" s="188">
        <v>7075</v>
      </c>
      <c r="IK14" s="188">
        <v>0</v>
      </c>
      <c r="IL14" s="188">
        <v>1142</v>
      </c>
      <c r="IM14" s="188">
        <v>1226</v>
      </c>
      <c r="IN14" s="188">
        <v>457</v>
      </c>
      <c r="IO14" s="188">
        <v>10928</v>
      </c>
      <c r="IP14" s="188">
        <v>4987</v>
      </c>
      <c r="IQ14" s="188">
        <v>-1252</v>
      </c>
      <c r="IR14" s="188">
        <v>-80</v>
      </c>
      <c r="IS14" s="188">
        <v>0</v>
      </c>
      <c r="IU14" s="188">
        <v>5975</v>
      </c>
      <c r="IV14" s="188">
        <v>0</v>
      </c>
      <c r="IW14" s="188">
        <v>6711</v>
      </c>
      <c r="IX14" s="188">
        <v>2689</v>
      </c>
      <c r="IY14" s="188">
        <v>1821</v>
      </c>
      <c r="IZ14" s="188">
        <v>3487</v>
      </c>
      <c r="JA14" s="188">
        <v>4209</v>
      </c>
      <c r="JB14" s="188">
        <v>-505</v>
      </c>
      <c r="JC14" s="188">
        <v>-60</v>
      </c>
      <c r="JD14" s="188">
        <v>98</v>
      </c>
      <c r="JF14" s="188">
        <v>6983</v>
      </c>
      <c r="JG14" s="188">
        <v>0</v>
      </c>
      <c r="JH14" s="188">
        <v>6758</v>
      </c>
      <c r="JI14" s="188">
        <v>3609</v>
      </c>
      <c r="JJ14" s="188">
        <v>748</v>
      </c>
      <c r="JK14" s="188">
        <v>1674</v>
      </c>
      <c r="JL14" s="188">
        <v>3893</v>
      </c>
      <c r="JM14" s="188">
        <v>16</v>
      </c>
      <c r="JN14" s="188">
        <v>-60</v>
      </c>
      <c r="JO14" s="188">
        <v>26</v>
      </c>
      <c r="JQ14" s="188">
        <v>7079</v>
      </c>
      <c r="JR14" s="188">
        <v>0</v>
      </c>
      <c r="JS14" s="188">
        <v>1119</v>
      </c>
      <c r="JT14" s="188">
        <v>1552</v>
      </c>
      <c r="JU14" s="188">
        <v>2359</v>
      </c>
      <c r="JV14" s="188">
        <v>6975</v>
      </c>
      <c r="JW14" s="188">
        <v>5209</v>
      </c>
      <c r="JX14" s="188">
        <v>-244</v>
      </c>
      <c r="JY14" s="188">
        <v>-80</v>
      </c>
      <c r="JZ14" s="188">
        <v>0</v>
      </c>
      <c r="KB14" s="188">
        <v>3961</v>
      </c>
      <c r="KC14" s="188">
        <v>0</v>
      </c>
      <c r="KD14" s="188">
        <v>9042</v>
      </c>
      <c r="KE14" s="188">
        <v>1857</v>
      </c>
      <c r="KF14" s="188">
        <v>2346</v>
      </c>
      <c r="KG14" s="188">
        <v>4324</v>
      </c>
      <c r="KH14" s="188">
        <v>4301</v>
      </c>
      <c r="KI14" s="188">
        <v>-916</v>
      </c>
      <c r="KJ14" s="188">
        <v>-100</v>
      </c>
      <c r="KK14" s="188">
        <v>666</v>
      </c>
      <c r="KM14" s="188">
        <v>7092</v>
      </c>
      <c r="KN14" s="188">
        <v>0</v>
      </c>
      <c r="KO14" s="188">
        <v>6607</v>
      </c>
      <c r="KP14" s="188">
        <v>1818</v>
      </c>
      <c r="KQ14" s="188">
        <v>306</v>
      </c>
      <c r="KR14" s="188">
        <v>2964</v>
      </c>
      <c r="KS14" s="188">
        <v>3624</v>
      </c>
      <c r="KT14" s="188">
        <v>1011</v>
      </c>
      <c r="KU14" s="188">
        <v>-60</v>
      </c>
      <c r="KV14" s="188">
        <v>31</v>
      </c>
      <c r="KX14" s="188">
        <v>6090</v>
      </c>
      <c r="KY14" s="188">
        <v>0</v>
      </c>
      <c r="KZ14" s="188">
        <v>567</v>
      </c>
      <c r="LA14" s="188">
        <v>1743</v>
      </c>
      <c r="LB14" s="188">
        <v>-228</v>
      </c>
      <c r="LC14" s="188">
        <v>10191</v>
      </c>
      <c r="LD14" s="188">
        <v>4992</v>
      </c>
      <c r="LE14" s="188">
        <v>-1328</v>
      </c>
      <c r="LF14" s="188">
        <v>-80</v>
      </c>
      <c r="LG14" s="188">
        <v>0</v>
      </c>
      <c r="LI14" s="188">
        <v>7099</v>
      </c>
      <c r="LJ14" s="188">
        <v>0</v>
      </c>
      <c r="LK14" s="188">
        <v>6043</v>
      </c>
      <c r="LL14" s="188">
        <v>2156</v>
      </c>
      <c r="LM14" s="188">
        <v>328</v>
      </c>
      <c r="LN14" s="188">
        <v>2996</v>
      </c>
      <c r="LO14" s="188">
        <v>3695</v>
      </c>
      <c r="LP14" s="188">
        <v>1136</v>
      </c>
      <c r="LQ14" s="188">
        <v>-77</v>
      </c>
      <c r="LR14" s="188">
        <v>17</v>
      </c>
      <c r="LT14" s="188">
        <v>6091</v>
      </c>
      <c r="LU14" s="188">
        <v>0</v>
      </c>
      <c r="LV14" s="188">
        <v>1071</v>
      </c>
      <c r="LW14" s="188">
        <v>3449</v>
      </c>
      <c r="LX14" s="188">
        <v>7119</v>
      </c>
      <c r="LY14" s="188">
        <v>9280</v>
      </c>
      <c r="LZ14" s="188">
        <v>6258</v>
      </c>
      <c r="MA14" s="188">
        <v>-1249</v>
      </c>
      <c r="MB14" s="188">
        <v>-151</v>
      </c>
      <c r="MC14" s="188">
        <v>0</v>
      </c>
    </row>
    <row r="15" spans="2:363">
      <c r="B15" s="208">
        <f t="shared" si="0"/>
        <v>6410.4666666666662</v>
      </c>
      <c r="C15" s="208">
        <f t="shared" si="1"/>
        <v>0</v>
      </c>
      <c r="D15" s="208">
        <f t="shared" si="2"/>
        <v>3719.3333333333335</v>
      </c>
      <c r="E15" s="208">
        <f t="shared" si="3"/>
        <v>1883.5333333333333</v>
      </c>
      <c r="F15" s="208">
        <f t="shared" si="4"/>
        <v>1819.1666666666667</v>
      </c>
      <c r="G15" s="208">
        <f t="shared" si="5"/>
        <v>6629.8666666666668</v>
      </c>
      <c r="H15" s="208">
        <f t="shared" si="6"/>
        <v>4481.833333333333</v>
      </c>
      <c r="I15" s="208">
        <f t="shared" si="7"/>
        <v>-673.9</v>
      </c>
      <c r="J15" s="208">
        <f t="shared" si="8"/>
        <v>-73.666666666666671</v>
      </c>
      <c r="K15" s="208">
        <f t="shared" si="9"/>
        <v>131.73333333333332</v>
      </c>
      <c r="M15" s="188">
        <v>7067</v>
      </c>
      <c r="N15" s="188">
        <v>0</v>
      </c>
      <c r="O15" s="188">
        <v>1033</v>
      </c>
      <c r="P15" s="188">
        <v>1131</v>
      </c>
      <c r="Q15" s="188">
        <v>6379</v>
      </c>
      <c r="R15" s="188">
        <v>2387</v>
      </c>
      <c r="S15" s="188">
        <v>5259</v>
      </c>
      <c r="T15" s="188">
        <v>353</v>
      </c>
      <c r="U15" s="188">
        <v>-80</v>
      </c>
      <c r="V15" s="188">
        <v>0</v>
      </c>
      <c r="X15" s="188">
        <v>7090</v>
      </c>
      <c r="Y15" s="188">
        <v>0</v>
      </c>
      <c r="Z15" s="188">
        <v>2345</v>
      </c>
      <c r="AA15" s="188">
        <v>1791</v>
      </c>
      <c r="AB15" s="188">
        <v>6091</v>
      </c>
      <c r="AC15" s="188">
        <v>2910</v>
      </c>
      <c r="AD15" s="188">
        <v>4044</v>
      </c>
      <c r="AE15" s="188">
        <v>-100</v>
      </c>
      <c r="AF15" s="188">
        <v>-60</v>
      </c>
      <c r="AG15" s="188">
        <v>19</v>
      </c>
      <c r="AI15" s="188">
        <v>6879</v>
      </c>
      <c r="AJ15" s="188">
        <v>0</v>
      </c>
      <c r="AK15" s="188">
        <v>6578</v>
      </c>
      <c r="AL15" s="188">
        <v>2160</v>
      </c>
      <c r="AM15" s="188">
        <v>877</v>
      </c>
      <c r="AN15" s="188">
        <v>6243</v>
      </c>
      <c r="AO15" s="188">
        <v>3481</v>
      </c>
      <c r="AP15" s="188">
        <v>-1048</v>
      </c>
      <c r="AQ15" s="188">
        <v>-150</v>
      </c>
      <c r="AR15" s="188">
        <v>232</v>
      </c>
      <c r="AT15" s="188">
        <v>7084</v>
      </c>
      <c r="AU15" s="188">
        <v>0</v>
      </c>
      <c r="AV15" s="188">
        <v>1739</v>
      </c>
      <c r="AW15" s="188">
        <v>1154</v>
      </c>
      <c r="AX15" s="188">
        <v>6962</v>
      </c>
      <c r="AY15" s="188">
        <v>3453</v>
      </c>
      <c r="AZ15" s="188">
        <v>4978</v>
      </c>
      <c r="BA15" s="188">
        <v>-1471</v>
      </c>
      <c r="BB15" s="188">
        <v>-80</v>
      </c>
      <c r="BC15" s="188">
        <v>0</v>
      </c>
      <c r="BE15" s="188">
        <v>5971</v>
      </c>
      <c r="BF15" s="188">
        <v>0</v>
      </c>
      <c r="BG15" s="188">
        <v>6633</v>
      </c>
      <c r="BH15" s="188">
        <v>3332</v>
      </c>
      <c r="BI15" s="188">
        <v>734</v>
      </c>
      <c r="BJ15" s="188">
        <v>4480</v>
      </c>
      <c r="BK15" s="188">
        <v>3970</v>
      </c>
      <c r="BL15" s="188">
        <v>-1164</v>
      </c>
      <c r="BM15" s="188">
        <v>-72</v>
      </c>
      <c r="BN15" s="188">
        <v>34</v>
      </c>
      <c r="BP15" s="188">
        <v>7077</v>
      </c>
      <c r="BQ15" s="188">
        <v>0</v>
      </c>
      <c r="BR15" s="188">
        <v>903</v>
      </c>
      <c r="BS15" s="188">
        <v>1396</v>
      </c>
      <c r="BT15" s="188">
        <v>3991</v>
      </c>
      <c r="BU15" s="188">
        <v>7094</v>
      </c>
      <c r="BV15" s="188">
        <v>4919</v>
      </c>
      <c r="BW15" s="188">
        <v>-1163</v>
      </c>
      <c r="BX15" s="188">
        <v>-80</v>
      </c>
      <c r="BY15" s="188">
        <v>0</v>
      </c>
      <c r="CA15" s="188">
        <v>6877</v>
      </c>
      <c r="CB15" s="188">
        <v>0</v>
      </c>
      <c r="CC15" s="188">
        <v>8001</v>
      </c>
      <c r="CD15" s="188">
        <v>2803</v>
      </c>
      <c r="CE15" s="188">
        <v>-158</v>
      </c>
      <c r="CF15" s="188">
        <v>3633</v>
      </c>
      <c r="CG15" s="188">
        <v>3996</v>
      </c>
      <c r="CH15" s="188">
        <v>-540</v>
      </c>
      <c r="CI15" s="188">
        <v>-118</v>
      </c>
      <c r="CJ15" s="188">
        <v>508</v>
      </c>
      <c r="CL15" s="188">
        <v>5060</v>
      </c>
      <c r="CM15" s="188">
        <v>0</v>
      </c>
      <c r="CN15" s="188">
        <v>6686</v>
      </c>
      <c r="CO15" s="188">
        <v>2850</v>
      </c>
      <c r="CP15" s="188">
        <v>914</v>
      </c>
      <c r="CQ15" s="188">
        <v>2001</v>
      </c>
      <c r="CR15" s="188">
        <v>3964</v>
      </c>
      <c r="CS15" s="188">
        <v>1805</v>
      </c>
      <c r="CT15" s="188">
        <v>-60</v>
      </c>
      <c r="CU15" s="188">
        <v>30</v>
      </c>
      <c r="CV15" s="190"/>
      <c r="CW15" s="188">
        <v>6079</v>
      </c>
      <c r="CX15" s="188">
        <v>0</v>
      </c>
      <c r="CY15" s="188">
        <v>1537</v>
      </c>
      <c r="CZ15" s="188">
        <v>1412</v>
      </c>
      <c r="DA15" s="188">
        <v>3655</v>
      </c>
      <c r="DB15" s="188">
        <v>10319</v>
      </c>
      <c r="DC15" s="188">
        <v>5401</v>
      </c>
      <c r="DD15" s="188">
        <v>-1231</v>
      </c>
      <c r="DE15" s="188">
        <v>0</v>
      </c>
      <c r="DF15" s="188">
        <v>0</v>
      </c>
      <c r="DH15" s="188">
        <v>6948</v>
      </c>
      <c r="DI15" s="188">
        <v>0</v>
      </c>
      <c r="DJ15" s="188">
        <v>2512</v>
      </c>
      <c r="DK15" s="188">
        <v>2004</v>
      </c>
      <c r="DL15" s="188">
        <v>1591</v>
      </c>
      <c r="DM15" s="188">
        <v>7725</v>
      </c>
      <c r="DN15" s="188">
        <v>3752</v>
      </c>
      <c r="DO15" s="188">
        <v>410</v>
      </c>
      <c r="DP15" s="188">
        <v>-133</v>
      </c>
      <c r="DQ15" s="188">
        <v>682</v>
      </c>
      <c r="DS15" s="188">
        <v>7100</v>
      </c>
      <c r="DT15" s="188">
        <v>0</v>
      </c>
      <c r="DU15" s="188">
        <v>924</v>
      </c>
      <c r="DV15" s="188">
        <v>1430</v>
      </c>
      <c r="DW15" s="188">
        <v>3952</v>
      </c>
      <c r="DX15" s="188">
        <v>4820</v>
      </c>
      <c r="DY15" s="188">
        <v>3430</v>
      </c>
      <c r="DZ15" s="188">
        <v>-85</v>
      </c>
      <c r="EA15" s="188">
        <v>-59</v>
      </c>
      <c r="EB15" s="188">
        <v>267</v>
      </c>
      <c r="ED15" s="188">
        <v>7091</v>
      </c>
      <c r="EE15" s="188">
        <v>0</v>
      </c>
      <c r="EF15" s="188">
        <v>980</v>
      </c>
      <c r="EG15" s="188">
        <v>837</v>
      </c>
      <c r="EH15" s="188">
        <v>-111</v>
      </c>
      <c r="EI15" s="188">
        <v>8904</v>
      </c>
      <c r="EJ15" s="188">
        <v>4966</v>
      </c>
      <c r="EK15" s="188">
        <v>-637</v>
      </c>
      <c r="EL15" s="188">
        <v>-80</v>
      </c>
      <c r="EM15" s="188">
        <v>0</v>
      </c>
      <c r="EO15" s="188">
        <v>6464</v>
      </c>
      <c r="EP15" s="188">
        <v>0</v>
      </c>
      <c r="EQ15" s="188">
        <v>5812</v>
      </c>
      <c r="ER15" s="188">
        <v>2432</v>
      </c>
      <c r="ES15" s="188">
        <v>103</v>
      </c>
      <c r="ET15" s="188">
        <v>7523</v>
      </c>
      <c r="EU15" s="188">
        <v>5082</v>
      </c>
      <c r="EV15" s="188">
        <v>-1053</v>
      </c>
      <c r="EW15" s="188">
        <v>0</v>
      </c>
      <c r="EX15" s="188">
        <v>0</v>
      </c>
      <c r="EZ15" s="188">
        <v>6859</v>
      </c>
      <c r="FA15" s="188">
        <v>0</v>
      </c>
      <c r="FB15" s="188">
        <v>4322</v>
      </c>
      <c r="FC15" s="188">
        <v>1826</v>
      </c>
      <c r="FD15" s="188">
        <v>424</v>
      </c>
      <c r="FE15" s="188">
        <v>7580</v>
      </c>
      <c r="FF15" s="188">
        <v>3911</v>
      </c>
      <c r="FG15" s="188">
        <v>-655</v>
      </c>
      <c r="FH15" s="188">
        <v>-151</v>
      </c>
      <c r="FI15" s="188">
        <v>591</v>
      </c>
      <c r="FK15" s="188">
        <v>5039</v>
      </c>
      <c r="FL15" s="188">
        <v>0</v>
      </c>
      <c r="FM15" s="188">
        <v>4933</v>
      </c>
      <c r="FN15" s="188">
        <v>1595</v>
      </c>
      <c r="FO15" s="188">
        <v>-245</v>
      </c>
      <c r="FP15" s="188">
        <v>9541</v>
      </c>
      <c r="FQ15" s="188">
        <v>3766</v>
      </c>
      <c r="FR15" s="188">
        <v>-2401</v>
      </c>
      <c r="FS15" s="188">
        <v>-60</v>
      </c>
      <c r="FT15" s="188">
        <v>33</v>
      </c>
      <c r="FV15" s="188">
        <v>5888</v>
      </c>
      <c r="FW15" s="188">
        <v>0</v>
      </c>
      <c r="FX15" s="188">
        <v>1424</v>
      </c>
      <c r="FY15" s="188">
        <v>1679</v>
      </c>
      <c r="FZ15" s="188">
        <v>1147</v>
      </c>
      <c r="GA15" s="188">
        <v>10708</v>
      </c>
      <c r="GB15" s="188">
        <v>4409</v>
      </c>
      <c r="GC15" s="188">
        <v>-1799</v>
      </c>
      <c r="GD15" s="188">
        <v>-59</v>
      </c>
      <c r="GE15" s="188">
        <v>94</v>
      </c>
      <c r="GG15" s="188">
        <v>5049</v>
      </c>
      <c r="GH15" s="188">
        <v>0</v>
      </c>
      <c r="GI15" s="188">
        <v>6441</v>
      </c>
      <c r="GJ15" s="188">
        <v>1397</v>
      </c>
      <c r="GK15" s="188">
        <v>616</v>
      </c>
      <c r="GL15" s="188">
        <v>6740</v>
      </c>
      <c r="GM15" s="188">
        <v>4258</v>
      </c>
      <c r="GN15" s="188">
        <v>-237</v>
      </c>
      <c r="GO15" s="188">
        <v>-80</v>
      </c>
      <c r="GP15" s="188">
        <v>548</v>
      </c>
      <c r="GR15" s="188">
        <v>6155</v>
      </c>
      <c r="GS15" s="188">
        <v>0</v>
      </c>
      <c r="GT15" s="188">
        <v>1193</v>
      </c>
      <c r="GU15" s="188">
        <v>1456</v>
      </c>
      <c r="GV15" s="188">
        <v>682</v>
      </c>
      <c r="GW15" s="188">
        <v>13088</v>
      </c>
      <c r="GX15" s="188">
        <v>5184</v>
      </c>
      <c r="GY15" s="188">
        <v>-1306</v>
      </c>
      <c r="GZ15" s="188">
        <v>0</v>
      </c>
      <c r="HA15" s="188">
        <v>0</v>
      </c>
      <c r="HC15" s="188">
        <v>6062</v>
      </c>
      <c r="HD15" s="188">
        <v>0</v>
      </c>
      <c r="HE15" s="188">
        <v>1581</v>
      </c>
      <c r="HF15" s="188">
        <v>528</v>
      </c>
      <c r="HG15" s="188">
        <v>1418</v>
      </c>
      <c r="HH15" s="188">
        <v>13926</v>
      </c>
      <c r="HI15" s="188">
        <v>5296</v>
      </c>
      <c r="HJ15" s="188">
        <v>-2518</v>
      </c>
      <c r="HK15" s="188">
        <v>0</v>
      </c>
      <c r="HL15" s="188">
        <v>0</v>
      </c>
      <c r="HN15" s="188">
        <v>7080</v>
      </c>
      <c r="HO15" s="188">
        <v>0</v>
      </c>
      <c r="HP15" s="188">
        <v>965</v>
      </c>
      <c r="HQ15" s="188">
        <v>1099</v>
      </c>
      <c r="HR15" s="188">
        <v>-362</v>
      </c>
      <c r="HS15" s="188">
        <v>10835</v>
      </c>
      <c r="HT15" s="188">
        <v>5128</v>
      </c>
      <c r="HU15" s="188">
        <v>-2102</v>
      </c>
      <c r="HV15" s="188">
        <v>-80</v>
      </c>
      <c r="HW15" s="188">
        <v>0</v>
      </c>
      <c r="HY15" s="188">
        <v>5974</v>
      </c>
      <c r="HZ15" s="188">
        <v>0</v>
      </c>
      <c r="IA15" s="188">
        <v>6729</v>
      </c>
      <c r="IB15" s="188">
        <v>3013</v>
      </c>
      <c r="IC15" s="188">
        <v>2317</v>
      </c>
      <c r="ID15" s="188">
        <v>2430</v>
      </c>
      <c r="IE15" s="188">
        <v>4093</v>
      </c>
      <c r="IF15" s="188">
        <v>-279</v>
      </c>
      <c r="IG15" s="188">
        <v>-60</v>
      </c>
      <c r="IH15" s="188">
        <v>84</v>
      </c>
      <c r="IJ15" s="188">
        <v>7076</v>
      </c>
      <c r="IK15" s="188">
        <v>0</v>
      </c>
      <c r="IL15" s="188">
        <v>1116</v>
      </c>
      <c r="IM15" s="188">
        <v>1145</v>
      </c>
      <c r="IN15" s="188">
        <v>264</v>
      </c>
      <c r="IO15" s="188">
        <v>10889</v>
      </c>
      <c r="IP15" s="188">
        <v>4987</v>
      </c>
      <c r="IQ15" s="188">
        <v>-1413</v>
      </c>
      <c r="IR15" s="188">
        <v>-80</v>
      </c>
      <c r="IS15" s="188">
        <v>0</v>
      </c>
      <c r="IU15" s="188">
        <v>5968</v>
      </c>
      <c r="IV15" s="188">
        <v>0</v>
      </c>
      <c r="IW15" s="188">
        <v>6678</v>
      </c>
      <c r="IX15" s="188">
        <v>2504</v>
      </c>
      <c r="IY15" s="188">
        <v>1710</v>
      </c>
      <c r="IZ15" s="188">
        <v>3464</v>
      </c>
      <c r="JA15" s="188">
        <v>4209</v>
      </c>
      <c r="JB15" s="188">
        <v>-510</v>
      </c>
      <c r="JC15" s="188">
        <v>-60</v>
      </c>
      <c r="JD15" s="188">
        <v>88</v>
      </c>
      <c r="JF15" s="188">
        <v>6979</v>
      </c>
      <c r="JG15" s="188">
        <v>0</v>
      </c>
      <c r="JH15" s="188">
        <v>6686</v>
      </c>
      <c r="JI15" s="188">
        <v>3674</v>
      </c>
      <c r="JJ15" s="188">
        <v>776</v>
      </c>
      <c r="JK15" s="188">
        <v>1597</v>
      </c>
      <c r="JL15" s="188">
        <v>3893</v>
      </c>
      <c r="JM15" s="188">
        <v>8</v>
      </c>
      <c r="JN15" s="188">
        <v>-60</v>
      </c>
      <c r="JO15" s="188">
        <v>27</v>
      </c>
      <c r="JQ15" s="188">
        <v>7083</v>
      </c>
      <c r="JR15" s="188">
        <v>0</v>
      </c>
      <c r="JS15" s="188">
        <v>1101</v>
      </c>
      <c r="JT15" s="188">
        <v>1480</v>
      </c>
      <c r="JU15" s="188">
        <v>2163</v>
      </c>
      <c r="JV15" s="188">
        <v>6853</v>
      </c>
      <c r="JW15" s="188">
        <v>5209</v>
      </c>
      <c r="JX15" s="188">
        <v>-236</v>
      </c>
      <c r="JY15" s="188">
        <v>-80</v>
      </c>
      <c r="JZ15" s="188">
        <v>0</v>
      </c>
      <c r="KB15" s="188">
        <v>3943</v>
      </c>
      <c r="KC15" s="188">
        <v>0</v>
      </c>
      <c r="KD15" s="188">
        <v>8933</v>
      </c>
      <c r="KE15" s="188">
        <v>1635</v>
      </c>
      <c r="KF15" s="188">
        <v>2117</v>
      </c>
      <c r="KG15" s="188">
        <v>4340</v>
      </c>
      <c r="KH15" s="188">
        <v>4301</v>
      </c>
      <c r="KI15" s="188">
        <v>-821</v>
      </c>
      <c r="KJ15" s="188">
        <v>-100</v>
      </c>
      <c r="KK15" s="188">
        <v>667</v>
      </c>
      <c r="KM15" s="188">
        <v>7101</v>
      </c>
      <c r="KN15" s="188">
        <v>0</v>
      </c>
      <c r="KO15" s="188">
        <v>6436</v>
      </c>
      <c r="KP15" s="188">
        <v>1743</v>
      </c>
      <c r="KQ15" s="188">
        <v>167</v>
      </c>
      <c r="KR15" s="188">
        <v>2985</v>
      </c>
      <c r="KS15" s="188">
        <v>3624</v>
      </c>
      <c r="KT15" s="188">
        <v>936</v>
      </c>
      <c r="KU15" s="188">
        <v>-60</v>
      </c>
      <c r="KV15" s="188">
        <v>31</v>
      </c>
      <c r="KX15" s="188">
        <v>6086</v>
      </c>
      <c r="KY15" s="188">
        <v>0</v>
      </c>
      <c r="KZ15" s="188">
        <v>564</v>
      </c>
      <c r="LA15" s="188">
        <v>1593</v>
      </c>
      <c r="LB15" s="188">
        <v>-416</v>
      </c>
      <c r="LC15" s="188">
        <v>10095</v>
      </c>
      <c r="LD15" s="188">
        <v>4992</v>
      </c>
      <c r="LE15" s="188">
        <v>-1220</v>
      </c>
      <c r="LF15" s="188">
        <v>-80</v>
      </c>
      <c r="LG15" s="188">
        <v>0</v>
      </c>
      <c r="LI15" s="188">
        <v>7095</v>
      </c>
      <c r="LJ15" s="188">
        <v>0</v>
      </c>
      <c r="LK15" s="188">
        <v>5743</v>
      </c>
      <c r="LL15" s="188">
        <v>2064</v>
      </c>
      <c r="LM15" s="188">
        <v>198</v>
      </c>
      <c r="LN15" s="188">
        <v>3046</v>
      </c>
      <c r="LO15" s="188">
        <v>3695</v>
      </c>
      <c r="LP15" s="188">
        <v>1404</v>
      </c>
      <c r="LQ15" s="188">
        <v>-77</v>
      </c>
      <c r="LR15" s="188">
        <v>17</v>
      </c>
      <c r="LT15" s="188">
        <v>6090</v>
      </c>
      <c r="LU15" s="188">
        <v>0</v>
      </c>
      <c r="LV15" s="188">
        <v>1052</v>
      </c>
      <c r="LW15" s="188">
        <v>3343</v>
      </c>
      <c r="LX15" s="188">
        <v>6619</v>
      </c>
      <c r="LY15" s="188">
        <v>9287</v>
      </c>
      <c r="LZ15" s="188">
        <v>6258</v>
      </c>
      <c r="MA15" s="188">
        <v>-1144</v>
      </c>
      <c r="MB15" s="188">
        <v>-151</v>
      </c>
      <c r="MC15" s="188">
        <v>0</v>
      </c>
    </row>
    <row r="16" spans="2:363">
      <c r="B16" s="208">
        <f t="shared" si="0"/>
        <v>6411.2</v>
      </c>
      <c r="C16" s="208">
        <f t="shared" si="1"/>
        <v>0</v>
      </c>
      <c r="D16" s="208">
        <f t="shared" si="2"/>
        <v>3686.1</v>
      </c>
      <c r="E16" s="208">
        <f t="shared" si="3"/>
        <v>1817.2666666666667</v>
      </c>
      <c r="F16" s="208">
        <f t="shared" si="4"/>
        <v>1723.7</v>
      </c>
      <c r="G16" s="208">
        <f t="shared" si="5"/>
        <v>6592.4333333333334</v>
      </c>
      <c r="H16" s="208">
        <f t="shared" si="6"/>
        <v>4481.833333333333</v>
      </c>
      <c r="I16" s="208">
        <f t="shared" si="7"/>
        <v>-685.6</v>
      </c>
      <c r="J16" s="208">
        <f t="shared" si="8"/>
        <v>-73.7</v>
      </c>
      <c r="K16" s="208">
        <f t="shared" si="9"/>
        <v>130.33333333333334</v>
      </c>
      <c r="M16" s="188">
        <v>7068</v>
      </c>
      <c r="N16" s="188">
        <v>0</v>
      </c>
      <c r="O16" s="188">
        <v>1058</v>
      </c>
      <c r="P16" s="188">
        <v>1216</v>
      </c>
      <c r="Q16" s="188">
        <v>6125</v>
      </c>
      <c r="R16" s="188">
        <v>2433</v>
      </c>
      <c r="S16" s="188">
        <v>5260</v>
      </c>
      <c r="T16" s="188">
        <v>228</v>
      </c>
      <c r="U16" s="188">
        <v>-80</v>
      </c>
      <c r="V16" s="188">
        <v>0</v>
      </c>
      <c r="X16" s="188">
        <v>7097</v>
      </c>
      <c r="Y16" s="188">
        <v>0</v>
      </c>
      <c r="Z16" s="188">
        <v>2351</v>
      </c>
      <c r="AA16" s="188">
        <v>1868</v>
      </c>
      <c r="AB16" s="188">
        <v>6078</v>
      </c>
      <c r="AC16" s="188">
        <v>2856</v>
      </c>
      <c r="AD16" s="188">
        <v>4044</v>
      </c>
      <c r="AE16" s="188">
        <v>-58</v>
      </c>
      <c r="AF16" s="188">
        <v>-60</v>
      </c>
      <c r="AG16" s="188">
        <v>19</v>
      </c>
      <c r="AI16" s="188">
        <v>6879</v>
      </c>
      <c r="AJ16" s="188">
        <v>0</v>
      </c>
      <c r="AK16" s="188">
        <v>6575</v>
      </c>
      <c r="AL16" s="188">
        <v>2239</v>
      </c>
      <c r="AM16" s="188">
        <v>841</v>
      </c>
      <c r="AN16" s="188">
        <v>6065</v>
      </c>
      <c r="AO16" s="188">
        <v>3481</v>
      </c>
      <c r="AP16" s="188">
        <v>-904</v>
      </c>
      <c r="AQ16" s="188">
        <v>-150</v>
      </c>
      <c r="AR16" s="188">
        <v>231</v>
      </c>
      <c r="AT16" s="188">
        <v>7090</v>
      </c>
      <c r="AU16" s="188">
        <v>0</v>
      </c>
      <c r="AV16" s="188">
        <v>1724</v>
      </c>
      <c r="AW16" s="188">
        <v>1123</v>
      </c>
      <c r="AX16" s="188">
        <v>6761</v>
      </c>
      <c r="AY16" s="188">
        <v>3544</v>
      </c>
      <c r="AZ16" s="188">
        <v>4980</v>
      </c>
      <c r="BA16" s="188">
        <v>-1587</v>
      </c>
      <c r="BB16" s="188">
        <v>-80</v>
      </c>
      <c r="BC16" s="188">
        <v>0</v>
      </c>
      <c r="BE16" s="188">
        <v>5974</v>
      </c>
      <c r="BF16" s="188">
        <v>0</v>
      </c>
      <c r="BG16" s="188">
        <v>6537</v>
      </c>
      <c r="BH16" s="188">
        <v>3069</v>
      </c>
      <c r="BI16" s="188">
        <v>590</v>
      </c>
      <c r="BJ16" s="188">
        <v>4485</v>
      </c>
      <c r="BK16" s="188">
        <v>3970</v>
      </c>
      <c r="BL16" s="188">
        <v>-829</v>
      </c>
      <c r="BM16" s="188">
        <v>-72</v>
      </c>
      <c r="BN16" s="188">
        <v>33</v>
      </c>
      <c r="BP16" s="188">
        <v>7084</v>
      </c>
      <c r="BQ16" s="188">
        <v>0</v>
      </c>
      <c r="BR16" s="188">
        <v>897</v>
      </c>
      <c r="BS16" s="188">
        <v>1314</v>
      </c>
      <c r="BT16" s="188">
        <v>3787</v>
      </c>
      <c r="BU16" s="188">
        <v>6922</v>
      </c>
      <c r="BV16" s="188">
        <v>4919</v>
      </c>
      <c r="BW16" s="188">
        <v>-1061</v>
      </c>
      <c r="BX16" s="188">
        <v>-80</v>
      </c>
      <c r="BY16" s="188">
        <v>0</v>
      </c>
      <c r="CA16" s="188">
        <v>6875</v>
      </c>
      <c r="CB16" s="188">
        <v>0</v>
      </c>
      <c r="CC16" s="188">
        <v>7970</v>
      </c>
      <c r="CD16" s="188">
        <v>2741</v>
      </c>
      <c r="CE16" s="188">
        <v>-256</v>
      </c>
      <c r="CF16" s="188">
        <v>3575</v>
      </c>
      <c r="CG16" s="188">
        <v>3996</v>
      </c>
      <c r="CH16" s="188">
        <v>-602</v>
      </c>
      <c r="CI16" s="188">
        <v>-118</v>
      </c>
      <c r="CJ16" s="188">
        <v>507</v>
      </c>
      <c r="CL16" s="188">
        <v>5060</v>
      </c>
      <c r="CM16" s="188">
        <v>0</v>
      </c>
      <c r="CN16" s="188">
        <v>6647</v>
      </c>
      <c r="CO16" s="188">
        <v>2724</v>
      </c>
      <c r="CP16" s="188">
        <v>870</v>
      </c>
      <c r="CQ16" s="188">
        <v>2006</v>
      </c>
      <c r="CR16" s="188">
        <v>3964</v>
      </c>
      <c r="CS16" s="188">
        <v>1893</v>
      </c>
      <c r="CT16" s="188">
        <v>-60</v>
      </c>
      <c r="CU16" s="188">
        <v>30</v>
      </c>
      <c r="CV16" s="190"/>
      <c r="CW16" s="188">
        <v>6074</v>
      </c>
      <c r="CX16" s="188">
        <v>0</v>
      </c>
      <c r="CY16" s="188">
        <v>1555</v>
      </c>
      <c r="CZ16" s="188">
        <v>1399</v>
      </c>
      <c r="DA16" s="188">
        <v>3643</v>
      </c>
      <c r="DB16" s="188">
        <v>10326</v>
      </c>
      <c r="DC16" s="188">
        <v>5402</v>
      </c>
      <c r="DD16" s="188">
        <v>-1375</v>
      </c>
      <c r="DE16" s="188">
        <v>0</v>
      </c>
      <c r="DF16" s="188">
        <v>0</v>
      </c>
      <c r="DH16" s="188">
        <v>6951</v>
      </c>
      <c r="DI16" s="188">
        <v>0</v>
      </c>
      <c r="DJ16" s="188">
        <v>2503</v>
      </c>
      <c r="DK16" s="188">
        <v>1795</v>
      </c>
      <c r="DL16" s="188">
        <v>1721</v>
      </c>
      <c r="DM16" s="188">
        <v>7634</v>
      </c>
      <c r="DN16" s="188">
        <v>3752</v>
      </c>
      <c r="DO16" s="188">
        <v>386</v>
      </c>
      <c r="DP16" s="188">
        <v>-133</v>
      </c>
      <c r="DQ16" s="188">
        <v>681</v>
      </c>
      <c r="DS16" s="188">
        <v>7100</v>
      </c>
      <c r="DT16" s="188">
        <v>0</v>
      </c>
      <c r="DU16" s="188">
        <v>960</v>
      </c>
      <c r="DV16" s="188">
        <v>1429</v>
      </c>
      <c r="DW16" s="188">
        <v>4013</v>
      </c>
      <c r="DX16" s="188">
        <v>4822</v>
      </c>
      <c r="DY16" s="188">
        <v>3430</v>
      </c>
      <c r="DZ16" s="188">
        <v>-172</v>
      </c>
      <c r="EA16" s="188">
        <v>-60</v>
      </c>
      <c r="EB16" s="188">
        <v>266</v>
      </c>
      <c r="ED16" s="188">
        <v>7091</v>
      </c>
      <c r="EE16" s="188">
        <v>0</v>
      </c>
      <c r="EF16" s="188">
        <v>972</v>
      </c>
      <c r="EG16" s="188">
        <v>798</v>
      </c>
      <c r="EH16" s="188">
        <v>-232</v>
      </c>
      <c r="EI16" s="188">
        <v>8865</v>
      </c>
      <c r="EJ16" s="188">
        <v>4965</v>
      </c>
      <c r="EK16" s="188">
        <v>-722</v>
      </c>
      <c r="EL16" s="188">
        <v>-80</v>
      </c>
      <c r="EM16" s="188">
        <v>0</v>
      </c>
      <c r="EO16" s="188">
        <v>6467</v>
      </c>
      <c r="EP16" s="188">
        <v>0</v>
      </c>
      <c r="EQ16" s="188">
        <v>5649</v>
      </c>
      <c r="ER16" s="188">
        <v>2217</v>
      </c>
      <c r="ES16" s="188">
        <v>-36</v>
      </c>
      <c r="ET16" s="188">
        <v>7641</v>
      </c>
      <c r="EU16" s="188">
        <v>5082</v>
      </c>
      <c r="EV16" s="188">
        <v>-1071</v>
      </c>
      <c r="EW16" s="188">
        <v>0</v>
      </c>
      <c r="EX16" s="188">
        <v>0</v>
      </c>
      <c r="EZ16" s="188">
        <v>6863</v>
      </c>
      <c r="FA16" s="188">
        <v>0</v>
      </c>
      <c r="FB16" s="188">
        <v>4282</v>
      </c>
      <c r="FC16" s="188">
        <v>1797</v>
      </c>
      <c r="FD16" s="188">
        <v>339</v>
      </c>
      <c r="FE16" s="188">
        <v>7596</v>
      </c>
      <c r="FF16" s="188">
        <v>3911</v>
      </c>
      <c r="FG16" s="188">
        <v>-725</v>
      </c>
      <c r="FH16" s="188">
        <v>-151</v>
      </c>
      <c r="FI16" s="188">
        <v>592</v>
      </c>
      <c r="FK16" s="188">
        <v>5037</v>
      </c>
      <c r="FL16" s="188">
        <v>0</v>
      </c>
      <c r="FM16" s="188">
        <v>4931</v>
      </c>
      <c r="FN16" s="188">
        <v>1561</v>
      </c>
      <c r="FO16" s="188">
        <v>-260</v>
      </c>
      <c r="FP16" s="188">
        <v>9461</v>
      </c>
      <c r="FQ16" s="188">
        <v>3766</v>
      </c>
      <c r="FR16" s="188">
        <v>-2373</v>
      </c>
      <c r="FS16" s="188">
        <v>-60</v>
      </c>
      <c r="FT16" s="188">
        <v>33</v>
      </c>
      <c r="FV16" s="188">
        <v>5886</v>
      </c>
      <c r="FW16" s="188">
        <v>0</v>
      </c>
      <c r="FX16" s="188">
        <v>1443</v>
      </c>
      <c r="FY16" s="188">
        <v>1563</v>
      </c>
      <c r="FZ16" s="188">
        <v>960</v>
      </c>
      <c r="GA16" s="188">
        <v>10776</v>
      </c>
      <c r="GB16" s="188">
        <v>4409</v>
      </c>
      <c r="GC16" s="188">
        <v>-2064</v>
      </c>
      <c r="GD16" s="188">
        <v>-60</v>
      </c>
      <c r="GE16" s="188">
        <v>95</v>
      </c>
      <c r="GG16" s="188">
        <v>5046</v>
      </c>
      <c r="GH16" s="188">
        <v>0</v>
      </c>
      <c r="GI16" s="188">
        <v>6330</v>
      </c>
      <c r="GJ16" s="188">
        <v>1294</v>
      </c>
      <c r="GK16" s="188">
        <v>545</v>
      </c>
      <c r="GL16" s="188">
        <v>6636</v>
      </c>
      <c r="GM16" s="188">
        <v>4258</v>
      </c>
      <c r="GN16" s="188">
        <v>-180</v>
      </c>
      <c r="GO16" s="188">
        <v>-80</v>
      </c>
      <c r="GP16" s="188">
        <v>549</v>
      </c>
      <c r="GR16" s="188">
        <v>6158</v>
      </c>
      <c r="GS16" s="188">
        <v>0</v>
      </c>
      <c r="GT16" s="188">
        <v>1242</v>
      </c>
      <c r="GU16" s="188">
        <v>1551</v>
      </c>
      <c r="GV16" s="188">
        <v>646</v>
      </c>
      <c r="GW16" s="188">
        <v>12594</v>
      </c>
      <c r="GX16" s="188">
        <v>5185</v>
      </c>
      <c r="GY16" s="188">
        <v>-905</v>
      </c>
      <c r="GZ16" s="188">
        <v>0</v>
      </c>
      <c r="HA16" s="188">
        <v>0</v>
      </c>
      <c r="HC16" s="188">
        <v>6068</v>
      </c>
      <c r="HD16" s="188">
        <v>0</v>
      </c>
      <c r="HE16" s="188">
        <v>1499</v>
      </c>
      <c r="HF16" s="188">
        <v>377</v>
      </c>
      <c r="HG16" s="188">
        <v>989</v>
      </c>
      <c r="HH16" s="188">
        <v>14056</v>
      </c>
      <c r="HI16" s="188">
        <v>5296</v>
      </c>
      <c r="HJ16" s="188">
        <v>-2439</v>
      </c>
      <c r="HK16" s="188">
        <v>0</v>
      </c>
      <c r="HL16" s="188">
        <v>0</v>
      </c>
      <c r="HN16" s="188">
        <v>7075</v>
      </c>
      <c r="HO16" s="188">
        <v>0</v>
      </c>
      <c r="HP16" s="188">
        <v>937</v>
      </c>
      <c r="HQ16" s="188">
        <v>1114</v>
      </c>
      <c r="HR16" s="188">
        <v>-287</v>
      </c>
      <c r="HS16" s="188">
        <v>10564</v>
      </c>
      <c r="HT16" s="188">
        <v>5128</v>
      </c>
      <c r="HU16" s="188">
        <v>-1963</v>
      </c>
      <c r="HV16" s="188">
        <v>-80</v>
      </c>
      <c r="HW16" s="188">
        <v>0</v>
      </c>
      <c r="HY16" s="188">
        <v>5972</v>
      </c>
      <c r="HZ16" s="188">
        <v>0</v>
      </c>
      <c r="IA16" s="188">
        <v>6754</v>
      </c>
      <c r="IB16" s="188">
        <v>2897</v>
      </c>
      <c r="IC16" s="188">
        <v>2166</v>
      </c>
      <c r="ID16" s="188">
        <v>2451</v>
      </c>
      <c r="IE16" s="188">
        <v>4093</v>
      </c>
      <c r="IF16" s="188">
        <v>-378</v>
      </c>
      <c r="IG16" s="188">
        <v>-60</v>
      </c>
      <c r="IH16" s="188">
        <v>58</v>
      </c>
      <c r="IJ16" s="188">
        <v>7077</v>
      </c>
      <c r="IK16" s="188">
        <v>0</v>
      </c>
      <c r="IL16" s="188">
        <v>1040</v>
      </c>
      <c r="IM16" s="188">
        <v>938</v>
      </c>
      <c r="IN16" s="188">
        <v>26</v>
      </c>
      <c r="IO16" s="188">
        <v>10860</v>
      </c>
      <c r="IP16" s="188">
        <v>4987</v>
      </c>
      <c r="IQ16" s="188">
        <v>-1225</v>
      </c>
      <c r="IR16" s="188">
        <v>-80</v>
      </c>
      <c r="IS16" s="188">
        <v>0</v>
      </c>
      <c r="IU16" s="188">
        <v>5972</v>
      </c>
      <c r="IV16" s="188">
        <v>0</v>
      </c>
      <c r="IW16" s="188">
        <v>6644</v>
      </c>
      <c r="IX16" s="188">
        <v>2510</v>
      </c>
      <c r="IY16" s="188">
        <v>1816</v>
      </c>
      <c r="IZ16" s="188">
        <v>3465</v>
      </c>
      <c r="JA16" s="188">
        <v>4209</v>
      </c>
      <c r="JB16" s="188">
        <v>-650</v>
      </c>
      <c r="JC16" s="188">
        <v>-60</v>
      </c>
      <c r="JD16" s="188">
        <v>75</v>
      </c>
      <c r="JF16" s="188">
        <v>6981</v>
      </c>
      <c r="JG16" s="188">
        <v>0</v>
      </c>
      <c r="JH16" s="188">
        <v>6716</v>
      </c>
      <c r="JI16" s="188">
        <v>3381</v>
      </c>
      <c r="JJ16" s="188">
        <v>743</v>
      </c>
      <c r="JK16" s="188">
        <v>1586</v>
      </c>
      <c r="JL16" s="188">
        <v>3893</v>
      </c>
      <c r="JM16" s="188">
        <v>-70</v>
      </c>
      <c r="JN16" s="188">
        <v>-60</v>
      </c>
      <c r="JO16" s="188">
        <v>24</v>
      </c>
      <c r="JQ16" s="188">
        <v>7083</v>
      </c>
      <c r="JR16" s="188">
        <v>0</v>
      </c>
      <c r="JS16" s="188">
        <v>1063</v>
      </c>
      <c r="JT16" s="188">
        <v>1318</v>
      </c>
      <c r="JU16" s="188">
        <v>1979</v>
      </c>
      <c r="JV16" s="188">
        <v>6867</v>
      </c>
      <c r="JW16" s="188">
        <v>5210</v>
      </c>
      <c r="JX16" s="188">
        <v>-291</v>
      </c>
      <c r="JY16" s="188">
        <v>-80</v>
      </c>
      <c r="JZ16" s="188">
        <v>0</v>
      </c>
      <c r="KB16" s="188">
        <v>3933</v>
      </c>
      <c r="KC16" s="188">
        <v>0</v>
      </c>
      <c r="KD16" s="188">
        <v>8752</v>
      </c>
      <c r="KE16" s="188">
        <v>1609</v>
      </c>
      <c r="KF16" s="188">
        <v>2067</v>
      </c>
      <c r="KG16" s="188">
        <v>4409</v>
      </c>
      <c r="KH16" s="188">
        <v>4301</v>
      </c>
      <c r="KI16" s="188">
        <v>-952</v>
      </c>
      <c r="KJ16" s="188">
        <v>-100</v>
      </c>
      <c r="KK16" s="188">
        <v>669</v>
      </c>
      <c r="KM16" s="188">
        <v>7102</v>
      </c>
      <c r="KN16" s="188">
        <v>0</v>
      </c>
      <c r="KO16" s="188">
        <v>6335</v>
      </c>
      <c r="KP16" s="188">
        <v>1744</v>
      </c>
      <c r="KQ16" s="188">
        <v>30</v>
      </c>
      <c r="KR16" s="188">
        <v>2976</v>
      </c>
      <c r="KS16" s="188">
        <v>3624</v>
      </c>
      <c r="KT16" s="188">
        <v>909</v>
      </c>
      <c r="KU16" s="188">
        <v>-60</v>
      </c>
      <c r="KV16" s="188">
        <v>31</v>
      </c>
      <c r="KX16" s="188">
        <v>6085</v>
      </c>
      <c r="KY16" s="188">
        <v>0</v>
      </c>
      <c r="KZ16" s="188">
        <v>566</v>
      </c>
      <c r="LA16" s="188">
        <v>1726</v>
      </c>
      <c r="LB16" s="188">
        <v>-372</v>
      </c>
      <c r="LC16" s="188">
        <v>10042</v>
      </c>
      <c r="LD16" s="188">
        <v>4992</v>
      </c>
      <c r="LE16" s="188">
        <v>-1309</v>
      </c>
      <c r="LF16" s="188">
        <v>-80</v>
      </c>
      <c r="LG16" s="188">
        <v>0</v>
      </c>
      <c r="LI16" s="188">
        <v>7101</v>
      </c>
      <c r="LJ16" s="188">
        <v>0</v>
      </c>
      <c r="LK16" s="188">
        <v>5604</v>
      </c>
      <c r="LL16" s="188">
        <v>1926</v>
      </c>
      <c r="LM16" s="188">
        <v>140</v>
      </c>
      <c r="LN16" s="188">
        <v>3055</v>
      </c>
      <c r="LO16" s="188">
        <v>3695</v>
      </c>
      <c r="LP16" s="188">
        <v>1323</v>
      </c>
      <c r="LQ16" s="188">
        <v>-77</v>
      </c>
      <c r="LR16" s="188">
        <v>17</v>
      </c>
      <c r="LT16" s="188">
        <v>6087</v>
      </c>
      <c r="LU16" s="188">
        <v>0</v>
      </c>
      <c r="LV16" s="188">
        <v>1047</v>
      </c>
      <c r="LW16" s="188">
        <v>3280</v>
      </c>
      <c r="LX16" s="188">
        <v>6279</v>
      </c>
      <c r="LY16" s="188">
        <v>9205</v>
      </c>
      <c r="LZ16" s="188">
        <v>6253</v>
      </c>
      <c r="MA16" s="188">
        <v>-1402</v>
      </c>
      <c r="MB16" s="188">
        <v>-150</v>
      </c>
      <c r="MC16" s="188">
        <v>0</v>
      </c>
    </row>
    <row r="17" spans="2:341">
      <c r="B17" s="208">
        <f t="shared" si="0"/>
        <v>6410.666666666667</v>
      </c>
      <c r="C17" s="208">
        <f t="shared" si="1"/>
        <v>0</v>
      </c>
      <c r="D17" s="208">
        <f t="shared" si="2"/>
        <v>3635.6666666666665</v>
      </c>
      <c r="E17" s="208">
        <f t="shared" si="3"/>
        <v>1764.4</v>
      </c>
      <c r="F17" s="208">
        <f t="shared" si="4"/>
        <v>1602.0333333333333</v>
      </c>
      <c r="G17" s="208">
        <f t="shared" si="5"/>
        <v>6553.7</v>
      </c>
      <c r="H17" s="208">
        <f t="shared" si="6"/>
        <v>4481.8</v>
      </c>
      <c r="I17" s="208">
        <f t="shared" si="7"/>
        <v>-607.23333333333335</v>
      </c>
      <c r="J17" s="208">
        <f t="shared" si="8"/>
        <v>-73.733333333333334</v>
      </c>
      <c r="K17" s="208">
        <f t="shared" si="9"/>
        <v>128</v>
      </c>
      <c r="M17" s="188">
        <v>7073</v>
      </c>
      <c r="N17" s="188">
        <v>0</v>
      </c>
      <c r="O17" s="188">
        <v>1018</v>
      </c>
      <c r="P17" s="188">
        <v>1159</v>
      </c>
      <c r="Q17" s="188">
        <v>6007</v>
      </c>
      <c r="R17" s="188">
        <v>2516</v>
      </c>
      <c r="S17" s="188">
        <v>5256</v>
      </c>
      <c r="T17" s="188">
        <v>401</v>
      </c>
      <c r="U17" s="188">
        <v>-80</v>
      </c>
      <c r="V17" s="188">
        <v>0</v>
      </c>
      <c r="X17" s="188">
        <v>7090</v>
      </c>
      <c r="Y17" s="188">
        <v>0</v>
      </c>
      <c r="Z17" s="188">
        <v>2350</v>
      </c>
      <c r="AA17" s="188">
        <v>1897</v>
      </c>
      <c r="AB17" s="188">
        <v>6076</v>
      </c>
      <c r="AC17" s="188">
        <v>2776</v>
      </c>
      <c r="AD17" s="188">
        <v>4044</v>
      </c>
      <c r="AE17" s="188">
        <v>-272</v>
      </c>
      <c r="AF17" s="188">
        <v>-60</v>
      </c>
      <c r="AG17" s="188">
        <v>19</v>
      </c>
      <c r="AI17" s="188">
        <v>6877</v>
      </c>
      <c r="AJ17" s="188">
        <v>0</v>
      </c>
      <c r="AK17" s="188">
        <v>6465</v>
      </c>
      <c r="AL17" s="188">
        <v>2211</v>
      </c>
      <c r="AM17" s="188">
        <v>831</v>
      </c>
      <c r="AN17" s="188">
        <v>6022</v>
      </c>
      <c r="AO17" s="188">
        <v>3481</v>
      </c>
      <c r="AP17" s="188">
        <v>-851</v>
      </c>
      <c r="AQ17" s="188">
        <v>-150</v>
      </c>
      <c r="AR17" s="188">
        <v>226</v>
      </c>
      <c r="AT17" s="188">
        <v>7089</v>
      </c>
      <c r="AU17" s="188">
        <v>0</v>
      </c>
      <c r="AV17" s="188">
        <v>1680</v>
      </c>
      <c r="AW17" s="188">
        <v>1086</v>
      </c>
      <c r="AX17" s="188">
        <v>6426</v>
      </c>
      <c r="AY17" s="188">
        <v>3547</v>
      </c>
      <c r="AZ17" s="188">
        <v>4984</v>
      </c>
      <c r="BA17" s="188">
        <v>-1172</v>
      </c>
      <c r="BB17" s="188">
        <v>-80</v>
      </c>
      <c r="BC17" s="188">
        <v>0</v>
      </c>
      <c r="BE17" s="188">
        <v>5969</v>
      </c>
      <c r="BF17" s="188">
        <v>0</v>
      </c>
      <c r="BG17" s="188">
        <v>6485</v>
      </c>
      <c r="BH17" s="188">
        <v>3063</v>
      </c>
      <c r="BI17" s="188">
        <v>520</v>
      </c>
      <c r="BJ17" s="188">
        <v>4533</v>
      </c>
      <c r="BK17" s="188">
        <v>3970</v>
      </c>
      <c r="BL17" s="188">
        <v>-991</v>
      </c>
      <c r="BM17" s="188">
        <v>-72</v>
      </c>
      <c r="BN17" s="188">
        <v>32</v>
      </c>
      <c r="BP17" s="188">
        <v>7077</v>
      </c>
      <c r="BQ17" s="188">
        <v>0</v>
      </c>
      <c r="BR17" s="188">
        <v>895</v>
      </c>
      <c r="BS17" s="188">
        <v>1394</v>
      </c>
      <c r="BT17" s="188">
        <v>4081</v>
      </c>
      <c r="BU17" s="188">
        <v>6775</v>
      </c>
      <c r="BV17" s="188">
        <v>4919</v>
      </c>
      <c r="BW17" s="188">
        <v>-1010</v>
      </c>
      <c r="BX17" s="188">
        <v>-80</v>
      </c>
      <c r="BY17" s="188">
        <v>0</v>
      </c>
      <c r="CA17" s="188">
        <v>6875</v>
      </c>
      <c r="CB17" s="188">
        <v>0</v>
      </c>
      <c r="CC17" s="188">
        <v>7893</v>
      </c>
      <c r="CD17" s="188">
        <v>2674</v>
      </c>
      <c r="CE17" s="188">
        <v>-460</v>
      </c>
      <c r="CF17" s="188">
        <v>3457</v>
      </c>
      <c r="CG17" s="188">
        <v>3996</v>
      </c>
      <c r="CH17" s="188">
        <v>-389</v>
      </c>
      <c r="CI17" s="188">
        <v>-118</v>
      </c>
      <c r="CJ17" s="188">
        <v>499</v>
      </c>
      <c r="CL17" s="188">
        <v>5065</v>
      </c>
      <c r="CM17" s="188">
        <v>0</v>
      </c>
      <c r="CN17" s="188">
        <v>6576</v>
      </c>
      <c r="CO17" s="188">
        <v>2561</v>
      </c>
      <c r="CP17" s="188">
        <v>704</v>
      </c>
      <c r="CQ17" s="188">
        <v>2045</v>
      </c>
      <c r="CR17" s="188">
        <v>3964</v>
      </c>
      <c r="CS17" s="188">
        <v>1875</v>
      </c>
      <c r="CT17" s="188">
        <v>-60</v>
      </c>
      <c r="CU17" s="188">
        <v>30</v>
      </c>
      <c r="CV17" s="190"/>
      <c r="CW17" s="188">
        <v>6067</v>
      </c>
      <c r="CX17" s="188">
        <v>0</v>
      </c>
      <c r="CY17" s="188">
        <v>1466</v>
      </c>
      <c r="CZ17" s="188">
        <v>1291</v>
      </c>
      <c r="DA17" s="188">
        <v>3188</v>
      </c>
      <c r="DB17" s="188">
        <v>10270</v>
      </c>
      <c r="DC17" s="188">
        <v>5403</v>
      </c>
      <c r="DD17" s="188">
        <v>-1169</v>
      </c>
      <c r="DE17" s="188">
        <v>0</v>
      </c>
      <c r="DF17" s="188">
        <v>0</v>
      </c>
      <c r="DH17" s="188">
        <v>6955</v>
      </c>
      <c r="DI17" s="188">
        <v>0</v>
      </c>
      <c r="DJ17" s="188">
        <v>2461</v>
      </c>
      <c r="DK17" s="188">
        <v>1664</v>
      </c>
      <c r="DL17" s="188">
        <v>1551</v>
      </c>
      <c r="DM17" s="188">
        <v>7583</v>
      </c>
      <c r="DN17" s="188">
        <v>3752</v>
      </c>
      <c r="DO17" s="188">
        <v>460</v>
      </c>
      <c r="DP17" s="188">
        <v>-133</v>
      </c>
      <c r="DQ17" s="188">
        <v>682</v>
      </c>
      <c r="DS17" s="188">
        <v>7098</v>
      </c>
      <c r="DT17" s="188">
        <v>0</v>
      </c>
      <c r="DU17" s="188">
        <v>954</v>
      </c>
      <c r="DV17" s="188">
        <v>1367</v>
      </c>
      <c r="DW17" s="188">
        <v>3770</v>
      </c>
      <c r="DX17" s="188">
        <v>4849</v>
      </c>
      <c r="DY17" s="188">
        <v>3430</v>
      </c>
      <c r="DZ17" s="188">
        <v>4</v>
      </c>
      <c r="EA17" s="188">
        <v>-60</v>
      </c>
      <c r="EB17" s="188">
        <v>240</v>
      </c>
      <c r="ED17" s="188">
        <v>7091</v>
      </c>
      <c r="EE17" s="188">
        <v>0</v>
      </c>
      <c r="EF17" s="188">
        <v>978</v>
      </c>
      <c r="EG17" s="188">
        <v>787</v>
      </c>
      <c r="EH17" s="188">
        <v>-289</v>
      </c>
      <c r="EI17" s="188">
        <v>8789</v>
      </c>
      <c r="EJ17" s="188">
        <v>4965</v>
      </c>
      <c r="EK17" s="188">
        <v>-805</v>
      </c>
      <c r="EL17" s="188">
        <v>-80</v>
      </c>
      <c r="EM17" s="188">
        <v>0</v>
      </c>
      <c r="EO17" s="188">
        <v>6458</v>
      </c>
      <c r="EP17" s="188">
        <v>0</v>
      </c>
      <c r="EQ17" s="188">
        <v>5544</v>
      </c>
      <c r="ER17" s="188">
        <v>2234</v>
      </c>
      <c r="ES17" s="188">
        <v>-221</v>
      </c>
      <c r="ET17" s="188">
        <v>7614</v>
      </c>
      <c r="EU17" s="188">
        <v>5082</v>
      </c>
      <c r="EV17" s="188">
        <v>-1030</v>
      </c>
      <c r="EW17" s="188">
        <v>0</v>
      </c>
      <c r="EX17" s="188">
        <v>0</v>
      </c>
      <c r="EZ17" s="188">
        <v>6863</v>
      </c>
      <c r="FA17" s="188">
        <v>0</v>
      </c>
      <c r="FB17" s="188">
        <v>4182</v>
      </c>
      <c r="FC17" s="188">
        <v>1704</v>
      </c>
      <c r="FD17" s="188">
        <v>198</v>
      </c>
      <c r="FE17" s="188">
        <v>7562</v>
      </c>
      <c r="FF17" s="188">
        <v>3911</v>
      </c>
      <c r="FG17" s="188">
        <v>-540</v>
      </c>
      <c r="FH17" s="188">
        <v>-151</v>
      </c>
      <c r="FI17" s="188">
        <v>592</v>
      </c>
      <c r="FK17" s="188">
        <v>5040</v>
      </c>
      <c r="FL17" s="188">
        <v>0</v>
      </c>
      <c r="FM17" s="188">
        <v>4851</v>
      </c>
      <c r="FN17" s="188">
        <v>1558</v>
      </c>
      <c r="FO17" s="188">
        <v>-427</v>
      </c>
      <c r="FP17" s="188">
        <v>9432</v>
      </c>
      <c r="FQ17" s="188">
        <v>3766</v>
      </c>
      <c r="FR17" s="188">
        <v>-2267</v>
      </c>
      <c r="FS17" s="188">
        <v>-60</v>
      </c>
      <c r="FT17" s="188">
        <v>33</v>
      </c>
      <c r="FV17" s="188">
        <v>5890</v>
      </c>
      <c r="FW17" s="188">
        <v>0</v>
      </c>
      <c r="FX17" s="188">
        <v>1354</v>
      </c>
      <c r="FY17" s="188">
        <v>1352</v>
      </c>
      <c r="FZ17" s="188">
        <v>639</v>
      </c>
      <c r="GA17" s="188">
        <v>10862</v>
      </c>
      <c r="GB17" s="188">
        <v>4409</v>
      </c>
      <c r="GC17" s="188">
        <v>-1661</v>
      </c>
      <c r="GD17" s="188">
        <v>-60</v>
      </c>
      <c r="GE17" s="188">
        <v>94</v>
      </c>
      <c r="GG17" s="188">
        <v>5044</v>
      </c>
      <c r="GH17" s="188">
        <v>0</v>
      </c>
      <c r="GI17" s="188">
        <v>6339</v>
      </c>
      <c r="GJ17" s="188">
        <v>1375</v>
      </c>
      <c r="GK17" s="188">
        <v>560</v>
      </c>
      <c r="GL17" s="188">
        <v>6556</v>
      </c>
      <c r="GM17" s="188">
        <v>4258</v>
      </c>
      <c r="GN17" s="188">
        <v>-175</v>
      </c>
      <c r="GO17" s="188">
        <v>-80</v>
      </c>
      <c r="GP17" s="188">
        <v>549</v>
      </c>
      <c r="GR17" s="188">
        <v>6165</v>
      </c>
      <c r="GS17" s="188">
        <v>0</v>
      </c>
      <c r="GT17" s="188">
        <v>1194</v>
      </c>
      <c r="GU17" s="188">
        <v>1372</v>
      </c>
      <c r="GV17" s="188">
        <v>387</v>
      </c>
      <c r="GW17" s="188">
        <v>12478</v>
      </c>
      <c r="GX17" s="188">
        <v>5184</v>
      </c>
      <c r="GY17" s="188">
        <v>-1135</v>
      </c>
      <c r="GZ17" s="188">
        <v>0</v>
      </c>
      <c r="HA17" s="188">
        <v>0</v>
      </c>
      <c r="HC17" s="188">
        <v>6072</v>
      </c>
      <c r="HD17" s="188">
        <v>0</v>
      </c>
      <c r="HE17" s="188">
        <v>1284</v>
      </c>
      <c r="HF17" s="188">
        <v>485</v>
      </c>
      <c r="HG17" s="188">
        <v>857</v>
      </c>
      <c r="HH17" s="188">
        <v>14144</v>
      </c>
      <c r="HI17" s="188">
        <v>5296</v>
      </c>
      <c r="HJ17" s="188">
        <v>-2463</v>
      </c>
      <c r="HK17" s="188">
        <v>0</v>
      </c>
      <c r="HL17" s="188">
        <v>0</v>
      </c>
      <c r="HN17" s="188">
        <v>7077</v>
      </c>
      <c r="HO17" s="188">
        <v>0</v>
      </c>
      <c r="HP17" s="188">
        <v>933</v>
      </c>
      <c r="HQ17" s="188">
        <v>1097</v>
      </c>
      <c r="HR17" s="188">
        <v>-350</v>
      </c>
      <c r="HS17" s="188">
        <v>10373</v>
      </c>
      <c r="HT17" s="188">
        <v>5128</v>
      </c>
      <c r="HU17" s="188">
        <v>-1991</v>
      </c>
      <c r="HV17" s="188">
        <v>-80</v>
      </c>
      <c r="HW17" s="188">
        <v>0</v>
      </c>
      <c r="HY17" s="188">
        <v>5973</v>
      </c>
      <c r="HZ17" s="188">
        <v>0</v>
      </c>
      <c r="IA17" s="188">
        <v>6761</v>
      </c>
      <c r="IB17" s="188">
        <v>2868</v>
      </c>
      <c r="IC17" s="188">
        <v>2269</v>
      </c>
      <c r="ID17" s="188">
        <v>2417</v>
      </c>
      <c r="IE17" s="188">
        <v>4093</v>
      </c>
      <c r="IF17" s="188">
        <v>-288</v>
      </c>
      <c r="IG17" s="188">
        <v>-60</v>
      </c>
      <c r="IH17" s="188">
        <v>47</v>
      </c>
      <c r="IJ17" s="188">
        <v>7075</v>
      </c>
      <c r="IK17" s="188">
        <v>0</v>
      </c>
      <c r="IL17" s="188">
        <v>1073</v>
      </c>
      <c r="IM17" s="188">
        <v>1097</v>
      </c>
      <c r="IN17" s="188">
        <v>199</v>
      </c>
      <c r="IO17" s="188">
        <v>10425</v>
      </c>
      <c r="IP17" s="188">
        <v>4987</v>
      </c>
      <c r="IQ17" s="188">
        <v>-1139</v>
      </c>
      <c r="IR17" s="188">
        <v>-80</v>
      </c>
      <c r="IS17" s="188">
        <v>0</v>
      </c>
      <c r="IU17" s="188">
        <v>5970</v>
      </c>
      <c r="IV17" s="188">
        <v>0</v>
      </c>
      <c r="IW17" s="188">
        <v>6659</v>
      </c>
      <c r="IX17" s="188">
        <v>2404</v>
      </c>
      <c r="IY17" s="188">
        <v>1703</v>
      </c>
      <c r="IZ17" s="188">
        <v>3423</v>
      </c>
      <c r="JA17" s="188">
        <v>4209</v>
      </c>
      <c r="JB17" s="188">
        <v>-538</v>
      </c>
      <c r="JC17" s="188">
        <v>-60</v>
      </c>
      <c r="JD17" s="188">
        <v>54</v>
      </c>
      <c r="JF17" s="188">
        <v>6980</v>
      </c>
      <c r="JG17" s="188">
        <v>0</v>
      </c>
      <c r="JH17" s="188">
        <v>6668</v>
      </c>
      <c r="JI17" s="188">
        <v>3182</v>
      </c>
      <c r="JJ17" s="188">
        <v>912</v>
      </c>
      <c r="JK17" s="188">
        <v>1583</v>
      </c>
      <c r="JL17" s="188">
        <v>3893</v>
      </c>
      <c r="JM17" s="188">
        <v>11</v>
      </c>
      <c r="JN17" s="188">
        <v>-60</v>
      </c>
      <c r="JO17" s="188">
        <v>25</v>
      </c>
      <c r="JQ17" s="188">
        <v>7081</v>
      </c>
      <c r="JR17" s="188">
        <v>0</v>
      </c>
      <c r="JS17" s="188">
        <v>1032</v>
      </c>
      <c r="JT17" s="188">
        <v>1294</v>
      </c>
      <c r="JU17" s="188">
        <v>1815</v>
      </c>
      <c r="JV17" s="188">
        <v>7069</v>
      </c>
      <c r="JW17" s="188">
        <v>5209</v>
      </c>
      <c r="JX17" s="188">
        <v>-179</v>
      </c>
      <c r="JY17" s="188">
        <v>-80</v>
      </c>
      <c r="JZ17" s="188">
        <v>0</v>
      </c>
      <c r="KB17" s="188">
        <v>3928</v>
      </c>
      <c r="KC17" s="188">
        <v>0</v>
      </c>
      <c r="KD17" s="188">
        <v>8656</v>
      </c>
      <c r="KE17" s="188">
        <v>1665</v>
      </c>
      <c r="KF17" s="188">
        <v>1842</v>
      </c>
      <c r="KG17" s="188">
        <v>4373</v>
      </c>
      <c r="KH17" s="188">
        <v>4301</v>
      </c>
      <c r="KI17" s="188">
        <v>-545</v>
      </c>
      <c r="KJ17" s="188">
        <v>-100</v>
      </c>
      <c r="KK17" s="188">
        <v>670</v>
      </c>
      <c r="KM17" s="188">
        <v>7101</v>
      </c>
      <c r="KN17" s="188">
        <v>0</v>
      </c>
      <c r="KO17" s="188">
        <v>6134</v>
      </c>
      <c r="KP17" s="188">
        <v>1681</v>
      </c>
      <c r="KQ17" s="188">
        <v>-175</v>
      </c>
      <c r="KR17" s="188">
        <v>3013</v>
      </c>
      <c r="KS17" s="188">
        <v>3624</v>
      </c>
      <c r="KT17" s="188">
        <v>1044</v>
      </c>
      <c r="KU17" s="188">
        <v>-60</v>
      </c>
      <c r="KV17" s="188">
        <v>31</v>
      </c>
      <c r="KX17" s="188">
        <v>6086</v>
      </c>
      <c r="KY17" s="188">
        <v>0</v>
      </c>
      <c r="KZ17" s="188">
        <v>534</v>
      </c>
      <c r="LA17" s="188">
        <v>1487</v>
      </c>
      <c r="LB17" s="188">
        <v>-631</v>
      </c>
      <c r="LC17" s="188">
        <v>10007</v>
      </c>
      <c r="LD17" s="188">
        <v>4992</v>
      </c>
      <c r="LE17" s="188">
        <v>-1379</v>
      </c>
      <c r="LF17" s="188">
        <v>-80</v>
      </c>
      <c r="LG17" s="188">
        <v>0</v>
      </c>
      <c r="LI17" s="188">
        <v>7101</v>
      </c>
      <c r="LJ17" s="188">
        <v>0</v>
      </c>
      <c r="LK17" s="188">
        <v>5586</v>
      </c>
      <c r="LL17" s="188">
        <v>1989</v>
      </c>
      <c r="LM17" s="188">
        <v>-67</v>
      </c>
      <c r="LN17" s="188">
        <v>3071</v>
      </c>
      <c r="LO17" s="188">
        <v>3695</v>
      </c>
      <c r="LP17" s="188">
        <v>1269</v>
      </c>
      <c r="LQ17" s="188">
        <v>-77</v>
      </c>
      <c r="LR17" s="188">
        <v>17</v>
      </c>
      <c r="LT17" s="188">
        <v>6090</v>
      </c>
      <c r="LU17" s="188">
        <v>0</v>
      </c>
      <c r="LV17" s="188">
        <v>1065</v>
      </c>
      <c r="LW17" s="188">
        <v>2934</v>
      </c>
      <c r="LX17" s="188">
        <v>6146</v>
      </c>
      <c r="LY17" s="188">
        <v>9047</v>
      </c>
      <c r="LZ17" s="188">
        <v>6253</v>
      </c>
      <c r="MA17" s="188">
        <v>-1292</v>
      </c>
      <c r="MB17" s="188">
        <v>-151</v>
      </c>
      <c r="MC17" s="188">
        <v>0</v>
      </c>
    </row>
    <row r="18" spans="2:341">
      <c r="B18" s="208">
        <f t="shared" si="0"/>
        <v>6410.4333333333334</v>
      </c>
      <c r="C18" s="208">
        <f t="shared" si="1"/>
        <v>0</v>
      </c>
      <c r="D18" s="208">
        <f t="shared" si="2"/>
        <v>3613.3</v>
      </c>
      <c r="E18" s="208">
        <f t="shared" si="3"/>
        <v>1773.6</v>
      </c>
      <c r="F18" s="208">
        <f t="shared" si="4"/>
        <v>1452.3666666666666</v>
      </c>
      <c r="G18" s="208">
        <f t="shared" si="5"/>
        <v>6482.4333333333334</v>
      </c>
      <c r="H18" s="208">
        <f t="shared" si="6"/>
        <v>4472.1333333333332</v>
      </c>
      <c r="I18" s="208">
        <f t="shared" si="7"/>
        <v>-684.16666666666663</v>
      </c>
      <c r="J18" s="208">
        <f t="shared" si="8"/>
        <v>-70.13333333333334</v>
      </c>
      <c r="K18" s="208">
        <f t="shared" si="9"/>
        <v>126.7</v>
      </c>
      <c r="M18" s="188">
        <v>7064</v>
      </c>
      <c r="N18" s="188">
        <v>0</v>
      </c>
      <c r="O18" s="188">
        <v>995</v>
      </c>
      <c r="P18" s="188">
        <v>1091</v>
      </c>
      <c r="Q18" s="188">
        <v>5806</v>
      </c>
      <c r="R18" s="188">
        <v>2550</v>
      </c>
      <c r="S18" s="188">
        <v>5229</v>
      </c>
      <c r="T18" s="188">
        <v>215</v>
      </c>
      <c r="U18" s="188">
        <v>-75</v>
      </c>
      <c r="V18" s="188">
        <v>0</v>
      </c>
      <c r="X18" s="188">
        <v>7091</v>
      </c>
      <c r="Y18" s="188">
        <v>0</v>
      </c>
      <c r="Z18" s="188">
        <v>2366</v>
      </c>
      <c r="AA18" s="188">
        <v>1794</v>
      </c>
      <c r="AB18" s="188">
        <v>5877</v>
      </c>
      <c r="AC18" s="188">
        <v>2805</v>
      </c>
      <c r="AD18" s="188">
        <v>4044</v>
      </c>
      <c r="AE18" s="188">
        <v>-344</v>
      </c>
      <c r="AF18" s="188">
        <v>-60</v>
      </c>
      <c r="AG18" s="188">
        <v>19</v>
      </c>
      <c r="AI18" s="188">
        <v>6890</v>
      </c>
      <c r="AJ18" s="188">
        <v>0</v>
      </c>
      <c r="AK18" s="188">
        <v>6358</v>
      </c>
      <c r="AL18" s="188">
        <v>1877</v>
      </c>
      <c r="AM18" s="188">
        <v>758</v>
      </c>
      <c r="AN18" s="188">
        <v>5948</v>
      </c>
      <c r="AO18" s="188">
        <v>3481</v>
      </c>
      <c r="AP18" s="188">
        <v>-843</v>
      </c>
      <c r="AQ18" s="188">
        <v>-137</v>
      </c>
      <c r="AR18" s="188">
        <v>217</v>
      </c>
      <c r="AT18" s="188">
        <v>7080</v>
      </c>
      <c r="AU18" s="188">
        <v>0</v>
      </c>
      <c r="AV18" s="188">
        <v>1695</v>
      </c>
      <c r="AW18" s="188">
        <v>1170</v>
      </c>
      <c r="AX18" s="188">
        <v>6229</v>
      </c>
      <c r="AY18" s="188">
        <v>3497</v>
      </c>
      <c r="AZ18" s="188">
        <v>4978</v>
      </c>
      <c r="BA18" s="188">
        <v>-1251</v>
      </c>
      <c r="BB18" s="188">
        <v>-75</v>
      </c>
      <c r="BC18" s="188">
        <v>0</v>
      </c>
      <c r="BE18" s="188">
        <v>5972</v>
      </c>
      <c r="BF18" s="188">
        <v>0</v>
      </c>
      <c r="BG18" s="188">
        <v>6511</v>
      </c>
      <c r="BH18" s="188">
        <v>3107</v>
      </c>
      <c r="BI18" s="188">
        <v>491</v>
      </c>
      <c r="BJ18" s="188">
        <v>4446</v>
      </c>
      <c r="BK18" s="188">
        <v>3970</v>
      </c>
      <c r="BL18" s="188">
        <v>-1075</v>
      </c>
      <c r="BM18" s="188">
        <v>-70</v>
      </c>
      <c r="BN18" s="188">
        <v>32</v>
      </c>
      <c r="BP18" s="188">
        <v>7082</v>
      </c>
      <c r="BQ18" s="188">
        <v>0</v>
      </c>
      <c r="BR18" s="188">
        <v>885</v>
      </c>
      <c r="BS18" s="188">
        <v>1344</v>
      </c>
      <c r="BT18" s="188">
        <v>3841</v>
      </c>
      <c r="BU18" s="188">
        <v>6639</v>
      </c>
      <c r="BV18" s="188">
        <v>4876</v>
      </c>
      <c r="BW18" s="188">
        <v>-1073</v>
      </c>
      <c r="BX18" s="188">
        <v>-75</v>
      </c>
      <c r="BY18" s="188">
        <v>0</v>
      </c>
      <c r="CA18" s="188">
        <v>6879</v>
      </c>
      <c r="CB18" s="188">
        <v>0</v>
      </c>
      <c r="CC18" s="188">
        <v>8038</v>
      </c>
      <c r="CD18" s="188">
        <v>2751</v>
      </c>
      <c r="CE18" s="188">
        <v>-451</v>
      </c>
      <c r="CF18" s="188">
        <v>3388</v>
      </c>
      <c r="CG18" s="188">
        <v>3996</v>
      </c>
      <c r="CH18" s="188">
        <v>-840</v>
      </c>
      <c r="CI18" s="188">
        <v>-113</v>
      </c>
      <c r="CJ18" s="188">
        <v>472</v>
      </c>
      <c r="CL18" s="188">
        <v>5061</v>
      </c>
      <c r="CM18" s="188">
        <v>0</v>
      </c>
      <c r="CN18" s="188">
        <v>6575</v>
      </c>
      <c r="CO18" s="188">
        <v>2628</v>
      </c>
      <c r="CP18" s="188">
        <v>443</v>
      </c>
      <c r="CQ18" s="188">
        <v>2075</v>
      </c>
      <c r="CR18" s="188">
        <v>3964</v>
      </c>
      <c r="CS18" s="188">
        <v>1925</v>
      </c>
      <c r="CT18" s="188">
        <v>-60</v>
      </c>
      <c r="CU18" s="188">
        <v>30</v>
      </c>
      <c r="CV18" s="190"/>
      <c r="CW18" s="188">
        <v>6073</v>
      </c>
      <c r="CX18" s="188">
        <v>0</v>
      </c>
      <c r="CY18" s="188">
        <v>1413</v>
      </c>
      <c r="CZ18" s="188">
        <v>1294</v>
      </c>
      <c r="DA18" s="188">
        <v>3199</v>
      </c>
      <c r="DB18" s="188">
        <v>10284</v>
      </c>
      <c r="DC18" s="188">
        <v>5398</v>
      </c>
      <c r="DD18" s="188">
        <v>-1555</v>
      </c>
      <c r="DE18" s="188">
        <v>0</v>
      </c>
      <c r="DF18" s="188">
        <v>0</v>
      </c>
      <c r="DH18" s="188">
        <v>6955</v>
      </c>
      <c r="DI18" s="188">
        <v>0</v>
      </c>
      <c r="DJ18" s="188">
        <v>2418</v>
      </c>
      <c r="DK18" s="188">
        <v>1677</v>
      </c>
      <c r="DL18" s="188">
        <v>1461</v>
      </c>
      <c r="DM18" s="188">
        <v>7562</v>
      </c>
      <c r="DN18" s="188">
        <v>3752</v>
      </c>
      <c r="DO18" s="188">
        <v>351</v>
      </c>
      <c r="DP18" s="188">
        <v>-124</v>
      </c>
      <c r="DQ18" s="188">
        <v>683</v>
      </c>
      <c r="DS18" s="188">
        <v>7095</v>
      </c>
      <c r="DT18" s="188">
        <v>0</v>
      </c>
      <c r="DU18" s="188">
        <v>970</v>
      </c>
      <c r="DV18" s="188">
        <v>1327</v>
      </c>
      <c r="DW18" s="188">
        <v>3584</v>
      </c>
      <c r="DX18" s="188">
        <v>4895</v>
      </c>
      <c r="DY18" s="188">
        <v>3430</v>
      </c>
      <c r="DZ18" s="188">
        <v>-237</v>
      </c>
      <c r="EA18" s="188">
        <v>-59</v>
      </c>
      <c r="EB18" s="188">
        <v>240</v>
      </c>
      <c r="ED18" s="188">
        <v>7091</v>
      </c>
      <c r="EE18" s="188">
        <v>0</v>
      </c>
      <c r="EF18" s="188">
        <v>1013</v>
      </c>
      <c r="EG18" s="188">
        <v>984</v>
      </c>
      <c r="EH18" s="188">
        <v>-144</v>
      </c>
      <c r="EI18" s="188">
        <v>8111</v>
      </c>
      <c r="EJ18" s="188">
        <v>4906</v>
      </c>
      <c r="EK18" s="188">
        <v>-839</v>
      </c>
      <c r="EL18" s="188">
        <v>-75</v>
      </c>
      <c r="EM18" s="188">
        <v>0</v>
      </c>
      <c r="EO18" s="188">
        <v>6465</v>
      </c>
      <c r="EP18" s="188">
        <v>0</v>
      </c>
      <c r="EQ18" s="188">
        <v>5491</v>
      </c>
      <c r="ER18" s="188">
        <v>2150</v>
      </c>
      <c r="ES18" s="188">
        <v>-513</v>
      </c>
      <c r="ET18" s="188">
        <v>7591</v>
      </c>
      <c r="EU18" s="188">
        <v>5082</v>
      </c>
      <c r="EV18" s="188">
        <v>-1045</v>
      </c>
      <c r="EW18" s="188">
        <v>0</v>
      </c>
      <c r="EX18" s="188">
        <v>0</v>
      </c>
      <c r="EZ18" s="188">
        <v>6858</v>
      </c>
      <c r="FA18" s="188">
        <v>0</v>
      </c>
      <c r="FB18" s="188">
        <v>4205</v>
      </c>
      <c r="FC18" s="188">
        <v>1742</v>
      </c>
      <c r="FD18" s="188">
        <v>46</v>
      </c>
      <c r="FE18" s="188">
        <v>7554</v>
      </c>
      <c r="FF18" s="188">
        <v>3911</v>
      </c>
      <c r="FG18" s="188">
        <v>-784</v>
      </c>
      <c r="FH18" s="188">
        <v>-151</v>
      </c>
      <c r="FI18" s="188">
        <v>592</v>
      </c>
      <c r="FK18" s="188">
        <v>5038</v>
      </c>
      <c r="FL18" s="188">
        <v>0</v>
      </c>
      <c r="FM18" s="188">
        <v>4781</v>
      </c>
      <c r="FN18" s="188">
        <v>1540</v>
      </c>
      <c r="FO18" s="188">
        <v>-1034</v>
      </c>
      <c r="FP18" s="188">
        <v>9370</v>
      </c>
      <c r="FQ18" s="188">
        <v>3766</v>
      </c>
      <c r="FR18" s="188">
        <v>-1645</v>
      </c>
      <c r="FS18" s="188">
        <v>-60</v>
      </c>
      <c r="FT18" s="188">
        <v>33</v>
      </c>
      <c r="FV18" s="188">
        <v>5881</v>
      </c>
      <c r="FW18" s="188">
        <v>0</v>
      </c>
      <c r="FX18" s="188">
        <v>1404</v>
      </c>
      <c r="FY18" s="188">
        <v>1358</v>
      </c>
      <c r="FZ18" s="188">
        <v>702</v>
      </c>
      <c r="GA18" s="188">
        <v>10950</v>
      </c>
      <c r="GB18" s="188">
        <v>4409</v>
      </c>
      <c r="GC18" s="188">
        <v>-2179</v>
      </c>
      <c r="GD18" s="188">
        <v>-60</v>
      </c>
      <c r="GE18" s="188">
        <v>86</v>
      </c>
      <c r="GG18" s="188">
        <v>5047</v>
      </c>
      <c r="GH18" s="188">
        <v>0</v>
      </c>
      <c r="GI18" s="188">
        <v>6218</v>
      </c>
      <c r="GJ18" s="188">
        <v>1309</v>
      </c>
      <c r="GK18" s="188">
        <v>463</v>
      </c>
      <c r="GL18" s="188">
        <v>6467</v>
      </c>
      <c r="GM18" s="188">
        <v>4258</v>
      </c>
      <c r="GN18" s="188">
        <v>1</v>
      </c>
      <c r="GO18" s="188">
        <v>-66</v>
      </c>
      <c r="GP18" s="188">
        <v>548</v>
      </c>
      <c r="GR18" s="188">
        <v>6162</v>
      </c>
      <c r="GS18" s="188">
        <v>0</v>
      </c>
      <c r="GT18" s="188">
        <v>1226</v>
      </c>
      <c r="GU18" s="188">
        <v>1546</v>
      </c>
      <c r="GV18" s="188">
        <v>390</v>
      </c>
      <c r="GW18" s="188">
        <v>11989</v>
      </c>
      <c r="GX18" s="188">
        <v>5185</v>
      </c>
      <c r="GY18" s="188">
        <v>-1141</v>
      </c>
      <c r="GZ18" s="188">
        <v>0</v>
      </c>
      <c r="HA18" s="188">
        <v>0</v>
      </c>
      <c r="HC18" s="188">
        <v>6068</v>
      </c>
      <c r="HD18" s="188">
        <v>0</v>
      </c>
      <c r="HE18" s="188">
        <v>1280</v>
      </c>
      <c r="HF18" s="188">
        <v>441</v>
      </c>
      <c r="HG18" s="188">
        <v>660</v>
      </c>
      <c r="HH18" s="188">
        <v>14156</v>
      </c>
      <c r="HI18" s="188">
        <v>5289</v>
      </c>
      <c r="HJ18" s="188">
        <v>-2740</v>
      </c>
      <c r="HK18" s="188">
        <v>0</v>
      </c>
      <c r="HL18" s="188">
        <v>0</v>
      </c>
      <c r="HN18" s="188">
        <v>7082</v>
      </c>
      <c r="HO18" s="188">
        <v>0</v>
      </c>
      <c r="HP18" s="188">
        <v>912</v>
      </c>
      <c r="HQ18" s="188">
        <v>1102</v>
      </c>
      <c r="HR18" s="188">
        <v>-201</v>
      </c>
      <c r="HS18" s="188">
        <v>10152</v>
      </c>
      <c r="HT18" s="188">
        <v>5045</v>
      </c>
      <c r="HU18" s="188">
        <v>-1968</v>
      </c>
      <c r="HV18" s="188">
        <v>-80</v>
      </c>
      <c r="HW18" s="188">
        <v>0</v>
      </c>
      <c r="HY18" s="188">
        <v>5975</v>
      </c>
      <c r="HZ18" s="188">
        <v>0</v>
      </c>
      <c r="IA18" s="188">
        <v>6754</v>
      </c>
      <c r="IB18" s="188">
        <v>3026</v>
      </c>
      <c r="IC18" s="188">
        <v>1964</v>
      </c>
      <c r="ID18" s="188">
        <v>2412</v>
      </c>
      <c r="IE18" s="188">
        <v>4093</v>
      </c>
      <c r="IF18" s="188">
        <v>-457</v>
      </c>
      <c r="IG18" s="188">
        <v>-60</v>
      </c>
      <c r="IH18" s="188">
        <v>52</v>
      </c>
      <c r="IJ18" s="188">
        <v>7075</v>
      </c>
      <c r="IK18" s="188">
        <v>0</v>
      </c>
      <c r="IL18" s="188">
        <v>1133</v>
      </c>
      <c r="IM18" s="188">
        <v>1188</v>
      </c>
      <c r="IN18" s="188">
        <v>255</v>
      </c>
      <c r="IO18" s="188">
        <v>10122</v>
      </c>
      <c r="IP18" s="188">
        <v>4947</v>
      </c>
      <c r="IQ18" s="188">
        <v>-1475</v>
      </c>
      <c r="IR18" s="188">
        <v>-75</v>
      </c>
      <c r="IS18" s="188">
        <v>0</v>
      </c>
      <c r="IU18" s="188">
        <v>5970</v>
      </c>
      <c r="IV18" s="188">
        <v>0</v>
      </c>
      <c r="IW18" s="188">
        <v>6617</v>
      </c>
      <c r="IX18" s="188">
        <v>2335</v>
      </c>
      <c r="IY18" s="188">
        <v>1495</v>
      </c>
      <c r="IZ18" s="188">
        <v>3412</v>
      </c>
      <c r="JA18" s="188">
        <v>4209</v>
      </c>
      <c r="JB18" s="188">
        <v>-430</v>
      </c>
      <c r="JC18" s="188">
        <v>-60</v>
      </c>
      <c r="JD18" s="188">
        <v>54</v>
      </c>
      <c r="JF18" s="188">
        <v>6984</v>
      </c>
      <c r="JG18" s="188">
        <v>0</v>
      </c>
      <c r="JH18" s="188">
        <v>6569</v>
      </c>
      <c r="JI18" s="188">
        <v>3371</v>
      </c>
      <c r="JJ18" s="188">
        <v>671</v>
      </c>
      <c r="JK18" s="188">
        <v>1585</v>
      </c>
      <c r="JL18" s="188">
        <v>3893</v>
      </c>
      <c r="JM18" s="188">
        <v>26</v>
      </c>
      <c r="JN18" s="188">
        <v>-60</v>
      </c>
      <c r="JO18" s="188">
        <v>25</v>
      </c>
      <c r="JQ18" s="188">
        <v>7081</v>
      </c>
      <c r="JR18" s="188">
        <v>0</v>
      </c>
      <c r="JS18" s="188">
        <v>988</v>
      </c>
      <c r="JT18" s="188">
        <v>1128</v>
      </c>
      <c r="JU18" s="188">
        <v>1603</v>
      </c>
      <c r="JV18" s="188">
        <v>7149</v>
      </c>
      <c r="JW18" s="188">
        <v>5205</v>
      </c>
      <c r="JX18" s="188">
        <v>-201</v>
      </c>
      <c r="JY18" s="188">
        <v>-75</v>
      </c>
      <c r="JZ18" s="188">
        <v>0</v>
      </c>
      <c r="KB18" s="188">
        <v>3915</v>
      </c>
      <c r="KC18" s="188">
        <v>0</v>
      </c>
      <c r="KD18" s="188">
        <v>8581</v>
      </c>
      <c r="KE18" s="188">
        <v>1622</v>
      </c>
      <c r="KF18" s="188">
        <v>1526</v>
      </c>
      <c r="KG18" s="188">
        <v>4334</v>
      </c>
      <c r="KH18" s="188">
        <v>4301</v>
      </c>
      <c r="KI18" s="188">
        <v>-527</v>
      </c>
      <c r="KJ18" s="188">
        <v>-81</v>
      </c>
      <c r="KK18" s="188">
        <v>670</v>
      </c>
      <c r="KM18" s="188">
        <v>7103</v>
      </c>
      <c r="KN18" s="188">
        <v>0</v>
      </c>
      <c r="KO18" s="188">
        <v>6008</v>
      </c>
      <c r="KP18" s="188">
        <v>1753</v>
      </c>
      <c r="KQ18" s="188">
        <v>-428</v>
      </c>
      <c r="KR18" s="188">
        <v>3089</v>
      </c>
      <c r="KS18" s="188">
        <v>3624</v>
      </c>
      <c r="KT18" s="188">
        <v>1118</v>
      </c>
      <c r="KU18" s="188">
        <v>-60</v>
      </c>
      <c r="KV18" s="188">
        <v>31</v>
      </c>
      <c r="KX18" s="188">
        <v>6088</v>
      </c>
      <c r="KY18" s="188">
        <v>0</v>
      </c>
      <c r="KZ18" s="188">
        <v>508</v>
      </c>
      <c r="LA18" s="188">
        <v>1697</v>
      </c>
      <c r="LB18" s="188">
        <v>-620</v>
      </c>
      <c r="LC18" s="188">
        <v>9951</v>
      </c>
      <c r="LD18" s="188">
        <v>4982</v>
      </c>
      <c r="LE18" s="188">
        <v>-1421</v>
      </c>
      <c r="LF18" s="188">
        <v>-80</v>
      </c>
      <c r="LG18" s="188">
        <v>0</v>
      </c>
      <c r="LI18" s="188">
        <v>7099</v>
      </c>
      <c r="LJ18" s="188">
        <v>0</v>
      </c>
      <c r="LK18" s="188">
        <v>5430</v>
      </c>
      <c r="LL18" s="188">
        <v>1991</v>
      </c>
      <c r="LM18" s="188">
        <v>-231</v>
      </c>
      <c r="LN18" s="188">
        <v>3036</v>
      </c>
      <c r="LO18" s="188">
        <v>3694</v>
      </c>
      <c r="LP18" s="188">
        <v>1326</v>
      </c>
      <c r="LQ18" s="188">
        <v>-68</v>
      </c>
      <c r="LR18" s="188">
        <v>17</v>
      </c>
      <c r="LT18" s="188">
        <v>6089</v>
      </c>
      <c r="LU18" s="188">
        <v>0</v>
      </c>
      <c r="LV18" s="188">
        <v>1057</v>
      </c>
      <c r="LW18" s="188">
        <v>2865</v>
      </c>
      <c r="LX18" s="188">
        <v>5729</v>
      </c>
      <c r="LY18" s="188">
        <v>8954</v>
      </c>
      <c r="LZ18" s="188">
        <v>6247</v>
      </c>
      <c r="MA18" s="188">
        <v>-1417</v>
      </c>
      <c r="MB18" s="188">
        <v>-145</v>
      </c>
      <c r="MC18" s="188">
        <v>0</v>
      </c>
    </row>
    <row r="19" spans="2:341">
      <c r="B19" s="208">
        <f t="shared" si="0"/>
        <v>6409.2333333333336</v>
      </c>
      <c r="C19" s="208">
        <f t="shared" si="1"/>
        <v>0</v>
      </c>
      <c r="D19" s="208">
        <f t="shared" si="2"/>
        <v>3591.3</v>
      </c>
      <c r="E19" s="208">
        <f t="shared" si="3"/>
        <v>1800.4666666666667</v>
      </c>
      <c r="F19" s="208">
        <f t="shared" si="4"/>
        <v>1329.2</v>
      </c>
      <c r="G19" s="208">
        <f t="shared" si="5"/>
        <v>6438.7666666666664</v>
      </c>
      <c r="H19" s="208">
        <f t="shared" si="6"/>
        <v>4427.833333333333</v>
      </c>
      <c r="I19" s="208">
        <f t="shared" si="7"/>
        <v>-655.23333333333335</v>
      </c>
      <c r="J19" s="208">
        <f t="shared" si="8"/>
        <v>-65.333333333333329</v>
      </c>
      <c r="K19" s="208">
        <f t="shared" si="9"/>
        <v>124.66666666666667</v>
      </c>
      <c r="M19" s="188">
        <v>7061</v>
      </c>
      <c r="N19" s="188">
        <v>0</v>
      </c>
      <c r="O19" s="188">
        <v>979</v>
      </c>
      <c r="P19" s="188">
        <v>1189</v>
      </c>
      <c r="Q19" s="188">
        <v>5501</v>
      </c>
      <c r="R19" s="188">
        <v>2594</v>
      </c>
      <c r="S19" s="188">
        <v>5224</v>
      </c>
      <c r="T19" s="188">
        <v>429</v>
      </c>
      <c r="U19" s="188">
        <v>-65</v>
      </c>
      <c r="V19" s="188">
        <v>0</v>
      </c>
      <c r="X19" s="188">
        <v>7091</v>
      </c>
      <c r="Y19" s="188">
        <v>0</v>
      </c>
      <c r="Z19" s="188">
        <v>2403</v>
      </c>
      <c r="AA19" s="188">
        <v>1756</v>
      </c>
      <c r="AB19" s="188">
        <v>5635</v>
      </c>
      <c r="AC19" s="188">
        <v>2925</v>
      </c>
      <c r="AD19" s="188">
        <v>4129</v>
      </c>
      <c r="AE19" s="188">
        <v>-287</v>
      </c>
      <c r="AF19" s="188">
        <v>-60</v>
      </c>
      <c r="AG19" s="188">
        <v>19</v>
      </c>
      <c r="AI19" s="188">
        <v>6887</v>
      </c>
      <c r="AJ19" s="188">
        <v>0</v>
      </c>
      <c r="AK19" s="188">
        <v>6534</v>
      </c>
      <c r="AL19" s="188">
        <v>1887</v>
      </c>
      <c r="AM19" s="188">
        <v>731</v>
      </c>
      <c r="AN19" s="188">
        <v>5760</v>
      </c>
      <c r="AO19" s="188">
        <v>3473</v>
      </c>
      <c r="AP19" s="188">
        <v>-813</v>
      </c>
      <c r="AQ19" s="188">
        <v>-126</v>
      </c>
      <c r="AR19" s="188">
        <v>204</v>
      </c>
      <c r="AT19" s="188">
        <v>7084</v>
      </c>
      <c r="AU19" s="188">
        <v>0</v>
      </c>
      <c r="AV19" s="188">
        <v>1668</v>
      </c>
      <c r="AW19" s="188">
        <v>1079</v>
      </c>
      <c r="AX19" s="188">
        <v>6192</v>
      </c>
      <c r="AY19" s="188">
        <v>3514</v>
      </c>
      <c r="AZ19" s="188">
        <v>4976</v>
      </c>
      <c r="BA19" s="188">
        <v>-1600</v>
      </c>
      <c r="BB19" s="188">
        <v>-65</v>
      </c>
      <c r="BC19" s="188">
        <v>0</v>
      </c>
      <c r="BE19" s="188">
        <v>5971</v>
      </c>
      <c r="BF19" s="188">
        <v>0</v>
      </c>
      <c r="BG19" s="188">
        <v>6396</v>
      </c>
      <c r="BH19" s="188">
        <v>3220</v>
      </c>
      <c r="BI19" s="188">
        <v>410</v>
      </c>
      <c r="BJ19" s="188">
        <v>4214</v>
      </c>
      <c r="BK19" s="188">
        <v>3966</v>
      </c>
      <c r="BL19" s="188">
        <v>-1108</v>
      </c>
      <c r="BM19" s="188">
        <v>-65</v>
      </c>
      <c r="BN19" s="188">
        <v>32</v>
      </c>
      <c r="BP19" s="188">
        <v>7087</v>
      </c>
      <c r="BQ19" s="188">
        <v>0</v>
      </c>
      <c r="BR19" s="188">
        <v>874</v>
      </c>
      <c r="BS19" s="188">
        <v>1193</v>
      </c>
      <c r="BT19" s="188">
        <v>3436</v>
      </c>
      <c r="BU19" s="188">
        <v>6552</v>
      </c>
      <c r="BV19" s="188">
        <v>4710</v>
      </c>
      <c r="BW19" s="188">
        <v>-610</v>
      </c>
      <c r="BX19" s="188">
        <v>-65</v>
      </c>
      <c r="BY19" s="188">
        <v>0</v>
      </c>
      <c r="CA19" s="188">
        <v>6870</v>
      </c>
      <c r="CB19" s="188">
        <v>0</v>
      </c>
      <c r="CC19" s="188">
        <v>8073</v>
      </c>
      <c r="CD19" s="188">
        <v>2606</v>
      </c>
      <c r="CE19" s="188">
        <v>-518</v>
      </c>
      <c r="CF19" s="188">
        <v>3316</v>
      </c>
      <c r="CG19" s="188">
        <v>3986</v>
      </c>
      <c r="CH19" s="188">
        <v>-551</v>
      </c>
      <c r="CI19" s="188">
        <v>-113</v>
      </c>
      <c r="CJ19" s="188">
        <v>462</v>
      </c>
      <c r="CL19" s="188">
        <v>5058</v>
      </c>
      <c r="CM19" s="188">
        <v>0</v>
      </c>
      <c r="CN19" s="188">
        <v>6709</v>
      </c>
      <c r="CO19" s="188">
        <v>3039</v>
      </c>
      <c r="CP19" s="188">
        <v>-46</v>
      </c>
      <c r="CQ19" s="188">
        <v>2104</v>
      </c>
      <c r="CR19" s="188">
        <v>3930</v>
      </c>
      <c r="CS19" s="188">
        <v>1612</v>
      </c>
      <c r="CT19" s="188">
        <v>-60</v>
      </c>
      <c r="CU19" s="188">
        <v>29</v>
      </c>
      <c r="CV19" s="190"/>
      <c r="CW19" s="188">
        <v>6072</v>
      </c>
      <c r="CX19" s="188">
        <v>0</v>
      </c>
      <c r="CY19" s="188">
        <v>1431</v>
      </c>
      <c r="CZ19" s="188">
        <v>1543</v>
      </c>
      <c r="DA19" s="188">
        <v>2778</v>
      </c>
      <c r="DB19" s="188">
        <v>10190</v>
      </c>
      <c r="DC19" s="188">
        <v>5390</v>
      </c>
      <c r="DD19" s="188">
        <v>-1599</v>
      </c>
      <c r="DE19" s="188">
        <v>0</v>
      </c>
      <c r="DF19" s="188">
        <v>0</v>
      </c>
      <c r="DH19" s="188">
        <v>6958</v>
      </c>
      <c r="DI19" s="188">
        <v>0</v>
      </c>
      <c r="DJ19" s="188">
        <v>2355</v>
      </c>
      <c r="DK19" s="188">
        <v>1714</v>
      </c>
      <c r="DL19" s="188">
        <v>1496</v>
      </c>
      <c r="DM19" s="188">
        <v>7525</v>
      </c>
      <c r="DN19" s="188">
        <v>3687</v>
      </c>
      <c r="DO19" s="188">
        <v>312</v>
      </c>
      <c r="DP19" s="188">
        <v>-115</v>
      </c>
      <c r="DQ19" s="188">
        <v>670</v>
      </c>
      <c r="DS19" s="188">
        <v>7095</v>
      </c>
      <c r="DT19" s="188">
        <v>0</v>
      </c>
      <c r="DU19" s="188">
        <v>939</v>
      </c>
      <c r="DV19" s="188">
        <v>1767</v>
      </c>
      <c r="DW19" s="188">
        <v>3401</v>
      </c>
      <c r="DX19" s="188">
        <v>4903</v>
      </c>
      <c r="DY19" s="188">
        <v>3382</v>
      </c>
      <c r="DZ19" s="188">
        <v>-480</v>
      </c>
      <c r="EA19" s="188">
        <v>-60</v>
      </c>
      <c r="EB19" s="188">
        <v>238</v>
      </c>
      <c r="ED19" s="188">
        <v>7092</v>
      </c>
      <c r="EE19" s="188">
        <v>0</v>
      </c>
      <c r="EF19" s="188">
        <v>1067</v>
      </c>
      <c r="EG19" s="188">
        <v>1157</v>
      </c>
      <c r="EH19" s="188">
        <v>125</v>
      </c>
      <c r="EI19" s="188">
        <v>7892</v>
      </c>
      <c r="EJ19" s="188">
        <v>4678</v>
      </c>
      <c r="EK19" s="188">
        <v>-953</v>
      </c>
      <c r="EL19" s="188">
        <v>-65</v>
      </c>
      <c r="EM19" s="188">
        <v>0</v>
      </c>
      <c r="EO19" s="188">
        <v>6458</v>
      </c>
      <c r="EP19" s="188">
        <v>0</v>
      </c>
      <c r="EQ19" s="188">
        <v>5325</v>
      </c>
      <c r="ER19" s="188">
        <v>1786</v>
      </c>
      <c r="ES19" s="188">
        <v>-479</v>
      </c>
      <c r="ET19" s="188">
        <v>7539</v>
      </c>
      <c r="EU19" s="188">
        <v>5040</v>
      </c>
      <c r="EV19" s="188">
        <v>-734</v>
      </c>
      <c r="EW19" s="188">
        <v>0</v>
      </c>
      <c r="EX19" s="188">
        <v>0</v>
      </c>
      <c r="EZ19" s="188">
        <v>6862</v>
      </c>
      <c r="FA19" s="188">
        <v>0</v>
      </c>
      <c r="FB19" s="188">
        <v>4258</v>
      </c>
      <c r="FC19" s="188">
        <v>1685</v>
      </c>
      <c r="FD19" s="188">
        <v>-193</v>
      </c>
      <c r="FE19" s="188">
        <v>7522</v>
      </c>
      <c r="FF19" s="188">
        <v>3905</v>
      </c>
      <c r="FG19" s="188">
        <v>-805</v>
      </c>
      <c r="FH19" s="188">
        <v>-151</v>
      </c>
      <c r="FI19" s="188">
        <v>593</v>
      </c>
      <c r="FK19" s="188">
        <v>5036</v>
      </c>
      <c r="FL19" s="188">
        <v>0</v>
      </c>
      <c r="FM19" s="188">
        <v>4420</v>
      </c>
      <c r="FN19" s="188">
        <v>1465</v>
      </c>
      <c r="FO19" s="188">
        <v>-1252</v>
      </c>
      <c r="FP19" s="188">
        <v>9287</v>
      </c>
      <c r="FQ19" s="188">
        <v>3768</v>
      </c>
      <c r="FR19" s="188">
        <v>-980</v>
      </c>
      <c r="FS19" s="188">
        <v>-60</v>
      </c>
      <c r="FT19" s="188">
        <v>33</v>
      </c>
      <c r="FV19" s="188">
        <v>5884</v>
      </c>
      <c r="FW19" s="188">
        <v>0</v>
      </c>
      <c r="FX19" s="188">
        <v>1389</v>
      </c>
      <c r="FY19" s="188">
        <v>1447</v>
      </c>
      <c r="FZ19" s="188">
        <v>422</v>
      </c>
      <c r="GA19" s="188">
        <v>10989</v>
      </c>
      <c r="GB19" s="188">
        <v>4379</v>
      </c>
      <c r="GC19" s="188">
        <v>-2099</v>
      </c>
      <c r="GD19" s="188">
        <v>-60</v>
      </c>
      <c r="GE19" s="188">
        <v>86</v>
      </c>
      <c r="GG19" s="188">
        <v>5046</v>
      </c>
      <c r="GH19" s="188">
        <v>0</v>
      </c>
      <c r="GI19" s="188">
        <v>6054</v>
      </c>
      <c r="GJ19" s="188">
        <v>1286</v>
      </c>
      <c r="GK19" s="188">
        <v>300</v>
      </c>
      <c r="GL19" s="188">
        <v>6416</v>
      </c>
      <c r="GM19" s="188">
        <v>4219</v>
      </c>
      <c r="GN19" s="188">
        <v>351</v>
      </c>
      <c r="GO19" s="188">
        <v>-60</v>
      </c>
      <c r="GP19" s="188">
        <v>548</v>
      </c>
      <c r="GR19" s="188">
        <v>6159</v>
      </c>
      <c r="GS19" s="188">
        <v>0</v>
      </c>
      <c r="GT19" s="188">
        <v>1326</v>
      </c>
      <c r="GU19" s="188">
        <v>1966</v>
      </c>
      <c r="GV19" s="188">
        <v>583</v>
      </c>
      <c r="GW19" s="188">
        <v>11827</v>
      </c>
      <c r="GX19" s="188">
        <v>5123</v>
      </c>
      <c r="GY19" s="188">
        <v>-1535</v>
      </c>
      <c r="GZ19" s="188">
        <v>0</v>
      </c>
      <c r="HA19" s="188">
        <v>0</v>
      </c>
      <c r="HC19" s="188">
        <v>6068</v>
      </c>
      <c r="HD19" s="188">
        <v>0</v>
      </c>
      <c r="HE19" s="188">
        <v>1383</v>
      </c>
      <c r="HF19" s="188">
        <v>650</v>
      </c>
      <c r="HG19" s="188">
        <v>449</v>
      </c>
      <c r="HH19" s="188">
        <v>14197</v>
      </c>
      <c r="HI19" s="188">
        <v>5258</v>
      </c>
      <c r="HJ19" s="188">
        <v>-3080</v>
      </c>
      <c r="HK19" s="188">
        <v>0</v>
      </c>
      <c r="HL19" s="188">
        <v>0</v>
      </c>
      <c r="HN19" s="188">
        <v>7080</v>
      </c>
      <c r="HO19" s="188">
        <v>0</v>
      </c>
      <c r="HP19" s="188">
        <v>993</v>
      </c>
      <c r="HQ19" s="188">
        <v>1210</v>
      </c>
      <c r="HR19" s="188">
        <v>-267</v>
      </c>
      <c r="HS19" s="188">
        <v>10047</v>
      </c>
      <c r="HT19" s="188">
        <v>4781</v>
      </c>
      <c r="HU19" s="188">
        <v>-2195</v>
      </c>
      <c r="HV19" s="188">
        <v>-80</v>
      </c>
      <c r="HW19" s="188">
        <v>0</v>
      </c>
      <c r="HY19" s="188">
        <v>5963</v>
      </c>
      <c r="HZ19" s="188">
        <v>0</v>
      </c>
      <c r="IA19" s="188">
        <v>6890</v>
      </c>
      <c r="IB19" s="188">
        <v>3216</v>
      </c>
      <c r="IC19" s="188">
        <v>1475</v>
      </c>
      <c r="ID19" s="188">
        <v>2395</v>
      </c>
      <c r="IE19" s="188">
        <v>4081</v>
      </c>
      <c r="IF19" s="188">
        <v>-431</v>
      </c>
      <c r="IG19" s="188">
        <v>-60</v>
      </c>
      <c r="IH19" s="188">
        <v>36</v>
      </c>
      <c r="IJ19" s="188">
        <v>7076</v>
      </c>
      <c r="IK19" s="188">
        <v>0</v>
      </c>
      <c r="IL19" s="188">
        <v>1132</v>
      </c>
      <c r="IM19" s="188">
        <v>1120</v>
      </c>
      <c r="IN19" s="188">
        <v>268</v>
      </c>
      <c r="IO19" s="188">
        <v>10094</v>
      </c>
      <c r="IP19" s="188">
        <v>4812</v>
      </c>
      <c r="IQ19" s="188">
        <v>-1551</v>
      </c>
      <c r="IR19" s="188">
        <v>-65</v>
      </c>
      <c r="IS19" s="188">
        <v>0</v>
      </c>
      <c r="IU19" s="188">
        <v>5975</v>
      </c>
      <c r="IV19" s="188">
        <v>0</v>
      </c>
      <c r="IW19" s="188">
        <v>6646</v>
      </c>
      <c r="IX19" s="188">
        <v>2159</v>
      </c>
      <c r="IY19" s="188">
        <v>1105</v>
      </c>
      <c r="IZ19" s="188">
        <v>3422</v>
      </c>
      <c r="JA19" s="188">
        <v>4201</v>
      </c>
      <c r="JB19" s="188">
        <v>-112</v>
      </c>
      <c r="JC19" s="188">
        <v>-60</v>
      </c>
      <c r="JD19" s="188">
        <v>54</v>
      </c>
      <c r="JF19" s="188">
        <v>6986</v>
      </c>
      <c r="JG19" s="188">
        <v>0</v>
      </c>
      <c r="JH19" s="188">
        <v>6380</v>
      </c>
      <c r="JI19" s="188">
        <v>2960</v>
      </c>
      <c r="JJ19" s="188">
        <v>731</v>
      </c>
      <c r="JK19" s="188">
        <v>1519</v>
      </c>
      <c r="JL19" s="188">
        <v>3852</v>
      </c>
      <c r="JM19" s="188">
        <v>486</v>
      </c>
      <c r="JN19" s="188">
        <v>-60</v>
      </c>
      <c r="JO19" s="188">
        <v>24</v>
      </c>
      <c r="JQ19" s="188">
        <v>7074</v>
      </c>
      <c r="JR19" s="188">
        <v>0</v>
      </c>
      <c r="JS19" s="188">
        <v>970</v>
      </c>
      <c r="JT19" s="188">
        <v>1160</v>
      </c>
      <c r="JU19" s="188">
        <v>1193</v>
      </c>
      <c r="JV19" s="188">
        <v>7271</v>
      </c>
      <c r="JW19" s="188">
        <v>5181</v>
      </c>
      <c r="JX19" s="188">
        <v>169</v>
      </c>
      <c r="JY19" s="188">
        <v>-65</v>
      </c>
      <c r="JZ19" s="188">
        <v>0</v>
      </c>
      <c r="KB19" s="188">
        <v>3911</v>
      </c>
      <c r="KC19" s="188">
        <v>0</v>
      </c>
      <c r="KD19" s="188">
        <v>8191</v>
      </c>
      <c r="KE19" s="188">
        <v>1936</v>
      </c>
      <c r="KF19" s="188">
        <v>1732</v>
      </c>
      <c r="KG19" s="188">
        <v>4318</v>
      </c>
      <c r="KH19" s="188">
        <v>4238</v>
      </c>
      <c r="KI19" s="188">
        <v>-663</v>
      </c>
      <c r="KJ19" s="188">
        <v>-60</v>
      </c>
      <c r="KK19" s="188">
        <v>671</v>
      </c>
      <c r="KM19" s="188">
        <v>7097</v>
      </c>
      <c r="KN19" s="188">
        <v>0</v>
      </c>
      <c r="KO19" s="188">
        <v>6005</v>
      </c>
      <c r="KP19" s="188">
        <v>1626</v>
      </c>
      <c r="KQ19" s="188">
        <v>-464</v>
      </c>
      <c r="KR19" s="188">
        <v>3100</v>
      </c>
      <c r="KS19" s="188">
        <v>3610</v>
      </c>
      <c r="KT19" s="188">
        <v>1040</v>
      </c>
      <c r="KU19" s="188">
        <v>-60</v>
      </c>
      <c r="KV19" s="188">
        <v>24</v>
      </c>
      <c r="KX19" s="188">
        <v>6086</v>
      </c>
      <c r="KY19" s="188">
        <v>0</v>
      </c>
      <c r="KZ19" s="188">
        <v>433</v>
      </c>
      <c r="LA19" s="188">
        <v>1866</v>
      </c>
      <c r="LB19" s="188">
        <v>-639</v>
      </c>
      <c r="LC19" s="188">
        <v>9927</v>
      </c>
      <c r="LD19" s="188">
        <v>4944</v>
      </c>
      <c r="LE19" s="188">
        <v>-1722</v>
      </c>
      <c r="LF19" s="188">
        <v>-80</v>
      </c>
      <c r="LG19" s="188">
        <v>0</v>
      </c>
      <c r="LI19" s="188">
        <v>7104</v>
      </c>
      <c r="LJ19" s="188">
        <v>0</v>
      </c>
      <c r="LK19" s="188">
        <v>5394</v>
      </c>
      <c r="LL19" s="188">
        <v>1896</v>
      </c>
      <c r="LM19" s="188">
        <v>-389</v>
      </c>
      <c r="LN19" s="188">
        <v>3017</v>
      </c>
      <c r="LO19" s="188">
        <v>3686</v>
      </c>
      <c r="LP19" s="188">
        <v>1421</v>
      </c>
      <c r="LQ19" s="188">
        <v>-60</v>
      </c>
      <c r="LR19" s="188">
        <v>17</v>
      </c>
      <c r="LT19" s="188">
        <v>6086</v>
      </c>
      <c r="LU19" s="188">
        <v>0</v>
      </c>
      <c r="LV19" s="188">
        <v>1122</v>
      </c>
      <c r="LW19" s="188">
        <v>2430</v>
      </c>
      <c r="LX19" s="188">
        <v>6160</v>
      </c>
      <c r="LY19" s="188">
        <v>8787</v>
      </c>
      <c r="LZ19" s="188">
        <v>6226</v>
      </c>
      <c r="MA19" s="188">
        <v>-1569</v>
      </c>
      <c r="MB19" s="188">
        <v>-120</v>
      </c>
      <c r="MC19" s="188">
        <v>0</v>
      </c>
    </row>
    <row r="20" spans="2:341">
      <c r="B20" s="208">
        <f t="shared" si="0"/>
        <v>6410.5333333333338</v>
      </c>
      <c r="C20" s="208">
        <f t="shared" si="1"/>
        <v>0</v>
      </c>
      <c r="D20" s="208">
        <f t="shared" si="2"/>
        <v>3546.2333333333331</v>
      </c>
      <c r="E20" s="208">
        <f t="shared" si="3"/>
        <v>1769.1</v>
      </c>
      <c r="F20" s="208">
        <f t="shared" si="4"/>
        <v>1195.0666666666666</v>
      </c>
      <c r="G20" s="208">
        <f t="shared" si="5"/>
        <v>6398.2666666666664</v>
      </c>
      <c r="H20" s="208">
        <f t="shared" si="6"/>
        <v>4427.8</v>
      </c>
      <c r="I20" s="208">
        <f t="shared" si="7"/>
        <v>-600.5333333333333</v>
      </c>
      <c r="J20" s="208">
        <f t="shared" si="8"/>
        <v>-64.333333333333329</v>
      </c>
      <c r="K20" s="208">
        <f t="shared" si="9"/>
        <v>123.93333333333334</v>
      </c>
      <c r="M20" s="188">
        <v>7072</v>
      </c>
      <c r="N20" s="188">
        <v>0</v>
      </c>
      <c r="O20" s="188">
        <v>1011</v>
      </c>
      <c r="P20" s="188">
        <v>1122</v>
      </c>
      <c r="Q20" s="188">
        <v>5087</v>
      </c>
      <c r="R20" s="188">
        <v>2688</v>
      </c>
      <c r="S20" s="188">
        <v>5228</v>
      </c>
      <c r="T20" s="188">
        <v>462</v>
      </c>
      <c r="U20" s="188">
        <v>-60</v>
      </c>
      <c r="V20" s="188">
        <v>0</v>
      </c>
      <c r="X20" s="188">
        <v>7092</v>
      </c>
      <c r="Y20" s="188">
        <v>0</v>
      </c>
      <c r="Z20" s="188">
        <v>2385</v>
      </c>
      <c r="AA20" s="188">
        <v>1700</v>
      </c>
      <c r="AB20" s="188">
        <v>5221</v>
      </c>
      <c r="AC20" s="188">
        <v>2942</v>
      </c>
      <c r="AD20" s="188">
        <v>4129</v>
      </c>
      <c r="AE20" s="188">
        <v>153</v>
      </c>
      <c r="AF20" s="188">
        <v>-60</v>
      </c>
      <c r="AG20" s="188">
        <v>19</v>
      </c>
      <c r="AI20" s="188">
        <v>6891</v>
      </c>
      <c r="AJ20" s="188">
        <v>0</v>
      </c>
      <c r="AK20" s="188">
        <v>6529</v>
      </c>
      <c r="AL20" s="188">
        <v>1822</v>
      </c>
      <c r="AM20" s="188">
        <v>638</v>
      </c>
      <c r="AN20" s="188">
        <v>5750</v>
      </c>
      <c r="AO20" s="188">
        <v>3473</v>
      </c>
      <c r="AP20" s="188">
        <v>-824</v>
      </c>
      <c r="AQ20" s="188">
        <v>-126</v>
      </c>
      <c r="AR20" s="188">
        <v>188</v>
      </c>
      <c r="AT20" s="188">
        <v>7079</v>
      </c>
      <c r="AU20" s="188">
        <v>0</v>
      </c>
      <c r="AV20" s="188">
        <v>1645</v>
      </c>
      <c r="AW20" s="188">
        <v>1146</v>
      </c>
      <c r="AX20" s="188">
        <v>6082</v>
      </c>
      <c r="AY20" s="188">
        <v>3436</v>
      </c>
      <c r="AZ20" s="188">
        <v>4971</v>
      </c>
      <c r="BA20" s="188">
        <v>-1404</v>
      </c>
      <c r="BB20" s="188">
        <v>-60</v>
      </c>
      <c r="BC20" s="188">
        <v>0</v>
      </c>
      <c r="BE20" s="188">
        <v>5973</v>
      </c>
      <c r="BF20" s="188">
        <v>0</v>
      </c>
      <c r="BG20" s="188">
        <v>6402</v>
      </c>
      <c r="BH20" s="188">
        <v>3345</v>
      </c>
      <c r="BI20" s="188">
        <v>465</v>
      </c>
      <c r="BJ20" s="188">
        <v>4083</v>
      </c>
      <c r="BK20" s="188">
        <v>3966</v>
      </c>
      <c r="BL20" s="188">
        <v>-1174</v>
      </c>
      <c r="BM20" s="188">
        <v>-65</v>
      </c>
      <c r="BN20" s="188">
        <v>32</v>
      </c>
      <c r="BP20" s="188">
        <v>7086</v>
      </c>
      <c r="BQ20" s="188">
        <v>0</v>
      </c>
      <c r="BR20" s="188">
        <v>859</v>
      </c>
      <c r="BS20" s="188">
        <v>1211</v>
      </c>
      <c r="BT20" s="188">
        <v>3408</v>
      </c>
      <c r="BU20" s="188">
        <v>6415</v>
      </c>
      <c r="BV20" s="188">
        <v>4710</v>
      </c>
      <c r="BW20" s="188">
        <v>-477</v>
      </c>
      <c r="BX20" s="188">
        <v>-60</v>
      </c>
      <c r="BY20" s="188">
        <v>0</v>
      </c>
      <c r="CA20" s="188">
        <v>6876</v>
      </c>
      <c r="CB20" s="188">
        <v>0</v>
      </c>
      <c r="CC20" s="188">
        <v>7992</v>
      </c>
      <c r="CD20" s="188">
        <v>2579</v>
      </c>
      <c r="CE20" s="188">
        <v>-660</v>
      </c>
      <c r="CF20" s="188">
        <v>3288</v>
      </c>
      <c r="CG20" s="188">
        <v>3986</v>
      </c>
      <c r="CH20" s="188">
        <v>-539</v>
      </c>
      <c r="CI20" s="188">
        <v>-113</v>
      </c>
      <c r="CJ20" s="188">
        <v>456</v>
      </c>
      <c r="CL20" s="188">
        <v>5062</v>
      </c>
      <c r="CM20" s="188">
        <v>0</v>
      </c>
      <c r="CN20" s="188">
        <v>6654</v>
      </c>
      <c r="CO20" s="188">
        <v>3008</v>
      </c>
      <c r="CP20" s="188">
        <v>-199</v>
      </c>
      <c r="CQ20" s="188">
        <v>2121</v>
      </c>
      <c r="CR20" s="188">
        <v>3930</v>
      </c>
      <c r="CS20" s="188">
        <v>1703</v>
      </c>
      <c r="CT20" s="188">
        <v>-60</v>
      </c>
      <c r="CU20" s="188">
        <v>29</v>
      </c>
      <c r="CV20" s="190"/>
      <c r="CW20" s="188">
        <v>6072</v>
      </c>
      <c r="CX20" s="188">
        <v>0</v>
      </c>
      <c r="CY20" s="188">
        <v>1447</v>
      </c>
      <c r="CZ20" s="188">
        <v>1409</v>
      </c>
      <c r="DA20" s="188">
        <v>2683</v>
      </c>
      <c r="DB20" s="188">
        <v>10105</v>
      </c>
      <c r="DC20" s="188">
        <v>5393</v>
      </c>
      <c r="DD20" s="188">
        <v>-1603</v>
      </c>
      <c r="DE20" s="188">
        <v>0</v>
      </c>
      <c r="DF20" s="188">
        <v>0</v>
      </c>
      <c r="DH20" s="188">
        <v>6956</v>
      </c>
      <c r="DI20" s="188">
        <v>0</v>
      </c>
      <c r="DJ20" s="188">
        <v>2244</v>
      </c>
      <c r="DK20" s="188">
        <v>1716</v>
      </c>
      <c r="DL20" s="188">
        <v>1483</v>
      </c>
      <c r="DM20" s="188">
        <v>7437</v>
      </c>
      <c r="DN20" s="188">
        <v>3687</v>
      </c>
      <c r="DO20" s="188">
        <v>328</v>
      </c>
      <c r="DP20" s="188">
        <v>-115</v>
      </c>
      <c r="DQ20" s="188">
        <v>678</v>
      </c>
      <c r="DS20" s="188">
        <v>7097</v>
      </c>
      <c r="DT20" s="188">
        <v>0</v>
      </c>
      <c r="DU20" s="188">
        <v>930</v>
      </c>
      <c r="DV20" s="188">
        <v>1658</v>
      </c>
      <c r="DW20" s="188">
        <v>3357</v>
      </c>
      <c r="DX20" s="188">
        <v>4898</v>
      </c>
      <c r="DY20" s="188">
        <v>3382</v>
      </c>
      <c r="DZ20" s="188">
        <v>-337</v>
      </c>
      <c r="EA20" s="188">
        <v>-60</v>
      </c>
      <c r="EB20" s="188">
        <v>237</v>
      </c>
      <c r="ED20" s="188">
        <v>7092</v>
      </c>
      <c r="EE20" s="188">
        <v>0</v>
      </c>
      <c r="EF20" s="188">
        <v>1019</v>
      </c>
      <c r="EG20" s="188">
        <v>955</v>
      </c>
      <c r="EH20" s="188">
        <v>-194</v>
      </c>
      <c r="EI20" s="188">
        <v>7890</v>
      </c>
      <c r="EJ20" s="188">
        <v>4678</v>
      </c>
      <c r="EK20" s="188">
        <v>-896</v>
      </c>
      <c r="EL20" s="188">
        <v>-60</v>
      </c>
      <c r="EM20" s="188">
        <v>0</v>
      </c>
      <c r="EO20" s="188">
        <v>6460</v>
      </c>
      <c r="EP20" s="188">
        <v>0</v>
      </c>
      <c r="EQ20" s="188">
        <v>5309</v>
      </c>
      <c r="ER20" s="188">
        <v>1590</v>
      </c>
      <c r="ES20" s="188">
        <v>-527</v>
      </c>
      <c r="ET20" s="188">
        <v>7497</v>
      </c>
      <c r="EU20" s="188">
        <v>5039</v>
      </c>
      <c r="EV20" s="188">
        <v>-710</v>
      </c>
      <c r="EW20" s="188">
        <v>0</v>
      </c>
      <c r="EX20" s="188">
        <v>0</v>
      </c>
      <c r="EZ20" s="188">
        <v>6858</v>
      </c>
      <c r="FA20" s="188">
        <v>0</v>
      </c>
      <c r="FB20" s="188">
        <v>4145</v>
      </c>
      <c r="FC20" s="188">
        <v>1608</v>
      </c>
      <c r="FD20" s="188">
        <v>-268</v>
      </c>
      <c r="FE20" s="188">
        <v>7527</v>
      </c>
      <c r="FF20" s="188">
        <v>3905</v>
      </c>
      <c r="FG20" s="188">
        <v>-801</v>
      </c>
      <c r="FH20" s="188">
        <v>-151</v>
      </c>
      <c r="FI20" s="188">
        <v>592</v>
      </c>
      <c r="FK20" s="188">
        <v>5040</v>
      </c>
      <c r="FL20" s="188">
        <v>0</v>
      </c>
      <c r="FM20" s="188">
        <v>4456</v>
      </c>
      <c r="FN20" s="188">
        <v>1529</v>
      </c>
      <c r="FO20" s="188">
        <v>-1465</v>
      </c>
      <c r="FP20" s="188">
        <v>9326</v>
      </c>
      <c r="FQ20" s="188">
        <v>3768</v>
      </c>
      <c r="FR20" s="188">
        <v>-875</v>
      </c>
      <c r="FS20" s="188">
        <v>-60</v>
      </c>
      <c r="FT20" s="188">
        <v>33</v>
      </c>
      <c r="FV20" s="188">
        <v>5890</v>
      </c>
      <c r="FW20" s="188">
        <v>0</v>
      </c>
      <c r="FX20" s="188">
        <v>1347</v>
      </c>
      <c r="FY20" s="188">
        <v>1547</v>
      </c>
      <c r="FZ20" s="188">
        <v>279</v>
      </c>
      <c r="GA20" s="188">
        <v>11088</v>
      </c>
      <c r="GB20" s="188">
        <v>4379</v>
      </c>
      <c r="GC20" s="188">
        <v>-2039</v>
      </c>
      <c r="GD20" s="188">
        <v>-60</v>
      </c>
      <c r="GE20" s="188">
        <v>86</v>
      </c>
      <c r="GG20" s="188">
        <v>5049</v>
      </c>
      <c r="GH20" s="188">
        <v>0</v>
      </c>
      <c r="GI20" s="188">
        <v>6039</v>
      </c>
      <c r="GJ20" s="188">
        <v>1217</v>
      </c>
      <c r="GK20" s="188">
        <v>247</v>
      </c>
      <c r="GL20" s="188">
        <v>6256</v>
      </c>
      <c r="GM20" s="188">
        <v>4219</v>
      </c>
      <c r="GN20" s="188">
        <v>536</v>
      </c>
      <c r="GO20" s="188">
        <v>-60</v>
      </c>
      <c r="GP20" s="188">
        <v>549</v>
      </c>
      <c r="GR20" s="188">
        <v>6163</v>
      </c>
      <c r="GS20" s="188">
        <v>0</v>
      </c>
      <c r="GT20" s="188">
        <v>1327</v>
      </c>
      <c r="GU20" s="188">
        <v>1959</v>
      </c>
      <c r="GV20" s="188">
        <v>428</v>
      </c>
      <c r="GW20" s="188">
        <v>11624</v>
      </c>
      <c r="GX20" s="188">
        <v>5123</v>
      </c>
      <c r="GY20" s="188">
        <v>-1465</v>
      </c>
      <c r="GZ20" s="188">
        <v>0</v>
      </c>
      <c r="HA20" s="188">
        <v>0</v>
      </c>
      <c r="HC20" s="188">
        <v>6064</v>
      </c>
      <c r="HD20" s="188">
        <v>0</v>
      </c>
      <c r="HE20" s="188">
        <v>1496</v>
      </c>
      <c r="HF20" s="188">
        <v>617</v>
      </c>
      <c r="HG20" s="188">
        <v>343</v>
      </c>
      <c r="HH20" s="188">
        <v>14183</v>
      </c>
      <c r="HI20" s="188">
        <v>5258</v>
      </c>
      <c r="HJ20" s="188">
        <v>-3245</v>
      </c>
      <c r="HK20" s="188">
        <v>0</v>
      </c>
      <c r="HL20" s="188">
        <v>0</v>
      </c>
      <c r="HN20" s="188">
        <v>7081</v>
      </c>
      <c r="HO20" s="188">
        <v>0</v>
      </c>
      <c r="HP20" s="188">
        <v>953</v>
      </c>
      <c r="HQ20" s="188">
        <v>1099</v>
      </c>
      <c r="HR20" s="188">
        <v>-560</v>
      </c>
      <c r="HS20" s="188">
        <v>9905</v>
      </c>
      <c r="HT20" s="188">
        <v>4781</v>
      </c>
      <c r="HU20" s="188">
        <v>-2156</v>
      </c>
      <c r="HV20" s="188">
        <v>-80</v>
      </c>
      <c r="HW20" s="188">
        <v>0</v>
      </c>
      <c r="HY20" s="188">
        <v>5973</v>
      </c>
      <c r="HZ20" s="188">
        <v>0</v>
      </c>
      <c r="IA20" s="188">
        <v>6913</v>
      </c>
      <c r="IB20" s="188">
        <v>3385</v>
      </c>
      <c r="IC20" s="188">
        <v>1217</v>
      </c>
      <c r="ID20" s="188">
        <v>2372</v>
      </c>
      <c r="IE20" s="188">
        <v>4081</v>
      </c>
      <c r="IF20" s="188">
        <v>-434</v>
      </c>
      <c r="IG20" s="188">
        <v>-60</v>
      </c>
      <c r="IH20" s="188">
        <v>30</v>
      </c>
      <c r="IJ20" s="188">
        <v>7075</v>
      </c>
      <c r="IK20" s="188">
        <v>0</v>
      </c>
      <c r="IL20" s="188">
        <v>1110</v>
      </c>
      <c r="IM20" s="188">
        <v>1024</v>
      </c>
      <c r="IN20" s="188">
        <v>11</v>
      </c>
      <c r="IO20" s="188">
        <v>10114</v>
      </c>
      <c r="IP20" s="188">
        <v>4812</v>
      </c>
      <c r="IQ20" s="188">
        <v>-1402</v>
      </c>
      <c r="IR20" s="188">
        <v>-60</v>
      </c>
      <c r="IS20" s="188">
        <v>0</v>
      </c>
      <c r="IU20" s="188">
        <v>5973</v>
      </c>
      <c r="IV20" s="188">
        <v>0</v>
      </c>
      <c r="IW20" s="188">
        <v>6604</v>
      </c>
      <c r="IX20" s="188">
        <v>2047</v>
      </c>
      <c r="IY20" s="188">
        <v>1027</v>
      </c>
      <c r="IZ20" s="188">
        <v>3438</v>
      </c>
      <c r="JA20" s="188">
        <v>4201</v>
      </c>
      <c r="JB20" s="188">
        <v>-233</v>
      </c>
      <c r="JC20" s="188">
        <v>-60</v>
      </c>
      <c r="JD20" s="188">
        <v>54</v>
      </c>
      <c r="JF20" s="188">
        <v>6986</v>
      </c>
      <c r="JG20" s="188">
        <v>0</v>
      </c>
      <c r="JH20" s="188">
        <v>6229</v>
      </c>
      <c r="JI20" s="188">
        <v>2815</v>
      </c>
      <c r="JJ20" s="188">
        <v>711</v>
      </c>
      <c r="JK20" s="188">
        <v>1512</v>
      </c>
      <c r="JL20" s="188">
        <v>3852</v>
      </c>
      <c r="JM20" s="188">
        <v>696</v>
      </c>
      <c r="JN20" s="188">
        <v>-60</v>
      </c>
      <c r="JO20" s="188">
        <v>25</v>
      </c>
      <c r="JQ20" s="188">
        <v>7080</v>
      </c>
      <c r="JR20" s="188">
        <v>0</v>
      </c>
      <c r="JS20" s="188">
        <v>992</v>
      </c>
      <c r="JT20" s="188">
        <v>1169</v>
      </c>
      <c r="JU20" s="188">
        <v>1226</v>
      </c>
      <c r="JV20" s="188">
        <v>7049</v>
      </c>
      <c r="JW20" s="188">
        <v>5179</v>
      </c>
      <c r="JX20" s="188">
        <v>60</v>
      </c>
      <c r="JY20" s="188">
        <v>-60</v>
      </c>
      <c r="JZ20" s="188">
        <v>0</v>
      </c>
      <c r="KB20" s="188">
        <v>3909</v>
      </c>
      <c r="KC20" s="188">
        <v>0</v>
      </c>
      <c r="KD20" s="188">
        <v>7856</v>
      </c>
      <c r="KE20" s="188">
        <v>2059</v>
      </c>
      <c r="KF20" s="188">
        <v>1916</v>
      </c>
      <c r="KG20" s="188">
        <v>4242</v>
      </c>
      <c r="KH20" s="188">
        <v>4238</v>
      </c>
      <c r="KI20" s="188">
        <v>-700</v>
      </c>
      <c r="KJ20" s="188">
        <v>-60</v>
      </c>
      <c r="KK20" s="188">
        <v>669</v>
      </c>
      <c r="KM20" s="188">
        <v>7095</v>
      </c>
      <c r="KN20" s="188">
        <v>0</v>
      </c>
      <c r="KO20" s="188">
        <v>5618</v>
      </c>
      <c r="KP20" s="188">
        <v>1617</v>
      </c>
      <c r="KQ20" s="188">
        <v>-564</v>
      </c>
      <c r="KR20" s="188">
        <v>3164</v>
      </c>
      <c r="KS20" s="188">
        <v>3610</v>
      </c>
      <c r="KT20" s="188">
        <v>1146</v>
      </c>
      <c r="KU20" s="188">
        <v>-60</v>
      </c>
      <c r="KV20" s="188">
        <v>24</v>
      </c>
      <c r="KX20" s="188">
        <v>6086</v>
      </c>
      <c r="KY20" s="188">
        <v>0</v>
      </c>
      <c r="KZ20" s="188">
        <v>422</v>
      </c>
      <c r="LA20" s="188">
        <v>1876</v>
      </c>
      <c r="LB20" s="188">
        <v>-761</v>
      </c>
      <c r="LC20" s="188">
        <v>9812</v>
      </c>
      <c r="LD20" s="188">
        <v>4944</v>
      </c>
      <c r="LE20" s="188">
        <v>-1603</v>
      </c>
      <c r="LF20" s="188">
        <v>-80</v>
      </c>
      <c r="LG20" s="188">
        <v>0</v>
      </c>
      <c r="LI20" s="188">
        <v>7096</v>
      </c>
      <c r="LJ20" s="188">
        <v>0</v>
      </c>
      <c r="LK20" s="188">
        <v>5320</v>
      </c>
      <c r="LL20" s="188">
        <v>1846</v>
      </c>
      <c r="LM20" s="188">
        <v>-583</v>
      </c>
      <c r="LN20" s="188">
        <v>2982</v>
      </c>
      <c r="LO20" s="188">
        <v>3686</v>
      </c>
      <c r="LP20" s="188">
        <v>1585</v>
      </c>
      <c r="LQ20" s="188">
        <v>-60</v>
      </c>
      <c r="LR20" s="188">
        <v>17</v>
      </c>
      <c r="LT20" s="188">
        <v>6090</v>
      </c>
      <c r="LU20" s="188">
        <v>0</v>
      </c>
      <c r="LV20" s="188">
        <v>1134</v>
      </c>
      <c r="LW20" s="188">
        <v>2398</v>
      </c>
      <c r="LX20" s="188">
        <v>5804</v>
      </c>
      <c r="LY20" s="188">
        <v>8804</v>
      </c>
      <c r="LZ20" s="188">
        <v>6226</v>
      </c>
      <c r="MA20" s="188">
        <v>-1768</v>
      </c>
      <c r="MB20" s="188">
        <v>-120</v>
      </c>
      <c r="MC20" s="188">
        <v>0</v>
      </c>
    </row>
    <row r="21" spans="2:341">
      <c r="B21" s="208">
        <f t="shared" si="0"/>
        <v>6410.6333333333332</v>
      </c>
      <c r="C21" s="208">
        <f t="shared" si="1"/>
        <v>0</v>
      </c>
      <c r="D21" s="208">
        <f t="shared" si="2"/>
        <v>3520.5666666666666</v>
      </c>
      <c r="E21" s="208">
        <f t="shared" si="3"/>
        <v>1724.7</v>
      </c>
      <c r="F21" s="208">
        <f t="shared" si="4"/>
        <v>1082.0666666666666</v>
      </c>
      <c r="G21" s="208">
        <f t="shared" si="5"/>
        <v>6340.3</v>
      </c>
      <c r="H21" s="208">
        <f t="shared" si="6"/>
        <v>4427.8</v>
      </c>
      <c r="I21" s="208">
        <f t="shared" si="7"/>
        <v>-614.0333333333333</v>
      </c>
      <c r="J21" s="208">
        <f t="shared" si="8"/>
        <v>-64.266666666666666</v>
      </c>
      <c r="K21" s="208">
        <f t="shared" si="9"/>
        <v>121.63333333333334</v>
      </c>
      <c r="M21" s="188">
        <v>7079</v>
      </c>
      <c r="N21" s="188">
        <v>0</v>
      </c>
      <c r="O21" s="188">
        <v>998</v>
      </c>
      <c r="P21" s="188">
        <v>1038</v>
      </c>
      <c r="Q21" s="188">
        <v>4945</v>
      </c>
      <c r="R21" s="188">
        <v>2768</v>
      </c>
      <c r="S21" s="188">
        <v>5230</v>
      </c>
      <c r="T21" s="188">
        <v>512</v>
      </c>
      <c r="U21" s="188">
        <v>-60</v>
      </c>
      <c r="V21" s="188">
        <v>0</v>
      </c>
      <c r="X21" s="188">
        <v>7092</v>
      </c>
      <c r="Y21" s="188">
        <v>0</v>
      </c>
      <c r="Z21" s="188">
        <v>2417</v>
      </c>
      <c r="AA21" s="188">
        <v>1662</v>
      </c>
      <c r="AB21" s="188">
        <v>5214</v>
      </c>
      <c r="AC21" s="188">
        <v>2911</v>
      </c>
      <c r="AD21" s="188">
        <v>4129</v>
      </c>
      <c r="AE21" s="188">
        <v>-174</v>
      </c>
      <c r="AF21" s="188">
        <v>-60</v>
      </c>
      <c r="AG21" s="188">
        <v>19</v>
      </c>
      <c r="AI21" s="188">
        <v>6888</v>
      </c>
      <c r="AJ21" s="188">
        <v>0</v>
      </c>
      <c r="AK21" s="188">
        <v>6446</v>
      </c>
      <c r="AL21" s="188">
        <v>1756</v>
      </c>
      <c r="AM21" s="188">
        <v>534</v>
      </c>
      <c r="AN21" s="188">
        <v>5692</v>
      </c>
      <c r="AO21" s="188">
        <v>3473</v>
      </c>
      <c r="AP21" s="188">
        <v>-743</v>
      </c>
      <c r="AQ21" s="188">
        <v>-126</v>
      </c>
      <c r="AR21" s="188">
        <v>151</v>
      </c>
      <c r="AT21" s="188">
        <v>7086</v>
      </c>
      <c r="AU21" s="188">
        <v>0</v>
      </c>
      <c r="AV21" s="188">
        <v>1636</v>
      </c>
      <c r="AW21" s="188">
        <v>1154</v>
      </c>
      <c r="AX21" s="188">
        <v>5936</v>
      </c>
      <c r="AY21" s="188">
        <v>3362</v>
      </c>
      <c r="AZ21" s="188">
        <v>4971</v>
      </c>
      <c r="BA21" s="188">
        <v>-1693</v>
      </c>
      <c r="BB21" s="188">
        <v>-60</v>
      </c>
      <c r="BC21" s="188">
        <v>0</v>
      </c>
      <c r="BE21" s="188">
        <v>5966</v>
      </c>
      <c r="BF21" s="188">
        <v>0</v>
      </c>
      <c r="BG21" s="188">
        <v>6369</v>
      </c>
      <c r="BH21" s="188">
        <v>3200</v>
      </c>
      <c r="BI21" s="188">
        <v>303</v>
      </c>
      <c r="BJ21" s="188">
        <v>4145</v>
      </c>
      <c r="BK21" s="188">
        <v>3966</v>
      </c>
      <c r="BL21" s="188">
        <v>-1107</v>
      </c>
      <c r="BM21" s="188">
        <v>-65</v>
      </c>
      <c r="BN21" s="188">
        <v>32</v>
      </c>
      <c r="BP21" s="188">
        <v>7083</v>
      </c>
      <c r="BQ21" s="188">
        <v>0</v>
      </c>
      <c r="BR21" s="188">
        <v>814</v>
      </c>
      <c r="BS21" s="188">
        <v>1205</v>
      </c>
      <c r="BT21" s="188">
        <v>3403</v>
      </c>
      <c r="BU21" s="188">
        <v>5923</v>
      </c>
      <c r="BV21" s="188">
        <v>4710</v>
      </c>
      <c r="BW21" s="188">
        <v>-444</v>
      </c>
      <c r="BX21" s="188">
        <v>-60</v>
      </c>
      <c r="BY21" s="188">
        <v>0</v>
      </c>
      <c r="CA21" s="188">
        <v>6876</v>
      </c>
      <c r="CB21" s="188">
        <v>0</v>
      </c>
      <c r="CC21" s="188">
        <v>7957</v>
      </c>
      <c r="CD21" s="188">
        <v>2555</v>
      </c>
      <c r="CE21" s="188">
        <v>-733</v>
      </c>
      <c r="CF21" s="188">
        <v>3178</v>
      </c>
      <c r="CG21" s="188">
        <v>3986</v>
      </c>
      <c r="CH21" s="188">
        <v>-630</v>
      </c>
      <c r="CI21" s="188">
        <v>-113</v>
      </c>
      <c r="CJ21" s="188">
        <v>437</v>
      </c>
      <c r="CL21" s="188">
        <v>5065</v>
      </c>
      <c r="CM21" s="188">
        <v>0</v>
      </c>
      <c r="CN21" s="188">
        <v>6638</v>
      </c>
      <c r="CO21" s="188">
        <v>2963</v>
      </c>
      <c r="CP21" s="188">
        <v>-238</v>
      </c>
      <c r="CQ21" s="188">
        <v>2123</v>
      </c>
      <c r="CR21" s="188">
        <v>3930</v>
      </c>
      <c r="CS21" s="188">
        <v>1731</v>
      </c>
      <c r="CT21" s="188">
        <v>-60</v>
      </c>
      <c r="CU21" s="188">
        <v>29</v>
      </c>
      <c r="CV21" s="190"/>
      <c r="CW21" s="188">
        <v>6073</v>
      </c>
      <c r="CX21" s="188">
        <v>0</v>
      </c>
      <c r="CY21" s="188">
        <v>1495</v>
      </c>
      <c r="CZ21" s="188">
        <v>1331</v>
      </c>
      <c r="DA21" s="188">
        <v>2469</v>
      </c>
      <c r="DB21" s="188">
        <v>10045</v>
      </c>
      <c r="DC21" s="188">
        <v>5397</v>
      </c>
      <c r="DD21" s="188">
        <v>-1680</v>
      </c>
      <c r="DE21" s="188">
        <v>0</v>
      </c>
      <c r="DF21" s="188">
        <v>0</v>
      </c>
      <c r="DH21" s="188">
        <v>6960</v>
      </c>
      <c r="DI21" s="188">
        <v>0</v>
      </c>
      <c r="DJ21" s="188">
        <v>2109</v>
      </c>
      <c r="DK21" s="188">
        <v>1589</v>
      </c>
      <c r="DL21" s="188">
        <v>1268</v>
      </c>
      <c r="DM21" s="188">
        <v>7475</v>
      </c>
      <c r="DN21" s="188">
        <v>3687</v>
      </c>
      <c r="DO21" s="188">
        <v>398</v>
      </c>
      <c r="DP21" s="188">
        <v>-115</v>
      </c>
      <c r="DQ21" s="188">
        <v>678</v>
      </c>
      <c r="DS21" s="188">
        <v>7090</v>
      </c>
      <c r="DT21" s="188">
        <v>0</v>
      </c>
      <c r="DU21" s="188">
        <v>949</v>
      </c>
      <c r="DV21" s="188">
        <v>1638</v>
      </c>
      <c r="DW21" s="188">
        <v>3267</v>
      </c>
      <c r="DX21" s="188">
        <v>4878</v>
      </c>
      <c r="DY21" s="188">
        <v>3382</v>
      </c>
      <c r="DZ21" s="188">
        <v>-538</v>
      </c>
      <c r="EA21" s="188">
        <v>-60</v>
      </c>
      <c r="EB21" s="188">
        <v>238</v>
      </c>
      <c r="ED21" s="188">
        <v>7092</v>
      </c>
      <c r="EE21" s="188">
        <v>0</v>
      </c>
      <c r="EF21" s="188">
        <v>1053</v>
      </c>
      <c r="EG21" s="188">
        <v>959</v>
      </c>
      <c r="EH21" s="188">
        <v>-281</v>
      </c>
      <c r="EI21" s="188">
        <v>7908</v>
      </c>
      <c r="EJ21" s="188">
        <v>4678</v>
      </c>
      <c r="EK21" s="188">
        <v>-893</v>
      </c>
      <c r="EL21" s="188">
        <v>-60</v>
      </c>
      <c r="EM21" s="188">
        <v>0</v>
      </c>
      <c r="EO21" s="188">
        <v>6460</v>
      </c>
      <c r="EP21" s="188">
        <v>0</v>
      </c>
      <c r="EQ21" s="188">
        <v>5295</v>
      </c>
      <c r="ER21" s="188">
        <v>1623</v>
      </c>
      <c r="ES21" s="188">
        <v>-455</v>
      </c>
      <c r="ET21" s="188">
        <v>7339</v>
      </c>
      <c r="EU21" s="188">
        <v>5040</v>
      </c>
      <c r="EV21" s="188">
        <v>-765</v>
      </c>
      <c r="EW21" s="188">
        <v>0</v>
      </c>
      <c r="EX21" s="188">
        <v>0</v>
      </c>
      <c r="EZ21" s="188">
        <v>6861</v>
      </c>
      <c r="FA21" s="188">
        <v>0</v>
      </c>
      <c r="FB21" s="188">
        <v>4109</v>
      </c>
      <c r="FC21" s="188">
        <v>1588</v>
      </c>
      <c r="FD21" s="188">
        <v>-311</v>
      </c>
      <c r="FE21" s="188">
        <v>7491</v>
      </c>
      <c r="FF21" s="188">
        <v>3905</v>
      </c>
      <c r="FG21" s="188">
        <v>-859</v>
      </c>
      <c r="FH21" s="188">
        <v>-151</v>
      </c>
      <c r="FI21" s="188">
        <v>584</v>
      </c>
      <c r="FK21" s="188">
        <v>5039</v>
      </c>
      <c r="FL21" s="188">
        <v>0</v>
      </c>
      <c r="FM21" s="188">
        <v>4430</v>
      </c>
      <c r="FN21" s="188">
        <v>1323</v>
      </c>
      <c r="FO21" s="188">
        <v>-1569</v>
      </c>
      <c r="FP21" s="188">
        <v>9303</v>
      </c>
      <c r="FQ21" s="188">
        <v>3768</v>
      </c>
      <c r="FR21" s="188">
        <v>-981</v>
      </c>
      <c r="FS21" s="188">
        <v>-60</v>
      </c>
      <c r="FT21" s="188">
        <v>33</v>
      </c>
      <c r="FV21" s="188">
        <v>5890</v>
      </c>
      <c r="FW21" s="188">
        <v>0</v>
      </c>
      <c r="FX21" s="188">
        <v>1310</v>
      </c>
      <c r="FY21" s="188">
        <v>1576</v>
      </c>
      <c r="FZ21" s="188">
        <v>191</v>
      </c>
      <c r="GA21" s="188">
        <v>11025</v>
      </c>
      <c r="GB21" s="188">
        <v>4379</v>
      </c>
      <c r="GC21" s="188">
        <v>-2060</v>
      </c>
      <c r="GD21" s="188">
        <v>-59</v>
      </c>
      <c r="GE21" s="188">
        <v>86</v>
      </c>
      <c r="GG21" s="188">
        <v>5046</v>
      </c>
      <c r="GH21" s="188">
        <v>0</v>
      </c>
      <c r="GI21" s="188">
        <v>6061</v>
      </c>
      <c r="GJ21" s="188">
        <v>1143</v>
      </c>
      <c r="GK21" s="188">
        <v>266</v>
      </c>
      <c r="GL21" s="188">
        <v>6112</v>
      </c>
      <c r="GM21" s="188">
        <v>4219</v>
      </c>
      <c r="GN21" s="188">
        <v>367</v>
      </c>
      <c r="GO21" s="188">
        <v>-60</v>
      </c>
      <c r="GP21" s="188">
        <v>548</v>
      </c>
      <c r="GR21" s="188">
        <v>6159</v>
      </c>
      <c r="GS21" s="188">
        <v>0</v>
      </c>
      <c r="GT21" s="188">
        <v>1318</v>
      </c>
      <c r="GU21" s="188">
        <v>1784</v>
      </c>
      <c r="GV21" s="188">
        <v>112</v>
      </c>
      <c r="GW21" s="188">
        <v>11406</v>
      </c>
      <c r="GX21" s="188">
        <v>5120</v>
      </c>
      <c r="GY21" s="188">
        <v>-1543</v>
      </c>
      <c r="GZ21" s="188">
        <v>0</v>
      </c>
      <c r="HA21" s="188">
        <v>0</v>
      </c>
      <c r="HC21" s="188">
        <v>6066</v>
      </c>
      <c r="HD21" s="188">
        <v>0</v>
      </c>
      <c r="HE21" s="188">
        <v>1459</v>
      </c>
      <c r="HF21" s="188">
        <v>553</v>
      </c>
      <c r="HG21" s="188">
        <v>-74</v>
      </c>
      <c r="HH21" s="188">
        <v>14234</v>
      </c>
      <c r="HI21" s="188">
        <v>5259</v>
      </c>
      <c r="HJ21" s="188">
        <v>-2960</v>
      </c>
      <c r="HK21" s="188">
        <v>0</v>
      </c>
      <c r="HL21" s="188">
        <v>0</v>
      </c>
      <c r="HN21" s="188">
        <v>7081</v>
      </c>
      <c r="HO21" s="188">
        <v>0</v>
      </c>
      <c r="HP21" s="188">
        <v>938</v>
      </c>
      <c r="HQ21" s="188">
        <v>1101</v>
      </c>
      <c r="HR21" s="188">
        <v>-548</v>
      </c>
      <c r="HS21" s="188">
        <v>9942</v>
      </c>
      <c r="HT21" s="188">
        <v>4780</v>
      </c>
      <c r="HU21" s="188">
        <v>-1928</v>
      </c>
      <c r="HV21" s="188">
        <v>-80</v>
      </c>
      <c r="HW21" s="188">
        <v>0</v>
      </c>
      <c r="HY21" s="188">
        <v>5973</v>
      </c>
      <c r="HZ21" s="188">
        <v>0</v>
      </c>
      <c r="IA21" s="188">
        <v>6923</v>
      </c>
      <c r="IB21" s="188">
        <v>3177</v>
      </c>
      <c r="IC21" s="188">
        <v>1002</v>
      </c>
      <c r="ID21" s="188">
        <v>2359</v>
      </c>
      <c r="IE21" s="188">
        <v>4081</v>
      </c>
      <c r="IF21" s="188">
        <v>-373</v>
      </c>
      <c r="IG21" s="188">
        <v>-59</v>
      </c>
      <c r="IH21" s="188">
        <v>30</v>
      </c>
      <c r="IJ21" s="188">
        <v>7073</v>
      </c>
      <c r="IK21" s="188">
        <v>0</v>
      </c>
      <c r="IL21" s="188">
        <v>1066</v>
      </c>
      <c r="IM21" s="188">
        <v>1029</v>
      </c>
      <c r="IN21" s="188">
        <v>5</v>
      </c>
      <c r="IO21" s="188">
        <v>10053</v>
      </c>
      <c r="IP21" s="188">
        <v>4812</v>
      </c>
      <c r="IQ21" s="188">
        <v>-1529</v>
      </c>
      <c r="IR21" s="188">
        <v>-60</v>
      </c>
      <c r="IS21" s="188">
        <v>0</v>
      </c>
      <c r="IU21" s="188">
        <v>5975</v>
      </c>
      <c r="IV21" s="188">
        <v>0</v>
      </c>
      <c r="IW21" s="188">
        <v>6461</v>
      </c>
      <c r="IX21" s="188">
        <v>2250</v>
      </c>
      <c r="IY21" s="188">
        <v>871</v>
      </c>
      <c r="IZ21" s="188">
        <v>3429</v>
      </c>
      <c r="JA21" s="188">
        <v>4201</v>
      </c>
      <c r="JB21" s="188">
        <v>-91</v>
      </c>
      <c r="JC21" s="188">
        <v>-60</v>
      </c>
      <c r="JD21" s="188">
        <v>54</v>
      </c>
      <c r="JF21" s="188">
        <v>6983</v>
      </c>
      <c r="JG21" s="188">
        <v>0</v>
      </c>
      <c r="JH21" s="188">
        <v>6176</v>
      </c>
      <c r="JI21" s="188">
        <v>2835</v>
      </c>
      <c r="JJ21" s="188">
        <v>696</v>
      </c>
      <c r="JK21" s="188">
        <v>1468</v>
      </c>
      <c r="JL21" s="188">
        <v>3852</v>
      </c>
      <c r="JM21" s="188">
        <v>669</v>
      </c>
      <c r="JN21" s="188">
        <v>-60</v>
      </c>
      <c r="JO21" s="188">
        <v>24</v>
      </c>
      <c r="JQ21" s="188">
        <v>7081</v>
      </c>
      <c r="JR21" s="188">
        <v>0</v>
      </c>
      <c r="JS21" s="188">
        <v>988</v>
      </c>
      <c r="JT21" s="188">
        <v>1168</v>
      </c>
      <c r="JU21" s="188">
        <v>1181</v>
      </c>
      <c r="JV21" s="188">
        <v>6894</v>
      </c>
      <c r="JW21" s="188">
        <v>5175</v>
      </c>
      <c r="JX21" s="188">
        <v>91</v>
      </c>
      <c r="JY21" s="188">
        <v>-60</v>
      </c>
      <c r="JZ21" s="188">
        <v>0</v>
      </c>
      <c r="KB21" s="188">
        <v>3907</v>
      </c>
      <c r="KC21" s="188">
        <v>0</v>
      </c>
      <c r="KD21" s="188">
        <v>7677</v>
      </c>
      <c r="KE21" s="188">
        <v>1951</v>
      </c>
      <c r="KF21" s="188">
        <v>1670</v>
      </c>
      <c r="KG21" s="188">
        <v>4244</v>
      </c>
      <c r="KH21" s="188">
        <v>4238</v>
      </c>
      <c r="KI21" s="188">
        <v>-782</v>
      </c>
      <c r="KJ21" s="188">
        <v>-60</v>
      </c>
      <c r="KK21" s="188">
        <v>666</v>
      </c>
      <c r="KM21" s="188">
        <v>7102</v>
      </c>
      <c r="KN21" s="188">
        <v>0</v>
      </c>
      <c r="KO21" s="188">
        <v>5646</v>
      </c>
      <c r="KP21" s="188">
        <v>1655</v>
      </c>
      <c r="KQ21" s="188">
        <v>-729</v>
      </c>
      <c r="KR21" s="188">
        <v>3194</v>
      </c>
      <c r="KS21" s="188">
        <v>3610</v>
      </c>
      <c r="KT21" s="188">
        <v>1301</v>
      </c>
      <c r="KU21" s="188">
        <v>-60</v>
      </c>
      <c r="KV21" s="188">
        <v>23</v>
      </c>
      <c r="KX21" s="188">
        <v>6091</v>
      </c>
      <c r="KY21" s="188">
        <v>0</v>
      </c>
      <c r="KZ21" s="188">
        <v>428</v>
      </c>
      <c r="LA21" s="188">
        <v>1800</v>
      </c>
      <c r="LB21" s="188">
        <v>-777</v>
      </c>
      <c r="LC21" s="188">
        <v>9712</v>
      </c>
      <c r="LD21" s="188">
        <v>4944</v>
      </c>
      <c r="LE21" s="188">
        <v>-1681</v>
      </c>
      <c r="LF21" s="188">
        <v>-80</v>
      </c>
      <c r="LG21" s="188">
        <v>0</v>
      </c>
      <c r="LI21" s="188">
        <v>7096</v>
      </c>
      <c r="LJ21" s="188">
        <v>0</v>
      </c>
      <c r="LK21" s="188">
        <v>5329</v>
      </c>
      <c r="LL21" s="188">
        <v>1804</v>
      </c>
      <c r="LM21" s="188">
        <v>-594</v>
      </c>
      <c r="LN21" s="188">
        <v>2962</v>
      </c>
      <c r="LO21" s="188">
        <v>3686</v>
      </c>
      <c r="LP21" s="188">
        <v>1593</v>
      </c>
      <c r="LQ21" s="188">
        <v>-60</v>
      </c>
      <c r="LR21" s="188">
        <v>17</v>
      </c>
      <c r="LT21" s="188">
        <v>6086</v>
      </c>
      <c r="LU21" s="188">
        <v>0</v>
      </c>
      <c r="LV21" s="188">
        <v>1122</v>
      </c>
      <c r="LW21" s="188">
        <v>2331</v>
      </c>
      <c r="LX21" s="188">
        <v>5438</v>
      </c>
      <c r="LY21" s="188">
        <v>8634</v>
      </c>
      <c r="LZ21" s="188">
        <v>6226</v>
      </c>
      <c r="MA21" s="188">
        <v>-1629</v>
      </c>
      <c r="MB21" s="188">
        <v>-120</v>
      </c>
      <c r="MC21" s="188">
        <v>0</v>
      </c>
    </row>
    <row r="22" spans="2:341">
      <c r="B22" s="208">
        <f t="shared" si="0"/>
        <v>6410.666666666667</v>
      </c>
      <c r="C22" s="208">
        <f t="shared" si="1"/>
        <v>0</v>
      </c>
      <c r="D22" s="208">
        <f t="shared" si="2"/>
        <v>3497.9666666666667</v>
      </c>
      <c r="E22" s="208">
        <f t="shared" si="3"/>
        <v>1717.5333333333333</v>
      </c>
      <c r="F22" s="208">
        <f t="shared" si="4"/>
        <v>1069.2666666666667</v>
      </c>
      <c r="G22" s="208">
        <f t="shared" si="5"/>
        <v>6291.1</v>
      </c>
      <c r="H22" s="208">
        <f t="shared" si="6"/>
        <v>4427.2666666666664</v>
      </c>
      <c r="I22" s="208">
        <f t="shared" si="7"/>
        <v>-596.33333333333337</v>
      </c>
      <c r="J22" s="208">
        <f t="shared" si="8"/>
        <v>-64.266666666666666</v>
      </c>
      <c r="K22" s="208">
        <f t="shared" si="9"/>
        <v>121.36666666666666</v>
      </c>
      <c r="M22" s="188">
        <v>7072</v>
      </c>
      <c r="N22" s="188">
        <v>0</v>
      </c>
      <c r="O22" s="188">
        <v>933</v>
      </c>
      <c r="P22" s="188">
        <v>933</v>
      </c>
      <c r="Q22" s="188">
        <v>4903</v>
      </c>
      <c r="R22" s="188">
        <v>2805</v>
      </c>
      <c r="S22" s="188">
        <v>5227</v>
      </c>
      <c r="T22" s="188">
        <v>395</v>
      </c>
      <c r="U22" s="188">
        <v>-60</v>
      </c>
      <c r="V22" s="188">
        <v>0</v>
      </c>
      <c r="X22" s="188">
        <v>7091</v>
      </c>
      <c r="Y22" s="188">
        <v>0</v>
      </c>
      <c r="Z22" s="188">
        <v>2425</v>
      </c>
      <c r="AA22" s="188">
        <v>1449</v>
      </c>
      <c r="AB22" s="188">
        <v>5111</v>
      </c>
      <c r="AC22" s="188">
        <v>2954</v>
      </c>
      <c r="AD22" s="188">
        <v>4129</v>
      </c>
      <c r="AE22" s="188">
        <v>-74</v>
      </c>
      <c r="AF22" s="188">
        <v>-60</v>
      </c>
      <c r="AG22" s="188">
        <v>19</v>
      </c>
      <c r="AI22" s="188">
        <v>6891</v>
      </c>
      <c r="AJ22" s="188">
        <v>0</v>
      </c>
      <c r="AK22" s="188">
        <v>6536</v>
      </c>
      <c r="AL22" s="188">
        <v>1989</v>
      </c>
      <c r="AM22" s="188">
        <v>486</v>
      </c>
      <c r="AN22" s="188">
        <v>5535</v>
      </c>
      <c r="AO22" s="188">
        <v>3473</v>
      </c>
      <c r="AP22" s="188">
        <v>-955</v>
      </c>
      <c r="AQ22" s="188">
        <v>-126</v>
      </c>
      <c r="AR22" s="188">
        <v>153</v>
      </c>
      <c r="AT22" s="188">
        <v>7080</v>
      </c>
      <c r="AU22" s="188">
        <v>0</v>
      </c>
      <c r="AV22" s="188">
        <v>1645</v>
      </c>
      <c r="AW22" s="188">
        <v>1131</v>
      </c>
      <c r="AX22" s="188">
        <v>6002</v>
      </c>
      <c r="AY22" s="188">
        <v>3247</v>
      </c>
      <c r="AZ22" s="188">
        <v>4971</v>
      </c>
      <c r="BA22" s="188">
        <v>-1487</v>
      </c>
      <c r="BB22" s="188">
        <v>-60</v>
      </c>
      <c r="BC22" s="188">
        <v>0</v>
      </c>
      <c r="BE22" s="188">
        <v>5966</v>
      </c>
      <c r="BF22" s="188">
        <v>0</v>
      </c>
      <c r="BG22" s="188">
        <v>6361</v>
      </c>
      <c r="BH22" s="188">
        <v>3171</v>
      </c>
      <c r="BI22" s="188">
        <v>328</v>
      </c>
      <c r="BJ22" s="188">
        <v>4193</v>
      </c>
      <c r="BK22" s="188">
        <v>3966</v>
      </c>
      <c r="BL22" s="188">
        <v>-1284</v>
      </c>
      <c r="BM22" s="188">
        <v>-65</v>
      </c>
      <c r="BN22" s="188">
        <v>32</v>
      </c>
      <c r="BP22" s="188">
        <v>7086</v>
      </c>
      <c r="BQ22" s="188">
        <v>0</v>
      </c>
      <c r="BR22" s="188">
        <v>816</v>
      </c>
      <c r="BS22" s="188">
        <v>1257</v>
      </c>
      <c r="BT22" s="188">
        <v>3595</v>
      </c>
      <c r="BU22" s="188">
        <v>5703</v>
      </c>
      <c r="BV22" s="188">
        <v>4710</v>
      </c>
      <c r="BW22" s="188">
        <v>-515</v>
      </c>
      <c r="BX22" s="188">
        <v>-60</v>
      </c>
      <c r="BY22" s="188">
        <v>0</v>
      </c>
      <c r="CA22" s="188">
        <v>6883</v>
      </c>
      <c r="CB22" s="188">
        <v>0</v>
      </c>
      <c r="CC22" s="188">
        <v>7986</v>
      </c>
      <c r="CD22" s="188">
        <v>2596</v>
      </c>
      <c r="CE22" s="188">
        <v>-701</v>
      </c>
      <c r="CF22" s="188">
        <v>3034</v>
      </c>
      <c r="CG22" s="188">
        <v>3986</v>
      </c>
      <c r="CH22" s="188">
        <v>-588</v>
      </c>
      <c r="CI22" s="188">
        <v>-113</v>
      </c>
      <c r="CJ22" s="188">
        <v>434</v>
      </c>
      <c r="CL22" s="188">
        <v>5061</v>
      </c>
      <c r="CM22" s="188">
        <v>0</v>
      </c>
      <c r="CN22" s="188">
        <v>6502</v>
      </c>
      <c r="CO22" s="188">
        <v>2864</v>
      </c>
      <c r="CP22" s="188">
        <v>-286</v>
      </c>
      <c r="CQ22" s="188">
        <v>2157</v>
      </c>
      <c r="CR22" s="188">
        <v>3930</v>
      </c>
      <c r="CS22" s="188">
        <v>1793</v>
      </c>
      <c r="CT22" s="188">
        <v>-60</v>
      </c>
      <c r="CU22" s="188">
        <v>30</v>
      </c>
      <c r="CV22" s="190"/>
      <c r="CW22" s="188">
        <v>6072</v>
      </c>
      <c r="CX22" s="188">
        <v>0</v>
      </c>
      <c r="CY22" s="188">
        <v>1522</v>
      </c>
      <c r="CZ22" s="188">
        <v>1284</v>
      </c>
      <c r="DA22" s="188">
        <v>2559</v>
      </c>
      <c r="DB22" s="188">
        <v>9982</v>
      </c>
      <c r="DC22" s="188">
        <v>5397</v>
      </c>
      <c r="DD22" s="188">
        <v>-1711</v>
      </c>
      <c r="DE22" s="188">
        <v>0</v>
      </c>
      <c r="DF22" s="188">
        <v>0</v>
      </c>
      <c r="DH22" s="188">
        <v>6955</v>
      </c>
      <c r="DI22" s="188">
        <v>0</v>
      </c>
      <c r="DJ22" s="188">
        <v>2016</v>
      </c>
      <c r="DK22" s="188">
        <v>1724</v>
      </c>
      <c r="DL22" s="188">
        <v>1399</v>
      </c>
      <c r="DM22" s="188">
        <v>7530</v>
      </c>
      <c r="DN22" s="188">
        <v>3687</v>
      </c>
      <c r="DO22" s="188">
        <v>323</v>
      </c>
      <c r="DP22" s="188">
        <v>-115</v>
      </c>
      <c r="DQ22" s="188">
        <v>677</v>
      </c>
      <c r="DS22" s="188">
        <v>7096</v>
      </c>
      <c r="DT22" s="188">
        <v>0</v>
      </c>
      <c r="DU22" s="188">
        <v>973</v>
      </c>
      <c r="DV22" s="188">
        <v>1650</v>
      </c>
      <c r="DW22" s="188">
        <v>3291</v>
      </c>
      <c r="DX22" s="188">
        <v>4795</v>
      </c>
      <c r="DY22" s="188">
        <v>3382</v>
      </c>
      <c r="DZ22" s="188">
        <v>-346</v>
      </c>
      <c r="EA22" s="188">
        <v>-60</v>
      </c>
      <c r="EB22" s="188">
        <v>239</v>
      </c>
      <c r="ED22" s="188">
        <v>7092</v>
      </c>
      <c r="EE22" s="188">
        <v>0</v>
      </c>
      <c r="EF22" s="188">
        <v>988</v>
      </c>
      <c r="EG22" s="188">
        <v>789</v>
      </c>
      <c r="EH22" s="188">
        <v>-491</v>
      </c>
      <c r="EI22" s="188">
        <v>7911</v>
      </c>
      <c r="EJ22" s="188">
        <v>4678</v>
      </c>
      <c r="EK22" s="188">
        <v>-567</v>
      </c>
      <c r="EL22" s="188">
        <v>-60</v>
      </c>
      <c r="EM22" s="188">
        <v>0</v>
      </c>
      <c r="EO22" s="188">
        <v>6455</v>
      </c>
      <c r="EP22" s="188">
        <v>0</v>
      </c>
      <c r="EQ22" s="188">
        <v>5211</v>
      </c>
      <c r="ER22" s="188">
        <v>1588</v>
      </c>
      <c r="ES22" s="188">
        <v>-604</v>
      </c>
      <c r="ET22" s="188">
        <v>7243</v>
      </c>
      <c r="EU22" s="188">
        <v>5040</v>
      </c>
      <c r="EV22" s="188">
        <v>-961</v>
      </c>
      <c r="EW22" s="188">
        <v>0</v>
      </c>
      <c r="EX22" s="188">
        <v>0</v>
      </c>
      <c r="EZ22" s="188">
        <v>6864</v>
      </c>
      <c r="FA22" s="188">
        <v>0</v>
      </c>
      <c r="FB22" s="188">
        <v>4035</v>
      </c>
      <c r="FC22" s="188">
        <v>1582</v>
      </c>
      <c r="FD22" s="188">
        <v>-366</v>
      </c>
      <c r="FE22" s="188">
        <v>7472</v>
      </c>
      <c r="FF22" s="188">
        <v>3905</v>
      </c>
      <c r="FG22" s="188">
        <v>-627</v>
      </c>
      <c r="FH22" s="188">
        <v>-151</v>
      </c>
      <c r="FI22" s="188">
        <v>591</v>
      </c>
      <c r="FK22" s="188">
        <v>5036</v>
      </c>
      <c r="FL22" s="188">
        <v>0</v>
      </c>
      <c r="FM22" s="188">
        <v>4422</v>
      </c>
      <c r="FN22" s="188">
        <v>1265</v>
      </c>
      <c r="FO22" s="188">
        <v>-1510</v>
      </c>
      <c r="FP22" s="188">
        <v>9274</v>
      </c>
      <c r="FQ22" s="188">
        <v>3768</v>
      </c>
      <c r="FR22" s="188">
        <v>-1091</v>
      </c>
      <c r="FS22" s="188">
        <v>-60</v>
      </c>
      <c r="FT22" s="188">
        <v>23</v>
      </c>
      <c r="FV22" s="188">
        <v>5887</v>
      </c>
      <c r="FW22" s="188">
        <v>0</v>
      </c>
      <c r="FX22" s="188">
        <v>1267</v>
      </c>
      <c r="FY22" s="188">
        <v>1402</v>
      </c>
      <c r="FZ22" s="188">
        <v>-45</v>
      </c>
      <c r="GA22" s="188">
        <v>11089</v>
      </c>
      <c r="GB22" s="188">
        <v>4379</v>
      </c>
      <c r="GC22" s="188">
        <v>-2071</v>
      </c>
      <c r="GD22" s="188">
        <v>-60</v>
      </c>
      <c r="GE22" s="188">
        <v>86</v>
      </c>
      <c r="GG22" s="188">
        <v>5047</v>
      </c>
      <c r="GH22" s="188">
        <v>0</v>
      </c>
      <c r="GI22" s="188">
        <v>6206</v>
      </c>
      <c r="GJ22" s="188">
        <v>1197</v>
      </c>
      <c r="GK22" s="188">
        <v>354</v>
      </c>
      <c r="GL22" s="188">
        <v>6025</v>
      </c>
      <c r="GM22" s="188">
        <v>4219</v>
      </c>
      <c r="GN22" s="188">
        <v>151</v>
      </c>
      <c r="GO22" s="188">
        <v>-59</v>
      </c>
      <c r="GP22" s="188">
        <v>543</v>
      </c>
      <c r="GR22" s="188">
        <v>6168</v>
      </c>
      <c r="GS22" s="188">
        <v>0</v>
      </c>
      <c r="GT22" s="188">
        <v>1356</v>
      </c>
      <c r="GU22" s="188">
        <v>1819</v>
      </c>
      <c r="GV22" s="188">
        <v>146</v>
      </c>
      <c r="GW22" s="188">
        <v>11323</v>
      </c>
      <c r="GX22" s="188">
        <v>5111</v>
      </c>
      <c r="GY22" s="188">
        <v>-1570</v>
      </c>
      <c r="GZ22" s="188">
        <v>0</v>
      </c>
      <c r="HA22" s="188">
        <v>0</v>
      </c>
      <c r="HC22" s="188">
        <v>6070</v>
      </c>
      <c r="HD22" s="188">
        <v>0</v>
      </c>
      <c r="HE22" s="188">
        <v>1401</v>
      </c>
      <c r="HF22" s="188">
        <v>592</v>
      </c>
      <c r="HG22" s="188">
        <v>-27</v>
      </c>
      <c r="HH22" s="188">
        <v>14173</v>
      </c>
      <c r="HI22" s="188">
        <v>5259</v>
      </c>
      <c r="HJ22" s="188">
        <v>-3004</v>
      </c>
      <c r="HK22" s="188">
        <v>0</v>
      </c>
      <c r="HL22" s="188">
        <v>0</v>
      </c>
      <c r="HN22" s="188">
        <v>7077</v>
      </c>
      <c r="HO22" s="188">
        <v>0</v>
      </c>
      <c r="HP22" s="188">
        <v>971</v>
      </c>
      <c r="HQ22" s="188">
        <v>1107</v>
      </c>
      <c r="HR22" s="188">
        <v>-512</v>
      </c>
      <c r="HS22" s="188">
        <v>9891</v>
      </c>
      <c r="HT22" s="188">
        <v>4780</v>
      </c>
      <c r="HU22" s="188">
        <v>-2007</v>
      </c>
      <c r="HV22" s="188">
        <v>-80</v>
      </c>
      <c r="HW22" s="188">
        <v>0</v>
      </c>
      <c r="HY22" s="188">
        <v>5974</v>
      </c>
      <c r="HZ22" s="188">
        <v>0</v>
      </c>
      <c r="IA22" s="188">
        <v>6949</v>
      </c>
      <c r="IB22" s="188">
        <v>3327</v>
      </c>
      <c r="IC22" s="188">
        <v>1105</v>
      </c>
      <c r="ID22" s="188">
        <v>2320</v>
      </c>
      <c r="IE22" s="188">
        <v>4081</v>
      </c>
      <c r="IF22" s="188">
        <v>-259</v>
      </c>
      <c r="IG22" s="188">
        <v>-60</v>
      </c>
      <c r="IH22" s="188">
        <v>30</v>
      </c>
      <c r="IJ22" s="188">
        <v>7072</v>
      </c>
      <c r="IK22" s="188">
        <v>0</v>
      </c>
      <c r="IL22" s="188">
        <v>1045</v>
      </c>
      <c r="IM22" s="188">
        <v>1008</v>
      </c>
      <c r="IN22" s="188">
        <v>-65</v>
      </c>
      <c r="IO22" s="188">
        <v>9977</v>
      </c>
      <c r="IP22" s="188">
        <v>4809</v>
      </c>
      <c r="IQ22" s="188">
        <v>-1211</v>
      </c>
      <c r="IR22" s="188">
        <v>-59</v>
      </c>
      <c r="IS22" s="188">
        <v>0</v>
      </c>
      <c r="IU22" s="188">
        <v>5970</v>
      </c>
      <c r="IV22" s="188">
        <v>0</v>
      </c>
      <c r="IW22" s="188">
        <v>6365</v>
      </c>
      <c r="IX22" s="188">
        <v>2362</v>
      </c>
      <c r="IY22" s="188">
        <v>919</v>
      </c>
      <c r="IZ22" s="188">
        <v>3454</v>
      </c>
      <c r="JA22" s="188">
        <v>4201</v>
      </c>
      <c r="JB22" s="188">
        <v>-345</v>
      </c>
      <c r="JC22" s="188">
        <v>-60</v>
      </c>
      <c r="JD22" s="188">
        <v>54</v>
      </c>
      <c r="JF22" s="188">
        <v>6980</v>
      </c>
      <c r="JG22" s="188">
        <v>0</v>
      </c>
      <c r="JH22" s="188">
        <v>6098</v>
      </c>
      <c r="JI22" s="188">
        <v>2797</v>
      </c>
      <c r="JJ22" s="188">
        <v>663</v>
      </c>
      <c r="JK22" s="188">
        <v>1434</v>
      </c>
      <c r="JL22" s="188">
        <v>3852</v>
      </c>
      <c r="JM22" s="188">
        <v>746</v>
      </c>
      <c r="JN22" s="188">
        <v>-60</v>
      </c>
      <c r="JO22" s="188">
        <v>25</v>
      </c>
      <c r="JQ22" s="188">
        <v>7074</v>
      </c>
      <c r="JR22" s="188">
        <v>0</v>
      </c>
      <c r="JS22" s="188">
        <v>969</v>
      </c>
      <c r="JT22" s="188">
        <v>1223</v>
      </c>
      <c r="JU22" s="188">
        <v>1172</v>
      </c>
      <c r="JV22" s="188">
        <v>6496</v>
      </c>
      <c r="JW22" s="188">
        <v>5175</v>
      </c>
      <c r="JX22" s="188">
        <v>473</v>
      </c>
      <c r="JY22" s="188">
        <v>-60</v>
      </c>
      <c r="JZ22" s="188">
        <v>0</v>
      </c>
      <c r="KB22" s="188">
        <v>3914</v>
      </c>
      <c r="KC22" s="188">
        <v>0</v>
      </c>
      <c r="KD22" s="188">
        <v>7634</v>
      </c>
      <c r="KE22" s="188">
        <v>1906</v>
      </c>
      <c r="KF22" s="188">
        <v>1555</v>
      </c>
      <c r="KG22" s="188">
        <v>4261</v>
      </c>
      <c r="KH22" s="188">
        <v>4238</v>
      </c>
      <c r="KI22" s="188">
        <v>-574</v>
      </c>
      <c r="KJ22" s="188">
        <v>-60</v>
      </c>
      <c r="KK22" s="188">
        <v>667</v>
      </c>
      <c r="KM22" s="188">
        <v>7101</v>
      </c>
      <c r="KN22" s="188">
        <v>0</v>
      </c>
      <c r="KO22" s="188">
        <v>5502</v>
      </c>
      <c r="KP22" s="188">
        <v>1612</v>
      </c>
      <c r="KQ22" s="188">
        <v>-759</v>
      </c>
      <c r="KR22" s="188">
        <v>3227</v>
      </c>
      <c r="KS22" s="188">
        <v>3610</v>
      </c>
      <c r="KT22" s="188">
        <v>1145</v>
      </c>
      <c r="KU22" s="188">
        <v>-60</v>
      </c>
      <c r="KV22" s="188">
        <v>21</v>
      </c>
      <c r="KX22" s="188">
        <v>6090</v>
      </c>
      <c r="KY22" s="188">
        <v>0</v>
      </c>
      <c r="KZ22" s="188">
        <v>443</v>
      </c>
      <c r="LA22" s="188">
        <v>1853</v>
      </c>
      <c r="LB22" s="188">
        <v>-745</v>
      </c>
      <c r="LC22" s="188">
        <v>9640</v>
      </c>
      <c r="LD22" s="188">
        <v>4944</v>
      </c>
      <c r="LE22" s="188">
        <v>-1596</v>
      </c>
      <c r="LF22" s="188">
        <v>-80</v>
      </c>
      <c r="LG22" s="188">
        <v>0</v>
      </c>
      <c r="LI22" s="188">
        <v>7107</v>
      </c>
      <c r="LJ22" s="188">
        <v>0</v>
      </c>
      <c r="LK22" s="188">
        <v>5223</v>
      </c>
      <c r="LL22" s="188">
        <v>1761</v>
      </c>
      <c r="LM22" s="188">
        <v>-664</v>
      </c>
      <c r="LN22" s="188">
        <v>2978</v>
      </c>
      <c r="LO22" s="188">
        <v>3686</v>
      </c>
      <c r="LP22" s="188">
        <v>1763</v>
      </c>
      <c r="LQ22" s="188">
        <v>-60</v>
      </c>
      <c r="LR22" s="188">
        <v>17</v>
      </c>
      <c r="LT22" s="188">
        <v>6089</v>
      </c>
      <c r="LU22" s="188">
        <v>0</v>
      </c>
      <c r="LV22" s="188">
        <v>1139</v>
      </c>
      <c r="LW22" s="188">
        <v>2288</v>
      </c>
      <c r="LX22" s="188">
        <v>5265</v>
      </c>
      <c r="LY22" s="188">
        <v>8610</v>
      </c>
      <c r="LZ22" s="188">
        <v>6225</v>
      </c>
      <c r="MA22" s="188">
        <v>-1836</v>
      </c>
      <c r="MB22" s="188">
        <v>-120</v>
      </c>
      <c r="MC22" s="188">
        <v>0</v>
      </c>
    </row>
    <row r="23" spans="2:341">
      <c r="B23" s="208">
        <f t="shared" si="0"/>
        <v>6412.166666666667</v>
      </c>
      <c r="C23" s="208">
        <f t="shared" si="1"/>
        <v>0</v>
      </c>
      <c r="D23" s="208">
        <f t="shared" si="2"/>
        <v>3471.7666666666669</v>
      </c>
      <c r="E23" s="208">
        <f t="shared" si="3"/>
        <v>1726.6</v>
      </c>
      <c r="F23" s="208">
        <f t="shared" si="4"/>
        <v>995.93333333333328</v>
      </c>
      <c r="G23" s="208">
        <f t="shared" si="5"/>
        <v>6252.1333333333332</v>
      </c>
      <c r="H23" s="208">
        <f t="shared" si="6"/>
        <v>4427.166666666667</v>
      </c>
      <c r="I23" s="208">
        <f t="shared" si="7"/>
        <v>-542.26666666666665</v>
      </c>
      <c r="J23" s="208">
        <f t="shared" si="8"/>
        <v>-64.3</v>
      </c>
      <c r="K23" s="208">
        <f t="shared" si="9"/>
        <v>119.36666666666666</v>
      </c>
      <c r="M23" s="188">
        <v>7072</v>
      </c>
      <c r="N23" s="188">
        <v>0</v>
      </c>
      <c r="O23" s="188">
        <v>896</v>
      </c>
      <c r="P23" s="188">
        <v>933</v>
      </c>
      <c r="Q23" s="188">
        <v>4803</v>
      </c>
      <c r="R23" s="188">
        <v>2824</v>
      </c>
      <c r="S23" s="188">
        <v>5223</v>
      </c>
      <c r="T23" s="188">
        <v>504</v>
      </c>
      <c r="U23" s="188">
        <v>-60</v>
      </c>
      <c r="V23" s="188">
        <v>0</v>
      </c>
      <c r="X23" s="188">
        <v>7095</v>
      </c>
      <c r="Y23" s="188">
        <v>0</v>
      </c>
      <c r="Z23" s="188">
        <v>2395</v>
      </c>
      <c r="AA23" s="188">
        <v>1408</v>
      </c>
      <c r="AB23" s="188">
        <v>5115</v>
      </c>
      <c r="AC23" s="188">
        <v>2964</v>
      </c>
      <c r="AD23" s="188">
        <v>4129</v>
      </c>
      <c r="AE23" s="188">
        <v>-38</v>
      </c>
      <c r="AF23" s="188">
        <v>-60</v>
      </c>
      <c r="AG23" s="188">
        <v>19</v>
      </c>
      <c r="AI23" s="188">
        <v>6883</v>
      </c>
      <c r="AJ23" s="188">
        <v>0</v>
      </c>
      <c r="AK23" s="188">
        <v>6645</v>
      </c>
      <c r="AL23" s="188">
        <v>2020</v>
      </c>
      <c r="AM23" s="188">
        <v>270</v>
      </c>
      <c r="AN23" s="188">
        <v>5474</v>
      </c>
      <c r="AO23" s="188">
        <v>3473</v>
      </c>
      <c r="AP23" s="188">
        <v>-793</v>
      </c>
      <c r="AQ23" s="188">
        <v>-126</v>
      </c>
      <c r="AR23" s="188">
        <v>152</v>
      </c>
      <c r="AT23" s="188">
        <v>7090</v>
      </c>
      <c r="AU23" s="188">
        <v>0</v>
      </c>
      <c r="AV23" s="188">
        <v>1615</v>
      </c>
      <c r="AW23" s="188">
        <v>1133</v>
      </c>
      <c r="AX23" s="188">
        <v>5881</v>
      </c>
      <c r="AY23" s="188">
        <v>3257</v>
      </c>
      <c r="AZ23" s="188">
        <v>4970</v>
      </c>
      <c r="BA23" s="188">
        <v>-1293</v>
      </c>
      <c r="BB23" s="188">
        <v>-60</v>
      </c>
      <c r="BC23" s="188">
        <v>0</v>
      </c>
      <c r="BE23" s="188">
        <v>5969</v>
      </c>
      <c r="BF23" s="188">
        <v>0</v>
      </c>
      <c r="BG23" s="188">
        <v>6288</v>
      </c>
      <c r="BH23" s="188">
        <v>3157</v>
      </c>
      <c r="BI23" s="188">
        <v>298</v>
      </c>
      <c r="BJ23" s="188">
        <v>4320</v>
      </c>
      <c r="BK23" s="188">
        <v>3966</v>
      </c>
      <c r="BL23" s="188">
        <v>-1103</v>
      </c>
      <c r="BM23" s="188">
        <v>-65</v>
      </c>
      <c r="BN23" s="188">
        <v>32</v>
      </c>
      <c r="BP23" s="188">
        <v>7083</v>
      </c>
      <c r="BQ23" s="188">
        <v>0</v>
      </c>
      <c r="BR23" s="188">
        <v>812</v>
      </c>
      <c r="BS23" s="188">
        <v>1270</v>
      </c>
      <c r="BT23" s="188">
        <v>3659</v>
      </c>
      <c r="BU23" s="188">
        <v>5679</v>
      </c>
      <c r="BV23" s="188">
        <v>4710</v>
      </c>
      <c r="BW23" s="188">
        <v>-459</v>
      </c>
      <c r="BX23" s="188">
        <v>-60</v>
      </c>
      <c r="BY23" s="188">
        <v>0</v>
      </c>
      <c r="CA23" s="188">
        <v>6881</v>
      </c>
      <c r="CB23" s="188">
        <v>0</v>
      </c>
      <c r="CC23" s="188">
        <v>8016</v>
      </c>
      <c r="CD23" s="188">
        <v>2641</v>
      </c>
      <c r="CE23" s="188">
        <v>-619</v>
      </c>
      <c r="CF23" s="188">
        <v>2883</v>
      </c>
      <c r="CG23" s="188">
        <v>3986</v>
      </c>
      <c r="CH23" s="188">
        <v>-524</v>
      </c>
      <c r="CI23" s="188">
        <v>-113</v>
      </c>
      <c r="CJ23" s="188">
        <v>435</v>
      </c>
      <c r="CL23" s="188">
        <v>5061</v>
      </c>
      <c r="CM23" s="188">
        <v>0</v>
      </c>
      <c r="CN23" s="188">
        <v>6398</v>
      </c>
      <c r="CO23" s="188">
        <v>2748</v>
      </c>
      <c r="CP23" s="188">
        <v>-358</v>
      </c>
      <c r="CQ23" s="188">
        <v>2169</v>
      </c>
      <c r="CR23" s="188">
        <v>3930</v>
      </c>
      <c r="CS23" s="188">
        <v>2077</v>
      </c>
      <c r="CT23" s="188">
        <v>-60</v>
      </c>
      <c r="CU23" s="188">
        <v>21</v>
      </c>
      <c r="CV23" s="190"/>
      <c r="CW23" s="188">
        <v>6075</v>
      </c>
      <c r="CX23" s="188">
        <v>0</v>
      </c>
      <c r="CY23" s="188">
        <v>1492</v>
      </c>
      <c r="CZ23" s="188">
        <v>1233</v>
      </c>
      <c r="DA23" s="188">
        <v>2343</v>
      </c>
      <c r="DB23" s="188">
        <v>9986</v>
      </c>
      <c r="DC23" s="188">
        <v>5395</v>
      </c>
      <c r="DD23" s="188">
        <v>-1733</v>
      </c>
      <c r="DE23" s="188">
        <v>0</v>
      </c>
      <c r="DF23" s="188">
        <v>0</v>
      </c>
      <c r="DH23" s="188">
        <v>6959</v>
      </c>
      <c r="DI23" s="188">
        <v>0</v>
      </c>
      <c r="DJ23" s="188">
        <v>2004</v>
      </c>
      <c r="DK23" s="188">
        <v>1474</v>
      </c>
      <c r="DL23" s="188">
        <v>1241</v>
      </c>
      <c r="DM23" s="188">
        <v>7511</v>
      </c>
      <c r="DN23" s="188">
        <v>3687</v>
      </c>
      <c r="DO23" s="188">
        <v>396</v>
      </c>
      <c r="DP23" s="188">
        <v>-115</v>
      </c>
      <c r="DQ23" s="188">
        <v>677</v>
      </c>
      <c r="DS23" s="188">
        <v>7097</v>
      </c>
      <c r="DT23" s="188">
        <v>0</v>
      </c>
      <c r="DU23" s="188">
        <v>971</v>
      </c>
      <c r="DV23" s="188">
        <v>1659</v>
      </c>
      <c r="DW23" s="188">
        <v>3345</v>
      </c>
      <c r="DX23" s="188">
        <v>4751</v>
      </c>
      <c r="DY23" s="188">
        <v>3382</v>
      </c>
      <c r="DZ23" s="188">
        <v>-291</v>
      </c>
      <c r="EA23" s="188">
        <v>-60</v>
      </c>
      <c r="EB23" s="188">
        <v>232</v>
      </c>
      <c r="ED23" s="188">
        <v>7092</v>
      </c>
      <c r="EE23" s="188">
        <v>0</v>
      </c>
      <c r="EF23" s="188">
        <v>959</v>
      </c>
      <c r="EG23" s="188">
        <v>841</v>
      </c>
      <c r="EH23" s="188">
        <v>-428</v>
      </c>
      <c r="EI23" s="188">
        <v>7901</v>
      </c>
      <c r="EJ23" s="188">
        <v>4678</v>
      </c>
      <c r="EK23" s="188">
        <v>-894</v>
      </c>
      <c r="EL23" s="188">
        <v>-60</v>
      </c>
      <c r="EM23" s="188">
        <v>0</v>
      </c>
      <c r="EO23" s="188">
        <v>6455</v>
      </c>
      <c r="EP23" s="188">
        <v>0</v>
      </c>
      <c r="EQ23" s="188">
        <v>5086</v>
      </c>
      <c r="ER23" s="188">
        <v>1544</v>
      </c>
      <c r="ES23" s="188">
        <v>-668</v>
      </c>
      <c r="ET23" s="188">
        <v>7285</v>
      </c>
      <c r="EU23" s="188">
        <v>5040</v>
      </c>
      <c r="EV23" s="188">
        <v>-697</v>
      </c>
      <c r="EW23" s="188">
        <v>0</v>
      </c>
      <c r="EX23" s="188">
        <v>0</v>
      </c>
      <c r="EZ23" s="188">
        <v>6867</v>
      </c>
      <c r="FA23" s="188">
        <v>0</v>
      </c>
      <c r="FB23" s="188">
        <v>4042</v>
      </c>
      <c r="FC23" s="188">
        <v>1600</v>
      </c>
      <c r="FD23" s="188">
        <v>-652</v>
      </c>
      <c r="FE23" s="188">
        <v>7384</v>
      </c>
      <c r="FF23" s="188">
        <v>3905</v>
      </c>
      <c r="FG23" s="188">
        <v>-465</v>
      </c>
      <c r="FH23" s="188">
        <v>-150</v>
      </c>
      <c r="FI23" s="188">
        <v>581</v>
      </c>
      <c r="FK23" s="188">
        <v>5043</v>
      </c>
      <c r="FL23" s="188">
        <v>0</v>
      </c>
      <c r="FM23" s="188">
        <v>4344</v>
      </c>
      <c r="FN23" s="188">
        <v>1455</v>
      </c>
      <c r="FO23" s="188">
        <v>-1880</v>
      </c>
      <c r="FP23" s="188">
        <v>9300</v>
      </c>
      <c r="FQ23" s="188">
        <v>3768</v>
      </c>
      <c r="FR23" s="188">
        <v>-687</v>
      </c>
      <c r="FS23" s="188">
        <v>-60</v>
      </c>
      <c r="FT23" s="188">
        <v>23</v>
      </c>
      <c r="FV23" s="188">
        <v>5890</v>
      </c>
      <c r="FW23" s="188">
        <v>0</v>
      </c>
      <c r="FX23" s="188">
        <v>1241</v>
      </c>
      <c r="FY23" s="188">
        <v>1355</v>
      </c>
      <c r="FZ23" s="188">
        <v>34</v>
      </c>
      <c r="GA23" s="188">
        <v>11069</v>
      </c>
      <c r="GB23" s="188">
        <v>4379</v>
      </c>
      <c r="GC23" s="188">
        <v>-2000</v>
      </c>
      <c r="GD23" s="188">
        <v>-60</v>
      </c>
      <c r="GE23" s="188">
        <v>86</v>
      </c>
      <c r="GG23" s="188">
        <v>5047</v>
      </c>
      <c r="GH23" s="188">
        <v>0</v>
      </c>
      <c r="GI23" s="188">
        <v>6206</v>
      </c>
      <c r="GJ23" s="188">
        <v>1154</v>
      </c>
      <c r="GK23" s="188">
        <v>255</v>
      </c>
      <c r="GL23" s="188">
        <v>5955</v>
      </c>
      <c r="GM23" s="188">
        <v>4219</v>
      </c>
      <c r="GN23" s="188">
        <v>281</v>
      </c>
      <c r="GO23" s="188">
        <v>-60</v>
      </c>
      <c r="GP23" s="188">
        <v>518</v>
      </c>
      <c r="GR23" s="188">
        <v>6172</v>
      </c>
      <c r="GS23" s="188">
        <v>0</v>
      </c>
      <c r="GT23" s="188">
        <v>1370</v>
      </c>
      <c r="GU23" s="188">
        <v>1980</v>
      </c>
      <c r="GV23" s="188">
        <v>-9</v>
      </c>
      <c r="GW23" s="188">
        <v>11255</v>
      </c>
      <c r="GX23" s="188">
        <v>5111</v>
      </c>
      <c r="GY23" s="188">
        <v>-1379</v>
      </c>
      <c r="GZ23" s="188">
        <v>0</v>
      </c>
      <c r="HA23" s="188">
        <v>0</v>
      </c>
      <c r="HC23" s="188">
        <v>6071</v>
      </c>
      <c r="HD23" s="188">
        <v>0</v>
      </c>
      <c r="HE23" s="188">
        <v>1315</v>
      </c>
      <c r="HF23" s="188">
        <v>622</v>
      </c>
      <c r="HG23" s="188">
        <v>-316</v>
      </c>
      <c r="HH23" s="188">
        <v>14077</v>
      </c>
      <c r="HI23" s="188">
        <v>5259</v>
      </c>
      <c r="HJ23" s="188">
        <v>-2847</v>
      </c>
      <c r="HK23" s="188">
        <v>0</v>
      </c>
      <c r="HL23" s="188">
        <v>0</v>
      </c>
      <c r="HN23" s="188">
        <v>7080</v>
      </c>
      <c r="HO23" s="188">
        <v>0</v>
      </c>
      <c r="HP23" s="188">
        <v>918</v>
      </c>
      <c r="HQ23" s="188">
        <v>1103</v>
      </c>
      <c r="HR23" s="188">
        <v>-648</v>
      </c>
      <c r="HS23" s="188">
        <v>9707</v>
      </c>
      <c r="HT23" s="188">
        <v>4780</v>
      </c>
      <c r="HU23" s="188">
        <v>-2066</v>
      </c>
      <c r="HV23" s="188">
        <v>-80</v>
      </c>
      <c r="HW23" s="188">
        <v>0</v>
      </c>
      <c r="HY23" s="188">
        <v>5974</v>
      </c>
      <c r="HZ23" s="188">
        <v>0</v>
      </c>
      <c r="IA23" s="188">
        <v>6927</v>
      </c>
      <c r="IB23" s="188">
        <v>3352</v>
      </c>
      <c r="IC23" s="188">
        <v>1001</v>
      </c>
      <c r="ID23" s="188">
        <v>2285</v>
      </c>
      <c r="IE23" s="188">
        <v>4081</v>
      </c>
      <c r="IF23" s="188">
        <v>-311</v>
      </c>
      <c r="IG23" s="188">
        <v>-60</v>
      </c>
      <c r="IH23" s="188">
        <v>30</v>
      </c>
      <c r="IJ23" s="188">
        <v>7077</v>
      </c>
      <c r="IK23" s="188">
        <v>0</v>
      </c>
      <c r="IL23" s="188">
        <v>1048</v>
      </c>
      <c r="IM23" s="188">
        <v>956</v>
      </c>
      <c r="IN23" s="188">
        <v>-17</v>
      </c>
      <c r="IO23" s="188">
        <v>9889</v>
      </c>
      <c r="IP23" s="188">
        <v>4813</v>
      </c>
      <c r="IQ23" s="188">
        <v>-1271</v>
      </c>
      <c r="IR23" s="188">
        <v>-60</v>
      </c>
      <c r="IS23" s="188">
        <v>0</v>
      </c>
      <c r="IU23" s="188">
        <v>5964</v>
      </c>
      <c r="IV23" s="188">
        <v>0</v>
      </c>
      <c r="IW23" s="188">
        <v>6323</v>
      </c>
      <c r="IX23" s="188">
        <v>2302</v>
      </c>
      <c r="IY23" s="188">
        <v>927</v>
      </c>
      <c r="IZ23" s="188">
        <v>3503</v>
      </c>
      <c r="JA23" s="188">
        <v>4201</v>
      </c>
      <c r="JB23" s="188">
        <v>-195</v>
      </c>
      <c r="JC23" s="188">
        <v>-60</v>
      </c>
      <c r="JD23" s="188">
        <v>46</v>
      </c>
      <c r="JF23" s="188">
        <v>6988</v>
      </c>
      <c r="JG23" s="188">
        <v>0</v>
      </c>
      <c r="JH23" s="188">
        <v>6141</v>
      </c>
      <c r="JI23" s="188">
        <v>2983</v>
      </c>
      <c r="JJ23" s="188">
        <v>722</v>
      </c>
      <c r="JK23" s="188">
        <v>1412</v>
      </c>
      <c r="JL23" s="188">
        <v>3852</v>
      </c>
      <c r="JM23" s="188">
        <v>605</v>
      </c>
      <c r="JN23" s="188">
        <v>-60</v>
      </c>
      <c r="JO23" s="188">
        <v>25</v>
      </c>
      <c r="JQ23" s="188">
        <v>7082</v>
      </c>
      <c r="JR23" s="188">
        <v>0</v>
      </c>
      <c r="JS23" s="188">
        <v>1042</v>
      </c>
      <c r="JT23" s="188">
        <v>1495</v>
      </c>
      <c r="JU23" s="188">
        <v>1405</v>
      </c>
      <c r="JV23" s="188">
        <v>5983</v>
      </c>
      <c r="JW23" s="188">
        <v>5175</v>
      </c>
      <c r="JX23" s="188">
        <v>244</v>
      </c>
      <c r="JY23" s="188">
        <v>-60</v>
      </c>
      <c r="JZ23" s="188">
        <v>0</v>
      </c>
      <c r="KB23" s="188">
        <v>3915</v>
      </c>
      <c r="KC23" s="188">
        <v>0</v>
      </c>
      <c r="KD23" s="188">
        <v>7615</v>
      </c>
      <c r="KE23" s="188">
        <v>1966</v>
      </c>
      <c r="KF23" s="188">
        <v>1567</v>
      </c>
      <c r="KG23" s="188">
        <v>4251</v>
      </c>
      <c r="KH23" s="188">
        <v>4238</v>
      </c>
      <c r="KI23" s="188">
        <v>-571</v>
      </c>
      <c r="KJ23" s="188">
        <v>-60</v>
      </c>
      <c r="KK23" s="188">
        <v>666</v>
      </c>
      <c r="KM23" s="188">
        <v>7101</v>
      </c>
      <c r="KN23" s="188">
        <v>0</v>
      </c>
      <c r="KO23" s="188">
        <v>5285</v>
      </c>
      <c r="KP23" s="188">
        <v>1613</v>
      </c>
      <c r="KQ23" s="188">
        <v>-793</v>
      </c>
      <c r="KR23" s="188">
        <v>3312</v>
      </c>
      <c r="KS23" s="188">
        <v>3610</v>
      </c>
      <c r="KT23" s="188">
        <v>1129</v>
      </c>
      <c r="KU23" s="188">
        <v>-60</v>
      </c>
      <c r="KV23" s="188">
        <v>21</v>
      </c>
      <c r="KX23" s="188">
        <v>6087</v>
      </c>
      <c r="KY23" s="188">
        <v>0</v>
      </c>
      <c r="KZ23" s="188">
        <v>436</v>
      </c>
      <c r="LA23" s="188">
        <v>1800</v>
      </c>
      <c r="LB23" s="188">
        <v>-793</v>
      </c>
      <c r="LC23" s="188">
        <v>9577</v>
      </c>
      <c r="LD23" s="188">
        <v>4944</v>
      </c>
      <c r="LE23" s="188">
        <v>-1571</v>
      </c>
      <c r="LF23" s="188">
        <v>-80</v>
      </c>
      <c r="LG23" s="188">
        <v>0</v>
      </c>
      <c r="LI23" s="188">
        <v>7104</v>
      </c>
      <c r="LJ23" s="188">
        <v>0</v>
      </c>
      <c r="LK23" s="188">
        <v>5255</v>
      </c>
      <c r="LL23" s="188">
        <v>1785</v>
      </c>
      <c r="LM23" s="188">
        <v>-631</v>
      </c>
      <c r="LN23" s="188">
        <v>3043</v>
      </c>
      <c r="LO23" s="188">
        <v>3686</v>
      </c>
      <c r="LP23" s="188">
        <v>1288</v>
      </c>
      <c r="LQ23" s="188">
        <v>-60</v>
      </c>
      <c r="LR23" s="188">
        <v>17</v>
      </c>
      <c r="LT23" s="188">
        <v>6091</v>
      </c>
      <c r="LU23" s="188">
        <v>0</v>
      </c>
      <c r="LV23" s="188">
        <v>1068</v>
      </c>
      <c r="LW23" s="188">
        <v>2216</v>
      </c>
      <c r="LX23" s="188">
        <v>4824</v>
      </c>
      <c r="LY23" s="188">
        <v>8558</v>
      </c>
      <c r="LZ23" s="188">
        <v>6225</v>
      </c>
      <c r="MA23" s="188">
        <v>-1604</v>
      </c>
      <c r="MB23" s="188">
        <v>-120</v>
      </c>
      <c r="MC23" s="188">
        <v>0</v>
      </c>
    </row>
    <row r="24" spans="2:341">
      <c r="B24" s="208">
        <f t="shared" si="0"/>
        <v>6411.6333333333332</v>
      </c>
      <c r="C24" s="208">
        <f t="shared" si="1"/>
        <v>0</v>
      </c>
      <c r="D24" s="208">
        <f t="shared" si="2"/>
        <v>3454.6666666666665</v>
      </c>
      <c r="E24" s="208">
        <f t="shared" si="3"/>
        <v>1714.8</v>
      </c>
      <c r="F24" s="208">
        <f t="shared" si="4"/>
        <v>925.5</v>
      </c>
      <c r="G24" s="208">
        <f t="shared" si="5"/>
        <v>6208.5666666666666</v>
      </c>
      <c r="H24" s="208">
        <f t="shared" si="6"/>
        <v>4420.5666666666666</v>
      </c>
      <c r="I24" s="208">
        <f t="shared" si="7"/>
        <v>-536.83333333333337</v>
      </c>
      <c r="J24" s="208">
        <f t="shared" si="8"/>
        <v>-63.2</v>
      </c>
      <c r="K24" s="208">
        <f t="shared" si="9"/>
        <v>118.93333333333334</v>
      </c>
      <c r="M24" s="188">
        <v>7074</v>
      </c>
      <c r="N24" s="188">
        <v>0</v>
      </c>
      <c r="O24" s="188">
        <v>895</v>
      </c>
      <c r="P24" s="188">
        <v>931</v>
      </c>
      <c r="Q24" s="188">
        <v>4683</v>
      </c>
      <c r="R24" s="188">
        <v>2881</v>
      </c>
      <c r="S24" s="188">
        <v>5225</v>
      </c>
      <c r="T24" s="188">
        <v>440</v>
      </c>
      <c r="U24" s="188">
        <v>-60</v>
      </c>
      <c r="V24" s="188">
        <v>0</v>
      </c>
      <c r="X24" s="188">
        <v>7098</v>
      </c>
      <c r="Y24" s="188">
        <v>0</v>
      </c>
      <c r="Z24" s="188">
        <v>2367</v>
      </c>
      <c r="AA24" s="188">
        <v>1433</v>
      </c>
      <c r="AB24" s="188">
        <v>5041</v>
      </c>
      <c r="AC24" s="188">
        <v>3063</v>
      </c>
      <c r="AD24" s="188">
        <v>4157</v>
      </c>
      <c r="AE24" s="188">
        <v>-223</v>
      </c>
      <c r="AF24" s="188">
        <v>-60</v>
      </c>
      <c r="AG24" s="188">
        <v>19</v>
      </c>
      <c r="AI24" s="188">
        <v>6893</v>
      </c>
      <c r="AJ24" s="188">
        <v>0</v>
      </c>
      <c r="AK24" s="188">
        <v>6612</v>
      </c>
      <c r="AL24" s="188">
        <v>2084</v>
      </c>
      <c r="AM24" s="188">
        <v>194</v>
      </c>
      <c r="AN24" s="188">
        <v>5443</v>
      </c>
      <c r="AO24" s="188">
        <v>3473</v>
      </c>
      <c r="AP24" s="188">
        <v>-766</v>
      </c>
      <c r="AQ24" s="188">
        <v>-126</v>
      </c>
      <c r="AR24" s="188">
        <v>153</v>
      </c>
      <c r="AT24" s="188">
        <v>7082</v>
      </c>
      <c r="AU24" s="188">
        <v>0</v>
      </c>
      <c r="AV24" s="188">
        <v>1674</v>
      </c>
      <c r="AW24" s="188">
        <v>1207</v>
      </c>
      <c r="AX24" s="188">
        <v>5868</v>
      </c>
      <c r="AY24" s="188">
        <v>3102</v>
      </c>
      <c r="AZ24" s="188">
        <v>4969</v>
      </c>
      <c r="BA24" s="188">
        <v>-1213</v>
      </c>
      <c r="BB24" s="188">
        <v>-60</v>
      </c>
      <c r="BC24" s="188">
        <v>0</v>
      </c>
      <c r="BE24" s="188">
        <v>5964</v>
      </c>
      <c r="BF24" s="188">
        <v>0</v>
      </c>
      <c r="BG24" s="188">
        <v>6335</v>
      </c>
      <c r="BH24" s="188">
        <v>3077</v>
      </c>
      <c r="BI24" s="188">
        <v>88</v>
      </c>
      <c r="BJ24" s="188">
        <v>4375</v>
      </c>
      <c r="BK24" s="188">
        <v>3966</v>
      </c>
      <c r="BL24" s="188">
        <v>-1000</v>
      </c>
      <c r="BM24" s="188">
        <v>-64</v>
      </c>
      <c r="BN24" s="188">
        <v>32</v>
      </c>
      <c r="BP24" s="188">
        <v>7079</v>
      </c>
      <c r="BQ24" s="188">
        <v>0</v>
      </c>
      <c r="BR24" s="188">
        <v>816</v>
      </c>
      <c r="BS24" s="188">
        <v>1239</v>
      </c>
      <c r="BT24" s="188">
        <v>3538</v>
      </c>
      <c r="BU24" s="188">
        <v>5708</v>
      </c>
      <c r="BV24" s="188">
        <v>4699</v>
      </c>
      <c r="BW24" s="188">
        <v>-639</v>
      </c>
      <c r="BX24" s="188">
        <v>-59</v>
      </c>
      <c r="BY24" s="188">
        <v>0</v>
      </c>
      <c r="CA24" s="188">
        <v>6875</v>
      </c>
      <c r="CB24" s="188">
        <v>0</v>
      </c>
      <c r="CC24" s="188">
        <v>8065</v>
      </c>
      <c r="CD24" s="188">
        <v>2639</v>
      </c>
      <c r="CE24" s="188">
        <v>-626</v>
      </c>
      <c r="CF24" s="188">
        <v>2724</v>
      </c>
      <c r="CG24" s="188">
        <v>3986</v>
      </c>
      <c r="CH24" s="188">
        <v>-487</v>
      </c>
      <c r="CI24" s="188">
        <v>-99</v>
      </c>
      <c r="CJ24" s="188">
        <v>435</v>
      </c>
      <c r="CL24" s="188">
        <v>5061</v>
      </c>
      <c r="CM24" s="188">
        <v>0</v>
      </c>
      <c r="CN24" s="188">
        <v>6407</v>
      </c>
      <c r="CO24" s="188">
        <v>2781</v>
      </c>
      <c r="CP24" s="188">
        <v>-247</v>
      </c>
      <c r="CQ24" s="188">
        <v>2176</v>
      </c>
      <c r="CR24" s="188">
        <v>3930</v>
      </c>
      <c r="CS24" s="188">
        <v>1833</v>
      </c>
      <c r="CT24" s="188">
        <v>-60</v>
      </c>
      <c r="CU24" s="188">
        <v>31</v>
      </c>
      <c r="CV24" s="190"/>
      <c r="CW24" s="188">
        <v>6075</v>
      </c>
      <c r="CX24" s="188">
        <v>0</v>
      </c>
      <c r="CY24" s="188">
        <v>1520</v>
      </c>
      <c r="CZ24" s="188">
        <v>1354</v>
      </c>
      <c r="DA24" s="188">
        <v>2404</v>
      </c>
      <c r="DB24" s="188">
        <v>9848</v>
      </c>
      <c r="DC24" s="188">
        <v>5391</v>
      </c>
      <c r="DD24" s="188">
        <v>-1900</v>
      </c>
      <c r="DE24" s="188">
        <v>0</v>
      </c>
      <c r="DF24" s="188">
        <v>0</v>
      </c>
      <c r="DH24" s="188">
        <v>6963</v>
      </c>
      <c r="DI24" s="188">
        <v>0</v>
      </c>
      <c r="DJ24" s="188">
        <v>1983</v>
      </c>
      <c r="DK24" s="188">
        <v>1485</v>
      </c>
      <c r="DL24" s="188">
        <v>1294</v>
      </c>
      <c r="DM24" s="188">
        <v>7527</v>
      </c>
      <c r="DN24" s="188">
        <v>3687</v>
      </c>
      <c r="DO24" s="188">
        <v>429</v>
      </c>
      <c r="DP24" s="188">
        <v>-105</v>
      </c>
      <c r="DQ24" s="188">
        <v>670</v>
      </c>
      <c r="DS24" s="188">
        <v>7102</v>
      </c>
      <c r="DT24" s="188">
        <v>0</v>
      </c>
      <c r="DU24" s="188">
        <v>986</v>
      </c>
      <c r="DV24" s="188">
        <v>1515</v>
      </c>
      <c r="DW24" s="188">
        <v>3141</v>
      </c>
      <c r="DX24" s="188">
        <v>4684</v>
      </c>
      <c r="DY24" s="188">
        <v>3382</v>
      </c>
      <c r="DZ24" s="188">
        <v>-238</v>
      </c>
      <c r="EA24" s="188">
        <v>-60</v>
      </c>
      <c r="EB24" s="188">
        <v>221</v>
      </c>
      <c r="ED24" s="188">
        <v>7091</v>
      </c>
      <c r="EE24" s="188">
        <v>0</v>
      </c>
      <c r="EF24" s="188">
        <v>970</v>
      </c>
      <c r="EG24" s="188">
        <v>806</v>
      </c>
      <c r="EH24" s="188">
        <v>-508</v>
      </c>
      <c r="EI24" s="188">
        <v>7922</v>
      </c>
      <c r="EJ24" s="188">
        <v>4680</v>
      </c>
      <c r="EK24" s="188">
        <v>-812</v>
      </c>
      <c r="EL24" s="188">
        <v>-59</v>
      </c>
      <c r="EM24" s="188">
        <v>0</v>
      </c>
      <c r="EO24" s="188">
        <v>6459</v>
      </c>
      <c r="EP24" s="188">
        <v>0</v>
      </c>
      <c r="EQ24" s="188">
        <v>5020</v>
      </c>
      <c r="ER24" s="188">
        <v>1663</v>
      </c>
      <c r="ES24" s="188">
        <v>-695</v>
      </c>
      <c r="ET24" s="188">
        <v>7301</v>
      </c>
      <c r="EU24" s="188">
        <v>5036</v>
      </c>
      <c r="EV24" s="188">
        <v>-814</v>
      </c>
      <c r="EW24" s="188">
        <v>0</v>
      </c>
      <c r="EX24" s="188">
        <v>0</v>
      </c>
      <c r="EZ24" s="188">
        <v>6866</v>
      </c>
      <c r="FA24" s="188">
        <v>0</v>
      </c>
      <c r="FB24" s="188">
        <v>4027</v>
      </c>
      <c r="FC24" s="188">
        <v>1646</v>
      </c>
      <c r="FD24" s="188">
        <v>-702</v>
      </c>
      <c r="FE24" s="188">
        <v>7324</v>
      </c>
      <c r="FF24" s="188">
        <v>3905</v>
      </c>
      <c r="FG24" s="188">
        <v>-928</v>
      </c>
      <c r="FH24" s="188">
        <v>-136</v>
      </c>
      <c r="FI24" s="188">
        <v>591</v>
      </c>
      <c r="FK24" s="188">
        <v>5041</v>
      </c>
      <c r="FL24" s="188">
        <v>0</v>
      </c>
      <c r="FM24" s="188">
        <v>4127</v>
      </c>
      <c r="FN24" s="188">
        <v>1481</v>
      </c>
      <c r="FO24" s="188">
        <v>-2196</v>
      </c>
      <c r="FP24" s="188">
        <v>9269</v>
      </c>
      <c r="FQ24" s="188">
        <v>3761</v>
      </c>
      <c r="FR24" s="188">
        <v>-219</v>
      </c>
      <c r="FS24" s="188">
        <v>-60</v>
      </c>
      <c r="FT24" s="188">
        <v>23</v>
      </c>
      <c r="FV24" s="188">
        <v>5886</v>
      </c>
      <c r="FW24" s="188">
        <v>0</v>
      </c>
      <c r="FX24" s="188">
        <v>1216</v>
      </c>
      <c r="FY24" s="188">
        <v>1419</v>
      </c>
      <c r="FZ24" s="188">
        <v>-55</v>
      </c>
      <c r="GA24" s="188">
        <v>11086</v>
      </c>
      <c r="GB24" s="188">
        <v>4379</v>
      </c>
      <c r="GC24" s="188">
        <v>-1912</v>
      </c>
      <c r="GD24" s="188">
        <v>-60</v>
      </c>
      <c r="GE24" s="188">
        <v>86</v>
      </c>
      <c r="GG24" s="188">
        <v>5045</v>
      </c>
      <c r="GH24" s="188">
        <v>0</v>
      </c>
      <c r="GI24" s="188">
        <v>6224</v>
      </c>
      <c r="GJ24" s="188">
        <v>1176</v>
      </c>
      <c r="GK24" s="188">
        <v>245</v>
      </c>
      <c r="GL24" s="188">
        <v>5827</v>
      </c>
      <c r="GM24" s="188">
        <v>4219</v>
      </c>
      <c r="GN24" s="188">
        <v>365</v>
      </c>
      <c r="GO24" s="188">
        <v>-60</v>
      </c>
      <c r="GP24" s="188">
        <v>503</v>
      </c>
      <c r="GR24" s="188">
        <v>6173</v>
      </c>
      <c r="GS24" s="188">
        <v>0</v>
      </c>
      <c r="GT24" s="188">
        <v>1354</v>
      </c>
      <c r="GU24" s="188">
        <v>1829</v>
      </c>
      <c r="GV24" s="188">
        <v>-194</v>
      </c>
      <c r="GW24" s="188">
        <v>11082</v>
      </c>
      <c r="GX24" s="188">
        <v>5108</v>
      </c>
      <c r="GY24" s="188">
        <v>-1534</v>
      </c>
      <c r="GZ24" s="188">
        <v>0</v>
      </c>
      <c r="HA24" s="188">
        <v>0</v>
      </c>
      <c r="HC24" s="188">
        <v>6068</v>
      </c>
      <c r="HD24" s="188">
        <v>0</v>
      </c>
      <c r="HE24" s="188">
        <v>1316</v>
      </c>
      <c r="HF24" s="188">
        <v>678</v>
      </c>
      <c r="HG24" s="188">
        <v>-314</v>
      </c>
      <c r="HH24" s="188">
        <v>13987</v>
      </c>
      <c r="HI24" s="188">
        <v>5240</v>
      </c>
      <c r="HJ24" s="188">
        <v>-2902</v>
      </c>
      <c r="HK24" s="188">
        <v>0</v>
      </c>
      <c r="HL24" s="188">
        <v>0</v>
      </c>
      <c r="HN24" s="188">
        <v>7090</v>
      </c>
      <c r="HO24" s="188">
        <v>0</v>
      </c>
      <c r="HP24" s="188">
        <v>920</v>
      </c>
      <c r="HQ24" s="188">
        <v>1108</v>
      </c>
      <c r="HR24" s="188">
        <v>-509</v>
      </c>
      <c r="HS24" s="188">
        <v>9334</v>
      </c>
      <c r="HT24" s="188">
        <v>4780</v>
      </c>
      <c r="HU24" s="188">
        <v>-1856</v>
      </c>
      <c r="HV24" s="188">
        <v>-80</v>
      </c>
      <c r="HW24" s="188">
        <v>0</v>
      </c>
      <c r="HY24" s="188">
        <v>5969</v>
      </c>
      <c r="HZ24" s="188">
        <v>0</v>
      </c>
      <c r="IA24" s="188">
        <v>6877</v>
      </c>
      <c r="IB24" s="188">
        <v>3208</v>
      </c>
      <c r="IC24" s="188">
        <v>916</v>
      </c>
      <c r="ID24" s="188">
        <v>2306</v>
      </c>
      <c r="IE24" s="188">
        <v>4081</v>
      </c>
      <c r="IF24" s="188">
        <v>-55</v>
      </c>
      <c r="IG24" s="188">
        <v>-60</v>
      </c>
      <c r="IH24" s="188">
        <v>30</v>
      </c>
      <c r="IJ24" s="188">
        <v>7075</v>
      </c>
      <c r="IK24" s="188">
        <v>0</v>
      </c>
      <c r="IL24" s="188">
        <v>1034</v>
      </c>
      <c r="IM24" s="188">
        <v>937</v>
      </c>
      <c r="IN24" s="188">
        <v>-81</v>
      </c>
      <c r="IO24" s="188">
        <v>9896</v>
      </c>
      <c r="IP24" s="188">
        <v>4812</v>
      </c>
      <c r="IQ24" s="188">
        <v>-1443</v>
      </c>
      <c r="IR24" s="188">
        <v>-60</v>
      </c>
      <c r="IS24" s="188">
        <v>0</v>
      </c>
      <c r="IU24" s="188">
        <v>5964</v>
      </c>
      <c r="IV24" s="188">
        <v>0</v>
      </c>
      <c r="IW24" s="188">
        <v>6338</v>
      </c>
      <c r="IX24" s="188">
        <v>2152</v>
      </c>
      <c r="IY24" s="188">
        <v>774</v>
      </c>
      <c r="IZ24" s="188">
        <v>3534</v>
      </c>
      <c r="JA24" s="188">
        <v>4201</v>
      </c>
      <c r="JB24" s="188">
        <v>3</v>
      </c>
      <c r="JC24" s="188">
        <v>-60</v>
      </c>
      <c r="JD24" s="188">
        <v>55</v>
      </c>
      <c r="JF24" s="188">
        <v>6987</v>
      </c>
      <c r="JG24" s="188">
        <v>0</v>
      </c>
      <c r="JH24" s="188">
        <v>6068</v>
      </c>
      <c r="JI24" s="188">
        <v>2940</v>
      </c>
      <c r="JJ24" s="188">
        <v>645</v>
      </c>
      <c r="JK24" s="188">
        <v>1414</v>
      </c>
      <c r="JL24" s="188">
        <v>3852</v>
      </c>
      <c r="JM24" s="188">
        <v>412</v>
      </c>
      <c r="JN24" s="188">
        <v>-60</v>
      </c>
      <c r="JO24" s="188">
        <v>15</v>
      </c>
      <c r="JQ24" s="188">
        <v>7080</v>
      </c>
      <c r="JR24" s="188">
        <v>0</v>
      </c>
      <c r="JS24" s="188">
        <v>1031</v>
      </c>
      <c r="JT24" s="188">
        <v>1358</v>
      </c>
      <c r="JU24" s="188">
        <v>1215</v>
      </c>
      <c r="JV24" s="188">
        <v>5896</v>
      </c>
      <c r="JW24" s="188">
        <v>5127</v>
      </c>
      <c r="JX24" s="188">
        <v>317</v>
      </c>
      <c r="JY24" s="188">
        <v>-60</v>
      </c>
      <c r="JZ24" s="188">
        <v>0</v>
      </c>
      <c r="KB24" s="188">
        <v>3916</v>
      </c>
      <c r="KC24" s="188">
        <v>0</v>
      </c>
      <c r="KD24" s="188">
        <v>7592</v>
      </c>
      <c r="KE24" s="188">
        <v>1928</v>
      </c>
      <c r="KF24" s="188">
        <v>1547</v>
      </c>
      <c r="KG24" s="188">
        <v>4288</v>
      </c>
      <c r="KH24" s="188">
        <v>4238</v>
      </c>
      <c r="KI24" s="188">
        <v>-405</v>
      </c>
      <c r="KJ24" s="188">
        <v>-74</v>
      </c>
      <c r="KK24" s="188">
        <v>666</v>
      </c>
      <c r="KM24" s="188">
        <v>7101</v>
      </c>
      <c r="KN24" s="188">
        <v>0</v>
      </c>
      <c r="KO24" s="188">
        <v>5297</v>
      </c>
      <c r="KP24" s="188">
        <v>1622</v>
      </c>
      <c r="KQ24" s="188">
        <v>-702</v>
      </c>
      <c r="KR24" s="188">
        <v>3304</v>
      </c>
      <c r="KS24" s="188">
        <v>3610</v>
      </c>
      <c r="KT24" s="188">
        <v>1014</v>
      </c>
      <c r="KU24" s="188">
        <v>-60</v>
      </c>
      <c r="KV24" s="188">
        <v>21</v>
      </c>
      <c r="KX24" s="188">
        <v>6082</v>
      </c>
      <c r="KY24" s="188">
        <v>0</v>
      </c>
      <c r="KZ24" s="188">
        <v>444</v>
      </c>
      <c r="LA24" s="188">
        <v>1873</v>
      </c>
      <c r="LB24" s="188">
        <v>-783</v>
      </c>
      <c r="LC24" s="188">
        <v>9452</v>
      </c>
      <c r="LD24" s="188">
        <v>4940</v>
      </c>
      <c r="LE24" s="188">
        <v>-1777</v>
      </c>
      <c r="LF24" s="188">
        <v>-80</v>
      </c>
      <c r="LG24" s="188">
        <v>0</v>
      </c>
      <c r="LI24" s="188">
        <v>7099</v>
      </c>
      <c r="LJ24" s="188">
        <v>0</v>
      </c>
      <c r="LK24" s="188">
        <v>5149</v>
      </c>
      <c r="LL24" s="188">
        <v>1777</v>
      </c>
      <c r="LM24" s="188">
        <v>-769</v>
      </c>
      <c r="LN24" s="188">
        <v>3014</v>
      </c>
      <c r="LO24" s="188">
        <v>3686</v>
      </c>
      <c r="LP24" s="188">
        <v>1522</v>
      </c>
      <c r="LQ24" s="188">
        <v>-60</v>
      </c>
      <c r="LR24" s="188">
        <v>17</v>
      </c>
      <c r="LT24" s="188">
        <v>6091</v>
      </c>
      <c r="LU24" s="188">
        <v>0</v>
      </c>
      <c r="LV24" s="188">
        <v>976</v>
      </c>
      <c r="LW24" s="188">
        <v>2098</v>
      </c>
      <c r="LX24" s="188">
        <v>4553</v>
      </c>
      <c r="LY24" s="188">
        <v>8490</v>
      </c>
      <c r="LZ24" s="188">
        <v>6097</v>
      </c>
      <c r="MA24" s="188">
        <v>-1317</v>
      </c>
      <c r="MB24" s="188">
        <v>-114</v>
      </c>
      <c r="MC24" s="188">
        <v>0</v>
      </c>
    </row>
    <row r="25" spans="2:341">
      <c r="B25" s="208">
        <f t="shared" si="0"/>
        <v>6411</v>
      </c>
      <c r="C25" s="208">
        <f t="shared" si="1"/>
        <v>0</v>
      </c>
      <c r="D25" s="208">
        <f t="shared" si="2"/>
        <v>3419.1</v>
      </c>
      <c r="E25" s="208">
        <f t="shared" si="3"/>
        <v>1734.3666666666666</v>
      </c>
      <c r="F25" s="208">
        <f t="shared" si="4"/>
        <v>869.9</v>
      </c>
      <c r="G25" s="208">
        <f t="shared" si="5"/>
        <v>6163.9</v>
      </c>
      <c r="H25" s="208">
        <f t="shared" si="6"/>
        <v>4374.4666666666662</v>
      </c>
      <c r="I25" s="208">
        <f t="shared" si="7"/>
        <v>-477.33333333333331</v>
      </c>
      <c r="J25" s="208">
        <f t="shared" si="8"/>
        <v>-60.266666666666666</v>
      </c>
      <c r="K25" s="208">
        <f t="shared" si="9"/>
        <v>118.8</v>
      </c>
      <c r="M25" s="188">
        <v>7076</v>
      </c>
      <c r="N25" s="188">
        <v>0</v>
      </c>
      <c r="O25" s="188">
        <v>864</v>
      </c>
      <c r="P25" s="188">
        <v>935</v>
      </c>
      <c r="Q25" s="188">
        <v>4580</v>
      </c>
      <c r="R25" s="188">
        <v>3001</v>
      </c>
      <c r="S25" s="188">
        <v>5184</v>
      </c>
      <c r="T25" s="188">
        <v>462</v>
      </c>
      <c r="U25" s="188">
        <v>-60</v>
      </c>
      <c r="V25" s="188">
        <v>0</v>
      </c>
      <c r="X25" s="188">
        <v>7090</v>
      </c>
      <c r="Y25" s="188">
        <v>0</v>
      </c>
      <c r="Z25" s="188">
        <v>2373</v>
      </c>
      <c r="AA25" s="188">
        <v>1382</v>
      </c>
      <c r="AB25" s="188">
        <v>5066</v>
      </c>
      <c r="AC25" s="188">
        <v>3135</v>
      </c>
      <c r="AD25" s="188">
        <v>4126</v>
      </c>
      <c r="AE25" s="188">
        <v>-271</v>
      </c>
      <c r="AF25" s="188">
        <v>-60</v>
      </c>
      <c r="AG25" s="188">
        <v>19</v>
      </c>
      <c r="AI25" s="188">
        <v>6892</v>
      </c>
      <c r="AJ25" s="188">
        <v>0</v>
      </c>
      <c r="AK25" s="188">
        <v>6629</v>
      </c>
      <c r="AL25" s="188">
        <v>2045</v>
      </c>
      <c r="AM25" s="188">
        <v>119</v>
      </c>
      <c r="AN25" s="188">
        <v>5388</v>
      </c>
      <c r="AO25" s="188">
        <v>3468</v>
      </c>
      <c r="AP25" s="188">
        <v>-848</v>
      </c>
      <c r="AQ25" s="188">
        <v>-126</v>
      </c>
      <c r="AR25" s="188">
        <v>146</v>
      </c>
      <c r="AT25" s="188">
        <v>7083</v>
      </c>
      <c r="AU25" s="188">
        <v>0</v>
      </c>
      <c r="AV25" s="188">
        <v>1575</v>
      </c>
      <c r="AW25" s="188">
        <v>1367</v>
      </c>
      <c r="AX25" s="188">
        <v>5652</v>
      </c>
      <c r="AY25" s="188">
        <v>3021</v>
      </c>
      <c r="AZ25" s="188">
        <v>4968</v>
      </c>
      <c r="BA25" s="188">
        <v>-1412</v>
      </c>
      <c r="BB25" s="188">
        <v>-60</v>
      </c>
      <c r="BC25" s="188">
        <v>0</v>
      </c>
      <c r="BE25" s="188">
        <v>5959</v>
      </c>
      <c r="BF25" s="188">
        <v>0</v>
      </c>
      <c r="BG25" s="188">
        <v>6449</v>
      </c>
      <c r="BH25" s="188">
        <v>3106</v>
      </c>
      <c r="BI25" s="188">
        <v>-36</v>
      </c>
      <c r="BJ25" s="188">
        <v>4296</v>
      </c>
      <c r="BK25" s="188">
        <v>3962</v>
      </c>
      <c r="BL25" s="188">
        <v>-944</v>
      </c>
      <c r="BM25" s="188">
        <v>-64</v>
      </c>
      <c r="BN25" s="188">
        <v>32</v>
      </c>
      <c r="BP25" s="188">
        <v>7087</v>
      </c>
      <c r="BQ25" s="188">
        <v>0</v>
      </c>
      <c r="BR25" s="188">
        <v>814</v>
      </c>
      <c r="BS25" s="188">
        <v>1178</v>
      </c>
      <c r="BT25" s="188">
        <v>3423</v>
      </c>
      <c r="BU25" s="188">
        <v>5592</v>
      </c>
      <c r="BV25" s="188">
        <v>4651</v>
      </c>
      <c r="BW25" s="188">
        <v>-247</v>
      </c>
      <c r="BX25" s="188">
        <v>-60</v>
      </c>
      <c r="BY25" s="188">
        <v>0</v>
      </c>
      <c r="CA25" s="188">
        <v>6882</v>
      </c>
      <c r="CB25" s="188">
        <v>0</v>
      </c>
      <c r="CC25" s="188">
        <v>7972</v>
      </c>
      <c r="CD25" s="188">
        <v>2785</v>
      </c>
      <c r="CE25" s="188">
        <v>-717</v>
      </c>
      <c r="CF25" s="188">
        <v>2619</v>
      </c>
      <c r="CG25" s="188">
        <v>3945</v>
      </c>
      <c r="CH25" s="188">
        <v>-751</v>
      </c>
      <c r="CI25" s="188">
        <v>-68</v>
      </c>
      <c r="CJ25" s="188">
        <v>436</v>
      </c>
      <c r="CL25" s="188">
        <v>5059</v>
      </c>
      <c r="CM25" s="188">
        <v>0</v>
      </c>
      <c r="CN25" s="188">
        <v>6536</v>
      </c>
      <c r="CO25" s="188">
        <v>2908</v>
      </c>
      <c r="CP25" s="188">
        <v>-240</v>
      </c>
      <c r="CQ25" s="188">
        <v>2152</v>
      </c>
      <c r="CR25" s="188">
        <v>3948</v>
      </c>
      <c r="CS25" s="188">
        <v>1616</v>
      </c>
      <c r="CT25" s="188">
        <v>-60</v>
      </c>
      <c r="CU25" s="188">
        <v>31</v>
      </c>
      <c r="CV25" s="190"/>
      <c r="CW25" s="188">
        <v>6076</v>
      </c>
      <c r="CX25" s="188">
        <v>0</v>
      </c>
      <c r="CY25" s="188">
        <v>1513</v>
      </c>
      <c r="CZ25" s="188">
        <v>1505</v>
      </c>
      <c r="DA25" s="188">
        <v>2229</v>
      </c>
      <c r="DB25" s="188">
        <v>9719</v>
      </c>
      <c r="DC25" s="188">
        <v>5388</v>
      </c>
      <c r="DD25" s="188">
        <v>-2018</v>
      </c>
      <c r="DE25" s="188">
        <v>0</v>
      </c>
      <c r="DF25" s="188">
        <v>0</v>
      </c>
      <c r="DH25" s="188">
        <v>6958</v>
      </c>
      <c r="DI25" s="188">
        <v>0</v>
      </c>
      <c r="DJ25" s="188">
        <v>1975</v>
      </c>
      <c r="DK25" s="188">
        <v>1678</v>
      </c>
      <c r="DL25" s="188">
        <v>1091</v>
      </c>
      <c r="DM25" s="188">
        <v>7442</v>
      </c>
      <c r="DN25" s="188">
        <v>3682</v>
      </c>
      <c r="DO25" s="188">
        <v>319</v>
      </c>
      <c r="DP25" s="188">
        <v>-94</v>
      </c>
      <c r="DQ25" s="188">
        <v>681</v>
      </c>
      <c r="DS25" s="188">
        <v>7092</v>
      </c>
      <c r="DT25" s="188">
        <v>0</v>
      </c>
      <c r="DU25" s="188">
        <v>1012</v>
      </c>
      <c r="DV25" s="188">
        <v>1768</v>
      </c>
      <c r="DW25" s="188">
        <v>3207</v>
      </c>
      <c r="DX25" s="188">
        <v>4651</v>
      </c>
      <c r="DY25" s="188">
        <v>3381</v>
      </c>
      <c r="DZ25" s="188">
        <v>-316</v>
      </c>
      <c r="EA25" s="188">
        <v>-60</v>
      </c>
      <c r="EB25" s="188">
        <v>214</v>
      </c>
      <c r="ED25" s="188">
        <v>7090</v>
      </c>
      <c r="EE25" s="188">
        <v>0</v>
      </c>
      <c r="EF25" s="188">
        <v>970</v>
      </c>
      <c r="EG25" s="188">
        <v>917</v>
      </c>
      <c r="EH25" s="188">
        <v>-634</v>
      </c>
      <c r="EI25" s="188">
        <v>7875</v>
      </c>
      <c r="EJ25" s="188">
        <v>4685</v>
      </c>
      <c r="EK25" s="188">
        <v>-673</v>
      </c>
      <c r="EL25" s="188">
        <v>-60</v>
      </c>
      <c r="EM25" s="188">
        <v>0</v>
      </c>
      <c r="EO25" s="188">
        <v>6457</v>
      </c>
      <c r="EP25" s="188">
        <v>0</v>
      </c>
      <c r="EQ25" s="188">
        <v>4684</v>
      </c>
      <c r="ER25" s="188">
        <v>1647</v>
      </c>
      <c r="ES25" s="188">
        <v>-795</v>
      </c>
      <c r="ET25" s="188">
        <v>7319</v>
      </c>
      <c r="EU25" s="188">
        <v>5026</v>
      </c>
      <c r="EV25" s="188">
        <v>-759</v>
      </c>
      <c r="EW25" s="188">
        <v>0</v>
      </c>
      <c r="EX25" s="188">
        <v>0</v>
      </c>
      <c r="EZ25" s="188">
        <v>6870</v>
      </c>
      <c r="FA25" s="188">
        <v>0</v>
      </c>
      <c r="FB25" s="188">
        <v>3715</v>
      </c>
      <c r="FC25" s="188">
        <v>1782</v>
      </c>
      <c r="FD25" s="188">
        <v>-739</v>
      </c>
      <c r="FE25" s="188">
        <v>7283</v>
      </c>
      <c r="FF25" s="188">
        <v>3887</v>
      </c>
      <c r="FG25" s="188">
        <v>-874</v>
      </c>
      <c r="FH25" s="188">
        <v>-106</v>
      </c>
      <c r="FI25" s="188">
        <v>592</v>
      </c>
      <c r="FK25" s="188">
        <v>5041</v>
      </c>
      <c r="FL25" s="188">
        <v>0</v>
      </c>
      <c r="FM25" s="188">
        <v>3787</v>
      </c>
      <c r="FN25" s="188">
        <v>1003</v>
      </c>
      <c r="FO25" s="188">
        <v>-2534</v>
      </c>
      <c r="FP25" s="188">
        <v>9260</v>
      </c>
      <c r="FQ25" s="188">
        <v>3741</v>
      </c>
      <c r="FR25" s="188">
        <v>829</v>
      </c>
      <c r="FS25" s="188">
        <v>-60</v>
      </c>
      <c r="FT25" s="188">
        <v>23</v>
      </c>
      <c r="FV25" s="188">
        <v>5882</v>
      </c>
      <c r="FW25" s="188">
        <v>0</v>
      </c>
      <c r="FX25" s="188">
        <v>1202</v>
      </c>
      <c r="FY25" s="188">
        <v>1645</v>
      </c>
      <c r="FZ25" s="188">
        <v>149</v>
      </c>
      <c r="GA25" s="188">
        <v>11001</v>
      </c>
      <c r="GB25" s="188">
        <v>4363</v>
      </c>
      <c r="GC25" s="188">
        <v>-2070</v>
      </c>
      <c r="GD25" s="188">
        <v>-60</v>
      </c>
      <c r="GE25" s="188">
        <v>86</v>
      </c>
      <c r="GG25" s="188">
        <v>5047</v>
      </c>
      <c r="GH25" s="188">
        <v>0</v>
      </c>
      <c r="GI25" s="188">
        <v>5994</v>
      </c>
      <c r="GJ25" s="188">
        <v>1082</v>
      </c>
      <c r="GK25" s="188">
        <v>144</v>
      </c>
      <c r="GL25" s="188">
        <v>5770</v>
      </c>
      <c r="GM25" s="188">
        <v>4253</v>
      </c>
      <c r="GN25" s="188">
        <v>662</v>
      </c>
      <c r="GO25" s="188">
        <v>-60</v>
      </c>
      <c r="GP25" s="188">
        <v>490</v>
      </c>
      <c r="GR25" s="188">
        <v>6170</v>
      </c>
      <c r="GS25" s="188">
        <v>0</v>
      </c>
      <c r="GT25" s="188">
        <v>1335</v>
      </c>
      <c r="GU25" s="188">
        <v>2134</v>
      </c>
      <c r="GV25" s="188">
        <v>-104</v>
      </c>
      <c r="GW25" s="188">
        <v>11040</v>
      </c>
      <c r="GX25" s="188">
        <v>5064</v>
      </c>
      <c r="GY25" s="188">
        <v>-1601</v>
      </c>
      <c r="GZ25" s="188">
        <v>0</v>
      </c>
      <c r="HA25" s="188">
        <v>0</v>
      </c>
      <c r="HC25" s="188">
        <v>6067</v>
      </c>
      <c r="HD25" s="188">
        <v>0</v>
      </c>
      <c r="HE25" s="188">
        <v>1290</v>
      </c>
      <c r="HF25" s="188">
        <v>678</v>
      </c>
      <c r="HG25" s="188">
        <v>-711</v>
      </c>
      <c r="HH25" s="188">
        <v>13953</v>
      </c>
      <c r="HI25" s="188">
        <v>5159</v>
      </c>
      <c r="HJ25" s="188">
        <v>-2689</v>
      </c>
      <c r="HK25" s="188">
        <v>0</v>
      </c>
      <c r="HL25" s="188">
        <v>0</v>
      </c>
      <c r="HN25" s="188">
        <v>7080</v>
      </c>
      <c r="HO25" s="188">
        <v>0</v>
      </c>
      <c r="HP25" s="188">
        <v>953</v>
      </c>
      <c r="HQ25" s="188">
        <v>1103</v>
      </c>
      <c r="HR25" s="188">
        <v>-571</v>
      </c>
      <c r="HS25" s="188">
        <v>8994</v>
      </c>
      <c r="HT25" s="188">
        <v>4789</v>
      </c>
      <c r="HU25" s="188">
        <v>-1555</v>
      </c>
      <c r="HV25" s="188">
        <v>-80</v>
      </c>
      <c r="HW25" s="188">
        <v>0</v>
      </c>
      <c r="HY25" s="188">
        <v>5972</v>
      </c>
      <c r="HZ25" s="188">
        <v>0</v>
      </c>
      <c r="IA25" s="188">
        <v>6906</v>
      </c>
      <c r="IB25" s="188">
        <v>2708</v>
      </c>
      <c r="IC25" s="188">
        <v>1246</v>
      </c>
      <c r="ID25" s="188">
        <v>2290</v>
      </c>
      <c r="IE25" s="188">
        <v>4074</v>
      </c>
      <c r="IF25" s="188">
        <v>-180</v>
      </c>
      <c r="IG25" s="188">
        <v>-60</v>
      </c>
      <c r="IH25" s="188">
        <v>30</v>
      </c>
      <c r="IJ25" s="188">
        <v>7078</v>
      </c>
      <c r="IK25" s="188">
        <v>0</v>
      </c>
      <c r="IL25" s="188">
        <v>1014</v>
      </c>
      <c r="IM25" s="188">
        <v>934</v>
      </c>
      <c r="IN25" s="188">
        <v>89</v>
      </c>
      <c r="IO25" s="188">
        <v>9752</v>
      </c>
      <c r="IP25" s="188">
        <v>4840</v>
      </c>
      <c r="IQ25" s="188">
        <v>-1560</v>
      </c>
      <c r="IR25" s="188">
        <v>-60</v>
      </c>
      <c r="IS25" s="188">
        <v>0</v>
      </c>
      <c r="IU25" s="188">
        <v>5967</v>
      </c>
      <c r="IV25" s="188">
        <v>0</v>
      </c>
      <c r="IW25" s="188">
        <v>6568</v>
      </c>
      <c r="IX25" s="188">
        <v>2129</v>
      </c>
      <c r="IY25" s="188">
        <v>813</v>
      </c>
      <c r="IZ25" s="188">
        <v>3514</v>
      </c>
      <c r="JA25" s="188">
        <v>4182</v>
      </c>
      <c r="JB25" s="188">
        <v>-166</v>
      </c>
      <c r="JC25" s="188">
        <v>-60</v>
      </c>
      <c r="JD25" s="188">
        <v>55</v>
      </c>
      <c r="JF25" s="188">
        <v>6981</v>
      </c>
      <c r="JG25" s="188">
        <v>0</v>
      </c>
      <c r="JH25" s="188">
        <v>5939</v>
      </c>
      <c r="JI25" s="188">
        <v>2954</v>
      </c>
      <c r="JJ25" s="188">
        <v>676</v>
      </c>
      <c r="JK25" s="188">
        <v>1339</v>
      </c>
      <c r="JL25" s="188">
        <v>3838</v>
      </c>
      <c r="JM25" s="188">
        <v>757</v>
      </c>
      <c r="JN25" s="188">
        <v>-60</v>
      </c>
      <c r="JO25" s="188">
        <v>25</v>
      </c>
      <c r="JQ25" s="188">
        <v>7081</v>
      </c>
      <c r="JR25" s="188">
        <v>0</v>
      </c>
      <c r="JS25" s="188">
        <v>1036</v>
      </c>
      <c r="JT25" s="188">
        <v>1508</v>
      </c>
      <c r="JU25" s="188">
        <v>1267</v>
      </c>
      <c r="JV25" s="188">
        <v>5794</v>
      </c>
      <c r="JW25" s="188">
        <v>5079</v>
      </c>
      <c r="JX25" s="188">
        <v>200</v>
      </c>
      <c r="JY25" s="188">
        <v>-60</v>
      </c>
      <c r="JZ25" s="188">
        <v>0</v>
      </c>
      <c r="KB25" s="188">
        <v>3918</v>
      </c>
      <c r="KC25" s="188">
        <v>0</v>
      </c>
      <c r="KD25" s="188">
        <v>7579</v>
      </c>
      <c r="KE25" s="188">
        <v>1702</v>
      </c>
      <c r="KF25" s="188">
        <v>1259</v>
      </c>
      <c r="KG25" s="188">
        <v>4375</v>
      </c>
      <c r="KH25" s="188">
        <v>4196</v>
      </c>
      <c r="KI25" s="188">
        <v>-398</v>
      </c>
      <c r="KJ25" s="188">
        <v>-80</v>
      </c>
      <c r="KK25" s="188">
        <v>666</v>
      </c>
      <c r="KM25" s="188">
        <v>7100</v>
      </c>
      <c r="KN25" s="188">
        <v>0</v>
      </c>
      <c r="KO25" s="188">
        <v>5290</v>
      </c>
      <c r="KP25" s="188">
        <v>1646</v>
      </c>
      <c r="KQ25" s="188">
        <v>-818</v>
      </c>
      <c r="KR25" s="188">
        <v>3420</v>
      </c>
      <c r="KS25" s="188">
        <v>3615</v>
      </c>
      <c r="KT25" s="188">
        <v>948</v>
      </c>
      <c r="KU25" s="188">
        <v>-60</v>
      </c>
      <c r="KV25" s="188">
        <v>21</v>
      </c>
      <c r="KX25" s="188">
        <v>6085</v>
      </c>
      <c r="KY25" s="188">
        <v>0</v>
      </c>
      <c r="KZ25" s="188">
        <v>486</v>
      </c>
      <c r="LA25" s="188">
        <v>1770</v>
      </c>
      <c r="LB25" s="188">
        <v>-755</v>
      </c>
      <c r="LC25" s="188">
        <v>9552</v>
      </c>
      <c r="LD25" s="188">
        <v>4918</v>
      </c>
      <c r="LE25" s="188">
        <v>-1627</v>
      </c>
      <c r="LF25" s="188">
        <v>-80</v>
      </c>
      <c r="LG25" s="188">
        <v>0</v>
      </c>
      <c r="LI25" s="188">
        <v>7105</v>
      </c>
      <c r="LJ25" s="188">
        <v>0</v>
      </c>
      <c r="LK25" s="188">
        <v>5143</v>
      </c>
      <c r="LL25" s="188">
        <v>1829</v>
      </c>
      <c r="LM25" s="188">
        <v>-834</v>
      </c>
      <c r="LN25" s="188">
        <v>3019</v>
      </c>
      <c r="LO25" s="188">
        <v>3690</v>
      </c>
      <c r="LP25" s="188">
        <v>1554</v>
      </c>
      <c r="LQ25" s="188">
        <v>-60</v>
      </c>
      <c r="LR25" s="188">
        <v>17</v>
      </c>
      <c r="LT25" s="188">
        <v>6085</v>
      </c>
      <c r="LU25" s="188">
        <v>0</v>
      </c>
      <c r="LV25" s="188">
        <v>970</v>
      </c>
      <c r="LW25" s="188">
        <v>2203</v>
      </c>
      <c r="LX25" s="188">
        <v>4575</v>
      </c>
      <c r="LY25" s="188">
        <v>8351</v>
      </c>
      <c r="LZ25" s="188">
        <v>5132</v>
      </c>
      <c r="MA25" s="188">
        <v>-708</v>
      </c>
      <c r="MB25" s="188">
        <v>-90</v>
      </c>
      <c r="MC25" s="188">
        <v>0</v>
      </c>
    </row>
    <row r="26" spans="2:341">
      <c r="B26" s="208">
        <f t="shared" si="0"/>
        <v>6410.8666666666668</v>
      </c>
      <c r="C26" s="208">
        <f t="shared" si="1"/>
        <v>0</v>
      </c>
      <c r="D26" s="208">
        <f t="shared" si="2"/>
        <v>3395.9333333333334</v>
      </c>
      <c r="E26" s="208">
        <f t="shared" si="3"/>
        <v>1722.1333333333334</v>
      </c>
      <c r="F26" s="208">
        <f t="shared" si="4"/>
        <v>826.73333333333335</v>
      </c>
      <c r="G26" s="208">
        <f t="shared" si="5"/>
        <v>6151.3</v>
      </c>
      <c r="H26" s="208">
        <f t="shared" si="6"/>
        <v>4371.9666666666662</v>
      </c>
      <c r="I26" s="208">
        <f t="shared" si="7"/>
        <v>-439.53333333333336</v>
      </c>
      <c r="J26" s="208">
        <f t="shared" si="8"/>
        <v>-59.766666666666666</v>
      </c>
      <c r="K26" s="208">
        <f t="shared" si="9"/>
        <v>117.3</v>
      </c>
      <c r="M26" s="188">
        <v>7068</v>
      </c>
      <c r="N26" s="188">
        <v>0</v>
      </c>
      <c r="O26" s="188">
        <v>829</v>
      </c>
      <c r="P26" s="188">
        <v>939</v>
      </c>
      <c r="Q26" s="188">
        <v>4398</v>
      </c>
      <c r="R26" s="188">
        <v>3087</v>
      </c>
      <c r="S26" s="188">
        <v>5115</v>
      </c>
      <c r="T26" s="188">
        <v>484</v>
      </c>
      <c r="U26" s="188">
        <v>-60</v>
      </c>
      <c r="V26" s="188">
        <v>0</v>
      </c>
      <c r="X26" s="188">
        <v>7091</v>
      </c>
      <c r="Y26" s="188">
        <v>0</v>
      </c>
      <c r="Z26" s="188">
        <v>2411</v>
      </c>
      <c r="AA26" s="188">
        <v>1389</v>
      </c>
      <c r="AB26" s="188">
        <v>4976</v>
      </c>
      <c r="AC26" s="188">
        <v>3236</v>
      </c>
      <c r="AD26" s="188">
        <v>4126</v>
      </c>
      <c r="AE26" s="188">
        <v>-219</v>
      </c>
      <c r="AF26" s="188">
        <v>-60</v>
      </c>
      <c r="AG26" s="188">
        <v>19</v>
      </c>
      <c r="AI26" s="188">
        <v>6894</v>
      </c>
      <c r="AJ26" s="188">
        <v>0</v>
      </c>
      <c r="AK26" s="188">
        <v>6569</v>
      </c>
      <c r="AL26" s="188">
        <v>1901</v>
      </c>
      <c r="AM26" s="188">
        <v>-8</v>
      </c>
      <c r="AN26" s="188">
        <v>5314</v>
      </c>
      <c r="AO26" s="188">
        <v>3468</v>
      </c>
      <c r="AP26" s="188">
        <v>-528</v>
      </c>
      <c r="AQ26" s="188">
        <v>-126</v>
      </c>
      <c r="AR26" s="188">
        <v>126</v>
      </c>
      <c r="AT26" s="188">
        <v>7079</v>
      </c>
      <c r="AU26" s="188">
        <v>0</v>
      </c>
      <c r="AV26" s="188">
        <v>1625</v>
      </c>
      <c r="AW26" s="188">
        <v>1368</v>
      </c>
      <c r="AX26" s="188">
        <v>5812</v>
      </c>
      <c r="AY26" s="188">
        <v>2958</v>
      </c>
      <c r="AZ26" s="188">
        <v>4968</v>
      </c>
      <c r="BA26" s="188">
        <v>-1373</v>
      </c>
      <c r="BB26" s="188">
        <v>-60</v>
      </c>
      <c r="BC26" s="188">
        <v>0</v>
      </c>
      <c r="BE26" s="188">
        <v>5956</v>
      </c>
      <c r="BF26" s="188">
        <v>0</v>
      </c>
      <c r="BG26" s="188">
        <v>6527</v>
      </c>
      <c r="BH26" s="188">
        <v>3130</v>
      </c>
      <c r="BI26" s="188">
        <v>-20</v>
      </c>
      <c r="BJ26" s="188">
        <v>4230</v>
      </c>
      <c r="BK26" s="188">
        <v>3962</v>
      </c>
      <c r="BL26" s="188">
        <v>-1097</v>
      </c>
      <c r="BM26" s="188">
        <v>-64</v>
      </c>
      <c r="BN26" s="188">
        <v>32</v>
      </c>
      <c r="BP26" s="188">
        <v>7078</v>
      </c>
      <c r="BQ26" s="188">
        <v>0</v>
      </c>
      <c r="BR26" s="188">
        <v>793</v>
      </c>
      <c r="BS26" s="188">
        <v>1170</v>
      </c>
      <c r="BT26" s="188">
        <v>3308</v>
      </c>
      <c r="BU26" s="188">
        <v>5674</v>
      </c>
      <c r="BV26" s="188">
        <v>4651</v>
      </c>
      <c r="BW26" s="188">
        <v>-388</v>
      </c>
      <c r="BX26" s="188">
        <v>-60</v>
      </c>
      <c r="BY26" s="188">
        <v>0</v>
      </c>
      <c r="CA26" s="188">
        <v>6877</v>
      </c>
      <c r="CB26" s="188">
        <v>0</v>
      </c>
      <c r="CC26" s="188">
        <v>7845</v>
      </c>
      <c r="CD26" s="188">
        <v>2769</v>
      </c>
      <c r="CE26" s="188">
        <v>-730</v>
      </c>
      <c r="CF26" s="188">
        <v>2585</v>
      </c>
      <c r="CG26" s="188">
        <v>3945</v>
      </c>
      <c r="CH26" s="188">
        <v>-663</v>
      </c>
      <c r="CI26" s="188">
        <v>-60</v>
      </c>
      <c r="CJ26" s="188">
        <v>435</v>
      </c>
      <c r="CL26" s="188">
        <v>5062</v>
      </c>
      <c r="CM26" s="188">
        <v>0</v>
      </c>
      <c r="CN26" s="188">
        <v>6555</v>
      </c>
      <c r="CO26" s="188">
        <v>2853</v>
      </c>
      <c r="CP26" s="188">
        <v>-247</v>
      </c>
      <c r="CQ26" s="188">
        <v>2159</v>
      </c>
      <c r="CR26" s="188">
        <v>3948</v>
      </c>
      <c r="CS26" s="188">
        <v>1764</v>
      </c>
      <c r="CT26" s="188">
        <v>-60</v>
      </c>
      <c r="CU26" s="188">
        <v>33</v>
      </c>
      <c r="CV26" s="190"/>
      <c r="CW26" s="188">
        <v>6071</v>
      </c>
      <c r="CX26" s="188">
        <v>0</v>
      </c>
      <c r="CY26" s="188">
        <v>1502</v>
      </c>
      <c r="CZ26" s="188">
        <v>1523</v>
      </c>
      <c r="DA26" s="188">
        <v>2342</v>
      </c>
      <c r="DB26" s="188">
        <v>9621</v>
      </c>
      <c r="DC26" s="188">
        <v>5388</v>
      </c>
      <c r="DD26" s="188">
        <v>-2046</v>
      </c>
      <c r="DE26" s="188">
        <v>0</v>
      </c>
      <c r="DF26" s="188">
        <v>0</v>
      </c>
      <c r="DH26" s="188">
        <v>6964</v>
      </c>
      <c r="DI26" s="188">
        <v>0</v>
      </c>
      <c r="DJ26" s="188">
        <v>1986</v>
      </c>
      <c r="DK26" s="188">
        <v>1789</v>
      </c>
      <c r="DL26" s="188">
        <v>1170</v>
      </c>
      <c r="DM26" s="188">
        <v>7345</v>
      </c>
      <c r="DN26" s="188">
        <v>3682</v>
      </c>
      <c r="DO26" s="188">
        <v>287</v>
      </c>
      <c r="DP26" s="188">
        <v>-94</v>
      </c>
      <c r="DQ26" s="188">
        <v>680</v>
      </c>
      <c r="DS26" s="188">
        <v>7094</v>
      </c>
      <c r="DT26" s="188">
        <v>0</v>
      </c>
      <c r="DU26" s="188">
        <v>1061</v>
      </c>
      <c r="DV26" s="188">
        <v>1726</v>
      </c>
      <c r="DW26" s="188">
        <v>3134</v>
      </c>
      <c r="DX26" s="188">
        <v>4637</v>
      </c>
      <c r="DY26" s="188">
        <v>3381</v>
      </c>
      <c r="DZ26" s="188">
        <v>-416</v>
      </c>
      <c r="EA26" s="188">
        <v>-60</v>
      </c>
      <c r="EB26" s="188">
        <v>194</v>
      </c>
      <c r="ED26" s="188">
        <v>7088</v>
      </c>
      <c r="EE26" s="188">
        <v>0</v>
      </c>
      <c r="EF26" s="188">
        <v>933</v>
      </c>
      <c r="EG26" s="188">
        <v>868</v>
      </c>
      <c r="EH26" s="188">
        <v>-742</v>
      </c>
      <c r="EI26" s="188">
        <v>7834</v>
      </c>
      <c r="EJ26" s="188">
        <v>4685</v>
      </c>
      <c r="EK26" s="188">
        <v>-698</v>
      </c>
      <c r="EL26" s="188">
        <v>-60</v>
      </c>
      <c r="EM26" s="188">
        <v>0</v>
      </c>
      <c r="EO26" s="188">
        <v>6461</v>
      </c>
      <c r="EP26" s="188">
        <v>0</v>
      </c>
      <c r="EQ26" s="188">
        <v>4479</v>
      </c>
      <c r="ER26" s="188">
        <v>1572</v>
      </c>
      <c r="ES26" s="188">
        <v>-923</v>
      </c>
      <c r="ET26" s="188">
        <v>7484</v>
      </c>
      <c r="EU26" s="188">
        <v>5028</v>
      </c>
      <c r="EV26" s="188">
        <v>-340</v>
      </c>
      <c r="EW26" s="188">
        <v>0</v>
      </c>
      <c r="EX26" s="188">
        <v>0</v>
      </c>
      <c r="EZ26" s="188">
        <v>6864</v>
      </c>
      <c r="FA26" s="188">
        <v>0</v>
      </c>
      <c r="FB26" s="188">
        <v>3639</v>
      </c>
      <c r="FC26" s="188">
        <v>1880</v>
      </c>
      <c r="FD26" s="188">
        <v>-618</v>
      </c>
      <c r="FE26" s="188">
        <v>7245</v>
      </c>
      <c r="FF26" s="188">
        <v>3887</v>
      </c>
      <c r="FG26" s="188">
        <v>-800</v>
      </c>
      <c r="FH26" s="188">
        <v>-100</v>
      </c>
      <c r="FI26" s="188">
        <v>591</v>
      </c>
      <c r="FK26" s="188">
        <v>5047</v>
      </c>
      <c r="FL26" s="188">
        <v>0</v>
      </c>
      <c r="FM26" s="188">
        <v>3710</v>
      </c>
      <c r="FN26" s="188">
        <v>1101</v>
      </c>
      <c r="FO26" s="188">
        <v>-2633</v>
      </c>
      <c r="FP26" s="188">
        <v>9297</v>
      </c>
      <c r="FQ26" s="188">
        <v>3741</v>
      </c>
      <c r="FR26" s="188">
        <v>1062</v>
      </c>
      <c r="FS26" s="188">
        <v>-60</v>
      </c>
      <c r="FT26" s="188">
        <v>23</v>
      </c>
      <c r="FV26" s="188">
        <v>5883</v>
      </c>
      <c r="FW26" s="188">
        <v>0</v>
      </c>
      <c r="FX26" s="188">
        <v>1147</v>
      </c>
      <c r="FY26" s="188">
        <v>1543</v>
      </c>
      <c r="FZ26" s="188">
        <v>102</v>
      </c>
      <c r="GA26" s="188">
        <v>11056</v>
      </c>
      <c r="GB26" s="188">
        <v>4363</v>
      </c>
      <c r="GC26" s="188">
        <v>-2214</v>
      </c>
      <c r="GD26" s="188">
        <v>-60</v>
      </c>
      <c r="GE26" s="188">
        <v>86</v>
      </c>
      <c r="GG26" s="188">
        <v>5049</v>
      </c>
      <c r="GH26" s="188">
        <v>0</v>
      </c>
      <c r="GI26" s="188">
        <v>6083</v>
      </c>
      <c r="GJ26" s="188">
        <v>1214</v>
      </c>
      <c r="GK26" s="188">
        <v>61</v>
      </c>
      <c r="GL26" s="188">
        <v>5656</v>
      </c>
      <c r="GM26" s="188">
        <v>4253</v>
      </c>
      <c r="GN26" s="188">
        <v>824</v>
      </c>
      <c r="GO26" s="188">
        <v>-59</v>
      </c>
      <c r="GP26" s="188">
        <v>487</v>
      </c>
      <c r="GR26" s="188">
        <v>6179</v>
      </c>
      <c r="GS26" s="188">
        <v>0</v>
      </c>
      <c r="GT26" s="188">
        <v>1332</v>
      </c>
      <c r="GU26" s="188">
        <v>1777</v>
      </c>
      <c r="GV26" s="188">
        <v>-218</v>
      </c>
      <c r="GW26" s="188">
        <v>11113</v>
      </c>
      <c r="GX26" s="188">
        <v>5063</v>
      </c>
      <c r="GY26" s="188">
        <v>-1706</v>
      </c>
      <c r="GZ26" s="188">
        <v>0</v>
      </c>
      <c r="HA26" s="188">
        <v>0</v>
      </c>
      <c r="HC26" s="188">
        <v>6067</v>
      </c>
      <c r="HD26" s="188">
        <v>0</v>
      </c>
      <c r="HE26" s="188">
        <v>1221</v>
      </c>
      <c r="HF26" s="188">
        <v>681</v>
      </c>
      <c r="HG26" s="188">
        <v>-851</v>
      </c>
      <c r="HH26" s="188">
        <v>13877</v>
      </c>
      <c r="HI26" s="188">
        <v>5160</v>
      </c>
      <c r="HJ26" s="188">
        <v>-2452</v>
      </c>
      <c r="HK26" s="188">
        <v>0</v>
      </c>
      <c r="HL26" s="188">
        <v>0</v>
      </c>
      <c r="HN26" s="188">
        <v>7079</v>
      </c>
      <c r="HO26" s="188">
        <v>0</v>
      </c>
      <c r="HP26" s="188">
        <v>916</v>
      </c>
      <c r="HQ26" s="188">
        <v>1107</v>
      </c>
      <c r="HR26" s="188">
        <v>-602</v>
      </c>
      <c r="HS26" s="188">
        <v>8992</v>
      </c>
      <c r="HT26" s="188">
        <v>4789</v>
      </c>
      <c r="HU26" s="188">
        <v>-1588</v>
      </c>
      <c r="HV26" s="188">
        <v>-80</v>
      </c>
      <c r="HW26" s="188">
        <v>0</v>
      </c>
      <c r="HY26" s="188">
        <v>5971</v>
      </c>
      <c r="HZ26" s="188">
        <v>0</v>
      </c>
      <c r="IA26" s="188">
        <v>6929</v>
      </c>
      <c r="IB26" s="188">
        <v>2745</v>
      </c>
      <c r="IC26" s="188">
        <v>1454</v>
      </c>
      <c r="ID26" s="188">
        <v>2290</v>
      </c>
      <c r="IE26" s="188">
        <v>4074</v>
      </c>
      <c r="IF26" s="188">
        <v>-322</v>
      </c>
      <c r="IG26" s="188">
        <v>-60</v>
      </c>
      <c r="IH26" s="188">
        <v>30</v>
      </c>
      <c r="IJ26" s="188">
        <v>7076</v>
      </c>
      <c r="IK26" s="188">
        <v>0</v>
      </c>
      <c r="IL26" s="188">
        <v>1033</v>
      </c>
      <c r="IM26" s="188">
        <v>937</v>
      </c>
      <c r="IN26" s="188">
        <v>294</v>
      </c>
      <c r="IO26" s="188">
        <v>9440</v>
      </c>
      <c r="IP26" s="188">
        <v>4836</v>
      </c>
      <c r="IQ26" s="188">
        <v>-1384</v>
      </c>
      <c r="IR26" s="188">
        <v>-60</v>
      </c>
      <c r="IS26" s="188">
        <v>0</v>
      </c>
      <c r="IU26" s="188">
        <v>5963</v>
      </c>
      <c r="IV26" s="188">
        <v>0</v>
      </c>
      <c r="IW26" s="188">
        <v>6646</v>
      </c>
      <c r="IX26" s="188">
        <v>2239</v>
      </c>
      <c r="IY26" s="188">
        <v>794</v>
      </c>
      <c r="IZ26" s="188">
        <v>3533</v>
      </c>
      <c r="JA26" s="188">
        <v>4182</v>
      </c>
      <c r="JB26" s="188">
        <v>-260</v>
      </c>
      <c r="JC26" s="188">
        <v>-60</v>
      </c>
      <c r="JD26" s="188">
        <v>54</v>
      </c>
      <c r="JF26" s="188">
        <v>6982</v>
      </c>
      <c r="JG26" s="188">
        <v>0</v>
      </c>
      <c r="JH26" s="188">
        <v>5945</v>
      </c>
      <c r="JI26" s="188">
        <v>3030</v>
      </c>
      <c r="JJ26" s="188">
        <v>685</v>
      </c>
      <c r="JK26" s="188">
        <v>1328</v>
      </c>
      <c r="JL26" s="188">
        <v>3838</v>
      </c>
      <c r="JM26" s="188">
        <v>686</v>
      </c>
      <c r="JN26" s="188">
        <v>-60</v>
      </c>
      <c r="JO26" s="188">
        <v>25</v>
      </c>
      <c r="JQ26" s="188">
        <v>7075</v>
      </c>
      <c r="JR26" s="188">
        <v>0</v>
      </c>
      <c r="JS26" s="188">
        <v>1064</v>
      </c>
      <c r="JT26" s="188">
        <v>1508</v>
      </c>
      <c r="JU26" s="188">
        <v>1105</v>
      </c>
      <c r="JV26" s="188">
        <v>5779</v>
      </c>
      <c r="JW26" s="188">
        <v>5079</v>
      </c>
      <c r="JX26" s="188">
        <v>269</v>
      </c>
      <c r="JY26" s="188">
        <v>-60</v>
      </c>
      <c r="JZ26" s="188">
        <v>0</v>
      </c>
      <c r="KB26" s="188">
        <v>3920</v>
      </c>
      <c r="KC26" s="188">
        <v>0</v>
      </c>
      <c r="KD26" s="188">
        <v>7471</v>
      </c>
      <c r="KE26" s="188">
        <v>1655</v>
      </c>
      <c r="KF26" s="188">
        <v>1180</v>
      </c>
      <c r="KG26" s="188">
        <v>4436</v>
      </c>
      <c r="KH26" s="188">
        <v>4196</v>
      </c>
      <c r="KI26" s="188">
        <v>-225</v>
      </c>
      <c r="KJ26" s="188">
        <v>-80</v>
      </c>
      <c r="KK26" s="188">
        <v>666</v>
      </c>
      <c r="KM26" s="188">
        <v>7103</v>
      </c>
      <c r="KN26" s="188">
        <v>0</v>
      </c>
      <c r="KO26" s="188">
        <v>5163</v>
      </c>
      <c r="KP26" s="188">
        <v>1624</v>
      </c>
      <c r="KQ26" s="188">
        <v>-980</v>
      </c>
      <c r="KR26" s="188">
        <v>3475</v>
      </c>
      <c r="KS26" s="188">
        <v>3615</v>
      </c>
      <c r="KT26" s="188">
        <v>942</v>
      </c>
      <c r="KU26" s="188">
        <v>-60</v>
      </c>
      <c r="KV26" s="188">
        <v>21</v>
      </c>
      <c r="KX26" s="188">
        <v>6091</v>
      </c>
      <c r="KY26" s="188">
        <v>0</v>
      </c>
      <c r="KZ26" s="188">
        <v>480</v>
      </c>
      <c r="LA26" s="188">
        <v>1764</v>
      </c>
      <c r="LB26" s="188">
        <v>-808</v>
      </c>
      <c r="LC26" s="188">
        <v>9577</v>
      </c>
      <c r="LD26" s="188">
        <v>4917</v>
      </c>
      <c r="LE26" s="188">
        <v>-1789</v>
      </c>
      <c r="LF26" s="188">
        <v>-80</v>
      </c>
      <c r="LG26" s="188">
        <v>0</v>
      </c>
      <c r="LI26" s="188">
        <v>7108</v>
      </c>
      <c r="LJ26" s="188">
        <v>0</v>
      </c>
      <c r="LK26" s="188">
        <v>4964</v>
      </c>
      <c r="LL26" s="188">
        <v>1775</v>
      </c>
      <c r="LM26" s="188">
        <v>-930</v>
      </c>
      <c r="LN26" s="188">
        <v>3023</v>
      </c>
      <c r="LO26" s="188">
        <v>3690</v>
      </c>
      <c r="LP26" s="188">
        <v>1614</v>
      </c>
      <c r="LQ26" s="188">
        <v>-60</v>
      </c>
      <c r="LR26" s="188">
        <v>17</v>
      </c>
      <c r="LT26" s="188">
        <v>6086</v>
      </c>
      <c r="LU26" s="188">
        <v>0</v>
      </c>
      <c r="LV26" s="188">
        <v>1020</v>
      </c>
      <c r="LW26" s="188">
        <v>2087</v>
      </c>
      <c r="LX26" s="188">
        <v>4297</v>
      </c>
      <c r="LY26" s="188">
        <v>8258</v>
      </c>
      <c r="LZ26" s="188">
        <v>5129</v>
      </c>
      <c r="MA26" s="188">
        <v>-610</v>
      </c>
      <c r="MB26" s="188">
        <v>-90</v>
      </c>
      <c r="MC26" s="188">
        <v>0</v>
      </c>
    </row>
    <row r="27" spans="2:341">
      <c r="B27" s="208">
        <f t="shared" si="0"/>
        <v>6414.4</v>
      </c>
      <c r="C27" s="208">
        <f t="shared" si="1"/>
        <v>0</v>
      </c>
      <c r="D27" s="208">
        <f t="shared" si="2"/>
        <v>3391.7</v>
      </c>
      <c r="E27" s="208">
        <f t="shared" si="3"/>
        <v>1681.9666666666667</v>
      </c>
      <c r="F27" s="208">
        <f t="shared" si="4"/>
        <v>778.83333333333337</v>
      </c>
      <c r="G27" s="208">
        <f t="shared" si="5"/>
        <v>6137.3</v>
      </c>
      <c r="H27" s="208">
        <f t="shared" si="6"/>
        <v>4369.166666666667</v>
      </c>
      <c r="I27" s="208">
        <f t="shared" si="7"/>
        <v>-461.6</v>
      </c>
      <c r="J27" s="208">
        <f t="shared" si="8"/>
        <v>-59.766666666666666</v>
      </c>
      <c r="K27" s="208">
        <f t="shared" si="9"/>
        <v>116.13333333333334</v>
      </c>
      <c r="M27" s="188">
        <v>7070</v>
      </c>
      <c r="N27" s="188">
        <v>0</v>
      </c>
      <c r="O27" s="188">
        <v>873</v>
      </c>
      <c r="P27" s="188">
        <v>1120</v>
      </c>
      <c r="Q27" s="188">
        <v>4434</v>
      </c>
      <c r="R27" s="188">
        <v>2926</v>
      </c>
      <c r="S27" s="188">
        <v>5027</v>
      </c>
      <c r="T27" s="188">
        <v>750</v>
      </c>
      <c r="U27" s="188">
        <v>-60</v>
      </c>
      <c r="V27" s="188">
        <v>0</v>
      </c>
      <c r="X27" s="188">
        <v>7095</v>
      </c>
      <c r="Y27" s="188">
        <v>0</v>
      </c>
      <c r="Z27" s="188">
        <v>2349</v>
      </c>
      <c r="AA27" s="188">
        <v>1309</v>
      </c>
      <c r="AB27" s="188">
        <v>4846</v>
      </c>
      <c r="AC27" s="188">
        <v>3248</v>
      </c>
      <c r="AD27" s="188">
        <v>4126</v>
      </c>
      <c r="AE27" s="188">
        <v>-229</v>
      </c>
      <c r="AF27" s="188">
        <v>-60</v>
      </c>
      <c r="AG27" s="188">
        <v>19</v>
      </c>
      <c r="AI27" s="188">
        <v>6896</v>
      </c>
      <c r="AJ27" s="188">
        <v>0</v>
      </c>
      <c r="AK27" s="188">
        <v>6794</v>
      </c>
      <c r="AL27" s="188">
        <v>2065</v>
      </c>
      <c r="AM27" s="188">
        <v>51</v>
      </c>
      <c r="AN27" s="188">
        <v>5263</v>
      </c>
      <c r="AO27" s="188">
        <v>3468</v>
      </c>
      <c r="AP27" s="188">
        <v>-728</v>
      </c>
      <c r="AQ27" s="188">
        <v>-126</v>
      </c>
      <c r="AR27" s="188">
        <v>118</v>
      </c>
      <c r="AT27" s="188">
        <v>7083</v>
      </c>
      <c r="AU27" s="188">
        <v>0</v>
      </c>
      <c r="AV27" s="188">
        <v>1659</v>
      </c>
      <c r="AW27" s="188">
        <v>1355</v>
      </c>
      <c r="AX27" s="188">
        <v>5709</v>
      </c>
      <c r="AY27" s="188">
        <v>2953</v>
      </c>
      <c r="AZ27" s="188">
        <v>4968</v>
      </c>
      <c r="BA27" s="188">
        <v>-1635</v>
      </c>
      <c r="BB27" s="188">
        <v>-60</v>
      </c>
      <c r="BC27" s="188">
        <v>0</v>
      </c>
      <c r="BE27" s="188">
        <v>5953</v>
      </c>
      <c r="BF27" s="188">
        <v>0</v>
      </c>
      <c r="BG27" s="188">
        <v>6548</v>
      </c>
      <c r="BH27" s="188">
        <v>3160</v>
      </c>
      <c r="BI27" s="188">
        <v>26</v>
      </c>
      <c r="BJ27" s="188">
        <v>4094</v>
      </c>
      <c r="BK27" s="188">
        <v>3962</v>
      </c>
      <c r="BL27" s="188">
        <v>-1102</v>
      </c>
      <c r="BM27" s="188">
        <v>-64</v>
      </c>
      <c r="BN27" s="188">
        <v>32</v>
      </c>
      <c r="BP27" s="188">
        <v>7082</v>
      </c>
      <c r="BQ27" s="188">
        <v>0</v>
      </c>
      <c r="BR27" s="188">
        <v>781</v>
      </c>
      <c r="BS27" s="188">
        <v>1186</v>
      </c>
      <c r="BT27" s="188">
        <v>3325</v>
      </c>
      <c r="BU27" s="188">
        <v>5654</v>
      </c>
      <c r="BV27" s="188">
        <v>4651</v>
      </c>
      <c r="BW27" s="188">
        <v>-258</v>
      </c>
      <c r="BX27" s="188">
        <v>-60</v>
      </c>
      <c r="BY27" s="188">
        <v>0</v>
      </c>
      <c r="CA27" s="188">
        <v>6880</v>
      </c>
      <c r="CB27" s="188">
        <v>0</v>
      </c>
      <c r="CC27" s="188">
        <v>7838</v>
      </c>
      <c r="CD27" s="188">
        <v>2764</v>
      </c>
      <c r="CE27" s="188">
        <v>-809</v>
      </c>
      <c r="CF27" s="188">
        <v>2509</v>
      </c>
      <c r="CG27" s="188">
        <v>3945</v>
      </c>
      <c r="CH27" s="188">
        <v>-830</v>
      </c>
      <c r="CI27" s="188">
        <v>-60</v>
      </c>
      <c r="CJ27" s="188">
        <v>435</v>
      </c>
      <c r="CL27" s="188">
        <v>5062</v>
      </c>
      <c r="CM27" s="188">
        <v>0</v>
      </c>
      <c r="CN27" s="188">
        <v>6465</v>
      </c>
      <c r="CO27" s="188">
        <v>2763</v>
      </c>
      <c r="CP27" s="188">
        <v>-315</v>
      </c>
      <c r="CQ27" s="188">
        <v>2184</v>
      </c>
      <c r="CR27" s="188">
        <v>3948</v>
      </c>
      <c r="CS27" s="188">
        <v>1584</v>
      </c>
      <c r="CT27" s="188">
        <v>-60</v>
      </c>
      <c r="CU27" s="188">
        <v>33</v>
      </c>
      <c r="CV27" s="190"/>
      <c r="CW27" s="188">
        <v>6072</v>
      </c>
      <c r="CX27" s="188">
        <v>0</v>
      </c>
      <c r="CY27" s="188">
        <v>1509</v>
      </c>
      <c r="CZ27" s="188">
        <v>1445</v>
      </c>
      <c r="DA27" s="188">
        <v>2228</v>
      </c>
      <c r="DB27" s="188">
        <v>9595</v>
      </c>
      <c r="DC27" s="188">
        <v>5387</v>
      </c>
      <c r="DD27" s="188">
        <v>-1912</v>
      </c>
      <c r="DE27" s="188">
        <v>0</v>
      </c>
      <c r="DF27" s="188">
        <v>0</v>
      </c>
      <c r="DH27" s="188">
        <v>6958</v>
      </c>
      <c r="DI27" s="188">
        <v>0</v>
      </c>
      <c r="DJ27" s="188">
        <v>1958</v>
      </c>
      <c r="DK27" s="188">
        <v>1624</v>
      </c>
      <c r="DL27" s="188">
        <v>1102</v>
      </c>
      <c r="DM27" s="188">
        <v>7303</v>
      </c>
      <c r="DN27" s="188">
        <v>3682</v>
      </c>
      <c r="DO27" s="188">
        <v>268</v>
      </c>
      <c r="DP27" s="188">
        <v>-94</v>
      </c>
      <c r="DQ27" s="188">
        <v>680</v>
      </c>
      <c r="DS27" s="188">
        <v>7100</v>
      </c>
      <c r="DT27" s="188">
        <v>0</v>
      </c>
      <c r="DU27" s="188">
        <v>1079</v>
      </c>
      <c r="DV27" s="188">
        <v>1739</v>
      </c>
      <c r="DW27" s="188">
        <v>3100</v>
      </c>
      <c r="DX27" s="188">
        <v>4611</v>
      </c>
      <c r="DY27" s="188">
        <v>3381</v>
      </c>
      <c r="DZ27" s="188">
        <v>-394</v>
      </c>
      <c r="EA27" s="188">
        <v>-60</v>
      </c>
      <c r="EB27" s="188">
        <v>193</v>
      </c>
      <c r="ED27" s="188">
        <v>7087</v>
      </c>
      <c r="EE27" s="188">
        <v>0</v>
      </c>
      <c r="EF27" s="188">
        <v>912</v>
      </c>
      <c r="EG27" s="188">
        <v>780</v>
      </c>
      <c r="EH27" s="188">
        <v>-704</v>
      </c>
      <c r="EI27" s="188">
        <v>7783</v>
      </c>
      <c r="EJ27" s="188">
        <v>4685</v>
      </c>
      <c r="EK27" s="188">
        <v>-781</v>
      </c>
      <c r="EL27" s="188">
        <v>-60</v>
      </c>
      <c r="EM27" s="188">
        <v>0</v>
      </c>
      <c r="EO27" s="188">
        <v>6463</v>
      </c>
      <c r="EP27" s="188">
        <v>0</v>
      </c>
      <c r="EQ27" s="188">
        <v>4398</v>
      </c>
      <c r="ER27" s="188">
        <v>1513</v>
      </c>
      <c r="ES27" s="188">
        <v>-965</v>
      </c>
      <c r="ET27" s="188">
        <v>7504</v>
      </c>
      <c r="EU27" s="188">
        <v>5031</v>
      </c>
      <c r="EV27" s="188">
        <v>-499</v>
      </c>
      <c r="EW27" s="188">
        <v>0</v>
      </c>
      <c r="EX27" s="188">
        <v>0</v>
      </c>
      <c r="EZ27" s="188">
        <v>6865</v>
      </c>
      <c r="FA27" s="188">
        <v>0</v>
      </c>
      <c r="FB27" s="188">
        <v>3572</v>
      </c>
      <c r="FC27" s="188">
        <v>1777</v>
      </c>
      <c r="FD27" s="188">
        <v>-702</v>
      </c>
      <c r="FE27" s="188">
        <v>7223</v>
      </c>
      <c r="FF27" s="188">
        <v>3887</v>
      </c>
      <c r="FG27" s="188">
        <v>-702</v>
      </c>
      <c r="FH27" s="188">
        <v>-100</v>
      </c>
      <c r="FI27" s="188">
        <v>587</v>
      </c>
      <c r="FK27" s="188">
        <v>5042</v>
      </c>
      <c r="FL27" s="188">
        <v>0</v>
      </c>
      <c r="FM27" s="188">
        <v>3672</v>
      </c>
      <c r="FN27" s="188">
        <v>1111</v>
      </c>
      <c r="FO27" s="188">
        <v>-2640</v>
      </c>
      <c r="FP27" s="188">
        <v>9360</v>
      </c>
      <c r="FQ27" s="188">
        <v>3741</v>
      </c>
      <c r="FR27" s="188">
        <v>873</v>
      </c>
      <c r="FS27" s="188">
        <v>-60</v>
      </c>
      <c r="FT27" s="188">
        <v>23</v>
      </c>
      <c r="FV27" s="188">
        <v>5884</v>
      </c>
      <c r="FW27" s="188">
        <v>0</v>
      </c>
      <c r="FX27" s="188">
        <v>1160</v>
      </c>
      <c r="FY27" s="188">
        <v>1396</v>
      </c>
      <c r="FZ27" s="188">
        <v>-43</v>
      </c>
      <c r="GA27" s="188">
        <v>11276</v>
      </c>
      <c r="GB27" s="188">
        <v>4363</v>
      </c>
      <c r="GC27" s="188">
        <v>-2277</v>
      </c>
      <c r="GD27" s="188">
        <v>-60</v>
      </c>
      <c r="GE27" s="188">
        <v>85</v>
      </c>
      <c r="GG27" s="188">
        <v>5051</v>
      </c>
      <c r="GH27" s="188">
        <v>0</v>
      </c>
      <c r="GI27" s="188">
        <v>6123</v>
      </c>
      <c r="GJ27" s="188">
        <v>1228</v>
      </c>
      <c r="GK27" s="188">
        <v>116</v>
      </c>
      <c r="GL27" s="188">
        <v>5583</v>
      </c>
      <c r="GM27" s="188">
        <v>4253</v>
      </c>
      <c r="GN27" s="188">
        <v>630</v>
      </c>
      <c r="GO27" s="188">
        <v>-59</v>
      </c>
      <c r="GP27" s="188">
        <v>466</v>
      </c>
      <c r="GR27" s="188">
        <v>6186</v>
      </c>
      <c r="GS27" s="188">
        <v>0</v>
      </c>
      <c r="GT27" s="188">
        <v>1209</v>
      </c>
      <c r="GU27" s="188">
        <v>1566</v>
      </c>
      <c r="GV27" s="188">
        <v>-192</v>
      </c>
      <c r="GW27" s="188">
        <v>11132</v>
      </c>
      <c r="GX27" s="188">
        <v>5064</v>
      </c>
      <c r="GY27" s="188">
        <v>-1596</v>
      </c>
      <c r="GZ27" s="188">
        <v>0</v>
      </c>
      <c r="HA27" s="188">
        <v>0</v>
      </c>
      <c r="HC27" s="188">
        <v>6067</v>
      </c>
      <c r="HD27" s="188">
        <v>0</v>
      </c>
      <c r="HE27" s="188">
        <v>1170</v>
      </c>
      <c r="HF27" s="188">
        <v>625</v>
      </c>
      <c r="HG27" s="188">
        <v>-986</v>
      </c>
      <c r="HH27" s="188">
        <v>14044</v>
      </c>
      <c r="HI27" s="188">
        <v>5159</v>
      </c>
      <c r="HJ27" s="188">
        <v>-2609</v>
      </c>
      <c r="HK27" s="188">
        <v>0</v>
      </c>
      <c r="HL27" s="188">
        <v>0</v>
      </c>
      <c r="HN27" s="188">
        <v>7085</v>
      </c>
      <c r="HO27" s="188">
        <v>0</v>
      </c>
      <c r="HP27" s="188">
        <v>896</v>
      </c>
      <c r="HQ27" s="188">
        <v>1101</v>
      </c>
      <c r="HR27" s="188">
        <v>-589</v>
      </c>
      <c r="HS27" s="188">
        <v>8896</v>
      </c>
      <c r="HT27" s="188">
        <v>4789</v>
      </c>
      <c r="HU27" s="188">
        <v>-1484</v>
      </c>
      <c r="HV27" s="188">
        <v>-80</v>
      </c>
      <c r="HW27" s="188">
        <v>0</v>
      </c>
      <c r="HY27" s="188">
        <v>5969</v>
      </c>
      <c r="HZ27" s="188">
        <v>0</v>
      </c>
      <c r="IA27" s="188">
        <v>6926</v>
      </c>
      <c r="IB27" s="188">
        <v>2701</v>
      </c>
      <c r="IC27" s="188">
        <v>1454</v>
      </c>
      <c r="ID27" s="188">
        <v>2249</v>
      </c>
      <c r="IE27" s="188">
        <v>4074</v>
      </c>
      <c r="IF27" s="188">
        <v>-310</v>
      </c>
      <c r="IG27" s="188">
        <v>-60</v>
      </c>
      <c r="IH27" s="188">
        <v>30</v>
      </c>
      <c r="IJ27" s="188">
        <v>7076</v>
      </c>
      <c r="IK27" s="188">
        <v>0</v>
      </c>
      <c r="IL27" s="188">
        <v>1043</v>
      </c>
      <c r="IM27" s="188">
        <v>942</v>
      </c>
      <c r="IN27" s="188">
        <v>311</v>
      </c>
      <c r="IO27" s="188">
        <v>9297</v>
      </c>
      <c r="IP27" s="188">
        <v>4836</v>
      </c>
      <c r="IQ27" s="188">
        <v>-1410</v>
      </c>
      <c r="IR27" s="188">
        <v>-60</v>
      </c>
      <c r="IS27" s="188">
        <v>0</v>
      </c>
      <c r="IU27" s="188">
        <v>5961</v>
      </c>
      <c r="IV27" s="188">
        <v>0</v>
      </c>
      <c r="IW27" s="188">
        <v>6570</v>
      </c>
      <c r="IX27" s="188">
        <v>2131</v>
      </c>
      <c r="IY27" s="188">
        <v>509</v>
      </c>
      <c r="IZ27" s="188">
        <v>3561</v>
      </c>
      <c r="JA27" s="188">
        <v>4182</v>
      </c>
      <c r="JB27" s="188">
        <v>-6</v>
      </c>
      <c r="JC27" s="188">
        <v>-60</v>
      </c>
      <c r="JD27" s="188">
        <v>55</v>
      </c>
      <c r="JF27" s="188">
        <v>6986</v>
      </c>
      <c r="JG27" s="188">
        <v>0</v>
      </c>
      <c r="JH27" s="188">
        <v>5887</v>
      </c>
      <c r="JI27" s="188">
        <v>2835</v>
      </c>
      <c r="JJ27" s="188">
        <v>622</v>
      </c>
      <c r="JK27" s="188">
        <v>1306</v>
      </c>
      <c r="JL27" s="188">
        <v>3838</v>
      </c>
      <c r="JM27" s="188">
        <v>837</v>
      </c>
      <c r="JN27" s="188">
        <v>-60</v>
      </c>
      <c r="JO27" s="188">
        <v>25</v>
      </c>
      <c r="JQ27" s="188">
        <v>7077</v>
      </c>
      <c r="JR27" s="188">
        <v>0</v>
      </c>
      <c r="JS27" s="188">
        <v>1072</v>
      </c>
      <c r="JT27" s="188">
        <v>1531</v>
      </c>
      <c r="JU27" s="188">
        <v>1194</v>
      </c>
      <c r="JV27" s="188">
        <v>5776</v>
      </c>
      <c r="JW27" s="188">
        <v>5079</v>
      </c>
      <c r="JX27" s="188">
        <v>238</v>
      </c>
      <c r="JY27" s="188">
        <v>-60</v>
      </c>
      <c r="JZ27" s="188">
        <v>0</v>
      </c>
      <c r="KB27" s="188">
        <v>4010</v>
      </c>
      <c r="KC27" s="188">
        <v>0</v>
      </c>
      <c r="KD27" s="188">
        <v>7449</v>
      </c>
      <c r="KE27" s="188">
        <v>1692</v>
      </c>
      <c r="KF27" s="188">
        <v>1205</v>
      </c>
      <c r="KG27" s="188">
        <v>4545</v>
      </c>
      <c r="KH27" s="188">
        <v>4196</v>
      </c>
      <c r="KI27" s="188">
        <v>-568</v>
      </c>
      <c r="KJ27" s="188">
        <v>-80</v>
      </c>
      <c r="KK27" s="188">
        <v>665</v>
      </c>
      <c r="KM27" s="188">
        <v>7104</v>
      </c>
      <c r="KN27" s="188">
        <v>0</v>
      </c>
      <c r="KO27" s="188">
        <v>5196</v>
      </c>
      <c r="KP27" s="188">
        <v>1616</v>
      </c>
      <c r="KQ27" s="188">
        <v>-1030</v>
      </c>
      <c r="KR27" s="188">
        <v>3499</v>
      </c>
      <c r="KS27" s="188">
        <v>3615</v>
      </c>
      <c r="KT27" s="188">
        <v>982</v>
      </c>
      <c r="KU27" s="188">
        <v>-60</v>
      </c>
      <c r="KV27" s="188">
        <v>21</v>
      </c>
      <c r="KX27" s="188">
        <v>6084</v>
      </c>
      <c r="KY27" s="188">
        <v>0</v>
      </c>
      <c r="KZ27" s="188">
        <v>481</v>
      </c>
      <c r="LA27" s="188">
        <v>1696</v>
      </c>
      <c r="LB27" s="188">
        <v>-957</v>
      </c>
      <c r="LC27" s="188">
        <v>9540</v>
      </c>
      <c r="LD27" s="188">
        <v>4918</v>
      </c>
      <c r="LE27" s="188">
        <v>-1836</v>
      </c>
      <c r="LF27" s="188">
        <v>-80</v>
      </c>
      <c r="LG27" s="188">
        <v>0</v>
      </c>
      <c r="LI27" s="188">
        <v>7100</v>
      </c>
      <c r="LJ27" s="188">
        <v>0</v>
      </c>
      <c r="LK27" s="188">
        <v>5061</v>
      </c>
      <c r="LL27" s="188">
        <v>1784</v>
      </c>
      <c r="LM27" s="188">
        <v>-1079</v>
      </c>
      <c r="LN27" s="188">
        <v>3004</v>
      </c>
      <c r="LO27" s="188">
        <v>3690</v>
      </c>
      <c r="LP27" s="188">
        <v>1742</v>
      </c>
      <c r="LQ27" s="188">
        <v>-60</v>
      </c>
      <c r="LR27" s="188">
        <v>17</v>
      </c>
      <c r="LT27" s="188">
        <v>6084</v>
      </c>
      <c r="LU27" s="188">
        <v>0</v>
      </c>
      <c r="LV27" s="188">
        <v>1101</v>
      </c>
      <c r="LW27" s="188">
        <v>1904</v>
      </c>
      <c r="LX27" s="188">
        <v>4144</v>
      </c>
      <c r="LY27" s="188">
        <v>8201</v>
      </c>
      <c r="LZ27" s="188">
        <v>5130</v>
      </c>
      <c r="MA27" s="188">
        <v>-586</v>
      </c>
      <c r="MB27" s="188">
        <v>-90</v>
      </c>
      <c r="MC27" s="188">
        <v>0</v>
      </c>
    </row>
    <row r="28" spans="2:341">
      <c r="B28" s="208">
        <f t="shared" si="0"/>
        <v>6415.4333333333334</v>
      </c>
      <c r="C28" s="208">
        <f t="shared" si="1"/>
        <v>0</v>
      </c>
      <c r="D28" s="208">
        <f t="shared" si="2"/>
        <v>3377.4</v>
      </c>
      <c r="E28" s="208">
        <f t="shared" si="3"/>
        <v>1687.8333333333333</v>
      </c>
      <c r="F28" s="208">
        <f t="shared" si="4"/>
        <v>783.2</v>
      </c>
      <c r="G28" s="208">
        <f t="shared" si="5"/>
        <v>6108.8</v>
      </c>
      <c r="H28" s="208">
        <f t="shared" si="6"/>
        <v>4368.4333333333334</v>
      </c>
      <c r="I28" s="208">
        <f t="shared" si="7"/>
        <v>-447.96666666666664</v>
      </c>
      <c r="J28" s="208">
        <f t="shared" si="8"/>
        <v>-59.766666666666666</v>
      </c>
      <c r="K28" s="208">
        <f t="shared" si="9"/>
        <v>115.06666666666666</v>
      </c>
      <c r="M28" s="188">
        <v>7073</v>
      </c>
      <c r="N28" s="188">
        <v>0</v>
      </c>
      <c r="O28" s="188">
        <v>883</v>
      </c>
      <c r="P28" s="188">
        <v>1178</v>
      </c>
      <c r="Q28" s="188">
        <v>4550</v>
      </c>
      <c r="R28" s="188">
        <v>2759</v>
      </c>
      <c r="S28" s="188">
        <v>5018</v>
      </c>
      <c r="T28" s="188">
        <v>709</v>
      </c>
      <c r="U28" s="188">
        <v>-60</v>
      </c>
      <c r="V28" s="188">
        <v>0</v>
      </c>
      <c r="X28" s="188">
        <v>7091</v>
      </c>
      <c r="Y28" s="188">
        <v>0</v>
      </c>
      <c r="Z28" s="188">
        <v>2222</v>
      </c>
      <c r="AA28" s="188">
        <v>1244</v>
      </c>
      <c r="AB28" s="188">
        <v>4716</v>
      </c>
      <c r="AC28" s="188">
        <v>3211</v>
      </c>
      <c r="AD28" s="188">
        <v>4126</v>
      </c>
      <c r="AE28" s="188">
        <v>-108</v>
      </c>
      <c r="AF28" s="188">
        <v>-60</v>
      </c>
      <c r="AG28" s="188">
        <v>19</v>
      </c>
      <c r="AI28" s="188">
        <v>6894</v>
      </c>
      <c r="AJ28" s="188">
        <v>0</v>
      </c>
      <c r="AK28" s="188">
        <v>6643</v>
      </c>
      <c r="AL28" s="188">
        <v>1982</v>
      </c>
      <c r="AM28" s="188">
        <v>4</v>
      </c>
      <c r="AN28" s="188">
        <v>5177</v>
      </c>
      <c r="AO28" s="188">
        <v>3468</v>
      </c>
      <c r="AP28" s="188">
        <v>-712</v>
      </c>
      <c r="AQ28" s="188">
        <v>-126</v>
      </c>
      <c r="AR28" s="188">
        <v>112</v>
      </c>
      <c r="AT28" s="188">
        <v>7085</v>
      </c>
      <c r="AU28" s="188">
        <v>0</v>
      </c>
      <c r="AV28" s="188">
        <v>1645</v>
      </c>
      <c r="AW28" s="188">
        <v>1372</v>
      </c>
      <c r="AX28" s="188">
        <v>5551</v>
      </c>
      <c r="AY28" s="188">
        <v>2938</v>
      </c>
      <c r="AZ28" s="188">
        <v>4968</v>
      </c>
      <c r="BA28" s="188">
        <v>-1508</v>
      </c>
      <c r="BB28" s="188">
        <v>-60</v>
      </c>
      <c r="BC28" s="188">
        <v>0</v>
      </c>
      <c r="BE28" s="188">
        <v>5957</v>
      </c>
      <c r="BF28" s="188">
        <v>0</v>
      </c>
      <c r="BG28" s="188">
        <v>6610</v>
      </c>
      <c r="BH28" s="188">
        <v>3222</v>
      </c>
      <c r="BI28" s="188">
        <v>92</v>
      </c>
      <c r="BJ28" s="188">
        <v>4011</v>
      </c>
      <c r="BK28" s="188">
        <v>3962</v>
      </c>
      <c r="BL28" s="188">
        <v>-1137</v>
      </c>
      <c r="BM28" s="188">
        <v>-64</v>
      </c>
      <c r="BN28" s="188">
        <v>32</v>
      </c>
      <c r="BP28" s="188">
        <v>7084</v>
      </c>
      <c r="BQ28" s="188">
        <v>0</v>
      </c>
      <c r="BR28" s="188">
        <v>733</v>
      </c>
      <c r="BS28" s="188">
        <v>1194</v>
      </c>
      <c r="BT28" s="188">
        <v>3468</v>
      </c>
      <c r="BU28" s="188">
        <v>5540</v>
      </c>
      <c r="BV28" s="188">
        <v>4651</v>
      </c>
      <c r="BW28" s="188">
        <v>-192</v>
      </c>
      <c r="BX28" s="188">
        <v>-60</v>
      </c>
      <c r="BY28" s="188">
        <v>0</v>
      </c>
      <c r="CA28" s="188">
        <v>6879</v>
      </c>
      <c r="CB28" s="188">
        <v>0</v>
      </c>
      <c r="CC28" s="188">
        <v>7778</v>
      </c>
      <c r="CD28" s="188">
        <v>2776</v>
      </c>
      <c r="CE28" s="188">
        <v>-786</v>
      </c>
      <c r="CF28" s="188">
        <v>2463</v>
      </c>
      <c r="CG28" s="188">
        <v>3945</v>
      </c>
      <c r="CH28" s="188">
        <v>-705</v>
      </c>
      <c r="CI28" s="188">
        <v>-60</v>
      </c>
      <c r="CJ28" s="188">
        <v>429</v>
      </c>
      <c r="CL28" s="188">
        <v>5064</v>
      </c>
      <c r="CM28" s="188">
        <v>0</v>
      </c>
      <c r="CN28" s="188">
        <v>6394</v>
      </c>
      <c r="CO28" s="188">
        <v>2742</v>
      </c>
      <c r="CP28" s="188">
        <v>-266</v>
      </c>
      <c r="CQ28" s="188">
        <v>2166</v>
      </c>
      <c r="CR28" s="188">
        <v>3948</v>
      </c>
      <c r="CS28" s="188">
        <v>1669</v>
      </c>
      <c r="CT28" s="188">
        <v>-60</v>
      </c>
      <c r="CU28" s="188">
        <v>30</v>
      </c>
      <c r="CV28" s="190"/>
      <c r="CW28" s="188">
        <v>6076</v>
      </c>
      <c r="CX28" s="188">
        <v>0</v>
      </c>
      <c r="CY28" s="188">
        <v>1585</v>
      </c>
      <c r="CZ28" s="188">
        <v>1378</v>
      </c>
      <c r="DA28" s="188">
        <v>2348</v>
      </c>
      <c r="DB28" s="188">
        <v>9526</v>
      </c>
      <c r="DC28" s="188">
        <v>5387</v>
      </c>
      <c r="DD28" s="188">
        <v>-2197</v>
      </c>
      <c r="DE28" s="188">
        <v>0</v>
      </c>
      <c r="DF28" s="188">
        <v>0</v>
      </c>
      <c r="DH28" s="188">
        <v>6967</v>
      </c>
      <c r="DI28" s="188">
        <v>0</v>
      </c>
      <c r="DJ28" s="188">
        <v>1925</v>
      </c>
      <c r="DK28" s="188">
        <v>1602</v>
      </c>
      <c r="DL28" s="188">
        <v>1140</v>
      </c>
      <c r="DM28" s="188">
        <v>7211</v>
      </c>
      <c r="DN28" s="188">
        <v>3682</v>
      </c>
      <c r="DO28" s="188">
        <v>222</v>
      </c>
      <c r="DP28" s="188">
        <v>-94</v>
      </c>
      <c r="DQ28" s="188">
        <v>680</v>
      </c>
      <c r="DS28" s="188">
        <v>7096</v>
      </c>
      <c r="DT28" s="188">
        <v>0</v>
      </c>
      <c r="DU28" s="188">
        <v>1071</v>
      </c>
      <c r="DV28" s="188">
        <v>1694</v>
      </c>
      <c r="DW28" s="188">
        <v>3096</v>
      </c>
      <c r="DX28" s="188">
        <v>4571</v>
      </c>
      <c r="DY28" s="188">
        <v>3381</v>
      </c>
      <c r="DZ28" s="188">
        <v>-459</v>
      </c>
      <c r="EA28" s="188">
        <v>-60</v>
      </c>
      <c r="EB28" s="188">
        <v>189</v>
      </c>
      <c r="ED28" s="188">
        <v>7085</v>
      </c>
      <c r="EE28" s="188">
        <v>0</v>
      </c>
      <c r="EF28" s="188">
        <v>881</v>
      </c>
      <c r="EG28" s="188">
        <v>806</v>
      </c>
      <c r="EH28" s="188">
        <v>-688</v>
      </c>
      <c r="EI28" s="188">
        <v>7703</v>
      </c>
      <c r="EJ28" s="188">
        <v>4685</v>
      </c>
      <c r="EK28" s="188">
        <v>-589</v>
      </c>
      <c r="EL28" s="188">
        <v>-60</v>
      </c>
      <c r="EM28" s="188">
        <v>0</v>
      </c>
      <c r="EO28" s="188">
        <v>6464</v>
      </c>
      <c r="EP28" s="188">
        <v>0</v>
      </c>
      <c r="EQ28" s="188">
        <v>4440</v>
      </c>
      <c r="ER28" s="188">
        <v>1570</v>
      </c>
      <c r="ES28" s="188">
        <v>-946</v>
      </c>
      <c r="ET28" s="188">
        <v>7448</v>
      </c>
      <c r="EU28" s="188">
        <v>5031</v>
      </c>
      <c r="EV28" s="188">
        <v>-413</v>
      </c>
      <c r="EW28" s="188">
        <v>0</v>
      </c>
      <c r="EX28" s="188">
        <v>0</v>
      </c>
      <c r="EZ28" s="188">
        <v>6869</v>
      </c>
      <c r="FA28" s="188">
        <v>0</v>
      </c>
      <c r="FB28" s="188">
        <v>3704</v>
      </c>
      <c r="FC28" s="188">
        <v>1874</v>
      </c>
      <c r="FD28" s="188">
        <v>-598</v>
      </c>
      <c r="FE28" s="188">
        <v>7180</v>
      </c>
      <c r="FF28" s="188">
        <v>3887</v>
      </c>
      <c r="FG28" s="188">
        <v>-885</v>
      </c>
      <c r="FH28" s="188">
        <v>-100</v>
      </c>
      <c r="FI28" s="188">
        <v>582</v>
      </c>
      <c r="FK28" s="188">
        <v>5042</v>
      </c>
      <c r="FL28" s="188">
        <v>0</v>
      </c>
      <c r="FM28" s="188">
        <v>3570</v>
      </c>
      <c r="FN28" s="188">
        <v>978</v>
      </c>
      <c r="FO28" s="188">
        <v>-2765</v>
      </c>
      <c r="FP28" s="188">
        <v>9380</v>
      </c>
      <c r="FQ28" s="188">
        <v>3741</v>
      </c>
      <c r="FR28" s="188">
        <v>1016</v>
      </c>
      <c r="FS28" s="188">
        <v>-60</v>
      </c>
      <c r="FT28" s="188">
        <v>23</v>
      </c>
      <c r="FV28" s="188">
        <v>5886</v>
      </c>
      <c r="FW28" s="188">
        <v>0</v>
      </c>
      <c r="FX28" s="188">
        <v>1080</v>
      </c>
      <c r="FY28" s="188">
        <v>1335</v>
      </c>
      <c r="FZ28" s="188">
        <v>-136</v>
      </c>
      <c r="GA28" s="188">
        <v>11455</v>
      </c>
      <c r="GB28" s="188">
        <v>4363</v>
      </c>
      <c r="GC28" s="188">
        <v>-1977</v>
      </c>
      <c r="GD28" s="188">
        <v>-60</v>
      </c>
      <c r="GE28" s="188">
        <v>85</v>
      </c>
      <c r="GG28" s="188">
        <v>5048</v>
      </c>
      <c r="GH28" s="188">
        <v>0</v>
      </c>
      <c r="GI28" s="188">
        <v>6123</v>
      </c>
      <c r="GJ28" s="188">
        <v>1289</v>
      </c>
      <c r="GK28" s="188">
        <v>120</v>
      </c>
      <c r="GL28" s="188">
        <v>5594</v>
      </c>
      <c r="GM28" s="188">
        <v>4253</v>
      </c>
      <c r="GN28" s="188">
        <v>915</v>
      </c>
      <c r="GO28" s="188">
        <v>-59</v>
      </c>
      <c r="GP28" s="188">
        <v>466</v>
      </c>
      <c r="GR28" s="188">
        <v>6192</v>
      </c>
      <c r="GS28" s="188">
        <v>0</v>
      </c>
      <c r="GT28" s="188">
        <v>1219</v>
      </c>
      <c r="GU28" s="188">
        <v>1703</v>
      </c>
      <c r="GV28" s="188">
        <v>33</v>
      </c>
      <c r="GW28" s="188">
        <v>11125</v>
      </c>
      <c r="GX28" s="188">
        <v>5051</v>
      </c>
      <c r="GY28" s="188">
        <v>-1671</v>
      </c>
      <c r="GZ28" s="188">
        <v>0</v>
      </c>
      <c r="HA28" s="188">
        <v>0</v>
      </c>
      <c r="HC28" s="188">
        <v>6072</v>
      </c>
      <c r="HD28" s="188">
        <v>0</v>
      </c>
      <c r="HE28" s="188">
        <v>1146</v>
      </c>
      <c r="HF28" s="188">
        <v>490</v>
      </c>
      <c r="HG28" s="188">
        <v>-1244</v>
      </c>
      <c r="HH28" s="188">
        <v>14213</v>
      </c>
      <c r="HI28" s="188">
        <v>5160</v>
      </c>
      <c r="HJ28" s="188">
        <v>-2639</v>
      </c>
      <c r="HK28" s="188">
        <v>0</v>
      </c>
      <c r="HL28" s="188">
        <v>0</v>
      </c>
      <c r="HN28" s="188">
        <v>7080</v>
      </c>
      <c r="HO28" s="188">
        <v>0</v>
      </c>
      <c r="HP28" s="188">
        <v>917</v>
      </c>
      <c r="HQ28" s="188">
        <v>1157</v>
      </c>
      <c r="HR28" s="188">
        <v>-451</v>
      </c>
      <c r="HS28" s="188">
        <v>8823</v>
      </c>
      <c r="HT28" s="188">
        <v>4789</v>
      </c>
      <c r="HU28" s="188">
        <v>-1498</v>
      </c>
      <c r="HV28" s="188">
        <v>-80</v>
      </c>
      <c r="HW28" s="188">
        <v>0</v>
      </c>
      <c r="HY28" s="188">
        <v>5970</v>
      </c>
      <c r="HZ28" s="188">
        <v>0</v>
      </c>
      <c r="IA28" s="188">
        <v>6934</v>
      </c>
      <c r="IB28" s="188">
        <v>2715</v>
      </c>
      <c r="IC28" s="188">
        <v>1448</v>
      </c>
      <c r="ID28" s="188">
        <v>2247</v>
      </c>
      <c r="IE28" s="188">
        <v>4074</v>
      </c>
      <c r="IF28" s="188">
        <v>-249</v>
      </c>
      <c r="IG28" s="188">
        <v>-60</v>
      </c>
      <c r="IH28" s="188">
        <v>30</v>
      </c>
      <c r="IJ28" s="188">
        <v>7078</v>
      </c>
      <c r="IK28" s="188">
        <v>0</v>
      </c>
      <c r="IL28" s="188">
        <v>1054</v>
      </c>
      <c r="IM28" s="188">
        <v>943</v>
      </c>
      <c r="IN28" s="188">
        <v>387</v>
      </c>
      <c r="IO28" s="188">
        <v>9274</v>
      </c>
      <c r="IP28" s="188">
        <v>4836</v>
      </c>
      <c r="IQ28" s="188">
        <v>-1622</v>
      </c>
      <c r="IR28" s="188">
        <v>-60</v>
      </c>
      <c r="IS28" s="188">
        <v>0</v>
      </c>
      <c r="IU28" s="188">
        <v>5955</v>
      </c>
      <c r="IV28" s="188">
        <v>0</v>
      </c>
      <c r="IW28" s="188">
        <v>6620</v>
      </c>
      <c r="IX28" s="188">
        <v>2214</v>
      </c>
      <c r="IY28" s="188">
        <v>544</v>
      </c>
      <c r="IZ28" s="188">
        <v>3584</v>
      </c>
      <c r="JA28" s="188">
        <v>4182</v>
      </c>
      <c r="JB28" s="188">
        <v>-189</v>
      </c>
      <c r="JC28" s="188">
        <v>-60</v>
      </c>
      <c r="JD28" s="188">
        <v>46</v>
      </c>
      <c r="JF28" s="188">
        <v>6984</v>
      </c>
      <c r="JG28" s="188">
        <v>0</v>
      </c>
      <c r="JH28" s="188">
        <v>5887</v>
      </c>
      <c r="JI28" s="188">
        <v>3099</v>
      </c>
      <c r="JJ28" s="188">
        <v>918</v>
      </c>
      <c r="JK28" s="188">
        <v>1212</v>
      </c>
      <c r="JL28" s="188">
        <v>3838</v>
      </c>
      <c r="JM28" s="188">
        <v>348</v>
      </c>
      <c r="JN28" s="188">
        <v>-60</v>
      </c>
      <c r="JO28" s="188">
        <v>25</v>
      </c>
      <c r="JQ28" s="188">
        <v>7080</v>
      </c>
      <c r="JR28" s="188">
        <v>0</v>
      </c>
      <c r="JS28" s="188">
        <v>1098</v>
      </c>
      <c r="JT28" s="188">
        <v>1587</v>
      </c>
      <c r="JU28" s="188">
        <v>1195</v>
      </c>
      <c r="JV28" s="188">
        <v>5768</v>
      </c>
      <c r="JW28" s="188">
        <v>5079</v>
      </c>
      <c r="JX28" s="188">
        <v>338</v>
      </c>
      <c r="JY28" s="188">
        <v>-60</v>
      </c>
      <c r="JZ28" s="188">
        <v>0</v>
      </c>
      <c r="KB28" s="188">
        <v>4009</v>
      </c>
      <c r="KC28" s="188">
        <v>0</v>
      </c>
      <c r="KD28" s="188">
        <v>7359</v>
      </c>
      <c r="KE28" s="188">
        <v>1642</v>
      </c>
      <c r="KF28" s="188">
        <v>1045</v>
      </c>
      <c r="KG28" s="188">
        <v>4570</v>
      </c>
      <c r="KH28" s="188">
        <v>4196</v>
      </c>
      <c r="KI28" s="188">
        <v>-349</v>
      </c>
      <c r="KJ28" s="188">
        <v>-80</v>
      </c>
      <c r="KK28" s="188">
        <v>666</v>
      </c>
      <c r="KM28" s="188">
        <v>7101</v>
      </c>
      <c r="KN28" s="188">
        <v>0</v>
      </c>
      <c r="KO28" s="188">
        <v>5182</v>
      </c>
      <c r="KP28" s="188">
        <v>1644</v>
      </c>
      <c r="KQ28" s="188">
        <v>-1071</v>
      </c>
      <c r="KR28" s="188">
        <v>3523</v>
      </c>
      <c r="KS28" s="188">
        <v>3615</v>
      </c>
      <c r="KT28" s="188">
        <v>790</v>
      </c>
      <c r="KU28" s="188">
        <v>-60</v>
      </c>
      <c r="KV28" s="188">
        <v>21</v>
      </c>
      <c r="KX28" s="188">
        <v>6089</v>
      </c>
      <c r="KY28" s="188">
        <v>0</v>
      </c>
      <c r="KZ28" s="188">
        <v>474</v>
      </c>
      <c r="LA28" s="188">
        <v>1682</v>
      </c>
      <c r="LB28" s="188">
        <v>-962</v>
      </c>
      <c r="LC28" s="188">
        <v>9552</v>
      </c>
      <c r="LD28" s="188">
        <v>4917</v>
      </c>
      <c r="LE28" s="188">
        <v>-1470</v>
      </c>
      <c r="LF28" s="188">
        <v>-80</v>
      </c>
      <c r="LG28" s="188">
        <v>0</v>
      </c>
      <c r="LI28" s="188">
        <v>7102</v>
      </c>
      <c r="LJ28" s="188">
        <v>0</v>
      </c>
      <c r="LK28" s="188">
        <v>5025</v>
      </c>
      <c r="LL28" s="188">
        <v>1726</v>
      </c>
      <c r="LM28" s="188">
        <v>-1059</v>
      </c>
      <c r="LN28" s="188">
        <v>2986</v>
      </c>
      <c r="LO28" s="188">
        <v>3690</v>
      </c>
      <c r="LP28" s="188">
        <v>1731</v>
      </c>
      <c r="LQ28" s="188">
        <v>-60</v>
      </c>
      <c r="LR28" s="188">
        <v>17</v>
      </c>
      <c r="LT28" s="188">
        <v>6091</v>
      </c>
      <c r="LU28" s="188">
        <v>0</v>
      </c>
      <c r="LV28" s="188">
        <v>1120</v>
      </c>
      <c r="LW28" s="188">
        <v>1797</v>
      </c>
      <c r="LX28" s="188">
        <v>3813</v>
      </c>
      <c r="LY28" s="188">
        <v>8054</v>
      </c>
      <c r="LZ28" s="188">
        <v>5130</v>
      </c>
      <c r="MA28" s="188">
        <v>-608</v>
      </c>
      <c r="MB28" s="188">
        <v>-90</v>
      </c>
      <c r="MC28" s="188">
        <v>0</v>
      </c>
    </row>
    <row r="29" spans="2:341">
      <c r="B29" s="208">
        <f t="shared" si="0"/>
        <v>6415.4333333333334</v>
      </c>
      <c r="C29" s="208">
        <f t="shared" si="1"/>
        <v>0</v>
      </c>
      <c r="D29" s="208">
        <f t="shared" si="2"/>
        <v>3363.6333333333332</v>
      </c>
      <c r="E29" s="208">
        <f t="shared" si="3"/>
        <v>1670.4333333333334</v>
      </c>
      <c r="F29" s="208">
        <f t="shared" si="4"/>
        <v>742.63333333333333</v>
      </c>
      <c r="G29" s="208">
        <f t="shared" si="5"/>
        <v>6088.7</v>
      </c>
      <c r="H29" s="208">
        <f t="shared" si="6"/>
        <v>4367.6000000000004</v>
      </c>
      <c r="I29" s="208">
        <f t="shared" si="7"/>
        <v>-443.96666666666664</v>
      </c>
      <c r="J29" s="208">
        <f t="shared" si="8"/>
        <v>-59.633333333333333</v>
      </c>
      <c r="K29" s="208">
        <f t="shared" si="9"/>
        <v>114.3</v>
      </c>
      <c r="M29" s="188">
        <v>7069</v>
      </c>
      <c r="N29" s="188">
        <v>0</v>
      </c>
      <c r="O29" s="188">
        <v>905</v>
      </c>
      <c r="P29" s="188">
        <v>1187</v>
      </c>
      <c r="Q29" s="188">
        <v>4595</v>
      </c>
      <c r="R29" s="188">
        <v>2704</v>
      </c>
      <c r="S29" s="188">
        <v>5008</v>
      </c>
      <c r="T29" s="188">
        <v>521</v>
      </c>
      <c r="U29" s="188">
        <v>-60</v>
      </c>
      <c r="V29" s="188">
        <v>0</v>
      </c>
      <c r="X29" s="188">
        <v>7094</v>
      </c>
      <c r="Y29" s="188">
        <v>0</v>
      </c>
      <c r="Z29" s="188">
        <v>2281</v>
      </c>
      <c r="AA29" s="188">
        <v>1297</v>
      </c>
      <c r="AB29" s="188">
        <v>4779</v>
      </c>
      <c r="AC29" s="188">
        <v>3204</v>
      </c>
      <c r="AD29" s="188">
        <v>4126</v>
      </c>
      <c r="AE29" s="188">
        <v>-225</v>
      </c>
      <c r="AF29" s="188">
        <v>-60</v>
      </c>
      <c r="AG29" s="188">
        <v>19</v>
      </c>
      <c r="AI29" s="188">
        <v>6888</v>
      </c>
      <c r="AJ29" s="188">
        <v>0</v>
      </c>
      <c r="AK29" s="188">
        <v>6720</v>
      </c>
      <c r="AL29" s="188">
        <v>2009</v>
      </c>
      <c r="AM29" s="188">
        <v>37</v>
      </c>
      <c r="AN29" s="188">
        <v>5174</v>
      </c>
      <c r="AO29" s="188">
        <v>3468</v>
      </c>
      <c r="AP29" s="188">
        <v>-645</v>
      </c>
      <c r="AQ29" s="188">
        <v>-126</v>
      </c>
      <c r="AR29" s="188">
        <v>103</v>
      </c>
      <c r="AT29" s="188">
        <v>7090</v>
      </c>
      <c r="AU29" s="188">
        <v>0</v>
      </c>
      <c r="AV29" s="188">
        <v>1711</v>
      </c>
      <c r="AW29" s="188">
        <v>1404</v>
      </c>
      <c r="AX29" s="188">
        <v>5592</v>
      </c>
      <c r="AY29" s="188">
        <v>2835</v>
      </c>
      <c r="AZ29" s="188">
        <v>4968</v>
      </c>
      <c r="BA29" s="188">
        <v>-1461</v>
      </c>
      <c r="BB29" s="188">
        <v>-60</v>
      </c>
      <c r="BC29" s="188">
        <v>0</v>
      </c>
      <c r="BE29" s="188">
        <v>5954</v>
      </c>
      <c r="BF29" s="188">
        <v>0</v>
      </c>
      <c r="BG29" s="188">
        <v>6648</v>
      </c>
      <c r="BH29" s="188">
        <v>3209</v>
      </c>
      <c r="BI29" s="188">
        <v>26</v>
      </c>
      <c r="BJ29" s="188">
        <v>3881</v>
      </c>
      <c r="BK29" s="188">
        <v>3962</v>
      </c>
      <c r="BL29" s="188">
        <v>-1058</v>
      </c>
      <c r="BM29" s="188">
        <v>-61</v>
      </c>
      <c r="BN29" s="188">
        <v>32</v>
      </c>
      <c r="BP29" s="188">
        <v>7087</v>
      </c>
      <c r="BQ29" s="188">
        <v>0</v>
      </c>
      <c r="BR29" s="188">
        <v>692</v>
      </c>
      <c r="BS29" s="188">
        <v>1211</v>
      </c>
      <c r="BT29" s="188">
        <v>3519</v>
      </c>
      <c r="BU29" s="188">
        <v>5377</v>
      </c>
      <c r="BV29" s="188">
        <v>4651</v>
      </c>
      <c r="BW29" s="188">
        <v>-229</v>
      </c>
      <c r="BX29" s="188">
        <v>-60</v>
      </c>
      <c r="BY29" s="188">
        <v>0</v>
      </c>
      <c r="CA29" s="188">
        <v>6879</v>
      </c>
      <c r="CB29" s="188">
        <v>0</v>
      </c>
      <c r="CC29" s="188">
        <v>7844</v>
      </c>
      <c r="CD29" s="188">
        <v>2780</v>
      </c>
      <c r="CE29" s="188">
        <v>-792</v>
      </c>
      <c r="CF29" s="188">
        <v>2448</v>
      </c>
      <c r="CG29" s="188">
        <v>3945</v>
      </c>
      <c r="CH29" s="188">
        <v>-633</v>
      </c>
      <c r="CI29" s="188">
        <v>-60</v>
      </c>
      <c r="CJ29" s="188">
        <v>427</v>
      </c>
      <c r="CL29" s="188">
        <v>5062</v>
      </c>
      <c r="CM29" s="188">
        <v>0</v>
      </c>
      <c r="CN29" s="188">
        <v>6348</v>
      </c>
      <c r="CO29" s="188">
        <v>2730</v>
      </c>
      <c r="CP29" s="188">
        <v>-230</v>
      </c>
      <c r="CQ29" s="188">
        <v>2150</v>
      </c>
      <c r="CR29" s="188">
        <v>3948</v>
      </c>
      <c r="CS29" s="188">
        <v>1699</v>
      </c>
      <c r="CT29" s="188">
        <v>-60</v>
      </c>
      <c r="CU29" s="188">
        <v>30</v>
      </c>
      <c r="CV29" s="190"/>
      <c r="CW29" s="188">
        <v>6077</v>
      </c>
      <c r="CX29" s="188">
        <v>0</v>
      </c>
      <c r="CY29" s="188">
        <v>1612</v>
      </c>
      <c r="CZ29" s="188">
        <v>1410</v>
      </c>
      <c r="DA29" s="188">
        <v>2304</v>
      </c>
      <c r="DB29" s="188">
        <v>9347</v>
      </c>
      <c r="DC29" s="188">
        <v>5387</v>
      </c>
      <c r="DD29" s="188">
        <v>-1975</v>
      </c>
      <c r="DE29" s="188">
        <v>0</v>
      </c>
      <c r="DF29" s="188">
        <v>0</v>
      </c>
      <c r="DH29" s="188">
        <v>6962</v>
      </c>
      <c r="DI29" s="188">
        <v>0</v>
      </c>
      <c r="DJ29" s="188">
        <v>1894</v>
      </c>
      <c r="DK29" s="188">
        <v>1530</v>
      </c>
      <c r="DL29" s="188">
        <v>1054</v>
      </c>
      <c r="DM29" s="188">
        <v>7247</v>
      </c>
      <c r="DN29" s="188">
        <v>3682</v>
      </c>
      <c r="DO29" s="188">
        <v>382</v>
      </c>
      <c r="DP29" s="188">
        <v>-94</v>
      </c>
      <c r="DQ29" s="188">
        <v>678</v>
      </c>
      <c r="DS29" s="188">
        <v>7097</v>
      </c>
      <c r="DT29" s="188">
        <v>0</v>
      </c>
      <c r="DU29" s="188">
        <v>1075</v>
      </c>
      <c r="DV29" s="188">
        <v>1894</v>
      </c>
      <c r="DW29" s="188">
        <v>3259</v>
      </c>
      <c r="DX29" s="188">
        <v>4550</v>
      </c>
      <c r="DY29" s="188">
        <v>3381</v>
      </c>
      <c r="DZ29" s="188">
        <v>-500</v>
      </c>
      <c r="EA29" s="188">
        <v>-60</v>
      </c>
      <c r="EB29" s="188">
        <v>185</v>
      </c>
      <c r="ED29" s="188">
        <v>7084</v>
      </c>
      <c r="EE29" s="188">
        <v>0</v>
      </c>
      <c r="EF29" s="188">
        <v>863</v>
      </c>
      <c r="EG29" s="188">
        <v>756</v>
      </c>
      <c r="EH29" s="188">
        <v>-718</v>
      </c>
      <c r="EI29" s="188">
        <v>7773</v>
      </c>
      <c r="EJ29" s="188">
        <v>4685</v>
      </c>
      <c r="EK29" s="188">
        <v>-509</v>
      </c>
      <c r="EL29" s="188">
        <v>-60</v>
      </c>
      <c r="EM29" s="188">
        <v>0</v>
      </c>
      <c r="EO29" s="188">
        <v>6466</v>
      </c>
      <c r="EP29" s="188">
        <v>0</v>
      </c>
      <c r="EQ29" s="188">
        <v>4354</v>
      </c>
      <c r="ER29" s="188">
        <v>1516</v>
      </c>
      <c r="ES29" s="188">
        <v>-1074</v>
      </c>
      <c r="ET29" s="188">
        <v>7358</v>
      </c>
      <c r="EU29" s="188">
        <v>5019</v>
      </c>
      <c r="EV29" s="188">
        <v>-309</v>
      </c>
      <c r="EW29" s="188">
        <v>0</v>
      </c>
      <c r="EX29" s="188">
        <v>0</v>
      </c>
      <c r="EZ29" s="188">
        <v>6868</v>
      </c>
      <c r="FA29" s="188">
        <v>0</v>
      </c>
      <c r="FB29" s="188">
        <v>3669</v>
      </c>
      <c r="FC29" s="188">
        <v>1873</v>
      </c>
      <c r="FD29" s="188">
        <v>-561</v>
      </c>
      <c r="FE29" s="188">
        <v>7064</v>
      </c>
      <c r="FF29" s="188">
        <v>3887</v>
      </c>
      <c r="FG29" s="188">
        <v>-947</v>
      </c>
      <c r="FH29" s="188">
        <v>-100</v>
      </c>
      <c r="FI29" s="188">
        <v>571</v>
      </c>
      <c r="FK29" s="188">
        <v>5049</v>
      </c>
      <c r="FL29" s="188">
        <v>0</v>
      </c>
      <c r="FM29" s="188">
        <v>3592</v>
      </c>
      <c r="FN29" s="188">
        <v>1006</v>
      </c>
      <c r="FO29" s="188">
        <v>-2738</v>
      </c>
      <c r="FP29" s="188">
        <v>9480</v>
      </c>
      <c r="FQ29" s="188">
        <v>3741</v>
      </c>
      <c r="FR29" s="188">
        <v>1063</v>
      </c>
      <c r="FS29" s="188">
        <v>-60</v>
      </c>
      <c r="FT29" s="188">
        <v>23</v>
      </c>
      <c r="FV29" s="188">
        <v>5889</v>
      </c>
      <c r="FW29" s="188">
        <v>0</v>
      </c>
      <c r="FX29" s="188">
        <v>1051</v>
      </c>
      <c r="FY29" s="188">
        <v>1272</v>
      </c>
      <c r="FZ29" s="188">
        <v>-210</v>
      </c>
      <c r="GA29" s="188">
        <v>11627</v>
      </c>
      <c r="GB29" s="188">
        <v>4363</v>
      </c>
      <c r="GC29" s="188">
        <v>-2164</v>
      </c>
      <c r="GD29" s="188">
        <v>-60</v>
      </c>
      <c r="GE29" s="188">
        <v>85</v>
      </c>
      <c r="GG29" s="188">
        <v>5044</v>
      </c>
      <c r="GH29" s="188">
        <v>0</v>
      </c>
      <c r="GI29" s="188">
        <v>6086</v>
      </c>
      <c r="GJ29" s="188">
        <v>1304</v>
      </c>
      <c r="GK29" s="188">
        <v>118</v>
      </c>
      <c r="GL29" s="188">
        <v>5545</v>
      </c>
      <c r="GM29" s="188">
        <v>4253</v>
      </c>
      <c r="GN29" s="188">
        <v>726</v>
      </c>
      <c r="GO29" s="188">
        <v>-59</v>
      </c>
      <c r="GP29" s="188">
        <v>466</v>
      </c>
      <c r="GR29" s="188">
        <v>6190</v>
      </c>
      <c r="GS29" s="188">
        <v>0</v>
      </c>
      <c r="GT29" s="188">
        <v>1224</v>
      </c>
      <c r="GU29" s="188">
        <v>1734</v>
      </c>
      <c r="GV29" s="188">
        <v>7</v>
      </c>
      <c r="GW29" s="188">
        <v>11178</v>
      </c>
      <c r="GX29" s="188">
        <v>5048</v>
      </c>
      <c r="GY29" s="188">
        <v>-1844</v>
      </c>
      <c r="GZ29" s="188">
        <v>0</v>
      </c>
      <c r="HA29" s="188">
        <v>0</v>
      </c>
      <c r="HC29" s="188">
        <v>6067</v>
      </c>
      <c r="HD29" s="188">
        <v>0</v>
      </c>
      <c r="HE29" s="188">
        <v>1065</v>
      </c>
      <c r="HF29" s="188">
        <v>429</v>
      </c>
      <c r="HG29" s="188">
        <v>-1373</v>
      </c>
      <c r="HH29" s="188">
        <v>14433</v>
      </c>
      <c r="HI29" s="188">
        <v>5160</v>
      </c>
      <c r="HJ29" s="188">
        <v>-2415</v>
      </c>
      <c r="HK29" s="188">
        <v>0</v>
      </c>
      <c r="HL29" s="188">
        <v>0</v>
      </c>
      <c r="HN29" s="188">
        <v>7084</v>
      </c>
      <c r="HO29" s="188">
        <v>0</v>
      </c>
      <c r="HP29" s="188">
        <v>915</v>
      </c>
      <c r="HQ29" s="188">
        <v>1100</v>
      </c>
      <c r="HR29" s="188">
        <v>-659</v>
      </c>
      <c r="HS29" s="188">
        <v>8673</v>
      </c>
      <c r="HT29" s="188">
        <v>4789</v>
      </c>
      <c r="HU29" s="188">
        <v>-1681</v>
      </c>
      <c r="HV29" s="188">
        <v>-80</v>
      </c>
      <c r="HW29" s="188">
        <v>0</v>
      </c>
      <c r="HY29" s="188">
        <v>5977</v>
      </c>
      <c r="HZ29" s="188">
        <v>0</v>
      </c>
      <c r="IA29" s="188">
        <v>6881</v>
      </c>
      <c r="IB29" s="188">
        <v>2600</v>
      </c>
      <c r="IC29" s="188">
        <v>1240</v>
      </c>
      <c r="ID29" s="188">
        <v>2257</v>
      </c>
      <c r="IE29" s="188">
        <v>4074</v>
      </c>
      <c r="IF29" s="188">
        <v>23</v>
      </c>
      <c r="IG29" s="188">
        <v>-60</v>
      </c>
      <c r="IH29" s="188">
        <v>30</v>
      </c>
      <c r="IJ29" s="188">
        <v>7074</v>
      </c>
      <c r="IK29" s="188">
        <v>0</v>
      </c>
      <c r="IL29" s="188">
        <v>1018</v>
      </c>
      <c r="IM29" s="188">
        <v>929</v>
      </c>
      <c r="IN29" s="188">
        <v>393</v>
      </c>
      <c r="IO29" s="188">
        <v>9236</v>
      </c>
      <c r="IP29" s="188">
        <v>4836</v>
      </c>
      <c r="IQ29" s="188">
        <v>-1574</v>
      </c>
      <c r="IR29" s="188">
        <v>-60</v>
      </c>
      <c r="IS29" s="188">
        <v>0</v>
      </c>
      <c r="IU29" s="188">
        <v>5958</v>
      </c>
      <c r="IV29" s="188">
        <v>0</v>
      </c>
      <c r="IW29" s="188">
        <v>6603</v>
      </c>
      <c r="IX29" s="188">
        <v>2159</v>
      </c>
      <c r="IY29" s="188">
        <v>496</v>
      </c>
      <c r="IZ29" s="188">
        <v>3579</v>
      </c>
      <c r="JA29" s="188">
        <v>4182</v>
      </c>
      <c r="JB29" s="188">
        <v>-375</v>
      </c>
      <c r="JC29" s="188">
        <v>-59</v>
      </c>
      <c r="JD29" s="188">
        <v>55</v>
      </c>
      <c r="JF29" s="188">
        <v>6981</v>
      </c>
      <c r="JG29" s="188">
        <v>0</v>
      </c>
      <c r="JH29" s="188">
        <v>5825</v>
      </c>
      <c r="JI29" s="188">
        <v>3049</v>
      </c>
      <c r="JJ29" s="188">
        <v>727</v>
      </c>
      <c r="JK29" s="188">
        <v>1206</v>
      </c>
      <c r="JL29" s="188">
        <v>3838</v>
      </c>
      <c r="JM29" s="188">
        <v>682</v>
      </c>
      <c r="JN29" s="188">
        <v>-60</v>
      </c>
      <c r="JO29" s="188">
        <v>25</v>
      </c>
      <c r="JQ29" s="188">
        <v>7078</v>
      </c>
      <c r="JR29" s="188">
        <v>0</v>
      </c>
      <c r="JS29" s="188">
        <v>1083</v>
      </c>
      <c r="JT29" s="188">
        <v>1468</v>
      </c>
      <c r="JU29" s="188">
        <v>1148</v>
      </c>
      <c r="JV29" s="188">
        <v>5617</v>
      </c>
      <c r="JW29" s="188">
        <v>5077</v>
      </c>
      <c r="JX29" s="188">
        <v>236</v>
      </c>
      <c r="JY29" s="188">
        <v>-60</v>
      </c>
      <c r="JZ29" s="188">
        <v>0</v>
      </c>
      <c r="KB29" s="188">
        <v>4008</v>
      </c>
      <c r="KC29" s="188">
        <v>0</v>
      </c>
      <c r="KD29" s="188">
        <v>7233</v>
      </c>
      <c r="KE29" s="188">
        <v>1642</v>
      </c>
      <c r="KF29" s="188">
        <v>988</v>
      </c>
      <c r="KG29" s="188">
        <v>4655</v>
      </c>
      <c r="KH29" s="188">
        <v>4196</v>
      </c>
      <c r="KI29" s="188">
        <v>-466</v>
      </c>
      <c r="KJ29" s="188">
        <v>-80</v>
      </c>
      <c r="KK29" s="188">
        <v>662</v>
      </c>
      <c r="KM29" s="188">
        <v>7101</v>
      </c>
      <c r="KN29" s="188">
        <v>0</v>
      </c>
      <c r="KO29" s="188">
        <v>5105</v>
      </c>
      <c r="KP29" s="188">
        <v>1630</v>
      </c>
      <c r="KQ29" s="188">
        <v>-1074</v>
      </c>
      <c r="KR29" s="188">
        <v>3500</v>
      </c>
      <c r="KS29" s="188">
        <v>3615</v>
      </c>
      <c r="KT29" s="188">
        <v>977</v>
      </c>
      <c r="KU29" s="188">
        <v>-60</v>
      </c>
      <c r="KV29" s="188">
        <v>21</v>
      </c>
      <c r="KX29" s="188">
        <v>6090</v>
      </c>
      <c r="KY29" s="188">
        <v>0</v>
      </c>
      <c r="KZ29" s="188">
        <v>435</v>
      </c>
      <c r="LA29" s="188">
        <v>1537</v>
      </c>
      <c r="LB29" s="188">
        <v>-942</v>
      </c>
      <c r="LC29" s="188">
        <v>9506</v>
      </c>
      <c r="LD29" s="188">
        <v>4918</v>
      </c>
      <c r="LE29" s="188">
        <v>-1578</v>
      </c>
      <c r="LF29" s="188">
        <v>-80</v>
      </c>
      <c r="LG29" s="188">
        <v>0</v>
      </c>
      <c r="LI29" s="188">
        <v>7106</v>
      </c>
      <c r="LJ29" s="188">
        <v>0</v>
      </c>
      <c r="LK29" s="188">
        <v>5078</v>
      </c>
      <c r="LL29" s="188">
        <v>1807</v>
      </c>
      <c r="LM29" s="188">
        <v>-967</v>
      </c>
      <c r="LN29" s="188">
        <v>2961</v>
      </c>
      <c r="LO29" s="188">
        <v>3690</v>
      </c>
      <c r="LP29" s="188">
        <v>1565</v>
      </c>
      <c r="LQ29" s="188">
        <v>-60</v>
      </c>
      <c r="LR29" s="188">
        <v>17</v>
      </c>
      <c r="LT29" s="188">
        <v>6090</v>
      </c>
      <c r="LU29" s="188">
        <v>0</v>
      </c>
      <c r="LV29" s="188">
        <v>1099</v>
      </c>
      <c r="LW29" s="188">
        <v>1641</v>
      </c>
      <c r="LX29" s="188">
        <v>3335</v>
      </c>
      <c r="LY29" s="188">
        <v>8096</v>
      </c>
      <c r="LZ29" s="188">
        <v>5131</v>
      </c>
      <c r="MA29" s="188">
        <v>-605</v>
      </c>
      <c r="MB29" s="188">
        <v>-90</v>
      </c>
      <c r="MC29" s="188">
        <v>0</v>
      </c>
    </row>
    <row r="30" spans="2:341">
      <c r="B30" s="208">
        <f t="shared" si="0"/>
        <v>6416.2666666666664</v>
      </c>
      <c r="C30" s="208">
        <f t="shared" si="1"/>
        <v>0</v>
      </c>
      <c r="D30" s="208">
        <f t="shared" si="2"/>
        <v>3358.9</v>
      </c>
      <c r="E30" s="208">
        <f t="shared" si="3"/>
        <v>1682.1</v>
      </c>
      <c r="F30" s="208">
        <f t="shared" si="4"/>
        <v>726.1</v>
      </c>
      <c r="G30" s="208">
        <f t="shared" si="5"/>
        <v>6063.7</v>
      </c>
      <c r="H30" s="208">
        <f t="shared" si="6"/>
        <v>4364.5333333333338</v>
      </c>
      <c r="I30" s="208">
        <f t="shared" si="7"/>
        <v>-518.29999999999995</v>
      </c>
      <c r="J30" s="208">
        <f t="shared" si="8"/>
        <v>-60.233333333333334</v>
      </c>
      <c r="K30" s="208">
        <f t="shared" si="9"/>
        <v>112.56666666666666</v>
      </c>
      <c r="M30" s="188">
        <v>7077</v>
      </c>
      <c r="N30" s="188">
        <v>0</v>
      </c>
      <c r="O30" s="188">
        <v>950</v>
      </c>
      <c r="P30" s="188">
        <v>1310</v>
      </c>
      <c r="Q30" s="188">
        <v>4440</v>
      </c>
      <c r="R30" s="188">
        <v>2650</v>
      </c>
      <c r="S30" s="188">
        <v>4926</v>
      </c>
      <c r="T30" s="188">
        <v>419</v>
      </c>
      <c r="U30" s="188">
        <v>-60</v>
      </c>
      <c r="V30" s="188">
        <v>0</v>
      </c>
      <c r="X30" s="188">
        <v>7093</v>
      </c>
      <c r="Y30" s="188">
        <v>0</v>
      </c>
      <c r="Z30" s="188">
        <v>2365</v>
      </c>
      <c r="AA30" s="188">
        <v>1352</v>
      </c>
      <c r="AB30" s="188">
        <v>4852</v>
      </c>
      <c r="AC30" s="188">
        <v>3230</v>
      </c>
      <c r="AD30" s="188">
        <v>4126</v>
      </c>
      <c r="AE30" s="188">
        <v>-438</v>
      </c>
      <c r="AF30" s="188">
        <v>-60</v>
      </c>
      <c r="AG30" s="188">
        <v>19</v>
      </c>
      <c r="AI30" s="188">
        <v>6889</v>
      </c>
      <c r="AJ30" s="188">
        <v>0</v>
      </c>
      <c r="AK30" s="188">
        <v>6582</v>
      </c>
      <c r="AL30" s="188">
        <v>1911</v>
      </c>
      <c r="AM30" s="188">
        <v>-26</v>
      </c>
      <c r="AN30" s="188">
        <v>5266</v>
      </c>
      <c r="AO30" s="188">
        <v>3468</v>
      </c>
      <c r="AP30" s="188">
        <v>-698</v>
      </c>
      <c r="AQ30" s="188">
        <v>-126</v>
      </c>
      <c r="AR30" s="188">
        <v>103</v>
      </c>
      <c r="AT30" s="188">
        <v>7087</v>
      </c>
      <c r="AU30" s="188">
        <v>0</v>
      </c>
      <c r="AV30" s="188">
        <v>1702</v>
      </c>
      <c r="AW30" s="188">
        <v>1280</v>
      </c>
      <c r="AX30" s="188">
        <v>5248</v>
      </c>
      <c r="AY30" s="188">
        <v>2870</v>
      </c>
      <c r="AZ30" s="188">
        <v>4968</v>
      </c>
      <c r="BA30" s="188">
        <v>-1592</v>
      </c>
      <c r="BB30" s="188">
        <v>-60</v>
      </c>
      <c r="BC30" s="188">
        <v>0</v>
      </c>
      <c r="BE30" s="188">
        <v>5950</v>
      </c>
      <c r="BF30" s="188">
        <v>0</v>
      </c>
      <c r="BG30" s="188">
        <v>6628</v>
      </c>
      <c r="BH30" s="188">
        <v>3206</v>
      </c>
      <c r="BI30" s="188">
        <v>10</v>
      </c>
      <c r="BJ30" s="188">
        <v>3799</v>
      </c>
      <c r="BK30" s="188">
        <v>3962</v>
      </c>
      <c r="BL30" s="188">
        <v>-1000</v>
      </c>
      <c r="BM30" s="188">
        <v>-62</v>
      </c>
      <c r="BN30" s="188">
        <v>32</v>
      </c>
      <c r="BP30" s="188">
        <v>7084</v>
      </c>
      <c r="BQ30" s="188">
        <v>0</v>
      </c>
      <c r="BR30" s="188">
        <v>704</v>
      </c>
      <c r="BS30" s="188">
        <v>1245</v>
      </c>
      <c r="BT30" s="188">
        <v>3446</v>
      </c>
      <c r="BU30" s="188">
        <v>5257</v>
      </c>
      <c r="BV30" s="188">
        <v>4634</v>
      </c>
      <c r="BW30" s="188">
        <v>-269</v>
      </c>
      <c r="BX30" s="188">
        <v>-60</v>
      </c>
      <c r="BY30" s="188">
        <v>0</v>
      </c>
      <c r="CA30" s="188">
        <v>6875</v>
      </c>
      <c r="CB30" s="188">
        <v>0</v>
      </c>
      <c r="CC30" s="188">
        <v>7723</v>
      </c>
      <c r="CD30" s="188">
        <v>2711</v>
      </c>
      <c r="CE30" s="188">
        <v>-870</v>
      </c>
      <c r="CF30" s="188">
        <v>2470</v>
      </c>
      <c r="CG30" s="188">
        <v>3945</v>
      </c>
      <c r="CH30" s="188">
        <v>-580</v>
      </c>
      <c r="CI30" s="188">
        <v>-60</v>
      </c>
      <c r="CJ30" s="188">
        <v>412</v>
      </c>
      <c r="CL30" s="188">
        <v>5059</v>
      </c>
      <c r="CM30" s="188">
        <v>0</v>
      </c>
      <c r="CN30" s="188">
        <v>6505</v>
      </c>
      <c r="CO30" s="188">
        <v>2971</v>
      </c>
      <c r="CP30" s="188">
        <v>-176</v>
      </c>
      <c r="CQ30" s="188">
        <v>2121</v>
      </c>
      <c r="CR30" s="188">
        <v>3948</v>
      </c>
      <c r="CS30" s="188">
        <v>1193</v>
      </c>
      <c r="CT30" s="188">
        <v>-60</v>
      </c>
      <c r="CU30" s="188">
        <v>31</v>
      </c>
      <c r="CV30" s="190"/>
      <c r="CW30" s="188">
        <v>6071</v>
      </c>
      <c r="CX30" s="188">
        <v>0</v>
      </c>
      <c r="CY30" s="188">
        <v>1593</v>
      </c>
      <c r="CZ30" s="188">
        <v>1373</v>
      </c>
      <c r="DA30" s="188">
        <v>2236</v>
      </c>
      <c r="DB30" s="188">
        <v>9147</v>
      </c>
      <c r="DC30" s="188">
        <v>5387</v>
      </c>
      <c r="DD30" s="188">
        <v>-1789</v>
      </c>
      <c r="DE30" s="188">
        <v>0</v>
      </c>
      <c r="DF30" s="188">
        <v>0</v>
      </c>
      <c r="DH30" s="188">
        <v>6964</v>
      </c>
      <c r="DI30" s="188">
        <v>0</v>
      </c>
      <c r="DJ30" s="188">
        <v>1813</v>
      </c>
      <c r="DK30" s="188">
        <v>1726</v>
      </c>
      <c r="DL30" s="188">
        <v>1074</v>
      </c>
      <c r="DM30" s="188">
        <v>7148</v>
      </c>
      <c r="DN30" s="188">
        <v>3682</v>
      </c>
      <c r="DO30" s="188">
        <v>454</v>
      </c>
      <c r="DP30" s="188">
        <v>-113</v>
      </c>
      <c r="DQ30" s="188">
        <v>680</v>
      </c>
      <c r="DS30" s="188">
        <v>7096</v>
      </c>
      <c r="DT30" s="188">
        <v>0</v>
      </c>
      <c r="DU30" s="188">
        <v>1045</v>
      </c>
      <c r="DV30" s="188">
        <v>1675</v>
      </c>
      <c r="DW30" s="188">
        <v>3072</v>
      </c>
      <c r="DX30" s="188">
        <v>4475</v>
      </c>
      <c r="DY30" s="188">
        <v>3381</v>
      </c>
      <c r="DZ30" s="188">
        <v>-187</v>
      </c>
      <c r="EA30" s="188">
        <v>-59</v>
      </c>
      <c r="EB30" s="188">
        <v>161</v>
      </c>
      <c r="ED30" s="188">
        <v>7103</v>
      </c>
      <c r="EE30" s="188">
        <v>0</v>
      </c>
      <c r="EF30" s="188">
        <v>859</v>
      </c>
      <c r="EG30" s="188">
        <v>748</v>
      </c>
      <c r="EH30" s="188">
        <v>-725</v>
      </c>
      <c r="EI30" s="188">
        <v>7847</v>
      </c>
      <c r="EJ30" s="188">
        <v>4686</v>
      </c>
      <c r="EK30" s="188">
        <v>-973</v>
      </c>
      <c r="EL30" s="188">
        <v>-60</v>
      </c>
      <c r="EM30" s="188">
        <v>0</v>
      </c>
      <c r="EO30" s="188">
        <v>6463</v>
      </c>
      <c r="EP30" s="188">
        <v>0</v>
      </c>
      <c r="EQ30" s="188">
        <v>4411</v>
      </c>
      <c r="ER30" s="188">
        <v>1603</v>
      </c>
      <c r="ES30" s="188">
        <v>-933</v>
      </c>
      <c r="ET30" s="188">
        <v>7373</v>
      </c>
      <c r="EU30" s="188">
        <v>4993</v>
      </c>
      <c r="EV30" s="188">
        <v>-604</v>
      </c>
      <c r="EW30" s="188">
        <v>0</v>
      </c>
      <c r="EX30" s="188">
        <v>0</v>
      </c>
      <c r="EZ30" s="188">
        <v>6868</v>
      </c>
      <c r="FA30" s="188">
        <v>0</v>
      </c>
      <c r="FB30" s="188">
        <v>3563</v>
      </c>
      <c r="FC30" s="188">
        <v>1826</v>
      </c>
      <c r="FD30" s="188">
        <v>-720</v>
      </c>
      <c r="FE30" s="188">
        <v>7063</v>
      </c>
      <c r="FF30" s="188">
        <v>3887</v>
      </c>
      <c r="FG30" s="188">
        <v>-918</v>
      </c>
      <c r="FH30" s="188">
        <v>-100</v>
      </c>
      <c r="FI30" s="188">
        <v>559</v>
      </c>
      <c r="FK30" s="188">
        <v>5045</v>
      </c>
      <c r="FL30" s="188">
        <v>0</v>
      </c>
      <c r="FM30" s="188">
        <v>3633</v>
      </c>
      <c r="FN30" s="188">
        <v>1039</v>
      </c>
      <c r="FO30" s="188">
        <v>-2673</v>
      </c>
      <c r="FP30" s="188">
        <v>9437</v>
      </c>
      <c r="FQ30" s="188">
        <v>3741</v>
      </c>
      <c r="FR30" s="188">
        <v>1023</v>
      </c>
      <c r="FS30" s="188">
        <v>-60</v>
      </c>
      <c r="FT30" s="188">
        <v>23</v>
      </c>
      <c r="FV30" s="188">
        <v>5886</v>
      </c>
      <c r="FW30" s="188">
        <v>0</v>
      </c>
      <c r="FX30" s="188">
        <v>1034</v>
      </c>
      <c r="FY30" s="188">
        <v>1335</v>
      </c>
      <c r="FZ30" s="188">
        <v>-134</v>
      </c>
      <c r="GA30" s="188">
        <v>11671</v>
      </c>
      <c r="GB30" s="188">
        <v>4363</v>
      </c>
      <c r="GC30" s="188">
        <v>-2379</v>
      </c>
      <c r="GD30" s="188">
        <v>-60</v>
      </c>
      <c r="GE30" s="188">
        <v>85</v>
      </c>
      <c r="GG30" s="188">
        <v>5047</v>
      </c>
      <c r="GH30" s="188">
        <v>0</v>
      </c>
      <c r="GI30" s="188">
        <v>6118</v>
      </c>
      <c r="GJ30" s="188">
        <v>1219</v>
      </c>
      <c r="GK30" s="188">
        <v>-30</v>
      </c>
      <c r="GL30" s="188">
        <v>5388</v>
      </c>
      <c r="GM30" s="188">
        <v>4253</v>
      </c>
      <c r="GN30" s="188">
        <v>908</v>
      </c>
      <c r="GO30" s="188">
        <v>-59</v>
      </c>
      <c r="GP30" s="188">
        <v>466</v>
      </c>
      <c r="GR30" s="188">
        <v>6200</v>
      </c>
      <c r="GS30" s="188">
        <v>0</v>
      </c>
      <c r="GT30" s="188">
        <v>1179</v>
      </c>
      <c r="GU30" s="188">
        <v>1380</v>
      </c>
      <c r="GV30" s="188">
        <v>-251</v>
      </c>
      <c r="GW30" s="188">
        <v>11113</v>
      </c>
      <c r="GX30" s="188">
        <v>5048</v>
      </c>
      <c r="GY30" s="188">
        <v>-1657</v>
      </c>
      <c r="GZ30" s="188">
        <v>0</v>
      </c>
      <c r="HA30" s="188">
        <v>0</v>
      </c>
      <c r="HC30" s="188">
        <v>6069</v>
      </c>
      <c r="HD30" s="188">
        <v>0</v>
      </c>
      <c r="HE30" s="188">
        <v>984</v>
      </c>
      <c r="HF30" s="188">
        <v>405</v>
      </c>
      <c r="HG30" s="188">
        <v>-1541</v>
      </c>
      <c r="HH30" s="188">
        <v>14515</v>
      </c>
      <c r="HI30" s="188">
        <v>5160</v>
      </c>
      <c r="HJ30" s="188">
        <v>-2518</v>
      </c>
      <c r="HK30" s="188">
        <v>0</v>
      </c>
      <c r="HL30" s="188">
        <v>0</v>
      </c>
      <c r="HN30" s="188">
        <v>7081</v>
      </c>
      <c r="HO30" s="188">
        <v>0</v>
      </c>
      <c r="HP30" s="188">
        <v>941</v>
      </c>
      <c r="HQ30" s="188">
        <v>1193</v>
      </c>
      <c r="HR30" s="188">
        <v>-348</v>
      </c>
      <c r="HS30" s="188">
        <v>8527</v>
      </c>
      <c r="HT30" s="188">
        <v>4801</v>
      </c>
      <c r="HU30" s="188">
        <v>-1695</v>
      </c>
      <c r="HV30" s="188">
        <v>-80</v>
      </c>
      <c r="HW30" s="188">
        <v>0</v>
      </c>
      <c r="HY30" s="188">
        <v>5972</v>
      </c>
      <c r="HZ30" s="188">
        <v>0</v>
      </c>
      <c r="IA30" s="188">
        <v>6913</v>
      </c>
      <c r="IB30" s="188">
        <v>2718</v>
      </c>
      <c r="IC30" s="188">
        <v>1534</v>
      </c>
      <c r="ID30" s="188">
        <v>2307</v>
      </c>
      <c r="IE30" s="188">
        <v>4074</v>
      </c>
      <c r="IF30" s="188">
        <v>-793</v>
      </c>
      <c r="IG30" s="188">
        <v>-60</v>
      </c>
      <c r="IH30" s="188">
        <v>30</v>
      </c>
      <c r="IJ30" s="188">
        <v>7082</v>
      </c>
      <c r="IK30" s="188">
        <v>0</v>
      </c>
      <c r="IL30" s="188">
        <v>1025</v>
      </c>
      <c r="IM30" s="188">
        <v>930</v>
      </c>
      <c r="IN30" s="188">
        <v>502</v>
      </c>
      <c r="IO30" s="188">
        <v>9041</v>
      </c>
      <c r="IP30" s="188">
        <v>4857</v>
      </c>
      <c r="IQ30" s="188">
        <v>-1570</v>
      </c>
      <c r="IR30" s="188">
        <v>-60</v>
      </c>
      <c r="IS30" s="188">
        <v>0</v>
      </c>
      <c r="IU30" s="188">
        <v>5952</v>
      </c>
      <c r="IV30" s="188">
        <v>0</v>
      </c>
      <c r="IW30" s="188">
        <v>6551</v>
      </c>
      <c r="IX30" s="188">
        <v>2202</v>
      </c>
      <c r="IY30" s="188">
        <v>464</v>
      </c>
      <c r="IZ30" s="188">
        <v>3613</v>
      </c>
      <c r="JA30" s="188">
        <v>4182</v>
      </c>
      <c r="JB30" s="188">
        <v>-191</v>
      </c>
      <c r="JC30" s="188">
        <v>-60</v>
      </c>
      <c r="JD30" s="188">
        <v>54</v>
      </c>
      <c r="JF30" s="188">
        <v>6985</v>
      </c>
      <c r="JG30" s="188">
        <v>0</v>
      </c>
      <c r="JH30" s="188">
        <v>5843</v>
      </c>
      <c r="JI30" s="188">
        <v>3202</v>
      </c>
      <c r="JJ30" s="188">
        <v>802</v>
      </c>
      <c r="JK30" s="188">
        <v>1236</v>
      </c>
      <c r="JL30" s="188">
        <v>3838</v>
      </c>
      <c r="JM30" s="188">
        <v>518</v>
      </c>
      <c r="JN30" s="188">
        <v>-60</v>
      </c>
      <c r="JO30" s="188">
        <v>24</v>
      </c>
      <c r="JQ30" s="188">
        <v>7082</v>
      </c>
      <c r="JR30" s="188">
        <v>0</v>
      </c>
      <c r="JS30" s="188">
        <v>1098</v>
      </c>
      <c r="JT30" s="188">
        <v>1484</v>
      </c>
      <c r="JU30" s="188">
        <v>1189</v>
      </c>
      <c r="JV30" s="188">
        <v>5691</v>
      </c>
      <c r="JW30" s="188">
        <v>5080</v>
      </c>
      <c r="JX30" s="188">
        <v>207</v>
      </c>
      <c r="JY30" s="188">
        <v>-60</v>
      </c>
      <c r="JZ30" s="188">
        <v>0</v>
      </c>
      <c r="KB30" s="188">
        <v>4039</v>
      </c>
      <c r="KC30" s="188">
        <v>0</v>
      </c>
      <c r="KD30" s="188">
        <v>7284</v>
      </c>
      <c r="KE30" s="188">
        <v>1724</v>
      </c>
      <c r="KF30" s="188">
        <v>806</v>
      </c>
      <c r="KG30" s="188">
        <v>4785</v>
      </c>
      <c r="KH30" s="188">
        <v>4196</v>
      </c>
      <c r="KI30" s="188">
        <v>-618</v>
      </c>
      <c r="KJ30" s="188">
        <v>-80</v>
      </c>
      <c r="KK30" s="188">
        <v>660</v>
      </c>
      <c r="KM30" s="188">
        <v>7096</v>
      </c>
      <c r="KN30" s="188">
        <v>0</v>
      </c>
      <c r="KO30" s="188">
        <v>5133</v>
      </c>
      <c r="KP30" s="188">
        <v>1674</v>
      </c>
      <c r="KQ30" s="188">
        <v>-985</v>
      </c>
      <c r="KR30" s="188">
        <v>3459</v>
      </c>
      <c r="KS30" s="188">
        <v>3613</v>
      </c>
      <c r="KT30" s="188">
        <v>934</v>
      </c>
      <c r="KU30" s="188">
        <v>-60</v>
      </c>
      <c r="KV30" s="188">
        <v>21</v>
      </c>
      <c r="KX30" s="188">
        <v>6087</v>
      </c>
      <c r="KY30" s="188">
        <v>0</v>
      </c>
      <c r="KZ30" s="188">
        <v>455</v>
      </c>
      <c r="LA30" s="188">
        <v>1478</v>
      </c>
      <c r="LB30" s="188">
        <v>-741</v>
      </c>
      <c r="LC30" s="188">
        <v>9503</v>
      </c>
      <c r="LD30" s="188">
        <v>4917</v>
      </c>
      <c r="LE30" s="188">
        <v>-1573</v>
      </c>
      <c r="LF30" s="188">
        <v>-80</v>
      </c>
      <c r="LG30" s="188">
        <v>0</v>
      </c>
      <c r="LI30" s="188">
        <v>7094</v>
      </c>
      <c r="LJ30" s="188">
        <v>0</v>
      </c>
      <c r="LK30" s="188">
        <v>5053</v>
      </c>
      <c r="LL30" s="188">
        <v>1768</v>
      </c>
      <c r="LM30" s="188">
        <v>-972</v>
      </c>
      <c r="LN30" s="188">
        <v>2973</v>
      </c>
      <c r="LO30" s="188">
        <v>3690</v>
      </c>
      <c r="LP30" s="188">
        <v>1495</v>
      </c>
      <c r="LQ30" s="188">
        <v>-60</v>
      </c>
      <c r="LR30" s="188">
        <v>17</v>
      </c>
      <c r="LT30" s="188">
        <v>6092</v>
      </c>
      <c r="LU30" s="188">
        <v>0</v>
      </c>
      <c r="LV30" s="188">
        <v>1080</v>
      </c>
      <c r="LW30" s="188">
        <v>1775</v>
      </c>
      <c r="LX30" s="188">
        <v>3233</v>
      </c>
      <c r="LY30" s="188">
        <v>7936</v>
      </c>
      <c r="LZ30" s="188">
        <v>5130</v>
      </c>
      <c r="MA30" s="188">
        <v>-658</v>
      </c>
      <c r="MB30" s="188">
        <v>-88</v>
      </c>
      <c r="MC30" s="188">
        <v>0</v>
      </c>
    </row>
    <row r="31" spans="2:341">
      <c r="B31" s="208">
        <f t="shared" si="0"/>
        <v>6418.4</v>
      </c>
      <c r="C31" s="208">
        <f t="shared" si="1"/>
        <v>0</v>
      </c>
      <c r="D31" s="208">
        <f t="shared" si="2"/>
        <v>3365.9666666666667</v>
      </c>
      <c r="E31" s="208">
        <f t="shared" si="3"/>
        <v>1727.3333333333333</v>
      </c>
      <c r="F31" s="208">
        <f t="shared" si="4"/>
        <v>731.0333333333333</v>
      </c>
      <c r="G31" s="208">
        <f t="shared" si="5"/>
        <v>6041.4666666666662</v>
      </c>
      <c r="H31" s="208">
        <f t="shared" si="6"/>
        <v>4348.6000000000004</v>
      </c>
      <c r="I31" s="208">
        <f t="shared" si="7"/>
        <v>-502.13333333333333</v>
      </c>
      <c r="J31" s="208">
        <f t="shared" si="8"/>
        <v>-60.333333333333336</v>
      </c>
      <c r="K31" s="208">
        <f t="shared" si="9"/>
        <v>111.4</v>
      </c>
      <c r="M31" s="188">
        <v>7072</v>
      </c>
      <c r="N31" s="188">
        <v>0</v>
      </c>
      <c r="O31" s="188">
        <v>930</v>
      </c>
      <c r="P31" s="188">
        <v>1272</v>
      </c>
      <c r="Q31" s="188">
        <v>4531</v>
      </c>
      <c r="R31" s="188">
        <v>2580</v>
      </c>
      <c r="S31" s="188">
        <v>4891</v>
      </c>
      <c r="T31" s="188">
        <v>571</v>
      </c>
      <c r="U31" s="188">
        <v>-60</v>
      </c>
      <c r="V31" s="188">
        <v>0</v>
      </c>
      <c r="X31" s="188">
        <v>7083</v>
      </c>
      <c r="Y31" s="188">
        <v>0</v>
      </c>
      <c r="Z31" s="188">
        <v>2437</v>
      </c>
      <c r="AA31" s="188">
        <v>1686</v>
      </c>
      <c r="AB31" s="188">
        <v>4721</v>
      </c>
      <c r="AC31" s="188">
        <v>3337</v>
      </c>
      <c r="AD31" s="188">
        <v>4076</v>
      </c>
      <c r="AE31" s="188">
        <v>-855</v>
      </c>
      <c r="AF31" s="188">
        <v>-60</v>
      </c>
      <c r="AG31" s="188">
        <v>16</v>
      </c>
      <c r="AI31" s="188">
        <v>6891</v>
      </c>
      <c r="AJ31" s="188">
        <v>0</v>
      </c>
      <c r="AK31" s="188">
        <v>6541</v>
      </c>
      <c r="AL31" s="188">
        <v>1804</v>
      </c>
      <c r="AM31" s="188">
        <v>0</v>
      </c>
      <c r="AN31" s="188">
        <v>5225</v>
      </c>
      <c r="AO31" s="188">
        <v>3470</v>
      </c>
      <c r="AP31" s="188">
        <v>-385</v>
      </c>
      <c r="AQ31" s="188">
        <v>-126</v>
      </c>
      <c r="AR31" s="188">
        <v>103</v>
      </c>
      <c r="AT31" s="188">
        <v>7082</v>
      </c>
      <c r="AU31" s="188">
        <v>0</v>
      </c>
      <c r="AV31" s="188">
        <v>1726</v>
      </c>
      <c r="AW31" s="188">
        <v>1163</v>
      </c>
      <c r="AX31" s="188">
        <v>5410</v>
      </c>
      <c r="AY31" s="188">
        <v>2855</v>
      </c>
      <c r="AZ31" s="188">
        <v>4933</v>
      </c>
      <c r="BA31" s="188">
        <v>-1175</v>
      </c>
      <c r="BB31" s="188">
        <v>-60</v>
      </c>
      <c r="BC31" s="188">
        <v>0</v>
      </c>
      <c r="BE31" s="188">
        <v>5951</v>
      </c>
      <c r="BF31" s="188">
        <v>0</v>
      </c>
      <c r="BG31" s="188">
        <v>6466</v>
      </c>
      <c r="BH31" s="188">
        <v>3468</v>
      </c>
      <c r="BI31" s="188">
        <v>-62</v>
      </c>
      <c r="BJ31" s="188">
        <v>3721</v>
      </c>
      <c r="BK31" s="188">
        <v>3956</v>
      </c>
      <c r="BL31" s="188">
        <v>-938</v>
      </c>
      <c r="BM31" s="188">
        <v>-60</v>
      </c>
      <c r="BN31" s="188">
        <v>32</v>
      </c>
      <c r="BP31" s="188">
        <v>7086</v>
      </c>
      <c r="BQ31" s="188">
        <v>0</v>
      </c>
      <c r="BR31" s="188">
        <v>705</v>
      </c>
      <c r="BS31" s="188">
        <v>1269</v>
      </c>
      <c r="BT31" s="188">
        <v>3491</v>
      </c>
      <c r="BU31" s="188">
        <v>5199</v>
      </c>
      <c r="BV31" s="188">
        <v>4567</v>
      </c>
      <c r="BW31" s="188">
        <v>-481</v>
      </c>
      <c r="BX31" s="188">
        <v>-59</v>
      </c>
      <c r="BY31" s="188">
        <v>0</v>
      </c>
      <c r="CA31" s="188">
        <v>6874</v>
      </c>
      <c r="CB31" s="188">
        <v>0</v>
      </c>
      <c r="CC31" s="188">
        <v>7686</v>
      </c>
      <c r="CD31" s="188">
        <v>2641</v>
      </c>
      <c r="CE31" s="188">
        <v>-1006</v>
      </c>
      <c r="CF31" s="188">
        <v>2454</v>
      </c>
      <c r="CG31" s="188">
        <v>3875</v>
      </c>
      <c r="CH31" s="188">
        <v>-342</v>
      </c>
      <c r="CI31" s="188">
        <v>-60</v>
      </c>
      <c r="CJ31" s="188">
        <v>380</v>
      </c>
      <c r="CL31" s="188">
        <v>5061</v>
      </c>
      <c r="CM31" s="188">
        <v>0</v>
      </c>
      <c r="CN31" s="188">
        <v>6538</v>
      </c>
      <c r="CO31" s="188">
        <v>3212</v>
      </c>
      <c r="CP31" s="188">
        <v>-174</v>
      </c>
      <c r="CQ31" s="188">
        <v>2097</v>
      </c>
      <c r="CR31" s="188">
        <v>3942</v>
      </c>
      <c r="CS31" s="188">
        <v>1155</v>
      </c>
      <c r="CT31" s="188">
        <v>-60</v>
      </c>
      <c r="CU31" s="188">
        <v>32</v>
      </c>
      <c r="CV31" s="190"/>
      <c r="CW31" s="188">
        <v>6075</v>
      </c>
      <c r="CX31" s="188">
        <v>0</v>
      </c>
      <c r="CY31" s="188">
        <v>1681</v>
      </c>
      <c r="CZ31" s="188">
        <v>1556</v>
      </c>
      <c r="DA31" s="188">
        <v>2089</v>
      </c>
      <c r="DB31" s="188">
        <v>9032</v>
      </c>
      <c r="DC31" s="188">
        <v>5321</v>
      </c>
      <c r="DD31" s="188">
        <v>-1927</v>
      </c>
      <c r="DE31" s="188">
        <v>0</v>
      </c>
      <c r="DF31" s="188">
        <v>0</v>
      </c>
      <c r="DH31" s="188">
        <v>6963</v>
      </c>
      <c r="DI31" s="188">
        <v>0</v>
      </c>
      <c r="DJ31" s="188">
        <v>1775</v>
      </c>
      <c r="DK31" s="188">
        <v>1590</v>
      </c>
      <c r="DL31" s="188">
        <v>1026</v>
      </c>
      <c r="DM31" s="188">
        <v>7125</v>
      </c>
      <c r="DN31" s="188">
        <v>3674</v>
      </c>
      <c r="DO31" s="188">
        <v>657</v>
      </c>
      <c r="DP31" s="188">
        <v>-126</v>
      </c>
      <c r="DQ31" s="188">
        <v>680</v>
      </c>
      <c r="DS31" s="188">
        <v>7096</v>
      </c>
      <c r="DT31" s="188">
        <v>0</v>
      </c>
      <c r="DU31" s="188">
        <v>1051</v>
      </c>
      <c r="DV31" s="188">
        <v>1682</v>
      </c>
      <c r="DW31" s="188">
        <v>3239</v>
      </c>
      <c r="DX31" s="188">
        <v>4438</v>
      </c>
      <c r="DY31" s="188">
        <v>3385</v>
      </c>
      <c r="DZ31" s="188">
        <v>-172</v>
      </c>
      <c r="EA31" s="188">
        <v>-60</v>
      </c>
      <c r="EB31" s="188">
        <v>160</v>
      </c>
      <c r="ED31" s="188">
        <v>7133</v>
      </c>
      <c r="EE31" s="188">
        <v>0</v>
      </c>
      <c r="EF31" s="188">
        <v>856</v>
      </c>
      <c r="EG31" s="188">
        <v>749</v>
      </c>
      <c r="EH31" s="188">
        <v>-716</v>
      </c>
      <c r="EI31" s="188">
        <v>7889</v>
      </c>
      <c r="EJ31" s="188">
        <v>4693</v>
      </c>
      <c r="EK31" s="188">
        <v>-437</v>
      </c>
      <c r="EL31" s="188">
        <v>-60</v>
      </c>
      <c r="EM31" s="188">
        <v>0</v>
      </c>
      <c r="EO31" s="188">
        <v>6469</v>
      </c>
      <c r="EP31" s="188">
        <v>0</v>
      </c>
      <c r="EQ31" s="188">
        <v>4301</v>
      </c>
      <c r="ER31" s="188">
        <v>1480</v>
      </c>
      <c r="ES31" s="188">
        <v>-990</v>
      </c>
      <c r="ET31" s="188">
        <v>7516</v>
      </c>
      <c r="EU31" s="188">
        <v>4985</v>
      </c>
      <c r="EV31" s="188">
        <v>-652</v>
      </c>
      <c r="EW31" s="188">
        <v>0</v>
      </c>
      <c r="EX31" s="188">
        <v>0</v>
      </c>
      <c r="EZ31" s="188">
        <v>6863</v>
      </c>
      <c r="FA31" s="188">
        <v>0</v>
      </c>
      <c r="FB31" s="188">
        <v>3675</v>
      </c>
      <c r="FC31" s="188">
        <v>1989</v>
      </c>
      <c r="FD31" s="188">
        <v>-501</v>
      </c>
      <c r="FE31" s="188">
        <v>6946</v>
      </c>
      <c r="FF31" s="188">
        <v>3884</v>
      </c>
      <c r="FG31" s="188">
        <v>-1208</v>
      </c>
      <c r="FH31" s="188">
        <v>-100</v>
      </c>
      <c r="FI31" s="188">
        <v>558</v>
      </c>
      <c r="FK31" s="188">
        <v>5045</v>
      </c>
      <c r="FL31" s="188">
        <v>0</v>
      </c>
      <c r="FM31" s="188">
        <v>3736</v>
      </c>
      <c r="FN31" s="188">
        <v>1064</v>
      </c>
      <c r="FO31" s="188">
        <v>-2703</v>
      </c>
      <c r="FP31" s="188">
        <v>9515</v>
      </c>
      <c r="FQ31" s="188">
        <v>3724</v>
      </c>
      <c r="FR31" s="188">
        <v>777</v>
      </c>
      <c r="FS31" s="188">
        <v>-60</v>
      </c>
      <c r="FT31" s="188">
        <v>23</v>
      </c>
      <c r="FV31" s="188">
        <v>5885</v>
      </c>
      <c r="FW31" s="188">
        <v>0</v>
      </c>
      <c r="FX31" s="188">
        <v>1053</v>
      </c>
      <c r="FY31" s="188">
        <v>1277</v>
      </c>
      <c r="FZ31" s="188">
        <v>-51</v>
      </c>
      <c r="GA31" s="188">
        <v>11692</v>
      </c>
      <c r="GB31" s="188">
        <v>4315</v>
      </c>
      <c r="GC31" s="188">
        <v>-2595</v>
      </c>
      <c r="GD31" s="188">
        <v>-60</v>
      </c>
      <c r="GE31" s="188">
        <v>85</v>
      </c>
      <c r="GG31" s="188">
        <v>5046</v>
      </c>
      <c r="GH31" s="188">
        <v>0</v>
      </c>
      <c r="GI31" s="188">
        <v>6211</v>
      </c>
      <c r="GJ31" s="188">
        <v>1489</v>
      </c>
      <c r="GK31" s="188">
        <v>166</v>
      </c>
      <c r="GL31" s="188">
        <v>5270</v>
      </c>
      <c r="GM31" s="188">
        <v>4234</v>
      </c>
      <c r="GN31" s="188">
        <v>703</v>
      </c>
      <c r="GO31" s="188">
        <v>-59</v>
      </c>
      <c r="GP31" s="188">
        <v>465</v>
      </c>
      <c r="GR31" s="188">
        <v>6201</v>
      </c>
      <c r="GS31" s="188">
        <v>0</v>
      </c>
      <c r="GT31" s="188">
        <v>1206</v>
      </c>
      <c r="GU31" s="188">
        <v>1361</v>
      </c>
      <c r="GV31" s="188">
        <v>-239</v>
      </c>
      <c r="GW31" s="188">
        <v>11100</v>
      </c>
      <c r="GX31" s="188">
        <v>5041</v>
      </c>
      <c r="GY31" s="188">
        <v>-1597</v>
      </c>
      <c r="GZ31" s="188">
        <v>0</v>
      </c>
      <c r="HA31" s="188">
        <v>0</v>
      </c>
      <c r="HC31" s="188">
        <v>6067</v>
      </c>
      <c r="HD31" s="188">
        <v>0</v>
      </c>
      <c r="HE31" s="188">
        <v>946</v>
      </c>
      <c r="HF31" s="188">
        <v>400</v>
      </c>
      <c r="HG31" s="188">
        <v>-1723</v>
      </c>
      <c r="HH31" s="188">
        <v>14633</v>
      </c>
      <c r="HI31" s="188">
        <v>5111</v>
      </c>
      <c r="HJ31" s="188">
        <v>-2222</v>
      </c>
      <c r="HK31" s="188">
        <v>0</v>
      </c>
      <c r="HL31" s="188">
        <v>0</v>
      </c>
      <c r="HN31" s="188">
        <v>7081</v>
      </c>
      <c r="HO31" s="188">
        <v>0</v>
      </c>
      <c r="HP31" s="188">
        <v>1044</v>
      </c>
      <c r="HQ31" s="188">
        <v>1326</v>
      </c>
      <c r="HR31" s="188">
        <v>-195</v>
      </c>
      <c r="HS31" s="188">
        <v>8203</v>
      </c>
      <c r="HT31" s="188">
        <v>4844</v>
      </c>
      <c r="HU31" s="188">
        <v>-1217</v>
      </c>
      <c r="HV31" s="188">
        <v>-80</v>
      </c>
      <c r="HW31" s="188">
        <v>0</v>
      </c>
      <c r="HY31" s="188">
        <v>5971</v>
      </c>
      <c r="HZ31" s="188">
        <v>0</v>
      </c>
      <c r="IA31" s="188">
        <v>6880</v>
      </c>
      <c r="IB31" s="188">
        <v>2628</v>
      </c>
      <c r="IC31" s="188">
        <v>1653</v>
      </c>
      <c r="ID31" s="188">
        <v>2383</v>
      </c>
      <c r="IE31" s="188">
        <v>4087</v>
      </c>
      <c r="IF31" s="188">
        <v>-892</v>
      </c>
      <c r="IG31" s="188">
        <v>-60</v>
      </c>
      <c r="IH31" s="188">
        <v>30</v>
      </c>
      <c r="IJ31" s="188">
        <v>7078</v>
      </c>
      <c r="IK31" s="188">
        <v>0</v>
      </c>
      <c r="IL31" s="188">
        <v>1027</v>
      </c>
      <c r="IM31" s="188">
        <v>953</v>
      </c>
      <c r="IN31" s="188">
        <v>695</v>
      </c>
      <c r="IO31" s="188">
        <v>8852</v>
      </c>
      <c r="IP31" s="188">
        <v>4927</v>
      </c>
      <c r="IQ31" s="188">
        <v>-1534</v>
      </c>
      <c r="IR31" s="188">
        <v>-60</v>
      </c>
      <c r="IS31" s="188">
        <v>0</v>
      </c>
      <c r="IU31" s="188">
        <v>5954</v>
      </c>
      <c r="IV31" s="188">
        <v>0</v>
      </c>
      <c r="IW31" s="188">
        <v>6582</v>
      </c>
      <c r="IX31" s="188">
        <v>2126</v>
      </c>
      <c r="IY31" s="188">
        <v>523</v>
      </c>
      <c r="IZ31" s="188">
        <v>3591</v>
      </c>
      <c r="JA31" s="188">
        <v>4180</v>
      </c>
      <c r="JB31" s="188">
        <v>-168</v>
      </c>
      <c r="JC31" s="188">
        <v>-60</v>
      </c>
      <c r="JD31" s="188">
        <v>54</v>
      </c>
      <c r="JF31" s="188">
        <v>6985</v>
      </c>
      <c r="JG31" s="188">
        <v>0</v>
      </c>
      <c r="JH31" s="188">
        <v>5941</v>
      </c>
      <c r="JI31" s="188">
        <v>3341</v>
      </c>
      <c r="JJ31" s="188">
        <v>800</v>
      </c>
      <c r="JK31" s="188">
        <v>1194</v>
      </c>
      <c r="JL31" s="188">
        <v>3820</v>
      </c>
      <c r="JM31" s="188">
        <v>437</v>
      </c>
      <c r="JN31" s="188">
        <v>-60</v>
      </c>
      <c r="JO31" s="188">
        <v>25</v>
      </c>
      <c r="JQ31" s="188">
        <v>7082</v>
      </c>
      <c r="JR31" s="188">
        <v>0</v>
      </c>
      <c r="JS31" s="188">
        <v>1080</v>
      </c>
      <c r="JT31" s="188">
        <v>1453</v>
      </c>
      <c r="JU31" s="188">
        <v>1221</v>
      </c>
      <c r="JV31" s="188">
        <v>5679</v>
      </c>
      <c r="JW31" s="188">
        <v>5084</v>
      </c>
      <c r="JX31" s="188">
        <v>350</v>
      </c>
      <c r="JY31" s="188">
        <v>-60</v>
      </c>
      <c r="JZ31" s="188">
        <v>0</v>
      </c>
      <c r="KB31" s="188">
        <v>4088</v>
      </c>
      <c r="KC31" s="188">
        <v>0</v>
      </c>
      <c r="KD31" s="188">
        <v>7366</v>
      </c>
      <c r="KE31" s="188">
        <v>1795</v>
      </c>
      <c r="KF31" s="188">
        <v>300</v>
      </c>
      <c r="KG31" s="188">
        <v>4890</v>
      </c>
      <c r="KH31" s="188">
        <v>4173</v>
      </c>
      <c r="KI31" s="188">
        <v>-547</v>
      </c>
      <c r="KJ31" s="188">
        <v>-80</v>
      </c>
      <c r="KK31" s="188">
        <v>661</v>
      </c>
      <c r="KM31" s="188">
        <v>7103</v>
      </c>
      <c r="KN31" s="188">
        <v>0</v>
      </c>
      <c r="KO31" s="188">
        <v>5061</v>
      </c>
      <c r="KP31" s="188">
        <v>1773</v>
      </c>
      <c r="KQ31" s="188">
        <v>-929</v>
      </c>
      <c r="KR31" s="188">
        <v>3436</v>
      </c>
      <c r="KS31" s="188">
        <v>3613</v>
      </c>
      <c r="KT31" s="188">
        <v>824</v>
      </c>
      <c r="KU31" s="188">
        <v>-60</v>
      </c>
      <c r="KV31" s="188">
        <v>21</v>
      </c>
      <c r="KX31" s="188">
        <v>6083</v>
      </c>
      <c r="KY31" s="188">
        <v>0</v>
      </c>
      <c r="KZ31" s="188">
        <v>488</v>
      </c>
      <c r="LA31" s="188">
        <v>1511</v>
      </c>
      <c r="LB31" s="188">
        <v>-704</v>
      </c>
      <c r="LC31" s="188">
        <v>9543</v>
      </c>
      <c r="LD31" s="188">
        <v>4920</v>
      </c>
      <c r="LE31" s="188">
        <v>-1604</v>
      </c>
      <c r="LF31" s="188">
        <v>-80</v>
      </c>
      <c r="LG31" s="188">
        <v>0</v>
      </c>
      <c r="LI31" s="188">
        <v>7097</v>
      </c>
      <c r="LJ31" s="188">
        <v>0</v>
      </c>
      <c r="LK31" s="188">
        <v>4881</v>
      </c>
      <c r="LL31" s="188">
        <v>1803</v>
      </c>
      <c r="LM31" s="188">
        <v>-933</v>
      </c>
      <c r="LN31" s="188">
        <v>3015</v>
      </c>
      <c r="LO31" s="188">
        <v>3701</v>
      </c>
      <c r="LP31" s="188">
        <v>1627</v>
      </c>
      <c r="LQ31" s="188">
        <v>-60</v>
      </c>
      <c r="LR31" s="188">
        <v>17</v>
      </c>
      <c r="LT31" s="188">
        <v>6087</v>
      </c>
      <c r="LU31" s="188">
        <v>0</v>
      </c>
      <c r="LV31" s="188">
        <v>1109</v>
      </c>
      <c r="LW31" s="188">
        <v>1959</v>
      </c>
      <c r="LX31" s="188">
        <v>2992</v>
      </c>
      <c r="LY31" s="188">
        <v>7834</v>
      </c>
      <c r="LZ31" s="188">
        <v>5032</v>
      </c>
      <c r="MA31" s="188">
        <v>-1217</v>
      </c>
      <c r="MB31" s="188">
        <v>-80</v>
      </c>
      <c r="MC31" s="188">
        <v>0</v>
      </c>
    </row>
    <row r="32" spans="2:341">
      <c r="B32" s="208">
        <f t="shared" si="0"/>
        <v>6423.0333333333338</v>
      </c>
      <c r="C32" s="208">
        <f t="shared" si="1"/>
        <v>0</v>
      </c>
      <c r="D32" s="208">
        <f t="shared" si="2"/>
        <v>3384.4</v>
      </c>
      <c r="E32" s="208">
        <f t="shared" si="3"/>
        <v>1734.5333333333333</v>
      </c>
      <c r="F32" s="208">
        <f t="shared" si="4"/>
        <v>702.66666666666663</v>
      </c>
      <c r="G32" s="208">
        <f t="shared" si="5"/>
        <v>6034.4333333333334</v>
      </c>
      <c r="H32" s="208">
        <f t="shared" si="6"/>
        <v>4348.6000000000004</v>
      </c>
      <c r="I32" s="208">
        <f t="shared" si="7"/>
        <v>-530.23333333333335</v>
      </c>
      <c r="J32" s="208">
        <f t="shared" si="8"/>
        <v>-60.366666666666667</v>
      </c>
      <c r="K32" s="208">
        <f t="shared" si="9"/>
        <v>110.43333333333334</v>
      </c>
      <c r="M32" s="188">
        <v>7079</v>
      </c>
      <c r="N32" s="188">
        <v>0</v>
      </c>
      <c r="O32" s="188">
        <v>944</v>
      </c>
      <c r="P32" s="188">
        <v>1312</v>
      </c>
      <c r="Q32" s="188">
        <v>4540</v>
      </c>
      <c r="R32" s="188">
        <v>2570</v>
      </c>
      <c r="S32" s="188">
        <v>4891</v>
      </c>
      <c r="T32" s="188">
        <v>541</v>
      </c>
      <c r="U32" s="188">
        <v>-60</v>
      </c>
      <c r="V32" s="188">
        <v>0</v>
      </c>
      <c r="X32" s="188">
        <v>7074</v>
      </c>
      <c r="Y32" s="188">
        <v>0</v>
      </c>
      <c r="Z32" s="188">
        <v>2488</v>
      </c>
      <c r="AA32" s="188">
        <v>1634</v>
      </c>
      <c r="AB32" s="188">
        <v>4676</v>
      </c>
      <c r="AC32" s="188">
        <v>3531</v>
      </c>
      <c r="AD32" s="188">
        <v>4076</v>
      </c>
      <c r="AE32" s="188">
        <v>-880</v>
      </c>
      <c r="AF32" s="188">
        <v>-60</v>
      </c>
      <c r="AG32" s="188">
        <v>16</v>
      </c>
      <c r="AI32" s="188">
        <v>6889</v>
      </c>
      <c r="AJ32" s="188">
        <v>0</v>
      </c>
      <c r="AK32" s="188">
        <v>6630</v>
      </c>
      <c r="AL32" s="188">
        <v>1816</v>
      </c>
      <c r="AM32" s="188">
        <v>12</v>
      </c>
      <c r="AN32" s="188">
        <v>5153</v>
      </c>
      <c r="AO32" s="188">
        <v>3470</v>
      </c>
      <c r="AP32" s="188">
        <v>-555</v>
      </c>
      <c r="AQ32" s="188">
        <v>-126</v>
      </c>
      <c r="AR32" s="188">
        <v>102</v>
      </c>
      <c r="AT32" s="188">
        <v>7070</v>
      </c>
      <c r="AU32" s="188">
        <v>0</v>
      </c>
      <c r="AV32" s="188">
        <v>1738</v>
      </c>
      <c r="AW32" s="188">
        <v>1270</v>
      </c>
      <c r="AX32" s="188">
        <v>5293</v>
      </c>
      <c r="AY32" s="188">
        <v>2841</v>
      </c>
      <c r="AZ32" s="188">
        <v>4933</v>
      </c>
      <c r="BA32" s="188">
        <v>-1301</v>
      </c>
      <c r="BB32" s="188">
        <v>-60</v>
      </c>
      <c r="BC32" s="188">
        <v>0</v>
      </c>
      <c r="BE32" s="188">
        <v>5950</v>
      </c>
      <c r="BF32" s="188">
        <v>0</v>
      </c>
      <c r="BG32" s="188">
        <v>6439</v>
      </c>
      <c r="BH32" s="188">
        <v>3562</v>
      </c>
      <c r="BI32" s="188">
        <v>2</v>
      </c>
      <c r="BJ32" s="188">
        <v>3655</v>
      </c>
      <c r="BK32" s="188">
        <v>3956</v>
      </c>
      <c r="BL32" s="188">
        <v>-925</v>
      </c>
      <c r="BM32" s="188">
        <v>-60</v>
      </c>
      <c r="BN32" s="188">
        <v>32</v>
      </c>
      <c r="BP32" s="188">
        <v>7087</v>
      </c>
      <c r="BQ32" s="188">
        <v>0</v>
      </c>
      <c r="BR32" s="188">
        <v>709</v>
      </c>
      <c r="BS32" s="188">
        <v>1205</v>
      </c>
      <c r="BT32" s="188">
        <v>3405</v>
      </c>
      <c r="BU32" s="188">
        <v>5192</v>
      </c>
      <c r="BV32" s="188">
        <v>4567</v>
      </c>
      <c r="BW32" s="188">
        <v>-300</v>
      </c>
      <c r="BX32" s="188">
        <v>-60</v>
      </c>
      <c r="BY32" s="188">
        <v>0</v>
      </c>
      <c r="CA32" s="188">
        <v>6886</v>
      </c>
      <c r="CB32" s="188">
        <v>0</v>
      </c>
      <c r="CC32" s="188">
        <v>7808</v>
      </c>
      <c r="CD32" s="188">
        <v>2681</v>
      </c>
      <c r="CE32" s="188">
        <v>-1001</v>
      </c>
      <c r="CF32" s="188">
        <v>2376</v>
      </c>
      <c r="CG32" s="188">
        <v>3875</v>
      </c>
      <c r="CH32" s="188">
        <v>-683</v>
      </c>
      <c r="CI32" s="188">
        <v>-60</v>
      </c>
      <c r="CJ32" s="188">
        <v>360</v>
      </c>
      <c r="CL32" s="188">
        <v>5057</v>
      </c>
      <c r="CM32" s="188">
        <v>0</v>
      </c>
      <c r="CN32" s="188">
        <v>6595</v>
      </c>
      <c r="CO32" s="188">
        <v>3351</v>
      </c>
      <c r="CP32" s="188">
        <v>-169</v>
      </c>
      <c r="CQ32" s="188">
        <v>2071</v>
      </c>
      <c r="CR32" s="188">
        <v>3942</v>
      </c>
      <c r="CS32" s="188">
        <v>1019</v>
      </c>
      <c r="CT32" s="188">
        <v>-60</v>
      </c>
      <c r="CU32" s="188">
        <v>32</v>
      </c>
      <c r="CV32" s="190"/>
      <c r="CW32" s="188">
        <v>6074</v>
      </c>
      <c r="CX32" s="188">
        <v>0</v>
      </c>
      <c r="CY32" s="188">
        <v>1753</v>
      </c>
      <c r="CZ32" s="188">
        <v>1611</v>
      </c>
      <c r="DA32" s="188">
        <v>1970</v>
      </c>
      <c r="DB32" s="188">
        <v>9077</v>
      </c>
      <c r="DC32" s="188">
        <v>5322</v>
      </c>
      <c r="DD32" s="188">
        <v>-1923</v>
      </c>
      <c r="DE32" s="188">
        <v>0</v>
      </c>
      <c r="DF32" s="188">
        <v>0</v>
      </c>
      <c r="DH32" s="188">
        <v>6965</v>
      </c>
      <c r="DI32" s="188">
        <v>0</v>
      </c>
      <c r="DJ32" s="188">
        <v>1736</v>
      </c>
      <c r="DK32" s="188">
        <v>1743</v>
      </c>
      <c r="DL32" s="188">
        <v>1144</v>
      </c>
      <c r="DM32" s="188">
        <v>7057</v>
      </c>
      <c r="DN32" s="188">
        <v>3674</v>
      </c>
      <c r="DO32" s="188">
        <v>377</v>
      </c>
      <c r="DP32" s="188">
        <v>-126</v>
      </c>
      <c r="DQ32" s="188">
        <v>680</v>
      </c>
      <c r="DS32" s="188">
        <v>7096</v>
      </c>
      <c r="DT32" s="188">
        <v>0</v>
      </c>
      <c r="DU32" s="188">
        <v>1072</v>
      </c>
      <c r="DV32" s="188">
        <v>1660</v>
      </c>
      <c r="DW32" s="188">
        <v>3282</v>
      </c>
      <c r="DX32" s="188">
        <v>4385</v>
      </c>
      <c r="DY32" s="188">
        <v>3385</v>
      </c>
      <c r="DZ32" s="188">
        <v>-58</v>
      </c>
      <c r="EA32" s="188">
        <v>-60</v>
      </c>
      <c r="EB32" s="188">
        <v>156</v>
      </c>
      <c r="ED32" s="188">
        <v>7164</v>
      </c>
      <c r="EE32" s="188">
        <v>0</v>
      </c>
      <c r="EF32" s="188">
        <v>852</v>
      </c>
      <c r="EG32" s="188">
        <v>749</v>
      </c>
      <c r="EH32" s="188">
        <v>-724</v>
      </c>
      <c r="EI32" s="188">
        <v>7915</v>
      </c>
      <c r="EJ32" s="188">
        <v>4693</v>
      </c>
      <c r="EK32" s="188">
        <v>-473</v>
      </c>
      <c r="EL32" s="188">
        <v>-60</v>
      </c>
      <c r="EM32" s="188">
        <v>0</v>
      </c>
      <c r="EO32" s="188">
        <v>6467</v>
      </c>
      <c r="EP32" s="188">
        <v>0</v>
      </c>
      <c r="EQ32" s="188">
        <v>4268</v>
      </c>
      <c r="ER32" s="188">
        <v>1399</v>
      </c>
      <c r="ES32" s="188">
        <v>-1104</v>
      </c>
      <c r="ET32" s="188">
        <v>7563</v>
      </c>
      <c r="EU32" s="188">
        <v>4985</v>
      </c>
      <c r="EV32" s="188">
        <v>-417</v>
      </c>
      <c r="EW32" s="188">
        <v>0</v>
      </c>
      <c r="EX32" s="188">
        <v>0</v>
      </c>
      <c r="EZ32" s="188">
        <v>6869</v>
      </c>
      <c r="FA32" s="188">
        <v>0</v>
      </c>
      <c r="FB32" s="188">
        <v>3717</v>
      </c>
      <c r="FC32" s="188">
        <v>2053</v>
      </c>
      <c r="FD32" s="188">
        <v>-528</v>
      </c>
      <c r="FE32" s="188">
        <v>6907</v>
      </c>
      <c r="FF32" s="188">
        <v>3884</v>
      </c>
      <c r="FG32" s="188">
        <v>-1129</v>
      </c>
      <c r="FH32" s="188">
        <v>-100</v>
      </c>
      <c r="FI32" s="188">
        <v>559</v>
      </c>
      <c r="FK32" s="188">
        <v>5044</v>
      </c>
      <c r="FL32" s="188">
        <v>0</v>
      </c>
      <c r="FM32" s="188">
        <v>3813</v>
      </c>
      <c r="FN32" s="188">
        <v>1095</v>
      </c>
      <c r="FO32" s="188">
        <v>-2736</v>
      </c>
      <c r="FP32" s="188">
        <v>9593</v>
      </c>
      <c r="FQ32" s="188">
        <v>3724</v>
      </c>
      <c r="FR32" s="188">
        <v>565</v>
      </c>
      <c r="FS32" s="188">
        <v>-60</v>
      </c>
      <c r="FT32" s="188">
        <v>23</v>
      </c>
      <c r="FV32" s="188">
        <v>5885</v>
      </c>
      <c r="FW32" s="188">
        <v>0</v>
      </c>
      <c r="FX32" s="188">
        <v>1066</v>
      </c>
      <c r="FY32" s="188">
        <v>1139</v>
      </c>
      <c r="FZ32" s="188">
        <v>-121</v>
      </c>
      <c r="GA32" s="188">
        <v>11823</v>
      </c>
      <c r="GB32" s="188">
        <v>4315</v>
      </c>
      <c r="GC32" s="188">
        <v>-2529</v>
      </c>
      <c r="GD32" s="188">
        <v>-60</v>
      </c>
      <c r="GE32" s="188">
        <v>85</v>
      </c>
      <c r="GG32" s="188">
        <v>5046</v>
      </c>
      <c r="GH32" s="188">
        <v>0</v>
      </c>
      <c r="GI32" s="188">
        <v>6232</v>
      </c>
      <c r="GJ32" s="188">
        <v>1492</v>
      </c>
      <c r="GK32" s="188">
        <v>188</v>
      </c>
      <c r="GL32" s="188">
        <v>5199</v>
      </c>
      <c r="GM32" s="188">
        <v>4234</v>
      </c>
      <c r="GN32" s="188">
        <v>753</v>
      </c>
      <c r="GO32" s="188">
        <v>-60</v>
      </c>
      <c r="GP32" s="188">
        <v>464</v>
      </c>
      <c r="GR32" s="188">
        <v>6219</v>
      </c>
      <c r="GS32" s="188">
        <v>0</v>
      </c>
      <c r="GT32" s="188">
        <v>1184</v>
      </c>
      <c r="GU32" s="188">
        <v>1462</v>
      </c>
      <c r="GV32" s="188">
        <v>-196</v>
      </c>
      <c r="GW32" s="188">
        <v>11045</v>
      </c>
      <c r="GX32" s="188">
        <v>5041</v>
      </c>
      <c r="GY32" s="188">
        <v>-1577</v>
      </c>
      <c r="GZ32" s="188">
        <v>0</v>
      </c>
      <c r="HA32" s="188">
        <v>0</v>
      </c>
      <c r="HC32" s="188">
        <v>6068</v>
      </c>
      <c r="HD32" s="188">
        <v>0</v>
      </c>
      <c r="HE32" s="188">
        <v>993</v>
      </c>
      <c r="HF32" s="188">
        <v>455</v>
      </c>
      <c r="HG32" s="188">
        <v>-1717</v>
      </c>
      <c r="HH32" s="188">
        <v>14640</v>
      </c>
      <c r="HI32" s="188">
        <v>5111</v>
      </c>
      <c r="HJ32" s="188">
        <v>-2426</v>
      </c>
      <c r="HK32" s="188">
        <v>0</v>
      </c>
      <c r="HL32" s="188">
        <v>0</v>
      </c>
      <c r="HN32" s="188">
        <v>7088</v>
      </c>
      <c r="HO32" s="188">
        <v>0</v>
      </c>
      <c r="HP32" s="188">
        <v>1097</v>
      </c>
      <c r="HQ32" s="188">
        <v>1314</v>
      </c>
      <c r="HR32" s="188">
        <v>-286</v>
      </c>
      <c r="HS32" s="188">
        <v>8045</v>
      </c>
      <c r="HT32" s="188">
        <v>4844</v>
      </c>
      <c r="HU32" s="188">
        <v>-1237</v>
      </c>
      <c r="HV32" s="188">
        <v>-80</v>
      </c>
      <c r="HW32" s="188">
        <v>0</v>
      </c>
      <c r="HY32" s="188">
        <v>5972</v>
      </c>
      <c r="HZ32" s="188">
        <v>0</v>
      </c>
      <c r="IA32" s="188">
        <v>6895</v>
      </c>
      <c r="IB32" s="188">
        <v>2580</v>
      </c>
      <c r="IC32" s="188">
        <v>1714</v>
      </c>
      <c r="ID32" s="188">
        <v>2413</v>
      </c>
      <c r="IE32" s="188">
        <v>4087</v>
      </c>
      <c r="IF32" s="188">
        <v>-864</v>
      </c>
      <c r="IG32" s="188">
        <v>-60</v>
      </c>
      <c r="IH32" s="188">
        <v>30</v>
      </c>
      <c r="IJ32" s="188">
        <v>7074</v>
      </c>
      <c r="IK32" s="188">
        <v>0</v>
      </c>
      <c r="IL32" s="188">
        <v>1044</v>
      </c>
      <c r="IM32" s="188">
        <v>960</v>
      </c>
      <c r="IN32" s="188">
        <v>757</v>
      </c>
      <c r="IO32" s="188">
        <v>8800</v>
      </c>
      <c r="IP32" s="188">
        <v>4927</v>
      </c>
      <c r="IQ32" s="188">
        <v>-1477</v>
      </c>
      <c r="IR32" s="188">
        <v>-59</v>
      </c>
      <c r="IS32" s="188">
        <v>0</v>
      </c>
      <c r="IU32" s="188">
        <v>5957</v>
      </c>
      <c r="IV32" s="188">
        <v>0</v>
      </c>
      <c r="IW32" s="188">
        <v>6571</v>
      </c>
      <c r="IX32" s="188">
        <v>2174</v>
      </c>
      <c r="IY32" s="188">
        <v>493</v>
      </c>
      <c r="IZ32" s="188">
        <v>3581</v>
      </c>
      <c r="JA32" s="188">
        <v>4180</v>
      </c>
      <c r="JB32" s="188">
        <v>-257</v>
      </c>
      <c r="JC32" s="188">
        <v>-60</v>
      </c>
      <c r="JD32" s="188">
        <v>53</v>
      </c>
      <c r="JF32" s="188">
        <v>6989</v>
      </c>
      <c r="JG32" s="188">
        <v>0</v>
      </c>
      <c r="JH32" s="188">
        <v>5879</v>
      </c>
      <c r="JI32" s="188">
        <v>3223</v>
      </c>
      <c r="JJ32" s="188">
        <v>728</v>
      </c>
      <c r="JK32" s="188">
        <v>1163</v>
      </c>
      <c r="JL32" s="188">
        <v>3820</v>
      </c>
      <c r="JM32" s="188">
        <v>444</v>
      </c>
      <c r="JN32" s="188">
        <v>-60</v>
      </c>
      <c r="JO32" s="188">
        <v>24</v>
      </c>
      <c r="JQ32" s="188">
        <v>7082</v>
      </c>
      <c r="JR32" s="188">
        <v>0</v>
      </c>
      <c r="JS32" s="188">
        <v>1068</v>
      </c>
      <c r="JT32" s="188">
        <v>1373</v>
      </c>
      <c r="JU32" s="188">
        <v>1035</v>
      </c>
      <c r="JV32" s="188">
        <v>5663</v>
      </c>
      <c r="JW32" s="188">
        <v>5083</v>
      </c>
      <c r="JX32" s="188">
        <v>403</v>
      </c>
      <c r="JY32" s="188">
        <v>-60</v>
      </c>
      <c r="JZ32" s="188">
        <v>0</v>
      </c>
      <c r="KB32" s="188">
        <v>4168</v>
      </c>
      <c r="KC32" s="188">
        <v>0</v>
      </c>
      <c r="KD32" s="188">
        <v>7442</v>
      </c>
      <c r="KE32" s="188">
        <v>1816</v>
      </c>
      <c r="KF32" s="188">
        <v>198</v>
      </c>
      <c r="KG32" s="188">
        <v>4976</v>
      </c>
      <c r="KH32" s="188">
        <v>4173</v>
      </c>
      <c r="KI32" s="188">
        <v>-625</v>
      </c>
      <c r="KJ32" s="188">
        <v>-80</v>
      </c>
      <c r="KK32" s="188">
        <v>660</v>
      </c>
      <c r="KM32" s="188">
        <v>7101</v>
      </c>
      <c r="KN32" s="188">
        <v>0</v>
      </c>
      <c r="KO32" s="188">
        <v>5013</v>
      </c>
      <c r="KP32" s="188">
        <v>1743</v>
      </c>
      <c r="KQ32" s="188">
        <v>-896</v>
      </c>
      <c r="KR32" s="188">
        <v>3453</v>
      </c>
      <c r="KS32" s="188">
        <v>3613</v>
      </c>
      <c r="KT32" s="188">
        <v>881</v>
      </c>
      <c r="KU32" s="188">
        <v>-60</v>
      </c>
      <c r="KV32" s="188">
        <v>20</v>
      </c>
      <c r="KX32" s="188">
        <v>6086</v>
      </c>
      <c r="KY32" s="188">
        <v>0</v>
      </c>
      <c r="KZ32" s="188">
        <v>479</v>
      </c>
      <c r="LA32" s="188">
        <v>1434</v>
      </c>
      <c r="LB32" s="188">
        <v>-850</v>
      </c>
      <c r="LC32" s="188">
        <v>9650</v>
      </c>
      <c r="LD32" s="188">
        <v>4920</v>
      </c>
      <c r="LE32" s="188">
        <v>-1822</v>
      </c>
      <c r="LF32" s="188">
        <v>-80</v>
      </c>
      <c r="LG32" s="188">
        <v>0</v>
      </c>
      <c r="LI32" s="188">
        <v>7103</v>
      </c>
      <c r="LJ32" s="188">
        <v>0</v>
      </c>
      <c r="LK32" s="188">
        <v>4844</v>
      </c>
      <c r="LL32" s="188">
        <v>1787</v>
      </c>
      <c r="LM32" s="188">
        <v>-970</v>
      </c>
      <c r="LN32" s="188">
        <v>3043</v>
      </c>
      <c r="LO32" s="188">
        <v>3701</v>
      </c>
      <c r="LP32" s="188">
        <v>1716</v>
      </c>
      <c r="LQ32" s="188">
        <v>-60</v>
      </c>
      <c r="LR32" s="188">
        <v>17</v>
      </c>
      <c r="LT32" s="188">
        <v>6082</v>
      </c>
      <c r="LU32" s="188">
        <v>0</v>
      </c>
      <c r="LV32" s="188">
        <v>1163</v>
      </c>
      <c r="LW32" s="188">
        <v>1943</v>
      </c>
      <c r="LX32" s="188">
        <v>2941</v>
      </c>
      <c r="LY32" s="188">
        <v>7653</v>
      </c>
      <c r="LZ32" s="188">
        <v>5032</v>
      </c>
      <c r="MA32" s="188">
        <v>-1148</v>
      </c>
      <c r="MB32" s="188">
        <v>-80</v>
      </c>
      <c r="MC32" s="188">
        <v>0</v>
      </c>
    </row>
    <row r="33" spans="2:341">
      <c r="B33" s="208">
        <f t="shared" si="0"/>
        <v>6425.2666666666664</v>
      </c>
      <c r="C33" s="208">
        <f t="shared" si="1"/>
        <v>0</v>
      </c>
      <c r="D33" s="208">
        <f t="shared" si="2"/>
        <v>3374.9</v>
      </c>
      <c r="E33" s="208">
        <f t="shared" si="3"/>
        <v>1711.1666666666667</v>
      </c>
      <c r="F33" s="208">
        <f t="shared" si="4"/>
        <v>669.5</v>
      </c>
      <c r="G33" s="208">
        <f t="shared" si="5"/>
        <v>6022.6</v>
      </c>
      <c r="H33" s="208">
        <f t="shared" si="6"/>
        <v>4348.3</v>
      </c>
      <c r="I33" s="208">
        <f t="shared" si="7"/>
        <v>-503.83333333333331</v>
      </c>
      <c r="J33" s="208">
        <f t="shared" si="8"/>
        <v>-60.4</v>
      </c>
      <c r="K33" s="208">
        <f t="shared" si="9"/>
        <v>109.23333333333333</v>
      </c>
      <c r="M33" s="188">
        <v>7070</v>
      </c>
      <c r="N33" s="188">
        <v>0</v>
      </c>
      <c r="O33" s="188">
        <v>922</v>
      </c>
      <c r="P33" s="188">
        <v>1263</v>
      </c>
      <c r="Q33" s="188">
        <v>4469</v>
      </c>
      <c r="R33" s="188">
        <v>2526</v>
      </c>
      <c r="S33" s="188">
        <v>4887</v>
      </c>
      <c r="T33" s="188">
        <v>389</v>
      </c>
      <c r="U33" s="188">
        <v>-60</v>
      </c>
      <c r="V33" s="188">
        <v>0</v>
      </c>
      <c r="X33" s="188">
        <v>7064</v>
      </c>
      <c r="Y33" s="188">
        <v>0</v>
      </c>
      <c r="Z33" s="188">
        <v>2348</v>
      </c>
      <c r="AA33" s="188">
        <v>1558</v>
      </c>
      <c r="AB33" s="188">
        <v>4521</v>
      </c>
      <c r="AC33" s="188">
        <v>3651</v>
      </c>
      <c r="AD33" s="188">
        <v>4076</v>
      </c>
      <c r="AE33" s="188">
        <v>-912</v>
      </c>
      <c r="AF33" s="188">
        <v>-60</v>
      </c>
      <c r="AG33" s="188">
        <v>16</v>
      </c>
      <c r="AI33" s="188">
        <v>6893</v>
      </c>
      <c r="AJ33" s="188">
        <v>0</v>
      </c>
      <c r="AK33" s="188">
        <v>6711</v>
      </c>
      <c r="AL33" s="188">
        <v>1881</v>
      </c>
      <c r="AM33" s="188">
        <v>57</v>
      </c>
      <c r="AN33" s="188">
        <v>5141</v>
      </c>
      <c r="AO33" s="188">
        <v>3470</v>
      </c>
      <c r="AP33" s="188">
        <v>-699</v>
      </c>
      <c r="AQ33" s="188">
        <v>-126</v>
      </c>
      <c r="AR33" s="188">
        <v>102</v>
      </c>
      <c r="AT33" s="188">
        <v>7084</v>
      </c>
      <c r="AU33" s="188">
        <v>0</v>
      </c>
      <c r="AV33" s="188">
        <v>1768</v>
      </c>
      <c r="AW33" s="188">
        <v>1211</v>
      </c>
      <c r="AX33" s="188">
        <v>5252</v>
      </c>
      <c r="AY33" s="188">
        <v>2785</v>
      </c>
      <c r="AZ33" s="188">
        <v>4933</v>
      </c>
      <c r="BA33" s="188">
        <v>-1166</v>
      </c>
      <c r="BB33" s="188">
        <v>-60</v>
      </c>
      <c r="BC33" s="188">
        <v>0</v>
      </c>
      <c r="BE33" s="188">
        <v>5947</v>
      </c>
      <c r="BF33" s="188">
        <v>0</v>
      </c>
      <c r="BG33" s="188">
        <v>6460</v>
      </c>
      <c r="BH33" s="188">
        <v>3482</v>
      </c>
      <c r="BI33" s="188">
        <v>-72</v>
      </c>
      <c r="BJ33" s="188">
        <v>3663</v>
      </c>
      <c r="BK33" s="188">
        <v>3956</v>
      </c>
      <c r="BL33" s="188">
        <v>-937</v>
      </c>
      <c r="BM33" s="188">
        <v>-60</v>
      </c>
      <c r="BN33" s="188">
        <v>32</v>
      </c>
      <c r="BP33" s="188">
        <v>7093</v>
      </c>
      <c r="BQ33" s="188">
        <v>0</v>
      </c>
      <c r="BR33" s="188">
        <v>699</v>
      </c>
      <c r="BS33" s="188">
        <v>1201</v>
      </c>
      <c r="BT33" s="188">
        <v>3386</v>
      </c>
      <c r="BU33" s="188">
        <v>5151</v>
      </c>
      <c r="BV33" s="188">
        <v>4567</v>
      </c>
      <c r="BW33" s="188">
        <v>-275</v>
      </c>
      <c r="BX33" s="188">
        <v>-60</v>
      </c>
      <c r="BY33" s="188">
        <v>0</v>
      </c>
      <c r="CA33" s="188">
        <v>6882</v>
      </c>
      <c r="CB33" s="188">
        <v>0</v>
      </c>
      <c r="CC33" s="188">
        <v>7743</v>
      </c>
      <c r="CD33" s="188">
        <v>2682</v>
      </c>
      <c r="CE33" s="188">
        <v>-983</v>
      </c>
      <c r="CF33" s="188">
        <v>2334</v>
      </c>
      <c r="CG33" s="188">
        <v>3875</v>
      </c>
      <c r="CH33" s="188">
        <v>-489</v>
      </c>
      <c r="CI33" s="188">
        <v>-60</v>
      </c>
      <c r="CJ33" s="188">
        <v>329</v>
      </c>
      <c r="CL33" s="188">
        <v>5059</v>
      </c>
      <c r="CM33" s="188">
        <v>0</v>
      </c>
      <c r="CN33" s="188">
        <v>6547</v>
      </c>
      <c r="CO33" s="188">
        <v>3074</v>
      </c>
      <c r="CP33" s="188">
        <v>-247</v>
      </c>
      <c r="CQ33" s="188">
        <v>2117</v>
      </c>
      <c r="CR33" s="188">
        <v>3942</v>
      </c>
      <c r="CS33" s="188">
        <v>1142</v>
      </c>
      <c r="CT33" s="188">
        <v>-60</v>
      </c>
      <c r="CU33" s="188">
        <v>32</v>
      </c>
      <c r="CV33" s="190"/>
      <c r="CW33" s="188">
        <v>6076</v>
      </c>
      <c r="CX33" s="188">
        <v>0</v>
      </c>
      <c r="CY33" s="188">
        <v>1738</v>
      </c>
      <c r="CZ33" s="188">
        <v>1644</v>
      </c>
      <c r="DA33" s="188">
        <v>1819</v>
      </c>
      <c r="DB33" s="188">
        <v>9077</v>
      </c>
      <c r="DC33" s="188">
        <v>5320</v>
      </c>
      <c r="DD33" s="188">
        <v>-2048</v>
      </c>
      <c r="DE33" s="188">
        <v>0</v>
      </c>
      <c r="DF33" s="188">
        <v>0</v>
      </c>
      <c r="DH33" s="188">
        <v>6965</v>
      </c>
      <c r="DI33" s="188">
        <v>0</v>
      </c>
      <c r="DJ33" s="188">
        <v>1747</v>
      </c>
      <c r="DK33" s="188">
        <v>1564</v>
      </c>
      <c r="DL33" s="188">
        <v>1020</v>
      </c>
      <c r="DM33" s="188">
        <v>6985</v>
      </c>
      <c r="DN33" s="188">
        <v>3674</v>
      </c>
      <c r="DO33" s="188">
        <v>694</v>
      </c>
      <c r="DP33" s="188">
        <v>-126</v>
      </c>
      <c r="DQ33" s="188">
        <v>679</v>
      </c>
      <c r="DS33" s="188">
        <v>7095</v>
      </c>
      <c r="DT33" s="188">
        <v>0</v>
      </c>
      <c r="DU33" s="188">
        <v>1063</v>
      </c>
      <c r="DV33" s="188">
        <v>1685</v>
      </c>
      <c r="DW33" s="188">
        <v>3334</v>
      </c>
      <c r="DX33" s="188">
        <v>4367</v>
      </c>
      <c r="DY33" s="188">
        <v>3385</v>
      </c>
      <c r="DZ33" s="188">
        <v>-172</v>
      </c>
      <c r="EA33" s="188">
        <v>-60</v>
      </c>
      <c r="EB33" s="188">
        <v>154</v>
      </c>
      <c r="ED33" s="188">
        <v>7194</v>
      </c>
      <c r="EE33" s="188">
        <v>0</v>
      </c>
      <c r="EF33" s="188">
        <v>861</v>
      </c>
      <c r="EG33" s="188">
        <v>769</v>
      </c>
      <c r="EH33" s="188">
        <v>-653</v>
      </c>
      <c r="EI33" s="188">
        <v>7875</v>
      </c>
      <c r="EJ33" s="188">
        <v>4692</v>
      </c>
      <c r="EK33" s="188">
        <v>-670</v>
      </c>
      <c r="EL33" s="188">
        <v>-60</v>
      </c>
      <c r="EM33" s="188">
        <v>0</v>
      </c>
      <c r="EO33" s="188">
        <v>6455</v>
      </c>
      <c r="EP33" s="188">
        <v>0</v>
      </c>
      <c r="EQ33" s="188">
        <v>4341</v>
      </c>
      <c r="ER33" s="188">
        <v>1418</v>
      </c>
      <c r="ES33" s="188">
        <v>-1182</v>
      </c>
      <c r="ET33" s="188">
        <v>7646</v>
      </c>
      <c r="EU33" s="188">
        <v>4985</v>
      </c>
      <c r="EV33" s="188">
        <v>-507</v>
      </c>
      <c r="EW33" s="188">
        <v>0</v>
      </c>
      <c r="EX33" s="188">
        <v>0</v>
      </c>
      <c r="EZ33" s="188">
        <v>6866</v>
      </c>
      <c r="FA33" s="188">
        <v>0</v>
      </c>
      <c r="FB33" s="188">
        <v>3850</v>
      </c>
      <c r="FC33" s="188">
        <v>2119</v>
      </c>
      <c r="FD33" s="188">
        <v>-599</v>
      </c>
      <c r="FE33" s="188">
        <v>6844</v>
      </c>
      <c r="FF33" s="188">
        <v>3884</v>
      </c>
      <c r="FG33" s="188">
        <v>-1147</v>
      </c>
      <c r="FH33" s="188">
        <v>-100</v>
      </c>
      <c r="FI33" s="188">
        <v>559</v>
      </c>
      <c r="FK33" s="188">
        <v>5042</v>
      </c>
      <c r="FL33" s="188">
        <v>0</v>
      </c>
      <c r="FM33" s="188">
        <v>3749</v>
      </c>
      <c r="FN33" s="188">
        <v>1014</v>
      </c>
      <c r="FO33" s="188">
        <v>-2744</v>
      </c>
      <c r="FP33" s="188">
        <v>9648</v>
      </c>
      <c r="FQ33" s="188">
        <v>3724</v>
      </c>
      <c r="FR33" s="188">
        <v>558</v>
      </c>
      <c r="FS33" s="188">
        <v>-60</v>
      </c>
      <c r="FT33" s="188">
        <v>23</v>
      </c>
      <c r="FV33" s="188">
        <v>5886</v>
      </c>
      <c r="FW33" s="188">
        <v>0</v>
      </c>
      <c r="FX33" s="188">
        <v>1038</v>
      </c>
      <c r="FY33" s="188">
        <v>1209</v>
      </c>
      <c r="FZ33" s="188">
        <v>-116</v>
      </c>
      <c r="GA33" s="188">
        <v>11841</v>
      </c>
      <c r="GB33" s="188">
        <v>4315</v>
      </c>
      <c r="GC33" s="188">
        <v>-2356</v>
      </c>
      <c r="GD33" s="188">
        <v>-60</v>
      </c>
      <c r="GE33" s="188">
        <v>85</v>
      </c>
      <c r="GG33" s="188">
        <v>5049</v>
      </c>
      <c r="GH33" s="188">
        <v>0</v>
      </c>
      <c r="GI33" s="188">
        <v>6220</v>
      </c>
      <c r="GJ33" s="188">
        <v>1507</v>
      </c>
      <c r="GK33" s="188">
        <v>116</v>
      </c>
      <c r="GL33" s="188">
        <v>5158</v>
      </c>
      <c r="GM33" s="188">
        <v>4234</v>
      </c>
      <c r="GN33" s="188">
        <v>741</v>
      </c>
      <c r="GO33" s="188">
        <v>-60</v>
      </c>
      <c r="GP33" s="188">
        <v>461</v>
      </c>
      <c r="GR33" s="188">
        <v>6211</v>
      </c>
      <c r="GS33" s="188">
        <v>0</v>
      </c>
      <c r="GT33" s="188">
        <v>1256</v>
      </c>
      <c r="GU33" s="188">
        <v>1566</v>
      </c>
      <c r="GV33" s="188">
        <v>-122</v>
      </c>
      <c r="GW33" s="188">
        <v>10901</v>
      </c>
      <c r="GX33" s="188">
        <v>5041</v>
      </c>
      <c r="GY33" s="188">
        <v>-1608</v>
      </c>
      <c r="GZ33" s="188">
        <v>0</v>
      </c>
      <c r="HA33" s="188">
        <v>0</v>
      </c>
      <c r="HC33" s="188">
        <v>6070</v>
      </c>
      <c r="HD33" s="188">
        <v>0</v>
      </c>
      <c r="HE33" s="188">
        <v>1005</v>
      </c>
      <c r="HF33" s="188">
        <v>495</v>
      </c>
      <c r="HG33" s="188">
        <v>-1637</v>
      </c>
      <c r="HH33" s="188">
        <v>14656</v>
      </c>
      <c r="HI33" s="188">
        <v>5110</v>
      </c>
      <c r="HJ33" s="188">
        <v>-2332</v>
      </c>
      <c r="HK33" s="188">
        <v>0</v>
      </c>
      <c r="HL33" s="188">
        <v>0</v>
      </c>
      <c r="HN33" s="188">
        <v>7082</v>
      </c>
      <c r="HO33" s="188">
        <v>0</v>
      </c>
      <c r="HP33" s="188">
        <v>1083</v>
      </c>
      <c r="HQ33" s="188">
        <v>1307</v>
      </c>
      <c r="HR33" s="188">
        <v>-261</v>
      </c>
      <c r="HS33" s="188">
        <v>8088</v>
      </c>
      <c r="HT33" s="188">
        <v>4843</v>
      </c>
      <c r="HU33" s="188">
        <v>-1180</v>
      </c>
      <c r="HV33" s="188">
        <v>-80</v>
      </c>
      <c r="HW33" s="188">
        <v>0</v>
      </c>
      <c r="HY33" s="188">
        <v>5970</v>
      </c>
      <c r="HZ33" s="188">
        <v>0</v>
      </c>
      <c r="IA33" s="188">
        <v>6883</v>
      </c>
      <c r="IB33" s="188">
        <v>2598</v>
      </c>
      <c r="IC33" s="188">
        <v>1697</v>
      </c>
      <c r="ID33" s="188">
        <v>2418</v>
      </c>
      <c r="IE33" s="188">
        <v>4087</v>
      </c>
      <c r="IF33" s="188">
        <v>-812</v>
      </c>
      <c r="IG33" s="188">
        <v>-60</v>
      </c>
      <c r="IH33" s="188">
        <v>30</v>
      </c>
      <c r="IJ33" s="188">
        <v>7079</v>
      </c>
      <c r="IK33" s="188">
        <v>0</v>
      </c>
      <c r="IL33" s="188">
        <v>1029</v>
      </c>
      <c r="IM33" s="188">
        <v>937</v>
      </c>
      <c r="IN33" s="188">
        <v>669</v>
      </c>
      <c r="IO33" s="188">
        <v>8808</v>
      </c>
      <c r="IP33" s="188">
        <v>4926</v>
      </c>
      <c r="IQ33" s="188">
        <v>-1321</v>
      </c>
      <c r="IR33" s="188">
        <v>-60</v>
      </c>
      <c r="IS33" s="188">
        <v>0</v>
      </c>
      <c r="IU33" s="188">
        <v>5958</v>
      </c>
      <c r="IV33" s="188">
        <v>0</v>
      </c>
      <c r="IW33" s="188">
        <v>6526</v>
      </c>
      <c r="IX33" s="188">
        <v>2068</v>
      </c>
      <c r="IY33" s="188">
        <v>379</v>
      </c>
      <c r="IZ33" s="188">
        <v>3590</v>
      </c>
      <c r="JA33" s="188">
        <v>4180</v>
      </c>
      <c r="JB33" s="188">
        <v>-120</v>
      </c>
      <c r="JC33" s="188">
        <v>-60</v>
      </c>
      <c r="JD33" s="188">
        <v>54</v>
      </c>
      <c r="JF33" s="188">
        <v>6983</v>
      </c>
      <c r="JG33" s="188">
        <v>0</v>
      </c>
      <c r="JH33" s="188">
        <v>5955</v>
      </c>
      <c r="JI33" s="188">
        <v>3219</v>
      </c>
      <c r="JJ33" s="188">
        <v>733</v>
      </c>
      <c r="JK33" s="188">
        <v>1130</v>
      </c>
      <c r="JL33" s="188">
        <v>3820</v>
      </c>
      <c r="JM33" s="188">
        <v>635</v>
      </c>
      <c r="JN33" s="188">
        <v>-60</v>
      </c>
      <c r="JO33" s="188">
        <v>24</v>
      </c>
      <c r="JQ33" s="188">
        <v>7082</v>
      </c>
      <c r="JR33" s="188">
        <v>0</v>
      </c>
      <c r="JS33" s="188">
        <v>1095</v>
      </c>
      <c r="JT33" s="188">
        <v>1439</v>
      </c>
      <c r="JU33" s="188">
        <v>1139</v>
      </c>
      <c r="JV33" s="188">
        <v>5599</v>
      </c>
      <c r="JW33" s="188">
        <v>5083</v>
      </c>
      <c r="JX33" s="188">
        <v>147</v>
      </c>
      <c r="JY33" s="188">
        <v>-60</v>
      </c>
      <c r="JZ33" s="188">
        <v>0</v>
      </c>
      <c r="KB33" s="188">
        <v>4237</v>
      </c>
      <c r="KC33" s="188">
        <v>0</v>
      </c>
      <c r="KD33" s="188">
        <v>7286</v>
      </c>
      <c r="KE33" s="188">
        <v>1665</v>
      </c>
      <c r="KF33" s="188">
        <v>64</v>
      </c>
      <c r="KG33" s="188">
        <v>4985</v>
      </c>
      <c r="KH33" s="188">
        <v>4173</v>
      </c>
      <c r="KI33" s="188">
        <v>-523</v>
      </c>
      <c r="KJ33" s="188">
        <v>-80</v>
      </c>
      <c r="KK33" s="188">
        <v>660</v>
      </c>
      <c r="KM33" s="188">
        <v>7095</v>
      </c>
      <c r="KN33" s="188">
        <v>0</v>
      </c>
      <c r="KO33" s="188">
        <v>4924</v>
      </c>
      <c r="KP33" s="188">
        <v>1721</v>
      </c>
      <c r="KQ33" s="188">
        <v>-944</v>
      </c>
      <c r="KR33" s="188">
        <v>3459</v>
      </c>
      <c r="KS33" s="188">
        <v>3613</v>
      </c>
      <c r="KT33" s="188">
        <v>836</v>
      </c>
      <c r="KU33" s="188">
        <v>-60</v>
      </c>
      <c r="KV33" s="188">
        <v>20</v>
      </c>
      <c r="KX33" s="188">
        <v>6085</v>
      </c>
      <c r="KY33" s="188">
        <v>0</v>
      </c>
      <c r="KZ33" s="188">
        <v>461</v>
      </c>
      <c r="LA33" s="188">
        <v>1472</v>
      </c>
      <c r="LB33" s="188">
        <v>-872</v>
      </c>
      <c r="LC33" s="188">
        <v>9692</v>
      </c>
      <c r="LD33" s="188">
        <v>4920</v>
      </c>
      <c r="LE33" s="188">
        <v>-1735</v>
      </c>
      <c r="LF33" s="188">
        <v>-80</v>
      </c>
      <c r="LG33" s="188">
        <v>0</v>
      </c>
      <c r="LI33" s="188">
        <v>7102</v>
      </c>
      <c r="LJ33" s="188">
        <v>0</v>
      </c>
      <c r="LK33" s="188">
        <v>4742</v>
      </c>
      <c r="LL33" s="188">
        <v>1713</v>
      </c>
      <c r="LM33" s="188">
        <v>-1025</v>
      </c>
      <c r="LN33" s="188">
        <v>3008</v>
      </c>
      <c r="LO33" s="188">
        <v>3701</v>
      </c>
      <c r="LP33" s="188">
        <v>1742</v>
      </c>
      <c r="LQ33" s="188">
        <v>-60</v>
      </c>
      <c r="LR33" s="188">
        <v>17</v>
      </c>
      <c r="LT33" s="188">
        <v>6084</v>
      </c>
      <c r="LU33" s="188">
        <v>0</v>
      </c>
      <c r="LV33" s="188">
        <v>1197</v>
      </c>
      <c r="LW33" s="188">
        <v>1854</v>
      </c>
      <c r="LX33" s="188">
        <v>2887</v>
      </c>
      <c r="LY33" s="188">
        <v>7535</v>
      </c>
      <c r="LZ33" s="188">
        <v>5033</v>
      </c>
      <c r="MA33" s="188">
        <v>-990</v>
      </c>
      <c r="MB33" s="188">
        <v>-80</v>
      </c>
      <c r="MC33" s="188">
        <v>0</v>
      </c>
    </row>
    <row r="34" spans="2:341">
      <c r="B34" s="208">
        <f t="shared" si="0"/>
        <v>6426.9</v>
      </c>
      <c r="C34" s="208">
        <f t="shared" si="1"/>
        <v>0</v>
      </c>
      <c r="D34" s="208">
        <f t="shared" si="2"/>
        <v>3381.5</v>
      </c>
      <c r="E34" s="208">
        <f t="shared" si="3"/>
        <v>1732.0333333333333</v>
      </c>
      <c r="F34" s="208">
        <f t="shared" si="4"/>
        <v>688.06666666666672</v>
      </c>
      <c r="G34" s="208">
        <f t="shared" si="5"/>
        <v>6011.2666666666664</v>
      </c>
      <c r="H34" s="208">
        <f t="shared" si="6"/>
        <v>4348.4333333333334</v>
      </c>
      <c r="I34" s="208">
        <f t="shared" si="7"/>
        <v>-505.53333333333336</v>
      </c>
      <c r="J34" s="208">
        <f t="shared" si="8"/>
        <v>-60.366666666666667</v>
      </c>
      <c r="K34" s="208">
        <f t="shared" si="9"/>
        <v>107.86666666666666</v>
      </c>
      <c r="M34" s="188">
        <v>7074</v>
      </c>
      <c r="N34" s="188">
        <v>0</v>
      </c>
      <c r="O34" s="188">
        <v>886</v>
      </c>
      <c r="P34" s="188">
        <v>1269</v>
      </c>
      <c r="Q34" s="188">
        <v>4498</v>
      </c>
      <c r="R34" s="188">
        <v>2522</v>
      </c>
      <c r="S34" s="188">
        <v>4890</v>
      </c>
      <c r="T34" s="188">
        <v>541</v>
      </c>
      <c r="U34" s="188">
        <v>-60</v>
      </c>
      <c r="V34" s="188">
        <v>0</v>
      </c>
      <c r="X34" s="188">
        <v>7058</v>
      </c>
      <c r="Y34" s="188">
        <v>0</v>
      </c>
      <c r="Z34" s="188">
        <v>2274</v>
      </c>
      <c r="AA34" s="188">
        <v>1423</v>
      </c>
      <c r="AB34" s="188">
        <v>4382</v>
      </c>
      <c r="AC34" s="188">
        <v>3849</v>
      </c>
      <c r="AD34" s="188">
        <v>4076</v>
      </c>
      <c r="AE34" s="188">
        <v>-777</v>
      </c>
      <c r="AF34" s="188">
        <v>-60</v>
      </c>
      <c r="AG34" s="188">
        <v>16</v>
      </c>
      <c r="AI34" s="188">
        <v>6894</v>
      </c>
      <c r="AJ34" s="188">
        <v>0</v>
      </c>
      <c r="AK34" s="188">
        <v>6712</v>
      </c>
      <c r="AL34" s="188">
        <v>1813</v>
      </c>
      <c r="AM34" s="188">
        <v>38</v>
      </c>
      <c r="AN34" s="188">
        <v>5237</v>
      </c>
      <c r="AO34" s="188">
        <v>3470</v>
      </c>
      <c r="AP34" s="188">
        <v>-718</v>
      </c>
      <c r="AQ34" s="188">
        <v>-125</v>
      </c>
      <c r="AR34" s="188">
        <v>101</v>
      </c>
      <c r="AT34" s="188">
        <v>7088</v>
      </c>
      <c r="AU34" s="188">
        <v>0</v>
      </c>
      <c r="AV34" s="188">
        <v>1756</v>
      </c>
      <c r="AW34" s="188">
        <v>1217</v>
      </c>
      <c r="AX34" s="188">
        <v>5264</v>
      </c>
      <c r="AY34" s="188">
        <v>2770</v>
      </c>
      <c r="AZ34" s="188">
        <v>4933</v>
      </c>
      <c r="BA34" s="188">
        <v>-1225</v>
      </c>
      <c r="BB34" s="188">
        <v>-60</v>
      </c>
      <c r="BC34" s="188">
        <v>0</v>
      </c>
      <c r="BE34" s="188">
        <v>5950</v>
      </c>
      <c r="BF34" s="188">
        <v>0</v>
      </c>
      <c r="BG34" s="188">
        <v>6479</v>
      </c>
      <c r="BH34" s="188">
        <v>3556</v>
      </c>
      <c r="BI34" s="188">
        <v>-43</v>
      </c>
      <c r="BJ34" s="188">
        <v>3548</v>
      </c>
      <c r="BK34" s="188">
        <v>3956</v>
      </c>
      <c r="BL34" s="188">
        <v>-969</v>
      </c>
      <c r="BM34" s="188">
        <v>-60</v>
      </c>
      <c r="BN34" s="188">
        <v>32</v>
      </c>
      <c r="BP34" s="188">
        <v>7084</v>
      </c>
      <c r="BQ34" s="188">
        <v>0</v>
      </c>
      <c r="BR34" s="188">
        <v>715</v>
      </c>
      <c r="BS34" s="188">
        <v>1273</v>
      </c>
      <c r="BT34" s="188">
        <v>3603</v>
      </c>
      <c r="BU34" s="188">
        <v>5085</v>
      </c>
      <c r="BV34" s="188">
        <v>4567</v>
      </c>
      <c r="BW34" s="188">
        <v>-308</v>
      </c>
      <c r="BX34" s="188">
        <v>-60</v>
      </c>
      <c r="BY34" s="188">
        <v>0</v>
      </c>
      <c r="CA34" s="188">
        <v>6879</v>
      </c>
      <c r="CB34" s="188">
        <v>0</v>
      </c>
      <c r="CC34" s="188">
        <v>7823</v>
      </c>
      <c r="CD34" s="188">
        <v>2690</v>
      </c>
      <c r="CE34" s="188">
        <v>-967</v>
      </c>
      <c r="CF34" s="188">
        <v>2300</v>
      </c>
      <c r="CG34" s="188">
        <v>3875</v>
      </c>
      <c r="CH34" s="188">
        <v>-552</v>
      </c>
      <c r="CI34" s="188">
        <v>-60</v>
      </c>
      <c r="CJ34" s="188">
        <v>292</v>
      </c>
      <c r="CL34" s="188">
        <v>5061</v>
      </c>
      <c r="CM34" s="188">
        <v>0</v>
      </c>
      <c r="CN34" s="188">
        <v>6418</v>
      </c>
      <c r="CO34" s="188">
        <v>3105</v>
      </c>
      <c r="CP34" s="188">
        <v>-2</v>
      </c>
      <c r="CQ34" s="188">
        <v>2154</v>
      </c>
      <c r="CR34" s="188">
        <v>3942</v>
      </c>
      <c r="CS34" s="188">
        <v>1119</v>
      </c>
      <c r="CT34" s="188">
        <v>-60</v>
      </c>
      <c r="CU34" s="188">
        <v>32</v>
      </c>
      <c r="CV34" s="190"/>
      <c r="CW34" s="188">
        <v>6072</v>
      </c>
      <c r="CX34" s="188">
        <v>0</v>
      </c>
      <c r="CY34" s="188">
        <v>1806</v>
      </c>
      <c r="CZ34" s="188">
        <v>1644</v>
      </c>
      <c r="DA34" s="188">
        <v>1800</v>
      </c>
      <c r="DB34" s="188">
        <v>9030</v>
      </c>
      <c r="DC34" s="188">
        <v>5321</v>
      </c>
      <c r="DD34" s="188">
        <v>-2061</v>
      </c>
      <c r="DE34" s="188">
        <v>0</v>
      </c>
      <c r="DF34" s="188">
        <v>0</v>
      </c>
      <c r="DH34" s="188">
        <v>6968</v>
      </c>
      <c r="DI34" s="188">
        <v>0</v>
      </c>
      <c r="DJ34" s="188">
        <v>1753</v>
      </c>
      <c r="DK34" s="188">
        <v>1520</v>
      </c>
      <c r="DL34" s="188">
        <v>1000</v>
      </c>
      <c r="DM34" s="188">
        <v>6902</v>
      </c>
      <c r="DN34" s="188">
        <v>3674</v>
      </c>
      <c r="DO34" s="188">
        <v>776</v>
      </c>
      <c r="DP34" s="188">
        <v>-126</v>
      </c>
      <c r="DQ34" s="188">
        <v>680</v>
      </c>
      <c r="DS34" s="188">
        <v>7094</v>
      </c>
      <c r="DT34" s="188">
        <v>0</v>
      </c>
      <c r="DU34" s="188">
        <v>1069</v>
      </c>
      <c r="DV34" s="188">
        <v>2015</v>
      </c>
      <c r="DW34" s="188">
        <v>3407</v>
      </c>
      <c r="DX34" s="188">
        <v>4364</v>
      </c>
      <c r="DY34" s="188">
        <v>3385</v>
      </c>
      <c r="DZ34" s="188">
        <v>-542</v>
      </c>
      <c r="EA34" s="188">
        <v>-60</v>
      </c>
      <c r="EB34" s="188">
        <v>150</v>
      </c>
      <c r="ED34" s="188">
        <v>7225</v>
      </c>
      <c r="EE34" s="188">
        <v>0</v>
      </c>
      <c r="EF34" s="188">
        <v>856</v>
      </c>
      <c r="EG34" s="188">
        <v>759</v>
      </c>
      <c r="EH34" s="188">
        <v>-693</v>
      </c>
      <c r="EI34" s="188">
        <v>7904</v>
      </c>
      <c r="EJ34" s="188">
        <v>4692</v>
      </c>
      <c r="EK34" s="188">
        <v>-440</v>
      </c>
      <c r="EL34" s="188">
        <v>-60</v>
      </c>
      <c r="EM34" s="188">
        <v>0</v>
      </c>
      <c r="EO34" s="188">
        <v>6460</v>
      </c>
      <c r="EP34" s="188">
        <v>0</v>
      </c>
      <c r="EQ34" s="188">
        <v>4366</v>
      </c>
      <c r="ER34" s="188">
        <v>1463</v>
      </c>
      <c r="ES34" s="188">
        <v>-1194</v>
      </c>
      <c r="ET34" s="188">
        <v>7614</v>
      </c>
      <c r="EU34" s="188">
        <v>4985</v>
      </c>
      <c r="EV34" s="188">
        <v>-339</v>
      </c>
      <c r="EW34" s="188">
        <v>0</v>
      </c>
      <c r="EX34" s="188">
        <v>0</v>
      </c>
      <c r="EZ34" s="188">
        <v>6861</v>
      </c>
      <c r="FA34" s="188">
        <v>0</v>
      </c>
      <c r="FB34" s="188">
        <v>3822</v>
      </c>
      <c r="FC34" s="188">
        <v>2082</v>
      </c>
      <c r="FD34" s="188">
        <v>-623</v>
      </c>
      <c r="FE34" s="188">
        <v>6815</v>
      </c>
      <c r="FF34" s="188">
        <v>3884</v>
      </c>
      <c r="FG34" s="188">
        <v>-1101</v>
      </c>
      <c r="FH34" s="188">
        <v>-100</v>
      </c>
      <c r="FI34" s="188">
        <v>559</v>
      </c>
      <c r="FK34" s="188">
        <v>5044</v>
      </c>
      <c r="FL34" s="188">
        <v>0</v>
      </c>
      <c r="FM34" s="188">
        <v>3796</v>
      </c>
      <c r="FN34" s="188">
        <v>1108</v>
      </c>
      <c r="FO34" s="188">
        <v>-2744</v>
      </c>
      <c r="FP34" s="188">
        <v>9608</v>
      </c>
      <c r="FQ34" s="188">
        <v>3724</v>
      </c>
      <c r="FR34" s="188">
        <v>700</v>
      </c>
      <c r="FS34" s="188">
        <v>-60</v>
      </c>
      <c r="FT34" s="188">
        <v>23</v>
      </c>
      <c r="FV34" s="188">
        <v>5882</v>
      </c>
      <c r="FW34" s="188">
        <v>0</v>
      </c>
      <c r="FX34" s="188">
        <v>1081</v>
      </c>
      <c r="FY34" s="188">
        <v>1377</v>
      </c>
      <c r="FZ34" s="188">
        <v>15</v>
      </c>
      <c r="GA34" s="188">
        <v>11805</v>
      </c>
      <c r="GB34" s="188">
        <v>4315</v>
      </c>
      <c r="GC34" s="188">
        <v>-2377</v>
      </c>
      <c r="GD34" s="188">
        <v>-60</v>
      </c>
      <c r="GE34" s="188">
        <v>85</v>
      </c>
      <c r="GG34" s="188">
        <v>5046</v>
      </c>
      <c r="GH34" s="188">
        <v>0</v>
      </c>
      <c r="GI34" s="188">
        <v>6259</v>
      </c>
      <c r="GJ34" s="188">
        <v>1395</v>
      </c>
      <c r="GK34" s="188">
        <v>87</v>
      </c>
      <c r="GL34" s="188">
        <v>5221</v>
      </c>
      <c r="GM34" s="188">
        <v>4234</v>
      </c>
      <c r="GN34" s="188">
        <v>686</v>
      </c>
      <c r="GO34" s="188">
        <v>-60</v>
      </c>
      <c r="GP34" s="188">
        <v>459</v>
      </c>
      <c r="GR34" s="188">
        <v>6215</v>
      </c>
      <c r="GS34" s="188">
        <v>0</v>
      </c>
      <c r="GT34" s="188">
        <v>1271</v>
      </c>
      <c r="GU34" s="188">
        <v>1584</v>
      </c>
      <c r="GV34" s="188">
        <v>-113</v>
      </c>
      <c r="GW34" s="188">
        <v>10806</v>
      </c>
      <c r="GX34" s="188">
        <v>5041</v>
      </c>
      <c r="GY34" s="188">
        <v>-1603</v>
      </c>
      <c r="GZ34" s="188">
        <v>0</v>
      </c>
      <c r="HA34" s="188">
        <v>0</v>
      </c>
      <c r="HC34" s="188">
        <v>6074</v>
      </c>
      <c r="HD34" s="188">
        <v>0</v>
      </c>
      <c r="HE34" s="188">
        <v>1012</v>
      </c>
      <c r="HF34" s="188">
        <v>479</v>
      </c>
      <c r="HG34" s="188">
        <v>-1889</v>
      </c>
      <c r="HH34" s="188">
        <v>14524</v>
      </c>
      <c r="HI34" s="188">
        <v>5110</v>
      </c>
      <c r="HJ34" s="188">
        <v>-2431</v>
      </c>
      <c r="HK34" s="188">
        <v>0</v>
      </c>
      <c r="HL34" s="188">
        <v>0</v>
      </c>
      <c r="HN34" s="188">
        <v>7085</v>
      </c>
      <c r="HO34" s="188">
        <v>0</v>
      </c>
      <c r="HP34" s="188">
        <v>1084</v>
      </c>
      <c r="HQ34" s="188">
        <v>1321</v>
      </c>
      <c r="HR34" s="188">
        <v>-173</v>
      </c>
      <c r="HS34" s="188">
        <v>8101</v>
      </c>
      <c r="HT34" s="188">
        <v>4843</v>
      </c>
      <c r="HU34" s="188">
        <v>-1375</v>
      </c>
      <c r="HV34" s="188">
        <v>-80</v>
      </c>
      <c r="HW34" s="188">
        <v>0</v>
      </c>
      <c r="HY34" s="188">
        <v>5972</v>
      </c>
      <c r="HZ34" s="188">
        <v>0</v>
      </c>
      <c r="IA34" s="188">
        <v>6858</v>
      </c>
      <c r="IB34" s="188">
        <v>2551</v>
      </c>
      <c r="IC34" s="188">
        <v>1737</v>
      </c>
      <c r="ID34" s="188">
        <v>2387</v>
      </c>
      <c r="IE34" s="188">
        <v>4087</v>
      </c>
      <c r="IF34" s="188">
        <v>-643</v>
      </c>
      <c r="IG34" s="188">
        <v>-60</v>
      </c>
      <c r="IH34" s="188">
        <v>30</v>
      </c>
      <c r="IJ34" s="188">
        <v>7076</v>
      </c>
      <c r="IK34" s="188">
        <v>0</v>
      </c>
      <c r="IL34" s="188">
        <v>1030</v>
      </c>
      <c r="IM34" s="188">
        <v>951</v>
      </c>
      <c r="IN34" s="188">
        <v>728</v>
      </c>
      <c r="IO34" s="188">
        <v>8766</v>
      </c>
      <c r="IP34" s="188">
        <v>4926</v>
      </c>
      <c r="IQ34" s="188">
        <v>-1486</v>
      </c>
      <c r="IR34" s="188">
        <v>-60</v>
      </c>
      <c r="IS34" s="188">
        <v>0</v>
      </c>
      <c r="IU34" s="188">
        <v>5963</v>
      </c>
      <c r="IV34" s="188">
        <v>0</v>
      </c>
      <c r="IW34" s="188">
        <v>6512</v>
      </c>
      <c r="IX34" s="188">
        <v>2048</v>
      </c>
      <c r="IY34" s="188">
        <v>402</v>
      </c>
      <c r="IZ34" s="188">
        <v>3559</v>
      </c>
      <c r="JA34" s="188">
        <v>4180</v>
      </c>
      <c r="JB34" s="188">
        <v>105</v>
      </c>
      <c r="JC34" s="188">
        <v>-60</v>
      </c>
      <c r="JD34" s="188">
        <v>53</v>
      </c>
      <c r="JF34" s="188">
        <v>6983</v>
      </c>
      <c r="JG34" s="188">
        <v>0</v>
      </c>
      <c r="JH34" s="188">
        <v>5969</v>
      </c>
      <c r="JI34" s="188">
        <v>3002</v>
      </c>
      <c r="JJ34" s="188">
        <v>649</v>
      </c>
      <c r="JK34" s="188">
        <v>1145</v>
      </c>
      <c r="JL34" s="188">
        <v>3820</v>
      </c>
      <c r="JM34" s="188">
        <v>559</v>
      </c>
      <c r="JN34" s="188">
        <v>-60</v>
      </c>
      <c r="JO34" s="188">
        <v>28</v>
      </c>
      <c r="JQ34" s="188">
        <v>7075</v>
      </c>
      <c r="JR34" s="188">
        <v>0</v>
      </c>
      <c r="JS34" s="188">
        <v>1102</v>
      </c>
      <c r="JT34" s="188">
        <v>1654</v>
      </c>
      <c r="JU34" s="188">
        <v>1302</v>
      </c>
      <c r="JV34" s="188">
        <v>5556</v>
      </c>
      <c r="JW34" s="188">
        <v>5083</v>
      </c>
      <c r="JX34" s="188">
        <v>153</v>
      </c>
      <c r="JY34" s="188">
        <v>-60</v>
      </c>
      <c r="JZ34" s="188">
        <v>0</v>
      </c>
      <c r="KB34" s="188">
        <v>4259</v>
      </c>
      <c r="KC34" s="188">
        <v>0</v>
      </c>
      <c r="KD34" s="188">
        <v>7209</v>
      </c>
      <c r="KE34" s="188">
        <v>1837</v>
      </c>
      <c r="KF34" s="188">
        <v>0</v>
      </c>
      <c r="KG34" s="188">
        <v>5008</v>
      </c>
      <c r="KH34" s="188">
        <v>4173</v>
      </c>
      <c r="KI34" s="188">
        <v>-413</v>
      </c>
      <c r="KJ34" s="188">
        <v>-80</v>
      </c>
      <c r="KK34" s="188">
        <v>659</v>
      </c>
      <c r="KM34" s="188">
        <v>7097</v>
      </c>
      <c r="KN34" s="188">
        <v>0</v>
      </c>
      <c r="KO34" s="188">
        <v>4990</v>
      </c>
      <c r="KP34" s="188">
        <v>1745</v>
      </c>
      <c r="KQ34" s="188">
        <v>-904</v>
      </c>
      <c r="KR34" s="188">
        <v>3534</v>
      </c>
      <c r="KS34" s="188">
        <v>3613</v>
      </c>
      <c r="KT34" s="188">
        <v>822</v>
      </c>
      <c r="KU34" s="188">
        <v>-60</v>
      </c>
      <c r="KV34" s="188">
        <v>20</v>
      </c>
      <c r="KX34" s="188">
        <v>6087</v>
      </c>
      <c r="KY34" s="188">
        <v>0</v>
      </c>
      <c r="KZ34" s="188">
        <v>467</v>
      </c>
      <c r="LA34" s="188">
        <v>1503</v>
      </c>
      <c r="LB34" s="188">
        <v>-752</v>
      </c>
      <c r="LC34" s="188">
        <v>9668</v>
      </c>
      <c r="LD34" s="188">
        <v>4920</v>
      </c>
      <c r="LE34" s="188">
        <v>-1822</v>
      </c>
      <c r="LF34" s="188">
        <v>-80</v>
      </c>
      <c r="LG34" s="188">
        <v>0</v>
      </c>
      <c r="LI34" s="188">
        <v>7097</v>
      </c>
      <c r="LJ34" s="188">
        <v>0</v>
      </c>
      <c r="LK34" s="188">
        <v>4858</v>
      </c>
      <c r="LL34" s="188">
        <v>1834</v>
      </c>
      <c r="LM34" s="188">
        <v>-939</v>
      </c>
      <c r="LN34" s="188">
        <v>3021</v>
      </c>
      <c r="LO34" s="188">
        <v>3701</v>
      </c>
      <c r="LP34" s="188">
        <v>1580</v>
      </c>
      <c r="LQ34" s="188">
        <v>-60</v>
      </c>
      <c r="LR34" s="188">
        <v>17</v>
      </c>
      <c r="LT34" s="188">
        <v>6084</v>
      </c>
      <c r="LU34" s="188">
        <v>0</v>
      </c>
      <c r="LV34" s="188">
        <v>1212</v>
      </c>
      <c r="LW34" s="188">
        <v>1743</v>
      </c>
      <c r="LX34" s="188">
        <v>2766</v>
      </c>
      <c r="LY34" s="188">
        <v>7535</v>
      </c>
      <c r="LZ34" s="188">
        <v>5033</v>
      </c>
      <c r="MA34" s="188">
        <v>-1025</v>
      </c>
      <c r="MB34" s="188">
        <v>-80</v>
      </c>
      <c r="MC34" s="188">
        <v>0</v>
      </c>
    </row>
    <row r="35" spans="2:341">
      <c r="B35" s="208">
        <f t="shared" si="0"/>
        <v>6428.2333333333336</v>
      </c>
      <c r="C35" s="208">
        <f t="shared" si="1"/>
        <v>0</v>
      </c>
      <c r="D35" s="208">
        <f t="shared" si="2"/>
        <v>3400.1666666666665</v>
      </c>
      <c r="E35" s="208">
        <f t="shared" si="3"/>
        <v>1719.8</v>
      </c>
      <c r="F35" s="208">
        <f t="shared" si="4"/>
        <v>684.56666666666672</v>
      </c>
      <c r="G35" s="208">
        <f t="shared" si="5"/>
        <v>5984.5666666666666</v>
      </c>
      <c r="H35" s="208">
        <f t="shared" si="6"/>
        <v>4347.5333333333338</v>
      </c>
      <c r="I35" s="208">
        <f t="shared" si="7"/>
        <v>-511.43333333333334</v>
      </c>
      <c r="J35" s="208">
        <f t="shared" si="8"/>
        <v>-60.4</v>
      </c>
      <c r="K35" s="208">
        <f t="shared" si="9"/>
        <v>106.6</v>
      </c>
      <c r="M35" s="188">
        <v>7076</v>
      </c>
      <c r="N35" s="188">
        <v>0</v>
      </c>
      <c r="O35" s="188">
        <v>938</v>
      </c>
      <c r="P35" s="188">
        <v>1255</v>
      </c>
      <c r="Q35" s="188">
        <v>4435</v>
      </c>
      <c r="R35" s="188">
        <v>2505</v>
      </c>
      <c r="S35" s="188">
        <v>4875</v>
      </c>
      <c r="T35" s="188">
        <v>431</v>
      </c>
      <c r="U35" s="188">
        <v>-60</v>
      </c>
      <c r="V35" s="188">
        <v>0</v>
      </c>
      <c r="X35" s="188">
        <v>7064</v>
      </c>
      <c r="Y35" s="188">
        <v>0</v>
      </c>
      <c r="Z35" s="188">
        <v>2301</v>
      </c>
      <c r="AA35" s="188">
        <v>1504</v>
      </c>
      <c r="AB35" s="188">
        <v>4441</v>
      </c>
      <c r="AC35" s="188">
        <v>3904</v>
      </c>
      <c r="AD35" s="188">
        <v>4076</v>
      </c>
      <c r="AE35" s="188">
        <v>-739</v>
      </c>
      <c r="AF35" s="188">
        <v>-60</v>
      </c>
      <c r="AG35" s="188">
        <v>16</v>
      </c>
      <c r="AI35" s="188">
        <v>6894</v>
      </c>
      <c r="AJ35" s="188">
        <v>0</v>
      </c>
      <c r="AK35" s="188">
        <v>6525</v>
      </c>
      <c r="AL35" s="188">
        <v>1775</v>
      </c>
      <c r="AM35" s="188">
        <v>34</v>
      </c>
      <c r="AN35" s="188">
        <v>5279</v>
      </c>
      <c r="AO35" s="188">
        <v>3470</v>
      </c>
      <c r="AP35" s="188">
        <v>-525</v>
      </c>
      <c r="AQ35" s="188">
        <v>-126</v>
      </c>
      <c r="AR35" s="188">
        <v>102</v>
      </c>
      <c r="AT35" s="188">
        <v>7085</v>
      </c>
      <c r="AU35" s="188">
        <v>0</v>
      </c>
      <c r="AV35" s="188">
        <v>1765</v>
      </c>
      <c r="AW35" s="188">
        <v>1222</v>
      </c>
      <c r="AX35" s="188">
        <v>5280</v>
      </c>
      <c r="AY35" s="188">
        <v>2627</v>
      </c>
      <c r="AZ35" s="188">
        <v>4933</v>
      </c>
      <c r="BA35" s="188">
        <v>-1119</v>
      </c>
      <c r="BB35" s="188">
        <v>-60</v>
      </c>
      <c r="BC35" s="188">
        <v>0</v>
      </c>
      <c r="BE35" s="188">
        <v>5951</v>
      </c>
      <c r="BF35" s="188">
        <v>0</v>
      </c>
      <c r="BG35" s="188">
        <v>6513</v>
      </c>
      <c r="BH35" s="188">
        <v>3627</v>
      </c>
      <c r="BI35" s="188">
        <v>1</v>
      </c>
      <c r="BJ35" s="188">
        <v>3547</v>
      </c>
      <c r="BK35" s="188">
        <v>3956</v>
      </c>
      <c r="BL35" s="188">
        <v>-966</v>
      </c>
      <c r="BM35" s="188">
        <v>-60</v>
      </c>
      <c r="BN35" s="188">
        <v>32</v>
      </c>
      <c r="BP35" s="188">
        <v>7086</v>
      </c>
      <c r="BQ35" s="188">
        <v>0</v>
      </c>
      <c r="BR35" s="188">
        <v>708</v>
      </c>
      <c r="BS35" s="188">
        <v>1321</v>
      </c>
      <c r="BT35" s="188">
        <v>3674</v>
      </c>
      <c r="BU35" s="188">
        <v>5054</v>
      </c>
      <c r="BV35" s="188">
        <v>4555</v>
      </c>
      <c r="BW35" s="188">
        <v>-438</v>
      </c>
      <c r="BX35" s="188">
        <v>-60</v>
      </c>
      <c r="BY35" s="188">
        <v>0</v>
      </c>
      <c r="CA35" s="188">
        <v>6869</v>
      </c>
      <c r="CB35" s="188">
        <v>0</v>
      </c>
      <c r="CC35" s="188">
        <v>7917</v>
      </c>
      <c r="CD35" s="188">
        <v>2724</v>
      </c>
      <c r="CE35" s="188">
        <v>-950</v>
      </c>
      <c r="CF35" s="188">
        <v>2278</v>
      </c>
      <c r="CG35" s="188">
        <v>3875</v>
      </c>
      <c r="CH35" s="188">
        <v>-490</v>
      </c>
      <c r="CI35" s="188">
        <v>-60</v>
      </c>
      <c r="CJ35" s="188">
        <v>275</v>
      </c>
      <c r="CL35" s="188">
        <v>5065</v>
      </c>
      <c r="CM35" s="188">
        <v>0</v>
      </c>
      <c r="CN35" s="188">
        <v>6594</v>
      </c>
      <c r="CO35" s="188">
        <v>3223</v>
      </c>
      <c r="CP35" s="188">
        <v>47</v>
      </c>
      <c r="CQ35" s="188">
        <v>2187</v>
      </c>
      <c r="CR35" s="188">
        <v>3942</v>
      </c>
      <c r="CS35" s="188">
        <v>906</v>
      </c>
      <c r="CT35" s="188">
        <v>-60</v>
      </c>
      <c r="CU35" s="188">
        <v>32</v>
      </c>
      <c r="CV35" s="190"/>
      <c r="CW35" s="188">
        <v>6067</v>
      </c>
      <c r="CX35" s="188">
        <v>0</v>
      </c>
      <c r="CY35" s="188">
        <v>1804</v>
      </c>
      <c r="CZ35" s="188">
        <v>1708</v>
      </c>
      <c r="DA35" s="188">
        <v>1898</v>
      </c>
      <c r="DB35" s="188">
        <v>8884</v>
      </c>
      <c r="DC35" s="188">
        <v>5321</v>
      </c>
      <c r="DD35" s="188">
        <v>-2008</v>
      </c>
      <c r="DE35" s="188">
        <v>0</v>
      </c>
      <c r="DF35" s="188">
        <v>0</v>
      </c>
      <c r="DH35" s="188">
        <v>6967</v>
      </c>
      <c r="DI35" s="188">
        <v>0</v>
      </c>
      <c r="DJ35" s="188">
        <v>1768</v>
      </c>
      <c r="DK35" s="188">
        <v>1527</v>
      </c>
      <c r="DL35" s="188">
        <v>995</v>
      </c>
      <c r="DM35" s="188">
        <v>6808</v>
      </c>
      <c r="DN35" s="188">
        <v>3674</v>
      </c>
      <c r="DO35" s="188">
        <v>1007</v>
      </c>
      <c r="DP35" s="188">
        <v>-126</v>
      </c>
      <c r="DQ35" s="188">
        <v>680</v>
      </c>
      <c r="DS35" s="188">
        <v>7097</v>
      </c>
      <c r="DT35" s="188">
        <v>0</v>
      </c>
      <c r="DU35" s="188">
        <v>1057</v>
      </c>
      <c r="DV35" s="188">
        <v>1630</v>
      </c>
      <c r="DW35" s="188">
        <v>3497</v>
      </c>
      <c r="DX35" s="188">
        <v>4342</v>
      </c>
      <c r="DY35" s="188">
        <v>3385</v>
      </c>
      <c r="DZ35" s="188">
        <v>-143</v>
      </c>
      <c r="EA35" s="188">
        <v>-60</v>
      </c>
      <c r="EB35" s="188">
        <v>128</v>
      </c>
      <c r="ED35" s="188">
        <v>7255</v>
      </c>
      <c r="EE35" s="188">
        <v>0</v>
      </c>
      <c r="EF35" s="188">
        <v>859</v>
      </c>
      <c r="EG35" s="188">
        <v>755</v>
      </c>
      <c r="EH35" s="188">
        <v>-751</v>
      </c>
      <c r="EI35" s="188">
        <v>7921</v>
      </c>
      <c r="EJ35" s="188">
        <v>4692</v>
      </c>
      <c r="EK35" s="188">
        <v>-609</v>
      </c>
      <c r="EL35" s="188">
        <v>-60</v>
      </c>
      <c r="EM35" s="188">
        <v>0</v>
      </c>
      <c r="EO35" s="188">
        <v>6457</v>
      </c>
      <c r="EP35" s="188">
        <v>0</v>
      </c>
      <c r="EQ35" s="188">
        <v>4310</v>
      </c>
      <c r="ER35" s="188">
        <v>1459</v>
      </c>
      <c r="ES35" s="188">
        <v>-1170</v>
      </c>
      <c r="ET35" s="188">
        <v>7660</v>
      </c>
      <c r="EU35" s="188">
        <v>4985</v>
      </c>
      <c r="EV35" s="188">
        <v>-597</v>
      </c>
      <c r="EW35" s="188">
        <v>0</v>
      </c>
      <c r="EX35" s="188">
        <v>0</v>
      </c>
      <c r="EZ35" s="188">
        <v>6869</v>
      </c>
      <c r="FA35" s="188">
        <v>0</v>
      </c>
      <c r="FB35" s="188">
        <v>3832</v>
      </c>
      <c r="FC35" s="188">
        <v>2083</v>
      </c>
      <c r="FD35" s="188">
        <v>-668</v>
      </c>
      <c r="FE35" s="188">
        <v>6827</v>
      </c>
      <c r="FF35" s="188">
        <v>3884</v>
      </c>
      <c r="FG35" s="188">
        <v>-1146</v>
      </c>
      <c r="FH35" s="188">
        <v>-100</v>
      </c>
      <c r="FI35" s="188">
        <v>560</v>
      </c>
      <c r="FK35" s="188">
        <v>5044</v>
      </c>
      <c r="FL35" s="188">
        <v>0</v>
      </c>
      <c r="FM35" s="188">
        <v>3933</v>
      </c>
      <c r="FN35" s="188">
        <v>1140</v>
      </c>
      <c r="FO35" s="188">
        <v>-2621</v>
      </c>
      <c r="FP35" s="188">
        <v>9532</v>
      </c>
      <c r="FQ35" s="188">
        <v>3724</v>
      </c>
      <c r="FR35" s="188">
        <v>410</v>
      </c>
      <c r="FS35" s="188">
        <v>-60</v>
      </c>
      <c r="FT35" s="188">
        <v>23</v>
      </c>
      <c r="FV35" s="188">
        <v>5886</v>
      </c>
      <c r="FW35" s="188">
        <v>0</v>
      </c>
      <c r="FX35" s="188">
        <v>1095</v>
      </c>
      <c r="FY35" s="188">
        <v>1206</v>
      </c>
      <c r="FZ35" s="188">
        <v>-239</v>
      </c>
      <c r="GA35" s="188">
        <v>11810</v>
      </c>
      <c r="GB35" s="188">
        <v>4315</v>
      </c>
      <c r="GC35" s="188">
        <v>-2396</v>
      </c>
      <c r="GD35" s="188">
        <v>-60</v>
      </c>
      <c r="GE35" s="188">
        <v>85</v>
      </c>
      <c r="GG35" s="188">
        <v>5045</v>
      </c>
      <c r="GH35" s="188">
        <v>0</v>
      </c>
      <c r="GI35" s="188">
        <v>6364</v>
      </c>
      <c r="GJ35" s="188">
        <v>1351</v>
      </c>
      <c r="GK35" s="188">
        <v>149</v>
      </c>
      <c r="GL35" s="188">
        <v>5246</v>
      </c>
      <c r="GM35" s="188">
        <v>4234</v>
      </c>
      <c r="GN35" s="188">
        <v>540</v>
      </c>
      <c r="GO35" s="188">
        <v>-60</v>
      </c>
      <c r="GP35" s="188">
        <v>457</v>
      </c>
      <c r="GR35" s="188">
        <v>6220</v>
      </c>
      <c r="GS35" s="188">
        <v>0</v>
      </c>
      <c r="GT35" s="188">
        <v>1255</v>
      </c>
      <c r="GU35" s="188">
        <v>1492</v>
      </c>
      <c r="GV35" s="188">
        <v>-175</v>
      </c>
      <c r="GW35" s="188">
        <v>10674</v>
      </c>
      <c r="GX35" s="188">
        <v>5041</v>
      </c>
      <c r="GY35" s="188">
        <v>-1533</v>
      </c>
      <c r="GZ35" s="188">
        <v>0</v>
      </c>
      <c r="HA35" s="188">
        <v>0</v>
      </c>
      <c r="HC35" s="188">
        <v>6070</v>
      </c>
      <c r="HD35" s="188">
        <v>0</v>
      </c>
      <c r="HE35" s="188">
        <v>1028</v>
      </c>
      <c r="HF35" s="188">
        <v>497</v>
      </c>
      <c r="HG35" s="188">
        <v>-1732</v>
      </c>
      <c r="HH35" s="188">
        <v>14540</v>
      </c>
      <c r="HI35" s="188">
        <v>5111</v>
      </c>
      <c r="HJ35" s="188">
        <v>-2557</v>
      </c>
      <c r="HK35" s="188">
        <v>0</v>
      </c>
      <c r="HL35" s="188">
        <v>0</v>
      </c>
      <c r="HN35" s="188">
        <v>7082</v>
      </c>
      <c r="HO35" s="188">
        <v>0</v>
      </c>
      <c r="HP35" s="188">
        <v>1075</v>
      </c>
      <c r="HQ35" s="188">
        <v>1256</v>
      </c>
      <c r="HR35" s="188">
        <v>-247</v>
      </c>
      <c r="HS35" s="188">
        <v>8115</v>
      </c>
      <c r="HT35" s="188">
        <v>4843</v>
      </c>
      <c r="HU35" s="188">
        <v>-1254</v>
      </c>
      <c r="HV35" s="188">
        <v>-80</v>
      </c>
      <c r="HW35" s="188">
        <v>0</v>
      </c>
      <c r="HY35" s="188">
        <v>5974</v>
      </c>
      <c r="HZ35" s="188">
        <v>0</v>
      </c>
      <c r="IA35" s="188">
        <v>6834</v>
      </c>
      <c r="IB35" s="188">
        <v>2562</v>
      </c>
      <c r="IC35" s="188">
        <v>1572</v>
      </c>
      <c r="ID35" s="188">
        <v>2364</v>
      </c>
      <c r="IE35" s="188">
        <v>4087</v>
      </c>
      <c r="IF35" s="188">
        <v>-597</v>
      </c>
      <c r="IG35" s="188">
        <v>-60</v>
      </c>
      <c r="IH35" s="188">
        <v>29</v>
      </c>
      <c r="IJ35" s="188">
        <v>7078</v>
      </c>
      <c r="IK35" s="188">
        <v>0</v>
      </c>
      <c r="IL35" s="188">
        <v>1040</v>
      </c>
      <c r="IM35" s="188">
        <v>966</v>
      </c>
      <c r="IN35" s="188">
        <v>804</v>
      </c>
      <c r="IO35" s="188">
        <v>8680</v>
      </c>
      <c r="IP35" s="188">
        <v>4926</v>
      </c>
      <c r="IQ35" s="188">
        <v>-1488</v>
      </c>
      <c r="IR35" s="188">
        <v>-60</v>
      </c>
      <c r="IS35" s="188">
        <v>0</v>
      </c>
      <c r="IU35" s="188">
        <v>5956</v>
      </c>
      <c r="IV35" s="188">
        <v>0</v>
      </c>
      <c r="IW35" s="188">
        <v>6547</v>
      </c>
      <c r="IX35" s="188">
        <v>2133</v>
      </c>
      <c r="IY35" s="188">
        <v>539</v>
      </c>
      <c r="IZ35" s="188">
        <v>3463</v>
      </c>
      <c r="JA35" s="188">
        <v>4180</v>
      </c>
      <c r="JB35" s="188">
        <v>-83</v>
      </c>
      <c r="JC35" s="188">
        <v>-60</v>
      </c>
      <c r="JD35" s="188">
        <v>54</v>
      </c>
      <c r="JF35" s="188">
        <v>6988</v>
      </c>
      <c r="JG35" s="188">
        <v>0</v>
      </c>
      <c r="JH35" s="188">
        <v>6137</v>
      </c>
      <c r="JI35" s="188">
        <v>2964</v>
      </c>
      <c r="JJ35" s="188">
        <v>708</v>
      </c>
      <c r="JK35" s="188">
        <v>1114</v>
      </c>
      <c r="JL35" s="188">
        <v>3820</v>
      </c>
      <c r="JM35" s="188">
        <v>517</v>
      </c>
      <c r="JN35" s="188">
        <v>-60</v>
      </c>
      <c r="JO35" s="188">
        <v>28</v>
      </c>
      <c r="JQ35" s="188">
        <v>7081</v>
      </c>
      <c r="JR35" s="188">
        <v>0</v>
      </c>
      <c r="JS35" s="188">
        <v>1103</v>
      </c>
      <c r="JT35" s="188">
        <v>1592</v>
      </c>
      <c r="JU35" s="188">
        <v>1289</v>
      </c>
      <c r="JV35" s="188">
        <v>5515</v>
      </c>
      <c r="JW35" s="188">
        <v>5083</v>
      </c>
      <c r="JX35" s="188">
        <v>161</v>
      </c>
      <c r="JY35" s="188">
        <v>-60</v>
      </c>
      <c r="JZ35" s="188">
        <v>0</v>
      </c>
      <c r="KB35" s="188">
        <v>4242</v>
      </c>
      <c r="KC35" s="188">
        <v>0</v>
      </c>
      <c r="KD35" s="188">
        <v>7098</v>
      </c>
      <c r="KE35" s="188">
        <v>1677</v>
      </c>
      <c r="KF35" s="188">
        <v>-218</v>
      </c>
      <c r="KG35" s="188">
        <v>5061</v>
      </c>
      <c r="KH35" s="188">
        <v>4173</v>
      </c>
      <c r="KI35" s="188">
        <v>-294</v>
      </c>
      <c r="KJ35" s="188">
        <v>-80</v>
      </c>
      <c r="KK35" s="188">
        <v>659</v>
      </c>
      <c r="KM35" s="188">
        <v>7100</v>
      </c>
      <c r="KN35" s="188">
        <v>0</v>
      </c>
      <c r="KO35" s="188">
        <v>5007</v>
      </c>
      <c r="KP35" s="188">
        <v>1778</v>
      </c>
      <c r="KQ35" s="188">
        <v>-917</v>
      </c>
      <c r="KR35" s="188">
        <v>3572</v>
      </c>
      <c r="KS35" s="188">
        <v>3613</v>
      </c>
      <c r="KT35" s="188">
        <v>796</v>
      </c>
      <c r="KU35" s="188">
        <v>-60</v>
      </c>
      <c r="KV35" s="188">
        <v>21</v>
      </c>
      <c r="KX35" s="188">
        <v>6088</v>
      </c>
      <c r="KY35" s="188">
        <v>0</v>
      </c>
      <c r="KZ35" s="188">
        <v>478</v>
      </c>
      <c r="LA35" s="188">
        <v>1483</v>
      </c>
      <c r="LB35" s="188">
        <v>-757</v>
      </c>
      <c r="LC35" s="188">
        <v>9600</v>
      </c>
      <c r="LD35" s="188">
        <v>4919</v>
      </c>
      <c r="LE35" s="188">
        <v>-1717</v>
      </c>
      <c r="LF35" s="188">
        <v>-80</v>
      </c>
      <c r="LG35" s="188">
        <v>0</v>
      </c>
      <c r="LI35" s="188">
        <v>7105</v>
      </c>
      <c r="LJ35" s="188">
        <v>0</v>
      </c>
      <c r="LK35" s="188">
        <v>4914</v>
      </c>
      <c r="LL35" s="188">
        <v>1854</v>
      </c>
      <c r="LM35" s="188">
        <v>-945</v>
      </c>
      <c r="LN35" s="188">
        <v>3040</v>
      </c>
      <c r="LO35" s="188">
        <v>3701</v>
      </c>
      <c r="LP35" s="188">
        <v>1462</v>
      </c>
      <c r="LQ35" s="188">
        <v>-60</v>
      </c>
      <c r="LR35" s="188">
        <v>17</v>
      </c>
      <c r="LT35" s="188">
        <v>6086</v>
      </c>
      <c r="LU35" s="188">
        <v>0</v>
      </c>
      <c r="LV35" s="188">
        <v>1206</v>
      </c>
      <c r="LW35" s="188">
        <v>1830</v>
      </c>
      <c r="LX35" s="188">
        <v>2564</v>
      </c>
      <c r="LY35" s="188">
        <v>7388</v>
      </c>
      <c r="LZ35" s="188">
        <v>5033</v>
      </c>
      <c r="MA35" s="188">
        <v>-874</v>
      </c>
      <c r="MB35" s="188">
        <v>-80</v>
      </c>
      <c r="MC35" s="188">
        <v>0</v>
      </c>
    </row>
    <row r="36" spans="2:341">
      <c r="B36" s="208">
        <f t="shared" si="0"/>
        <v>6419.8</v>
      </c>
      <c r="C36" s="208">
        <f t="shared" si="1"/>
        <v>0</v>
      </c>
      <c r="D36" s="208">
        <f t="shared" si="2"/>
        <v>3410.1</v>
      </c>
      <c r="E36" s="208">
        <f t="shared" si="3"/>
        <v>1730.5</v>
      </c>
      <c r="F36" s="208">
        <f t="shared" si="4"/>
        <v>695.73333333333335</v>
      </c>
      <c r="G36" s="208">
        <f t="shared" si="5"/>
        <v>5959.9333333333334</v>
      </c>
      <c r="H36" s="208">
        <f t="shared" si="6"/>
        <v>4346.8</v>
      </c>
      <c r="I36" s="208">
        <f t="shared" si="7"/>
        <v>-455.93333333333334</v>
      </c>
      <c r="J36" s="208">
        <f t="shared" si="8"/>
        <v>-60.633333333333333</v>
      </c>
      <c r="K36" s="208">
        <f t="shared" si="9"/>
        <v>105.16666666666667</v>
      </c>
      <c r="M36" s="188">
        <v>7070</v>
      </c>
      <c r="N36" s="188">
        <v>0</v>
      </c>
      <c r="O36" s="188">
        <v>933</v>
      </c>
      <c r="P36" s="188">
        <v>1259</v>
      </c>
      <c r="Q36" s="188">
        <v>4555</v>
      </c>
      <c r="R36" s="188">
        <v>2458</v>
      </c>
      <c r="S36" s="188">
        <v>4835</v>
      </c>
      <c r="T36" s="188">
        <v>554</v>
      </c>
      <c r="U36" s="188">
        <v>-60</v>
      </c>
      <c r="V36" s="188">
        <v>0</v>
      </c>
      <c r="X36" s="188">
        <v>7057</v>
      </c>
      <c r="Y36" s="188">
        <v>0</v>
      </c>
      <c r="Z36" s="188">
        <v>2411</v>
      </c>
      <c r="AA36" s="188">
        <v>1599</v>
      </c>
      <c r="AB36" s="188">
        <v>4714</v>
      </c>
      <c r="AC36" s="188">
        <v>3959</v>
      </c>
      <c r="AD36" s="188">
        <v>4076</v>
      </c>
      <c r="AE36" s="188">
        <v>-1031</v>
      </c>
      <c r="AF36" s="188">
        <v>-56</v>
      </c>
      <c r="AG36" s="188">
        <v>16</v>
      </c>
      <c r="AI36" s="188">
        <v>6889</v>
      </c>
      <c r="AJ36" s="188">
        <v>0</v>
      </c>
      <c r="AK36" s="188">
        <v>6579</v>
      </c>
      <c r="AL36" s="188">
        <v>1792</v>
      </c>
      <c r="AM36" s="188">
        <v>54</v>
      </c>
      <c r="AN36" s="188">
        <v>5314</v>
      </c>
      <c r="AO36" s="188">
        <v>3470</v>
      </c>
      <c r="AP36" s="188">
        <v>-599</v>
      </c>
      <c r="AQ36" s="188">
        <v>-126</v>
      </c>
      <c r="AR36" s="188">
        <v>103</v>
      </c>
      <c r="AT36" s="188">
        <v>7076</v>
      </c>
      <c r="AU36" s="188">
        <v>0</v>
      </c>
      <c r="AV36" s="188">
        <v>1767</v>
      </c>
      <c r="AW36" s="188">
        <v>1333</v>
      </c>
      <c r="AX36" s="188">
        <v>5284</v>
      </c>
      <c r="AY36" s="188">
        <v>2615</v>
      </c>
      <c r="AZ36" s="188">
        <v>4933</v>
      </c>
      <c r="BA36" s="188">
        <v>-1108</v>
      </c>
      <c r="BB36" s="188">
        <v>-60</v>
      </c>
      <c r="BC36" s="188">
        <v>0</v>
      </c>
      <c r="BE36" s="188">
        <v>5948</v>
      </c>
      <c r="BF36" s="188">
        <v>0</v>
      </c>
      <c r="BG36" s="188">
        <v>6471</v>
      </c>
      <c r="BH36" s="188">
        <v>3532</v>
      </c>
      <c r="BI36" s="188">
        <v>-62</v>
      </c>
      <c r="BJ36" s="188">
        <v>3454</v>
      </c>
      <c r="BK36" s="188">
        <v>3956</v>
      </c>
      <c r="BL36" s="188">
        <v>-870</v>
      </c>
      <c r="BM36" s="188">
        <v>-62</v>
      </c>
      <c r="BN36" s="188">
        <v>32</v>
      </c>
      <c r="BP36" s="188">
        <v>7083</v>
      </c>
      <c r="BQ36" s="188">
        <v>0</v>
      </c>
      <c r="BR36" s="188">
        <v>715</v>
      </c>
      <c r="BS36" s="188">
        <v>1269</v>
      </c>
      <c r="BT36" s="188">
        <v>3621</v>
      </c>
      <c r="BU36" s="188">
        <v>5068</v>
      </c>
      <c r="BV36" s="188">
        <v>4569</v>
      </c>
      <c r="BW36" s="188">
        <v>-209</v>
      </c>
      <c r="BX36" s="188">
        <v>-60</v>
      </c>
      <c r="BY36" s="188">
        <v>0</v>
      </c>
      <c r="CA36" s="188">
        <v>6877</v>
      </c>
      <c r="CB36" s="188">
        <v>0</v>
      </c>
      <c r="CC36" s="188">
        <v>7968</v>
      </c>
      <c r="CD36" s="188">
        <v>2694</v>
      </c>
      <c r="CE36" s="188">
        <v>-957</v>
      </c>
      <c r="CF36" s="188">
        <v>2239</v>
      </c>
      <c r="CG36" s="188">
        <v>3875</v>
      </c>
      <c r="CH36" s="188">
        <v>-423</v>
      </c>
      <c r="CI36" s="188">
        <v>-72</v>
      </c>
      <c r="CJ36" s="188">
        <v>249</v>
      </c>
      <c r="CL36" s="188">
        <v>5059</v>
      </c>
      <c r="CM36" s="188">
        <v>0</v>
      </c>
      <c r="CN36" s="188">
        <v>6401</v>
      </c>
      <c r="CO36" s="188">
        <v>3036</v>
      </c>
      <c r="CP36" s="188">
        <v>-115</v>
      </c>
      <c r="CQ36" s="188">
        <v>2280</v>
      </c>
      <c r="CR36" s="188">
        <v>3942</v>
      </c>
      <c r="CS36" s="188">
        <v>1247</v>
      </c>
      <c r="CT36" s="188">
        <v>-60</v>
      </c>
      <c r="CU36" s="188">
        <v>31</v>
      </c>
      <c r="CV36" s="190"/>
      <c r="CW36" s="188">
        <v>6068</v>
      </c>
      <c r="CX36" s="188">
        <v>0</v>
      </c>
      <c r="CY36" s="188">
        <v>1827</v>
      </c>
      <c r="CZ36" s="188">
        <v>1696</v>
      </c>
      <c r="DA36" s="188">
        <v>1808</v>
      </c>
      <c r="DB36" s="188">
        <v>8616</v>
      </c>
      <c r="DC36" s="188">
        <v>5313</v>
      </c>
      <c r="DD36" s="188">
        <v>-1759</v>
      </c>
      <c r="DE36" s="188">
        <v>0</v>
      </c>
      <c r="DF36" s="188">
        <v>0</v>
      </c>
      <c r="DH36" s="188">
        <v>6972</v>
      </c>
      <c r="DI36" s="188">
        <v>0</v>
      </c>
      <c r="DJ36" s="188">
        <v>1779</v>
      </c>
      <c r="DK36" s="188">
        <v>1706</v>
      </c>
      <c r="DL36" s="188">
        <v>1024</v>
      </c>
      <c r="DM36" s="188">
        <v>6738</v>
      </c>
      <c r="DN36" s="188">
        <v>3674</v>
      </c>
      <c r="DO36" s="188">
        <v>686</v>
      </c>
      <c r="DP36" s="188">
        <v>-126</v>
      </c>
      <c r="DQ36" s="188">
        <v>679</v>
      </c>
      <c r="DS36" s="188">
        <v>7097</v>
      </c>
      <c r="DT36" s="188">
        <v>0</v>
      </c>
      <c r="DU36" s="188">
        <v>1072</v>
      </c>
      <c r="DV36" s="188">
        <v>1590</v>
      </c>
      <c r="DW36" s="188">
        <v>3740</v>
      </c>
      <c r="DX36" s="188">
        <v>4303</v>
      </c>
      <c r="DY36" s="188">
        <v>3385</v>
      </c>
      <c r="DZ36" s="188">
        <v>103</v>
      </c>
      <c r="EA36" s="188">
        <v>-60</v>
      </c>
      <c r="EB36" s="188">
        <v>116</v>
      </c>
      <c r="ED36" s="188">
        <v>7081</v>
      </c>
      <c r="EE36" s="188">
        <v>0</v>
      </c>
      <c r="EF36" s="188">
        <v>858</v>
      </c>
      <c r="EG36" s="188">
        <v>754</v>
      </c>
      <c r="EH36" s="188">
        <v>-691</v>
      </c>
      <c r="EI36" s="188">
        <v>7927</v>
      </c>
      <c r="EJ36" s="188">
        <v>4715</v>
      </c>
      <c r="EK36" s="188">
        <v>-363</v>
      </c>
      <c r="EL36" s="188">
        <v>-60</v>
      </c>
      <c r="EM36" s="188">
        <v>0</v>
      </c>
      <c r="EO36" s="188">
        <v>6459</v>
      </c>
      <c r="EP36" s="188">
        <v>0</v>
      </c>
      <c r="EQ36" s="188">
        <v>4075</v>
      </c>
      <c r="ER36" s="188">
        <v>1320</v>
      </c>
      <c r="ES36" s="188">
        <v>-1335</v>
      </c>
      <c r="ET36" s="188">
        <v>7669</v>
      </c>
      <c r="EU36" s="188">
        <v>4985</v>
      </c>
      <c r="EV36" s="188">
        <v>-321</v>
      </c>
      <c r="EW36" s="188">
        <v>0</v>
      </c>
      <c r="EX36" s="188">
        <v>0</v>
      </c>
      <c r="EZ36" s="188">
        <v>6872</v>
      </c>
      <c r="FA36" s="188">
        <v>0</v>
      </c>
      <c r="FB36" s="188">
        <v>3833</v>
      </c>
      <c r="FC36" s="188">
        <v>2044</v>
      </c>
      <c r="FD36" s="188">
        <v>-747</v>
      </c>
      <c r="FE36" s="188">
        <v>6773</v>
      </c>
      <c r="FF36" s="188">
        <v>3884</v>
      </c>
      <c r="FG36" s="188">
        <v>-1001</v>
      </c>
      <c r="FH36" s="188">
        <v>-100</v>
      </c>
      <c r="FI36" s="188">
        <v>558</v>
      </c>
      <c r="FK36" s="188">
        <v>5045</v>
      </c>
      <c r="FL36" s="188">
        <v>0</v>
      </c>
      <c r="FM36" s="188">
        <v>4126</v>
      </c>
      <c r="FN36" s="188">
        <v>1251</v>
      </c>
      <c r="FO36" s="188">
        <v>-2203</v>
      </c>
      <c r="FP36" s="188">
        <v>9523</v>
      </c>
      <c r="FQ36" s="188">
        <v>3724</v>
      </c>
      <c r="FR36" s="188">
        <v>-42</v>
      </c>
      <c r="FS36" s="188">
        <v>-60</v>
      </c>
      <c r="FT36" s="188">
        <v>23</v>
      </c>
      <c r="FV36" s="188">
        <v>5885</v>
      </c>
      <c r="FW36" s="188">
        <v>0</v>
      </c>
      <c r="FX36" s="188">
        <v>1160</v>
      </c>
      <c r="FY36" s="188">
        <v>1438</v>
      </c>
      <c r="FZ36" s="188">
        <v>-176</v>
      </c>
      <c r="GA36" s="188">
        <v>11797</v>
      </c>
      <c r="GB36" s="188">
        <v>4315</v>
      </c>
      <c r="GC36" s="188">
        <v>-2382</v>
      </c>
      <c r="GD36" s="188">
        <v>-60</v>
      </c>
      <c r="GE36" s="188">
        <v>85</v>
      </c>
      <c r="GG36" s="188">
        <v>5048</v>
      </c>
      <c r="GH36" s="188">
        <v>0</v>
      </c>
      <c r="GI36" s="188">
        <v>6396</v>
      </c>
      <c r="GJ36" s="188">
        <v>1374</v>
      </c>
      <c r="GK36" s="188">
        <v>161</v>
      </c>
      <c r="GL36" s="188">
        <v>5205</v>
      </c>
      <c r="GM36" s="188">
        <v>4234</v>
      </c>
      <c r="GN36" s="188">
        <v>979</v>
      </c>
      <c r="GO36" s="188">
        <v>-60</v>
      </c>
      <c r="GP36" s="188">
        <v>457</v>
      </c>
      <c r="GR36" s="188">
        <v>6229</v>
      </c>
      <c r="GS36" s="188">
        <v>0</v>
      </c>
      <c r="GT36" s="188">
        <v>1224</v>
      </c>
      <c r="GU36" s="188">
        <v>1391</v>
      </c>
      <c r="GV36" s="188">
        <v>-281</v>
      </c>
      <c r="GW36" s="188">
        <v>10610</v>
      </c>
      <c r="GX36" s="188">
        <v>5041</v>
      </c>
      <c r="GY36" s="188">
        <v>-1618</v>
      </c>
      <c r="GZ36" s="188">
        <v>0</v>
      </c>
      <c r="HA36" s="188">
        <v>0</v>
      </c>
      <c r="HC36" s="188">
        <v>6064</v>
      </c>
      <c r="HD36" s="188">
        <v>0</v>
      </c>
      <c r="HE36" s="188">
        <v>1041</v>
      </c>
      <c r="HF36" s="188">
        <v>413</v>
      </c>
      <c r="HG36" s="188">
        <v>-1933</v>
      </c>
      <c r="HH36" s="188">
        <v>14628</v>
      </c>
      <c r="HI36" s="188">
        <v>5091</v>
      </c>
      <c r="HJ36" s="188">
        <v>-2134</v>
      </c>
      <c r="HK36" s="188">
        <v>0</v>
      </c>
      <c r="HL36" s="188">
        <v>0</v>
      </c>
      <c r="HN36" s="188">
        <v>7092</v>
      </c>
      <c r="HO36" s="188">
        <v>0</v>
      </c>
      <c r="HP36" s="188">
        <v>1079</v>
      </c>
      <c r="HQ36" s="188">
        <v>1270</v>
      </c>
      <c r="HR36" s="188">
        <v>-253</v>
      </c>
      <c r="HS36" s="188">
        <v>7995</v>
      </c>
      <c r="HT36" s="188">
        <v>4844</v>
      </c>
      <c r="HU36" s="188">
        <v>-1000</v>
      </c>
      <c r="HV36" s="188">
        <v>-80</v>
      </c>
      <c r="HW36" s="188">
        <v>0</v>
      </c>
      <c r="HY36" s="188">
        <v>5973</v>
      </c>
      <c r="HZ36" s="188">
        <v>0</v>
      </c>
      <c r="IA36" s="188">
        <v>6849</v>
      </c>
      <c r="IB36" s="188">
        <v>2511</v>
      </c>
      <c r="IC36" s="188">
        <v>1634</v>
      </c>
      <c r="ID36" s="188">
        <v>2370</v>
      </c>
      <c r="IE36" s="188">
        <v>4087</v>
      </c>
      <c r="IF36" s="188">
        <v>-612</v>
      </c>
      <c r="IG36" s="188">
        <v>-59</v>
      </c>
      <c r="IH36" s="188">
        <v>28</v>
      </c>
      <c r="IJ36" s="188">
        <v>7074</v>
      </c>
      <c r="IK36" s="188">
        <v>0</v>
      </c>
      <c r="IL36" s="188">
        <v>1087</v>
      </c>
      <c r="IM36" s="188">
        <v>1062</v>
      </c>
      <c r="IN36" s="188">
        <v>931</v>
      </c>
      <c r="IO36" s="188">
        <v>8521</v>
      </c>
      <c r="IP36" s="188">
        <v>4935</v>
      </c>
      <c r="IQ36" s="188">
        <v>-1480</v>
      </c>
      <c r="IR36" s="188">
        <v>-60</v>
      </c>
      <c r="IS36" s="188">
        <v>0</v>
      </c>
      <c r="IU36" s="188">
        <v>5958</v>
      </c>
      <c r="IV36" s="188">
        <v>0</v>
      </c>
      <c r="IW36" s="188">
        <v>6601</v>
      </c>
      <c r="IX36" s="188">
        <v>2179</v>
      </c>
      <c r="IY36" s="188">
        <v>568</v>
      </c>
      <c r="IZ36" s="188">
        <v>3440</v>
      </c>
      <c r="JA36" s="188">
        <v>4180</v>
      </c>
      <c r="JB36" s="188">
        <v>-296</v>
      </c>
      <c r="JC36" s="188">
        <v>-59</v>
      </c>
      <c r="JD36" s="188">
        <v>54</v>
      </c>
      <c r="JF36" s="188">
        <v>6988</v>
      </c>
      <c r="JG36" s="188">
        <v>0</v>
      </c>
      <c r="JH36" s="188">
        <v>6224</v>
      </c>
      <c r="JI36" s="188">
        <v>2966</v>
      </c>
      <c r="JJ36" s="188">
        <v>790</v>
      </c>
      <c r="JK36" s="188">
        <v>1105</v>
      </c>
      <c r="JL36" s="188">
        <v>3820</v>
      </c>
      <c r="JM36" s="188">
        <v>403</v>
      </c>
      <c r="JN36" s="188">
        <v>-60</v>
      </c>
      <c r="JO36" s="188">
        <v>28</v>
      </c>
      <c r="JQ36" s="188">
        <v>7077</v>
      </c>
      <c r="JR36" s="188">
        <v>0</v>
      </c>
      <c r="JS36" s="188">
        <v>1100</v>
      </c>
      <c r="JT36" s="188">
        <v>1670</v>
      </c>
      <c r="JU36" s="188">
        <v>1230</v>
      </c>
      <c r="JV36" s="188">
        <v>5565</v>
      </c>
      <c r="JW36" s="188">
        <v>5083</v>
      </c>
      <c r="JX36" s="188">
        <v>237</v>
      </c>
      <c r="JY36" s="188">
        <v>-60</v>
      </c>
      <c r="JZ36" s="188">
        <v>0</v>
      </c>
      <c r="KB36" s="188">
        <v>4177</v>
      </c>
      <c r="KC36" s="188">
        <v>0</v>
      </c>
      <c r="KD36" s="188">
        <v>7177</v>
      </c>
      <c r="KE36" s="188">
        <v>1834</v>
      </c>
      <c r="KF36" s="188">
        <v>-189</v>
      </c>
      <c r="KG36" s="188">
        <v>5183</v>
      </c>
      <c r="KH36" s="188">
        <v>4173</v>
      </c>
      <c r="KI36" s="188">
        <v>-458</v>
      </c>
      <c r="KJ36" s="188">
        <v>-80</v>
      </c>
      <c r="KK36" s="188">
        <v>658</v>
      </c>
      <c r="KM36" s="188">
        <v>7095</v>
      </c>
      <c r="KN36" s="188">
        <v>0</v>
      </c>
      <c r="KO36" s="188">
        <v>4926</v>
      </c>
      <c r="KP36" s="188">
        <v>1727</v>
      </c>
      <c r="KQ36" s="188">
        <v>-1002</v>
      </c>
      <c r="KR36" s="188">
        <v>3580</v>
      </c>
      <c r="KS36" s="188">
        <v>3613</v>
      </c>
      <c r="KT36" s="188">
        <v>990</v>
      </c>
      <c r="KU36" s="188">
        <v>-60</v>
      </c>
      <c r="KV36" s="188">
        <v>21</v>
      </c>
      <c r="KX36" s="188">
        <v>6086</v>
      </c>
      <c r="KY36" s="188">
        <v>0</v>
      </c>
      <c r="KZ36" s="188">
        <v>499</v>
      </c>
      <c r="LA36" s="188">
        <v>1468</v>
      </c>
      <c r="LB36" s="188">
        <v>-725</v>
      </c>
      <c r="LC36" s="188">
        <v>9561</v>
      </c>
      <c r="LD36" s="188">
        <v>4920</v>
      </c>
      <c r="LE36" s="188">
        <v>-1767</v>
      </c>
      <c r="LF36" s="188">
        <v>-80</v>
      </c>
      <c r="LG36" s="188">
        <v>0</v>
      </c>
      <c r="LI36" s="188">
        <v>7100</v>
      </c>
      <c r="LJ36" s="188">
        <v>0</v>
      </c>
      <c r="LK36" s="188">
        <v>4929</v>
      </c>
      <c r="LL36" s="188">
        <v>1922</v>
      </c>
      <c r="LM36" s="188">
        <v>-911</v>
      </c>
      <c r="LN36" s="188">
        <v>3044</v>
      </c>
      <c r="LO36" s="188">
        <v>3701</v>
      </c>
      <c r="LP36" s="188">
        <v>1578</v>
      </c>
      <c r="LQ36" s="188">
        <v>-59</v>
      </c>
      <c r="LR36" s="188">
        <v>17</v>
      </c>
      <c r="LT36" s="188">
        <v>6095</v>
      </c>
      <c r="LU36" s="188">
        <v>0</v>
      </c>
      <c r="LV36" s="188">
        <v>1196</v>
      </c>
      <c r="LW36" s="188">
        <v>1815</v>
      </c>
      <c r="LX36" s="188">
        <v>2338</v>
      </c>
      <c r="LY36" s="188">
        <v>7258</v>
      </c>
      <c r="LZ36" s="188">
        <v>5031</v>
      </c>
      <c r="MA36" s="188">
        <v>-982</v>
      </c>
      <c r="MB36" s="188">
        <v>-80</v>
      </c>
      <c r="MC36" s="188">
        <v>0</v>
      </c>
    </row>
    <row r="37" spans="2:341">
      <c r="B37" s="208">
        <f t="shared" si="0"/>
        <v>6419.9666666666662</v>
      </c>
      <c r="C37" s="208">
        <f t="shared" si="1"/>
        <v>0</v>
      </c>
      <c r="D37" s="208">
        <f t="shared" si="2"/>
        <v>3459.7333333333331</v>
      </c>
      <c r="E37" s="208">
        <f t="shared" si="3"/>
        <v>1796.3</v>
      </c>
      <c r="F37" s="208">
        <f t="shared" si="4"/>
        <v>774.16666666666663</v>
      </c>
      <c r="G37" s="208">
        <f t="shared" si="5"/>
        <v>5923.1</v>
      </c>
      <c r="H37" s="208">
        <f t="shared" si="6"/>
        <v>4357</v>
      </c>
      <c r="I37" s="208">
        <f t="shared" si="7"/>
        <v>-435.83333333333331</v>
      </c>
      <c r="J37" s="208">
        <f t="shared" si="8"/>
        <v>-61.233333333333334</v>
      </c>
      <c r="K37" s="208">
        <f t="shared" si="9"/>
        <v>104.3</v>
      </c>
      <c r="M37" s="188">
        <v>7072</v>
      </c>
      <c r="N37" s="188">
        <v>0</v>
      </c>
      <c r="O37" s="188">
        <v>980</v>
      </c>
      <c r="P37" s="188">
        <v>1529</v>
      </c>
      <c r="Q37" s="188">
        <v>4688</v>
      </c>
      <c r="R37" s="188">
        <v>2458</v>
      </c>
      <c r="S37" s="188">
        <v>4809</v>
      </c>
      <c r="T37" s="188">
        <v>542</v>
      </c>
      <c r="U37" s="188">
        <v>-60</v>
      </c>
      <c r="V37" s="188">
        <v>0</v>
      </c>
      <c r="X37" s="188">
        <v>7060</v>
      </c>
      <c r="Y37" s="188">
        <v>0</v>
      </c>
      <c r="Z37" s="188">
        <v>2448</v>
      </c>
      <c r="AA37" s="188">
        <v>1472</v>
      </c>
      <c r="AB37" s="188">
        <v>4889</v>
      </c>
      <c r="AC37" s="188">
        <v>4057</v>
      </c>
      <c r="AD37" s="188">
        <v>3994</v>
      </c>
      <c r="AE37" s="188">
        <v>-1110</v>
      </c>
      <c r="AF37" s="188">
        <v>-60</v>
      </c>
      <c r="AG37" s="188">
        <v>18</v>
      </c>
      <c r="AI37" s="188">
        <v>6893</v>
      </c>
      <c r="AJ37" s="188">
        <v>0</v>
      </c>
      <c r="AK37" s="188">
        <v>6711</v>
      </c>
      <c r="AL37" s="188">
        <v>1848</v>
      </c>
      <c r="AM37" s="188">
        <v>13</v>
      </c>
      <c r="AN37" s="188">
        <v>5233</v>
      </c>
      <c r="AO37" s="188">
        <v>3472</v>
      </c>
      <c r="AP37" s="188">
        <v>-369</v>
      </c>
      <c r="AQ37" s="188">
        <v>-125</v>
      </c>
      <c r="AR37" s="188">
        <v>103</v>
      </c>
      <c r="AT37" s="188">
        <v>7080</v>
      </c>
      <c r="AU37" s="188">
        <v>0</v>
      </c>
      <c r="AV37" s="188">
        <v>1843</v>
      </c>
      <c r="AW37" s="188">
        <v>1391</v>
      </c>
      <c r="AX37" s="188">
        <v>5478</v>
      </c>
      <c r="AY37" s="188">
        <v>2577</v>
      </c>
      <c r="AZ37" s="188">
        <v>4933</v>
      </c>
      <c r="BA37" s="188">
        <v>-1245</v>
      </c>
      <c r="BB37" s="188">
        <v>-60</v>
      </c>
      <c r="BC37" s="188">
        <v>0</v>
      </c>
      <c r="BE37" s="188">
        <v>5953</v>
      </c>
      <c r="BF37" s="188">
        <v>0</v>
      </c>
      <c r="BG37" s="188">
        <v>6651</v>
      </c>
      <c r="BH37" s="188">
        <v>3623</v>
      </c>
      <c r="BI37" s="188">
        <v>113</v>
      </c>
      <c r="BJ37" s="188">
        <v>3388</v>
      </c>
      <c r="BK37" s="188">
        <v>3956</v>
      </c>
      <c r="BL37" s="188">
        <v>-1013</v>
      </c>
      <c r="BM37" s="188">
        <v>-64</v>
      </c>
      <c r="BN37" s="188">
        <v>32</v>
      </c>
      <c r="BP37" s="188">
        <v>7086</v>
      </c>
      <c r="BQ37" s="188">
        <v>0</v>
      </c>
      <c r="BR37" s="188">
        <v>714</v>
      </c>
      <c r="BS37" s="188">
        <v>1223</v>
      </c>
      <c r="BT37" s="188">
        <v>3630</v>
      </c>
      <c r="BU37" s="188">
        <v>5059</v>
      </c>
      <c r="BV37" s="188">
        <v>4586</v>
      </c>
      <c r="BW37" s="188">
        <v>-63</v>
      </c>
      <c r="BX37" s="188">
        <v>-60</v>
      </c>
      <c r="BY37" s="188">
        <v>0</v>
      </c>
      <c r="CA37" s="188">
        <v>6882</v>
      </c>
      <c r="CB37" s="188">
        <v>0</v>
      </c>
      <c r="CC37" s="188">
        <v>7942</v>
      </c>
      <c r="CD37" s="188">
        <v>2784</v>
      </c>
      <c r="CE37" s="188">
        <v>-842</v>
      </c>
      <c r="CF37" s="188">
        <v>2166</v>
      </c>
      <c r="CG37" s="188">
        <v>3869</v>
      </c>
      <c r="CH37" s="188">
        <v>-421</v>
      </c>
      <c r="CI37" s="188">
        <v>-84</v>
      </c>
      <c r="CJ37" s="188">
        <v>238</v>
      </c>
      <c r="CL37" s="188">
        <v>5060</v>
      </c>
      <c r="CM37" s="188">
        <v>0</v>
      </c>
      <c r="CN37" s="188">
        <v>6455</v>
      </c>
      <c r="CO37" s="188">
        <v>2814</v>
      </c>
      <c r="CP37" s="188">
        <v>-136</v>
      </c>
      <c r="CQ37" s="188">
        <v>2296</v>
      </c>
      <c r="CR37" s="188">
        <v>3954</v>
      </c>
      <c r="CS37" s="188">
        <v>1659</v>
      </c>
      <c r="CT37" s="188">
        <v>-60</v>
      </c>
      <c r="CU37" s="188">
        <v>31</v>
      </c>
      <c r="CV37" s="190"/>
      <c r="CW37" s="188">
        <v>6073</v>
      </c>
      <c r="CX37" s="188">
        <v>0</v>
      </c>
      <c r="CY37" s="188">
        <v>1894</v>
      </c>
      <c r="CZ37" s="188">
        <v>1731</v>
      </c>
      <c r="DA37" s="188">
        <v>2115</v>
      </c>
      <c r="DB37" s="188">
        <v>8501</v>
      </c>
      <c r="DC37" s="188">
        <v>5298</v>
      </c>
      <c r="DD37" s="188">
        <v>-1926</v>
      </c>
      <c r="DE37" s="188">
        <v>0</v>
      </c>
      <c r="DF37" s="188">
        <v>0</v>
      </c>
      <c r="DH37" s="188">
        <v>6967</v>
      </c>
      <c r="DI37" s="188">
        <v>0</v>
      </c>
      <c r="DJ37" s="188">
        <v>1791</v>
      </c>
      <c r="DK37" s="188">
        <v>1666</v>
      </c>
      <c r="DL37" s="188">
        <v>905</v>
      </c>
      <c r="DM37" s="188">
        <v>6754</v>
      </c>
      <c r="DN37" s="188">
        <v>3687</v>
      </c>
      <c r="DO37" s="188">
        <v>802</v>
      </c>
      <c r="DP37" s="188">
        <v>-126</v>
      </c>
      <c r="DQ37" s="188">
        <v>677</v>
      </c>
      <c r="DS37" s="188">
        <v>7103</v>
      </c>
      <c r="DT37" s="188">
        <v>0</v>
      </c>
      <c r="DU37" s="188">
        <v>1031</v>
      </c>
      <c r="DV37" s="188">
        <v>1396</v>
      </c>
      <c r="DW37" s="188">
        <v>3683</v>
      </c>
      <c r="DX37" s="188">
        <v>4315</v>
      </c>
      <c r="DY37" s="188">
        <v>3428</v>
      </c>
      <c r="DZ37" s="188">
        <v>386</v>
      </c>
      <c r="EA37" s="188">
        <v>-60</v>
      </c>
      <c r="EB37" s="188">
        <v>103</v>
      </c>
      <c r="ED37" s="188">
        <v>7083</v>
      </c>
      <c r="EE37" s="188">
        <v>0</v>
      </c>
      <c r="EF37" s="188">
        <v>855</v>
      </c>
      <c r="EG37" s="188">
        <v>772</v>
      </c>
      <c r="EH37" s="188">
        <v>-666</v>
      </c>
      <c r="EI37" s="188">
        <v>7878</v>
      </c>
      <c r="EJ37" s="188">
        <v>4799</v>
      </c>
      <c r="EK37" s="188">
        <v>-389</v>
      </c>
      <c r="EL37" s="188">
        <v>-60</v>
      </c>
      <c r="EM37" s="188">
        <v>0</v>
      </c>
      <c r="EO37" s="188">
        <v>6458</v>
      </c>
      <c r="EP37" s="188">
        <v>0</v>
      </c>
      <c r="EQ37" s="188">
        <v>3998</v>
      </c>
      <c r="ER37" s="188">
        <v>1404</v>
      </c>
      <c r="ES37" s="188">
        <v>-1284</v>
      </c>
      <c r="ET37" s="188">
        <v>7670</v>
      </c>
      <c r="EU37" s="188">
        <v>4921</v>
      </c>
      <c r="EV37" s="188">
        <v>-423</v>
      </c>
      <c r="EW37" s="188">
        <v>0</v>
      </c>
      <c r="EX37" s="188">
        <v>0</v>
      </c>
      <c r="EZ37" s="188">
        <v>6864</v>
      </c>
      <c r="FA37" s="188">
        <v>0</v>
      </c>
      <c r="FB37" s="188">
        <v>3745</v>
      </c>
      <c r="FC37" s="188">
        <v>2165</v>
      </c>
      <c r="FD37" s="188">
        <v>-674</v>
      </c>
      <c r="FE37" s="188">
        <v>6686</v>
      </c>
      <c r="FF37" s="188">
        <v>3892</v>
      </c>
      <c r="FG37" s="188">
        <v>-942</v>
      </c>
      <c r="FH37" s="188">
        <v>-100</v>
      </c>
      <c r="FI37" s="188">
        <v>557</v>
      </c>
      <c r="FK37" s="188">
        <v>5034</v>
      </c>
      <c r="FL37" s="188">
        <v>0</v>
      </c>
      <c r="FM37" s="188">
        <v>4495</v>
      </c>
      <c r="FN37" s="188">
        <v>1781</v>
      </c>
      <c r="FO37" s="188">
        <v>-1431</v>
      </c>
      <c r="FP37" s="188">
        <v>9586</v>
      </c>
      <c r="FQ37" s="188">
        <v>3771</v>
      </c>
      <c r="FR37" s="188">
        <v>-1542</v>
      </c>
      <c r="FS37" s="188">
        <v>-60</v>
      </c>
      <c r="FT37" s="188">
        <v>23</v>
      </c>
      <c r="FV37" s="188">
        <v>5886</v>
      </c>
      <c r="FW37" s="188">
        <v>0</v>
      </c>
      <c r="FX37" s="188">
        <v>1086</v>
      </c>
      <c r="FY37" s="188">
        <v>1553</v>
      </c>
      <c r="FZ37" s="188">
        <v>-316</v>
      </c>
      <c r="GA37" s="188">
        <v>11803</v>
      </c>
      <c r="GB37" s="188">
        <v>4323</v>
      </c>
      <c r="GC37" s="188">
        <v>-2054</v>
      </c>
      <c r="GD37" s="188">
        <v>-60</v>
      </c>
      <c r="GE37" s="188">
        <v>85</v>
      </c>
      <c r="GG37" s="188">
        <v>5044</v>
      </c>
      <c r="GH37" s="188">
        <v>0</v>
      </c>
      <c r="GI37" s="188">
        <v>6647</v>
      </c>
      <c r="GJ37" s="188">
        <v>1392</v>
      </c>
      <c r="GK37" s="188">
        <v>82</v>
      </c>
      <c r="GL37" s="188">
        <v>5112</v>
      </c>
      <c r="GM37" s="188">
        <v>4226</v>
      </c>
      <c r="GN37" s="188">
        <v>845</v>
      </c>
      <c r="GO37" s="188">
        <v>-60</v>
      </c>
      <c r="GP37" s="188">
        <v>458</v>
      </c>
      <c r="GR37" s="188">
        <v>6232</v>
      </c>
      <c r="GS37" s="188">
        <v>0</v>
      </c>
      <c r="GT37" s="188">
        <v>1320</v>
      </c>
      <c r="GU37" s="188">
        <v>1715</v>
      </c>
      <c r="GV37" s="188">
        <v>4</v>
      </c>
      <c r="GW37" s="188">
        <v>10418</v>
      </c>
      <c r="GX37" s="188">
        <v>5055</v>
      </c>
      <c r="GY37" s="188">
        <v>-1493</v>
      </c>
      <c r="GZ37" s="188">
        <v>0</v>
      </c>
      <c r="HA37" s="188">
        <v>0</v>
      </c>
      <c r="HC37" s="188">
        <v>6066</v>
      </c>
      <c r="HD37" s="188">
        <v>0</v>
      </c>
      <c r="HE37" s="188">
        <v>970</v>
      </c>
      <c r="HF37" s="188">
        <v>396</v>
      </c>
      <c r="HG37" s="188">
        <v>-2075</v>
      </c>
      <c r="HH37" s="188">
        <v>14420</v>
      </c>
      <c r="HI37" s="188">
        <v>5070</v>
      </c>
      <c r="HJ37" s="188">
        <v>-1829</v>
      </c>
      <c r="HK37" s="188">
        <v>0</v>
      </c>
      <c r="HL37" s="188">
        <v>0</v>
      </c>
      <c r="HN37" s="188">
        <v>7085</v>
      </c>
      <c r="HO37" s="188">
        <v>0</v>
      </c>
      <c r="HP37" s="188">
        <v>1108</v>
      </c>
      <c r="HQ37" s="188">
        <v>1299</v>
      </c>
      <c r="HR37" s="188">
        <v>-54</v>
      </c>
      <c r="HS37" s="188">
        <v>8016</v>
      </c>
      <c r="HT37" s="188">
        <v>4953</v>
      </c>
      <c r="HU37" s="188">
        <v>-897</v>
      </c>
      <c r="HV37" s="188">
        <v>-80</v>
      </c>
      <c r="HW37" s="188">
        <v>0</v>
      </c>
      <c r="HY37" s="188">
        <v>5974</v>
      </c>
      <c r="HZ37" s="188">
        <v>0</v>
      </c>
      <c r="IA37" s="188">
        <v>6817</v>
      </c>
      <c r="IB37" s="188">
        <v>2723</v>
      </c>
      <c r="IC37" s="188">
        <v>1188</v>
      </c>
      <c r="ID37" s="188">
        <v>2378</v>
      </c>
      <c r="IE37" s="188">
        <v>4078</v>
      </c>
      <c r="IF37" s="188">
        <v>-500</v>
      </c>
      <c r="IG37" s="188">
        <v>-60</v>
      </c>
      <c r="IH37" s="188">
        <v>29</v>
      </c>
      <c r="IJ37" s="188">
        <v>7078</v>
      </c>
      <c r="IK37" s="188">
        <v>0</v>
      </c>
      <c r="IL37" s="188">
        <v>1097</v>
      </c>
      <c r="IM37" s="188">
        <v>1109</v>
      </c>
      <c r="IN37" s="188">
        <v>1105</v>
      </c>
      <c r="IO37" s="188">
        <v>8333</v>
      </c>
      <c r="IP37" s="188">
        <v>5092</v>
      </c>
      <c r="IQ37" s="188">
        <v>-1265</v>
      </c>
      <c r="IR37" s="188">
        <v>-59</v>
      </c>
      <c r="IS37" s="188">
        <v>0</v>
      </c>
      <c r="IU37" s="188">
        <v>5961</v>
      </c>
      <c r="IV37" s="188">
        <v>0</v>
      </c>
      <c r="IW37" s="188">
        <v>6653</v>
      </c>
      <c r="IX37" s="188">
        <v>2178</v>
      </c>
      <c r="IY37" s="188">
        <v>703</v>
      </c>
      <c r="IZ37" s="188">
        <v>3419</v>
      </c>
      <c r="JA37" s="188">
        <v>4174</v>
      </c>
      <c r="JB37" s="188">
        <v>-47</v>
      </c>
      <c r="JC37" s="188">
        <v>-60</v>
      </c>
      <c r="JD37" s="188">
        <v>52</v>
      </c>
      <c r="JF37" s="188">
        <v>6989</v>
      </c>
      <c r="JG37" s="188">
        <v>0</v>
      </c>
      <c r="JH37" s="188">
        <v>6293</v>
      </c>
      <c r="JI37" s="188">
        <v>3102</v>
      </c>
      <c r="JJ37" s="188">
        <v>769</v>
      </c>
      <c r="JK37" s="188">
        <v>1118</v>
      </c>
      <c r="JL37" s="188">
        <v>3846</v>
      </c>
      <c r="JM37" s="188">
        <v>561</v>
      </c>
      <c r="JN37" s="188">
        <v>-60</v>
      </c>
      <c r="JO37" s="188">
        <v>29</v>
      </c>
      <c r="JQ37" s="188">
        <v>7081</v>
      </c>
      <c r="JR37" s="188">
        <v>0</v>
      </c>
      <c r="JS37" s="188">
        <v>1098</v>
      </c>
      <c r="JT37" s="188">
        <v>1667</v>
      </c>
      <c r="JU37" s="188">
        <v>1356</v>
      </c>
      <c r="JV37" s="188">
        <v>5570</v>
      </c>
      <c r="JW37" s="188">
        <v>5143</v>
      </c>
      <c r="JX37" s="188">
        <v>412</v>
      </c>
      <c r="JY37" s="188">
        <v>-60</v>
      </c>
      <c r="JZ37" s="188">
        <v>0</v>
      </c>
      <c r="KB37" s="188">
        <v>4167</v>
      </c>
      <c r="KC37" s="188">
        <v>0</v>
      </c>
      <c r="KD37" s="188">
        <v>7257</v>
      </c>
      <c r="KE37" s="188">
        <v>1879</v>
      </c>
      <c r="KF37" s="188">
        <v>-213</v>
      </c>
      <c r="KG37" s="188">
        <v>5192</v>
      </c>
      <c r="KH37" s="188">
        <v>4152</v>
      </c>
      <c r="KI37" s="188">
        <v>-491</v>
      </c>
      <c r="KJ37" s="188">
        <v>-80</v>
      </c>
      <c r="KK37" s="188">
        <v>656</v>
      </c>
      <c r="KM37" s="188">
        <v>7099</v>
      </c>
      <c r="KN37" s="188">
        <v>0</v>
      </c>
      <c r="KO37" s="188">
        <v>5035</v>
      </c>
      <c r="KP37" s="188">
        <v>1810</v>
      </c>
      <c r="KQ37" s="188">
        <v>-946</v>
      </c>
      <c r="KR37" s="188">
        <v>3597</v>
      </c>
      <c r="KS37" s="188">
        <v>3618</v>
      </c>
      <c r="KT37" s="188">
        <v>827</v>
      </c>
      <c r="KU37" s="188">
        <v>-59</v>
      </c>
      <c r="KV37" s="188">
        <v>21</v>
      </c>
      <c r="KX37" s="188">
        <v>6083</v>
      </c>
      <c r="KY37" s="188">
        <v>0</v>
      </c>
      <c r="KZ37" s="188">
        <v>527</v>
      </c>
      <c r="LA37" s="188">
        <v>1725</v>
      </c>
      <c r="LB37" s="188">
        <v>-388</v>
      </c>
      <c r="LC37" s="188">
        <v>9468</v>
      </c>
      <c r="LD37" s="188">
        <v>4920</v>
      </c>
      <c r="LE37" s="188">
        <v>-1644</v>
      </c>
      <c r="LF37" s="188">
        <v>-80</v>
      </c>
      <c r="LG37" s="188">
        <v>0</v>
      </c>
      <c r="LI37" s="188">
        <v>7101</v>
      </c>
      <c r="LJ37" s="188">
        <v>0</v>
      </c>
      <c r="LK37" s="188">
        <v>5112</v>
      </c>
      <c r="LL37" s="188">
        <v>1870</v>
      </c>
      <c r="LM37" s="188">
        <v>-764</v>
      </c>
      <c r="LN37" s="188">
        <v>3050</v>
      </c>
      <c r="LO37" s="188">
        <v>3689</v>
      </c>
      <c r="LP37" s="188">
        <v>1452</v>
      </c>
      <c r="LQ37" s="188">
        <v>-60</v>
      </c>
      <c r="LR37" s="188">
        <v>17</v>
      </c>
      <c r="LT37" s="188">
        <v>6085</v>
      </c>
      <c r="LU37" s="188">
        <v>0</v>
      </c>
      <c r="LV37" s="188">
        <v>1219</v>
      </c>
      <c r="LW37" s="188">
        <v>1872</v>
      </c>
      <c r="LX37" s="188">
        <v>2293</v>
      </c>
      <c r="LY37" s="188">
        <v>7175</v>
      </c>
      <c r="LZ37" s="188">
        <v>5002</v>
      </c>
      <c r="MA37" s="188">
        <v>-898</v>
      </c>
      <c r="MB37" s="188">
        <v>-80</v>
      </c>
      <c r="MC37" s="188">
        <v>0</v>
      </c>
    </row>
    <row r="38" spans="2:341">
      <c r="B38" s="208">
        <f t="shared" ref="B38:B69" si="10">AVERAGE(M38,X38,AI38,AT38,BE38,BP38,CA38,CL38,CW38,DH38,DS38,ED38,EO38,EZ38,FK38,FV38,GG38,GR38,HC38,HN38,HY38,IJ38,IU38,JF38,JQ38,KB38,KM38,KX38,LI38,LT38)</f>
        <v>6420.0333333333338</v>
      </c>
      <c r="C38" s="208">
        <f t="shared" ref="C38:C69" si="11">AVERAGE(N38,Y38,AJ38,AU38,BF38,BQ38,CB38,CM38,CX38,DI38,DT38,EE38,EP38,FA38,FL38,FW38,GH38,GS38,HD38,HO38,HZ38,IK38,IV38,JG38,JR38,KC38,KN38,KY38,LJ38,LU38)</f>
        <v>0</v>
      </c>
      <c r="D38" s="208">
        <f t="shared" ref="D38:D69" si="12">AVERAGE(O38,Z38,AK38,AV38,BG38,BR38,CC38,CN38,CY38,DJ38,DU38,EF38,EQ38,FB38,FM38,FX38,GI38,GT38,HE38,HP38,IA38,IL38,IW38,JH38,JS38,KD38,KO38,KZ38,LK38,LV38)</f>
        <v>3477.5333333333333</v>
      </c>
      <c r="E38" s="208">
        <f t="shared" ref="E38:E69" si="13">AVERAGE(P38,AA38,AL38,AW38,BH38,BS38,CD38,CO38,CZ38,DK38,DV38,EG38,ER38,FC38,FN38,FY38,GJ38,GU38,HF38,HQ38,IB38,IM38,IX38,JI38,JT38,KE38,KP38,LA38,LL38,LW38)</f>
        <v>1794.7</v>
      </c>
      <c r="F38" s="208">
        <f t="shared" ref="F38:F69" si="14">AVERAGE(Q38,AB38,AM38,AX38,BI38,BT38,CE38,CP38,DA38,DL38,DW38,EH38,ES38,FD38,FO38,FZ38,GK38,GV38,HG38,HR38,IC38,IN38,IY38,JJ38,JU38,KF38,KQ38,LB38,LM38,LX38)</f>
        <v>818.36666666666667</v>
      </c>
      <c r="G38" s="208">
        <f t="shared" ref="G38:G69" si="15">AVERAGE(R38,AC38,AN38,AY38,BJ38,BU38,CF38,CQ38,DB38,DM38,DX38,EI38,ET38,FE38,FP38,GA38,GL38,GW38,HH38,HS38,ID38,IO38,IZ38,JK38,JV38,KG38,KR38,LC38,LN38,LY38)</f>
        <v>5897.6333333333332</v>
      </c>
      <c r="H38" s="208">
        <f t="shared" ref="H38:H69" si="16">AVERAGE(S38,AD38,AO38,AZ38,BK38,BV38,CG38,CR38,DC38,DN38,DY38,EJ38,EU38,FF38,FQ38,GB38,GM38,GX38,HI38,HT38,IE38,IP38,JA38,JL38,JW38,KH38,KS38,LD38,LO38,LZ38)</f>
        <v>4357.0333333333338</v>
      </c>
      <c r="I38" s="208">
        <f t="shared" ref="I38:I69" si="17">AVERAGE(T38,AE38,AP38,BA38,BL38,BW38,CH38,CS38,DD38,DO38,DZ38,EK38,EV38,FG38,FR38,GC38,GN38,GY38,HJ38,HU38,IF38,IQ38,JB38,JM38,JX38,KI38,KT38,LE38,LP38,MA38)</f>
        <v>-443.3</v>
      </c>
      <c r="J38" s="208">
        <f t="shared" ref="J38:J69" si="18">AVERAGE(U38,AF38,AQ38,BB38,BM38,BX38,CI38,CT38,DE38,DP38,EA38,EL38,EW38,FH38,FS38,GD38,GO38,GZ38,HK38,HV38,IG38,IR38,JC38,JN38,JY38,KJ38,KU38,LF38,LQ38,MB38)</f>
        <v>-61.2</v>
      </c>
      <c r="K38" s="208">
        <f t="shared" ref="K38:K69" si="19">AVERAGE(V38,AG38,AR38,BC38,BN38,BY38,CJ38,CU38,DF38,DQ38,EB38,EM38,EX38,FI38,FT38,GE38,GP38,HA38,HL38,HW38,IH38,IS38,JD38,JO38,JZ38,KK38,KV38,LG38,LR38,MC38)</f>
        <v>102.76666666666667</v>
      </c>
      <c r="M38" s="188">
        <v>7072</v>
      </c>
      <c r="N38" s="188">
        <v>0</v>
      </c>
      <c r="O38" s="188">
        <v>954</v>
      </c>
      <c r="P38" s="188">
        <v>1608</v>
      </c>
      <c r="Q38" s="188">
        <v>4712</v>
      </c>
      <c r="R38" s="188">
        <v>2436</v>
      </c>
      <c r="S38" s="188">
        <v>4815</v>
      </c>
      <c r="T38" s="188">
        <v>552</v>
      </c>
      <c r="U38" s="188">
        <v>-60</v>
      </c>
      <c r="V38" s="188">
        <v>0</v>
      </c>
      <c r="X38" s="188">
        <v>7060</v>
      </c>
      <c r="Y38" s="188">
        <v>0</v>
      </c>
      <c r="Z38" s="188">
        <v>2436</v>
      </c>
      <c r="AA38" s="188">
        <v>1405</v>
      </c>
      <c r="AB38" s="188">
        <v>4998</v>
      </c>
      <c r="AC38" s="188">
        <v>4057</v>
      </c>
      <c r="AD38" s="188">
        <v>3994</v>
      </c>
      <c r="AE38" s="188">
        <v>-1149</v>
      </c>
      <c r="AF38" s="188">
        <v>-58</v>
      </c>
      <c r="AG38" s="188">
        <v>21</v>
      </c>
      <c r="AI38" s="188">
        <v>6889</v>
      </c>
      <c r="AJ38" s="188">
        <v>0</v>
      </c>
      <c r="AK38" s="188">
        <v>6788</v>
      </c>
      <c r="AL38" s="188">
        <v>1870</v>
      </c>
      <c r="AM38" s="188">
        <v>47</v>
      </c>
      <c r="AN38" s="188">
        <v>5157</v>
      </c>
      <c r="AO38" s="188">
        <v>3472</v>
      </c>
      <c r="AP38" s="188">
        <v>-737</v>
      </c>
      <c r="AQ38" s="188">
        <v>-125</v>
      </c>
      <c r="AR38" s="188">
        <v>103</v>
      </c>
      <c r="AT38" s="188">
        <v>7079</v>
      </c>
      <c r="AU38" s="188">
        <v>0</v>
      </c>
      <c r="AV38" s="188">
        <v>1856</v>
      </c>
      <c r="AW38" s="188">
        <v>1398</v>
      </c>
      <c r="AX38" s="188">
        <v>5660</v>
      </c>
      <c r="AY38" s="188">
        <v>2534</v>
      </c>
      <c r="AZ38" s="188">
        <v>4933</v>
      </c>
      <c r="BA38" s="188">
        <v>-1175</v>
      </c>
      <c r="BB38" s="188">
        <v>-60</v>
      </c>
      <c r="BC38" s="188">
        <v>0</v>
      </c>
      <c r="BE38" s="188">
        <v>5945</v>
      </c>
      <c r="BF38" s="188">
        <v>0</v>
      </c>
      <c r="BG38" s="188">
        <v>6746</v>
      </c>
      <c r="BH38" s="188">
        <v>3618</v>
      </c>
      <c r="BI38" s="188">
        <v>184</v>
      </c>
      <c r="BJ38" s="188">
        <v>3256</v>
      </c>
      <c r="BK38" s="188">
        <v>3956</v>
      </c>
      <c r="BL38" s="188">
        <v>-990</v>
      </c>
      <c r="BM38" s="188">
        <v>-64</v>
      </c>
      <c r="BN38" s="188">
        <v>32</v>
      </c>
      <c r="BP38" s="188">
        <v>7095</v>
      </c>
      <c r="BQ38" s="188">
        <v>0</v>
      </c>
      <c r="BR38" s="188">
        <v>714</v>
      </c>
      <c r="BS38" s="188">
        <v>1297</v>
      </c>
      <c r="BT38" s="188">
        <v>3580</v>
      </c>
      <c r="BU38" s="188">
        <v>5118</v>
      </c>
      <c r="BV38" s="188">
        <v>4586</v>
      </c>
      <c r="BW38" s="188">
        <v>-43</v>
      </c>
      <c r="BX38" s="188">
        <v>-60</v>
      </c>
      <c r="BY38" s="188">
        <v>0</v>
      </c>
      <c r="CA38" s="188">
        <v>6875</v>
      </c>
      <c r="CB38" s="188">
        <v>0</v>
      </c>
      <c r="CC38" s="188">
        <v>7874</v>
      </c>
      <c r="CD38" s="188">
        <v>2791</v>
      </c>
      <c r="CE38" s="188">
        <v>-788</v>
      </c>
      <c r="CF38" s="188">
        <v>2083</v>
      </c>
      <c r="CG38" s="188">
        <v>3869</v>
      </c>
      <c r="CH38" s="188">
        <v>-388</v>
      </c>
      <c r="CI38" s="188">
        <v>-84</v>
      </c>
      <c r="CJ38" s="188">
        <v>231</v>
      </c>
      <c r="CL38" s="188">
        <v>5062</v>
      </c>
      <c r="CM38" s="188">
        <v>0</v>
      </c>
      <c r="CN38" s="188">
        <v>6630</v>
      </c>
      <c r="CO38" s="188">
        <v>2883</v>
      </c>
      <c r="CP38" s="188">
        <v>-66</v>
      </c>
      <c r="CQ38" s="188">
        <v>2320</v>
      </c>
      <c r="CR38" s="188">
        <v>3954</v>
      </c>
      <c r="CS38" s="188">
        <v>1639</v>
      </c>
      <c r="CT38" s="188">
        <v>-60</v>
      </c>
      <c r="CU38" s="188">
        <v>31</v>
      </c>
      <c r="CV38" s="190"/>
      <c r="CW38" s="188">
        <v>6070</v>
      </c>
      <c r="CX38" s="188">
        <v>0</v>
      </c>
      <c r="CY38" s="188">
        <v>1914</v>
      </c>
      <c r="CZ38" s="188">
        <v>1859</v>
      </c>
      <c r="DA38" s="188">
        <v>2364</v>
      </c>
      <c r="DB38" s="188">
        <v>8231</v>
      </c>
      <c r="DC38" s="188">
        <v>5298</v>
      </c>
      <c r="DD38" s="188">
        <v>-1834</v>
      </c>
      <c r="DE38" s="188">
        <v>0</v>
      </c>
      <c r="DF38" s="188">
        <v>0</v>
      </c>
      <c r="DH38" s="188">
        <v>6969</v>
      </c>
      <c r="DI38" s="188">
        <v>0</v>
      </c>
      <c r="DJ38" s="188">
        <v>1841</v>
      </c>
      <c r="DK38" s="188">
        <v>1707</v>
      </c>
      <c r="DL38" s="188">
        <v>896</v>
      </c>
      <c r="DM38" s="188">
        <v>6663</v>
      </c>
      <c r="DN38" s="188">
        <v>3687</v>
      </c>
      <c r="DO38" s="188">
        <v>904</v>
      </c>
      <c r="DP38" s="188">
        <v>-126</v>
      </c>
      <c r="DQ38" s="188">
        <v>677</v>
      </c>
      <c r="DS38" s="188">
        <v>7096</v>
      </c>
      <c r="DT38" s="188">
        <v>0</v>
      </c>
      <c r="DU38" s="188">
        <v>1056</v>
      </c>
      <c r="DV38" s="188">
        <v>1466</v>
      </c>
      <c r="DW38" s="188">
        <v>3886</v>
      </c>
      <c r="DX38" s="188">
        <v>4326</v>
      </c>
      <c r="DY38" s="188">
        <v>3428</v>
      </c>
      <c r="DZ38" s="188">
        <v>330</v>
      </c>
      <c r="EA38" s="188">
        <v>-60</v>
      </c>
      <c r="EB38" s="188">
        <v>96</v>
      </c>
      <c r="ED38" s="188">
        <v>7081</v>
      </c>
      <c r="EE38" s="188">
        <v>0</v>
      </c>
      <c r="EF38" s="188">
        <v>854</v>
      </c>
      <c r="EG38" s="188">
        <v>881</v>
      </c>
      <c r="EH38" s="188">
        <v>-492</v>
      </c>
      <c r="EI38" s="188">
        <v>7858</v>
      </c>
      <c r="EJ38" s="188">
        <v>4799</v>
      </c>
      <c r="EK38" s="188">
        <v>-243</v>
      </c>
      <c r="EL38" s="188">
        <v>-60</v>
      </c>
      <c r="EM38" s="188">
        <v>0</v>
      </c>
      <c r="EO38" s="188">
        <v>6458</v>
      </c>
      <c r="EP38" s="188">
        <v>0</v>
      </c>
      <c r="EQ38" s="188">
        <v>3982</v>
      </c>
      <c r="ER38" s="188">
        <v>1477</v>
      </c>
      <c r="ES38" s="188">
        <v>-1310</v>
      </c>
      <c r="ET38" s="188">
        <v>7640</v>
      </c>
      <c r="EU38" s="188">
        <v>4921</v>
      </c>
      <c r="EV38" s="188">
        <v>-300</v>
      </c>
      <c r="EW38" s="188">
        <v>0</v>
      </c>
      <c r="EX38" s="188">
        <v>0</v>
      </c>
      <c r="EZ38" s="188">
        <v>6864</v>
      </c>
      <c r="FA38" s="188">
        <v>0</v>
      </c>
      <c r="FB38" s="188">
        <v>3662</v>
      </c>
      <c r="FC38" s="188">
        <v>2137</v>
      </c>
      <c r="FD38" s="188">
        <v>-703</v>
      </c>
      <c r="FE38" s="188">
        <v>6673</v>
      </c>
      <c r="FF38" s="188">
        <v>3892</v>
      </c>
      <c r="FG38" s="188">
        <v>-893</v>
      </c>
      <c r="FH38" s="188">
        <v>-100</v>
      </c>
      <c r="FI38" s="188">
        <v>552</v>
      </c>
      <c r="FK38" s="188">
        <v>5043</v>
      </c>
      <c r="FL38" s="188">
        <v>0</v>
      </c>
      <c r="FM38" s="188">
        <v>4666</v>
      </c>
      <c r="FN38" s="188">
        <v>1426</v>
      </c>
      <c r="FO38" s="188">
        <v>-1422</v>
      </c>
      <c r="FP38" s="188">
        <v>9684</v>
      </c>
      <c r="FQ38" s="188">
        <v>3771</v>
      </c>
      <c r="FR38" s="188">
        <v>-1348</v>
      </c>
      <c r="FS38" s="188">
        <v>-60</v>
      </c>
      <c r="FT38" s="188">
        <v>23</v>
      </c>
      <c r="FV38" s="188">
        <v>5889</v>
      </c>
      <c r="FW38" s="188">
        <v>0</v>
      </c>
      <c r="FX38" s="188">
        <v>1088</v>
      </c>
      <c r="FY38" s="188">
        <v>1577</v>
      </c>
      <c r="FZ38" s="188">
        <v>-207</v>
      </c>
      <c r="GA38" s="188">
        <v>11768</v>
      </c>
      <c r="GB38" s="188">
        <v>4323</v>
      </c>
      <c r="GC38" s="188">
        <v>-2099</v>
      </c>
      <c r="GD38" s="188">
        <v>-60</v>
      </c>
      <c r="GE38" s="188">
        <v>85</v>
      </c>
      <c r="GG38" s="188">
        <v>5049</v>
      </c>
      <c r="GH38" s="188">
        <v>0</v>
      </c>
      <c r="GI38" s="188">
        <v>6647</v>
      </c>
      <c r="GJ38" s="188">
        <v>1357</v>
      </c>
      <c r="GK38" s="188">
        <v>8</v>
      </c>
      <c r="GL38" s="188">
        <v>5124</v>
      </c>
      <c r="GM38" s="188">
        <v>4226</v>
      </c>
      <c r="GN38" s="188">
        <v>683</v>
      </c>
      <c r="GO38" s="188">
        <v>-59</v>
      </c>
      <c r="GP38" s="188">
        <v>462</v>
      </c>
      <c r="GR38" s="188">
        <v>6244</v>
      </c>
      <c r="GS38" s="188">
        <v>0</v>
      </c>
      <c r="GT38" s="188">
        <v>1312</v>
      </c>
      <c r="GU38" s="188">
        <v>1541</v>
      </c>
      <c r="GV38" s="188">
        <v>-126</v>
      </c>
      <c r="GW38" s="188">
        <v>10381</v>
      </c>
      <c r="GX38" s="188">
        <v>5055</v>
      </c>
      <c r="GY38" s="188">
        <v>-1590</v>
      </c>
      <c r="GZ38" s="188">
        <v>0</v>
      </c>
      <c r="HA38" s="188">
        <v>0</v>
      </c>
      <c r="HC38" s="188">
        <v>6066</v>
      </c>
      <c r="HD38" s="188">
        <v>0</v>
      </c>
      <c r="HE38" s="188">
        <v>1018</v>
      </c>
      <c r="HF38" s="188">
        <v>454</v>
      </c>
      <c r="HG38" s="188">
        <v>-2077</v>
      </c>
      <c r="HH38" s="188">
        <v>14493</v>
      </c>
      <c r="HI38" s="188">
        <v>5070</v>
      </c>
      <c r="HJ38" s="188">
        <v>-1941</v>
      </c>
      <c r="HK38" s="188">
        <v>0</v>
      </c>
      <c r="HL38" s="188">
        <v>0</v>
      </c>
      <c r="HN38" s="188">
        <v>7083</v>
      </c>
      <c r="HO38" s="188">
        <v>0</v>
      </c>
      <c r="HP38" s="188">
        <v>1113</v>
      </c>
      <c r="HQ38" s="188">
        <v>1284</v>
      </c>
      <c r="HR38" s="188">
        <v>-13</v>
      </c>
      <c r="HS38" s="188">
        <v>8042</v>
      </c>
      <c r="HT38" s="188">
        <v>4953</v>
      </c>
      <c r="HU38" s="188">
        <v>-1055</v>
      </c>
      <c r="HV38" s="188">
        <v>-80</v>
      </c>
      <c r="HW38" s="188">
        <v>0</v>
      </c>
      <c r="HY38" s="188">
        <v>5976</v>
      </c>
      <c r="HZ38" s="188">
        <v>0</v>
      </c>
      <c r="IA38" s="188">
        <v>6859</v>
      </c>
      <c r="IB38" s="188">
        <v>2804</v>
      </c>
      <c r="IC38" s="188">
        <v>1309</v>
      </c>
      <c r="ID38" s="188">
        <v>2370</v>
      </c>
      <c r="IE38" s="188">
        <v>4078</v>
      </c>
      <c r="IF38" s="188">
        <v>-597</v>
      </c>
      <c r="IG38" s="188">
        <v>-60</v>
      </c>
      <c r="IH38" s="188">
        <v>29</v>
      </c>
      <c r="IJ38" s="188">
        <v>7070</v>
      </c>
      <c r="IK38" s="188">
        <v>0</v>
      </c>
      <c r="IL38" s="188">
        <v>1131</v>
      </c>
      <c r="IM38" s="188">
        <v>1178</v>
      </c>
      <c r="IN38" s="188">
        <v>1333</v>
      </c>
      <c r="IO38" s="188">
        <v>8074</v>
      </c>
      <c r="IP38" s="188">
        <v>5092</v>
      </c>
      <c r="IQ38" s="188">
        <v>-1230</v>
      </c>
      <c r="IR38" s="188">
        <v>-60</v>
      </c>
      <c r="IS38" s="188">
        <v>0</v>
      </c>
      <c r="IU38" s="188">
        <v>5961</v>
      </c>
      <c r="IV38" s="188">
        <v>0</v>
      </c>
      <c r="IW38" s="188">
        <v>6655</v>
      </c>
      <c r="IX38" s="188">
        <v>2174</v>
      </c>
      <c r="IY38" s="188">
        <v>783</v>
      </c>
      <c r="IZ38" s="188">
        <v>3369</v>
      </c>
      <c r="JA38" s="188">
        <v>4174</v>
      </c>
      <c r="JB38" s="188">
        <v>-78</v>
      </c>
      <c r="JC38" s="188">
        <v>-60</v>
      </c>
      <c r="JD38" s="188">
        <v>26</v>
      </c>
      <c r="JF38" s="188">
        <v>6985</v>
      </c>
      <c r="JG38" s="188">
        <v>0</v>
      </c>
      <c r="JH38" s="188">
        <v>6359</v>
      </c>
      <c r="JI38" s="188">
        <v>3089</v>
      </c>
      <c r="JJ38" s="188">
        <v>823</v>
      </c>
      <c r="JK38" s="188">
        <v>1079</v>
      </c>
      <c r="JL38" s="188">
        <v>3846</v>
      </c>
      <c r="JM38" s="188">
        <v>473</v>
      </c>
      <c r="JN38" s="188">
        <v>-60</v>
      </c>
      <c r="JO38" s="188">
        <v>30</v>
      </c>
      <c r="JQ38" s="188">
        <v>7080</v>
      </c>
      <c r="JR38" s="188">
        <v>0</v>
      </c>
      <c r="JS38" s="188">
        <v>1109</v>
      </c>
      <c r="JT38" s="188">
        <v>1651</v>
      </c>
      <c r="JU38" s="188">
        <v>1440</v>
      </c>
      <c r="JV38" s="188">
        <v>5517</v>
      </c>
      <c r="JW38" s="188">
        <v>5142</v>
      </c>
      <c r="JX38" s="188">
        <v>244</v>
      </c>
      <c r="JY38" s="188">
        <v>-60</v>
      </c>
      <c r="JZ38" s="188">
        <v>0</v>
      </c>
      <c r="KB38" s="188">
        <v>4173</v>
      </c>
      <c r="KC38" s="188">
        <v>0</v>
      </c>
      <c r="KD38" s="188">
        <v>7186</v>
      </c>
      <c r="KE38" s="188">
        <v>1765</v>
      </c>
      <c r="KF38" s="188">
        <v>-340</v>
      </c>
      <c r="KG38" s="188">
        <v>5275</v>
      </c>
      <c r="KH38" s="188">
        <v>4152</v>
      </c>
      <c r="KI38" s="188">
        <v>-439</v>
      </c>
      <c r="KJ38" s="188">
        <v>-80</v>
      </c>
      <c r="KK38" s="188">
        <v>647</v>
      </c>
      <c r="KM38" s="188">
        <v>7096</v>
      </c>
      <c r="KN38" s="188">
        <v>0</v>
      </c>
      <c r="KO38" s="188">
        <v>4979</v>
      </c>
      <c r="KP38" s="188">
        <v>1831</v>
      </c>
      <c r="KQ38" s="188">
        <v>-897</v>
      </c>
      <c r="KR38" s="188">
        <v>3641</v>
      </c>
      <c r="KS38" s="188">
        <v>3618</v>
      </c>
      <c r="KT38" s="188">
        <v>1003</v>
      </c>
      <c r="KU38" s="188">
        <v>-60</v>
      </c>
      <c r="KV38" s="188">
        <v>21</v>
      </c>
      <c r="KX38" s="188">
        <v>6088</v>
      </c>
      <c r="KY38" s="188">
        <v>0</v>
      </c>
      <c r="KZ38" s="188">
        <v>526</v>
      </c>
      <c r="LA38" s="188">
        <v>1649</v>
      </c>
      <c r="LB38" s="188">
        <v>-488</v>
      </c>
      <c r="LC38" s="188">
        <v>9513</v>
      </c>
      <c r="LD38" s="188">
        <v>4916</v>
      </c>
      <c r="LE38" s="188">
        <v>-1639</v>
      </c>
      <c r="LF38" s="188">
        <v>-80</v>
      </c>
      <c r="LG38" s="188">
        <v>0</v>
      </c>
      <c r="LI38" s="188">
        <v>7103</v>
      </c>
      <c r="LJ38" s="188">
        <v>0</v>
      </c>
      <c r="LK38" s="188">
        <v>5155</v>
      </c>
      <c r="LL38" s="188">
        <v>1737</v>
      </c>
      <c r="LM38" s="188">
        <v>-780</v>
      </c>
      <c r="LN38" s="188">
        <v>3059</v>
      </c>
      <c r="LO38" s="188">
        <v>3689</v>
      </c>
      <c r="LP38" s="188">
        <v>1535</v>
      </c>
      <c r="LQ38" s="188">
        <v>-60</v>
      </c>
      <c r="LR38" s="188">
        <v>17</v>
      </c>
      <c r="LT38" s="188">
        <v>6080</v>
      </c>
      <c r="LU38" s="188">
        <v>0</v>
      </c>
      <c r="LV38" s="188">
        <v>1216</v>
      </c>
      <c r="LW38" s="188">
        <v>1927</v>
      </c>
      <c r="LX38" s="188">
        <v>2237</v>
      </c>
      <c r="LY38" s="188">
        <v>7188</v>
      </c>
      <c r="LZ38" s="188">
        <v>5002</v>
      </c>
      <c r="MA38" s="188">
        <v>-894</v>
      </c>
      <c r="MB38" s="188">
        <v>-80</v>
      </c>
      <c r="MC38" s="188">
        <v>0</v>
      </c>
    </row>
    <row r="39" spans="2:341">
      <c r="B39" s="208">
        <f t="shared" si="10"/>
        <v>6420.5333333333338</v>
      </c>
      <c r="C39" s="208">
        <f t="shared" si="11"/>
        <v>0</v>
      </c>
      <c r="D39" s="208">
        <f t="shared" si="12"/>
        <v>3508.5</v>
      </c>
      <c r="E39" s="208">
        <f t="shared" si="13"/>
        <v>1810.4666666666667</v>
      </c>
      <c r="F39" s="208">
        <f t="shared" si="14"/>
        <v>846.93333333333328</v>
      </c>
      <c r="G39" s="208">
        <f t="shared" si="15"/>
        <v>5886.4</v>
      </c>
      <c r="H39" s="208">
        <f t="shared" si="16"/>
        <v>4356.4666666666662</v>
      </c>
      <c r="I39" s="208">
        <f t="shared" si="17"/>
        <v>-443.13333333333333</v>
      </c>
      <c r="J39" s="208">
        <f t="shared" si="18"/>
        <v>-61.266666666666666</v>
      </c>
      <c r="K39" s="208">
        <f t="shared" si="19"/>
        <v>100.86666666666666</v>
      </c>
      <c r="M39" s="188">
        <v>7073</v>
      </c>
      <c r="N39" s="188">
        <v>0</v>
      </c>
      <c r="O39" s="188">
        <v>979</v>
      </c>
      <c r="P39" s="188">
        <v>1584</v>
      </c>
      <c r="Q39" s="188">
        <v>4707</v>
      </c>
      <c r="R39" s="188">
        <v>2705</v>
      </c>
      <c r="S39" s="188">
        <v>4809</v>
      </c>
      <c r="T39" s="188">
        <v>492</v>
      </c>
      <c r="U39" s="188">
        <v>-59</v>
      </c>
      <c r="V39" s="188">
        <v>0</v>
      </c>
      <c r="X39" s="188">
        <v>7062</v>
      </c>
      <c r="Y39" s="188">
        <v>0</v>
      </c>
      <c r="Z39" s="188">
        <v>2382</v>
      </c>
      <c r="AA39" s="188">
        <v>1393</v>
      </c>
      <c r="AB39" s="188">
        <v>5125</v>
      </c>
      <c r="AC39" s="188">
        <v>4017</v>
      </c>
      <c r="AD39" s="188">
        <v>3994</v>
      </c>
      <c r="AE39" s="188">
        <v>-1335</v>
      </c>
      <c r="AF39" s="188">
        <v>-60</v>
      </c>
      <c r="AG39" s="188">
        <v>25</v>
      </c>
      <c r="AI39" s="188">
        <v>6890</v>
      </c>
      <c r="AJ39" s="188">
        <v>0</v>
      </c>
      <c r="AK39" s="188">
        <v>6866</v>
      </c>
      <c r="AL39" s="188">
        <v>1905</v>
      </c>
      <c r="AM39" s="188">
        <v>40</v>
      </c>
      <c r="AN39" s="188">
        <v>5121</v>
      </c>
      <c r="AO39" s="188">
        <v>3472</v>
      </c>
      <c r="AP39" s="188">
        <v>-489</v>
      </c>
      <c r="AQ39" s="188">
        <v>-126</v>
      </c>
      <c r="AR39" s="188">
        <v>101</v>
      </c>
      <c r="AT39" s="188">
        <v>7082</v>
      </c>
      <c r="AU39" s="188">
        <v>0</v>
      </c>
      <c r="AV39" s="188">
        <v>1861</v>
      </c>
      <c r="AW39" s="188">
        <v>1323</v>
      </c>
      <c r="AX39" s="188">
        <v>5770</v>
      </c>
      <c r="AY39" s="188">
        <v>2409</v>
      </c>
      <c r="AZ39" s="188">
        <v>4933</v>
      </c>
      <c r="BA39" s="188">
        <v>-1263</v>
      </c>
      <c r="BB39" s="188">
        <v>-60</v>
      </c>
      <c r="BC39" s="188">
        <v>0</v>
      </c>
      <c r="BE39" s="188">
        <v>5946</v>
      </c>
      <c r="BF39" s="188">
        <v>0</v>
      </c>
      <c r="BG39" s="188">
        <v>6770</v>
      </c>
      <c r="BH39" s="188">
        <v>3575</v>
      </c>
      <c r="BI39" s="188">
        <v>229</v>
      </c>
      <c r="BJ39" s="188">
        <v>3240</v>
      </c>
      <c r="BK39" s="188">
        <v>3956</v>
      </c>
      <c r="BL39" s="188">
        <v>-934</v>
      </c>
      <c r="BM39" s="188">
        <v>-64</v>
      </c>
      <c r="BN39" s="188">
        <v>32</v>
      </c>
      <c r="BP39" s="188">
        <v>7086</v>
      </c>
      <c r="BQ39" s="188">
        <v>0</v>
      </c>
      <c r="BR39" s="188">
        <v>714</v>
      </c>
      <c r="BS39" s="188">
        <v>1319</v>
      </c>
      <c r="BT39" s="188">
        <v>3637</v>
      </c>
      <c r="BU39" s="188">
        <v>5096</v>
      </c>
      <c r="BV39" s="188">
        <v>4586</v>
      </c>
      <c r="BW39" s="188">
        <v>-37</v>
      </c>
      <c r="BX39" s="188">
        <v>-60</v>
      </c>
      <c r="BY39" s="188">
        <v>0</v>
      </c>
      <c r="CA39" s="188">
        <v>6878</v>
      </c>
      <c r="CB39" s="188">
        <v>0</v>
      </c>
      <c r="CC39" s="188">
        <v>7945</v>
      </c>
      <c r="CD39" s="188">
        <v>2800</v>
      </c>
      <c r="CE39" s="188">
        <v>-726</v>
      </c>
      <c r="CF39" s="188">
        <v>1989</v>
      </c>
      <c r="CG39" s="188">
        <v>3869</v>
      </c>
      <c r="CH39" s="188">
        <v>-335</v>
      </c>
      <c r="CI39" s="188">
        <v>-84</v>
      </c>
      <c r="CJ39" s="188">
        <v>197</v>
      </c>
      <c r="CL39" s="188">
        <v>5061</v>
      </c>
      <c r="CM39" s="188">
        <v>0</v>
      </c>
      <c r="CN39" s="188">
        <v>6734</v>
      </c>
      <c r="CO39" s="188">
        <v>3015</v>
      </c>
      <c r="CP39" s="188">
        <v>0</v>
      </c>
      <c r="CQ39" s="188">
        <v>2371</v>
      </c>
      <c r="CR39" s="188">
        <v>3954</v>
      </c>
      <c r="CS39" s="188">
        <v>1440</v>
      </c>
      <c r="CT39" s="188">
        <v>-60</v>
      </c>
      <c r="CU39" s="188">
        <v>31</v>
      </c>
      <c r="CV39" s="190"/>
      <c r="CW39" s="188">
        <v>6073</v>
      </c>
      <c r="CX39" s="188">
        <v>0</v>
      </c>
      <c r="CY39" s="188">
        <v>1931</v>
      </c>
      <c r="CZ39" s="188">
        <v>1862</v>
      </c>
      <c r="DA39" s="188">
        <v>2212</v>
      </c>
      <c r="DB39" s="188">
        <v>8171</v>
      </c>
      <c r="DC39" s="188">
        <v>5298</v>
      </c>
      <c r="DD39" s="188">
        <v>-1993</v>
      </c>
      <c r="DE39" s="188">
        <v>0</v>
      </c>
      <c r="DF39" s="188">
        <v>0</v>
      </c>
      <c r="DH39" s="188">
        <v>6968</v>
      </c>
      <c r="DI39" s="188">
        <v>0</v>
      </c>
      <c r="DJ39" s="188">
        <v>1883</v>
      </c>
      <c r="DK39" s="188">
        <v>1745</v>
      </c>
      <c r="DL39" s="188">
        <v>879</v>
      </c>
      <c r="DM39" s="188">
        <v>6622</v>
      </c>
      <c r="DN39" s="188">
        <v>3687</v>
      </c>
      <c r="DO39" s="188">
        <v>987</v>
      </c>
      <c r="DP39" s="188">
        <v>-126</v>
      </c>
      <c r="DQ39" s="188">
        <v>677</v>
      </c>
      <c r="DS39" s="188">
        <v>7096</v>
      </c>
      <c r="DT39" s="188">
        <v>0</v>
      </c>
      <c r="DU39" s="188">
        <v>1078</v>
      </c>
      <c r="DV39" s="188">
        <v>1460</v>
      </c>
      <c r="DW39" s="188">
        <v>4059</v>
      </c>
      <c r="DX39" s="188">
        <v>4329</v>
      </c>
      <c r="DY39" s="188">
        <v>3428</v>
      </c>
      <c r="DZ39" s="188">
        <v>294</v>
      </c>
      <c r="EA39" s="188">
        <v>-60</v>
      </c>
      <c r="EB39" s="188">
        <v>91</v>
      </c>
      <c r="ED39" s="188">
        <v>7085</v>
      </c>
      <c r="EE39" s="188">
        <v>0</v>
      </c>
      <c r="EF39" s="188">
        <v>887</v>
      </c>
      <c r="EG39" s="188">
        <v>1024</v>
      </c>
      <c r="EH39" s="188">
        <v>-337</v>
      </c>
      <c r="EI39" s="188">
        <v>7873</v>
      </c>
      <c r="EJ39" s="188">
        <v>4799</v>
      </c>
      <c r="EK39" s="188">
        <v>-605</v>
      </c>
      <c r="EL39" s="188">
        <v>-60</v>
      </c>
      <c r="EM39" s="188">
        <v>0</v>
      </c>
      <c r="EO39" s="188">
        <v>6463</v>
      </c>
      <c r="EP39" s="188">
        <v>0</v>
      </c>
      <c r="EQ39" s="188">
        <v>4042</v>
      </c>
      <c r="ER39" s="188">
        <v>1594</v>
      </c>
      <c r="ES39" s="188">
        <v>-1252</v>
      </c>
      <c r="ET39" s="188">
        <v>7644</v>
      </c>
      <c r="EU39" s="188">
        <v>4921</v>
      </c>
      <c r="EV39" s="188">
        <v>-271</v>
      </c>
      <c r="EW39" s="188">
        <v>0</v>
      </c>
      <c r="EX39" s="188">
        <v>0</v>
      </c>
      <c r="EZ39" s="188">
        <v>6868</v>
      </c>
      <c r="FA39" s="188">
        <v>0</v>
      </c>
      <c r="FB39" s="188">
        <v>3767</v>
      </c>
      <c r="FC39" s="188">
        <v>2222</v>
      </c>
      <c r="FD39" s="188">
        <v>-504</v>
      </c>
      <c r="FE39" s="188">
        <v>6611</v>
      </c>
      <c r="FF39" s="188">
        <v>3892</v>
      </c>
      <c r="FG39" s="188">
        <v>-960</v>
      </c>
      <c r="FH39" s="188">
        <v>-100</v>
      </c>
      <c r="FI39" s="188">
        <v>541</v>
      </c>
      <c r="FK39" s="188">
        <v>5040</v>
      </c>
      <c r="FL39" s="188">
        <v>0</v>
      </c>
      <c r="FM39" s="188">
        <v>4742</v>
      </c>
      <c r="FN39" s="188">
        <v>1364</v>
      </c>
      <c r="FO39" s="188">
        <v>-1371</v>
      </c>
      <c r="FP39" s="188">
        <v>9754</v>
      </c>
      <c r="FQ39" s="188">
        <v>3771</v>
      </c>
      <c r="FR39" s="188">
        <v>-1512</v>
      </c>
      <c r="FS39" s="188">
        <v>-60</v>
      </c>
      <c r="FT39" s="188">
        <v>23</v>
      </c>
      <c r="FV39" s="188">
        <v>5890</v>
      </c>
      <c r="FW39" s="188">
        <v>0</v>
      </c>
      <c r="FX39" s="188">
        <v>1143</v>
      </c>
      <c r="FY39" s="188">
        <v>1681</v>
      </c>
      <c r="FZ39" s="188">
        <v>-212</v>
      </c>
      <c r="GA39" s="188">
        <v>11617</v>
      </c>
      <c r="GB39" s="188">
        <v>4323</v>
      </c>
      <c r="GC39" s="188">
        <v>-2229</v>
      </c>
      <c r="GD39" s="188">
        <v>-60</v>
      </c>
      <c r="GE39" s="188">
        <v>86</v>
      </c>
      <c r="GG39" s="188">
        <v>5048</v>
      </c>
      <c r="GH39" s="188">
        <v>0</v>
      </c>
      <c r="GI39" s="188">
        <v>6719</v>
      </c>
      <c r="GJ39" s="188">
        <v>1354</v>
      </c>
      <c r="GK39" s="188">
        <v>65</v>
      </c>
      <c r="GL39" s="188">
        <v>5136</v>
      </c>
      <c r="GM39" s="188">
        <v>4226</v>
      </c>
      <c r="GN39" s="188">
        <v>929</v>
      </c>
      <c r="GO39" s="188">
        <v>-59</v>
      </c>
      <c r="GP39" s="188">
        <v>462</v>
      </c>
      <c r="GR39" s="188">
        <v>6239</v>
      </c>
      <c r="GS39" s="188">
        <v>0</v>
      </c>
      <c r="GT39" s="188">
        <v>1339</v>
      </c>
      <c r="GU39" s="188">
        <v>1782</v>
      </c>
      <c r="GV39" s="188">
        <v>162</v>
      </c>
      <c r="GW39" s="188">
        <v>9952</v>
      </c>
      <c r="GX39" s="188">
        <v>5055</v>
      </c>
      <c r="GY39" s="188">
        <v>-1540</v>
      </c>
      <c r="GZ39" s="188">
        <v>0</v>
      </c>
      <c r="HA39" s="188">
        <v>0</v>
      </c>
      <c r="HC39" s="188">
        <v>6069</v>
      </c>
      <c r="HD39" s="188">
        <v>0</v>
      </c>
      <c r="HE39" s="188">
        <v>966</v>
      </c>
      <c r="HF39" s="188">
        <v>433</v>
      </c>
      <c r="HG39" s="188">
        <v>-2091</v>
      </c>
      <c r="HH39" s="188">
        <v>14560</v>
      </c>
      <c r="HI39" s="188">
        <v>5070</v>
      </c>
      <c r="HJ39" s="188">
        <v>-1816</v>
      </c>
      <c r="HK39" s="188">
        <v>0</v>
      </c>
      <c r="HL39" s="188">
        <v>0</v>
      </c>
      <c r="HN39" s="188">
        <v>7076</v>
      </c>
      <c r="HO39" s="188">
        <v>0</v>
      </c>
      <c r="HP39" s="188">
        <v>1137</v>
      </c>
      <c r="HQ39" s="188">
        <v>1369</v>
      </c>
      <c r="HR39" s="188">
        <v>115</v>
      </c>
      <c r="HS39" s="188">
        <v>7941</v>
      </c>
      <c r="HT39" s="188">
        <v>4953</v>
      </c>
      <c r="HU39" s="188">
        <v>-1133</v>
      </c>
      <c r="HV39" s="188">
        <v>-80</v>
      </c>
      <c r="HW39" s="188">
        <v>0</v>
      </c>
      <c r="HY39" s="188">
        <v>5974</v>
      </c>
      <c r="HZ39" s="188">
        <v>0</v>
      </c>
      <c r="IA39" s="188">
        <v>6869</v>
      </c>
      <c r="IB39" s="188">
        <v>2936</v>
      </c>
      <c r="IC39" s="188">
        <v>1340</v>
      </c>
      <c r="ID39" s="188">
        <v>2360</v>
      </c>
      <c r="IE39" s="188">
        <v>4078</v>
      </c>
      <c r="IF39" s="188">
        <v>-487</v>
      </c>
      <c r="IG39" s="188">
        <v>-60</v>
      </c>
      <c r="IH39" s="188">
        <v>28</v>
      </c>
      <c r="IJ39" s="188">
        <v>7074</v>
      </c>
      <c r="IK39" s="188">
        <v>0</v>
      </c>
      <c r="IL39" s="188">
        <v>1092</v>
      </c>
      <c r="IM39" s="188">
        <v>1039</v>
      </c>
      <c r="IN39" s="188">
        <v>991</v>
      </c>
      <c r="IO39" s="188">
        <v>8345</v>
      </c>
      <c r="IP39" s="188">
        <v>5092</v>
      </c>
      <c r="IQ39" s="188">
        <v>-1113</v>
      </c>
      <c r="IR39" s="188">
        <v>-60</v>
      </c>
      <c r="IS39" s="188">
        <v>0</v>
      </c>
      <c r="IU39" s="188">
        <v>5957</v>
      </c>
      <c r="IV39" s="188">
        <v>0</v>
      </c>
      <c r="IW39" s="188">
        <v>6649</v>
      </c>
      <c r="IX39" s="188">
        <v>2155</v>
      </c>
      <c r="IY39" s="188">
        <v>734</v>
      </c>
      <c r="IZ39" s="188">
        <v>3331</v>
      </c>
      <c r="JA39" s="188">
        <v>4174</v>
      </c>
      <c r="JB39" s="188">
        <v>-62</v>
      </c>
      <c r="JC39" s="188">
        <v>-60</v>
      </c>
      <c r="JD39" s="188">
        <v>26</v>
      </c>
      <c r="JF39" s="188">
        <v>6991</v>
      </c>
      <c r="JG39" s="188">
        <v>0</v>
      </c>
      <c r="JH39" s="188">
        <v>6439</v>
      </c>
      <c r="JI39" s="188">
        <v>2964</v>
      </c>
      <c r="JJ39" s="188">
        <v>835</v>
      </c>
      <c r="JK39" s="188">
        <v>1058</v>
      </c>
      <c r="JL39" s="188">
        <v>3846</v>
      </c>
      <c r="JM39" s="188">
        <v>685</v>
      </c>
      <c r="JN39" s="188">
        <v>-60</v>
      </c>
      <c r="JO39" s="188">
        <v>30</v>
      </c>
      <c r="JQ39" s="188">
        <v>7082</v>
      </c>
      <c r="JR39" s="188">
        <v>0</v>
      </c>
      <c r="JS39" s="188">
        <v>1129</v>
      </c>
      <c r="JT39" s="188">
        <v>1416</v>
      </c>
      <c r="JU39" s="188">
        <v>1339</v>
      </c>
      <c r="JV39" s="188">
        <v>5827</v>
      </c>
      <c r="JW39" s="188">
        <v>5143</v>
      </c>
      <c r="JX39" s="188">
        <v>293</v>
      </c>
      <c r="JY39" s="188">
        <v>-60</v>
      </c>
      <c r="JZ39" s="188">
        <v>0</v>
      </c>
      <c r="KB39" s="188">
        <v>4171</v>
      </c>
      <c r="KC39" s="188">
        <v>0</v>
      </c>
      <c r="KD39" s="188">
        <v>7151</v>
      </c>
      <c r="KE39" s="188">
        <v>1795</v>
      </c>
      <c r="KF39" s="188">
        <v>-340</v>
      </c>
      <c r="KG39" s="188">
        <v>5338</v>
      </c>
      <c r="KH39" s="188">
        <v>4152</v>
      </c>
      <c r="KI39" s="188">
        <v>-289</v>
      </c>
      <c r="KJ39" s="188">
        <v>-80</v>
      </c>
      <c r="KK39" s="188">
        <v>638</v>
      </c>
      <c r="KM39" s="188">
        <v>7101</v>
      </c>
      <c r="KN39" s="188">
        <v>0</v>
      </c>
      <c r="KO39" s="188">
        <v>5065</v>
      </c>
      <c r="KP39" s="188">
        <v>1866</v>
      </c>
      <c r="KQ39" s="188">
        <v>-909</v>
      </c>
      <c r="KR39" s="188">
        <v>3622</v>
      </c>
      <c r="KS39" s="188">
        <v>3618</v>
      </c>
      <c r="KT39" s="188">
        <v>965</v>
      </c>
      <c r="KU39" s="188">
        <v>-60</v>
      </c>
      <c r="KV39" s="188">
        <v>21</v>
      </c>
      <c r="KX39" s="188">
        <v>6086</v>
      </c>
      <c r="KY39" s="188">
        <v>0</v>
      </c>
      <c r="KZ39" s="188">
        <v>533</v>
      </c>
      <c r="LA39" s="188">
        <v>1805</v>
      </c>
      <c r="LB39" s="188">
        <v>-325</v>
      </c>
      <c r="LC39" s="188">
        <v>9426</v>
      </c>
      <c r="LD39" s="188">
        <v>4904</v>
      </c>
      <c r="LE39" s="188">
        <v>-1696</v>
      </c>
      <c r="LF39" s="188">
        <v>-80</v>
      </c>
      <c r="LG39" s="188">
        <v>0</v>
      </c>
      <c r="LI39" s="188">
        <v>7099</v>
      </c>
      <c r="LJ39" s="188">
        <v>0</v>
      </c>
      <c r="LK39" s="188">
        <v>5250</v>
      </c>
      <c r="LL39" s="188">
        <v>1765</v>
      </c>
      <c r="LM39" s="188">
        <v>-696</v>
      </c>
      <c r="LN39" s="188">
        <v>3035</v>
      </c>
      <c r="LO39" s="188">
        <v>3689</v>
      </c>
      <c r="LP39" s="188">
        <v>1433</v>
      </c>
      <c r="LQ39" s="188">
        <v>-60</v>
      </c>
      <c r="LR39" s="188">
        <v>17</v>
      </c>
      <c r="LT39" s="188">
        <v>6088</v>
      </c>
      <c r="LU39" s="188">
        <v>0</v>
      </c>
      <c r="LV39" s="188">
        <v>1193</v>
      </c>
      <c r="LW39" s="188">
        <v>1769</v>
      </c>
      <c r="LX39" s="188">
        <v>1932</v>
      </c>
      <c r="LY39" s="188">
        <v>7092</v>
      </c>
      <c r="LZ39" s="188">
        <v>5002</v>
      </c>
      <c r="MA39" s="188">
        <v>-713</v>
      </c>
      <c r="MB39" s="188">
        <v>-80</v>
      </c>
      <c r="MC39" s="188">
        <v>0</v>
      </c>
    </row>
    <row r="40" spans="2:341">
      <c r="B40" s="208">
        <f t="shared" si="10"/>
        <v>6420.4333333333334</v>
      </c>
      <c r="C40" s="208">
        <f t="shared" si="11"/>
        <v>0</v>
      </c>
      <c r="D40" s="208">
        <f t="shared" si="12"/>
        <v>3522.8333333333335</v>
      </c>
      <c r="E40" s="208">
        <f t="shared" si="13"/>
        <v>1846.5</v>
      </c>
      <c r="F40" s="208">
        <f t="shared" si="14"/>
        <v>901.7</v>
      </c>
      <c r="G40" s="208">
        <f t="shared" si="15"/>
        <v>5881.5666666666666</v>
      </c>
      <c r="H40" s="208">
        <f t="shared" si="16"/>
        <v>4356.5333333333338</v>
      </c>
      <c r="I40" s="208">
        <f t="shared" si="17"/>
        <v>-441.63333333333333</v>
      </c>
      <c r="J40" s="208">
        <f t="shared" si="18"/>
        <v>-61.333333333333336</v>
      </c>
      <c r="K40" s="208">
        <f t="shared" si="19"/>
        <v>98.433333333333337</v>
      </c>
      <c r="M40" s="188">
        <v>7070</v>
      </c>
      <c r="N40" s="188">
        <v>0</v>
      </c>
      <c r="O40" s="188">
        <v>970</v>
      </c>
      <c r="P40" s="188">
        <v>1452</v>
      </c>
      <c r="Q40" s="188">
        <v>4519</v>
      </c>
      <c r="R40" s="188">
        <v>3077</v>
      </c>
      <c r="S40" s="188">
        <v>4806</v>
      </c>
      <c r="T40" s="188">
        <v>272</v>
      </c>
      <c r="U40" s="188">
        <v>-60</v>
      </c>
      <c r="V40" s="188">
        <v>0</v>
      </c>
      <c r="X40" s="188">
        <v>7062</v>
      </c>
      <c r="Y40" s="188">
        <v>0</v>
      </c>
      <c r="Z40" s="188">
        <v>2420</v>
      </c>
      <c r="AA40" s="188">
        <v>1491</v>
      </c>
      <c r="AB40" s="188">
        <v>5109</v>
      </c>
      <c r="AC40" s="188">
        <v>3971</v>
      </c>
      <c r="AD40" s="188">
        <v>3994</v>
      </c>
      <c r="AE40" s="188">
        <v>-1156</v>
      </c>
      <c r="AF40" s="188">
        <v>-60</v>
      </c>
      <c r="AG40" s="188">
        <v>27</v>
      </c>
      <c r="AI40" s="188">
        <v>6895</v>
      </c>
      <c r="AJ40" s="188">
        <v>0</v>
      </c>
      <c r="AK40" s="188">
        <v>6835</v>
      </c>
      <c r="AL40" s="188">
        <v>1954</v>
      </c>
      <c r="AM40" s="188">
        <v>69</v>
      </c>
      <c r="AN40" s="188">
        <v>5090</v>
      </c>
      <c r="AO40" s="188">
        <v>3472</v>
      </c>
      <c r="AP40" s="188">
        <v>-427</v>
      </c>
      <c r="AQ40" s="188">
        <v>-126</v>
      </c>
      <c r="AR40" s="188">
        <v>101</v>
      </c>
      <c r="AT40" s="188">
        <v>7081</v>
      </c>
      <c r="AU40" s="188">
        <v>0</v>
      </c>
      <c r="AV40" s="188">
        <v>1871</v>
      </c>
      <c r="AW40" s="188">
        <v>1418</v>
      </c>
      <c r="AX40" s="188">
        <v>5877</v>
      </c>
      <c r="AY40" s="188">
        <v>2342</v>
      </c>
      <c r="AZ40" s="188">
        <v>4933</v>
      </c>
      <c r="BA40" s="188">
        <v>-1346</v>
      </c>
      <c r="BB40" s="188">
        <v>-60</v>
      </c>
      <c r="BC40" s="188">
        <v>0</v>
      </c>
      <c r="BE40" s="188">
        <v>5947</v>
      </c>
      <c r="BF40" s="188">
        <v>0</v>
      </c>
      <c r="BG40" s="188">
        <v>6727</v>
      </c>
      <c r="BH40" s="188">
        <v>3690</v>
      </c>
      <c r="BI40" s="188">
        <v>425</v>
      </c>
      <c r="BJ40" s="188">
        <v>3161</v>
      </c>
      <c r="BK40" s="188">
        <v>3956</v>
      </c>
      <c r="BL40" s="188">
        <v>-925</v>
      </c>
      <c r="BM40" s="188">
        <v>-64</v>
      </c>
      <c r="BN40" s="188">
        <v>31</v>
      </c>
      <c r="BP40" s="188">
        <v>7088</v>
      </c>
      <c r="BQ40" s="188">
        <v>0</v>
      </c>
      <c r="BR40" s="188">
        <v>722</v>
      </c>
      <c r="BS40" s="188">
        <v>1337</v>
      </c>
      <c r="BT40" s="188">
        <v>3678</v>
      </c>
      <c r="BU40" s="188">
        <v>5112</v>
      </c>
      <c r="BV40" s="188">
        <v>4586</v>
      </c>
      <c r="BW40" s="188">
        <v>60</v>
      </c>
      <c r="BX40" s="188">
        <v>-60</v>
      </c>
      <c r="BY40" s="188">
        <v>0</v>
      </c>
      <c r="CA40" s="188">
        <v>6871</v>
      </c>
      <c r="CB40" s="188">
        <v>0</v>
      </c>
      <c r="CC40" s="188">
        <v>7906</v>
      </c>
      <c r="CD40" s="188">
        <v>2922</v>
      </c>
      <c r="CE40" s="188">
        <v>-701</v>
      </c>
      <c r="CF40" s="188">
        <v>1964</v>
      </c>
      <c r="CG40" s="188">
        <v>3869</v>
      </c>
      <c r="CH40" s="188">
        <v>-279</v>
      </c>
      <c r="CI40" s="188">
        <v>-84</v>
      </c>
      <c r="CJ40" s="188">
        <v>158</v>
      </c>
      <c r="CL40" s="188">
        <v>5064</v>
      </c>
      <c r="CM40" s="188">
        <v>0</v>
      </c>
      <c r="CN40" s="188">
        <v>6754</v>
      </c>
      <c r="CO40" s="188">
        <v>2993</v>
      </c>
      <c r="CP40" s="188">
        <v>18</v>
      </c>
      <c r="CQ40" s="188">
        <v>2419</v>
      </c>
      <c r="CR40" s="188">
        <v>3954</v>
      </c>
      <c r="CS40" s="188">
        <v>1373</v>
      </c>
      <c r="CT40" s="188">
        <v>-60</v>
      </c>
      <c r="CU40" s="188">
        <v>31</v>
      </c>
      <c r="CV40" s="190"/>
      <c r="CW40" s="188">
        <v>6072</v>
      </c>
      <c r="CX40" s="188">
        <v>0</v>
      </c>
      <c r="CY40" s="188">
        <v>1975</v>
      </c>
      <c r="CZ40" s="188">
        <v>1917</v>
      </c>
      <c r="DA40" s="188">
        <v>2307</v>
      </c>
      <c r="DB40" s="188">
        <v>8072</v>
      </c>
      <c r="DC40" s="188">
        <v>5299</v>
      </c>
      <c r="DD40" s="188">
        <v>-1805</v>
      </c>
      <c r="DE40" s="188">
        <v>0</v>
      </c>
      <c r="DF40" s="188">
        <v>0</v>
      </c>
      <c r="DH40" s="188">
        <v>6961</v>
      </c>
      <c r="DI40" s="188">
        <v>0</v>
      </c>
      <c r="DJ40" s="188">
        <v>1944</v>
      </c>
      <c r="DK40" s="188">
        <v>2008</v>
      </c>
      <c r="DL40" s="188">
        <v>899</v>
      </c>
      <c r="DM40" s="188">
        <v>6615</v>
      </c>
      <c r="DN40" s="188">
        <v>3687</v>
      </c>
      <c r="DO40" s="188">
        <v>1096</v>
      </c>
      <c r="DP40" s="188">
        <v>-126</v>
      </c>
      <c r="DQ40" s="188">
        <v>677</v>
      </c>
      <c r="DS40" s="188">
        <v>7097</v>
      </c>
      <c r="DT40" s="188">
        <v>0</v>
      </c>
      <c r="DU40" s="188">
        <v>1069</v>
      </c>
      <c r="DV40" s="188">
        <v>1440</v>
      </c>
      <c r="DW40" s="188">
        <v>4276</v>
      </c>
      <c r="DX40" s="188">
        <v>4360</v>
      </c>
      <c r="DY40" s="188">
        <v>3428</v>
      </c>
      <c r="DZ40" s="188">
        <v>352</v>
      </c>
      <c r="EA40" s="188">
        <v>-60</v>
      </c>
      <c r="EB40" s="188">
        <v>90</v>
      </c>
      <c r="ED40" s="188">
        <v>7084</v>
      </c>
      <c r="EE40" s="188">
        <v>0</v>
      </c>
      <c r="EF40" s="188">
        <v>898</v>
      </c>
      <c r="EG40" s="188">
        <v>1013</v>
      </c>
      <c r="EH40" s="188">
        <v>-233</v>
      </c>
      <c r="EI40" s="188">
        <v>7884</v>
      </c>
      <c r="EJ40" s="188">
        <v>4799</v>
      </c>
      <c r="EK40" s="188">
        <v>-559</v>
      </c>
      <c r="EL40" s="188">
        <v>-60</v>
      </c>
      <c r="EM40" s="188">
        <v>0</v>
      </c>
      <c r="EO40" s="188">
        <v>6460</v>
      </c>
      <c r="EP40" s="188">
        <v>0</v>
      </c>
      <c r="EQ40" s="188">
        <v>4001</v>
      </c>
      <c r="ER40" s="188">
        <v>1502</v>
      </c>
      <c r="ES40" s="188">
        <v>-1400</v>
      </c>
      <c r="ET40" s="188">
        <v>7722</v>
      </c>
      <c r="EU40" s="188">
        <v>4921</v>
      </c>
      <c r="EV40" s="188">
        <v>-375</v>
      </c>
      <c r="EW40" s="188">
        <v>0</v>
      </c>
      <c r="EX40" s="188">
        <v>0</v>
      </c>
      <c r="EZ40" s="188">
        <v>6870</v>
      </c>
      <c r="FA40" s="188">
        <v>0</v>
      </c>
      <c r="FB40" s="188">
        <v>3684</v>
      </c>
      <c r="FC40" s="188">
        <v>2153</v>
      </c>
      <c r="FD40" s="188">
        <v>-457</v>
      </c>
      <c r="FE40" s="188">
        <v>6585</v>
      </c>
      <c r="FF40" s="188">
        <v>3892</v>
      </c>
      <c r="FG40" s="188">
        <v>-810</v>
      </c>
      <c r="FH40" s="188">
        <v>-100</v>
      </c>
      <c r="FI40" s="188">
        <v>526</v>
      </c>
      <c r="FK40" s="188">
        <v>5035</v>
      </c>
      <c r="FL40" s="188">
        <v>0</v>
      </c>
      <c r="FM40" s="188">
        <v>4948</v>
      </c>
      <c r="FN40" s="188">
        <v>1413</v>
      </c>
      <c r="FO40" s="188">
        <v>-1134</v>
      </c>
      <c r="FP40" s="188">
        <v>9736</v>
      </c>
      <c r="FQ40" s="188">
        <v>3771</v>
      </c>
      <c r="FR40" s="188">
        <v>-1516</v>
      </c>
      <c r="FS40" s="188">
        <v>-60</v>
      </c>
      <c r="FT40" s="188">
        <v>23</v>
      </c>
      <c r="FV40" s="188">
        <v>5887</v>
      </c>
      <c r="FW40" s="188">
        <v>0</v>
      </c>
      <c r="FX40" s="188">
        <v>1119</v>
      </c>
      <c r="FY40" s="188">
        <v>1648</v>
      </c>
      <c r="FZ40" s="188">
        <v>-274</v>
      </c>
      <c r="GA40" s="188">
        <v>11555</v>
      </c>
      <c r="GB40" s="188">
        <v>4323</v>
      </c>
      <c r="GC40" s="188">
        <v>-2077</v>
      </c>
      <c r="GD40" s="188">
        <v>-60</v>
      </c>
      <c r="GE40" s="188">
        <v>86</v>
      </c>
      <c r="GG40" s="188">
        <v>5048</v>
      </c>
      <c r="GH40" s="188">
        <v>0</v>
      </c>
      <c r="GI40" s="188">
        <v>6784</v>
      </c>
      <c r="GJ40" s="188">
        <v>1355</v>
      </c>
      <c r="GK40" s="188">
        <v>38</v>
      </c>
      <c r="GL40" s="188">
        <v>5031</v>
      </c>
      <c r="GM40" s="188">
        <v>4226</v>
      </c>
      <c r="GN40" s="188">
        <v>936</v>
      </c>
      <c r="GO40" s="188">
        <v>-60</v>
      </c>
      <c r="GP40" s="188">
        <v>462</v>
      </c>
      <c r="GR40" s="188">
        <v>6253</v>
      </c>
      <c r="GS40" s="188">
        <v>0</v>
      </c>
      <c r="GT40" s="188">
        <v>1359</v>
      </c>
      <c r="GU40" s="188">
        <v>1768</v>
      </c>
      <c r="GV40" s="188">
        <v>214</v>
      </c>
      <c r="GW40" s="188">
        <v>10032</v>
      </c>
      <c r="GX40" s="188">
        <v>5055</v>
      </c>
      <c r="GY40" s="188">
        <v>-1697</v>
      </c>
      <c r="GZ40" s="188">
        <v>0</v>
      </c>
      <c r="HA40" s="188">
        <v>0</v>
      </c>
      <c r="HC40" s="188">
        <v>6065</v>
      </c>
      <c r="HD40" s="188">
        <v>0</v>
      </c>
      <c r="HE40" s="188">
        <v>950</v>
      </c>
      <c r="HF40" s="188">
        <v>422</v>
      </c>
      <c r="HG40" s="188">
        <v>-2038</v>
      </c>
      <c r="HH40" s="188">
        <v>14501</v>
      </c>
      <c r="HI40" s="188">
        <v>5070</v>
      </c>
      <c r="HJ40" s="188">
        <v>-2052</v>
      </c>
      <c r="HK40" s="188">
        <v>0</v>
      </c>
      <c r="HL40" s="188">
        <v>0</v>
      </c>
      <c r="HN40" s="188">
        <v>7084</v>
      </c>
      <c r="HO40" s="188">
        <v>0</v>
      </c>
      <c r="HP40" s="188">
        <v>1141</v>
      </c>
      <c r="HQ40" s="188">
        <v>1421</v>
      </c>
      <c r="HR40" s="188">
        <v>169</v>
      </c>
      <c r="HS40" s="188">
        <v>7920</v>
      </c>
      <c r="HT40" s="188">
        <v>4953</v>
      </c>
      <c r="HU40" s="188">
        <v>-1097</v>
      </c>
      <c r="HV40" s="188">
        <v>-80</v>
      </c>
      <c r="HW40" s="188">
        <v>0</v>
      </c>
      <c r="HY40" s="188">
        <v>5977</v>
      </c>
      <c r="HZ40" s="188">
        <v>0</v>
      </c>
      <c r="IA40" s="188">
        <v>6897</v>
      </c>
      <c r="IB40" s="188">
        <v>2915</v>
      </c>
      <c r="IC40" s="188">
        <v>1431</v>
      </c>
      <c r="ID40" s="188">
        <v>2356</v>
      </c>
      <c r="IE40" s="188">
        <v>4078</v>
      </c>
      <c r="IF40" s="188">
        <v>-414</v>
      </c>
      <c r="IG40" s="188">
        <v>-60</v>
      </c>
      <c r="IH40" s="188">
        <v>28</v>
      </c>
      <c r="IJ40" s="188">
        <v>7085</v>
      </c>
      <c r="IK40" s="188">
        <v>0</v>
      </c>
      <c r="IL40" s="188">
        <v>1185</v>
      </c>
      <c r="IM40" s="188">
        <v>1183</v>
      </c>
      <c r="IN40" s="188">
        <v>1301</v>
      </c>
      <c r="IO40" s="188">
        <v>8302</v>
      </c>
      <c r="IP40" s="188">
        <v>5092</v>
      </c>
      <c r="IQ40" s="188">
        <v>-1282</v>
      </c>
      <c r="IR40" s="188">
        <v>-60</v>
      </c>
      <c r="IS40" s="188">
        <v>0</v>
      </c>
      <c r="IU40" s="188">
        <v>5954</v>
      </c>
      <c r="IV40" s="188">
        <v>0</v>
      </c>
      <c r="IW40" s="188">
        <v>6702</v>
      </c>
      <c r="IX40" s="188">
        <v>2331</v>
      </c>
      <c r="IY40" s="188">
        <v>885</v>
      </c>
      <c r="IZ40" s="188">
        <v>3282</v>
      </c>
      <c r="JA40" s="188">
        <v>4174</v>
      </c>
      <c r="JB40" s="188">
        <v>-174</v>
      </c>
      <c r="JC40" s="188">
        <v>-60</v>
      </c>
      <c r="JD40" s="188">
        <v>27</v>
      </c>
      <c r="JF40" s="188">
        <v>6991</v>
      </c>
      <c r="JG40" s="188">
        <v>0</v>
      </c>
      <c r="JH40" s="188">
        <v>6533</v>
      </c>
      <c r="JI40" s="188">
        <v>3007</v>
      </c>
      <c r="JJ40" s="188">
        <v>837</v>
      </c>
      <c r="JK40" s="188">
        <v>1065</v>
      </c>
      <c r="JL40" s="188">
        <v>3846</v>
      </c>
      <c r="JM40" s="188">
        <v>547</v>
      </c>
      <c r="JN40" s="188">
        <v>-60</v>
      </c>
      <c r="JO40" s="188">
        <v>23</v>
      </c>
      <c r="JQ40" s="188">
        <v>7079</v>
      </c>
      <c r="JR40" s="188">
        <v>0</v>
      </c>
      <c r="JS40" s="188">
        <v>1151</v>
      </c>
      <c r="JT40" s="188">
        <v>1439</v>
      </c>
      <c r="JU40" s="188">
        <v>1224</v>
      </c>
      <c r="JV40" s="188">
        <v>5782</v>
      </c>
      <c r="JW40" s="188">
        <v>5143</v>
      </c>
      <c r="JX40" s="188">
        <v>569</v>
      </c>
      <c r="JY40" s="188">
        <v>-60</v>
      </c>
      <c r="JZ40" s="188">
        <v>0</v>
      </c>
      <c r="KB40" s="188">
        <v>4168</v>
      </c>
      <c r="KC40" s="188">
        <v>0</v>
      </c>
      <c r="KD40" s="188">
        <v>7051</v>
      </c>
      <c r="KE40" s="188">
        <v>1759</v>
      </c>
      <c r="KF40" s="188">
        <v>-407</v>
      </c>
      <c r="KG40" s="188">
        <v>5438</v>
      </c>
      <c r="KH40" s="188">
        <v>4152</v>
      </c>
      <c r="KI40" s="188">
        <v>-447</v>
      </c>
      <c r="KJ40" s="188">
        <v>-80</v>
      </c>
      <c r="KK40" s="188">
        <v>625</v>
      </c>
      <c r="KM40" s="188">
        <v>7099</v>
      </c>
      <c r="KN40" s="188">
        <v>0</v>
      </c>
      <c r="KO40" s="188">
        <v>5042</v>
      </c>
      <c r="KP40" s="188">
        <v>1893</v>
      </c>
      <c r="KQ40" s="188">
        <v>-860</v>
      </c>
      <c r="KR40" s="188">
        <v>3642</v>
      </c>
      <c r="KS40" s="188">
        <v>3618</v>
      </c>
      <c r="KT40" s="188">
        <v>959</v>
      </c>
      <c r="KU40" s="188">
        <v>-60</v>
      </c>
      <c r="KV40" s="188">
        <v>21</v>
      </c>
      <c r="KX40" s="188">
        <v>6079</v>
      </c>
      <c r="KY40" s="188">
        <v>0</v>
      </c>
      <c r="KZ40" s="188">
        <v>558</v>
      </c>
      <c r="LA40" s="188">
        <v>1791</v>
      </c>
      <c r="LB40" s="188">
        <v>-277</v>
      </c>
      <c r="LC40" s="188">
        <v>9447</v>
      </c>
      <c r="LD40" s="188">
        <v>4908</v>
      </c>
      <c r="LE40" s="188">
        <v>-1702</v>
      </c>
      <c r="LF40" s="188">
        <v>-80</v>
      </c>
      <c r="LG40" s="188">
        <v>0</v>
      </c>
      <c r="LI40" s="188">
        <v>7101</v>
      </c>
      <c r="LJ40" s="188">
        <v>0</v>
      </c>
      <c r="LK40" s="188">
        <v>5269</v>
      </c>
      <c r="LL40" s="188">
        <v>1815</v>
      </c>
      <c r="LM40" s="188">
        <v>-646</v>
      </c>
      <c r="LN40" s="188">
        <v>3046</v>
      </c>
      <c r="LO40" s="188">
        <v>3689</v>
      </c>
      <c r="LP40" s="188">
        <v>1533</v>
      </c>
      <c r="LQ40" s="188">
        <v>-60</v>
      </c>
      <c r="LR40" s="188">
        <v>17</v>
      </c>
      <c r="LT40" s="188">
        <v>6086</v>
      </c>
      <c r="LU40" s="188">
        <v>0</v>
      </c>
      <c r="LV40" s="188">
        <v>1220</v>
      </c>
      <c r="LW40" s="188">
        <v>1945</v>
      </c>
      <c r="LX40" s="188">
        <v>2202</v>
      </c>
      <c r="LY40" s="188">
        <v>6938</v>
      </c>
      <c r="LZ40" s="188">
        <v>5002</v>
      </c>
      <c r="MA40" s="188">
        <v>-806</v>
      </c>
      <c r="MB40" s="188">
        <v>-80</v>
      </c>
      <c r="MC40" s="188">
        <v>0</v>
      </c>
    </row>
    <row r="41" spans="2:341">
      <c r="B41" s="208">
        <f t="shared" si="10"/>
        <v>6421.6333333333332</v>
      </c>
      <c r="C41" s="208">
        <f t="shared" si="11"/>
        <v>0</v>
      </c>
      <c r="D41" s="208">
        <f t="shared" si="12"/>
        <v>3535.9333333333334</v>
      </c>
      <c r="E41" s="208">
        <f t="shared" si="13"/>
        <v>1853.4333333333334</v>
      </c>
      <c r="F41" s="208">
        <f t="shared" si="14"/>
        <v>932.86666666666667</v>
      </c>
      <c r="G41" s="208">
        <f t="shared" si="15"/>
        <v>5905.5333333333338</v>
      </c>
      <c r="H41" s="208">
        <f t="shared" si="16"/>
        <v>4357.0666666666666</v>
      </c>
      <c r="I41" s="208">
        <f t="shared" si="17"/>
        <v>-415.73333333333335</v>
      </c>
      <c r="J41" s="208">
        <f t="shared" si="18"/>
        <v>-61.3</v>
      </c>
      <c r="K41" s="208">
        <f t="shared" si="19"/>
        <v>94.6</v>
      </c>
      <c r="M41" s="188">
        <v>7075</v>
      </c>
      <c r="N41" s="188">
        <v>0</v>
      </c>
      <c r="O41" s="188">
        <v>963</v>
      </c>
      <c r="P41" s="188">
        <v>1353</v>
      </c>
      <c r="Q41" s="188">
        <v>4400</v>
      </c>
      <c r="R41" s="188">
        <v>3370</v>
      </c>
      <c r="S41" s="188">
        <v>4793</v>
      </c>
      <c r="T41" s="188">
        <v>404</v>
      </c>
      <c r="U41" s="188">
        <v>-60</v>
      </c>
      <c r="V41" s="188">
        <v>0</v>
      </c>
      <c r="X41" s="188">
        <v>7061</v>
      </c>
      <c r="Y41" s="188">
        <v>0</v>
      </c>
      <c r="Z41" s="188">
        <v>2481</v>
      </c>
      <c r="AA41" s="188">
        <v>1509</v>
      </c>
      <c r="AB41" s="188">
        <v>5106</v>
      </c>
      <c r="AC41" s="188">
        <v>3948</v>
      </c>
      <c r="AD41" s="188">
        <v>3994</v>
      </c>
      <c r="AE41" s="188">
        <v>-1101</v>
      </c>
      <c r="AF41" s="188">
        <v>-60</v>
      </c>
      <c r="AG41" s="188">
        <v>25</v>
      </c>
      <c r="AI41" s="188">
        <v>6898</v>
      </c>
      <c r="AJ41" s="188">
        <v>0</v>
      </c>
      <c r="AK41" s="188">
        <v>6904</v>
      </c>
      <c r="AL41" s="188">
        <v>1965</v>
      </c>
      <c r="AM41" s="188">
        <v>91</v>
      </c>
      <c r="AN41" s="188">
        <v>5148</v>
      </c>
      <c r="AO41" s="188">
        <v>3472</v>
      </c>
      <c r="AP41" s="188">
        <v>-545</v>
      </c>
      <c r="AQ41" s="188">
        <v>-126</v>
      </c>
      <c r="AR41" s="188">
        <v>100</v>
      </c>
      <c r="AT41" s="188">
        <v>7086</v>
      </c>
      <c r="AU41" s="188">
        <v>0</v>
      </c>
      <c r="AV41" s="188">
        <v>1877</v>
      </c>
      <c r="AW41" s="188">
        <v>1468</v>
      </c>
      <c r="AX41" s="188">
        <v>5844</v>
      </c>
      <c r="AY41" s="188">
        <v>2297</v>
      </c>
      <c r="AZ41" s="188">
        <v>4933</v>
      </c>
      <c r="BA41" s="188">
        <v>-1097</v>
      </c>
      <c r="BB41" s="188">
        <v>-60</v>
      </c>
      <c r="BC41" s="188">
        <v>0</v>
      </c>
      <c r="BE41" s="188">
        <v>5947</v>
      </c>
      <c r="BF41" s="188">
        <v>0</v>
      </c>
      <c r="BG41" s="188">
        <v>6718</v>
      </c>
      <c r="BH41" s="188">
        <v>3816</v>
      </c>
      <c r="BI41" s="188">
        <v>462</v>
      </c>
      <c r="BJ41" s="188">
        <v>3142</v>
      </c>
      <c r="BK41" s="188">
        <v>3956</v>
      </c>
      <c r="BL41" s="188">
        <v>-879</v>
      </c>
      <c r="BM41" s="188">
        <v>-64</v>
      </c>
      <c r="BN41" s="188">
        <v>32</v>
      </c>
      <c r="BP41" s="188">
        <v>7088</v>
      </c>
      <c r="BQ41" s="188">
        <v>0</v>
      </c>
      <c r="BR41" s="188">
        <v>715</v>
      </c>
      <c r="BS41" s="188">
        <v>1406</v>
      </c>
      <c r="BT41" s="188">
        <v>3738</v>
      </c>
      <c r="BU41" s="188">
        <v>5099</v>
      </c>
      <c r="BV41" s="188">
        <v>4586</v>
      </c>
      <c r="BW41" s="188">
        <v>83</v>
      </c>
      <c r="BX41" s="188">
        <v>-60</v>
      </c>
      <c r="BY41" s="188">
        <v>0</v>
      </c>
      <c r="CA41" s="188">
        <v>6874</v>
      </c>
      <c r="CB41" s="188">
        <v>0</v>
      </c>
      <c r="CC41" s="188">
        <v>8012</v>
      </c>
      <c r="CD41" s="188">
        <v>2941</v>
      </c>
      <c r="CE41" s="188">
        <v>-507</v>
      </c>
      <c r="CF41" s="188">
        <v>1892</v>
      </c>
      <c r="CG41" s="188">
        <v>3869</v>
      </c>
      <c r="CH41" s="188">
        <v>-333</v>
      </c>
      <c r="CI41" s="188">
        <v>-84</v>
      </c>
      <c r="CJ41" s="188">
        <v>130</v>
      </c>
      <c r="CL41" s="188">
        <v>5064</v>
      </c>
      <c r="CM41" s="188">
        <v>0</v>
      </c>
      <c r="CN41" s="188">
        <v>6759</v>
      </c>
      <c r="CO41" s="188">
        <v>3060</v>
      </c>
      <c r="CP41" s="188">
        <v>52</v>
      </c>
      <c r="CQ41" s="188">
        <v>2464</v>
      </c>
      <c r="CR41" s="188">
        <v>3954</v>
      </c>
      <c r="CS41" s="188">
        <v>1504</v>
      </c>
      <c r="CT41" s="188">
        <v>-60</v>
      </c>
      <c r="CU41" s="188">
        <v>31</v>
      </c>
      <c r="CV41" s="190"/>
      <c r="CW41" s="188">
        <v>6078</v>
      </c>
      <c r="CX41" s="188">
        <v>0</v>
      </c>
      <c r="CY41" s="188">
        <v>1996</v>
      </c>
      <c r="CZ41" s="188">
        <v>1865</v>
      </c>
      <c r="DA41" s="188">
        <v>2195</v>
      </c>
      <c r="DB41" s="188">
        <v>7901</v>
      </c>
      <c r="DC41" s="188">
        <v>5298</v>
      </c>
      <c r="DD41" s="188">
        <v>-1981</v>
      </c>
      <c r="DE41" s="188">
        <v>0</v>
      </c>
      <c r="DF41" s="188">
        <v>0</v>
      </c>
      <c r="DH41" s="188">
        <v>6965</v>
      </c>
      <c r="DI41" s="188">
        <v>0</v>
      </c>
      <c r="DJ41" s="188">
        <v>2013</v>
      </c>
      <c r="DK41" s="188">
        <v>2057</v>
      </c>
      <c r="DL41" s="188">
        <v>917</v>
      </c>
      <c r="DM41" s="188">
        <v>6723</v>
      </c>
      <c r="DN41" s="188">
        <v>3687</v>
      </c>
      <c r="DO41" s="188">
        <v>811</v>
      </c>
      <c r="DP41" s="188">
        <v>-126</v>
      </c>
      <c r="DQ41" s="188">
        <v>678</v>
      </c>
      <c r="DS41" s="188">
        <v>7095</v>
      </c>
      <c r="DT41" s="188">
        <v>0</v>
      </c>
      <c r="DU41" s="188">
        <v>1064</v>
      </c>
      <c r="DV41" s="188">
        <v>1393</v>
      </c>
      <c r="DW41" s="188">
        <v>4539</v>
      </c>
      <c r="DX41" s="188">
        <v>4365</v>
      </c>
      <c r="DY41" s="188">
        <v>3428</v>
      </c>
      <c r="DZ41" s="188">
        <v>170</v>
      </c>
      <c r="EA41" s="188">
        <v>-59</v>
      </c>
      <c r="EB41" s="188">
        <v>83</v>
      </c>
      <c r="ED41" s="188">
        <v>7088</v>
      </c>
      <c r="EE41" s="188">
        <v>0</v>
      </c>
      <c r="EF41" s="188">
        <v>889</v>
      </c>
      <c r="EG41" s="188">
        <v>978</v>
      </c>
      <c r="EH41" s="188">
        <v>-271</v>
      </c>
      <c r="EI41" s="188">
        <v>7885</v>
      </c>
      <c r="EJ41" s="188">
        <v>4799</v>
      </c>
      <c r="EK41" s="188">
        <v>-384</v>
      </c>
      <c r="EL41" s="188">
        <v>-60</v>
      </c>
      <c r="EM41" s="188">
        <v>0</v>
      </c>
      <c r="EO41" s="188">
        <v>6459</v>
      </c>
      <c r="EP41" s="188">
        <v>0</v>
      </c>
      <c r="EQ41" s="188">
        <v>3916</v>
      </c>
      <c r="ER41" s="188">
        <v>1378</v>
      </c>
      <c r="ES41" s="188">
        <v>-1453</v>
      </c>
      <c r="ET41" s="188">
        <v>7940</v>
      </c>
      <c r="EU41" s="188">
        <v>4921</v>
      </c>
      <c r="EV41" s="188">
        <v>-267</v>
      </c>
      <c r="EW41" s="188">
        <v>0</v>
      </c>
      <c r="EX41" s="188">
        <v>0</v>
      </c>
      <c r="EZ41" s="188">
        <v>6866</v>
      </c>
      <c r="FA41" s="188">
        <v>0</v>
      </c>
      <c r="FB41" s="188">
        <v>3704</v>
      </c>
      <c r="FC41" s="188">
        <v>2253</v>
      </c>
      <c r="FD41" s="188">
        <v>-396</v>
      </c>
      <c r="FE41" s="188">
        <v>6556</v>
      </c>
      <c r="FF41" s="188">
        <v>3892</v>
      </c>
      <c r="FG41" s="188">
        <v>-755</v>
      </c>
      <c r="FH41" s="188">
        <v>-100</v>
      </c>
      <c r="FI41" s="188">
        <v>477</v>
      </c>
      <c r="FK41" s="188">
        <v>5038</v>
      </c>
      <c r="FL41" s="188">
        <v>0</v>
      </c>
      <c r="FM41" s="188">
        <v>4915</v>
      </c>
      <c r="FN41" s="188">
        <v>1368</v>
      </c>
      <c r="FO41" s="188">
        <v>-1089</v>
      </c>
      <c r="FP41" s="188">
        <v>9675</v>
      </c>
      <c r="FQ41" s="188">
        <v>3771</v>
      </c>
      <c r="FR41" s="188">
        <v>-1366</v>
      </c>
      <c r="FS41" s="188">
        <v>-60</v>
      </c>
      <c r="FT41" s="188">
        <v>23</v>
      </c>
      <c r="FV41" s="188">
        <v>5887</v>
      </c>
      <c r="FW41" s="188">
        <v>0</v>
      </c>
      <c r="FX41" s="188">
        <v>1130</v>
      </c>
      <c r="FY41" s="188">
        <v>1696</v>
      </c>
      <c r="FZ41" s="188">
        <v>-156</v>
      </c>
      <c r="GA41" s="188">
        <v>11572</v>
      </c>
      <c r="GB41" s="188">
        <v>4323</v>
      </c>
      <c r="GC41" s="188">
        <v>-2138</v>
      </c>
      <c r="GD41" s="188">
        <v>-60</v>
      </c>
      <c r="GE41" s="188">
        <v>86</v>
      </c>
      <c r="GG41" s="188">
        <v>5044</v>
      </c>
      <c r="GH41" s="188">
        <v>0</v>
      </c>
      <c r="GI41" s="188">
        <v>6798</v>
      </c>
      <c r="GJ41" s="188">
        <v>1357</v>
      </c>
      <c r="GK41" s="188">
        <v>310</v>
      </c>
      <c r="GL41" s="188">
        <v>5006</v>
      </c>
      <c r="GM41" s="188">
        <v>4226</v>
      </c>
      <c r="GN41" s="188">
        <v>837</v>
      </c>
      <c r="GO41" s="188">
        <v>-60</v>
      </c>
      <c r="GP41" s="188">
        <v>462</v>
      </c>
      <c r="GR41" s="188">
        <v>6252</v>
      </c>
      <c r="GS41" s="188">
        <v>0</v>
      </c>
      <c r="GT41" s="188">
        <v>1278</v>
      </c>
      <c r="GU41" s="188">
        <v>1571</v>
      </c>
      <c r="GV41" s="188">
        <v>219</v>
      </c>
      <c r="GW41" s="188">
        <v>10011</v>
      </c>
      <c r="GX41" s="188">
        <v>5055</v>
      </c>
      <c r="GY41" s="188">
        <v>-1427</v>
      </c>
      <c r="GZ41" s="188">
        <v>0</v>
      </c>
      <c r="HA41" s="188">
        <v>0</v>
      </c>
      <c r="HC41" s="188">
        <v>6071</v>
      </c>
      <c r="HD41" s="188">
        <v>0</v>
      </c>
      <c r="HE41" s="188">
        <v>992</v>
      </c>
      <c r="HF41" s="188">
        <v>464</v>
      </c>
      <c r="HG41" s="188">
        <v>-1951</v>
      </c>
      <c r="HH41" s="188">
        <v>14410</v>
      </c>
      <c r="HI41" s="188">
        <v>5068</v>
      </c>
      <c r="HJ41" s="188">
        <v>-2114</v>
      </c>
      <c r="HK41" s="188">
        <v>0</v>
      </c>
      <c r="HL41" s="188">
        <v>0</v>
      </c>
      <c r="HN41" s="188">
        <v>7087</v>
      </c>
      <c r="HO41" s="188">
        <v>0</v>
      </c>
      <c r="HP41" s="188">
        <v>1130</v>
      </c>
      <c r="HQ41" s="188">
        <v>1397</v>
      </c>
      <c r="HR41" s="188">
        <v>135</v>
      </c>
      <c r="HS41" s="188">
        <v>8258</v>
      </c>
      <c r="HT41" s="188">
        <v>4953</v>
      </c>
      <c r="HU41" s="188">
        <v>-1067</v>
      </c>
      <c r="HV41" s="188">
        <v>-80</v>
      </c>
      <c r="HW41" s="188">
        <v>0</v>
      </c>
      <c r="HY41" s="188">
        <v>5976</v>
      </c>
      <c r="HZ41" s="188">
        <v>0</v>
      </c>
      <c r="IA41" s="188">
        <v>6915</v>
      </c>
      <c r="IB41" s="188">
        <v>2892</v>
      </c>
      <c r="IC41" s="188">
        <v>1432</v>
      </c>
      <c r="ID41" s="188">
        <v>2383</v>
      </c>
      <c r="IE41" s="188">
        <v>4078</v>
      </c>
      <c r="IF41" s="188">
        <v>-453</v>
      </c>
      <c r="IG41" s="188">
        <v>-60</v>
      </c>
      <c r="IH41" s="188">
        <v>28</v>
      </c>
      <c r="IJ41" s="188">
        <v>7083</v>
      </c>
      <c r="IK41" s="188">
        <v>0</v>
      </c>
      <c r="IL41" s="188">
        <v>1145</v>
      </c>
      <c r="IM41" s="188">
        <v>1122</v>
      </c>
      <c r="IN41" s="188">
        <v>1139</v>
      </c>
      <c r="IO41" s="188">
        <v>8550</v>
      </c>
      <c r="IP41" s="188">
        <v>5092</v>
      </c>
      <c r="IQ41" s="188">
        <v>-1196</v>
      </c>
      <c r="IR41" s="188">
        <v>-60</v>
      </c>
      <c r="IS41" s="188">
        <v>0</v>
      </c>
      <c r="IU41" s="188">
        <v>5954</v>
      </c>
      <c r="IV41" s="188">
        <v>0</v>
      </c>
      <c r="IW41" s="188">
        <v>6722</v>
      </c>
      <c r="IX41" s="188">
        <v>2256</v>
      </c>
      <c r="IY41" s="188">
        <v>924</v>
      </c>
      <c r="IZ41" s="188">
        <v>3272</v>
      </c>
      <c r="JA41" s="188">
        <v>4174</v>
      </c>
      <c r="JB41" s="188">
        <v>-1</v>
      </c>
      <c r="JC41" s="188">
        <v>-60</v>
      </c>
      <c r="JD41" s="188">
        <v>26</v>
      </c>
      <c r="JF41" s="188">
        <v>6988</v>
      </c>
      <c r="JG41" s="188">
        <v>0</v>
      </c>
      <c r="JH41" s="188">
        <v>6527</v>
      </c>
      <c r="JI41" s="188">
        <v>3115</v>
      </c>
      <c r="JJ41" s="188">
        <v>805</v>
      </c>
      <c r="JK41" s="188">
        <v>1092</v>
      </c>
      <c r="JL41" s="188">
        <v>3846</v>
      </c>
      <c r="JM41" s="188">
        <v>712</v>
      </c>
      <c r="JN41" s="188">
        <v>-60</v>
      </c>
      <c r="JO41" s="188">
        <v>25</v>
      </c>
      <c r="JQ41" s="188">
        <v>7080</v>
      </c>
      <c r="JR41" s="188">
        <v>0</v>
      </c>
      <c r="JS41" s="188">
        <v>1155</v>
      </c>
      <c r="JT41" s="188">
        <v>1587</v>
      </c>
      <c r="JU41" s="188">
        <v>1442</v>
      </c>
      <c r="JV41" s="188">
        <v>5784</v>
      </c>
      <c r="JW41" s="188">
        <v>5142</v>
      </c>
      <c r="JX41" s="188">
        <v>385</v>
      </c>
      <c r="JY41" s="188">
        <v>-60</v>
      </c>
      <c r="JZ41" s="188">
        <v>0</v>
      </c>
      <c r="KB41" s="188">
        <v>4172</v>
      </c>
      <c r="KC41" s="188">
        <v>0</v>
      </c>
      <c r="KD41" s="188">
        <v>7058</v>
      </c>
      <c r="KE41" s="188">
        <v>1737</v>
      </c>
      <c r="KF41" s="188">
        <v>-427</v>
      </c>
      <c r="KG41" s="188">
        <v>5517</v>
      </c>
      <c r="KH41" s="188">
        <v>4152</v>
      </c>
      <c r="KI41" s="188">
        <v>-381</v>
      </c>
      <c r="KJ41" s="188">
        <v>-80</v>
      </c>
      <c r="KK41" s="188">
        <v>594</v>
      </c>
      <c r="KM41" s="188">
        <v>7098</v>
      </c>
      <c r="KN41" s="188">
        <v>0</v>
      </c>
      <c r="KO41" s="188">
        <v>5142</v>
      </c>
      <c r="KP41" s="188">
        <v>1947</v>
      </c>
      <c r="KQ41" s="188">
        <v>-874</v>
      </c>
      <c r="KR41" s="188">
        <v>3637</v>
      </c>
      <c r="KS41" s="188">
        <v>3618</v>
      </c>
      <c r="KT41" s="188">
        <v>1018</v>
      </c>
      <c r="KU41" s="188">
        <v>-60</v>
      </c>
      <c r="KV41" s="188">
        <v>21</v>
      </c>
      <c r="KX41" s="188">
        <v>6085</v>
      </c>
      <c r="KY41" s="188">
        <v>0</v>
      </c>
      <c r="KZ41" s="188">
        <v>576</v>
      </c>
      <c r="LA41" s="188">
        <v>1901</v>
      </c>
      <c r="LB41" s="188">
        <v>-159</v>
      </c>
      <c r="LC41" s="188">
        <v>9418</v>
      </c>
      <c r="LD41" s="188">
        <v>4944</v>
      </c>
      <c r="LE41" s="188">
        <v>-1623</v>
      </c>
      <c r="LF41" s="188">
        <v>-80</v>
      </c>
      <c r="LG41" s="188">
        <v>0</v>
      </c>
      <c r="LI41" s="188">
        <v>7101</v>
      </c>
      <c r="LJ41" s="188">
        <v>0</v>
      </c>
      <c r="LK41" s="188">
        <v>5378</v>
      </c>
      <c r="LL41" s="188">
        <v>1861</v>
      </c>
      <c r="LM41" s="188">
        <v>-608</v>
      </c>
      <c r="LN41" s="188">
        <v>3032</v>
      </c>
      <c r="LO41" s="188">
        <v>3689</v>
      </c>
      <c r="LP41" s="188">
        <v>1492</v>
      </c>
      <c r="LQ41" s="188">
        <v>-60</v>
      </c>
      <c r="LR41" s="188">
        <v>17</v>
      </c>
      <c r="LT41" s="188">
        <v>6089</v>
      </c>
      <c r="LU41" s="188">
        <v>0</v>
      </c>
      <c r="LV41" s="188">
        <v>1206</v>
      </c>
      <c r="LW41" s="188">
        <v>1890</v>
      </c>
      <c r="LX41" s="188">
        <v>2127</v>
      </c>
      <c r="LY41" s="188">
        <v>6819</v>
      </c>
      <c r="LZ41" s="188">
        <v>4999</v>
      </c>
      <c r="MA41" s="188">
        <v>-780</v>
      </c>
      <c r="MB41" s="188">
        <v>-80</v>
      </c>
      <c r="MC41" s="188">
        <v>0</v>
      </c>
    </row>
    <row r="42" spans="2:341">
      <c r="B42" s="208">
        <f t="shared" si="10"/>
        <v>6421.9666666666662</v>
      </c>
      <c r="C42" s="208">
        <f t="shared" si="11"/>
        <v>0</v>
      </c>
      <c r="D42" s="208">
        <f t="shared" si="12"/>
        <v>3552.7666666666669</v>
      </c>
      <c r="E42" s="208">
        <f t="shared" si="13"/>
        <v>1843.8666666666666</v>
      </c>
      <c r="F42" s="208">
        <f t="shared" si="14"/>
        <v>1038.8333333333333</v>
      </c>
      <c r="G42" s="208">
        <f t="shared" si="15"/>
        <v>5953.7666666666664</v>
      </c>
      <c r="H42" s="208">
        <f t="shared" si="16"/>
        <v>4359.1000000000004</v>
      </c>
      <c r="I42" s="208">
        <f t="shared" si="17"/>
        <v>-287.76666666666665</v>
      </c>
      <c r="J42" s="208">
        <f t="shared" si="18"/>
        <v>-65.266666666666666</v>
      </c>
      <c r="K42" s="208">
        <f t="shared" si="19"/>
        <v>91.266666666666666</v>
      </c>
      <c r="M42" s="188">
        <v>7066</v>
      </c>
      <c r="N42" s="188">
        <v>0</v>
      </c>
      <c r="O42" s="188">
        <v>1024</v>
      </c>
      <c r="P42" s="188">
        <v>1406</v>
      </c>
      <c r="Q42" s="188">
        <v>4445</v>
      </c>
      <c r="R42" s="188">
        <v>3617</v>
      </c>
      <c r="S42" s="188">
        <v>4803</v>
      </c>
      <c r="T42" s="188">
        <v>585</v>
      </c>
      <c r="U42" s="188">
        <v>-60</v>
      </c>
      <c r="V42" s="188">
        <v>0</v>
      </c>
      <c r="X42" s="188">
        <v>7060</v>
      </c>
      <c r="Y42" s="188">
        <v>0</v>
      </c>
      <c r="Z42" s="188">
        <v>2471</v>
      </c>
      <c r="AA42" s="188">
        <v>1532</v>
      </c>
      <c r="AB42" s="188">
        <v>5317</v>
      </c>
      <c r="AC42" s="188">
        <v>3925</v>
      </c>
      <c r="AD42" s="188">
        <v>3994</v>
      </c>
      <c r="AE42" s="188">
        <v>-657</v>
      </c>
      <c r="AF42" s="188">
        <v>-68</v>
      </c>
      <c r="AG42" s="188">
        <v>29</v>
      </c>
      <c r="AI42" s="188">
        <v>6892</v>
      </c>
      <c r="AJ42" s="188">
        <v>0</v>
      </c>
      <c r="AK42" s="188">
        <v>6822</v>
      </c>
      <c r="AL42" s="188">
        <v>1730</v>
      </c>
      <c r="AM42" s="188">
        <v>335</v>
      </c>
      <c r="AN42" s="188">
        <v>5157</v>
      </c>
      <c r="AO42" s="188">
        <v>3472</v>
      </c>
      <c r="AP42" s="188">
        <v>-314</v>
      </c>
      <c r="AQ42" s="188">
        <v>-140</v>
      </c>
      <c r="AR42" s="188">
        <v>99</v>
      </c>
      <c r="AT42" s="188">
        <v>7077</v>
      </c>
      <c r="AU42" s="188">
        <v>0</v>
      </c>
      <c r="AV42" s="188">
        <v>1879</v>
      </c>
      <c r="AW42" s="188">
        <v>1372</v>
      </c>
      <c r="AX42" s="188">
        <v>6320</v>
      </c>
      <c r="AY42" s="188">
        <v>2230</v>
      </c>
      <c r="AZ42" s="188">
        <v>4933</v>
      </c>
      <c r="BA42" s="188">
        <v>-1076</v>
      </c>
      <c r="BB42" s="188">
        <v>-60</v>
      </c>
      <c r="BC42" s="188">
        <v>0</v>
      </c>
      <c r="BE42" s="188">
        <v>5939</v>
      </c>
      <c r="BF42" s="188">
        <v>0</v>
      </c>
      <c r="BG42" s="188">
        <v>6766</v>
      </c>
      <c r="BH42" s="188">
        <v>3809</v>
      </c>
      <c r="BI42" s="188">
        <v>545</v>
      </c>
      <c r="BJ42" s="188">
        <v>3066</v>
      </c>
      <c r="BK42" s="188">
        <v>3956</v>
      </c>
      <c r="BL42" s="188">
        <v>-677</v>
      </c>
      <c r="BM42" s="188">
        <v>-70</v>
      </c>
      <c r="BN42" s="188">
        <v>32</v>
      </c>
      <c r="BP42" s="188">
        <v>7091</v>
      </c>
      <c r="BQ42" s="188">
        <v>0</v>
      </c>
      <c r="BR42" s="188">
        <v>747</v>
      </c>
      <c r="BS42" s="188">
        <v>1565</v>
      </c>
      <c r="BT42" s="188">
        <v>3960</v>
      </c>
      <c r="BU42" s="188">
        <v>5057</v>
      </c>
      <c r="BV42" s="188">
        <v>4586</v>
      </c>
      <c r="BW42" s="188">
        <v>142</v>
      </c>
      <c r="BX42" s="188">
        <v>-64</v>
      </c>
      <c r="BY42" s="188">
        <v>0</v>
      </c>
      <c r="CA42" s="188">
        <v>6878</v>
      </c>
      <c r="CB42" s="188">
        <v>0</v>
      </c>
      <c r="CC42" s="188">
        <v>8193</v>
      </c>
      <c r="CD42" s="188">
        <v>2874</v>
      </c>
      <c r="CE42" s="188">
        <v>-436</v>
      </c>
      <c r="CF42" s="188">
        <v>1831</v>
      </c>
      <c r="CG42" s="188">
        <v>3869</v>
      </c>
      <c r="CH42" s="188">
        <v>-4</v>
      </c>
      <c r="CI42" s="188">
        <v>-86</v>
      </c>
      <c r="CJ42" s="188">
        <v>126</v>
      </c>
      <c r="CL42" s="188">
        <v>5065</v>
      </c>
      <c r="CM42" s="188">
        <v>0</v>
      </c>
      <c r="CN42" s="188">
        <v>6792</v>
      </c>
      <c r="CO42" s="188">
        <v>3188</v>
      </c>
      <c r="CP42" s="188">
        <v>164</v>
      </c>
      <c r="CQ42" s="188">
        <v>2453</v>
      </c>
      <c r="CR42" s="188">
        <v>3954</v>
      </c>
      <c r="CS42" s="188">
        <v>1613</v>
      </c>
      <c r="CT42" s="188">
        <v>-60</v>
      </c>
      <c r="CU42" s="188">
        <v>32</v>
      </c>
      <c r="CV42" s="190"/>
      <c r="CW42" s="188">
        <v>6072</v>
      </c>
      <c r="CX42" s="188">
        <v>0</v>
      </c>
      <c r="CY42" s="188">
        <v>2023</v>
      </c>
      <c r="CZ42" s="188">
        <v>1876</v>
      </c>
      <c r="DA42" s="188">
        <v>2389</v>
      </c>
      <c r="DB42" s="188">
        <v>7895</v>
      </c>
      <c r="DC42" s="188">
        <v>5304</v>
      </c>
      <c r="DD42" s="188">
        <v>-2022</v>
      </c>
      <c r="DE42" s="188">
        <v>0</v>
      </c>
      <c r="DF42" s="188">
        <v>0</v>
      </c>
      <c r="DH42" s="188">
        <v>6968</v>
      </c>
      <c r="DI42" s="188">
        <v>0</v>
      </c>
      <c r="DJ42" s="188">
        <v>2053</v>
      </c>
      <c r="DK42" s="188">
        <v>1768</v>
      </c>
      <c r="DL42" s="188">
        <v>812</v>
      </c>
      <c r="DM42" s="188">
        <v>6660</v>
      </c>
      <c r="DN42" s="188">
        <v>3687</v>
      </c>
      <c r="DO42" s="188">
        <v>1040</v>
      </c>
      <c r="DP42" s="188">
        <v>-130</v>
      </c>
      <c r="DQ42" s="188">
        <v>660</v>
      </c>
      <c r="DS42" s="188">
        <v>7093</v>
      </c>
      <c r="DT42" s="188">
        <v>0</v>
      </c>
      <c r="DU42" s="188">
        <v>1048</v>
      </c>
      <c r="DV42" s="188">
        <v>1388</v>
      </c>
      <c r="DW42" s="188">
        <v>4761</v>
      </c>
      <c r="DX42" s="188">
        <v>4358</v>
      </c>
      <c r="DY42" s="188">
        <v>3428</v>
      </c>
      <c r="DZ42" s="188">
        <v>405</v>
      </c>
      <c r="EA42" s="188">
        <v>-69</v>
      </c>
      <c r="EB42" s="188">
        <v>62</v>
      </c>
      <c r="ED42" s="188">
        <v>7090</v>
      </c>
      <c r="EE42" s="188">
        <v>0</v>
      </c>
      <c r="EF42" s="188">
        <v>910</v>
      </c>
      <c r="EG42" s="188">
        <v>1041</v>
      </c>
      <c r="EH42" s="188">
        <v>-254</v>
      </c>
      <c r="EI42" s="188">
        <v>8326</v>
      </c>
      <c r="EJ42" s="188">
        <v>4829</v>
      </c>
      <c r="EK42" s="188">
        <v>-103</v>
      </c>
      <c r="EL42" s="188">
        <v>-60</v>
      </c>
      <c r="EM42" s="188">
        <v>0</v>
      </c>
      <c r="EO42" s="188">
        <v>6464</v>
      </c>
      <c r="EP42" s="188">
        <v>0</v>
      </c>
      <c r="EQ42" s="188">
        <v>3813</v>
      </c>
      <c r="ER42" s="188">
        <v>1323</v>
      </c>
      <c r="ES42" s="188">
        <v>-1540</v>
      </c>
      <c r="ET42" s="188">
        <v>8102</v>
      </c>
      <c r="EU42" s="188">
        <v>4876</v>
      </c>
      <c r="EV42" s="188">
        <v>-414</v>
      </c>
      <c r="EW42" s="188">
        <v>0</v>
      </c>
      <c r="EX42" s="188">
        <v>0</v>
      </c>
      <c r="EZ42" s="188">
        <v>6872</v>
      </c>
      <c r="FA42" s="188">
        <v>0</v>
      </c>
      <c r="FB42" s="188">
        <v>3737</v>
      </c>
      <c r="FC42" s="188">
        <v>2248</v>
      </c>
      <c r="FD42" s="188">
        <v>-550</v>
      </c>
      <c r="FE42" s="188">
        <v>6507</v>
      </c>
      <c r="FF42" s="188">
        <v>3892</v>
      </c>
      <c r="FG42" s="188">
        <v>-465</v>
      </c>
      <c r="FH42" s="188">
        <v>-121</v>
      </c>
      <c r="FI42" s="188">
        <v>449</v>
      </c>
      <c r="FK42" s="188">
        <v>5041</v>
      </c>
      <c r="FL42" s="188">
        <v>0</v>
      </c>
      <c r="FM42" s="188">
        <v>5126</v>
      </c>
      <c r="FN42" s="188">
        <v>1489</v>
      </c>
      <c r="FO42" s="188">
        <v>-684</v>
      </c>
      <c r="FP42" s="188">
        <v>9706</v>
      </c>
      <c r="FQ42" s="188">
        <v>3771</v>
      </c>
      <c r="FR42" s="188">
        <v>-1403</v>
      </c>
      <c r="FS42" s="188">
        <v>-60</v>
      </c>
      <c r="FT42" s="188">
        <v>23</v>
      </c>
      <c r="FV42" s="188">
        <v>5890</v>
      </c>
      <c r="FW42" s="188">
        <v>0</v>
      </c>
      <c r="FX42" s="188">
        <v>1125</v>
      </c>
      <c r="FY42" s="188">
        <v>1802</v>
      </c>
      <c r="FZ42" s="188">
        <v>-40</v>
      </c>
      <c r="GA42" s="188">
        <v>11582</v>
      </c>
      <c r="GB42" s="188">
        <v>4323</v>
      </c>
      <c r="GC42" s="188">
        <v>-2029</v>
      </c>
      <c r="GD42" s="188">
        <v>-60</v>
      </c>
      <c r="GE42" s="188">
        <v>85</v>
      </c>
      <c r="GG42" s="188">
        <v>5047</v>
      </c>
      <c r="GH42" s="188">
        <v>0</v>
      </c>
      <c r="GI42" s="188">
        <v>6732</v>
      </c>
      <c r="GJ42" s="188">
        <v>1396</v>
      </c>
      <c r="GK42" s="188">
        <v>285</v>
      </c>
      <c r="GL42" s="188">
        <v>5004</v>
      </c>
      <c r="GM42" s="188">
        <v>4226</v>
      </c>
      <c r="GN42" s="188">
        <v>1177</v>
      </c>
      <c r="GO42" s="188">
        <v>-73</v>
      </c>
      <c r="GP42" s="188">
        <v>459</v>
      </c>
      <c r="GR42" s="188">
        <v>6258</v>
      </c>
      <c r="GS42" s="188">
        <v>0</v>
      </c>
      <c r="GT42" s="188">
        <v>1339</v>
      </c>
      <c r="GU42" s="188">
        <v>1615</v>
      </c>
      <c r="GV42" s="188">
        <v>162</v>
      </c>
      <c r="GW42" s="188">
        <v>9993</v>
      </c>
      <c r="GX42" s="188">
        <v>5056</v>
      </c>
      <c r="GY42" s="188">
        <v>-1284</v>
      </c>
      <c r="GZ42" s="188">
        <v>0</v>
      </c>
      <c r="HA42" s="188">
        <v>0</v>
      </c>
      <c r="HC42" s="188">
        <v>6066</v>
      </c>
      <c r="HD42" s="188">
        <v>0</v>
      </c>
      <c r="HE42" s="188">
        <v>1017</v>
      </c>
      <c r="HF42" s="188">
        <v>543</v>
      </c>
      <c r="HG42" s="188">
        <v>-1895</v>
      </c>
      <c r="HH42" s="188">
        <v>14142</v>
      </c>
      <c r="HI42" s="188">
        <v>5068</v>
      </c>
      <c r="HJ42" s="188">
        <v>-1996</v>
      </c>
      <c r="HK42" s="188">
        <v>0</v>
      </c>
      <c r="HL42" s="188">
        <v>0</v>
      </c>
      <c r="HN42" s="188">
        <v>7085</v>
      </c>
      <c r="HO42" s="188">
        <v>0</v>
      </c>
      <c r="HP42" s="188">
        <v>1160</v>
      </c>
      <c r="HQ42" s="188">
        <v>1506</v>
      </c>
      <c r="HR42" s="188">
        <v>247</v>
      </c>
      <c r="HS42" s="188">
        <v>8387</v>
      </c>
      <c r="HT42" s="188">
        <v>4959</v>
      </c>
      <c r="HU42" s="188">
        <v>-699</v>
      </c>
      <c r="HV42" s="188">
        <v>-80</v>
      </c>
      <c r="HW42" s="188">
        <v>0</v>
      </c>
      <c r="HY42" s="188">
        <v>5972</v>
      </c>
      <c r="HZ42" s="188">
        <v>0</v>
      </c>
      <c r="IA42" s="188">
        <v>6802</v>
      </c>
      <c r="IB42" s="188">
        <v>2862</v>
      </c>
      <c r="IC42" s="188">
        <v>1463</v>
      </c>
      <c r="ID42" s="188">
        <v>2385</v>
      </c>
      <c r="IE42" s="188">
        <v>4078</v>
      </c>
      <c r="IF42" s="188">
        <v>-53</v>
      </c>
      <c r="IG42" s="188">
        <v>-60</v>
      </c>
      <c r="IH42" s="188">
        <v>28</v>
      </c>
      <c r="IJ42" s="188">
        <v>7084</v>
      </c>
      <c r="IK42" s="188">
        <v>0</v>
      </c>
      <c r="IL42" s="188">
        <v>1080</v>
      </c>
      <c r="IM42" s="188">
        <v>1059</v>
      </c>
      <c r="IN42" s="188">
        <v>1245</v>
      </c>
      <c r="IO42" s="188">
        <v>8968</v>
      </c>
      <c r="IP42" s="188">
        <v>5094</v>
      </c>
      <c r="IQ42" s="188">
        <v>-965</v>
      </c>
      <c r="IR42" s="188">
        <v>-66</v>
      </c>
      <c r="IS42" s="188">
        <v>0</v>
      </c>
      <c r="IU42" s="188">
        <v>5962</v>
      </c>
      <c r="IV42" s="188">
        <v>0</v>
      </c>
      <c r="IW42" s="188">
        <v>6740</v>
      </c>
      <c r="IX42" s="188">
        <v>2266</v>
      </c>
      <c r="IY42" s="188">
        <v>870</v>
      </c>
      <c r="IZ42" s="188">
        <v>3291</v>
      </c>
      <c r="JA42" s="188">
        <v>4174</v>
      </c>
      <c r="JB42" s="188">
        <v>241</v>
      </c>
      <c r="JC42" s="188">
        <v>-62</v>
      </c>
      <c r="JD42" s="188">
        <v>26</v>
      </c>
      <c r="JF42" s="188">
        <v>6994</v>
      </c>
      <c r="JG42" s="188">
        <v>0</v>
      </c>
      <c r="JH42" s="188">
        <v>6676</v>
      </c>
      <c r="JI42" s="188">
        <v>3408</v>
      </c>
      <c r="JJ42" s="188">
        <v>1277</v>
      </c>
      <c r="JK42" s="188">
        <v>1116</v>
      </c>
      <c r="JL42" s="188">
        <v>3846</v>
      </c>
      <c r="JM42" s="188">
        <v>-109</v>
      </c>
      <c r="JN42" s="188">
        <v>-60</v>
      </c>
      <c r="JO42" s="188">
        <v>25</v>
      </c>
      <c r="JQ42" s="188">
        <v>7081</v>
      </c>
      <c r="JR42" s="188">
        <v>0</v>
      </c>
      <c r="JS42" s="188">
        <v>1115</v>
      </c>
      <c r="JT42" s="188">
        <v>1393</v>
      </c>
      <c r="JU42" s="188">
        <v>1585</v>
      </c>
      <c r="JV42" s="188">
        <v>6386</v>
      </c>
      <c r="JW42" s="188">
        <v>5146</v>
      </c>
      <c r="JX42" s="188">
        <v>217</v>
      </c>
      <c r="JY42" s="188">
        <v>-60</v>
      </c>
      <c r="JZ42" s="188">
        <v>0</v>
      </c>
      <c r="KB42" s="188">
        <v>4176</v>
      </c>
      <c r="KC42" s="188">
        <v>0</v>
      </c>
      <c r="KD42" s="188">
        <v>6974</v>
      </c>
      <c r="KE42" s="188">
        <v>1703</v>
      </c>
      <c r="KF42" s="188">
        <v>-496</v>
      </c>
      <c r="KG42" s="188">
        <v>5662</v>
      </c>
      <c r="KH42" s="188">
        <v>4152</v>
      </c>
      <c r="KI42" s="188">
        <v>-429</v>
      </c>
      <c r="KJ42" s="188">
        <v>-89</v>
      </c>
      <c r="KK42" s="188">
        <v>566</v>
      </c>
      <c r="KM42" s="188">
        <v>7103</v>
      </c>
      <c r="KN42" s="188">
        <v>0</v>
      </c>
      <c r="KO42" s="188">
        <v>5262</v>
      </c>
      <c r="KP42" s="188">
        <v>1979</v>
      </c>
      <c r="KQ42" s="188">
        <v>-870</v>
      </c>
      <c r="KR42" s="188">
        <v>3638</v>
      </c>
      <c r="KS42" s="188">
        <v>3618</v>
      </c>
      <c r="KT42" s="188">
        <v>1185</v>
      </c>
      <c r="KU42" s="188">
        <v>-69</v>
      </c>
      <c r="KV42" s="188">
        <v>20</v>
      </c>
      <c r="KX42" s="188">
        <v>6087</v>
      </c>
      <c r="KY42" s="188">
        <v>0</v>
      </c>
      <c r="KZ42" s="188">
        <v>586</v>
      </c>
      <c r="LA42" s="188">
        <v>1737</v>
      </c>
      <c r="LB42" s="188">
        <v>51</v>
      </c>
      <c r="LC42" s="188">
        <v>9473</v>
      </c>
      <c r="LD42" s="188">
        <v>4988</v>
      </c>
      <c r="LE42" s="188">
        <v>-1722</v>
      </c>
      <c r="LF42" s="188">
        <v>-82</v>
      </c>
      <c r="LG42" s="188">
        <v>0</v>
      </c>
      <c r="LI42" s="188">
        <v>7098</v>
      </c>
      <c r="LJ42" s="188">
        <v>0</v>
      </c>
      <c r="LK42" s="188">
        <v>5388</v>
      </c>
      <c r="LL42" s="188">
        <v>1763</v>
      </c>
      <c r="LM42" s="188">
        <v>-26</v>
      </c>
      <c r="LN42" s="188">
        <v>2991</v>
      </c>
      <c r="LO42" s="188">
        <v>3689</v>
      </c>
      <c r="LP42" s="188">
        <v>1350</v>
      </c>
      <c r="LQ42" s="188">
        <v>-69</v>
      </c>
      <c r="LR42" s="188">
        <v>17</v>
      </c>
      <c r="LT42" s="188">
        <v>6088</v>
      </c>
      <c r="LU42" s="188">
        <v>0</v>
      </c>
      <c r="LV42" s="188">
        <v>1183</v>
      </c>
      <c r="LW42" s="188">
        <v>1675</v>
      </c>
      <c r="LX42" s="188">
        <v>1723</v>
      </c>
      <c r="LY42" s="188">
        <v>6705</v>
      </c>
      <c r="LZ42" s="188">
        <v>5002</v>
      </c>
      <c r="MA42" s="188">
        <v>-167</v>
      </c>
      <c r="MB42" s="188">
        <v>-80</v>
      </c>
      <c r="MC42" s="188">
        <v>0</v>
      </c>
    </row>
    <row r="43" spans="2:341">
      <c r="B43" s="208">
        <f t="shared" si="10"/>
        <v>6420.7</v>
      </c>
      <c r="C43" s="208">
        <f t="shared" si="11"/>
        <v>0</v>
      </c>
      <c r="D43" s="208">
        <f t="shared" si="12"/>
        <v>3557.2333333333331</v>
      </c>
      <c r="E43" s="208">
        <f t="shared" si="13"/>
        <v>1945.8333333333333</v>
      </c>
      <c r="F43" s="208">
        <f t="shared" si="14"/>
        <v>1376.1333333333334</v>
      </c>
      <c r="G43" s="208">
        <f t="shared" si="15"/>
        <v>5970.4333333333334</v>
      </c>
      <c r="H43" s="208">
        <f t="shared" si="16"/>
        <v>4401.8999999999996</v>
      </c>
      <c r="I43" s="208">
        <f t="shared" si="17"/>
        <v>-121.16666666666667</v>
      </c>
      <c r="J43" s="208">
        <f t="shared" si="18"/>
        <v>-71</v>
      </c>
      <c r="K43" s="208">
        <f t="shared" si="19"/>
        <v>87.3</v>
      </c>
      <c r="M43" s="188">
        <v>7071</v>
      </c>
      <c r="N43" s="188">
        <v>0</v>
      </c>
      <c r="O43" s="188">
        <v>1127</v>
      </c>
      <c r="P43" s="188">
        <v>1544</v>
      </c>
      <c r="Q43" s="188">
        <v>4941</v>
      </c>
      <c r="R43" s="188">
        <v>3637</v>
      </c>
      <c r="S43" s="188">
        <v>4886</v>
      </c>
      <c r="T43" s="188">
        <v>504</v>
      </c>
      <c r="U43" s="188">
        <v>-60</v>
      </c>
      <c r="V43" s="188">
        <v>0</v>
      </c>
      <c r="X43" s="188">
        <v>7058</v>
      </c>
      <c r="Y43" s="188">
        <v>0</v>
      </c>
      <c r="Z43" s="188">
        <v>2421</v>
      </c>
      <c r="AA43" s="188">
        <v>1741</v>
      </c>
      <c r="AB43" s="188">
        <v>5686</v>
      </c>
      <c r="AC43" s="188">
        <v>3864</v>
      </c>
      <c r="AD43" s="188">
        <v>4009</v>
      </c>
      <c r="AE43" s="188">
        <v>-380</v>
      </c>
      <c r="AF43" s="188">
        <v>-81</v>
      </c>
      <c r="AG43" s="188">
        <v>34</v>
      </c>
      <c r="AI43" s="188">
        <v>6890</v>
      </c>
      <c r="AJ43" s="188">
        <v>0</v>
      </c>
      <c r="AK43" s="188">
        <v>6879</v>
      </c>
      <c r="AL43" s="188">
        <v>1824</v>
      </c>
      <c r="AM43" s="188">
        <v>507</v>
      </c>
      <c r="AN43" s="188">
        <v>5199</v>
      </c>
      <c r="AO43" s="188">
        <v>3506</v>
      </c>
      <c r="AP43" s="188">
        <v>-59</v>
      </c>
      <c r="AQ43" s="188">
        <v>-150</v>
      </c>
      <c r="AR43" s="188">
        <v>95</v>
      </c>
      <c r="AT43" s="188">
        <v>7087</v>
      </c>
      <c r="AU43" s="188">
        <v>0</v>
      </c>
      <c r="AV43" s="188">
        <v>1882</v>
      </c>
      <c r="AW43" s="188">
        <v>1300</v>
      </c>
      <c r="AX43" s="188">
        <v>6915</v>
      </c>
      <c r="AY43" s="188">
        <v>2141</v>
      </c>
      <c r="AZ43" s="188">
        <v>4977</v>
      </c>
      <c r="BA43" s="188">
        <v>-746</v>
      </c>
      <c r="BB43" s="188">
        <v>-59</v>
      </c>
      <c r="BC43" s="188">
        <v>0</v>
      </c>
      <c r="BE43" s="188">
        <v>5941</v>
      </c>
      <c r="BF43" s="188">
        <v>0</v>
      </c>
      <c r="BG43" s="188">
        <v>6619</v>
      </c>
      <c r="BH43" s="188">
        <v>4472</v>
      </c>
      <c r="BI43" s="188">
        <v>636</v>
      </c>
      <c r="BJ43" s="188">
        <v>2925</v>
      </c>
      <c r="BK43" s="188">
        <v>3958</v>
      </c>
      <c r="BL43" s="188">
        <v>-592</v>
      </c>
      <c r="BM43" s="188">
        <v>-93</v>
      </c>
      <c r="BN43" s="188">
        <v>32</v>
      </c>
      <c r="BP43" s="188">
        <v>7087</v>
      </c>
      <c r="BQ43" s="188">
        <v>0</v>
      </c>
      <c r="BR43" s="188">
        <v>762</v>
      </c>
      <c r="BS43" s="188">
        <v>1760</v>
      </c>
      <c r="BT43" s="188">
        <v>4477</v>
      </c>
      <c r="BU43" s="188">
        <v>5024</v>
      </c>
      <c r="BV43" s="188">
        <v>4875</v>
      </c>
      <c r="BW43" s="188">
        <v>210</v>
      </c>
      <c r="BX43" s="188">
        <v>-74</v>
      </c>
      <c r="BY43" s="188">
        <v>0</v>
      </c>
      <c r="CA43" s="188">
        <v>6877</v>
      </c>
      <c r="CB43" s="188">
        <v>0</v>
      </c>
      <c r="CC43" s="188">
        <v>8261</v>
      </c>
      <c r="CD43" s="188">
        <v>2687</v>
      </c>
      <c r="CE43" s="188">
        <v>-23</v>
      </c>
      <c r="CF43" s="188">
        <v>1771</v>
      </c>
      <c r="CG43" s="188">
        <v>3873</v>
      </c>
      <c r="CH43" s="188">
        <v>108</v>
      </c>
      <c r="CI43" s="188">
        <v>-86</v>
      </c>
      <c r="CJ43" s="188">
        <v>127</v>
      </c>
      <c r="CL43" s="188">
        <v>5063</v>
      </c>
      <c r="CM43" s="188">
        <v>0</v>
      </c>
      <c r="CN43" s="188">
        <v>6732</v>
      </c>
      <c r="CO43" s="188">
        <v>3399</v>
      </c>
      <c r="CP43" s="188">
        <v>711</v>
      </c>
      <c r="CQ43" s="188">
        <v>2415</v>
      </c>
      <c r="CR43" s="188">
        <v>4032</v>
      </c>
      <c r="CS43" s="188">
        <v>1763</v>
      </c>
      <c r="CT43" s="188">
        <v>-60</v>
      </c>
      <c r="CU43" s="188">
        <v>32</v>
      </c>
      <c r="CV43" s="190"/>
      <c r="CW43" s="188">
        <v>6073</v>
      </c>
      <c r="CX43" s="188">
        <v>0</v>
      </c>
      <c r="CY43" s="188">
        <v>2063</v>
      </c>
      <c r="CZ43" s="188">
        <v>1649</v>
      </c>
      <c r="DA43" s="188">
        <v>2811</v>
      </c>
      <c r="DB43" s="188">
        <v>7798</v>
      </c>
      <c r="DC43" s="188">
        <v>5312</v>
      </c>
      <c r="DD43" s="188">
        <v>-2132</v>
      </c>
      <c r="DE43" s="188">
        <v>0</v>
      </c>
      <c r="DF43" s="188">
        <v>0</v>
      </c>
      <c r="DH43" s="188">
        <v>6969</v>
      </c>
      <c r="DI43" s="188">
        <v>0</v>
      </c>
      <c r="DJ43" s="188">
        <v>2135</v>
      </c>
      <c r="DK43" s="188">
        <v>1882</v>
      </c>
      <c r="DL43" s="188">
        <v>1148</v>
      </c>
      <c r="DM43" s="188">
        <v>6818</v>
      </c>
      <c r="DN43" s="188">
        <v>3740</v>
      </c>
      <c r="DO43" s="188">
        <v>1071</v>
      </c>
      <c r="DP43" s="188">
        <v>-130</v>
      </c>
      <c r="DQ43" s="188">
        <v>627</v>
      </c>
      <c r="DS43" s="188">
        <v>7092</v>
      </c>
      <c r="DT43" s="188">
        <v>0</v>
      </c>
      <c r="DU43" s="188">
        <v>1111</v>
      </c>
      <c r="DV43" s="188">
        <v>1459</v>
      </c>
      <c r="DW43" s="188">
        <v>5618</v>
      </c>
      <c r="DX43" s="188">
        <v>4377</v>
      </c>
      <c r="DY43" s="188">
        <v>3507</v>
      </c>
      <c r="DZ43" s="188">
        <v>484</v>
      </c>
      <c r="EA43" s="188">
        <v>-80</v>
      </c>
      <c r="EB43" s="188">
        <v>60</v>
      </c>
      <c r="ED43" s="188">
        <v>7088</v>
      </c>
      <c r="EE43" s="188">
        <v>0</v>
      </c>
      <c r="EF43" s="188">
        <v>912</v>
      </c>
      <c r="EG43" s="188">
        <v>1055</v>
      </c>
      <c r="EH43" s="188">
        <v>376</v>
      </c>
      <c r="EI43" s="188">
        <v>8448</v>
      </c>
      <c r="EJ43" s="188">
        <v>4970</v>
      </c>
      <c r="EK43" s="188">
        <v>11</v>
      </c>
      <c r="EL43" s="188">
        <v>-60</v>
      </c>
      <c r="EM43" s="188">
        <v>0</v>
      </c>
      <c r="EO43" s="188">
        <v>6459</v>
      </c>
      <c r="EP43" s="188">
        <v>0</v>
      </c>
      <c r="EQ43" s="188">
        <v>3737</v>
      </c>
      <c r="ER43" s="188">
        <v>1417</v>
      </c>
      <c r="ES43" s="188">
        <v>-1629</v>
      </c>
      <c r="ET43" s="188">
        <v>8157</v>
      </c>
      <c r="EU43" s="188">
        <v>4844</v>
      </c>
      <c r="EV43" s="188">
        <v>142</v>
      </c>
      <c r="EW43" s="188">
        <v>0</v>
      </c>
      <c r="EX43" s="188">
        <v>0</v>
      </c>
      <c r="EZ43" s="188">
        <v>6866</v>
      </c>
      <c r="FA43" s="188">
        <v>0</v>
      </c>
      <c r="FB43" s="188">
        <v>3900</v>
      </c>
      <c r="FC43" s="188">
        <v>2106</v>
      </c>
      <c r="FD43" s="188">
        <v>-442</v>
      </c>
      <c r="FE43" s="188">
        <v>6452</v>
      </c>
      <c r="FF43" s="188">
        <v>3909</v>
      </c>
      <c r="FG43" s="188">
        <v>-36</v>
      </c>
      <c r="FH43" s="188">
        <v>-151</v>
      </c>
      <c r="FI43" s="188">
        <v>409</v>
      </c>
      <c r="FK43" s="188">
        <v>5037</v>
      </c>
      <c r="FL43" s="188">
        <v>0</v>
      </c>
      <c r="FM43" s="188">
        <v>5358</v>
      </c>
      <c r="FN43" s="188">
        <v>1605</v>
      </c>
      <c r="FO43" s="188">
        <v>-176</v>
      </c>
      <c r="FP43" s="188">
        <v>9792</v>
      </c>
      <c r="FQ43" s="188">
        <v>3840</v>
      </c>
      <c r="FR43" s="188">
        <v>-1577</v>
      </c>
      <c r="FS43" s="188">
        <v>-60</v>
      </c>
      <c r="FT43" s="188">
        <v>23</v>
      </c>
      <c r="FV43" s="188">
        <v>5884</v>
      </c>
      <c r="FW43" s="188">
        <v>0</v>
      </c>
      <c r="FX43" s="188">
        <v>1153</v>
      </c>
      <c r="FY43" s="188">
        <v>1600</v>
      </c>
      <c r="FZ43" s="188">
        <v>422</v>
      </c>
      <c r="GA43" s="188">
        <v>11667</v>
      </c>
      <c r="GB43" s="188">
        <v>4384</v>
      </c>
      <c r="GC43" s="188">
        <v>-1599</v>
      </c>
      <c r="GD43" s="188">
        <v>-60</v>
      </c>
      <c r="GE43" s="188">
        <v>85</v>
      </c>
      <c r="GG43" s="188">
        <v>5043</v>
      </c>
      <c r="GH43" s="188">
        <v>0</v>
      </c>
      <c r="GI43" s="188">
        <v>6569</v>
      </c>
      <c r="GJ43" s="188">
        <v>1655</v>
      </c>
      <c r="GK43" s="188">
        <v>601</v>
      </c>
      <c r="GL43" s="188">
        <v>5028</v>
      </c>
      <c r="GM43" s="188">
        <v>4229</v>
      </c>
      <c r="GN43" s="188">
        <v>1322</v>
      </c>
      <c r="GO43" s="188">
        <v>-80</v>
      </c>
      <c r="GP43" s="188">
        <v>446</v>
      </c>
      <c r="GR43" s="188">
        <v>6259</v>
      </c>
      <c r="GS43" s="188">
        <v>0</v>
      </c>
      <c r="GT43" s="188">
        <v>1362</v>
      </c>
      <c r="GU43" s="188">
        <v>1782</v>
      </c>
      <c r="GV43" s="188">
        <v>239</v>
      </c>
      <c r="GW43" s="188">
        <v>9902</v>
      </c>
      <c r="GX43" s="188">
        <v>5063</v>
      </c>
      <c r="GY43" s="188">
        <v>-1223</v>
      </c>
      <c r="GZ43" s="188">
        <v>0</v>
      </c>
      <c r="HA43" s="188">
        <v>0</v>
      </c>
      <c r="HC43" s="188">
        <v>6063</v>
      </c>
      <c r="HD43" s="188">
        <v>0</v>
      </c>
      <c r="HE43" s="188">
        <v>973</v>
      </c>
      <c r="HF43" s="188">
        <v>434</v>
      </c>
      <c r="HG43" s="188">
        <v>-2048</v>
      </c>
      <c r="HH43" s="188">
        <v>14258</v>
      </c>
      <c r="HI43" s="188">
        <v>5023</v>
      </c>
      <c r="HJ43" s="188">
        <v>-1718</v>
      </c>
      <c r="HK43" s="188">
        <v>0</v>
      </c>
      <c r="HL43" s="188">
        <v>0</v>
      </c>
      <c r="HN43" s="188">
        <v>7075</v>
      </c>
      <c r="HO43" s="188">
        <v>0</v>
      </c>
      <c r="HP43" s="188">
        <v>1182</v>
      </c>
      <c r="HQ43" s="188">
        <v>1561</v>
      </c>
      <c r="HR43" s="188">
        <v>380</v>
      </c>
      <c r="HS43" s="188">
        <v>8579</v>
      </c>
      <c r="HT43" s="188">
        <v>5128</v>
      </c>
      <c r="HU43" s="188">
        <v>-193</v>
      </c>
      <c r="HV43" s="188">
        <v>-80</v>
      </c>
      <c r="HW43" s="188">
        <v>0</v>
      </c>
      <c r="HY43" s="188">
        <v>5974</v>
      </c>
      <c r="HZ43" s="188">
        <v>0</v>
      </c>
      <c r="IA43" s="188">
        <v>6787</v>
      </c>
      <c r="IB43" s="188">
        <v>3172</v>
      </c>
      <c r="IC43" s="188">
        <v>1780</v>
      </c>
      <c r="ID43" s="188">
        <v>2376</v>
      </c>
      <c r="IE43" s="188">
        <v>4077</v>
      </c>
      <c r="IF43" s="188">
        <v>165</v>
      </c>
      <c r="IG43" s="188">
        <v>-60</v>
      </c>
      <c r="IH43" s="188">
        <v>28</v>
      </c>
      <c r="IJ43" s="188">
        <v>7074</v>
      </c>
      <c r="IK43" s="188">
        <v>0</v>
      </c>
      <c r="IL43" s="188">
        <v>1087</v>
      </c>
      <c r="IM43" s="188">
        <v>1057</v>
      </c>
      <c r="IN43" s="188">
        <v>1493</v>
      </c>
      <c r="IO43" s="188">
        <v>9220</v>
      </c>
      <c r="IP43" s="188">
        <v>5153</v>
      </c>
      <c r="IQ43" s="188">
        <v>-722</v>
      </c>
      <c r="IR43" s="188">
        <v>-90</v>
      </c>
      <c r="IS43" s="188">
        <v>0</v>
      </c>
      <c r="IU43" s="188">
        <v>5959</v>
      </c>
      <c r="IV43" s="188">
        <v>0</v>
      </c>
      <c r="IW43" s="188">
        <v>6569</v>
      </c>
      <c r="IX43" s="188">
        <v>2486</v>
      </c>
      <c r="IY43" s="188">
        <v>1106</v>
      </c>
      <c r="IZ43" s="188">
        <v>3270</v>
      </c>
      <c r="JA43" s="188">
        <v>4154</v>
      </c>
      <c r="JB43" s="188">
        <v>742</v>
      </c>
      <c r="JC43" s="188">
        <v>-66</v>
      </c>
      <c r="JD43" s="188">
        <v>25</v>
      </c>
      <c r="JF43" s="188">
        <v>6986</v>
      </c>
      <c r="JG43" s="188">
        <v>0</v>
      </c>
      <c r="JH43" s="188">
        <v>6645</v>
      </c>
      <c r="JI43" s="188">
        <v>4086</v>
      </c>
      <c r="JJ43" s="188">
        <v>2122</v>
      </c>
      <c r="JK43" s="188">
        <v>1115</v>
      </c>
      <c r="JL43" s="188">
        <v>3926</v>
      </c>
      <c r="JM43" s="188">
        <v>-611</v>
      </c>
      <c r="JN43" s="188">
        <v>-60</v>
      </c>
      <c r="JO43" s="188">
        <v>24</v>
      </c>
      <c r="JQ43" s="188">
        <v>7081</v>
      </c>
      <c r="JR43" s="188">
        <v>0</v>
      </c>
      <c r="JS43" s="188">
        <v>1089</v>
      </c>
      <c r="JT43" s="188">
        <v>1503</v>
      </c>
      <c r="JU43" s="188">
        <v>2056</v>
      </c>
      <c r="JV43" s="188">
        <v>6446</v>
      </c>
      <c r="JW43" s="188">
        <v>5156</v>
      </c>
      <c r="JX43" s="188">
        <v>81</v>
      </c>
      <c r="JY43" s="188">
        <v>-60</v>
      </c>
      <c r="JZ43" s="188">
        <v>0</v>
      </c>
      <c r="KB43" s="188">
        <v>4179</v>
      </c>
      <c r="KC43" s="188">
        <v>0</v>
      </c>
      <c r="KD43" s="188">
        <v>6936</v>
      </c>
      <c r="KE43" s="188">
        <v>1851</v>
      </c>
      <c r="KF43" s="188">
        <v>-523</v>
      </c>
      <c r="KG43" s="188">
        <v>5770</v>
      </c>
      <c r="KH43" s="188">
        <v>4072</v>
      </c>
      <c r="KI43" s="188">
        <v>-367</v>
      </c>
      <c r="KJ43" s="188">
        <v>-100</v>
      </c>
      <c r="KK43" s="188">
        <v>533</v>
      </c>
      <c r="KM43" s="188">
        <v>7102</v>
      </c>
      <c r="KN43" s="188">
        <v>0</v>
      </c>
      <c r="KO43" s="188">
        <v>5289</v>
      </c>
      <c r="KP43" s="188">
        <v>2218</v>
      </c>
      <c r="KQ43" s="188">
        <v>-588</v>
      </c>
      <c r="KR43" s="188">
        <v>3652</v>
      </c>
      <c r="KS43" s="188">
        <v>3648</v>
      </c>
      <c r="KT43" s="188">
        <v>1233</v>
      </c>
      <c r="KU43" s="188">
        <v>-80</v>
      </c>
      <c r="KV43" s="188">
        <v>21</v>
      </c>
      <c r="KX43" s="188">
        <v>6089</v>
      </c>
      <c r="KY43" s="188">
        <v>0</v>
      </c>
      <c r="KZ43" s="188">
        <v>597</v>
      </c>
      <c r="LA43" s="188">
        <v>1492</v>
      </c>
      <c r="LB43" s="188">
        <v>608</v>
      </c>
      <c r="LC43" s="188">
        <v>9460</v>
      </c>
      <c r="LD43" s="188">
        <v>5075</v>
      </c>
      <c r="LE43" s="188">
        <v>-835</v>
      </c>
      <c r="LF43" s="188">
        <v>-90</v>
      </c>
      <c r="LG43" s="188">
        <v>0</v>
      </c>
      <c r="LI43" s="188">
        <v>7107</v>
      </c>
      <c r="LJ43" s="188">
        <v>0</v>
      </c>
      <c r="LK43" s="188">
        <v>5404</v>
      </c>
      <c r="LL43" s="188">
        <v>2030</v>
      </c>
      <c r="LM43" s="188">
        <v>469</v>
      </c>
      <c r="LN43" s="188">
        <v>2911</v>
      </c>
      <c r="LO43" s="188">
        <v>3726</v>
      </c>
      <c r="LP43" s="188">
        <v>1424</v>
      </c>
      <c r="LQ43" s="188">
        <v>-80</v>
      </c>
      <c r="LR43" s="188">
        <v>18</v>
      </c>
      <c r="LT43" s="188">
        <v>6088</v>
      </c>
      <c r="LU43" s="188">
        <v>0</v>
      </c>
      <c r="LV43" s="188">
        <v>1176</v>
      </c>
      <c r="LW43" s="188">
        <v>1548</v>
      </c>
      <c r="LX43" s="188">
        <v>1611</v>
      </c>
      <c r="LY43" s="188">
        <v>6641</v>
      </c>
      <c r="LZ43" s="188">
        <v>5005</v>
      </c>
      <c r="MA43" s="188">
        <v>-105</v>
      </c>
      <c r="MB43" s="188">
        <v>-80</v>
      </c>
      <c r="MC43" s="188">
        <v>0</v>
      </c>
    </row>
    <row r="44" spans="2:341">
      <c r="B44" s="208">
        <f t="shared" si="10"/>
        <v>6421.8</v>
      </c>
      <c r="C44" s="208">
        <f t="shared" si="11"/>
        <v>0</v>
      </c>
      <c r="D44" s="208">
        <f t="shared" si="12"/>
        <v>3610.6</v>
      </c>
      <c r="E44" s="208">
        <f t="shared" si="13"/>
        <v>2056.0666666666666</v>
      </c>
      <c r="F44" s="208">
        <f t="shared" si="14"/>
        <v>1527.7</v>
      </c>
      <c r="G44" s="208">
        <f t="shared" si="15"/>
        <v>5996.9666666666662</v>
      </c>
      <c r="H44" s="208">
        <f t="shared" si="16"/>
        <v>4401.5333333333338</v>
      </c>
      <c r="I44" s="208">
        <f t="shared" si="17"/>
        <v>-101.8</v>
      </c>
      <c r="J44" s="208">
        <f t="shared" si="18"/>
        <v>-71.166666666666671</v>
      </c>
      <c r="K44" s="208">
        <f t="shared" si="19"/>
        <v>79.3</v>
      </c>
      <c r="M44" s="188">
        <v>7073</v>
      </c>
      <c r="N44" s="188">
        <v>0</v>
      </c>
      <c r="O44" s="188">
        <v>1226</v>
      </c>
      <c r="P44" s="188">
        <v>1719</v>
      </c>
      <c r="Q44" s="188">
        <v>5373</v>
      </c>
      <c r="R44" s="188">
        <v>3686</v>
      </c>
      <c r="S44" s="188">
        <v>4885</v>
      </c>
      <c r="T44" s="188">
        <v>503</v>
      </c>
      <c r="U44" s="188">
        <v>-59</v>
      </c>
      <c r="V44" s="188">
        <v>0</v>
      </c>
      <c r="X44" s="188">
        <v>7056</v>
      </c>
      <c r="Y44" s="188">
        <v>0</v>
      </c>
      <c r="Z44" s="188">
        <v>2417</v>
      </c>
      <c r="AA44" s="188">
        <v>1896</v>
      </c>
      <c r="AB44" s="188">
        <v>5688</v>
      </c>
      <c r="AC44" s="188">
        <v>3904</v>
      </c>
      <c r="AD44" s="188">
        <v>4009</v>
      </c>
      <c r="AE44" s="188">
        <v>-239</v>
      </c>
      <c r="AF44" s="188">
        <v>-81</v>
      </c>
      <c r="AG44" s="188">
        <v>35</v>
      </c>
      <c r="AI44" s="188">
        <v>6895</v>
      </c>
      <c r="AJ44" s="188">
        <v>0</v>
      </c>
      <c r="AK44" s="188">
        <v>6895</v>
      </c>
      <c r="AL44" s="188">
        <v>2096</v>
      </c>
      <c r="AM44" s="188">
        <v>594</v>
      </c>
      <c r="AN44" s="188">
        <v>5194</v>
      </c>
      <c r="AO44" s="188">
        <v>3506</v>
      </c>
      <c r="AP44" s="188">
        <v>4</v>
      </c>
      <c r="AQ44" s="188">
        <v>-150</v>
      </c>
      <c r="AR44" s="188">
        <v>78</v>
      </c>
      <c r="AT44" s="188">
        <v>7082</v>
      </c>
      <c r="AU44" s="188">
        <v>0</v>
      </c>
      <c r="AV44" s="188">
        <v>1917</v>
      </c>
      <c r="AW44" s="188">
        <v>1477</v>
      </c>
      <c r="AX44" s="188">
        <v>7091</v>
      </c>
      <c r="AY44" s="188">
        <v>2109</v>
      </c>
      <c r="AZ44" s="188">
        <v>4977</v>
      </c>
      <c r="BA44" s="188">
        <v>-872</v>
      </c>
      <c r="BB44" s="188">
        <v>-60</v>
      </c>
      <c r="BC44" s="188">
        <v>0</v>
      </c>
      <c r="BE44" s="188">
        <v>5941</v>
      </c>
      <c r="BF44" s="188">
        <v>0</v>
      </c>
      <c r="BG44" s="188">
        <v>6702</v>
      </c>
      <c r="BH44" s="188">
        <v>4555</v>
      </c>
      <c r="BI44" s="188">
        <v>759</v>
      </c>
      <c r="BJ44" s="188">
        <v>2899</v>
      </c>
      <c r="BK44" s="188">
        <v>3958</v>
      </c>
      <c r="BL44" s="188">
        <v>-235</v>
      </c>
      <c r="BM44" s="188">
        <v>-93</v>
      </c>
      <c r="BN44" s="188">
        <v>33</v>
      </c>
      <c r="BP44" s="188">
        <v>7090</v>
      </c>
      <c r="BQ44" s="188">
        <v>0</v>
      </c>
      <c r="BR44" s="188">
        <v>734</v>
      </c>
      <c r="BS44" s="188">
        <v>1706</v>
      </c>
      <c r="BT44" s="188">
        <v>4492</v>
      </c>
      <c r="BU44" s="188">
        <v>5487</v>
      </c>
      <c r="BV44" s="188">
        <v>4875</v>
      </c>
      <c r="BW44" s="188">
        <v>166</v>
      </c>
      <c r="BX44" s="188">
        <v>-80</v>
      </c>
      <c r="BY44" s="188">
        <v>0</v>
      </c>
      <c r="CA44" s="188">
        <v>6877</v>
      </c>
      <c r="CB44" s="188">
        <v>0</v>
      </c>
      <c r="CC44" s="188">
        <v>8308</v>
      </c>
      <c r="CD44" s="188">
        <v>2785</v>
      </c>
      <c r="CE44" s="188">
        <v>168</v>
      </c>
      <c r="CF44" s="188">
        <v>1704</v>
      </c>
      <c r="CG44" s="188">
        <v>3873</v>
      </c>
      <c r="CH44" s="188">
        <v>187</v>
      </c>
      <c r="CI44" s="188">
        <v>-86</v>
      </c>
      <c r="CJ44" s="188">
        <v>125</v>
      </c>
      <c r="CL44" s="188">
        <v>5061</v>
      </c>
      <c r="CM44" s="188">
        <v>0</v>
      </c>
      <c r="CN44" s="188">
        <v>6786</v>
      </c>
      <c r="CO44" s="188">
        <v>3676</v>
      </c>
      <c r="CP44" s="188">
        <v>912</v>
      </c>
      <c r="CQ44" s="188">
        <v>2387</v>
      </c>
      <c r="CR44" s="188">
        <v>4032</v>
      </c>
      <c r="CS44" s="188">
        <v>1846</v>
      </c>
      <c r="CT44" s="188">
        <v>-60</v>
      </c>
      <c r="CU44" s="188">
        <v>31</v>
      </c>
      <c r="CV44" s="190"/>
      <c r="CW44" s="188">
        <v>6074</v>
      </c>
      <c r="CX44" s="188">
        <v>0</v>
      </c>
      <c r="CY44" s="188">
        <v>2109</v>
      </c>
      <c r="CZ44" s="188">
        <v>1767</v>
      </c>
      <c r="DA44" s="188">
        <v>2917</v>
      </c>
      <c r="DB44" s="188">
        <v>7753</v>
      </c>
      <c r="DC44" s="188">
        <v>5312</v>
      </c>
      <c r="DD44" s="188">
        <v>-1925</v>
      </c>
      <c r="DE44" s="188">
        <v>0</v>
      </c>
      <c r="DF44" s="188">
        <v>0</v>
      </c>
      <c r="DH44" s="188">
        <v>6971</v>
      </c>
      <c r="DI44" s="188">
        <v>0</v>
      </c>
      <c r="DJ44" s="188">
        <v>2226</v>
      </c>
      <c r="DK44" s="188">
        <v>1926</v>
      </c>
      <c r="DL44" s="188">
        <v>1126</v>
      </c>
      <c r="DM44" s="188">
        <v>6795</v>
      </c>
      <c r="DN44" s="188">
        <v>3740</v>
      </c>
      <c r="DO44" s="188">
        <v>1208</v>
      </c>
      <c r="DP44" s="188">
        <v>-130</v>
      </c>
      <c r="DQ44" s="188">
        <v>554</v>
      </c>
      <c r="DS44" s="188">
        <v>7091</v>
      </c>
      <c r="DT44" s="188">
        <v>0</v>
      </c>
      <c r="DU44" s="188">
        <v>1128</v>
      </c>
      <c r="DV44" s="188">
        <v>1678</v>
      </c>
      <c r="DW44" s="188">
        <v>5946</v>
      </c>
      <c r="DX44" s="188">
        <v>4364</v>
      </c>
      <c r="DY44" s="188">
        <v>3507</v>
      </c>
      <c r="DZ44" s="188">
        <v>409</v>
      </c>
      <c r="EA44" s="188">
        <v>-80</v>
      </c>
      <c r="EB44" s="188">
        <v>60</v>
      </c>
      <c r="ED44" s="188">
        <v>7085</v>
      </c>
      <c r="EE44" s="188">
        <v>0</v>
      </c>
      <c r="EF44" s="188">
        <v>925</v>
      </c>
      <c r="EG44" s="188">
        <v>1159</v>
      </c>
      <c r="EH44" s="188">
        <v>589</v>
      </c>
      <c r="EI44" s="188">
        <v>9122</v>
      </c>
      <c r="EJ44" s="188">
        <v>4970</v>
      </c>
      <c r="EK44" s="188">
        <v>-51</v>
      </c>
      <c r="EL44" s="188">
        <v>-60</v>
      </c>
      <c r="EM44" s="188">
        <v>0</v>
      </c>
      <c r="EO44" s="188">
        <v>6467</v>
      </c>
      <c r="EP44" s="188">
        <v>0</v>
      </c>
      <c r="EQ44" s="188">
        <v>3694</v>
      </c>
      <c r="ER44" s="188">
        <v>1459</v>
      </c>
      <c r="ES44" s="188">
        <v>-1634</v>
      </c>
      <c r="ET44" s="188">
        <v>8085</v>
      </c>
      <c r="EU44" s="188">
        <v>4844</v>
      </c>
      <c r="EV44" s="188">
        <v>40</v>
      </c>
      <c r="EW44" s="188">
        <v>0</v>
      </c>
      <c r="EX44" s="188">
        <v>0</v>
      </c>
      <c r="EZ44" s="188">
        <v>6870</v>
      </c>
      <c r="FA44" s="188">
        <v>0</v>
      </c>
      <c r="FB44" s="188">
        <v>3973</v>
      </c>
      <c r="FC44" s="188">
        <v>2129</v>
      </c>
      <c r="FD44" s="188">
        <v>-355</v>
      </c>
      <c r="FE44" s="188">
        <v>6350</v>
      </c>
      <c r="FF44" s="188">
        <v>3909</v>
      </c>
      <c r="FG44" s="188">
        <v>117</v>
      </c>
      <c r="FH44" s="188">
        <v>-151</v>
      </c>
      <c r="FI44" s="188">
        <v>330</v>
      </c>
      <c r="FK44" s="188">
        <v>5036</v>
      </c>
      <c r="FL44" s="188">
        <v>0</v>
      </c>
      <c r="FM44" s="188">
        <v>5551</v>
      </c>
      <c r="FN44" s="188">
        <v>1740</v>
      </c>
      <c r="FO44" s="188">
        <v>275</v>
      </c>
      <c r="FP44" s="188">
        <v>9839</v>
      </c>
      <c r="FQ44" s="188">
        <v>3840</v>
      </c>
      <c r="FR44" s="188">
        <v>-1624</v>
      </c>
      <c r="FS44" s="188">
        <v>-60</v>
      </c>
      <c r="FT44" s="188">
        <v>23</v>
      </c>
      <c r="FV44" s="188">
        <v>5879</v>
      </c>
      <c r="FW44" s="188">
        <v>0</v>
      </c>
      <c r="FX44" s="188">
        <v>1221</v>
      </c>
      <c r="FY44" s="188">
        <v>1686</v>
      </c>
      <c r="FZ44" s="188">
        <v>838</v>
      </c>
      <c r="GA44" s="188">
        <v>11766</v>
      </c>
      <c r="GB44" s="188">
        <v>4384</v>
      </c>
      <c r="GC44" s="188">
        <v>-1700</v>
      </c>
      <c r="GD44" s="188">
        <v>-59</v>
      </c>
      <c r="GE44" s="188">
        <v>85</v>
      </c>
      <c r="GG44" s="188">
        <v>5049</v>
      </c>
      <c r="GH44" s="188">
        <v>0</v>
      </c>
      <c r="GI44" s="188">
        <v>6789</v>
      </c>
      <c r="GJ44" s="188">
        <v>1689</v>
      </c>
      <c r="GK44" s="188">
        <v>823</v>
      </c>
      <c r="GL44" s="188">
        <v>5072</v>
      </c>
      <c r="GM44" s="188">
        <v>4229</v>
      </c>
      <c r="GN44" s="188">
        <v>1243</v>
      </c>
      <c r="GO44" s="188">
        <v>-80</v>
      </c>
      <c r="GP44" s="188">
        <v>412</v>
      </c>
      <c r="GR44" s="188">
        <v>6262</v>
      </c>
      <c r="GS44" s="188">
        <v>0</v>
      </c>
      <c r="GT44" s="188">
        <v>1367</v>
      </c>
      <c r="GU44" s="188">
        <v>1816</v>
      </c>
      <c r="GV44" s="188">
        <v>294</v>
      </c>
      <c r="GW44" s="188">
        <v>9775</v>
      </c>
      <c r="GX44" s="188">
        <v>5063</v>
      </c>
      <c r="GY44" s="188">
        <v>-1234</v>
      </c>
      <c r="GZ44" s="188">
        <v>0</v>
      </c>
      <c r="HA44" s="188">
        <v>0</v>
      </c>
      <c r="HC44" s="188">
        <v>6064</v>
      </c>
      <c r="HD44" s="188">
        <v>0</v>
      </c>
      <c r="HE44" s="188">
        <v>985</v>
      </c>
      <c r="HF44" s="188">
        <v>425</v>
      </c>
      <c r="HG44" s="188">
        <v>-2017</v>
      </c>
      <c r="HH44" s="188">
        <v>14268</v>
      </c>
      <c r="HI44" s="188">
        <v>5023</v>
      </c>
      <c r="HJ44" s="188">
        <v>-1614</v>
      </c>
      <c r="HK44" s="188">
        <v>0</v>
      </c>
      <c r="HL44" s="188">
        <v>0</v>
      </c>
      <c r="HN44" s="188">
        <v>7084</v>
      </c>
      <c r="HO44" s="188">
        <v>0</v>
      </c>
      <c r="HP44" s="188">
        <v>1159</v>
      </c>
      <c r="HQ44" s="188">
        <v>1511</v>
      </c>
      <c r="HR44" s="188">
        <v>489</v>
      </c>
      <c r="HS44" s="188">
        <v>8781</v>
      </c>
      <c r="HT44" s="188">
        <v>5128</v>
      </c>
      <c r="HU44" s="188">
        <v>-252</v>
      </c>
      <c r="HV44" s="188">
        <v>-80</v>
      </c>
      <c r="HW44" s="188">
        <v>0</v>
      </c>
      <c r="HY44" s="188">
        <v>5976</v>
      </c>
      <c r="HZ44" s="188">
        <v>0</v>
      </c>
      <c r="IA44" s="188">
        <v>6773</v>
      </c>
      <c r="IB44" s="188">
        <v>3323</v>
      </c>
      <c r="IC44" s="188">
        <v>1920</v>
      </c>
      <c r="ID44" s="188">
        <v>2364</v>
      </c>
      <c r="IE44" s="188">
        <v>4077</v>
      </c>
      <c r="IF44" s="188">
        <v>67</v>
      </c>
      <c r="IG44" s="188">
        <v>-60</v>
      </c>
      <c r="IH44" s="188">
        <v>28</v>
      </c>
      <c r="IJ44" s="188">
        <v>7079</v>
      </c>
      <c r="IK44" s="188">
        <v>0</v>
      </c>
      <c r="IL44" s="188">
        <v>1093</v>
      </c>
      <c r="IM44" s="188">
        <v>1078</v>
      </c>
      <c r="IN44" s="188">
        <v>1672</v>
      </c>
      <c r="IO44" s="188">
        <v>8998</v>
      </c>
      <c r="IP44" s="188">
        <v>5154</v>
      </c>
      <c r="IQ44" s="188">
        <v>-709</v>
      </c>
      <c r="IR44" s="188">
        <v>-90</v>
      </c>
      <c r="IS44" s="188">
        <v>0</v>
      </c>
      <c r="IU44" s="188">
        <v>5964</v>
      </c>
      <c r="IV44" s="188">
        <v>0</v>
      </c>
      <c r="IW44" s="188">
        <v>6472</v>
      </c>
      <c r="IX44" s="188">
        <v>2791</v>
      </c>
      <c r="IY44" s="188">
        <v>1423</v>
      </c>
      <c r="IZ44" s="188">
        <v>3226</v>
      </c>
      <c r="JA44" s="188">
        <v>4154</v>
      </c>
      <c r="JB44" s="188">
        <v>665</v>
      </c>
      <c r="JC44" s="188">
        <v>-66</v>
      </c>
      <c r="JD44" s="188">
        <v>26</v>
      </c>
      <c r="JF44" s="188">
        <v>6987</v>
      </c>
      <c r="JG44" s="188">
        <v>0</v>
      </c>
      <c r="JH44" s="188">
        <v>6698</v>
      </c>
      <c r="JI44" s="188">
        <v>4595</v>
      </c>
      <c r="JJ44" s="188">
        <v>1980</v>
      </c>
      <c r="JK44" s="188">
        <v>1087</v>
      </c>
      <c r="JL44" s="188">
        <v>3926</v>
      </c>
      <c r="JM44" s="188">
        <v>-855</v>
      </c>
      <c r="JN44" s="188">
        <v>-60</v>
      </c>
      <c r="JO44" s="188">
        <v>24</v>
      </c>
      <c r="JQ44" s="188">
        <v>7079</v>
      </c>
      <c r="JR44" s="188">
        <v>0</v>
      </c>
      <c r="JS44" s="188">
        <v>1113</v>
      </c>
      <c r="JT44" s="188">
        <v>1617</v>
      </c>
      <c r="JU44" s="188">
        <v>2315</v>
      </c>
      <c r="JV44" s="188">
        <v>6444</v>
      </c>
      <c r="JW44" s="188">
        <v>5157</v>
      </c>
      <c r="JX44" s="188">
        <v>209</v>
      </c>
      <c r="JY44" s="188">
        <v>-60</v>
      </c>
      <c r="JZ44" s="188">
        <v>0</v>
      </c>
      <c r="KB44" s="188">
        <v>4176</v>
      </c>
      <c r="KC44" s="188">
        <v>0</v>
      </c>
      <c r="KD44" s="188">
        <v>6921</v>
      </c>
      <c r="KE44" s="188">
        <v>1838</v>
      </c>
      <c r="KF44" s="188">
        <v>-480</v>
      </c>
      <c r="KG44" s="188">
        <v>5837</v>
      </c>
      <c r="KH44" s="188">
        <v>4072</v>
      </c>
      <c r="KI44" s="188">
        <v>-265</v>
      </c>
      <c r="KJ44" s="188">
        <v>-100</v>
      </c>
      <c r="KK44" s="188">
        <v>497</v>
      </c>
      <c r="KM44" s="188">
        <v>7103</v>
      </c>
      <c r="KN44" s="188">
        <v>0</v>
      </c>
      <c r="KO44" s="188">
        <v>5675</v>
      </c>
      <c r="KP44" s="188">
        <v>2165</v>
      </c>
      <c r="KQ44" s="188">
        <v>-477</v>
      </c>
      <c r="KR44" s="188">
        <v>3718</v>
      </c>
      <c r="KS44" s="188">
        <v>3648</v>
      </c>
      <c r="KT44" s="188">
        <v>1226</v>
      </c>
      <c r="KU44" s="188">
        <v>-80</v>
      </c>
      <c r="KV44" s="188">
        <v>21</v>
      </c>
      <c r="KX44" s="188">
        <v>6090</v>
      </c>
      <c r="KY44" s="188">
        <v>0</v>
      </c>
      <c r="KZ44" s="188">
        <v>718</v>
      </c>
      <c r="LA44" s="188">
        <v>1653</v>
      </c>
      <c r="LB44" s="188">
        <v>917</v>
      </c>
      <c r="LC44" s="188">
        <v>9482</v>
      </c>
      <c r="LD44" s="188">
        <v>5063</v>
      </c>
      <c r="LE44" s="188">
        <v>-820</v>
      </c>
      <c r="LF44" s="188">
        <v>-90</v>
      </c>
      <c r="LG44" s="188">
        <v>0</v>
      </c>
      <c r="LI44" s="188">
        <v>7102</v>
      </c>
      <c r="LJ44" s="188">
        <v>0</v>
      </c>
      <c r="LK44" s="188">
        <v>5589</v>
      </c>
      <c r="LL44" s="188">
        <v>2103</v>
      </c>
      <c r="LM44" s="188">
        <v>619</v>
      </c>
      <c r="LN44" s="188">
        <v>2825</v>
      </c>
      <c r="LO44" s="188">
        <v>3726</v>
      </c>
      <c r="LP44" s="188">
        <v>1385</v>
      </c>
      <c r="LQ44" s="188">
        <v>-80</v>
      </c>
      <c r="LR44" s="188">
        <v>17</v>
      </c>
      <c r="LT44" s="188">
        <v>6091</v>
      </c>
      <c r="LU44" s="188">
        <v>0</v>
      </c>
      <c r="LV44" s="188">
        <v>1154</v>
      </c>
      <c r="LW44" s="188">
        <v>1624</v>
      </c>
      <c r="LX44" s="188">
        <v>1574</v>
      </c>
      <c r="LY44" s="188">
        <v>6588</v>
      </c>
      <c r="LZ44" s="188">
        <v>5005</v>
      </c>
      <c r="MA44" s="188">
        <v>66</v>
      </c>
      <c r="MB44" s="188">
        <v>-80</v>
      </c>
      <c r="MC44" s="188">
        <v>0</v>
      </c>
    </row>
    <row r="45" spans="2:341">
      <c r="B45" s="208">
        <f t="shared" si="10"/>
        <v>6421.8</v>
      </c>
      <c r="C45" s="208">
        <f t="shared" si="11"/>
        <v>0</v>
      </c>
      <c r="D45" s="208">
        <f t="shared" si="12"/>
        <v>3652.8666666666668</v>
      </c>
      <c r="E45" s="208">
        <f t="shared" si="13"/>
        <v>2099.1333333333332</v>
      </c>
      <c r="F45" s="208">
        <f t="shared" si="14"/>
        <v>1708.9666666666667</v>
      </c>
      <c r="G45" s="208">
        <f t="shared" si="15"/>
        <v>6041.7333333333336</v>
      </c>
      <c r="H45" s="208">
        <f t="shared" si="16"/>
        <v>4401.666666666667</v>
      </c>
      <c r="I45" s="208">
        <f t="shared" si="17"/>
        <v>-149.16666666666666</v>
      </c>
      <c r="J45" s="208">
        <f t="shared" si="18"/>
        <v>-71.2</v>
      </c>
      <c r="K45" s="208">
        <f t="shared" si="19"/>
        <v>72.166666666666671</v>
      </c>
      <c r="M45" s="188">
        <v>7067</v>
      </c>
      <c r="N45" s="188">
        <v>0</v>
      </c>
      <c r="O45" s="188">
        <v>1210</v>
      </c>
      <c r="P45" s="188">
        <v>1549</v>
      </c>
      <c r="Q45" s="188">
        <v>5383</v>
      </c>
      <c r="R45" s="188">
        <v>3714</v>
      </c>
      <c r="S45" s="188">
        <v>4904</v>
      </c>
      <c r="T45" s="188">
        <v>552</v>
      </c>
      <c r="U45" s="188">
        <v>-60</v>
      </c>
      <c r="V45" s="188">
        <v>0</v>
      </c>
      <c r="X45" s="188">
        <v>7058</v>
      </c>
      <c r="Y45" s="188">
        <v>0</v>
      </c>
      <c r="Z45" s="188">
        <v>2414</v>
      </c>
      <c r="AA45" s="188">
        <v>2157</v>
      </c>
      <c r="AB45" s="188">
        <v>6071</v>
      </c>
      <c r="AC45" s="188">
        <v>4026</v>
      </c>
      <c r="AD45" s="188">
        <v>4009</v>
      </c>
      <c r="AE45" s="188">
        <v>-412</v>
      </c>
      <c r="AF45" s="188">
        <v>-81</v>
      </c>
      <c r="AG45" s="188">
        <v>39</v>
      </c>
      <c r="AI45" s="188">
        <v>6899</v>
      </c>
      <c r="AJ45" s="188">
        <v>0</v>
      </c>
      <c r="AK45" s="188">
        <v>6968</v>
      </c>
      <c r="AL45" s="188">
        <v>2170</v>
      </c>
      <c r="AM45" s="188">
        <v>993</v>
      </c>
      <c r="AN45" s="188">
        <v>5208</v>
      </c>
      <c r="AO45" s="188">
        <v>3506</v>
      </c>
      <c r="AP45" s="188">
        <v>82</v>
      </c>
      <c r="AQ45" s="188">
        <v>-150</v>
      </c>
      <c r="AR45" s="188">
        <v>77</v>
      </c>
      <c r="AT45" s="188">
        <v>7081</v>
      </c>
      <c r="AU45" s="188">
        <v>0</v>
      </c>
      <c r="AV45" s="188">
        <v>1959</v>
      </c>
      <c r="AW45" s="188">
        <v>1561</v>
      </c>
      <c r="AX45" s="188">
        <v>7521</v>
      </c>
      <c r="AY45" s="188">
        <v>2064</v>
      </c>
      <c r="AZ45" s="188">
        <v>4977</v>
      </c>
      <c r="BA45" s="188">
        <v>-939</v>
      </c>
      <c r="BB45" s="188">
        <v>-60</v>
      </c>
      <c r="BC45" s="188">
        <v>0</v>
      </c>
      <c r="BE45" s="188">
        <v>5944</v>
      </c>
      <c r="BF45" s="188">
        <v>0</v>
      </c>
      <c r="BG45" s="188">
        <v>6829</v>
      </c>
      <c r="BH45" s="188">
        <v>4639</v>
      </c>
      <c r="BI45" s="188">
        <v>957</v>
      </c>
      <c r="BJ45" s="188">
        <v>2822</v>
      </c>
      <c r="BK45" s="188">
        <v>3958</v>
      </c>
      <c r="BL45" s="188">
        <v>-255</v>
      </c>
      <c r="BM45" s="188">
        <v>-93</v>
      </c>
      <c r="BN45" s="188">
        <v>31</v>
      </c>
      <c r="BP45" s="188">
        <v>7087</v>
      </c>
      <c r="BQ45" s="188">
        <v>0</v>
      </c>
      <c r="BR45" s="188">
        <v>732</v>
      </c>
      <c r="BS45" s="188">
        <v>1683</v>
      </c>
      <c r="BT45" s="188">
        <v>4645</v>
      </c>
      <c r="BU45" s="188">
        <v>5624</v>
      </c>
      <c r="BV45" s="188">
        <v>4875</v>
      </c>
      <c r="BW45" s="188">
        <v>212</v>
      </c>
      <c r="BX45" s="188">
        <v>-80</v>
      </c>
      <c r="BY45" s="188">
        <v>0</v>
      </c>
      <c r="CA45" s="188">
        <v>6873</v>
      </c>
      <c r="CB45" s="188">
        <v>0</v>
      </c>
      <c r="CC45" s="188">
        <v>8368</v>
      </c>
      <c r="CD45" s="188">
        <v>2767</v>
      </c>
      <c r="CE45" s="188">
        <v>299</v>
      </c>
      <c r="CF45" s="188">
        <v>1643</v>
      </c>
      <c r="CG45" s="188">
        <v>3873</v>
      </c>
      <c r="CH45" s="188">
        <v>245</v>
      </c>
      <c r="CI45" s="188">
        <v>-86</v>
      </c>
      <c r="CJ45" s="188">
        <v>120</v>
      </c>
      <c r="CL45" s="188">
        <v>5064</v>
      </c>
      <c r="CM45" s="188">
        <v>0</v>
      </c>
      <c r="CN45" s="188">
        <v>6843</v>
      </c>
      <c r="CO45" s="188">
        <v>3742</v>
      </c>
      <c r="CP45" s="188">
        <v>1185</v>
      </c>
      <c r="CQ45" s="188">
        <v>2379</v>
      </c>
      <c r="CR45" s="188">
        <v>4032</v>
      </c>
      <c r="CS45" s="188">
        <v>1892</v>
      </c>
      <c r="CT45" s="188">
        <v>-60</v>
      </c>
      <c r="CU45" s="188">
        <v>32</v>
      </c>
      <c r="CV45" s="190"/>
      <c r="CW45" s="188">
        <v>6073</v>
      </c>
      <c r="CX45" s="188">
        <v>0</v>
      </c>
      <c r="CY45" s="188">
        <v>2143</v>
      </c>
      <c r="CZ45" s="188">
        <v>1789</v>
      </c>
      <c r="DA45" s="188">
        <v>2896</v>
      </c>
      <c r="DB45" s="188">
        <v>7771</v>
      </c>
      <c r="DC45" s="188">
        <v>5303</v>
      </c>
      <c r="DD45" s="188">
        <v>-2320</v>
      </c>
      <c r="DE45" s="188">
        <v>0</v>
      </c>
      <c r="DF45" s="188">
        <v>0</v>
      </c>
      <c r="DH45" s="188">
        <v>6975</v>
      </c>
      <c r="DI45" s="188">
        <v>0</v>
      </c>
      <c r="DJ45" s="188">
        <v>2248</v>
      </c>
      <c r="DK45" s="188">
        <v>2212</v>
      </c>
      <c r="DL45" s="188">
        <v>1457</v>
      </c>
      <c r="DM45" s="188">
        <v>6769</v>
      </c>
      <c r="DN45" s="188">
        <v>3740</v>
      </c>
      <c r="DO45" s="188">
        <v>1056</v>
      </c>
      <c r="DP45" s="188">
        <v>-130</v>
      </c>
      <c r="DQ45" s="188">
        <v>473</v>
      </c>
      <c r="DS45" s="188">
        <v>7104</v>
      </c>
      <c r="DT45" s="188">
        <v>0</v>
      </c>
      <c r="DU45" s="188">
        <v>1147</v>
      </c>
      <c r="DV45" s="188">
        <v>1685</v>
      </c>
      <c r="DW45" s="188">
        <v>6312</v>
      </c>
      <c r="DX45" s="188">
        <v>4365</v>
      </c>
      <c r="DY45" s="188">
        <v>3507</v>
      </c>
      <c r="DZ45" s="188">
        <v>515</v>
      </c>
      <c r="EA45" s="188">
        <v>-80</v>
      </c>
      <c r="EB45" s="188">
        <v>58</v>
      </c>
      <c r="ED45" s="188">
        <v>7088</v>
      </c>
      <c r="EE45" s="188">
        <v>0</v>
      </c>
      <c r="EF45" s="188">
        <v>978</v>
      </c>
      <c r="EG45" s="188">
        <v>1187</v>
      </c>
      <c r="EH45" s="188">
        <v>603</v>
      </c>
      <c r="EI45" s="188">
        <v>9608</v>
      </c>
      <c r="EJ45" s="188">
        <v>4970</v>
      </c>
      <c r="EK45" s="188">
        <v>-323</v>
      </c>
      <c r="EL45" s="188">
        <v>-60</v>
      </c>
      <c r="EM45" s="188">
        <v>0</v>
      </c>
      <c r="EO45" s="188">
        <v>6461</v>
      </c>
      <c r="EP45" s="188">
        <v>0</v>
      </c>
      <c r="EQ45" s="188">
        <v>3663</v>
      </c>
      <c r="ER45" s="188">
        <v>1443</v>
      </c>
      <c r="ES45" s="188">
        <v>-1667</v>
      </c>
      <c r="ET45" s="188">
        <v>8214</v>
      </c>
      <c r="EU45" s="188">
        <v>4844</v>
      </c>
      <c r="EV45" s="188">
        <v>105</v>
      </c>
      <c r="EW45" s="188">
        <v>0</v>
      </c>
      <c r="EX45" s="188">
        <v>0</v>
      </c>
      <c r="EZ45" s="188">
        <v>6868</v>
      </c>
      <c r="FA45" s="188">
        <v>0</v>
      </c>
      <c r="FB45" s="188">
        <v>4123</v>
      </c>
      <c r="FC45" s="188">
        <v>2293</v>
      </c>
      <c r="FD45" s="188">
        <v>-119</v>
      </c>
      <c r="FE45" s="188">
        <v>6298</v>
      </c>
      <c r="FF45" s="188">
        <v>3909</v>
      </c>
      <c r="FG45" s="188">
        <v>57</v>
      </c>
      <c r="FH45" s="188">
        <v>-150</v>
      </c>
      <c r="FI45" s="188">
        <v>308</v>
      </c>
      <c r="FK45" s="188">
        <v>5034</v>
      </c>
      <c r="FL45" s="188">
        <v>0</v>
      </c>
      <c r="FM45" s="188">
        <v>5681</v>
      </c>
      <c r="FN45" s="188">
        <v>1834</v>
      </c>
      <c r="FO45" s="188">
        <v>466</v>
      </c>
      <c r="FP45" s="188">
        <v>9836</v>
      </c>
      <c r="FQ45" s="188">
        <v>3840</v>
      </c>
      <c r="FR45" s="188">
        <v>-1625</v>
      </c>
      <c r="FS45" s="188">
        <v>-60</v>
      </c>
      <c r="FT45" s="188">
        <v>23</v>
      </c>
      <c r="FV45" s="188">
        <v>5885</v>
      </c>
      <c r="FW45" s="188">
        <v>0</v>
      </c>
      <c r="FX45" s="188">
        <v>1267</v>
      </c>
      <c r="FY45" s="188">
        <v>1775</v>
      </c>
      <c r="FZ45" s="188">
        <v>1257</v>
      </c>
      <c r="GA45" s="188">
        <v>11811</v>
      </c>
      <c r="GB45" s="188">
        <v>4384</v>
      </c>
      <c r="GC45" s="188">
        <v>-1738</v>
      </c>
      <c r="GD45" s="188">
        <v>-60</v>
      </c>
      <c r="GE45" s="188">
        <v>85</v>
      </c>
      <c r="GG45" s="188">
        <v>5045</v>
      </c>
      <c r="GH45" s="188">
        <v>0</v>
      </c>
      <c r="GI45" s="188">
        <v>6694</v>
      </c>
      <c r="GJ45" s="188">
        <v>1589</v>
      </c>
      <c r="GK45" s="188">
        <v>901</v>
      </c>
      <c r="GL45" s="188">
        <v>5158</v>
      </c>
      <c r="GM45" s="188">
        <v>4229</v>
      </c>
      <c r="GN45" s="188">
        <v>1301</v>
      </c>
      <c r="GO45" s="188">
        <v>-80</v>
      </c>
      <c r="GP45" s="188">
        <v>358</v>
      </c>
      <c r="GR45" s="188">
        <v>6269</v>
      </c>
      <c r="GS45" s="188">
        <v>0</v>
      </c>
      <c r="GT45" s="188">
        <v>1324</v>
      </c>
      <c r="GU45" s="188">
        <v>1711</v>
      </c>
      <c r="GV45" s="188">
        <v>233</v>
      </c>
      <c r="GW45" s="188">
        <v>9932</v>
      </c>
      <c r="GX45" s="188">
        <v>5064</v>
      </c>
      <c r="GY45" s="188">
        <v>-1721</v>
      </c>
      <c r="GZ45" s="188">
        <v>0</v>
      </c>
      <c r="HA45" s="188">
        <v>0</v>
      </c>
      <c r="HC45" s="188">
        <v>6063</v>
      </c>
      <c r="HD45" s="188">
        <v>0</v>
      </c>
      <c r="HE45" s="188">
        <v>998</v>
      </c>
      <c r="HF45" s="188">
        <v>528</v>
      </c>
      <c r="HG45" s="188">
        <v>-1876</v>
      </c>
      <c r="HH45" s="188">
        <v>14268</v>
      </c>
      <c r="HI45" s="188">
        <v>5023</v>
      </c>
      <c r="HJ45" s="188">
        <v>-1892</v>
      </c>
      <c r="HK45" s="188">
        <v>0</v>
      </c>
      <c r="HL45" s="188">
        <v>0</v>
      </c>
      <c r="HN45" s="188">
        <v>7085</v>
      </c>
      <c r="HO45" s="188">
        <v>0</v>
      </c>
      <c r="HP45" s="188">
        <v>1192</v>
      </c>
      <c r="HQ45" s="188">
        <v>1564</v>
      </c>
      <c r="HR45" s="188">
        <v>651</v>
      </c>
      <c r="HS45" s="188">
        <v>9255</v>
      </c>
      <c r="HT45" s="188">
        <v>5128</v>
      </c>
      <c r="HU45" s="188">
        <v>-382</v>
      </c>
      <c r="HV45" s="188">
        <v>-80</v>
      </c>
      <c r="HW45" s="188">
        <v>0</v>
      </c>
      <c r="HY45" s="188">
        <v>5976</v>
      </c>
      <c r="HZ45" s="188">
        <v>0</v>
      </c>
      <c r="IA45" s="188">
        <v>6844</v>
      </c>
      <c r="IB45" s="188">
        <v>3570</v>
      </c>
      <c r="IC45" s="188">
        <v>2078</v>
      </c>
      <c r="ID45" s="188">
        <v>2381</v>
      </c>
      <c r="IE45" s="188">
        <v>4077</v>
      </c>
      <c r="IF45" s="188">
        <v>299</v>
      </c>
      <c r="IG45" s="188">
        <v>-60</v>
      </c>
      <c r="IH45" s="188">
        <v>28</v>
      </c>
      <c r="IJ45" s="188">
        <v>7077</v>
      </c>
      <c r="IK45" s="188">
        <v>0</v>
      </c>
      <c r="IL45" s="188">
        <v>1176</v>
      </c>
      <c r="IM45" s="188">
        <v>1189</v>
      </c>
      <c r="IN45" s="188">
        <v>2051</v>
      </c>
      <c r="IO45" s="188">
        <v>8823</v>
      </c>
      <c r="IP45" s="188">
        <v>5155</v>
      </c>
      <c r="IQ45" s="188">
        <v>-644</v>
      </c>
      <c r="IR45" s="188">
        <v>-90</v>
      </c>
      <c r="IS45" s="188">
        <v>0</v>
      </c>
      <c r="IU45" s="188">
        <v>5962</v>
      </c>
      <c r="IV45" s="188">
        <v>0</v>
      </c>
      <c r="IW45" s="188">
        <v>6460</v>
      </c>
      <c r="IX45" s="188">
        <v>2737</v>
      </c>
      <c r="IY45" s="188">
        <v>1530</v>
      </c>
      <c r="IZ45" s="188">
        <v>3233</v>
      </c>
      <c r="JA45" s="188">
        <v>4154</v>
      </c>
      <c r="JB45" s="188">
        <v>992</v>
      </c>
      <c r="JC45" s="188">
        <v>-66</v>
      </c>
      <c r="JD45" s="188">
        <v>25</v>
      </c>
      <c r="JF45" s="188">
        <v>6988</v>
      </c>
      <c r="JG45" s="188">
        <v>0</v>
      </c>
      <c r="JH45" s="188">
        <v>6855</v>
      </c>
      <c r="JI45" s="188">
        <v>4666</v>
      </c>
      <c r="JJ45" s="188">
        <v>2139</v>
      </c>
      <c r="JK45" s="188">
        <v>1092</v>
      </c>
      <c r="JL45" s="188">
        <v>3926</v>
      </c>
      <c r="JM45" s="188">
        <v>-1061</v>
      </c>
      <c r="JN45" s="188">
        <v>-60</v>
      </c>
      <c r="JO45" s="188">
        <v>24</v>
      </c>
      <c r="JQ45" s="188">
        <v>7076</v>
      </c>
      <c r="JR45" s="188">
        <v>0</v>
      </c>
      <c r="JS45" s="188">
        <v>1089</v>
      </c>
      <c r="JT45" s="188">
        <v>1488</v>
      </c>
      <c r="JU45" s="188">
        <v>2674</v>
      </c>
      <c r="JV45" s="188">
        <v>6425</v>
      </c>
      <c r="JW45" s="188">
        <v>5158</v>
      </c>
      <c r="JX45" s="188">
        <v>109</v>
      </c>
      <c r="JY45" s="188">
        <v>-60</v>
      </c>
      <c r="JZ45" s="188">
        <v>0</v>
      </c>
      <c r="KB45" s="188">
        <v>4182</v>
      </c>
      <c r="KC45" s="188">
        <v>0</v>
      </c>
      <c r="KD45" s="188">
        <v>6841</v>
      </c>
      <c r="KE45" s="188">
        <v>1807</v>
      </c>
      <c r="KF45" s="188">
        <v>-547</v>
      </c>
      <c r="KG45" s="188">
        <v>5942</v>
      </c>
      <c r="KH45" s="188">
        <v>4072</v>
      </c>
      <c r="KI45" s="188">
        <v>-352</v>
      </c>
      <c r="KJ45" s="188">
        <v>-100</v>
      </c>
      <c r="KK45" s="188">
        <v>447</v>
      </c>
      <c r="KM45" s="188">
        <v>7102</v>
      </c>
      <c r="KN45" s="188">
        <v>0</v>
      </c>
      <c r="KO45" s="188">
        <v>5903</v>
      </c>
      <c r="KP45" s="188">
        <v>2044</v>
      </c>
      <c r="KQ45" s="188">
        <v>-273</v>
      </c>
      <c r="KR45" s="188">
        <v>3739</v>
      </c>
      <c r="KS45" s="188">
        <v>3648</v>
      </c>
      <c r="KT45" s="188">
        <v>1208</v>
      </c>
      <c r="KU45" s="188">
        <v>-80</v>
      </c>
      <c r="KV45" s="188">
        <v>20</v>
      </c>
      <c r="KX45" s="188">
        <v>6083</v>
      </c>
      <c r="KY45" s="188">
        <v>0</v>
      </c>
      <c r="KZ45" s="188">
        <v>722</v>
      </c>
      <c r="LA45" s="188">
        <v>1862</v>
      </c>
      <c r="LB45" s="188">
        <v>1223</v>
      </c>
      <c r="LC45" s="188">
        <v>9436</v>
      </c>
      <c r="LD45" s="188">
        <v>5054</v>
      </c>
      <c r="LE45" s="188">
        <v>-864</v>
      </c>
      <c r="LF45" s="188">
        <v>-90</v>
      </c>
      <c r="LG45" s="188">
        <v>0</v>
      </c>
      <c r="LI45" s="188">
        <v>7096</v>
      </c>
      <c r="LJ45" s="188">
        <v>0</v>
      </c>
      <c r="LK45" s="188">
        <v>5764</v>
      </c>
      <c r="LL45" s="188">
        <v>2047</v>
      </c>
      <c r="LM45" s="188">
        <v>687</v>
      </c>
      <c r="LN45" s="188">
        <v>2815</v>
      </c>
      <c r="LO45" s="188">
        <v>3726</v>
      </c>
      <c r="LP45" s="188">
        <v>1440</v>
      </c>
      <c r="LQ45" s="188">
        <v>-80</v>
      </c>
      <c r="LR45" s="188">
        <v>17</v>
      </c>
      <c r="LT45" s="188">
        <v>6089</v>
      </c>
      <c r="LU45" s="188">
        <v>0</v>
      </c>
      <c r="LV45" s="188">
        <v>1151</v>
      </c>
      <c r="LW45" s="188">
        <v>1686</v>
      </c>
      <c r="LX45" s="188">
        <v>1539</v>
      </c>
      <c r="LY45" s="188">
        <v>6601</v>
      </c>
      <c r="LZ45" s="188">
        <v>5005</v>
      </c>
      <c r="MA45" s="188">
        <v>-12</v>
      </c>
      <c r="MB45" s="188">
        <v>-80</v>
      </c>
      <c r="MC45" s="188">
        <v>0</v>
      </c>
    </row>
    <row r="46" spans="2:341">
      <c r="B46" s="208">
        <f t="shared" si="10"/>
        <v>6422.0333333333338</v>
      </c>
      <c r="C46" s="208">
        <f t="shared" si="11"/>
        <v>0</v>
      </c>
      <c r="D46" s="208">
        <f t="shared" si="12"/>
        <v>3691.2</v>
      </c>
      <c r="E46" s="208">
        <f t="shared" si="13"/>
        <v>2172.1333333333332</v>
      </c>
      <c r="F46" s="208">
        <f t="shared" si="14"/>
        <v>1921.2333333333333</v>
      </c>
      <c r="G46" s="208">
        <f t="shared" si="15"/>
        <v>6084.2333333333336</v>
      </c>
      <c r="H46" s="208">
        <f t="shared" si="16"/>
        <v>4401.2666666666664</v>
      </c>
      <c r="I46" s="208">
        <f t="shared" si="17"/>
        <v>-129.30000000000001</v>
      </c>
      <c r="J46" s="208">
        <f t="shared" si="18"/>
        <v>-71.36666666666666</v>
      </c>
      <c r="K46" s="208">
        <f t="shared" si="19"/>
        <v>64.466666666666669</v>
      </c>
      <c r="M46" s="188">
        <v>7070</v>
      </c>
      <c r="N46" s="188">
        <v>0</v>
      </c>
      <c r="O46" s="188">
        <v>1216</v>
      </c>
      <c r="P46" s="188">
        <v>1597</v>
      </c>
      <c r="Q46" s="188">
        <v>5960</v>
      </c>
      <c r="R46" s="188">
        <v>3765</v>
      </c>
      <c r="S46" s="188">
        <v>4910</v>
      </c>
      <c r="T46" s="188">
        <v>417</v>
      </c>
      <c r="U46" s="188">
        <v>-60</v>
      </c>
      <c r="V46" s="188">
        <v>0</v>
      </c>
      <c r="X46" s="188">
        <v>7054</v>
      </c>
      <c r="Y46" s="188">
        <v>0</v>
      </c>
      <c r="Z46" s="188">
        <v>2404</v>
      </c>
      <c r="AA46" s="188">
        <v>2339</v>
      </c>
      <c r="AB46" s="188">
        <v>6108</v>
      </c>
      <c r="AC46" s="188">
        <v>4260</v>
      </c>
      <c r="AD46" s="188">
        <v>4009</v>
      </c>
      <c r="AE46" s="188">
        <v>-424</v>
      </c>
      <c r="AF46" s="188">
        <v>-81</v>
      </c>
      <c r="AG46" s="188">
        <v>29</v>
      </c>
      <c r="AI46" s="188">
        <v>6894</v>
      </c>
      <c r="AJ46" s="188">
        <v>0</v>
      </c>
      <c r="AK46" s="188">
        <v>7076</v>
      </c>
      <c r="AL46" s="188">
        <v>2236</v>
      </c>
      <c r="AM46" s="188">
        <v>928</v>
      </c>
      <c r="AN46" s="188">
        <v>5296</v>
      </c>
      <c r="AO46" s="188">
        <v>3506</v>
      </c>
      <c r="AP46" s="188">
        <v>239</v>
      </c>
      <c r="AQ46" s="188">
        <v>-150</v>
      </c>
      <c r="AR46" s="188">
        <v>78</v>
      </c>
      <c r="AT46" s="188">
        <v>7080</v>
      </c>
      <c r="AU46" s="188">
        <v>0</v>
      </c>
      <c r="AV46" s="188">
        <v>1985</v>
      </c>
      <c r="AW46" s="188">
        <v>1640</v>
      </c>
      <c r="AX46" s="188">
        <v>7915</v>
      </c>
      <c r="AY46" s="188">
        <v>2082</v>
      </c>
      <c r="AZ46" s="188">
        <v>4977</v>
      </c>
      <c r="BA46" s="188">
        <v>-933</v>
      </c>
      <c r="BB46" s="188">
        <v>-60</v>
      </c>
      <c r="BC46" s="188">
        <v>0</v>
      </c>
      <c r="BE46" s="188">
        <v>5943</v>
      </c>
      <c r="BF46" s="188">
        <v>0</v>
      </c>
      <c r="BG46" s="188">
        <v>6815</v>
      </c>
      <c r="BH46" s="188">
        <v>4700</v>
      </c>
      <c r="BI46" s="188">
        <v>1481</v>
      </c>
      <c r="BJ46" s="188">
        <v>2878</v>
      </c>
      <c r="BK46" s="188">
        <v>3958</v>
      </c>
      <c r="BL46" s="188">
        <v>-650</v>
      </c>
      <c r="BM46" s="188">
        <v>-93</v>
      </c>
      <c r="BN46" s="188">
        <v>32</v>
      </c>
      <c r="BP46" s="188">
        <v>7087</v>
      </c>
      <c r="BQ46" s="188">
        <v>0</v>
      </c>
      <c r="BR46" s="188">
        <v>749</v>
      </c>
      <c r="BS46" s="188">
        <v>1792</v>
      </c>
      <c r="BT46" s="188">
        <v>4784</v>
      </c>
      <c r="BU46" s="188">
        <v>5813</v>
      </c>
      <c r="BV46" s="188">
        <v>4875</v>
      </c>
      <c r="BW46" s="188">
        <v>416</v>
      </c>
      <c r="BX46" s="188">
        <v>-80</v>
      </c>
      <c r="BY46" s="188">
        <v>0</v>
      </c>
      <c r="CA46" s="188">
        <v>6878</v>
      </c>
      <c r="CB46" s="188">
        <v>0</v>
      </c>
      <c r="CC46" s="188">
        <v>8398</v>
      </c>
      <c r="CD46" s="188">
        <v>2954</v>
      </c>
      <c r="CE46" s="188">
        <v>464</v>
      </c>
      <c r="CF46" s="188">
        <v>1616</v>
      </c>
      <c r="CG46" s="188">
        <v>3873</v>
      </c>
      <c r="CH46" s="188">
        <v>174</v>
      </c>
      <c r="CI46" s="188">
        <v>-86</v>
      </c>
      <c r="CJ46" s="188">
        <v>86</v>
      </c>
      <c r="CL46" s="188">
        <v>5062</v>
      </c>
      <c r="CM46" s="188">
        <v>0</v>
      </c>
      <c r="CN46" s="188">
        <v>6883</v>
      </c>
      <c r="CO46" s="188">
        <v>3855</v>
      </c>
      <c r="CP46" s="188">
        <v>1511</v>
      </c>
      <c r="CQ46" s="188">
        <v>2353</v>
      </c>
      <c r="CR46" s="188">
        <v>4032</v>
      </c>
      <c r="CS46" s="188">
        <v>1654</v>
      </c>
      <c r="CT46" s="188">
        <v>-60</v>
      </c>
      <c r="CU46" s="188">
        <v>31</v>
      </c>
      <c r="CV46" s="190"/>
      <c r="CW46" s="188">
        <v>6070</v>
      </c>
      <c r="CX46" s="188">
        <v>0</v>
      </c>
      <c r="CY46" s="188">
        <v>2174</v>
      </c>
      <c r="CZ46" s="188">
        <v>1906</v>
      </c>
      <c r="DA46" s="188">
        <v>3082</v>
      </c>
      <c r="DB46" s="188">
        <v>7655</v>
      </c>
      <c r="DC46" s="188">
        <v>5283</v>
      </c>
      <c r="DD46" s="188">
        <v>-2020</v>
      </c>
      <c r="DE46" s="188">
        <v>0</v>
      </c>
      <c r="DF46" s="188">
        <v>0</v>
      </c>
      <c r="DH46" s="188">
        <v>6966</v>
      </c>
      <c r="DI46" s="188">
        <v>0</v>
      </c>
      <c r="DJ46" s="188">
        <v>2271</v>
      </c>
      <c r="DK46" s="188">
        <v>2263</v>
      </c>
      <c r="DL46" s="188">
        <v>1831</v>
      </c>
      <c r="DM46" s="188">
        <v>6735</v>
      </c>
      <c r="DN46" s="188">
        <v>3740</v>
      </c>
      <c r="DO46" s="188">
        <v>1010</v>
      </c>
      <c r="DP46" s="188">
        <v>-130</v>
      </c>
      <c r="DQ46" s="188">
        <v>406</v>
      </c>
      <c r="DS46" s="188">
        <v>7096</v>
      </c>
      <c r="DT46" s="188">
        <v>0</v>
      </c>
      <c r="DU46" s="188">
        <v>1207</v>
      </c>
      <c r="DV46" s="188">
        <v>1816</v>
      </c>
      <c r="DW46" s="188">
        <v>6887</v>
      </c>
      <c r="DX46" s="188">
        <v>4399</v>
      </c>
      <c r="DY46" s="188">
        <v>3507</v>
      </c>
      <c r="DZ46" s="188">
        <v>602</v>
      </c>
      <c r="EA46" s="188">
        <v>-80</v>
      </c>
      <c r="EB46" s="188">
        <v>54</v>
      </c>
      <c r="ED46" s="188">
        <v>7085</v>
      </c>
      <c r="EE46" s="188">
        <v>0</v>
      </c>
      <c r="EF46" s="188">
        <v>979</v>
      </c>
      <c r="EG46" s="188">
        <v>1082</v>
      </c>
      <c r="EH46" s="188">
        <v>527</v>
      </c>
      <c r="EI46" s="188">
        <v>10104</v>
      </c>
      <c r="EJ46" s="188">
        <v>4970</v>
      </c>
      <c r="EK46" s="188">
        <v>-71</v>
      </c>
      <c r="EL46" s="188">
        <v>-60</v>
      </c>
      <c r="EM46" s="188">
        <v>0</v>
      </c>
      <c r="EO46" s="188">
        <v>6463</v>
      </c>
      <c r="EP46" s="188">
        <v>0</v>
      </c>
      <c r="EQ46" s="188">
        <v>3809</v>
      </c>
      <c r="ER46" s="188">
        <v>1527</v>
      </c>
      <c r="ES46" s="188">
        <v>-1552</v>
      </c>
      <c r="ET46" s="188">
        <v>8197</v>
      </c>
      <c r="EU46" s="188">
        <v>4845</v>
      </c>
      <c r="EV46" s="188">
        <v>118</v>
      </c>
      <c r="EW46" s="188">
        <v>0</v>
      </c>
      <c r="EX46" s="188">
        <v>0</v>
      </c>
      <c r="EZ46" s="188">
        <v>6881</v>
      </c>
      <c r="FA46" s="188">
        <v>0</v>
      </c>
      <c r="FB46" s="188">
        <v>4089</v>
      </c>
      <c r="FC46" s="188">
        <v>2269</v>
      </c>
      <c r="FD46" s="188">
        <v>-52</v>
      </c>
      <c r="FE46" s="188">
        <v>6233</v>
      </c>
      <c r="FF46" s="188">
        <v>3909</v>
      </c>
      <c r="FG46" s="188">
        <v>225</v>
      </c>
      <c r="FH46" s="188">
        <v>-151</v>
      </c>
      <c r="FI46" s="188">
        <v>273</v>
      </c>
      <c r="FK46" s="188">
        <v>5040</v>
      </c>
      <c r="FL46" s="188">
        <v>0</v>
      </c>
      <c r="FM46" s="188">
        <v>5890</v>
      </c>
      <c r="FN46" s="188">
        <v>2000</v>
      </c>
      <c r="FO46" s="188">
        <v>659</v>
      </c>
      <c r="FP46" s="188">
        <v>9985</v>
      </c>
      <c r="FQ46" s="188">
        <v>3840</v>
      </c>
      <c r="FR46" s="188">
        <v>-1634</v>
      </c>
      <c r="FS46" s="188">
        <v>-60</v>
      </c>
      <c r="FT46" s="188">
        <v>23</v>
      </c>
      <c r="FV46" s="188">
        <v>5882</v>
      </c>
      <c r="FW46" s="188">
        <v>0</v>
      </c>
      <c r="FX46" s="188">
        <v>1311</v>
      </c>
      <c r="FY46" s="188">
        <v>2092</v>
      </c>
      <c r="FZ46" s="188">
        <v>1526</v>
      </c>
      <c r="GA46" s="188">
        <v>11613</v>
      </c>
      <c r="GB46" s="188">
        <v>4384</v>
      </c>
      <c r="GC46" s="188">
        <v>-1829</v>
      </c>
      <c r="GD46" s="188">
        <v>-60</v>
      </c>
      <c r="GE46" s="188">
        <v>85</v>
      </c>
      <c r="GG46" s="188">
        <v>5047</v>
      </c>
      <c r="GH46" s="188">
        <v>0</v>
      </c>
      <c r="GI46" s="188">
        <v>6660</v>
      </c>
      <c r="GJ46" s="188">
        <v>1473</v>
      </c>
      <c r="GK46" s="188">
        <v>975</v>
      </c>
      <c r="GL46" s="188">
        <v>5172</v>
      </c>
      <c r="GM46" s="188">
        <v>4229</v>
      </c>
      <c r="GN46" s="188">
        <v>1455</v>
      </c>
      <c r="GO46" s="188">
        <v>-80</v>
      </c>
      <c r="GP46" s="188">
        <v>322</v>
      </c>
      <c r="GR46" s="188">
        <v>6264</v>
      </c>
      <c r="GS46" s="188">
        <v>0</v>
      </c>
      <c r="GT46" s="188">
        <v>1272</v>
      </c>
      <c r="GU46" s="188">
        <v>1612</v>
      </c>
      <c r="GV46" s="188">
        <v>250</v>
      </c>
      <c r="GW46" s="188">
        <v>10384</v>
      </c>
      <c r="GX46" s="188">
        <v>5063</v>
      </c>
      <c r="GY46" s="188">
        <v>-1607</v>
      </c>
      <c r="GZ46" s="188">
        <v>0</v>
      </c>
      <c r="HA46" s="188">
        <v>0</v>
      </c>
      <c r="HC46" s="188">
        <v>6070</v>
      </c>
      <c r="HD46" s="188">
        <v>0</v>
      </c>
      <c r="HE46" s="188">
        <v>1021</v>
      </c>
      <c r="HF46" s="188">
        <v>605</v>
      </c>
      <c r="HG46" s="188">
        <v>-1620</v>
      </c>
      <c r="HH46" s="188">
        <v>14173</v>
      </c>
      <c r="HI46" s="188">
        <v>5023</v>
      </c>
      <c r="HJ46" s="188">
        <v>-1913</v>
      </c>
      <c r="HK46" s="188">
        <v>0</v>
      </c>
      <c r="HL46" s="188">
        <v>0</v>
      </c>
      <c r="HN46" s="188">
        <v>7084</v>
      </c>
      <c r="HO46" s="188">
        <v>0</v>
      </c>
      <c r="HP46" s="188">
        <v>1185</v>
      </c>
      <c r="HQ46" s="188">
        <v>1563</v>
      </c>
      <c r="HR46" s="188">
        <v>652</v>
      </c>
      <c r="HS46" s="188">
        <v>9645</v>
      </c>
      <c r="HT46" s="188">
        <v>5128</v>
      </c>
      <c r="HU46" s="188">
        <v>-294</v>
      </c>
      <c r="HV46" s="188">
        <v>-80</v>
      </c>
      <c r="HW46" s="188">
        <v>0</v>
      </c>
      <c r="HY46" s="188">
        <v>5976</v>
      </c>
      <c r="HZ46" s="188">
        <v>0</v>
      </c>
      <c r="IA46" s="188">
        <v>6882</v>
      </c>
      <c r="IB46" s="188">
        <v>3561</v>
      </c>
      <c r="IC46" s="188">
        <v>2304</v>
      </c>
      <c r="ID46" s="188">
        <v>2347</v>
      </c>
      <c r="IE46" s="188">
        <v>4077</v>
      </c>
      <c r="IF46" s="188">
        <v>268</v>
      </c>
      <c r="IG46" s="188">
        <v>-60</v>
      </c>
      <c r="IH46" s="188">
        <v>28</v>
      </c>
      <c r="IJ46" s="188">
        <v>7075</v>
      </c>
      <c r="IK46" s="188">
        <v>0</v>
      </c>
      <c r="IL46" s="188">
        <v>1289</v>
      </c>
      <c r="IM46" s="188">
        <v>1317</v>
      </c>
      <c r="IN46" s="188">
        <v>2392</v>
      </c>
      <c r="IO46" s="188">
        <v>8565</v>
      </c>
      <c r="IP46" s="188">
        <v>5154</v>
      </c>
      <c r="IQ46" s="188">
        <v>-630</v>
      </c>
      <c r="IR46" s="188">
        <v>-90</v>
      </c>
      <c r="IS46" s="188">
        <v>0</v>
      </c>
      <c r="IU46" s="188">
        <v>5962</v>
      </c>
      <c r="IV46" s="188">
        <v>0</v>
      </c>
      <c r="IW46" s="188">
        <v>6662</v>
      </c>
      <c r="IX46" s="188">
        <v>2985</v>
      </c>
      <c r="IY46" s="188">
        <v>1916</v>
      </c>
      <c r="IZ46" s="188">
        <v>3228</v>
      </c>
      <c r="JA46" s="188">
        <v>4154</v>
      </c>
      <c r="JB46" s="188">
        <v>688</v>
      </c>
      <c r="JC46" s="188">
        <v>-66</v>
      </c>
      <c r="JD46" s="188">
        <v>25</v>
      </c>
      <c r="JF46" s="188">
        <v>6985</v>
      </c>
      <c r="JG46" s="188">
        <v>0</v>
      </c>
      <c r="JH46" s="188">
        <v>6793</v>
      </c>
      <c r="JI46" s="188">
        <v>4858</v>
      </c>
      <c r="JJ46" s="188">
        <v>2481</v>
      </c>
      <c r="JK46" s="188">
        <v>1123</v>
      </c>
      <c r="JL46" s="188">
        <v>3926</v>
      </c>
      <c r="JM46" s="188">
        <v>-871</v>
      </c>
      <c r="JN46" s="188">
        <v>-64</v>
      </c>
      <c r="JO46" s="188">
        <v>23</v>
      </c>
      <c r="JQ46" s="188">
        <v>7083</v>
      </c>
      <c r="JR46" s="188">
        <v>0</v>
      </c>
      <c r="JS46" s="188">
        <v>1109</v>
      </c>
      <c r="JT46" s="188">
        <v>1625</v>
      </c>
      <c r="JU46" s="188">
        <v>2853</v>
      </c>
      <c r="JV46" s="188">
        <v>6539</v>
      </c>
      <c r="JW46" s="188">
        <v>5160</v>
      </c>
      <c r="JX46" s="188">
        <v>11</v>
      </c>
      <c r="JY46" s="188">
        <v>-60</v>
      </c>
      <c r="JZ46" s="188">
        <v>0</v>
      </c>
      <c r="KB46" s="188">
        <v>4189</v>
      </c>
      <c r="KC46" s="188">
        <v>0</v>
      </c>
      <c r="KD46" s="188">
        <v>6759</v>
      </c>
      <c r="KE46" s="188">
        <v>1635</v>
      </c>
      <c r="KF46" s="188">
        <v>-654</v>
      </c>
      <c r="KG46" s="188">
        <v>5998</v>
      </c>
      <c r="KH46" s="188">
        <v>4072</v>
      </c>
      <c r="KI46" s="188">
        <v>-117</v>
      </c>
      <c r="KJ46" s="188">
        <v>-100</v>
      </c>
      <c r="KK46" s="188">
        <v>401</v>
      </c>
      <c r="KM46" s="188">
        <v>7100</v>
      </c>
      <c r="KN46" s="188">
        <v>0</v>
      </c>
      <c r="KO46" s="188">
        <v>6056</v>
      </c>
      <c r="KP46" s="188">
        <v>2030</v>
      </c>
      <c r="KQ46" s="188">
        <v>4</v>
      </c>
      <c r="KR46" s="188">
        <v>3723</v>
      </c>
      <c r="KS46" s="188">
        <v>3648</v>
      </c>
      <c r="KT46" s="188">
        <v>1159</v>
      </c>
      <c r="KU46" s="188">
        <v>-80</v>
      </c>
      <c r="KV46" s="188">
        <v>21</v>
      </c>
      <c r="KX46" s="188">
        <v>6085</v>
      </c>
      <c r="KY46" s="188">
        <v>0</v>
      </c>
      <c r="KZ46" s="188">
        <v>727</v>
      </c>
      <c r="LA46" s="188">
        <v>1955</v>
      </c>
      <c r="LB46" s="188">
        <v>1713</v>
      </c>
      <c r="LC46" s="188">
        <v>9452</v>
      </c>
      <c r="LD46" s="188">
        <v>5055</v>
      </c>
      <c r="LE46" s="188">
        <v>-1044</v>
      </c>
      <c r="LF46" s="188">
        <v>-90</v>
      </c>
      <c r="LG46" s="188">
        <v>0</v>
      </c>
      <c r="LI46" s="188">
        <v>7104</v>
      </c>
      <c r="LJ46" s="188">
        <v>0</v>
      </c>
      <c r="LK46" s="188">
        <v>5898</v>
      </c>
      <c r="LL46" s="188">
        <v>2073</v>
      </c>
      <c r="LM46" s="188">
        <v>624</v>
      </c>
      <c r="LN46" s="188">
        <v>2839</v>
      </c>
      <c r="LO46" s="188">
        <v>3726</v>
      </c>
      <c r="LP46" s="188">
        <v>1734</v>
      </c>
      <c r="LQ46" s="188">
        <v>-80</v>
      </c>
      <c r="LR46" s="188">
        <v>17</v>
      </c>
      <c r="LT46" s="188">
        <v>6086</v>
      </c>
      <c r="LU46" s="188">
        <v>0</v>
      </c>
      <c r="LV46" s="188">
        <v>1167</v>
      </c>
      <c r="LW46" s="188">
        <v>1804</v>
      </c>
      <c r="LX46" s="188">
        <v>1688</v>
      </c>
      <c r="LY46" s="188">
        <v>6355</v>
      </c>
      <c r="LZ46" s="188">
        <v>5005</v>
      </c>
      <c r="MA46" s="188">
        <v>-12</v>
      </c>
      <c r="MB46" s="188">
        <v>-80</v>
      </c>
      <c r="MC46" s="188">
        <v>0</v>
      </c>
    </row>
    <row r="47" spans="2:341">
      <c r="B47" s="208">
        <f t="shared" si="10"/>
        <v>6421.1333333333332</v>
      </c>
      <c r="C47" s="208">
        <f t="shared" si="11"/>
        <v>0</v>
      </c>
      <c r="D47" s="208">
        <f t="shared" si="12"/>
        <v>3738.7</v>
      </c>
      <c r="E47" s="208">
        <f t="shared" si="13"/>
        <v>2237.1333333333332</v>
      </c>
      <c r="F47" s="208">
        <f t="shared" si="14"/>
        <v>2108.6999999999998</v>
      </c>
      <c r="G47" s="208">
        <f t="shared" si="15"/>
        <v>6118.4333333333334</v>
      </c>
      <c r="H47" s="208">
        <f t="shared" si="16"/>
        <v>4401.3666666666668</v>
      </c>
      <c r="I47" s="208">
        <f t="shared" si="17"/>
        <v>-208.46666666666667</v>
      </c>
      <c r="J47" s="208">
        <f t="shared" si="18"/>
        <v>-71.233333333333334</v>
      </c>
      <c r="K47" s="208">
        <f t="shared" si="19"/>
        <v>59.43333333333333</v>
      </c>
      <c r="M47" s="188">
        <v>7075</v>
      </c>
      <c r="N47" s="188">
        <v>0</v>
      </c>
      <c r="O47" s="188">
        <v>1317</v>
      </c>
      <c r="P47" s="188">
        <v>1636</v>
      </c>
      <c r="Q47" s="188">
        <v>6382</v>
      </c>
      <c r="R47" s="188">
        <v>3872</v>
      </c>
      <c r="S47" s="188">
        <v>4912</v>
      </c>
      <c r="T47" s="188">
        <v>300</v>
      </c>
      <c r="U47" s="188">
        <v>-59</v>
      </c>
      <c r="V47" s="188">
        <v>0</v>
      </c>
      <c r="X47" s="188">
        <v>7055</v>
      </c>
      <c r="Y47" s="188">
        <v>0</v>
      </c>
      <c r="Z47" s="188">
        <v>2312</v>
      </c>
      <c r="AA47" s="188">
        <v>2170</v>
      </c>
      <c r="AB47" s="188">
        <v>6460</v>
      </c>
      <c r="AC47" s="188">
        <v>4408</v>
      </c>
      <c r="AD47" s="188">
        <v>4009</v>
      </c>
      <c r="AE47" s="188">
        <v>-325</v>
      </c>
      <c r="AF47" s="188">
        <v>-81</v>
      </c>
      <c r="AG47" s="188">
        <v>33</v>
      </c>
      <c r="AI47" s="188">
        <v>6883</v>
      </c>
      <c r="AJ47" s="188">
        <v>0</v>
      </c>
      <c r="AK47" s="188">
        <v>7170</v>
      </c>
      <c r="AL47" s="188">
        <v>2408</v>
      </c>
      <c r="AM47" s="188">
        <v>1077</v>
      </c>
      <c r="AN47" s="188">
        <v>5337</v>
      </c>
      <c r="AO47" s="188">
        <v>3506</v>
      </c>
      <c r="AP47" s="188">
        <v>120</v>
      </c>
      <c r="AQ47" s="188">
        <v>-150</v>
      </c>
      <c r="AR47" s="188">
        <v>77</v>
      </c>
      <c r="AT47" s="188">
        <v>7087</v>
      </c>
      <c r="AU47" s="188">
        <v>0</v>
      </c>
      <c r="AV47" s="188">
        <v>1984</v>
      </c>
      <c r="AW47" s="188">
        <v>1898</v>
      </c>
      <c r="AX47" s="188">
        <v>8064</v>
      </c>
      <c r="AY47" s="188">
        <v>2086</v>
      </c>
      <c r="AZ47" s="188">
        <v>4977</v>
      </c>
      <c r="BA47" s="188">
        <v>-808</v>
      </c>
      <c r="BB47" s="188">
        <v>-60</v>
      </c>
      <c r="BC47" s="188">
        <v>0</v>
      </c>
      <c r="BE47" s="188">
        <v>5939</v>
      </c>
      <c r="BF47" s="188">
        <v>0</v>
      </c>
      <c r="BG47" s="188">
        <v>6967</v>
      </c>
      <c r="BH47" s="188">
        <v>4754</v>
      </c>
      <c r="BI47" s="188">
        <v>1550</v>
      </c>
      <c r="BJ47" s="188">
        <v>3042</v>
      </c>
      <c r="BK47" s="188">
        <v>3958</v>
      </c>
      <c r="BL47" s="188">
        <v>-664</v>
      </c>
      <c r="BM47" s="188">
        <v>-93</v>
      </c>
      <c r="BN47" s="188">
        <v>32</v>
      </c>
      <c r="BP47" s="188">
        <v>7088</v>
      </c>
      <c r="BQ47" s="188">
        <v>0</v>
      </c>
      <c r="BR47" s="188">
        <v>763</v>
      </c>
      <c r="BS47" s="188">
        <v>1866</v>
      </c>
      <c r="BT47" s="188">
        <v>5795</v>
      </c>
      <c r="BU47" s="188">
        <v>5802</v>
      </c>
      <c r="BV47" s="188">
        <v>4875</v>
      </c>
      <c r="BW47" s="188">
        <v>-233</v>
      </c>
      <c r="BX47" s="188">
        <v>-80</v>
      </c>
      <c r="BY47" s="188">
        <v>0</v>
      </c>
      <c r="CA47" s="188">
        <v>6878</v>
      </c>
      <c r="CB47" s="188">
        <v>0</v>
      </c>
      <c r="CC47" s="188">
        <v>8442</v>
      </c>
      <c r="CD47" s="188">
        <v>3030</v>
      </c>
      <c r="CE47" s="188">
        <v>640</v>
      </c>
      <c r="CF47" s="188">
        <v>1588</v>
      </c>
      <c r="CG47" s="188">
        <v>3873</v>
      </c>
      <c r="CH47" s="188">
        <v>87</v>
      </c>
      <c r="CI47" s="188">
        <v>-86</v>
      </c>
      <c r="CJ47" s="188">
        <v>85</v>
      </c>
      <c r="CL47" s="188">
        <v>5060</v>
      </c>
      <c r="CM47" s="188">
        <v>0</v>
      </c>
      <c r="CN47" s="188">
        <v>6903</v>
      </c>
      <c r="CO47" s="188">
        <v>3796</v>
      </c>
      <c r="CP47" s="188">
        <v>1932</v>
      </c>
      <c r="CQ47" s="188">
        <v>2298</v>
      </c>
      <c r="CR47" s="188">
        <v>4032</v>
      </c>
      <c r="CS47" s="188">
        <v>1808</v>
      </c>
      <c r="CT47" s="188">
        <v>-60</v>
      </c>
      <c r="CU47" s="188">
        <v>30</v>
      </c>
      <c r="CV47" s="190"/>
      <c r="CW47" s="188">
        <v>6071</v>
      </c>
      <c r="CX47" s="188">
        <v>0</v>
      </c>
      <c r="CY47" s="188">
        <v>2196</v>
      </c>
      <c r="CZ47" s="188">
        <v>1924</v>
      </c>
      <c r="DA47" s="188">
        <v>3144</v>
      </c>
      <c r="DB47" s="188">
        <v>7629</v>
      </c>
      <c r="DC47" s="188">
        <v>5283</v>
      </c>
      <c r="DD47" s="188">
        <v>-1939</v>
      </c>
      <c r="DE47" s="188">
        <v>0</v>
      </c>
      <c r="DF47" s="188">
        <v>0</v>
      </c>
      <c r="DH47" s="188">
        <v>6973</v>
      </c>
      <c r="DI47" s="188">
        <v>0</v>
      </c>
      <c r="DJ47" s="188">
        <v>2292</v>
      </c>
      <c r="DK47" s="188">
        <v>2317</v>
      </c>
      <c r="DL47" s="188">
        <v>1802</v>
      </c>
      <c r="DM47" s="188">
        <v>6757</v>
      </c>
      <c r="DN47" s="188">
        <v>3740</v>
      </c>
      <c r="DO47" s="188">
        <v>968</v>
      </c>
      <c r="DP47" s="188">
        <v>-130</v>
      </c>
      <c r="DQ47" s="188">
        <v>358</v>
      </c>
      <c r="DS47" s="188">
        <v>7095</v>
      </c>
      <c r="DT47" s="188">
        <v>0</v>
      </c>
      <c r="DU47" s="188">
        <v>1244</v>
      </c>
      <c r="DV47" s="188">
        <v>1964</v>
      </c>
      <c r="DW47" s="188">
        <v>7112</v>
      </c>
      <c r="DX47" s="188">
        <v>4376</v>
      </c>
      <c r="DY47" s="188">
        <v>3507</v>
      </c>
      <c r="DZ47" s="188">
        <v>585</v>
      </c>
      <c r="EA47" s="188">
        <v>-80</v>
      </c>
      <c r="EB47" s="188">
        <v>56</v>
      </c>
      <c r="ED47" s="188">
        <v>7082</v>
      </c>
      <c r="EE47" s="188">
        <v>0</v>
      </c>
      <c r="EF47" s="188">
        <v>1024</v>
      </c>
      <c r="EG47" s="188">
        <v>1143</v>
      </c>
      <c r="EH47" s="188">
        <v>579</v>
      </c>
      <c r="EI47" s="188">
        <v>10571</v>
      </c>
      <c r="EJ47" s="188">
        <v>4970</v>
      </c>
      <c r="EK47" s="188">
        <v>-83</v>
      </c>
      <c r="EL47" s="188">
        <v>-60</v>
      </c>
      <c r="EM47" s="188">
        <v>0</v>
      </c>
      <c r="EO47" s="188">
        <v>6455</v>
      </c>
      <c r="EP47" s="188">
        <v>0</v>
      </c>
      <c r="EQ47" s="188">
        <v>3797</v>
      </c>
      <c r="ER47" s="188">
        <v>1552</v>
      </c>
      <c r="ES47" s="188">
        <v>-1475</v>
      </c>
      <c r="ET47" s="188">
        <v>8260</v>
      </c>
      <c r="EU47" s="188">
        <v>4844</v>
      </c>
      <c r="EV47" s="188">
        <v>-64</v>
      </c>
      <c r="EW47" s="188">
        <v>0</v>
      </c>
      <c r="EX47" s="188">
        <v>0</v>
      </c>
      <c r="EZ47" s="188">
        <v>6881</v>
      </c>
      <c r="FA47" s="188">
        <v>0</v>
      </c>
      <c r="FB47" s="188">
        <v>4240</v>
      </c>
      <c r="FC47" s="188">
        <v>2449</v>
      </c>
      <c r="FD47" s="188">
        <v>15</v>
      </c>
      <c r="FE47" s="188">
        <v>6165</v>
      </c>
      <c r="FF47" s="188">
        <v>3909</v>
      </c>
      <c r="FG47" s="188">
        <v>278</v>
      </c>
      <c r="FH47" s="188">
        <v>-151</v>
      </c>
      <c r="FI47" s="188">
        <v>232</v>
      </c>
      <c r="FK47" s="188">
        <v>5029</v>
      </c>
      <c r="FL47" s="188">
        <v>0</v>
      </c>
      <c r="FM47" s="188">
        <v>6001</v>
      </c>
      <c r="FN47" s="188">
        <v>2293</v>
      </c>
      <c r="FO47" s="188">
        <v>682</v>
      </c>
      <c r="FP47" s="188">
        <v>10015</v>
      </c>
      <c r="FQ47" s="188">
        <v>3840</v>
      </c>
      <c r="FR47" s="188">
        <v>-1743</v>
      </c>
      <c r="FS47" s="188">
        <v>-61</v>
      </c>
      <c r="FT47" s="188">
        <v>23</v>
      </c>
      <c r="FV47" s="188">
        <v>5884</v>
      </c>
      <c r="FW47" s="188">
        <v>0</v>
      </c>
      <c r="FX47" s="188">
        <v>1304</v>
      </c>
      <c r="FY47" s="188">
        <v>2063</v>
      </c>
      <c r="FZ47" s="188">
        <v>1814</v>
      </c>
      <c r="GA47" s="188">
        <v>11523</v>
      </c>
      <c r="GB47" s="188">
        <v>4384</v>
      </c>
      <c r="GC47" s="188">
        <v>-1688</v>
      </c>
      <c r="GD47" s="188">
        <v>-60</v>
      </c>
      <c r="GE47" s="188">
        <v>85</v>
      </c>
      <c r="GG47" s="188">
        <v>5049</v>
      </c>
      <c r="GH47" s="188">
        <v>0</v>
      </c>
      <c r="GI47" s="188">
        <v>6821</v>
      </c>
      <c r="GJ47" s="188">
        <v>1622</v>
      </c>
      <c r="GK47" s="188">
        <v>1110</v>
      </c>
      <c r="GL47" s="188">
        <v>5160</v>
      </c>
      <c r="GM47" s="188">
        <v>4229</v>
      </c>
      <c r="GN47" s="188">
        <v>1073</v>
      </c>
      <c r="GO47" s="188">
        <v>-80</v>
      </c>
      <c r="GP47" s="188">
        <v>313</v>
      </c>
      <c r="GR47" s="188">
        <v>6268</v>
      </c>
      <c r="GS47" s="188">
        <v>0</v>
      </c>
      <c r="GT47" s="188">
        <v>1327</v>
      </c>
      <c r="GU47" s="188">
        <v>1698</v>
      </c>
      <c r="GV47" s="188">
        <v>204</v>
      </c>
      <c r="GW47" s="188">
        <v>10548</v>
      </c>
      <c r="GX47" s="188">
        <v>5063</v>
      </c>
      <c r="GY47" s="188">
        <v>-1746</v>
      </c>
      <c r="GZ47" s="188">
        <v>0</v>
      </c>
      <c r="HA47" s="188">
        <v>0</v>
      </c>
      <c r="HC47" s="188">
        <v>6065</v>
      </c>
      <c r="HD47" s="188">
        <v>0</v>
      </c>
      <c r="HE47" s="188">
        <v>1025</v>
      </c>
      <c r="HF47" s="188">
        <v>630</v>
      </c>
      <c r="HG47" s="188">
        <v>-1714</v>
      </c>
      <c r="HH47" s="188">
        <v>14131</v>
      </c>
      <c r="HI47" s="188">
        <v>5023</v>
      </c>
      <c r="HJ47" s="188">
        <v>-1824</v>
      </c>
      <c r="HK47" s="188">
        <v>0</v>
      </c>
      <c r="HL47" s="188">
        <v>0</v>
      </c>
      <c r="HN47" s="188">
        <v>7082</v>
      </c>
      <c r="HO47" s="188">
        <v>0</v>
      </c>
      <c r="HP47" s="188">
        <v>1174</v>
      </c>
      <c r="HQ47" s="188">
        <v>1553</v>
      </c>
      <c r="HR47" s="188">
        <v>896</v>
      </c>
      <c r="HS47" s="188">
        <v>9840</v>
      </c>
      <c r="HT47" s="188">
        <v>5129</v>
      </c>
      <c r="HU47" s="188">
        <v>-549</v>
      </c>
      <c r="HV47" s="188">
        <v>-80</v>
      </c>
      <c r="HW47" s="188">
        <v>0</v>
      </c>
      <c r="HY47" s="188">
        <v>5977</v>
      </c>
      <c r="HZ47" s="188">
        <v>0</v>
      </c>
      <c r="IA47" s="188">
        <v>6923</v>
      </c>
      <c r="IB47" s="188">
        <v>3806</v>
      </c>
      <c r="IC47" s="188">
        <v>2593</v>
      </c>
      <c r="ID47" s="188">
        <v>2354</v>
      </c>
      <c r="IE47" s="188">
        <v>4077</v>
      </c>
      <c r="IF47" s="188">
        <v>179</v>
      </c>
      <c r="IG47" s="188">
        <v>-60</v>
      </c>
      <c r="IH47" s="188">
        <v>28</v>
      </c>
      <c r="IJ47" s="188">
        <v>7079</v>
      </c>
      <c r="IK47" s="188">
        <v>0</v>
      </c>
      <c r="IL47" s="188">
        <v>1308</v>
      </c>
      <c r="IM47" s="188">
        <v>1357</v>
      </c>
      <c r="IN47" s="188">
        <v>3006</v>
      </c>
      <c r="IO47" s="188">
        <v>8404</v>
      </c>
      <c r="IP47" s="188">
        <v>5155</v>
      </c>
      <c r="IQ47" s="188">
        <v>-1007</v>
      </c>
      <c r="IR47" s="188">
        <v>-90</v>
      </c>
      <c r="IS47" s="188">
        <v>0</v>
      </c>
      <c r="IU47" s="188">
        <v>5964</v>
      </c>
      <c r="IV47" s="188">
        <v>0</v>
      </c>
      <c r="IW47" s="188">
        <v>6835</v>
      </c>
      <c r="IX47" s="188">
        <v>2973</v>
      </c>
      <c r="IY47" s="188">
        <v>2104</v>
      </c>
      <c r="IZ47" s="188">
        <v>3263</v>
      </c>
      <c r="JA47" s="188">
        <v>4154</v>
      </c>
      <c r="JB47" s="188">
        <v>664</v>
      </c>
      <c r="JC47" s="188">
        <v>-66</v>
      </c>
      <c r="JD47" s="188">
        <v>24</v>
      </c>
      <c r="JF47" s="188">
        <v>6986</v>
      </c>
      <c r="JG47" s="188">
        <v>0</v>
      </c>
      <c r="JH47" s="188">
        <v>6762</v>
      </c>
      <c r="JI47" s="188">
        <v>5124</v>
      </c>
      <c r="JJ47" s="188">
        <v>2516</v>
      </c>
      <c r="JK47" s="188">
        <v>1165</v>
      </c>
      <c r="JL47" s="188">
        <v>3926</v>
      </c>
      <c r="JM47" s="188">
        <v>-971</v>
      </c>
      <c r="JN47" s="188">
        <v>-60</v>
      </c>
      <c r="JO47" s="188">
        <v>23</v>
      </c>
      <c r="JQ47" s="188">
        <v>7078</v>
      </c>
      <c r="JR47" s="188">
        <v>0</v>
      </c>
      <c r="JS47" s="188">
        <v>1079</v>
      </c>
      <c r="JT47" s="188">
        <v>1631</v>
      </c>
      <c r="JU47" s="188">
        <v>3092</v>
      </c>
      <c r="JV47" s="188">
        <v>6548</v>
      </c>
      <c r="JW47" s="188">
        <v>5160</v>
      </c>
      <c r="JX47" s="188">
        <v>31</v>
      </c>
      <c r="JY47" s="188">
        <v>-60</v>
      </c>
      <c r="JZ47" s="188">
        <v>0</v>
      </c>
      <c r="KB47" s="188">
        <v>4185</v>
      </c>
      <c r="KC47" s="188">
        <v>0</v>
      </c>
      <c r="KD47" s="188">
        <v>6660</v>
      </c>
      <c r="KE47" s="188">
        <v>1644</v>
      </c>
      <c r="KF47" s="188">
        <v>-594</v>
      </c>
      <c r="KG47" s="188">
        <v>6099</v>
      </c>
      <c r="KH47" s="188">
        <v>4072</v>
      </c>
      <c r="KI47" s="188">
        <v>-287</v>
      </c>
      <c r="KJ47" s="188">
        <v>-100</v>
      </c>
      <c r="KK47" s="188">
        <v>348</v>
      </c>
      <c r="KM47" s="188">
        <v>7098</v>
      </c>
      <c r="KN47" s="188">
        <v>0</v>
      </c>
      <c r="KO47" s="188">
        <v>6193</v>
      </c>
      <c r="KP47" s="188">
        <v>1986</v>
      </c>
      <c r="KQ47" s="188">
        <v>54</v>
      </c>
      <c r="KR47" s="188">
        <v>3756</v>
      </c>
      <c r="KS47" s="188">
        <v>3648</v>
      </c>
      <c r="KT47" s="188">
        <v>1186</v>
      </c>
      <c r="KU47" s="188">
        <v>-80</v>
      </c>
      <c r="KV47" s="188">
        <v>19</v>
      </c>
      <c r="KX47" s="188">
        <v>6085</v>
      </c>
      <c r="KY47" s="188">
        <v>0</v>
      </c>
      <c r="KZ47" s="188">
        <v>746</v>
      </c>
      <c r="LA47" s="188">
        <v>1983</v>
      </c>
      <c r="LB47" s="188">
        <v>1993</v>
      </c>
      <c r="LC47" s="188">
        <v>9391</v>
      </c>
      <c r="LD47" s="188">
        <v>5055</v>
      </c>
      <c r="LE47" s="188">
        <v>-943</v>
      </c>
      <c r="LF47" s="188">
        <v>-90</v>
      </c>
      <c r="LG47" s="188">
        <v>0</v>
      </c>
      <c r="LI47" s="188">
        <v>7094</v>
      </c>
      <c r="LJ47" s="188">
        <v>0</v>
      </c>
      <c r="LK47" s="188">
        <v>6190</v>
      </c>
      <c r="LL47" s="188">
        <v>2070</v>
      </c>
      <c r="LM47" s="188">
        <v>764</v>
      </c>
      <c r="LN47" s="188">
        <v>2855</v>
      </c>
      <c r="LO47" s="188">
        <v>3726</v>
      </c>
      <c r="LP47" s="188">
        <v>1504</v>
      </c>
      <c r="LQ47" s="188">
        <v>-80</v>
      </c>
      <c r="LR47" s="188">
        <v>17</v>
      </c>
      <c r="LT47" s="188">
        <v>6089</v>
      </c>
      <c r="LU47" s="188">
        <v>0</v>
      </c>
      <c r="LV47" s="188">
        <v>1162</v>
      </c>
      <c r="LW47" s="188">
        <v>1774</v>
      </c>
      <c r="LX47" s="188">
        <v>1664</v>
      </c>
      <c r="LY47" s="188">
        <v>6310</v>
      </c>
      <c r="LZ47" s="188">
        <v>5005</v>
      </c>
      <c r="MA47" s="188">
        <v>-163</v>
      </c>
      <c r="MB47" s="188">
        <v>-80</v>
      </c>
      <c r="MC47" s="188">
        <v>0</v>
      </c>
    </row>
    <row r="48" spans="2:341">
      <c r="B48" s="208">
        <f t="shared" si="10"/>
        <v>6421.4</v>
      </c>
      <c r="C48" s="208">
        <f t="shared" si="11"/>
        <v>0</v>
      </c>
      <c r="D48" s="208">
        <f t="shared" si="12"/>
        <v>3760.1333333333332</v>
      </c>
      <c r="E48" s="208">
        <f t="shared" si="13"/>
        <v>2289.1333333333332</v>
      </c>
      <c r="F48" s="208">
        <f t="shared" si="14"/>
        <v>2296.9666666666667</v>
      </c>
      <c r="G48" s="208">
        <f t="shared" si="15"/>
        <v>6122.7666666666664</v>
      </c>
      <c r="H48" s="208">
        <f t="shared" si="16"/>
        <v>4408.5333333333338</v>
      </c>
      <c r="I48" s="208">
        <f t="shared" si="17"/>
        <v>0.6333333333333333</v>
      </c>
      <c r="J48" s="208">
        <f t="shared" si="18"/>
        <v>-80.733333333333334</v>
      </c>
      <c r="K48" s="208">
        <f t="shared" si="19"/>
        <v>56.8</v>
      </c>
      <c r="M48" s="188">
        <v>7076</v>
      </c>
      <c r="N48" s="188">
        <v>0</v>
      </c>
      <c r="O48" s="188">
        <v>1368</v>
      </c>
      <c r="P48" s="188">
        <v>1847</v>
      </c>
      <c r="Q48" s="188">
        <v>7032</v>
      </c>
      <c r="R48" s="188">
        <v>3969</v>
      </c>
      <c r="S48" s="188">
        <v>4994</v>
      </c>
      <c r="T48" s="188">
        <v>44</v>
      </c>
      <c r="U48" s="188">
        <v>-74</v>
      </c>
      <c r="V48" s="188">
        <v>0</v>
      </c>
      <c r="X48" s="188">
        <v>7056</v>
      </c>
      <c r="Y48" s="188">
        <v>0</v>
      </c>
      <c r="Z48" s="188">
        <v>2310</v>
      </c>
      <c r="AA48" s="188">
        <v>2323</v>
      </c>
      <c r="AB48" s="188">
        <v>6817</v>
      </c>
      <c r="AC48" s="188">
        <v>4592</v>
      </c>
      <c r="AD48" s="188">
        <v>4009</v>
      </c>
      <c r="AE48" s="188">
        <v>-236</v>
      </c>
      <c r="AF48" s="188">
        <v>-91</v>
      </c>
      <c r="AG48" s="188">
        <v>36</v>
      </c>
      <c r="AI48" s="188">
        <v>6888</v>
      </c>
      <c r="AJ48" s="188">
        <v>0</v>
      </c>
      <c r="AK48" s="188">
        <v>7318</v>
      </c>
      <c r="AL48" s="188">
        <v>2481</v>
      </c>
      <c r="AM48" s="188">
        <v>1000</v>
      </c>
      <c r="AN48" s="188">
        <v>5302</v>
      </c>
      <c r="AO48" s="188">
        <v>3506</v>
      </c>
      <c r="AP48" s="188">
        <v>133</v>
      </c>
      <c r="AQ48" s="188">
        <v>-165</v>
      </c>
      <c r="AR48" s="188">
        <v>78</v>
      </c>
      <c r="AT48" s="188">
        <v>7086</v>
      </c>
      <c r="AU48" s="188">
        <v>0</v>
      </c>
      <c r="AV48" s="188">
        <v>2082</v>
      </c>
      <c r="AW48" s="188">
        <v>1945</v>
      </c>
      <c r="AX48" s="188">
        <v>8388</v>
      </c>
      <c r="AY48" s="188">
        <v>2125</v>
      </c>
      <c r="AZ48" s="188">
        <v>5012</v>
      </c>
      <c r="BA48" s="188">
        <v>-451</v>
      </c>
      <c r="BB48" s="188">
        <v>-74</v>
      </c>
      <c r="BC48" s="188">
        <v>0</v>
      </c>
      <c r="BE48" s="188">
        <v>5941</v>
      </c>
      <c r="BF48" s="188">
        <v>0</v>
      </c>
      <c r="BG48" s="188">
        <v>7006</v>
      </c>
      <c r="BH48" s="188">
        <v>4932</v>
      </c>
      <c r="BI48" s="188">
        <v>1910</v>
      </c>
      <c r="BJ48" s="188">
        <v>3074</v>
      </c>
      <c r="BK48" s="188">
        <v>3958</v>
      </c>
      <c r="BL48" s="188">
        <v>-396</v>
      </c>
      <c r="BM48" s="188">
        <v>-102</v>
      </c>
      <c r="BN48" s="188">
        <v>32</v>
      </c>
      <c r="BP48" s="188">
        <v>7086</v>
      </c>
      <c r="BQ48" s="188">
        <v>0</v>
      </c>
      <c r="BR48" s="188">
        <v>758</v>
      </c>
      <c r="BS48" s="188">
        <v>1838</v>
      </c>
      <c r="BT48" s="188">
        <v>6105</v>
      </c>
      <c r="BU48" s="188">
        <v>5673</v>
      </c>
      <c r="BV48" s="188">
        <v>4897</v>
      </c>
      <c r="BW48" s="188">
        <v>294</v>
      </c>
      <c r="BX48" s="188">
        <v>-85</v>
      </c>
      <c r="BY48" s="188">
        <v>0</v>
      </c>
      <c r="CA48" s="188">
        <v>6884</v>
      </c>
      <c r="CB48" s="188">
        <v>0</v>
      </c>
      <c r="CC48" s="188">
        <v>8375</v>
      </c>
      <c r="CD48" s="188">
        <v>3077</v>
      </c>
      <c r="CE48" s="188">
        <v>867</v>
      </c>
      <c r="CF48" s="188">
        <v>1548</v>
      </c>
      <c r="CG48" s="188">
        <v>3873</v>
      </c>
      <c r="CH48" s="188">
        <v>40</v>
      </c>
      <c r="CI48" s="188">
        <v>-105</v>
      </c>
      <c r="CJ48" s="188">
        <v>86</v>
      </c>
      <c r="CL48" s="188">
        <v>5067</v>
      </c>
      <c r="CM48" s="188">
        <v>0</v>
      </c>
      <c r="CN48" s="188">
        <v>6952</v>
      </c>
      <c r="CO48" s="188">
        <v>4120</v>
      </c>
      <c r="CP48" s="188">
        <v>2636</v>
      </c>
      <c r="CQ48" s="188">
        <v>2256</v>
      </c>
      <c r="CR48" s="188">
        <v>4032</v>
      </c>
      <c r="CS48" s="188">
        <v>1650</v>
      </c>
      <c r="CT48" s="188">
        <v>-69</v>
      </c>
      <c r="CU48" s="188">
        <v>30</v>
      </c>
      <c r="CV48" s="190"/>
      <c r="CW48" s="188">
        <v>6075</v>
      </c>
      <c r="CX48" s="188">
        <v>0</v>
      </c>
      <c r="CY48" s="188">
        <v>2198</v>
      </c>
      <c r="CZ48" s="188">
        <v>1977</v>
      </c>
      <c r="DA48" s="188">
        <v>3476</v>
      </c>
      <c r="DB48" s="188">
        <v>7553</v>
      </c>
      <c r="DC48" s="188">
        <v>5280</v>
      </c>
      <c r="DD48" s="188">
        <v>-2093</v>
      </c>
      <c r="DE48" s="188">
        <v>0</v>
      </c>
      <c r="DF48" s="188">
        <v>0</v>
      </c>
      <c r="DH48" s="188">
        <v>6979</v>
      </c>
      <c r="DI48" s="188">
        <v>0</v>
      </c>
      <c r="DJ48" s="188">
        <v>2326</v>
      </c>
      <c r="DK48" s="188">
        <v>2272</v>
      </c>
      <c r="DL48" s="188">
        <v>1853</v>
      </c>
      <c r="DM48" s="188">
        <v>6837</v>
      </c>
      <c r="DN48" s="188">
        <v>3740</v>
      </c>
      <c r="DO48" s="188">
        <v>1031</v>
      </c>
      <c r="DP48" s="188">
        <v>-154</v>
      </c>
      <c r="DQ48" s="188">
        <v>357</v>
      </c>
      <c r="DS48" s="188">
        <v>7094</v>
      </c>
      <c r="DT48" s="188">
        <v>0</v>
      </c>
      <c r="DU48" s="188">
        <v>1226</v>
      </c>
      <c r="DV48" s="188">
        <v>1947</v>
      </c>
      <c r="DW48" s="188">
        <v>7593</v>
      </c>
      <c r="DX48" s="188">
        <v>4395</v>
      </c>
      <c r="DY48" s="188">
        <v>3507</v>
      </c>
      <c r="DZ48" s="188">
        <v>730</v>
      </c>
      <c r="EA48" s="188">
        <v>-89</v>
      </c>
      <c r="EB48" s="188">
        <v>56</v>
      </c>
      <c r="ED48" s="188">
        <v>7087</v>
      </c>
      <c r="EE48" s="188">
        <v>0</v>
      </c>
      <c r="EF48" s="188">
        <v>955</v>
      </c>
      <c r="EG48" s="188">
        <v>1035</v>
      </c>
      <c r="EH48" s="188">
        <v>758</v>
      </c>
      <c r="EI48" s="188">
        <v>10990</v>
      </c>
      <c r="EJ48" s="188">
        <v>5029</v>
      </c>
      <c r="EK48" s="188">
        <v>129</v>
      </c>
      <c r="EL48" s="188">
        <v>-64</v>
      </c>
      <c r="EM48" s="188">
        <v>0</v>
      </c>
      <c r="EO48" s="188">
        <v>6453</v>
      </c>
      <c r="EP48" s="188">
        <v>0</v>
      </c>
      <c r="EQ48" s="188">
        <v>3933</v>
      </c>
      <c r="ER48" s="188">
        <v>1704</v>
      </c>
      <c r="ES48" s="188">
        <v>-1369</v>
      </c>
      <c r="ET48" s="188">
        <v>8113</v>
      </c>
      <c r="EU48" s="188">
        <v>4844</v>
      </c>
      <c r="EV48" s="188">
        <v>157</v>
      </c>
      <c r="EW48" s="188">
        <v>0</v>
      </c>
      <c r="EX48" s="188">
        <v>0</v>
      </c>
      <c r="EZ48" s="188">
        <v>6880</v>
      </c>
      <c r="FA48" s="188">
        <v>0</v>
      </c>
      <c r="FB48" s="188">
        <v>4225</v>
      </c>
      <c r="FC48" s="188">
        <v>2437</v>
      </c>
      <c r="FD48" s="188">
        <v>370</v>
      </c>
      <c r="FE48" s="188">
        <v>6102</v>
      </c>
      <c r="FF48" s="188">
        <v>3909</v>
      </c>
      <c r="FG48" s="188">
        <v>196</v>
      </c>
      <c r="FH48" s="188">
        <v>-151</v>
      </c>
      <c r="FI48" s="188">
        <v>176</v>
      </c>
      <c r="FK48" s="188">
        <v>5031</v>
      </c>
      <c r="FL48" s="188">
        <v>0</v>
      </c>
      <c r="FM48" s="188">
        <v>6078</v>
      </c>
      <c r="FN48" s="188">
        <v>2403</v>
      </c>
      <c r="FO48" s="188">
        <v>986</v>
      </c>
      <c r="FP48" s="188">
        <v>10007</v>
      </c>
      <c r="FQ48" s="188">
        <v>3840</v>
      </c>
      <c r="FR48" s="188">
        <v>-1249</v>
      </c>
      <c r="FS48" s="188">
        <v>-70</v>
      </c>
      <c r="FT48" s="188">
        <v>23</v>
      </c>
      <c r="FV48" s="188">
        <v>5881</v>
      </c>
      <c r="FW48" s="188">
        <v>0</v>
      </c>
      <c r="FX48" s="188">
        <v>1304</v>
      </c>
      <c r="FY48" s="188">
        <v>2184</v>
      </c>
      <c r="FZ48" s="188">
        <v>1825</v>
      </c>
      <c r="GA48" s="188">
        <v>11502</v>
      </c>
      <c r="GB48" s="188">
        <v>4384</v>
      </c>
      <c r="GC48" s="188">
        <v>-1131</v>
      </c>
      <c r="GD48" s="188">
        <v>-60</v>
      </c>
      <c r="GE48" s="188">
        <v>84</v>
      </c>
      <c r="GG48" s="188">
        <v>5045</v>
      </c>
      <c r="GH48" s="188">
        <v>0</v>
      </c>
      <c r="GI48" s="188">
        <v>6842</v>
      </c>
      <c r="GJ48" s="188">
        <v>1626</v>
      </c>
      <c r="GK48" s="188">
        <v>1149</v>
      </c>
      <c r="GL48" s="188">
        <v>5114</v>
      </c>
      <c r="GM48" s="188">
        <v>4229</v>
      </c>
      <c r="GN48" s="188">
        <v>1308</v>
      </c>
      <c r="GO48" s="188">
        <v>-94</v>
      </c>
      <c r="GP48" s="188">
        <v>300</v>
      </c>
      <c r="GR48" s="188">
        <v>6268</v>
      </c>
      <c r="GS48" s="188">
        <v>0</v>
      </c>
      <c r="GT48" s="188">
        <v>1322</v>
      </c>
      <c r="GU48" s="188">
        <v>1762</v>
      </c>
      <c r="GV48" s="188">
        <v>207</v>
      </c>
      <c r="GW48" s="188">
        <v>10707</v>
      </c>
      <c r="GX48" s="188">
        <v>5061</v>
      </c>
      <c r="GY48" s="188">
        <v>-1443</v>
      </c>
      <c r="GZ48" s="188">
        <v>0</v>
      </c>
      <c r="HA48" s="188">
        <v>0</v>
      </c>
      <c r="HC48" s="188">
        <v>6064</v>
      </c>
      <c r="HD48" s="188">
        <v>0</v>
      </c>
      <c r="HE48" s="188">
        <v>1073</v>
      </c>
      <c r="HF48" s="188">
        <v>680</v>
      </c>
      <c r="HG48" s="188">
        <v>-1454</v>
      </c>
      <c r="HH48" s="188">
        <v>13953</v>
      </c>
      <c r="HI48" s="188">
        <v>5031</v>
      </c>
      <c r="HJ48" s="188">
        <v>-1578</v>
      </c>
      <c r="HK48" s="188">
        <v>0</v>
      </c>
      <c r="HL48" s="188">
        <v>0</v>
      </c>
      <c r="HN48" s="188">
        <v>7081</v>
      </c>
      <c r="HO48" s="188">
        <v>0</v>
      </c>
      <c r="HP48" s="188">
        <v>1108</v>
      </c>
      <c r="HQ48" s="188">
        <v>1287</v>
      </c>
      <c r="HR48" s="188">
        <v>839</v>
      </c>
      <c r="HS48" s="188">
        <v>10041</v>
      </c>
      <c r="HT48" s="188">
        <v>5132</v>
      </c>
      <c r="HU48" s="188">
        <v>-91</v>
      </c>
      <c r="HV48" s="188">
        <v>-85</v>
      </c>
      <c r="HW48" s="188">
        <v>0</v>
      </c>
      <c r="HY48" s="188">
        <v>5976</v>
      </c>
      <c r="HZ48" s="188">
        <v>0</v>
      </c>
      <c r="IA48" s="188">
        <v>6918</v>
      </c>
      <c r="IB48" s="188">
        <v>3983</v>
      </c>
      <c r="IC48" s="188">
        <v>2742</v>
      </c>
      <c r="ID48" s="188">
        <v>2359</v>
      </c>
      <c r="IE48" s="188">
        <v>4077</v>
      </c>
      <c r="IF48" s="188">
        <v>392</v>
      </c>
      <c r="IG48" s="188">
        <v>-70</v>
      </c>
      <c r="IH48" s="188">
        <v>27</v>
      </c>
      <c r="IJ48" s="188">
        <v>7076</v>
      </c>
      <c r="IK48" s="188">
        <v>0</v>
      </c>
      <c r="IL48" s="188">
        <v>1276</v>
      </c>
      <c r="IM48" s="188">
        <v>1307</v>
      </c>
      <c r="IN48" s="188">
        <v>2889</v>
      </c>
      <c r="IO48" s="188">
        <v>8273</v>
      </c>
      <c r="IP48" s="188">
        <v>5154</v>
      </c>
      <c r="IQ48" s="188">
        <v>-397</v>
      </c>
      <c r="IR48" s="188">
        <v>-104</v>
      </c>
      <c r="IS48" s="188">
        <v>0</v>
      </c>
      <c r="IU48" s="188">
        <v>5963</v>
      </c>
      <c r="IV48" s="188">
        <v>0</v>
      </c>
      <c r="IW48" s="188">
        <v>6870</v>
      </c>
      <c r="IX48" s="188">
        <v>3325</v>
      </c>
      <c r="IY48" s="188">
        <v>2464</v>
      </c>
      <c r="IZ48" s="188">
        <v>3285</v>
      </c>
      <c r="JA48" s="188">
        <v>4154</v>
      </c>
      <c r="JB48" s="188">
        <v>326</v>
      </c>
      <c r="JC48" s="188">
        <v>-76</v>
      </c>
      <c r="JD48" s="188">
        <v>25</v>
      </c>
      <c r="JF48" s="188">
        <v>6987</v>
      </c>
      <c r="JG48" s="188">
        <v>0</v>
      </c>
      <c r="JH48" s="188">
        <v>6777</v>
      </c>
      <c r="JI48" s="188">
        <v>5338</v>
      </c>
      <c r="JJ48" s="188">
        <v>2820</v>
      </c>
      <c r="JK48" s="188">
        <v>1163</v>
      </c>
      <c r="JL48" s="188">
        <v>3926</v>
      </c>
      <c r="JM48" s="188">
        <v>-773</v>
      </c>
      <c r="JN48" s="188">
        <v>-83</v>
      </c>
      <c r="JO48" s="188">
        <v>22</v>
      </c>
      <c r="JQ48" s="188">
        <v>7076</v>
      </c>
      <c r="JR48" s="188">
        <v>0</v>
      </c>
      <c r="JS48" s="188">
        <v>1063</v>
      </c>
      <c r="JT48" s="188">
        <v>1683</v>
      </c>
      <c r="JU48" s="188">
        <v>3436</v>
      </c>
      <c r="JV48" s="188">
        <v>6450</v>
      </c>
      <c r="JW48" s="188">
        <v>5169</v>
      </c>
      <c r="JX48" s="188">
        <v>222</v>
      </c>
      <c r="JY48" s="188">
        <v>-74</v>
      </c>
      <c r="JZ48" s="188">
        <v>0</v>
      </c>
      <c r="KB48" s="188">
        <v>4183</v>
      </c>
      <c r="KC48" s="188">
        <v>0</v>
      </c>
      <c r="KD48" s="188">
        <v>6673</v>
      </c>
      <c r="KE48" s="188">
        <v>1774</v>
      </c>
      <c r="KF48" s="188">
        <v>-782</v>
      </c>
      <c r="KG48" s="188">
        <v>6171</v>
      </c>
      <c r="KH48" s="188">
        <v>4072</v>
      </c>
      <c r="KI48" s="188">
        <v>-366</v>
      </c>
      <c r="KJ48" s="188">
        <v>-115</v>
      </c>
      <c r="KK48" s="188">
        <v>335</v>
      </c>
      <c r="KM48" s="188">
        <v>7096</v>
      </c>
      <c r="KN48" s="188">
        <v>0</v>
      </c>
      <c r="KO48" s="188">
        <v>6264</v>
      </c>
      <c r="KP48" s="188">
        <v>1889</v>
      </c>
      <c r="KQ48" s="188">
        <v>-27</v>
      </c>
      <c r="KR48" s="188">
        <v>3728</v>
      </c>
      <c r="KS48" s="188">
        <v>3651</v>
      </c>
      <c r="KT48" s="188">
        <v>1867</v>
      </c>
      <c r="KU48" s="188">
        <v>-103</v>
      </c>
      <c r="KV48" s="188">
        <v>20</v>
      </c>
      <c r="KX48" s="188">
        <v>6078</v>
      </c>
      <c r="KY48" s="188">
        <v>0</v>
      </c>
      <c r="KZ48" s="188">
        <v>745</v>
      </c>
      <c r="LA48" s="188">
        <v>1973</v>
      </c>
      <c r="LB48" s="188">
        <v>2183</v>
      </c>
      <c r="LC48" s="188">
        <v>9341</v>
      </c>
      <c r="LD48" s="188">
        <v>5056</v>
      </c>
      <c r="LE48" s="188">
        <v>-627</v>
      </c>
      <c r="LF48" s="188">
        <v>-96</v>
      </c>
      <c r="LG48" s="188">
        <v>0</v>
      </c>
      <c r="LI48" s="188">
        <v>7096</v>
      </c>
      <c r="LJ48" s="188">
        <v>0</v>
      </c>
      <c r="LK48" s="188">
        <v>6302</v>
      </c>
      <c r="LL48" s="188">
        <v>1867</v>
      </c>
      <c r="LM48" s="188">
        <v>632</v>
      </c>
      <c r="LN48" s="188">
        <v>2892</v>
      </c>
      <c r="LO48" s="188">
        <v>3726</v>
      </c>
      <c r="LP48" s="188">
        <v>2105</v>
      </c>
      <c r="LQ48" s="188">
        <v>-89</v>
      </c>
      <c r="LR48" s="188">
        <v>17</v>
      </c>
      <c r="LT48" s="188">
        <v>6089</v>
      </c>
      <c r="LU48" s="188">
        <v>0</v>
      </c>
      <c r="LV48" s="188">
        <v>1157</v>
      </c>
      <c r="LW48" s="188">
        <v>1658</v>
      </c>
      <c r="LX48" s="188">
        <v>1564</v>
      </c>
      <c r="LY48" s="188">
        <v>6168</v>
      </c>
      <c r="LZ48" s="188">
        <v>5004</v>
      </c>
      <c r="MA48" s="188">
        <v>226</v>
      </c>
      <c r="MB48" s="188">
        <v>-80</v>
      </c>
      <c r="MC48" s="188">
        <v>0</v>
      </c>
    </row>
    <row r="49" spans="2:341">
      <c r="B49" s="208">
        <f t="shared" si="10"/>
        <v>6422.833333333333</v>
      </c>
      <c r="C49" s="208">
        <f t="shared" si="11"/>
        <v>0</v>
      </c>
      <c r="D49" s="208">
        <f t="shared" si="12"/>
        <v>3740.2</v>
      </c>
      <c r="E49" s="208">
        <f t="shared" si="13"/>
        <v>2404.9333333333334</v>
      </c>
      <c r="F49" s="208">
        <f t="shared" si="14"/>
        <v>2789.5</v>
      </c>
      <c r="G49" s="208">
        <f t="shared" si="15"/>
        <v>6125.2333333333336</v>
      </c>
      <c r="H49" s="208">
        <f t="shared" si="16"/>
        <v>4534.6000000000004</v>
      </c>
      <c r="I49" s="208">
        <f t="shared" si="17"/>
        <v>173.13333333333333</v>
      </c>
      <c r="J49" s="208">
        <f t="shared" si="18"/>
        <v>-95.666666666666671</v>
      </c>
      <c r="K49" s="208">
        <f t="shared" si="19"/>
        <v>60.966666666666669</v>
      </c>
      <c r="M49" s="188">
        <v>7071</v>
      </c>
      <c r="N49" s="188">
        <v>0</v>
      </c>
      <c r="O49" s="188">
        <v>1425</v>
      </c>
      <c r="P49" s="188">
        <v>2099</v>
      </c>
      <c r="Q49" s="188">
        <v>7824</v>
      </c>
      <c r="R49" s="188">
        <v>4028</v>
      </c>
      <c r="S49" s="188">
        <v>5152</v>
      </c>
      <c r="T49" s="188">
        <v>-69</v>
      </c>
      <c r="U49" s="188">
        <v>-90</v>
      </c>
      <c r="V49" s="188">
        <v>0</v>
      </c>
      <c r="X49" s="188">
        <v>7060</v>
      </c>
      <c r="Y49" s="188">
        <v>0</v>
      </c>
      <c r="Z49" s="188">
        <v>2288</v>
      </c>
      <c r="AA49" s="188">
        <v>2083</v>
      </c>
      <c r="AB49" s="188">
        <v>8679</v>
      </c>
      <c r="AC49" s="188">
        <v>4686</v>
      </c>
      <c r="AD49" s="188">
        <v>4122</v>
      </c>
      <c r="AE49" s="188">
        <v>-837</v>
      </c>
      <c r="AF49" s="188">
        <v>-102</v>
      </c>
      <c r="AG49" s="188">
        <v>45</v>
      </c>
      <c r="AI49" s="188">
        <v>6892</v>
      </c>
      <c r="AJ49" s="188">
        <v>0</v>
      </c>
      <c r="AK49" s="188">
        <v>7451</v>
      </c>
      <c r="AL49" s="188">
        <v>2679</v>
      </c>
      <c r="AM49" s="188">
        <v>1365</v>
      </c>
      <c r="AN49" s="188">
        <v>5309</v>
      </c>
      <c r="AO49" s="188">
        <v>3566</v>
      </c>
      <c r="AP49" s="188">
        <v>308</v>
      </c>
      <c r="AQ49" s="188">
        <v>-175</v>
      </c>
      <c r="AR49" s="188">
        <v>81</v>
      </c>
      <c r="AT49" s="188">
        <v>7078</v>
      </c>
      <c r="AU49" s="188">
        <v>0</v>
      </c>
      <c r="AV49" s="188">
        <v>2188</v>
      </c>
      <c r="AW49" s="188">
        <v>1838</v>
      </c>
      <c r="AX49" s="188">
        <v>9277</v>
      </c>
      <c r="AY49" s="188">
        <v>2141</v>
      </c>
      <c r="AZ49" s="188">
        <v>5149</v>
      </c>
      <c r="BA49" s="188">
        <v>-583</v>
      </c>
      <c r="BB49" s="188">
        <v>-90</v>
      </c>
      <c r="BC49" s="188">
        <v>0</v>
      </c>
      <c r="BE49" s="188">
        <v>5946</v>
      </c>
      <c r="BF49" s="188">
        <v>0</v>
      </c>
      <c r="BG49" s="188">
        <v>6863</v>
      </c>
      <c r="BH49" s="188">
        <v>5241</v>
      </c>
      <c r="BI49" s="188">
        <v>2510</v>
      </c>
      <c r="BJ49" s="188">
        <v>3163</v>
      </c>
      <c r="BK49" s="188">
        <v>4142</v>
      </c>
      <c r="BL49" s="188">
        <v>67</v>
      </c>
      <c r="BM49" s="188">
        <v>-146</v>
      </c>
      <c r="BN49" s="188">
        <v>39</v>
      </c>
      <c r="BP49" s="188">
        <v>7088</v>
      </c>
      <c r="BQ49" s="188">
        <v>0</v>
      </c>
      <c r="BR49" s="188">
        <v>764</v>
      </c>
      <c r="BS49" s="188">
        <v>1872</v>
      </c>
      <c r="BT49" s="188">
        <v>7916</v>
      </c>
      <c r="BU49" s="188">
        <v>5630</v>
      </c>
      <c r="BV49" s="188">
        <v>5114</v>
      </c>
      <c r="BW49" s="188">
        <v>-429</v>
      </c>
      <c r="BX49" s="188">
        <v>-95</v>
      </c>
      <c r="BY49" s="188">
        <v>0</v>
      </c>
      <c r="CA49" s="188">
        <v>6890</v>
      </c>
      <c r="CB49" s="188">
        <v>0</v>
      </c>
      <c r="CC49" s="188">
        <v>8413</v>
      </c>
      <c r="CD49" s="188">
        <v>2949</v>
      </c>
      <c r="CE49" s="188">
        <v>1301</v>
      </c>
      <c r="CF49" s="188">
        <v>1541</v>
      </c>
      <c r="CG49" s="188">
        <v>3921</v>
      </c>
      <c r="CH49" s="188">
        <v>16</v>
      </c>
      <c r="CI49" s="188">
        <v>-123</v>
      </c>
      <c r="CJ49" s="188">
        <v>99</v>
      </c>
      <c r="CL49" s="188">
        <v>5065</v>
      </c>
      <c r="CM49" s="188">
        <v>0</v>
      </c>
      <c r="CN49" s="188">
        <v>6857</v>
      </c>
      <c r="CO49" s="188">
        <v>4448</v>
      </c>
      <c r="CP49" s="188">
        <v>3666</v>
      </c>
      <c r="CQ49" s="188">
        <v>2225</v>
      </c>
      <c r="CR49" s="188">
        <v>4118</v>
      </c>
      <c r="CS49" s="188">
        <v>1618</v>
      </c>
      <c r="CT49" s="188">
        <v>-80</v>
      </c>
      <c r="CU49" s="188">
        <v>39</v>
      </c>
      <c r="CV49" s="190"/>
      <c r="CW49" s="188">
        <v>6072</v>
      </c>
      <c r="CX49" s="188">
        <v>0</v>
      </c>
      <c r="CY49" s="188">
        <v>2171</v>
      </c>
      <c r="CZ49" s="188">
        <v>1898</v>
      </c>
      <c r="DA49" s="188">
        <v>3910</v>
      </c>
      <c r="DB49" s="188">
        <v>7507</v>
      </c>
      <c r="DC49" s="188">
        <v>5235</v>
      </c>
      <c r="DD49" s="188">
        <v>-2067</v>
      </c>
      <c r="DE49" s="188">
        <v>0</v>
      </c>
      <c r="DF49" s="188">
        <v>0</v>
      </c>
      <c r="DH49" s="188">
        <v>6971</v>
      </c>
      <c r="DI49" s="188">
        <v>0</v>
      </c>
      <c r="DJ49" s="188">
        <v>2384</v>
      </c>
      <c r="DK49" s="188">
        <v>2396</v>
      </c>
      <c r="DL49" s="188">
        <v>1897</v>
      </c>
      <c r="DM49" s="188">
        <v>6898</v>
      </c>
      <c r="DN49" s="188">
        <v>3809</v>
      </c>
      <c r="DO49" s="188">
        <v>1499</v>
      </c>
      <c r="DP49" s="188">
        <v>-175</v>
      </c>
      <c r="DQ49" s="188">
        <v>357</v>
      </c>
      <c r="DS49" s="188">
        <v>7096</v>
      </c>
      <c r="DT49" s="188">
        <v>0</v>
      </c>
      <c r="DU49" s="188">
        <v>1130</v>
      </c>
      <c r="DV49" s="188">
        <v>2452</v>
      </c>
      <c r="DW49" s="188">
        <v>8065</v>
      </c>
      <c r="DX49" s="188">
        <v>4458</v>
      </c>
      <c r="DY49" s="188">
        <v>3899</v>
      </c>
      <c r="DZ49" s="188">
        <v>682</v>
      </c>
      <c r="EA49" s="188">
        <v>-100</v>
      </c>
      <c r="EB49" s="188">
        <v>69</v>
      </c>
      <c r="ED49" s="188">
        <v>7082</v>
      </c>
      <c r="EE49" s="188">
        <v>0</v>
      </c>
      <c r="EF49" s="188">
        <v>996</v>
      </c>
      <c r="EG49" s="188">
        <v>1279</v>
      </c>
      <c r="EH49" s="188">
        <v>1881</v>
      </c>
      <c r="EI49" s="188">
        <v>11174</v>
      </c>
      <c r="EJ49" s="188">
        <v>5257</v>
      </c>
      <c r="EK49" s="188">
        <v>-151</v>
      </c>
      <c r="EL49" s="188">
        <v>-74</v>
      </c>
      <c r="EM49" s="188">
        <v>0</v>
      </c>
      <c r="EO49" s="188">
        <v>6463</v>
      </c>
      <c r="EP49" s="188">
        <v>0</v>
      </c>
      <c r="EQ49" s="188">
        <v>3956</v>
      </c>
      <c r="ER49" s="188">
        <v>1790</v>
      </c>
      <c r="ES49" s="188">
        <v>-1194</v>
      </c>
      <c r="ET49" s="188">
        <v>8015</v>
      </c>
      <c r="EU49" s="188">
        <v>4833</v>
      </c>
      <c r="EV49" s="188">
        <v>25</v>
      </c>
      <c r="EW49" s="188">
        <v>0</v>
      </c>
      <c r="EX49" s="188">
        <v>0</v>
      </c>
      <c r="EZ49" s="188">
        <v>6881</v>
      </c>
      <c r="FA49" s="188">
        <v>0</v>
      </c>
      <c r="FB49" s="188">
        <v>4119</v>
      </c>
      <c r="FC49" s="188">
        <v>2550</v>
      </c>
      <c r="FD49" s="188">
        <v>827</v>
      </c>
      <c r="FE49" s="188">
        <v>6035</v>
      </c>
      <c r="FF49" s="188">
        <v>3921</v>
      </c>
      <c r="FG49" s="188">
        <v>37</v>
      </c>
      <c r="FH49" s="188">
        <v>-151</v>
      </c>
      <c r="FI49" s="188">
        <v>160</v>
      </c>
      <c r="FK49" s="188">
        <v>5032</v>
      </c>
      <c r="FL49" s="188">
        <v>0</v>
      </c>
      <c r="FM49" s="188">
        <v>5932</v>
      </c>
      <c r="FN49" s="188">
        <v>2900</v>
      </c>
      <c r="FO49" s="188">
        <v>1056</v>
      </c>
      <c r="FP49" s="188">
        <v>10019</v>
      </c>
      <c r="FQ49" s="188">
        <v>3967</v>
      </c>
      <c r="FR49" s="188">
        <v>-604</v>
      </c>
      <c r="FS49" s="188">
        <v>-81</v>
      </c>
      <c r="FT49" s="188">
        <v>31</v>
      </c>
      <c r="FV49" s="188">
        <v>5876</v>
      </c>
      <c r="FW49" s="188">
        <v>0</v>
      </c>
      <c r="FX49" s="188">
        <v>1251</v>
      </c>
      <c r="FY49" s="188">
        <v>2338</v>
      </c>
      <c r="FZ49" s="188">
        <v>1896</v>
      </c>
      <c r="GA49" s="188">
        <v>11502</v>
      </c>
      <c r="GB49" s="188">
        <v>4626</v>
      </c>
      <c r="GC49" s="188">
        <v>-385</v>
      </c>
      <c r="GD49" s="188">
        <v>-74</v>
      </c>
      <c r="GE49" s="188">
        <v>100</v>
      </c>
      <c r="GG49" s="188">
        <v>5049</v>
      </c>
      <c r="GH49" s="188">
        <v>0</v>
      </c>
      <c r="GI49" s="188">
        <v>6801</v>
      </c>
      <c r="GJ49" s="188">
        <v>1629</v>
      </c>
      <c r="GK49" s="188">
        <v>1447</v>
      </c>
      <c r="GL49" s="188">
        <v>5081</v>
      </c>
      <c r="GM49" s="188">
        <v>4309</v>
      </c>
      <c r="GN49" s="188">
        <v>1982</v>
      </c>
      <c r="GO49" s="188">
        <v>-124</v>
      </c>
      <c r="GP49" s="188">
        <v>320</v>
      </c>
      <c r="GR49" s="188">
        <v>6267</v>
      </c>
      <c r="GS49" s="188">
        <v>0</v>
      </c>
      <c r="GT49" s="188">
        <v>1344</v>
      </c>
      <c r="GU49" s="188">
        <v>1786</v>
      </c>
      <c r="GV49" s="188">
        <v>303</v>
      </c>
      <c r="GW49" s="188">
        <v>10716</v>
      </c>
      <c r="GX49" s="188">
        <v>5050</v>
      </c>
      <c r="GY49" s="188">
        <v>-1211</v>
      </c>
      <c r="GZ49" s="188">
        <v>0</v>
      </c>
      <c r="HA49" s="188">
        <v>0</v>
      </c>
      <c r="HC49" s="188">
        <v>6071</v>
      </c>
      <c r="HD49" s="188">
        <v>0</v>
      </c>
      <c r="HE49" s="188">
        <v>1149</v>
      </c>
      <c r="HF49" s="188">
        <v>765</v>
      </c>
      <c r="HG49" s="188">
        <v>-1243</v>
      </c>
      <c r="HH49" s="188">
        <v>13753</v>
      </c>
      <c r="HI49" s="188">
        <v>5033</v>
      </c>
      <c r="HJ49" s="188">
        <v>-1658</v>
      </c>
      <c r="HK49" s="188">
        <v>0</v>
      </c>
      <c r="HL49" s="188">
        <v>0</v>
      </c>
      <c r="HN49" s="188">
        <v>7082</v>
      </c>
      <c r="HO49" s="188">
        <v>0</v>
      </c>
      <c r="HP49" s="188">
        <v>1144</v>
      </c>
      <c r="HQ49" s="188">
        <v>1231</v>
      </c>
      <c r="HR49" s="188">
        <v>1408</v>
      </c>
      <c r="HS49" s="188">
        <v>10039</v>
      </c>
      <c r="HT49" s="188">
        <v>5415</v>
      </c>
      <c r="HU49" s="188">
        <v>-118</v>
      </c>
      <c r="HV49" s="188">
        <v>-95</v>
      </c>
      <c r="HW49" s="188">
        <v>0</v>
      </c>
      <c r="HY49" s="188">
        <v>5975</v>
      </c>
      <c r="HZ49" s="188">
        <v>0</v>
      </c>
      <c r="IA49" s="188">
        <v>6887</v>
      </c>
      <c r="IB49" s="188">
        <v>4124</v>
      </c>
      <c r="IC49" s="188">
        <v>3781</v>
      </c>
      <c r="ID49" s="188">
        <v>2342</v>
      </c>
      <c r="IE49" s="188">
        <v>4249</v>
      </c>
      <c r="IF49" s="188">
        <v>319</v>
      </c>
      <c r="IG49" s="188">
        <v>-109</v>
      </c>
      <c r="IH49" s="188">
        <v>34</v>
      </c>
      <c r="IJ49" s="188">
        <v>7079</v>
      </c>
      <c r="IK49" s="188">
        <v>0</v>
      </c>
      <c r="IL49" s="188">
        <v>1183</v>
      </c>
      <c r="IM49" s="188">
        <v>1596</v>
      </c>
      <c r="IN49" s="188">
        <v>2731</v>
      </c>
      <c r="IO49" s="188">
        <v>8239</v>
      </c>
      <c r="IP49" s="188">
        <v>5508</v>
      </c>
      <c r="IQ49" s="188">
        <v>311</v>
      </c>
      <c r="IR49" s="188">
        <v>-120</v>
      </c>
      <c r="IS49" s="188">
        <v>0</v>
      </c>
      <c r="IU49" s="188">
        <v>5975</v>
      </c>
      <c r="IV49" s="188">
        <v>0</v>
      </c>
      <c r="IW49" s="188">
        <v>6646</v>
      </c>
      <c r="IX49" s="188">
        <v>4094</v>
      </c>
      <c r="IY49" s="188">
        <v>2296</v>
      </c>
      <c r="IZ49" s="188">
        <v>3342</v>
      </c>
      <c r="JA49" s="188">
        <v>4317</v>
      </c>
      <c r="JB49" s="188">
        <v>1051</v>
      </c>
      <c r="JC49" s="188">
        <v>-121</v>
      </c>
      <c r="JD49" s="188">
        <v>32</v>
      </c>
      <c r="JF49" s="188">
        <v>6985</v>
      </c>
      <c r="JG49" s="188">
        <v>0</v>
      </c>
      <c r="JH49" s="188">
        <v>6963</v>
      </c>
      <c r="JI49" s="188">
        <v>5926</v>
      </c>
      <c r="JJ49" s="188">
        <v>3885</v>
      </c>
      <c r="JK49" s="188">
        <v>1184</v>
      </c>
      <c r="JL49" s="188">
        <v>4008</v>
      </c>
      <c r="JM49" s="188">
        <v>-1053</v>
      </c>
      <c r="JN49" s="188">
        <v>-109</v>
      </c>
      <c r="JO49" s="188">
        <v>32</v>
      </c>
      <c r="JQ49" s="188">
        <v>7080</v>
      </c>
      <c r="JR49" s="188">
        <v>0</v>
      </c>
      <c r="JS49" s="188">
        <v>996</v>
      </c>
      <c r="JT49" s="188">
        <v>1461</v>
      </c>
      <c r="JU49" s="188">
        <v>3782</v>
      </c>
      <c r="JV49" s="188">
        <v>6418</v>
      </c>
      <c r="JW49" s="188">
        <v>5501</v>
      </c>
      <c r="JX49" s="188">
        <v>532</v>
      </c>
      <c r="JY49" s="188">
        <v>-90</v>
      </c>
      <c r="JZ49" s="188">
        <v>0</v>
      </c>
      <c r="KB49" s="188">
        <v>4188</v>
      </c>
      <c r="KC49" s="188">
        <v>0</v>
      </c>
      <c r="KD49" s="188">
        <v>6611</v>
      </c>
      <c r="KE49" s="188">
        <v>1934</v>
      </c>
      <c r="KF49" s="188">
        <v>-676</v>
      </c>
      <c r="KG49" s="188">
        <v>6239</v>
      </c>
      <c r="KH49" s="188">
        <v>4026</v>
      </c>
      <c r="KI49" s="188">
        <v>-512</v>
      </c>
      <c r="KJ49" s="188">
        <v>-126</v>
      </c>
      <c r="KK49" s="188">
        <v>338</v>
      </c>
      <c r="KM49" s="188">
        <v>7098</v>
      </c>
      <c r="KN49" s="188">
        <v>0</v>
      </c>
      <c r="KO49" s="188">
        <v>6254</v>
      </c>
      <c r="KP49" s="188">
        <v>1883</v>
      </c>
      <c r="KQ49" s="188">
        <v>96</v>
      </c>
      <c r="KR49" s="188">
        <v>3761</v>
      </c>
      <c r="KS49" s="188">
        <v>3724</v>
      </c>
      <c r="KT49" s="188">
        <v>2832</v>
      </c>
      <c r="KU49" s="188">
        <v>-122</v>
      </c>
      <c r="KV49" s="188">
        <v>28</v>
      </c>
      <c r="KX49" s="188">
        <v>6086</v>
      </c>
      <c r="KY49" s="188">
        <v>0</v>
      </c>
      <c r="KZ49" s="188">
        <v>680</v>
      </c>
      <c r="LA49" s="188">
        <v>1549</v>
      </c>
      <c r="LB49" s="188">
        <v>3001</v>
      </c>
      <c r="LC49" s="188">
        <v>9322</v>
      </c>
      <c r="LD49" s="188">
        <v>5273</v>
      </c>
      <c r="LE49" s="188">
        <v>-201</v>
      </c>
      <c r="LF49" s="188">
        <v>-120</v>
      </c>
      <c r="LG49" s="188">
        <v>0</v>
      </c>
      <c r="LI49" s="188">
        <v>7098</v>
      </c>
      <c r="LJ49" s="188">
        <v>0</v>
      </c>
      <c r="LK49" s="188">
        <v>6211</v>
      </c>
      <c r="LL49" s="188">
        <v>1766</v>
      </c>
      <c r="LM49" s="188">
        <v>521</v>
      </c>
      <c r="LN49" s="188">
        <v>2890</v>
      </c>
      <c r="LO49" s="188">
        <v>3808</v>
      </c>
      <c r="LP49" s="188">
        <v>3436</v>
      </c>
      <c r="LQ49" s="188">
        <v>-98</v>
      </c>
      <c r="LR49" s="188">
        <v>25</v>
      </c>
      <c r="LT49" s="188">
        <v>6089</v>
      </c>
      <c r="LU49" s="188">
        <v>0</v>
      </c>
      <c r="LV49" s="188">
        <v>1149</v>
      </c>
      <c r="LW49" s="188">
        <v>1592</v>
      </c>
      <c r="LX49" s="188">
        <v>1477</v>
      </c>
      <c r="LY49" s="188">
        <v>6100</v>
      </c>
      <c r="LZ49" s="188">
        <v>4986</v>
      </c>
      <c r="MA49" s="188">
        <v>357</v>
      </c>
      <c r="MB49" s="188">
        <v>-80</v>
      </c>
      <c r="MC49" s="188">
        <v>0</v>
      </c>
    </row>
    <row r="50" spans="2:341">
      <c r="B50" s="208">
        <f t="shared" si="10"/>
        <v>6422</v>
      </c>
      <c r="C50" s="208">
        <f t="shared" si="11"/>
        <v>0</v>
      </c>
      <c r="D50" s="208">
        <f t="shared" si="12"/>
        <v>3783.0333333333333</v>
      </c>
      <c r="E50" s="208">
        <f t="shared" si="13"/>
        <v>2558.4666666666667</v>
      </c>
      <c r="F50" s="208">
        <f t="shared" si="14"/>
        <v>3021.0666666666666</v>
      </c>
      <c r="G50" s="208">
        <f t="shared" si="15"/>
        <v>6125.0333333333338</v>
      </c>
      <c r="H50" s="208">
        <f t="shared" si="16"/>
        <v>4534.333333333333</v>
      </c>
      <c r="I50" s="208">
        <f t="shared" si="17"/>
        <v>172.3</v>
      </c>
      <c r="J50" s="208">
        <f t="shared" si="18"/>
        <v>-98.36666666666666</v>
      </c>
      <c r="K50" s="208">
        <f t="shared" si="19"/>
        <v>58.633333333333333</v>
      </c>
      <c r="M50" s="188">
        <v>7064</v>
      </c>
      <c r="N50" s="188">
        <v>0</v>
      </c>
      <c r="O50" s="188">
        <v>1440</v>
      </c>
      <c r="P50" s="188">
        <v>2140</v>
      </c>
      <c r="Q50" s="188">
        <v>8484</v>
      </c>
      <c r="R50" s="188">
        <v>4079</v>
      </c>
      <c r="S50" s="188">
        <v>5139</v>
      </c>
      <c r="T50" s="188">
        <v>-243</v>
      </c>
      <c r="U50" s="188">
        <v>-90</v>
      </c>
      <c r="V50" s="188">
        <v>0</v>
      </c>
      <c r="X50" s="188">
        <v>7062</v>
      </c>
      <c r="Y50" s="188">
        <v>0</v>
      </c>
      <c r="Z50" s="188">
        <v>2276</v>
      </c>
      <c r="AA50" s="188">
        <v>2367</v>
      </c>
      <c r="AB50" s="188">
        <v>9013</v>
      </c>
      <c r="AC50" s="188">
        <v>4670</v>
      </c>
      <c r="AD50" s="188">
        <v>4122</v>
      </c>
      <c r="AE50" s="188">
        <v>-594</v>
      </c>
      <c r="AF50" s="188">
        <v>-102</v>
      </c>
      <c r="AG50" s="188">
        <v>46</v>
      </c>
      <c r="AI50" s="188">
        <v>6888</v>
      </c>
      <c r="AJ50" s="188">
        <v>0</v>
      </c>
      <c r="AK50" s="188">
        <v>7601</v>
      </c>
      <c r="AL50" s="188">
        <v>2713</v>
      </c>
      <c r="AM50" s="188">
        <v>1564</v>
      </c>
      <c r="AN50" s="188">
        <v>5327</v>
      </c>
      <c r="AO50" s="188">
        <v>3566</v>
      </c>
      <c r="AP50" s="188">
        <v>155</v>
      </c>
      <c r="AQ50" s="188">
        <v>-175</v>
      </c>
      <c r="AR50" s="188">
        <v>81</v>
      </c>
      <c r="AT50" s="188">
        <v>7078</v>
      </c>
      <c r="AU50" s="188">
        <v>0</v>
      </c>
      <c r="AV50" s="188">
        <v>2219</v>
      </c>
      <c r="AW50" s="188">
        <v>2167</v>
      </c>
      <c r="AX50" s="188">
        <v>9482</v>
      </c>
      <c r="AY50" s="188">
        <v>2147</v>
      </c>
      <c r="AZ50" s="188">
        <v>5149</v>
      </c>
      <c r="BA50" s="188">
        <v>-228</v>
      </c>
      <c r="BB50" s="188">
        <v>-90</v>
      </c>
      <c r="BC50" s="188">
        <v>0</v>
      </c>
      <c r="BE50" s="188">
        <v>5942</v>
      </c>
      <c r="BF50" s="188">
        <v>0</v>
      </c>
      <c r="BG50" s="188">
        <v>6982</v>
      </c>
      <c r="BH50" s="188">
        <v>5358</v>
      </c>
      <c r="BI50" s="188">
        <v>2927</v>
      </c>
      <c r="BJ50" s="188">
        <v>3036</v>
      </c>
      <c r="BK50" s="188">
        <v>4142</v>
      </c>
      <c r="BL50" s="188">
        <v>83</v>
      </c>
      <c r="BM50" s="188">
        <v>-151</v>
      </c>
      <c r="BN50" s="188">
        <v>39</v>
      </c>
      <c r="BP50" s="188">
        <v>7089</v>
      </c>
      <c r="BQ50" s="188">
        <v>0</v>
      </c>
      <c r="BR50" s="188">
        <v>768</v>
      </c>
      <c r="BS50" s="188">
        <v>1835</v>
      </c>
      <c r="BT50" s="188">
        <v>8548</v>
      </c>
      <c r="BU50" s="188">
        <v>5500</v>
      </c>
      <c r="BV50" s="188">
        <v>5114</v>
      </c>
      <c r="BW50" s="188">
        <v>-414</v>
      </c>
      <c r="BX50" s="188">
        <v>-100</v>
      </c>
      <c r="BY50" s="188">
        <v>0</v>
      </c>
      <c r="CA50" s="188">
        <v>6895</v>
      </c>
      <c r="CB50" s="188">
        <v>0</v>
      </c>
      <c r="CC50" s="188">
        <v>8385</v>
      </c>
      <c r="CD50" s="188">
        <v>2912</v>
      </c>
      <c r="CE50" s="188">
        <v>1402</v>
      </c>
      <c r="CF50" s="188">
        <v>1502</v>
      </c>
      <c r="CG50" s="188">
        <v>3921</v>
      </c>
      <c r="CH50" s="188">
        <v>238</v>
      </c>
      <c r="CI50" s="188">
        <v>-123</v>
      </c>
      <c r="CJ50" s="188">
        <v>98</v>
      </c>
      <c r="CL50" s="188">
        <v>5059</v>
      </c>
      <c r="CM50" s="188">
        <v>0</v>
      </c>
      <c r="CN50" s="188">
        <v>6920</v>
      </c>
      <c r="CO50" s="188">
        <v>4732</v>
      </c>
      <c r="CP50" s="188">
        <v>4282</v>
      </c>
      <c r="CQ50" s="188">
        <v>2225</v>
      </c>
      <c r="CR50" s="188">
        <v>4118</v>
      </c>
      <c r="CS50" s="188">
        <v>1493</v>
      </c>
      <c r="CT50" s="188">
        <v>-80</v>
      </c>
      <c r="CU50" s="188">
        <v>38</v>
      </c>
      <c r="CV50" s="190"/>
      <c r="CW50" s="188">
        <v>6073</v>
      </c>
      <c r="CX50" s="188">
        <v>0</v>
      </c>
      <c r="CY50" s="188">
        <v>2205</v>
      </c>
      <c r="CZ50" s="188">
        <v>1940</v>
      </c>
      <c r="DA50" s="188">
        <v>3994</v>
      </c>
      <c r="DB50" s="188">
        <v>7515</v>
      </c>
      <c r="DC50" s="188">
        <v>5232</v>
      </c>
      <c r="DD50" s="188">
        <v>-2064</v>
      </c>
      <c r="DE50" s="188">
        <v>0</v>
      </c>
      <c r="DF50" s="188">
        <v>0</v>
      </c>
      <c r="DH50" s="188">
        <v>6971</v>
      </c>
      <c r="DI50" s="188">
        <v>0</v>
      </c>
      <c r="DJ50" s="188">
        <v>2392</v>
      </c>
      <c r="DK50" s="188">
        <v>2424</v>
      </c>
      <c r="DL50" s="188">
        <v>1989</v>
      </c>
      <c r="DM50" s="188">
        <v>6892</v>
      </c>
      <c r="DN50" s="188">
        <v>3809</v>
      </c>
      <c r="DO50" s="188">
        <v>1572</v>
      </c>
      <c r="DP50" s="188">
        <v>-175</v>
      </c>
      <c r="DQ50" s="188">
        <v>296</v>
      </c>
      <c r="DS50" s="188">
        <v>7095</v>
      </c>
      <c r="DT50" s="188">
        <v>0</v>
      </c>
      <c r="DU50" s="188">
        <v>1103</v>
      </c>
      <c r="DV50" s="188">
        <v>2573</v>
      </c>
      <c r="DW50" s="188">
        <v>8414</v>
      </c>
      <c r="DX50" s="188">
        <v>4469</v>
      </c>
      <c r="DY50" s="188">
        <v>3899</v>
      </c>
      <c r="DZ50" s="188">
        <v>801</v>
      </c>
      <c r="EA50" s="188">
        <v>-100</v>
      </c>
      <c r="EB50" s="188">
        <v>56</v>
      </c>
      <c r="ED50" s="188">
        <v>7087</v>
      </c>
      <c r="EE50" s="188">
        <v>0</v>
      </c>
      <c r="EF50" s="188">
        <v>1008</v>
      </c>
      <c r="EG50" s="188">
        <v>1207</v>
      </c>
      <c r="EH50" s="188">
        <v>1687</v>
      </c>
      <c r="EI50" s="188">
        <v>12063</v>
      </c>
      <c r="EJ50" s="188">
        <v>5257</v>
      </c>
      <c r="EK50" s="188">
        <v>-218</v>
      </c>
      <c r="EL50" s="188">
        <v>-80</v>
      </c>
      <c r="EM50" s="188">
        <v>0</v>
      </c>
      <c r="EO50" s="188">
        <v>6458</v>
      </c>
      <c r="EP50" s="188">
        <v>0</v>
      </c>
      <c r="EQ50" s="188">
        <v>4017</v>
      </c>
      <c r="ER50" s="188">
        <v>1831</v>
      </c>
      <c r="ES50" s="188">
        <v>-887</v>
      </c>
      <c r="ET50" s="188">
        <v>7925</v>
      </c>
      <c r="EU50" s="188">
        <v>4832</v>
      </c>
      <c r="EV50" s="188">
        <v>-133</v>
      </c>
      <c r="EW50" s="188">
        <v>0</v>
      </c>
      <c r="EX50" s="188">
        <v>0</v>
      </c>
      <c r="EZ50" s="188">
        <v>6877</v>
      </c>
      <c r="FA50" s="188">
        <v>0</v>
      </c>
      <c r="FB50" s="188">
        <v>4222</v>
      </c>
      <c r="FC50" s="188">
        <v>2607</v>
      </c>
      <c r="FD50" s="188">
        <v>777</v>
      </c>
      <c r="FE50" s="188">
        <v>5961</v>
      </c>
      <c r="FF50" s="188">
        <v>3921</v>
      </c>
      <c r="FG50" s="188">
        <v>148</v>
      </c>
      <c r="FH50" s="188">
        <v>-151</v>
      </c>
      <c r="FI50" s="188">
        <v>143</v>
      </c>
      <c r="FK50" s="188">
        <v>5033</v>
      </c>
      <c r="FL50" s="188">
        <v>0</v>
      </c>
      <c r="FM50" s="188">
        <v>6042</v>
      </c>
      <c r="FN50" s="188">
        <v>3440</v>
      </c>
      <c r="FO50" s="188">
        <v>1223</v>
      </c>
      <c r="FP50" s="188">
        <v>9977</v>
      </c>
      <c r="FQ50" s="188">
        <v>3967</v>
      </c>
      <c r="FR50" s="188">
        <v>-618</v>
      </c>
      <c r="FS50" s="188">
        <v>-81</v>
      </c>
      <c r="FT50" s="188">
        <v>31</v>
      </c>
      <c r="FV50" s="188">
        <v>5881</v>
      </c>
      <c r="FW50" s="188">
        <v>0</v>
      </c>
      <c r="FX50" s="188">
        <v>1230</v>
      </c>
      <c r="FY50" s="188">
        <v>2472</v>
      </c>
      <c r="FZ50" s="188">
        <v>2460</v>
      </c>
      <c r="GA50" s="188">
        <v>11478</v>
      </c>
      <c r="GB50" s="188">
        <v>4626</v>
      </c>
      <c r="GC50" s="188">
        <v>-599</v>
      </c>
      <c r="GD50" s="188">
        <v>-80</v>
      </c>
      <c r="GE50" s="188">
        <v>100</v>
      </c>
      <c r="GG50" s="188">
        <v>5048</v>
      </c>
      <c r="GH50" s="188">
        <v>0</v>
      </c>
      <c r="GI50" s="188">
        <v>6938</v>
      </c>
      <c r="GJ50" s="188">
        <v>1849</v>
      </c>
      <c r="GK50" s="188">
        <v>1615</v>
      </c>
      <c r="GL50" s="188">
        <v>5045</v>
      </c>
      <c r="GM50" s="188">
        <v>4309</v>
      </c>
      <c r="GN50" s="188">
        <v>1772</v>
      </c>
      <c r="GO50" s="188">
        <v>-151</v>
      </c>
      <c r="GP50" s="188">
        <v>316</v>
      </c>
      <c r="GR50" s="188">
        <v>6268</v>
      </c>
      <c r="GS50" s="188">
        <v>0</v>
      </c>
      <c r="GT50" s="188">
        <v>1380</v>
      </c>
      <c r="GU50" s="188">
        <v>1901</v>
      </c>
      <c r="GV50" s="188">
        <v>530</v>
      </c>
      <c r="GW50" s="188">
        <v>10737</v>
      </c>
      <c r="GX50" s="188">
        <v>5050</v>
      </c>
      <c r="GY50" s="188">
        <v>-1482</v>
      </c>
      <c r="GZ50" s="188">
        <v>0</v>
      </c>
      <c r="HA50" s="188">
        <v>0</v>
      </c>
      <c r="HC50" s="188">
        <v>6068</v>
      </c>
      <c r="HD50" s="188">
        <v>0</v>
      </c>
      <c r="HE50" s="188">
        <v>1169</v>
      </c>
      <c r="HF50" s="188">
        <v>847</v>
      </c>
      <c r="HG50" s="188">
        <v>-948</v>
      </c>
      <c r="HH50" s="188">
        <v>13493</v>
      </c>
      <c r="HI50" s="188">
        <v>5032</v>
      </c>
      <c r="HJ50" s="188">
        <v>-1564</v>
      </c>
      <c r="HK50" s="188">
        <v>0</v>
      </c>
      <c r="HL50" s="188">
        <v>0</v>
      </c>
      <c r="HN50" s="188">
        <v>7078</v>
      </c>
      <c r="HO50" s="188">
        <v>0</v>
      </c>
      <c r="HP50" s="188">
        <v>1177</v>
      </c>
      <c r="HQ50" s="188">
        <v>1191</v>
      </c>
      <c r="HR50" s="188">
        <v>1344</v>
      </c>
      <c r="HS50" s="188">
        <v>10125</v>
      </c>
      <c r="HT50" s="188">
        <v>5433</v>
      </c>
      <c r="HU50" s="188">
        <v>254</v>
      </c>
      <c r="HV50" s="188">
        <v>-100</v>
      </c>
      <c r="HW50" s="188">
        <v>0</v>
      </c>
      <c r="HY50" s="188">
        <v>5974</v>
      </c>
      <c r="HZ50" s="188">
        <v>0</v>
      </c>
      <c r="IA50" s="188">
        <v>6958</v>
      </c>
      <c r="IB50" s="188">
        <v>4425</v>
      </c>
      <c r="IC50" s="188">
        <v>3976</v>
      </c>
      <c r="ID50" s="188">
        <v>2312</v>
      </c>
      <c r="IE50" s="188">
        <v>4249</v>
      </c>
      <c r="IF50" s="188">
        <v>502</v>
      </c>
      <c r="IG50" s="188">
        <v>-109</v>
      </c>
      <c r="IH50" s="188">
        <v>34</v>
      </c>
      <c r="IJ50" s="188">
        <v>7081</v>
      </c>
      <c r="IK50" s="188">
        <v>0</v>
      </c>
      <c r="IL50" s="188">
        <v>1161</v>
      </c>
      <c r="IM50" s="188">
        <v>1679</v>
      </c>
      <c r="IN50" s="188">
        <v>3046</v>
      </c>
      <c r="IO50" s="188">
        <v>8060</v>
      </c>
      <c r="IP50" s="188">
        <v>5519</v>
      </c>
      <c r="IQ50" s="188">
        <v>216</v>
      </c>
      <c r="IR50" s="188">
        <v>-120</v>
      </c>
      <c r="IS50" s="188">
        <v>0</v>
      </c>
      <c r="IU50" s="188">
        <v>5973</v>
      </c>
      <c r="IV50" s="188">
        <v>0</v>
      </c>
      <c r="IW50" s="188">
        <v>6656</v>
      </c>
      <c r="IX50" s="188">
        <v>4270</v>
      </c>
      <c r="IY50" s="188">
        <v>2542</v>
      </c>
      <c r="IZ50" s="188">
        <v>3353</v>
      </c>
      <c r="JA50" s="188">
        <v>4317</v>
      </c>
      <c r="JB50" s="188">
        <v>925</v>
      </c>
      <c r="JC50" s="188">
        <v>-148</v>
      </c>
      <c r="JD50" s="188">
        <v>32</v>
      </c>
      <c r="JF50" s="188">
        <v>6981</v>
      </c>
      <c r="JG50" s="188">
        <v>0</v>
      </c>
      <c r="JH50" s="188">
        <v>7018</v>
      </c>
      <c r="JI50" s="188">
        <v>6383</v>
      </c>
      <c r="JJ50" s="188">
        <v>4037</v>
      </c>
      <c r="JK50" s="188">
        <v>1201</v>
      </c>
      <c r="JL50" s="188">
        <v>4008</v>
      </c>
      <c r="JM50" s="188">
        <v>-1350</v>
      </c>
      <c r="JN50" s="188">
        <v>-109</v>
      </c>
      <c r="JO50" s="188">
        <v>32</v>
      </c>
      <c r="JQ50" s="188">
        <v>7081</v>
      </c>
      <c r="JR50" s="188">
        <v>0</v>
      </c>
      <c r="JS50" s="188">
        <v>1016</v>
      </c>
      <c r="JT50" s="188">
        <v>1440</v>
      </c>
      <c r="JU50" s="188">
        <v>4040</v>
      </c>
      <c r="JV50" s="188">
        <v>6427</v>
      </c>
      <c r="JW50" s="188">
        <v>5505</v>
      </c>
      <c r="JX50" s="188">
        <v>609</v>
      </c>
      <c r="JY50" s="188">
        <v>-90</v>
      </c>
      <c r="JZ50" s="188">
        <v>0</v>
      </c>
      <c r="KB50" s="188">
        <v>4186</v>
      </c>
      <c r="KC50" s="188">
        <v>0</v>
      </c>
      <c r="KD50" s="188">
        <v>6622</v>
      </c>
      <c r="KE50" s="188">
        <v>2079</v>
      </c>
      <c r="KF50" s="188">
        <v>-593</v>
      </c>
      <c r="KG50" s="188">
        <v>6232</v>
      </c>
      <c r="KH50" s="188">
        <v>4026</v>
      </c>
      <c r="KI50" s="188">
        <v>-562</v>
      </c>
      <c r="KJ50" s="188">
        <v>-126</v>
      </c>
      <c r="KK50" s="188">
        <v>359</v>
      </c>
      <c r="KM50" s="188">
        <v>7097</v>
      </c>
      <c r="KN50" s="188">
        <v>0</v>
      </c>
      <c r="KO50" s="188">
        <v>6349</v>
      </c>
      <c r="KP50" s="188">
        <v>2385</v>
      </c>
      <c r="KQ50" s="188">
        <v>91</v>
      </c>
      <c r="KR50" s="188">
        <v>3778</v>
      </c>
      <c r="KS50" s="188">
        <v>3724</v>
      </c>
      <c r="KT50" s="188">
        <v>2798</v>
      </c>
      <c r="KU50" s="188">
        <v>-122</v>
      </c>
      <c r="KV50" s="188">
        <v>28</v>
      </c>
      <c r="KX50" s="188">
        <v>6088</v>
      </c>
      <c r="KY50" s="188">
        <v>0</v>
      </c>
      <c r="KZ50" s="188">
        <v>716</v>
      </c>
      <c r="LA50" s="188">
        <v>1627</v>
      </c>
      <c r="LB50" s="188">
        <v>3625</v>
      </c>
      <c r="LC50" s="188">
        <v>9318</v>
      </c>
      <c r="LD50" s="188">
        <v>5250</v>
      </c>
      <c r="LE50" s="188">
        <v>-182</v>
      </c>
      <c r="LF50" s="188">
        <v>-120</v>
      </c>
      <c r="LG50" s="188">
        <v>0</v>
      </c>
      <c r="LI50" s="188">
        <v>7103</v>
      </c>
      <c r="LJ50" s="188">
        <v>0</v>
      </c>
      <c r="LK50" s="188">
        <v>6378</v>
      </c>
      <c r="LL50" s="188">
        <v>2302</v>
      </c>
      <c r="LM50" s="188">
        <v>523</v>
      </c>
      <c r="LN50" s="188">
        <v>2903</v>
      </c>
      <c r="LO50" s="188">
        <v>3808</v>
      </c>
      <c r="LP50" s="188">
        <v>3275</v>
      </c>
      <c r="LQ50" s="188">
        <v>-98</v>
      </c>
      <c r="LR50" s="188">
        <v>30</v>
      </c>
      <c r="LT50" s="188">
        <v>6082</v>
      </c>
      <c r="LU50" s="188">
        <v>0</v>
      </c>
      <c r="LV50" s="188">
        <v>1143</v>
      </c>
      <c r="LW50" s="188">
        <v>1658</v>
      </c>
      <c r="LX50" s="188">
        <v>1445</v>
      </c>
      <c r="LY50" s="188">
        <v>6001</v>
      </c>
      <c r="LZ50" s="188">
        <v>4986</v>
      </c>
      <c r="MA50" s="188">
        <v>579</v>
      </c>
      <c r="MB50" s="188">
        <v>-80</v>
      </c>
      <c r="MC50" s="188">
        <v>0</v>
      </c>
    </row>
    <row r="51" spans="2:341">
      <c r="B51" s="208">
        <f t="shared" si="10"/>
        <v>6421.9333333333334</v>
      </c>
      <c r="C51" s="208">
        <f t="shared" si="11"/>
        <v>0</v>
      </c>
      <c r="D51" s="208">
        <f t="shared" si="12"/>
        <v>3832</v>
      </c>
      <c r="E51" s="208">
        <f t="shared" si="13"/>
        <v>2677.0333333333333</v>
      </c>
      <c r="F51" s="208">
        <f t="shared" si="14"/>
        <v>3260.6666666666665</v>
      </c>
      <c r="G51" s="208">
        <f t="shared" si="15"/>
        <v>6097.4</v>
      </c>
      <c r="H51" s="208">
        <f t="shared" si="16"/>
        <v>4535.5</v>
      </c>
      <c r="I51" s="208">
        <f t="shared" si="17"/>
        <v>157.43333333333334</v>
      </c>
      <c r="J51" s="208">
        <f t="shared" si="18"/>
        <v>-98.333333333333329</v>
      </c>
      <c r="K51" s="208">
        <f t="shared" si="19"/>
        <v>61</v>
      </c>
      <c r="M51" s="188">
        <v>7067</v>
      </c>
      <c r="N51" s="188">
        <v>0</v>
      </c>
      <c r="O51" s="188">
        <v>1470</v>
      </c>
      <c r="P51" s="188">
        <v>2092</v>
      </c>
      <c r="Q51" s="188">
        <v>8821</v>
      </c>
      <c r="R51" s="188">
        <v>4097</v>
      </c>
      <c r="S51" s="188">
        <v>5108</v>
      </c>
      <c r="T51" s="188">
        <v>-90</v>
      </c>
      <c r="U51" s="188">
        <v>-90</v>
      </c>
      <c r="V51" s="188">
        <v>0</v>
      </c>
      <c r="X51" s="188">
        <v>7057</v>
      </c>
      <c r="Y51" s="188">
        <v>0</v>
      </c>
      <c r="Z51" s="188">
        <v>2301</v>
      </c>
      <c r="AA51" s="188">
        <v>2453</v>
      </c>
      <c r="AB51" s="188">
        <v>9372</v>
      </c>
      <c r="AC51" s="188">
        <v>4746</v>
      </c>
      <c r="AD51" s="188">
        <v>4122</v>
      </c>
      <c r="AE51" s="188">
        <v>-554</v>
      </c>
      <c r="AF51" s="188">
        <v>-101</v>
      </c>
      <c r="AG51" s="188">
        <v>30</v>
      </c>
      <c r="AI51" s="188">
        <v>6893</v>
      </c>
      <c r="AJ51" s="188">
        <v>0</v>
      </c>
      <c r="AK51" s="188">
        <v>7742</v>
      </c>
      <c r="AL51" s="188">
        <v>2695</v>
      </c>
      <c r="AM51" s="188">
        <v>1526</v>
      </c>
      <c r="AN51" s="188">
        <v>5352</v>
      </c>
      <c r="AO51" s="188">
        <v>3566</v>
      </c>
      <c r="AP51" s="188">
        <v>4</v>
      </c>
      <c r="AQ51" s="188">
        <v>-175</v>
      </c>
      <c r="AR51" s="188">
        <v>73</v>
      </c>
      <c r="AT51" s="188">
        <v>7080</v>
      </c>
      <c r="AU51" s="188">
        <v>0</v>
      </c>
      <c r="AV51" s="188">
        <v>2253</v>
      </c>
      <c r="AW51" s="188">
        <v>2388</v>
      </c>
      <c r="AX51" s="188">
        <v>9741</v>
      </c>
      <c r="AY51" s="188">
        <v>2194</v>
      </c>
      <c r="AZ51" s="188">
        <v>5149</v>
      </c>
      <c r="BA51" s="188">
        <v>-431</v>
      </c>
      <c r="BB51" s="188">
        <v>-90</v>
      </c>
      <c r="BC51" s="188">
        <v>0</v>
      </c>
      <c r="BE51" s="188">
        <v>5947</v>
      </c>
      <c r="BF51" s="188">
        <v>0</v>
      </c>
      <c r="BG51" s="188">
        <v>6969</v>
      </c>
      <c r="BH51" s="188">
        <v>5387</v>
      </c>
      <c r="BI51" s="188">
        <v>3090</v>
      </c>
      <c r="BJ51" s="188">
        <v>2897</v>
      </c>
      <c r="BK51" s="188">
        <v>4142</v>
      </c>
      <c r="BL51" s="188">
        <v>348</v>
      </c>
      <c r="BM51" s="188">
        <v>-151</v>
      </c>
      <c r="BN51" s="188">
        <v>39</v>
      </c>
      <c r="BP51" s="188">
        <v>7084</v>
      </c>
      <c r="BQ51" s="188">
        <v>0</v>
      </c>
      <c r="BR51" s="188">
        <v>825</v>
      </c>
      <c r="BS51" s="188">
        <v>2167</v>
      </c>
      <c r="BT51" s="188">
        <v>8721</v>
      </c>
      <c r="BU51" s="188">
        <v>5429</v>
      </c>
      <c r="BV51" s="188">
        <v>5114</v>
      </c>
      <c r="BW51" s="188">
        <v>-170</v>
      </c>
      <c r="BX51" s="188">
        <v>-100</v>
      </c>
      <c r="BY51" s="188">
        <v>0</v>
      </c>
      <c r="CA51" s="188">
        <v>6894</v>
      </c>
      <c r="CB51" s="188">
        <v>0</v>
      </c>
      <c r="CC51" s="188">
        <v>8319</v>
      </c>
      <c r="CD51" s="188">
        <v>3055</v>
      </c>
      <c r="CE51" s="188">
        <v>1619</v>
      </c>
      <c r="CF51" s="188">
        <v>1491</v>
      </c>
      <c r="CG51" s="188">
        <v>3921</v>
      </c>
      <c r="CH51" s="188">
        <v>92</v>
      </c>
      <c r="CI51" s="188">
        <v>-123</v>
      </c>
      <c r="CJ51" s="188">
        <v>74</v>
      </c>
      <c r="CL51" s="188">
        <v>5055</v>
      </c>
      <c r="CM51" s="188">
        <v>0</v>
      </c>
      <c r="CN51" s="188">
        <v>6949</v>
      </c>
      <c r="CO51" s="188">
        <v>4911</v>
      </c>
      <c r="CP51" s="188">
        <v>4602</v>
      </c>
      <c r="CQ51" s="188">
        <v>2214</v>
      </c>
      <c r="CR51" s="188">
        <v>4118</v>
      </c>
      <c r="CS51" s="188">
        <v>1423</v>
      </c>
      <c r="CT51" s="188">
        <v>-80</v>
      </c>
      <c r="CU51" s="188">
        <v>38</v>
      </c>
      <c r="CV51" s="190"/>
      <c r="CW51" s="188">
        <v>6072</v>
      </c>
      <c r="CX51" s="188">
        <v>0</v>
      </c>
      <c r="CY51" s="188">
        <v>2301</v>
      </c>
      <c r="CZ51" s="188">
        <v>2044</v>
      </c>
      <c r="DA51" s="188">
        <v>4118</v>
      </c>
      <c r="DB51" s="188">
        <v>7428</v>
      </c>
      <c r="DC51" s="188">
        <v>5232</v>
      </c>
      <c r="DD51" s="188">
        <v>-1913</v>
      </c>
      <c r="DE51" s="188">
        <v>0</v>
      </c>
      <c r="DF51" s="188">
        <v>0</v>
      </c>
      <c r="DH51" s="188">
        <v>6971</v>
      </c>
      <c r="DI51" s="188">
        <v>0</v>
      </c>
      <c r="DJ51" s="188">
        <v>2423</v>
      </c>
      <c r="DK51" s="188">
        <v>2364</v>
      </c>
      <c r="DL51" s="188">
        <v>2016</v>
      </c>
      <c r="DM51" s="188">
        <v>6899</v>
      </c>
      <c r="DN51" s="188">
        <v>3809</v>
      </c>
      <c r="DO51" s="188">
        <v>1264</v>
      </c>
      <c r="DP51" s="188">
        <v>-175</v>
      </c>
      <c r="DQ51" s="188">
        <v>281</v>
      </c>
      <c r="DS51" s="188">
        <v>7096</v>
      </c>
      <c r="DT51" s="188">
        <v>0</v>
      </c>
      <c r="DU51" s="188">
        <v>1173</v>
      </c>
      <c r="DV51" s="188">
        <v>2734</v>
      </c>
      <c r="DW51" s="188">
        <v>8835</v>
      </c>
      <c r="DX51" s="188">
        <v>4507</v>
      </c>
      <c r="DY51" s="188">
        <v>3899</v>
      </c>
      <c r="DZ51" s="188">
        <v>688</v>
      </c>
      <c r="EA51" s="188">
        <v>-100</v>
      </c>
      <c r="EB51" s="188">
        <v>56</v>
      </c>
      <c r="ED51" s="188">
        <v>7082</v>
      </c>
      <c r="EE51" s="188">
        <v>0</v>
      </c>
      <c r="EF51" s="188">
        <v>1008</v>
      </c>
      <c r="EG51" s="188">
        <v>1158</v>
      </c>
      <c r="EH51" s="188">
        <v>1607</v>
      </c>
      <c r="EI51" s="188">
        <v>12348</v>
      </c>
      <c r="EJ51" s="188">
        <v>5259</v>
      </c>
      <c r="EK51" s="188">
        <v>-164</v>
      </c>
      <c r="EL51" s="188">
        <v>-80</v>
      </c>
      <c r="EM51" s="188">
        <v>0</v>
      </c>
      <c r="EO51" s="188">
        <v>6452</v>
      </c>
      <c r="EP51" s="188">
        <v>0</v>
      </c>
      <c r="EQ51" s="188">
        <v>4185</v>
      </c>
      <c r="ER51" s="188">
        <v>1854</v>
      </c>
      <c r="ES51" s="188">
        <v>-769</v>
      </c>
      <c r="ET51" s="188">
        <v>7842</v>
      </c>
      <c r="EU51" s="188">
        <v>4832</v>
      </c>
      <c r="EV51" s="188">
        <v>-58</v>
      </c>
      <c r="EW51" s="188">
        <v>0</v>
      </c>
      <c r="EX51" s="188">
        <v>0</v>
      </c>
      <c r="EZ51" s="188">
        <v>6879</v>
      </c>
      <c r="FA51" s="188">
        <v>0</v>
      </c>
      <c r="FB51" s="188">
        <v>4190</v>
      </c>
      <c r="FC51" s="188">
        <v>2564</v>
      </c>
      <c r="FD51" s="188">
        <v>913</v>
      </c>
      <c r="FE51" s="188">
        <v>5972</v>
      </c>
      <c r="FF51" s="188">
        <v>3921</v>
      </c>
      <c r="FG51" s="188">
        <v>181</v>
      </c>
      <c r="FH51" s="188">
        <v>-151</v>
      </c>
      <c r="FI51" s="188">
        <v>149</v>
      </c>
      <c r="FK51" s="188">
        <v>5035</v>
      </c>
      <c r="FL51" s="188">
        <v>0</v>
      </c>
      <c r="FM51" s="188">
        <v>6198</v>
      </c>
      <c r="FN51" s="188">
        <v>3680</v>
      </c>
      <c r="FO51" s="188">
        <v>1545</v>
      </c>
      <c r="FP51" s="188">
        <v>9843</v>
      </c>
      <c r="FQ51" s="188">
        <v>3967</v>
      </c>
      <c r="FR51" s="188">
        <v>-669</v>
      </c>
      <c r="FS51" s="188">
        <v>-81</v>
      </c>
      <c r="FT51" s="188">
        <v>31</v>
      </c>
      <c r="FV51" s="188">
        <v>5876</v>
      </c>
      <c r="FW51" s="188">
        <v>0</v>
      </c>
      <c r="FX51" s="188">
        <v>1276</v>
      </c>
      <c r="FY51" s="188">
        <v>2712</v>
      </c>
      <c r="FZ51" s="188">
        <v>2849</v>
      </c>
      <c r="GA51" s="188">
        <v>11482</v>
      </c>
      <c r="GB51" s="188">
        <v>4626</v>
      </c>
      <c r="GC51" s="188">
        <v>-434</v>
      </c>
      <c r="GD51" s="188">
        <v>-80</v>
      </c>
      <c r="GE51" s="188">
        <v>100</v>
      </c>
      <c r="GG51" s="188">
        <v>5048</v>
      </c>
      <c r="GH51" s="188">
        <v>0</v>
      </c>
      <c r="GI51" s="188">
        <v>7088</v>
      </c>
      <c r="GJ51" s="188">
        <v>1960</v>
      </c>
      <c r="GK51" s="188">
        <v>2025</v>
      </c>
      <c r="GL51" s="188">
        <v>4993</v>
      </c>
      <c r="GM51" s="188">
        <v>4309</v>
      </c>
      <c r="GN51" s="188">
        <v>1623</v>
      </c>
      <c r="GO51" s="188">
        <v>-150</v>
      </c>
      <c r="GP51" s="188">
        <v>376</v>
      </c>
      <c r="GR51" s="188">
        <v>6265</v>
      </c>
      <c r="GS51" s="188">
        <v>0</v>
      </c>
      <c r="GT51" s="188">
        <v>1411</v>
      </c>
      <c r="GU51" s="188">
        <v>2004</v>
      </c>
      <c r="GV51" s="188">
        <v>528</v>
      </c>
      <c r="GW51" s="188">
        <v>10609</v>
      </c>
      <c r="GX51" s="188">
        <v>5050</v>
      </c>
      <c r="GY51" s="188">
        <v>-1325</v>
      </c>
      <c r="GZ51" s="188">
        <v>0</v>
      </c>
      <c r="HA51" s="188">
        <v>0</v>
      </c>
      <c r="HC51" s="188">
        <v>6066</v>
      </c>
      <c r="HD51" s="188">
        <v>0</v>
      </c>
      <c r="HE51" s="188">
        <v>1220</v>
      </c>
      <c r="HF51" s="188">
        <v>1087</v>
      </c>
      <c r="HG51" s="188">
        <v>-464</v>
      </c>
      <c r="HH51" s="188">
        <v>13299</v>
      </c>
      <c r="HI51" s="188">
        <v>5032</v>
      </c>
      <c r="HJ51" s="188">
        <v>-1979</v>
      </c>
      <c r="HK51" s="188">
        <v>0</v>
      </c>
      <c r="HL51" s="188">
        <v>0</v>
      </c>
      <c r="HN51" s="188">
        <v>7082</v>
      </c>
      <c r="HO51" s="188">
        <v>0</v>
      </c>
      <c r="HP51" s="188">
        <v>1206</v>
      </c>
      <c r="HQ51" s="188">
        <v>1399</v>
      </c>
      <c r="HR51" s="188">
        <v>1839</v>
      </c>
      <c r="HS51" s="188">
        <v>10035</v>
      </c>
      <c r="HT51" s="188">
        <v>5473</v>
      </c>
      <c r="HU51" s="188">
        <v>7</v>
      </c>
      <c r="HV51" s="188">
        <v>-100</v>
      </c>
      <c r="HW51" s="188">
        <v>0</v>
      </c>
      <c r="HY51" s="188">
        <v>5969</v>
      </c>
      <c r="HZ51" s="188">
        <v>0</v>
      </c>
      <c r="IA51" s="188">
        <v>6969</v>
      </c>
      <c r="IB51" s="188">
        <v>4688</v>
      </c>
      <c r="IC51" s="188">
        <v>4285</v>
      </c>
      <c r="ID51" s="188">
        <v>2347</v>
      </c>
      <c r="IE51" s="188">
        <v>4249</v>
      </c>
      <c r="IF51" s="188">
        <v>296</v>
      </c>
      <c r="IG51" s="188">
        <v>-109</v>
      </c>
      <c r="IH51" s="188">
        <v>34</v>
      </c>
      <c r="IJ51" s="188">
        <v>7078</v>
      </c>
      <c r="IK51" s="188">
        <v>0</v>
      </c>
      <c r="IL51" s="188">
        <v>1211</v>
      </c>
      <c r="IM51" s="188">
        <v>1773</v>
      </c>
      <c r="IN51" s="188">
        <v>3273</v>
      </c>
      <c r="IO51" s="188">
        <v>7934</v>
      </c>
      <c r="IP51" s="188">
        <v>5539</v>
      </c>
      <c r="IQ51" s="188">
        <v>364</v>
      </c>
      <c r="IR51" s="188">
        <v>-120</v>
      </c>
      <c r="IS51" s="188">
        <v>0</v>
      </c>
      <c r="IU51" s="188">
        <v>5977</v>
      </c>
      <c r="IV51" s="188">
        <v>0</v>
      </c>
      <c r="IW51" s="188">
        <v>6815</v>
      </c>
      <c r="IX51" s="188">
        <v>4339</v>
      </c>
      <c r="IY51" s="188">
        <v>2955</v>
      </c>
      <c r="IZ51" s="188">
        <v>3351</v>
      </c>
      <c r="JA51" s="188">
        <v>4317</v>
      </c>
      <c r="JB51" s="188">
        <v>1129</v>
      </c>
      <c r="JC51" s="188">
        <v>-149</v>
      </c>
      <c r="JD51" s="188">
        <v>33</v>
      </c>
      <c r="JF51" s="188">
        <v>6984</v>
      </c>
      <c r="JG51" s="188">
        <v>0</v>
      </c>
      <c r="JH51" s="188">
        <v>7014</v>
      </c>
      <c r="JI51" s="188">
        <v>6602</v>
      </c>
      <c r="JJ51" s="188">
        <v>4245</v>
      </c>
      <c r="JK51" s="188">
        <v>1168</v>
      </c>
      <c r="JL51" s="188">
        <v>4008</v>
      </c>
      <c r="JM51" s="188">
        <v>-1016</v>
      </c>
      <c r="JN51" s="188">
        <v>-109</v>
      </c>
      <c r="JO51" s="188">
        <v>31</v>
      </c>
      <c r="JQ51" s="188">
        <v>7082</v>
      </c>
      <c r="JR51" s="188">
        <v>0</v>
      </c>
      <c r="JS51" s="188">
        <v>1052</v>
      </c>
      <c r="JT51" s="188">
        <v>1616</v>
      </c>
      <c r="JU51" s="188">
        <v>4524</v>
      </c>
      <c r="JV51" s="188">
        <v>6389</v>
      </c>
      <c r="JW51" s="188">
        <v>5521</v>
      </c>
      <c r="JX51" s="188">
        <v>301</v>
      </c>
      <c r="JY51" s="188">
        <v>-90</v>
      </c>
      <c r="JZ51" s="188">
        <v>0</v>
      </c>
      <c r="KB51" s="188">
        <v>4189</v>
      </c>
      <c r="KC51" s="188">
        <v>0</v>
      </c>
      <c r="KD51" s="188">
        <v>6577</v>
      </c>
      <c r="KE51" s="188">
        <v>2141</v>
      </c>
      <c r="KF51" s="188">
        <v>-582</v>
      </c>
      <c r="KG51" s="188">
        <v>6221</v>
      </c>
      <c r="KH51" s="188">
        <v>4026</v>
      </c>
      <c r="KI51" s="188">
        <v>-506</v>
      </c>
      <c r="KJ51" s="188">
        <v>-126</v>
      </c>
      <c r="KK51" s="188">
        <v>432</v>
      </c>
      <c r="KM51" s="188">
        <v>7102</v>
      </c>
      <c r="KN51" s="188">
        <v>0</v>
      </c>
      <c r="KO51" s="188">
        <v>6517</v>
      </c>
      <c r="KP51" s="188">
        <v>2509</v>
      </c>
      <c r="KQ51" s="188">
        <v>263</v>
      </c>
      <c r="KR51" s="188">
        <v>3765</v>
      </c>
      <c r="KS51" s="188">
        <v>3724</v>
      </c>
      <c r="KT51" s="188">
        <v>2612</v>
      </c>
      <c r="KU51" s="188">
        <v>-122</v>
      </c>
      <c r="KV51" s="188">
        <v>28</v>
      </c>
      <c r="KX51" s="188">
        <v>6090</v>
      </c>
      <c r="KY51" s="188">
        <v>0</v>
      </c>
      <c r="KZ51" s="188">
        <v>779</v>
      </c>
      <c r="LA51" s="188">
        <v>1866</v>
      </c>
      <c r="LB51" s="188">
        <v>3944</v>
      </c>
      <c r="LC51" s="188">
        <v>9339</v>
      </c>
      <c r="LD51" s="188">
        <v>5238</v>
      </c>
      <c r="LE51" s="188">
        <v>-218</v>
      </c>
      <c r="LF51" s="188">
        <v>-120</v>
      </c>
      <c r="LG51" s="188">
        <v>0</v>
      </c>
      <c r="LI51" s="188">
        <v>7104</v>
      </c>
      <c r="LJ51" s="188">
        <v>0</v>
      </c>
      <c r="LK51" s="188">
        <v>6341</v>
      </c>
      <c r="LL51" s="188">
        <v>2322</v>
      </c>
      <c r="LM51" s="188">
        <v>898</v>
      </c>
      <c r="LN51" s="188">
        <v>2894</v>
      </c>
      <c r="LO51" s="188">
        <v>3808</v>
      </c>
      <c r="LP51" s="188">
        <v>3328</v>
      </c>
      <c r="LQ51" s="188">
        <v>-98</v>
      </c>
      <c r="LR51" s="188">
        <v>25</v>
      </c>
      <c r="LT51" s="188">
        <v>6082</v>
      </c>
      <c r="LU51" s="188">
        <v>0</v>
      </c>
      <c r="LV51" s="188">
        <v>1178</v>
      </c>
      <c r="LW51" s="188">
        <v>1747</v>
      </c>
      <c r="LX51" s="188">
        <v>1481</v>
      </c>
      <c r="LY51" s="188">
        <v>5837</v>
      </c>
      <c r="LZ51" s="188">
        <v>4986</v>
      </c>
      <c r="MA51" s="188">
        <v>590</v>
      </c>
      <c r="MB51" s="188">
        <v>-80</v>
      </c>
      <c r="MC51" s="188">
        <v>0</v>
      </c>
    </row>
    <row r="52" spans="2:341">
      <c r="B52" s="208">
        <f t="shared" si="10"/>
        <v>6421.4666666666662</v>
      </c>
      <c r="C52" s="208">
        <f t="shared" si="11"/>
        <v>0</v>
      </c>
      <c r="D52" s="208">
        <f t="shared" si="12"/>
        <v>3875.2666666666669</v>
      </c>
      <c r="E52" s="208">
        <f t="shared" si="13"/>
        <v>2846.8666666666668</v>
      </c>
      <c r="F52" s="208">
        <f t="shared" si="14"/>
        <v>3444</v>
      </c>
      <c r="G52" s="208">
        <f t="shared" si="15"/>
        <v>6075.833333333333</v>
      </c>
      <c r="H52" s="208">
        <f t="shared" si="16"/>
        <v>4540.5333333333338</v>
      </c>
      <c r="I52" s="208">
        <f t="shared" si="17"/>
        <v>133.16666666666666</v>
      </c>
      <c r="J52" s="208">
        <f t="shared" si="18"/>
        <v>-98.266666666666666</v>
      </c>
      <c r="K52" s="208">
        <f t="shared" si="19"/>
        <v>69.266666666666666</v>
      </c>
      <c r="M52" s="188">
        <v>7067</v>
      </c>
      <c r="N52" s="188">
        <v>0</v>
      </c>
      <c r="O52" s="188">
        <v>1476</v>
      </c>
      <c r="P52" s="188">
        <v>2072</v>
      </c>
      <c r="Q52" s="188">
        <v>9002</v>
      </c>
      <c r="R52" s="188">
        <v>4216</v>
      </c>
      <c r="S52" s="188">
        <v>5094</v>
      </c>
      <c r="T52" s="188">
        <v>-169</v>
      </c>
      <c r="U52" s="188">
        <v>-90</v>
      </c>
      <c r="V52" s="188">
        <v>0</v>
      </c>
      <c r="X52" s="188">
        <v>7054</v>
      </c>
      <c r="Y52" s="188">
        <v>0</v>
      </c>
      <c r="Z52" s="188">
        <v>2290</v>
      </c>
      <c r="AA52" s="188">
        <v>2813</v>
      </c>
      <c r="AB52" s="188">
        <v>9565</v>
      </c>
      <c r="AC52" s="188">
        <v>4853</v>
      </c>
      <c r="AD52" s="188">
        <v>4122</v>
      </c>
      <c r="AE52" s="188">
        <v>-754</v>
      </c>
      <c r="AF52" s="188">
        <v>-102</v>
      </c>
      <c r="AG52" s="188">
        <v>33</v>
      </c>
      <c r="AI52" s="188">
        <v>6892</v>
      </c>
      <c r="AJ52" s="188">
        <v>0</v>
      </c>
      <c r="AK52" s="188">
        <v>7805</v>
      </c>
      <c r="AL52" s="188">
        <v>2669</v>
      </c>
      <c r="AM52" s="188">
        <v>1614</v>
      </c>
      <c r="AN52" s="188">
        <v>5412</v>
      </c>
      <c r="AO52" s="188">
        <v>3566</v>
      </c>
      <c r="AP52" s="188">
        <v>206</v>
      </c>
      <c r="AQ52" s="188">
        <v>-175</v>
      </c>
      <c r="AR52" s="188">
        <v>66</v>
      </c>
      <c r="AT52" s="188">
        <v>7082</v>
      </c>
      <c r="AU52" s="188">
        <v>0</v>
      </c>
      <c r="AV52" s="188">
        <v>2301</v>
      </c>
      <c r="AW52" s="188">
        <v>2570</v>
      </c>
      <c r="AX52" s="188">
        <v>9785</v>
      </c>
      <c r="AY52" s="188">
        <v>2264</v>
      </c>
      <c r="AZ52" s="188">
        <v>5149</v>
      </c>
      <c r="BA52" s="188">
        <v>-408</v>
      </c>
      <c r="BB52" s="188">
        <v>-90</v>
      </c>
      <c r="BC52" s="188">
        <v>0</v>
      </c>
      <c r="BE52" s="188">
        <v>5942</v>
      </c>
      <c r="BF52" s="188">
        <v>0</v>
      </c>
      <c r="BG52" s="188">
        <v>6921</v>
      </c>
      <c r="BH52" s="188">
        <v>5705</v>
      </c>
      <c r="BI52" s="188">
        <v>3636</v>
      </c>
      <c r="BJ52" s="188">
        <v>2878</v>
      </c>
      <c r="BK52" s="188">
        <v>4142</v>
      </c>
      <c r="BL52" s="188">
        <v>185</v>
      </c>
      <c r="BM52" s="188">
        <v>-150</v>
      </c>
      <c r="BN52" s="188">
        <v>46</v>
      </c>
      <c r="BP52" s="188">
        <v>7085</v>
      </c>
      <c r="BQ52" s="188">
        <v>0</v>
      </c>
      <c r="BR52" s="188">
        <v>905</v>
      </c>
      <c r="BS52" s="188">
        <v>2259</v>
      </c>
      <c r="BT52" s="188">
        <v>8950</v>
      </c>
      <c r="BU52" s="188">
        <v>5323</v>
      </c>
      <c r="BV52" s="188">
        <v>5115</v>
      </c>
      <c r="BW52" s="188">
        <v>-393</v>
      </c>
      <c r="BX52" s="188">
        <v>-100</v>
      </c>
      <c r="BY52" s="188">
        <v>0</v>
      </c>
      <c r="CA52" s="188">
        <v>6898</v>
      </c>
      <c r="CB52" s="188">
        <v>0</v>
      </c>
      <c r="CC52" s="188">
        <v>8389</v>
      </c>
      <c r="CD52" s="188">
        <v>3210</v>
      </c>
      <c r="CE52" s="188">
        <v>1798</v>
      </c>
      <c r="CF52" s="188">
        <v>1462</v>
      </c>
      <c r="CG52" s="188">
        <v>3921</v>
      </c>
      <c r="CH52" s="188">
        <v>93</v>
      </c>
      <c r="CI52" s="188">
        <v>-123</v>
      </c>
      <c r="CJ52" s="188">
        <v>90</v>
      </c>
      <c r="CL52" s="188">
        <v>5056</v>
      </c>
      <c r="CM52" s="188">
        <v>0</v>
      </c>
      <c r="CN52" s="188">
        <v>6944</v>
      </c>
      <c r="CO52" s="188">
        <v>5464</v>
      </c>
      <c r="CP52" s="188">
        <v>4612</v>
      </c>
      <c r="CQ52" s="188">
        <v>2218</v>
      </c>
      <c r="CR52" s="188">
        <v>4118</v>
      </c>
      <c r="CS52" s="188">
        <v>1589</v>
      </c>
      <c r="CT52" s="188">
        <v>-80</v>
      </c>
      <c r="CU52" s="188">
        <v>37</v>
      </c>
      <c r="CV52" s="190"/>
      <c r="CW52" s="188">
        <v>6070</v>
      </c>
      <c r="CX52" s="188">
        <v>0</v>
      </c>
      <c r="CY52" s="188">
        <v>2316</v>
      </c>
      <c r="CZ52" s="188">
        <v>2119</v>
      </c>
      <c r="DA52" s="188">
        <v>4318</v>
      </c>
      <c r="DB52" s="188">
        <v>7521</v>
      </c>
      <c r="DC52" s="188">
        <v>5232</v>
      </c>
      <c r="DD52" s="188">
        <v>-2118</v>
      </c>
      <c r="DE52" s="188">
        <v>0</v>
      </c>
      <c r="DF52" s="188">
        <v>0</v>
      </c>
      <c r="DH52" s="188">
        <v>6972</v>
      </c>
      <c r="DI52" s="188">
        <v>0</v>
      </c>
      <c r="DJ52" s="188">
        <v>2418</v>
      </c>
      <c r="DK52" s="188">
        <v>2382</v>
      </c>
      <c r="DL52" s="188">
        <v>2263</v>
      </c>
      <c r="DM52" s="188">
        <v>6921</v>
      </c>
      <c r="DN52" s="188">
        <v>3809</v>
      </c>
      <c r="DO52" s="188">
        <v>1405</v>
      </c>
      <c r="DP52" s="188">
        <v>-175</v>
      </c>
      <c r="DQ52" s="188">
        <v>284</v>
      </c>
      <c r="DS52" s="188">
        <v>7097</v>
      </c>
      <c r="DT52" s="188">
        <v>0</v>
      </c>
      <c r="DU52" s="188">
        <v>1255</v>
      </c>
      <c r="DV52" s="188">
        <v>2831</v>
      </c>
      <c r="DW52" s="188">
        <v>8945</v>
      </c>
      <c r="DX52" s="188">
        <v>4534</v>
      </c>
      <c r="DY52" s="188">
        <v>3899</v>
      </c>
      <c r="DZ52" s="188">
        <v>686</v>
      </c>
      <c r="EA52" s="188">
        <v>-100</v>
      </c>
      <c r="EB52" s="188">
        <v>68</v>
      </c>
      <c r="ED52" s="188">
        <v>7082</v>
      </c>
      <c r="EE52" s="188">
        <v>0</v>
      </c>
      <c r="EF52" s="188">
        <v>1022</v>
      </c>
      <c r="EG52" s="188">
        <v>1164</v>
      </c>
      <c r="EH52" s="188">
        <v>1852</v>
      </c>
      <c r="EI52" s="188">
        <v>12722</v>
      </c>
      <c r="EJ52" s="188">
        <v>5270</v>
      </c>
      <c r="EK52" s="188">
        <v>-274</v>
      </c>
      <c r="EL52" s="188">
        <v>-80</v>
      </c>
      <c r="EM52" s="188">
        <v>0</v>
      </c>
      <c r="EO52" s="188">
        <v>6452</v>
      </c>
      <c r="EP52" s="188">
        <v>0</v>
      </c>
      <c r="EQ52" s="188">
        <v>4282</v>
      </c>
      <c r="ER52" s="188">
        <v>2139</v>
      </c>
      <c r="ES52" s="188">
        <v>-644</v>
      </c>
      <c r="ET52" s="188">
        <v>7843</v>
      </c>
      <c r="EU52" s="188">
        <v>4833</v>
      </c>
      <c r="EV52" s="188">
        <v>-72</v>
      </c>
      <c r="EW52" s="188">
        <v>0</v>
      </c>
      <c r="EX52" s="188">
        <v>0</v>
      </c>
      <c r="EZ52" s="188">
        <v>6879</v>
      </c>
      <c r="FA52" s="188">
        <v>0</v>
      </c>
      <c r="FB52" s="188">
        <v>4141</v>
      </c>
      <c r="FC52" s="188">
        <v>2597</v>
      </c>
      <c r="FD52" s="188">
        <v>850</v>
      </c>
      <c r="FE52" s="188">
        <v>5947</v>
      </c>
      <c r="FF52" s="188">
        <v>3921</v>
      </c>
      <c r="FG52" s="188">
        <v>354</v>
      </c>
      <c r="FH52" s="188">
        <v>-150</v>
      </c>
      <c r="FI52" s="188">
        <v>172</v>
      </c>
      <c r="FK52" s="188">
        <v>5037</v>
      </c>
      <c r="FL52" s="188">
        <v>0</v>
      </c>
      <c r="FM52" s="188">
        <v>6248</v>
      </c>
      <c r="FN52" s="188">
        <v>3966</v>
      </c>
      <c r="FO52" s="188">
        <v>1644</v>
      </c>
      <c r="FP52" s="188">
        <v>9827</v>
      </c>
      <c r="FQ52" s="188">
        <v>3967</v>
      </c>
      <c r="FR52" s="188">
        <v>-731</v>
      </c>
      <c r="FS52" s="188">
        <v>-81</v>
      </c>
      <c r="FT52" s="188">
        <v>31</v>
      </c>
      <c r="FV52" s="188">
        <v>5874</v>
      </c>
      <c r="FW52" s="188">
        <v>0</v>
      </c>
      <c r="FX52" s="188">
        <v>1299</v>
      </c>
      <c r="FY52" s="188">
        <v>2958</v>
      </c>
      <c r="FZ52" s="188">
        <v>3065</v>
      </c>
      <c r="GA52" s="188">
        <v>11439</v>
      </c>
      <c r="GB52" s="188">
        <v>4626</v>
      </c>
      <c r="GC52" s="188">
        <v>-659</v>
      </c>
      <c r="GD52" s="188">
        <v>-80</v>
      </c>
      <c r="GE52" s="188">
        <v>100</v>
      </c>
      <c r="GG52" s="188">
        <v>5050</v>
      </c>
      <c r="GH52" s="188">
        <v>0</v>
      </c>
      <c r="GI52" s="188">
        <v>7163</v>
      </c>
      <c r="GJ52" s="188">
        <v>2130</v>
      </c>
      <c r="GK52" s="188">
        <v>1944</v>
      </c>
      <c r="GL52" s="188">
        <v>4894</v>
      </c>
      <c r="GM52" s="188">
        <v>4309</v>
      </c>
      <c r="GN52" s="188">
        <v>1967</v>
      </c>
      <c r="GO52" s="188">
        <v>-150</v>
      </c>
      <c r="GP52" s="188">
        <v>462</v>
      </c>
      <c r="GR52" s="188">
        <v>6264</v>
      </c>
      <c r="GS52" s="188">
        <v>0</v>
      </c>
      <c r="GT52" s="188">
        <v>1412</v>
      </c>
      <c r="GU52" s="188">
        <v>2537</v>
      </c>
      <c r="GV52" s="188">
        <v>731</v>
      </c>
      <c r="GW52" s="188">
        <v>10373</v>
      </c>
      <c r="GX52" s="188">
        <v>5050</v>
      </c>
      <c r="GY52" s="188">
        <v>-1613</v>
      </c>
      <c r="GZ52" s="188">
        <v>0</v>
      </c>
      <c r="HA52" s="188">
        <v>0</v>
      </c>
      <c r="HC52" s="188">
        <v>6071</v>
      </c>
      <c r="HD52" s="188">
        <v>0</v>
      </c>
      <c r="HE52" s="188">
        <v>1273</v>
      </c>
      <c r="HF52" s="188">
        <v>1127</v>
      </c>
      <c r="HG52" s="188">
        <v>-340</v>
      </c>
      <c r="HH52" s="188">
        <v>13056</v>
      </c>
      <c r="HI52" s="188">
        <v>5032</v>
      </c>
      <c r="HJ52" s="188">
        <v>-1837</v>
      </c>
      <c r="HK52" s="188">
        <v>0</v>
      </c>
      <c r="HL52" s="188">
        <v>0</v>
      </c>
      <c r="HN52" s="188">
        <v>7084</v>
      </c>
      <c r="HO52" s="188">
        <v>0</v>
      </c>
      <c r="HP52" s="188">
        <v>1252</v>
      </c>
      <c r="HQ52" s="188">
        <v>1583</v>
      </c>
      <c r="HR52" s="188">
        <v>1906</v>
      </c>
      <c r="HS52" s="188">
        <v>9826</v>
      </c>
      <c r="HT52" s="188">
        <v>5548</v>
      </c>
      <c r="HU52" s="188">
        <v>-74</v>
      </c>
      <c r="HV52" s="188">
        <v>-100</v>
      </c>
      <c r="HW52" s="188">
        <v>0</v>
      </c>
      <c r="HY52" s="188">
        <v>5972</v>
      </c>
      <c r="HZ52" s="188">
        <v>0</v>
      </c>
      <c r="IA52" s="188">
        <v>6986</v>
      </c>
      <c r="IB52" s="188">
        <v>5008</v>
      </c>
      <c r="IC52" s="188">
        <v>4494</v>
      </c>
      <c r="ID52" s="188">
        <v>2359</v>
      </c>
      <c r="IE52" s="188">
        <v>4249</v>
      </c>
      <c r="IF52" s="188">
        <v>355</v>
      </c>
      <c r="IG52" s="188">
        <v>-108</v>
      </c>
      <c r="IH52" s="188">
        <v>34</v>
      </c>
      <c r="IJ52" s="188">
        <v>7075</v>
      </c>
      <c r="IK52" s="188">
        <v>0</v>
      </c>
      <c r="IL52" s="188">
        <v>1284</v>
      </c>
      <c r="IM52" s="188">
        <v>1845</v>
      </c>
      <c r="IN52" s="188">
        <v>3943</v>
      </c>
      <c r="IO52" s="188">
        <v>7653</v>
      </c>
      <c r="IP52" s="188">
        <v>5573</v>
      </c>
      <c r="IQ52" s="188">
        <v>96</v>
      </c>
      <c r="IR52" s="188">
        <v>-120</v>
      </c>
      <c r="IS52" s="188">
        <v>0</v>
      </c>
      <c r="IU52" s="188">
        <v>5974</v>
      </c>
      <c r="IV52" s="188">
        <v>0</v>
      </c>
      <c r="IW52" s="188">
        <v>6902</v>
      </c>
      <c r="IX52" s="188">
        <v>4506</v>
      </c>
      <c r="IY52" s="188">
        <v>3165</v>
      </c>
      <c r="IZ52" s="188">
        <v>3355</v>
      </c>
      <c r="JA52" s="188">
        <v>4317</v>
      </c>
      <c r="JB52" s="188">
        <v>1037</v>
      </c>
      <c r="JC52" s="188">
        <v>-149</v>
      </c>
      <c r="JD52" s="188">
        <v>32</v>
      </c>
      <c r="JF52" s="188">
        <v>6980</v>
      </c>
      <c r="JG52" s="188">
        <v>0</v>
      </c>
      <c r="JH52" s="188">
        <v>7082</v>
      </c>
      <c r="JI52" s="188">
        <v>6964</v>
      </c>
      <c r="JJ52" s="188">
        <v>4419</v>
      </c>
      <c r="JK52" s="188">
        <v>1182</v>
      </c>
      <c r="JL52" s="188">
        <v>4008</v>
      </c>
      <c r="JM52" s="188">
        <v>-1287</v>
      </c>
      <c r="JN52" s="188">
        <v>-109</v>
      </c>
      <c r="JO52" s="188">
        <v>33</v>
      </c>
      <c r="JQ52" s="188">
        <v>7081</v>
      </c>
      <c r="JR52" s="188">
        <v>0</v>
      </c>
      <c r="JS52" s="188">
        <v>1051</v>
      </c>
      <c r="JT52" s="188">
        <v>1663</v>
      </c>
      <c r="JU52" s="188">
        <v>4707</v>
      </c>
      <c r="JV52" s="188">
        <v>6185</v>
      </c>
      <c r="JW52" s="188">
        <v>5557</v>
      </c>
      <c r="JX52" s="188">
        <v>536</v>
      </c>
      <c r="JY52" s="188">
        <v>-90</v>
      </c>
      <c r="JZ52" s="188">
        <v>0</v>
      </c>
      <c r="KB52" s="188">
        <v>4191</v>
      </c>
      <c r="KC52" s="188">
        <v>0</v>
      </c>
      <c r="KD52" s="188">
        <v>6616</v>
      </c>
      <c r="KE52" s="188">
        <v>2257</v>
      </c>
      <c r="KF52" s="188">
        <v>-489</v>
      </c>
      <c r="KG52" s="188">
        <v>6174</v>
      </c>
      <c r="KH52" s="188">
        <v>4026</v>
      </c>
      <c r="KI52" s="188">
        <v>-407</v>
      </c>
      <c r="KJ52" s="188">
        <v>-126</v>
      </c>
      <c r="KK52" s="188">
        <v>539</v>
      </c>
      <c r="KM52" s="188">
        <v>7095</v>
      </c>
      <c r="KN52" s="188">
        <v>0</v>
      </c>
      <c r="KO52" s="188">
        <v>6668</v>
      </c>
      <c r="KP52" s="188">
        <v>2637</v>
      </c>
      <c r="KQ52" s="188">
        <v>646</v>
      </c>
      <c r="KR52" s="188">
        <v>3799</v>
      </c>
      <c r="KS52" s="188">
        <v>3724</v>
      </c>
      <c r="KT52" s="188">
        <v>2697</v>
      </c>
      <c r="KU52" s="188">
        <v>-122</v>
      </c>
      <c r="KV52" s="188">
        <v>27</v>
      </c>
      <c r="KX52" s="188">
        <v>6083</v>
      </c>
      <c r="KY52" s="188">
        <v>0</v>
      </c>
      <c r="KZ52" s="188">
        <v>812</v>
      </c>
      <c r="LA52" s="188">
        <v>2083</v>
      </c>
      <c r="LB52" s="188">
        <v>4184</v>
      </c>
      <c r="LC52" s="188">
        <v>9396</v>
      </c>
      <c r="LD52" s="188">
        <v>5245</v>
      </c>
      <c r="LE52" s="188">
        <v>-216</v>
      </c>
      <c r="LF52" s="188">
        <v>-120</v>
      </c>
      <c r="LG52" s="188">
        <v>0</v>
      </c>
      <c r="LI52" s="188">
        <v>7097</v>
      </c>
      <c r="LJ52" s="188">
        <v>0</v>
      </c>
      <c r="LK52" s="188">
        <v>6558</v>
      </c>
      <c r="LL52" s="188">
        <v>2384</v>
      </c>
      <c r="LM52" s="188">
        <v>1208</v>
      </c>
      <c r="LN52" s="188">
        <v>2886</v>
      </c>
      <c r="LO52" s="188">
        <v>3808</v>
      </c>
      <c r="LP52" s="188">
        <v>3322</v>
      </c>
      <c r="LQ52" s="188">
        <v>-98</v>
      </c>
      <c r="LR52" s="188">
        <v>24</v>
      </c>
      <c r="LT52" s="188">
        <v>6088</v>
      </c>
      <c r="LU52" s="188">
        <v>0</v>
      </c>
      <c r="LV52" s="188">
        <v>1187</v>
      </c>
      <c r="LW52" s="188">
        <v>1764</v>
      </c>
      <c r="LX52" s="188">
        <v>1547</v>
      </c>
      <c r="LY52" s="188">
        <v>5757</v>
      </c>
      <c r="LZ52" s="188">
        <v>4986</v>
      </c>
      <c r="MA52" s="188">
        <v>479</v>
      </c>
      <c r="MB52" s="188">
        <v>-80</v>
      </c>
      <c r="MC52" s="188">
        <v>0</v>
      </c>
    </row>
    <row r="53" spans="2:341">
      <c r="B53" s="208">
        <f t="shared" si="10"/>
        <v>6422.4333333333334</v>
      </c>
      <c r="C53" s="208">
        <f t="shared" si="11"/>
        <v>0</v>
      </c>
      <c r="D53" s="208">
        <f t="shared" si="12"/>
        <v>3909.2666666666669</v>
      </c>
      <c r="E53" s="208">
        <f t="shared" si="13"/>
        <v>2936.6</v>
      </c>
      <c r="F53" s="208">
        <f t="shared" si="14"/>
        <v>3538.9333333333334</v>
      </c>
      <c r="G53" s="208">
        <f t="shared" si="15"/>
        <v>6056.3666666666668</v>
      </c>
      <c r="H53" s="208">
        <f t="shared" si="16"/>
        <v>4548.833333333333</v>
      </c>
      <c r="I53" s="208">
        <f t="shared" si="17"/>
        <v>86.1</v>
      </c>
      <c r="J53" s="208">
        <f t="shared" si="18"/>
        <v>-98.333333333333329</v>
      </c>
      <c r="K53" s="208">
        <f t="shared" si="19"/>
        <v>82.1</v>
      </c>
      <c r="M53" s="188">
        <v>7070</v>
      </c>
      <c r="N53" s="188">
        <v>0</v>
      </c>
      <c r="O53" s="188">
        <v>1450</v>
      </c>
      <c r="P53" s="188">
        <v>2058</v>
      </c>
      <c r="Q53" s="188">
        <v>8911</v>
      </c>
      <c r="R53" s="188">
        <v>4375</v>
      </c>
      <c r="S53" s="188">
        <v>5088</v>
      </c>
      <c r="T53" s="188">
        <v>-4</v>
      </c>
      <c r="U53" s="188">
        <v>-90</v>
      </c>
      <c r="V53" s="188">
        <v>0</v>
      </c>
      <c r="X53" s="188">
        <v>7060</v>
      </c>
      <c r="Y53" s="188">
        <v>0</v>
      </c>
      <c r="Z53" s="188">
        <v>2327</v>
      </c>
      <c r="AA53" s="188">
        <v>2845</v>
      </c>
      <c r="AB53" s="188">
        <v>9366</v>
      </c>
      <c r="AC53" s="188">
        <v>4952</v>
      </c>
      <c r="AD53" s="188">
        <v>4122</v>
      </c>
      <c r="AE53" s="188">
        <v>-716</v>
      </c>
      <c r="AF53" s="188">
        <v>-102</v>
      </c>
      <c r="AG53" s="188">
        <v>34</v>
      </c>
      <c r="AI53" s="188">
        <v>6892</v>
      </c>
      <c r="AJ53" s="188">
        <v>0</v>
      </c>
      <c r="AK53" s="188">
        <v>7862</v>
      </c>
      <c r="AL53" s="188">
        <v>2640</v>
      </c>
      <c r="AM53" s="188">
        <v>1472</v>
      </c>
      <c r="AN53" s="188">
        <v>5496</v>
      </c>
      <c r="AO53" s="188">
        <v>3566</v>
      </c>
      <c r="AP53" s="188">
        <v>179</v>
      </c>
      <c r="AQ53" s="188">
        <v>-175</v>
      </c>
      <c r="AR53" s="188">
        <v>65</v>
      </c>
      <c r="AT53" s="188">
        <v>7081</v>
      </c>
      <c r="AU53" s="188">
        <v>0</v>
      </c>
      <c r="AV53" s="188">
        <v>2230</v>
      </c>
      <c r="AW53" s="188">
        <v>2656</v>
      </c>
      <c r="AX53" s="188">
        <v>9758</v>
      </c>
      <c r="AY53" s="188">
        <v>2348</v>
      </c>
      <c r="AZ53" s="188">
        <v>5149</v>
      </c>
      <c r="BA53" s="188">
        <v>-579</v>
      </c>
      <c r="BB53" s="188">
        <v>-90</v>
      </c>
      <c r="BC53" s="188">
        <v>0</v>
      </c>
      <c r="BE53" s="188">
        <v>5949</v>
      </c>
      <c r="BF53" s="188">
        <v>0</v>
      </c>
      <c r="BG53" s="188">
        <v>7015</v>
      </c>
      <c r="BH53" s="188">
        <v>5750</v>
      </c>
      <c r="BI53" s="188">
        <v>3825</v>
      </c>
      <c r="BJ53" s="188">
        <v>2749</v>
      </c>
      <c r="BK53" s="188">
        <v>4142</v>
      </c>
      <c r="BL53" s="188">
        <v>27</v>
      </c>
      <c r="BM53" s="188">
        <v>-150</v>
      </c>
      <c r="BN53" s="188">
        <v>43</v>
      </c>
      <c r="BP53" s="188">
        <v>7088</v>
      </c>
      <c r="BQ53" s="188">
        <v>0</v>
      </c>
      <c r="BR53" s="188">
        <v>936</v>
      </c>
      <c r="BS53" s="188">
        <v>2560</v>
      </c>
      <c r="BT53" s="188">
        <v>8722</v>
      </c>
      <c r="BU53" s="188">
        <v>5233</v>
      </c>
      <c r="BV53" s="188">
        <v>5116</v>
      </c>
      <c r="BW53" s="188">
        <v>-306</v>
      </c>
      <c r="BX53" s="188">
        <v>-100</v>
      </c>
      <c r="BY53" s="188">
        <v>0</v>
      </c>
      <c r="CA53" s="188">
        <v>6901</v>
      </c>
      <c r="CB53" s="188">
        <v>0</v>
      </c>
      <c r="CC53" s="188">
        <v>8360</v>
      </c>
      <c r="CD53" s="188">
        <v>3318</v>
      </c>
      <c r="CE53" s="188">
        <v>1924</v>
      </c>
      <c r="CF53" s="188">
        <v>1414</v>
      </c>
      <c r="CG53" s="188">
        <v>3921</v>
      </c>
      <c r="CH53" s="188">
        <v>101</v>
      </c>
      <c r="CI53" s="188">
        <v>-123</v>
      </c>
      <c r="CJ53" s="188">
        <v>148</v>
      </c>
      <c r="CL53" s="188">
        <v>5065</v>
      </c>
      <c r="CM53" s="188">
        <v>0</v>
      </c>
      <c r="CN53" s="188">
        <v>6961</v>
      </c>
      <c r="CO53" s="188">
        <v>5798</v>
      </c>
      <c r="CP53" s="188">
        <v>4891</v>
      </c>
      <c r="CQ53" s="188">
        <v>2181</v>
      </c>
      <c r="CR53" s="188">
        <v>4118</v>
      </c>
      <c r="CS53" s="188">
        <v>1430</v>
      </c>
      <c r="CT53" s="188">
        <v>-80</v>
      </c>
      <c r="CU53" s="188">
        <v>38</v>
      </c>
      <c r="CV53" s="190"/>
      <c r="CW53" s="188">
        <v>6067</v>
      </c>
      <c r="CX53" s="188">
        <v>0</v>
      </c>
      <c r="CY53" s="188">
        <v>2361</v>
      </c>
      <c r="CZ53" s="188">
        <v>2176</v>
      </c>
      <c r="DA53" s="188">
        <v>4483</v>
      </c>
      <c r="DB53" s="188">
        <v>7445</v>
      </c>
      <c r="DC53" s="188">
        <v>5232</v>
      </c>
      <c r="DD53" s="188">
        <v>-1996</v>
      </c>
      <c r="DE53" s="188">
        <v>0</v>
      </c>
      <c r="DF53" s="188">
        <v>0</v>
      </c>
      <c r="DH53" s="188">
        <v>6977</v>
      </c>
      <c r="DI53" s="188">
        <v>0</v>
      </c>
      <c r="DJ53" s="188">
        <v>2427</v>
      </c>
      <c r="DK53" s="188">
        <v>2543</v>
      </c>
      <c r="DL53" s="188">
        <v>2382</v>
      </c>
      <c r="DM53" s="188">
        <v>6855</v>
      </c>
      <c r="DN53" s="188">
        <v>3809</v>
      </c>
      <c r="DO53" s="188">
        <v>1440</v>
      </c>
      <c r="DP53" s="188">
        <v>-175</v>
      </c>
      <c r="DQ53" s="188">
        <v>295</v>
      </c>
      <c r="DS53" s="188">
        <v>7095</v>
      </c>
      <c r="DT53" s="188">
        <v>0</v>
      </c>
      <c r="DU53" s="188">
        <v>1296</v>
      </c>
      <c r="DV53" s="188">
        <v>2758</v>
      </c>
      <c r="DW53" s="188">
        <v>9181</v>
      </c>
      <c r="DX53" s="188">
        <v>4545</v>
      </c>
      <c r="DY53" s="188">
        <v>3899</v>
      </c>
      <c r="DZ53" s="188">
        <v>607</v>
      </c>
      <c r="EA53" s="188">
        <v>-100</v>
      </c>
      <c r="EB53" s="188">
        <v>128</v>
      </c>
      <c r="ED53" s="188">
        <v>7080</v>
      </c>
      <c r="EE53" s="188">
        <v>0</v>
      </c>
      <c r="EF53" s="188">
        <v>1021</v>
      </c>
      <c r="EG53" s="188">
        <v>1190</v>
      </c>
      <c r="EH53" s="188">
        <v>1968</v>
      </c>
      <c r="EI53" s="188">
        <v>12682</v>
      </c>
      <c r="EJ53" s="188">
        <v>5311</v>
      </c>
      <c r="EK53" s="188">
        <v>-297</v>
      </c>
      <c r="EL53" s="188">
        <v>-80</v>
      </c>
      <c r="EM53" s="188">
        <v>0</v>
      </c>
      <c r="EO53" s="188">
        <v>6454</v>
      </c>
      <c r="EP53" s="188">
        <v>0</v>
      </c>
      <c r="EQ53" s="188">
        <v>4374</v>
      </c>
      <c r="ER53" s="188">
        <v>2175</v>
      </c>
      <c r="ES53" s="188">
        <v>-528</v>
      </c>
      <c r="ET53" s="188">
        <v>7783</v>
      </c>
      <c r="EU53" s="188">
        <v>4833</v>
      </c>
      <c r="EV53" s="188">
        <v>-129</v>
      </c>
      <c r="EW53" s="188">
        <v>0</v>
      </c>
      <c r="EX53" s="188">
        <v>0</v>
      </c>
      <c r="EZ53" s="188">
        <v>6877</v>
      </c>
      <c r="FA53" s="188">
        <v>0</v>
      </c>
      <c r="FB53" s="188">
        <v>4209</v>
      </c>
      <c r="FC53" s="188">
        <v>2639</v>
      </c>
      <c r="FD53" s="188">
        <v>804</v>
      </c>
      <c r="FE53" s="188">
        <v>5936</v>
      </c>
      <c r="FF53" s="188">
        <v>3921</v>
      </c>
      <c r="FG53" s="188">
        <v>374</v>
      </c>
      <c r="FH53" s="188">
        <v>-150</v>
      </c>
      <c r="FI53" s="188">
        <v>217</v>
      </c>
      <c r="FK53" s="188">
        <v>5033</v>
      </c>
      <c r="FL53" s="188">
        <v>0</v>
      </c>
      <c r="FM53" s="188">
        <v>6286</v>
      </c>
      <c r="FN53" s="188">
        <v>4382</v>
      </c>
      <c r="FO53" s="188">
        <v>1942</v>
      </c>
      <c r="FP53" s="188">
        <v>9739</v>
      </c>
      <c r="FQ53" s="188">
        <v>3967</v>
      </c>
      <c r="FR53" s="188">
        <v>-1068</v>
      </c>
      <c r="FS53" s="188">
        <v>-81</v>
      </c>
      <c r="FT53" s="188">
        <v>30</v>
      </c>
      <c r="FV53" s="188">
        <v>5873</v>
      </c>
      <c r="FW53" s="188">
        <v>0</v>
      </c>
      <c r="FX53" s="188">
        <v>1375</v>
      </c>
      <c r="FY53" s="188">
        <v>3022</v>
      </c>
      <c r="FZ53" s="188">
        <v>3205</v>
      </c>
      <c r="GA53" s="188">
        <v>11402</v>
      </c>
      <c r="GB53" s="188">
        <v>4626</v>
      </c>
      <c r="GC53" s="188">
        <v>-690</v>
      </c>
      <c r="GD53" s="188">
        <v>-80</v>
      </c>
      <c r="GE53" s="188">
        <v>100</v>
      </c>
      <c r="GG53" s="188">
        <v>5049</v>
      </c>
      <c r="GH53" s="188">
        <v>0</v>
      </c>
      <c r="GI53" s="188">
        <v>7424</v>
      </c>
      <c r="GJ53" s="188">
        <v>2257</v>
      </c>
      <c r="GK53" s="188">
        <v>2244</v>
      </c>
      <c r="GL53" s="188">
        <v>4736</v>
      </c>
      <c r="GM53" s="188">
        <v>4309</v>
      </c>
      <c r="GN53" s="188">
        <v>1767</v>
      </c>
      <c r="GO53" s="188">
        <v>-151</v>
      </c>
      <c r="GP53" s="188">
        <v>565</v>
      </c>
      <c r="GR53" s="188">
        <v>6268</v>
      </c>
      <c r="GS53" s="188">
        <v>0</v>
      </c>
      <c r="GT53" s="188">
        <v>1440</v>
      </c>
      <c r="GU53" s="188">
        <v>2365</v>
      </c>
      <c r="GV53" s="188">
        <v>681</v>
      </c>
      <c r="GW53" s="188">
        <v>10577</v>
      </c>
      <c r="GX53" s="188">
        <v>5044</v>
      </c>
      <c r="GY53" s="188">
        <v>-1748</v>
      </c>
      <c r="GZ53" s="188">
        <v>0</v>
      </c>
      <c r="HA53" s="188">
        <v>0</v>
      </c>
      <c r="HC53" s="188">
        <v>6068</v>
      </c>
      <c r="HD53" s="188">
        <v>0</v>
      </c>
      <c r="HE53" s="188">
        <v>1278</v>
      </c>
      <c r="HF53" s="188">
        <v>1132</v>
      </c>
      <c r="HG53" s="188">
        <v>-229</v>
      </c>
      <c r="HH53" s="188">
        <v>13029</v>
      </c>
      <c r="HI53" s="188">
        <v>5032</v>
      </c>
      <c r="HJ53" s="188">
        <v>-1865</v>
      </c>
      <c r="HK53" s="188">
        <v>0</v>
      </c>
      <c r="HL53" s="188">
        <v>0</v>
      </c>
      <c r="HN53" s="188">
        <v>7077</v>
      </c>
      <c r="HO53" s="188">
        <v>0</v>
      </c>
      <c r="HP53" s="188">
        <v>1254</v>
      </c>
      <c r="HQ53" s="188">
        <v>1739</v>
      </c>
      <c r="HR53" s="188">
        <v>2129</v>
      </c>
      <c r="HS53" s="188">
        <v>9943</v>
      </c>
      <c r="HT53" s="188">
        <v>5640</v>
      </c>
      <c r="HU53" s="188">
        <v>-173</v>
      </c>
      <c r="HV53" s="188">
        <v>-100</v>
      </c>
      <c r="HW53" s="188">
        <v>0</v>
      </c>
      <c r="HY53" s="188">
        <v>5975</v>
      </c>
      <c r="HZ53" s="188">
        <v>0</v>
      </c>
      <c r="IA53" s="188">
        <v>6933</v>
      </c>
      <c r="IB53" s="188">
        <v>5052</v>
      </c>
      <c r="IC53" s="188">
        <v>4000</v>
      </c>
      <c r="ID53" s="188">
        <v>2369</v>
      </c>
      <c r="IE53" s="188">
        <v>4249</v>
      </c>
      <c r="IF53" s="188">
        <v>424</v>
      </c>
      <c r="IG53" s="188">
        <v>-109</v>
      </c>
      <c r="IH53" s="188">
        <v>35</v>
      </c>
      <c r="IJ53" s="188">
        <v>7075</v>
      </c>
      <c r="IK53" s="188">
        <v>0</v>
      </c>
      <c r="IL53" s="188">
        <v>1272</v>
      </c>
      <c r="IM53" s="188">
        <v>1912</v>
      </c>
      <c r="IN53" s="188">
        <v>4424</v>
      </c>
      <c r="IO53" s="188">
        <v>7465</v>
      </c>
      <c r="IP53" s="188">
        <v>5622</v>
      </c>
      <c r="IQ53" s="188">
        <v>30</v>
      </c>
      <c r="IR53" s="188">
        <v>-120</v>
      </c>
      <c r="IS53" s="188">
        <v>0</v>
      </c>
      <c r="IU53" s="188">
        <v>5975</v>
      </c>
      <c r="IV53" s="188">
        <v>0</v>
      </c>
      <c r="IW53" s="188">
        <v>6977</v>
      </c>
      <c r="IX53" s="188">
        <v>4639</v>
      </c>
      <c r="IY53" s="188">
        <v>3143</v>
      </c>
      <c r="IZ53" s="188">
        <v>3363</v>
      </c>
      <c r="JA53" s="188">
        <v>4317</v>
      </c>
      <c r="JB53" s="188">
        <v>892</v>
      </c>
      <c r="JC53" s="188">
        <v>-149</v>
      </c>
      <c r="JD53" s="188">
        <v>33</v>
      </c>
      <c r="JF53" s="188">
        <v>6980</v>
      </c>
      <c r="JG53" s="188">
        <v>0</v>
      </c>
      <c r="JH53" s="188">
        <v>7094</v>
      </c>
      <c r="JI53" s="188">
        <v>7278</v>
      </c>
      <c r="JJ53" s="188">
        <v>4493</v>
      </c>
      <c r="JK53" s="188">
        <v>1185</v>
      </c>
      <c r="JL53" s="188">
        <v>4008</v>
      </c>
      <c r="JM53" s="188">
        <v>-1273</v>
      </c>
      <c r="JN53" s="188">
        <v>-109</v>
      </c>
      <c r="JO53" s="188">
        <v>33</v>
      </c>
      <c r="JQ53" s="188">
        <v>7079</v>
      </c>
      <c r="JR53" s="188">
        <v>0</v>
      </c>
      <c r="JS53" s="188">
        <v>1062</v>
      </c>
      <c r="JT53" s="188">
        <v>1876</v>
      </c>
      <c r="JU53" s="188">
        <v>4895</v>
      </c>
      <c r="JV53" s="188">
        <v>6123</v>
      </c>
      <c r="JW53" s="188">
        <v>5620</v>
      </c>
      <c r="JX53" s="188">
        <v>255</v>
      </c>
      <c r="JY53" s="188">
        <v>-90</v>
      </c>
      <c r="JZ53" s="188">
        <v>0</v>
      </c>
      <c r="KB53" s="188">
        <v>4191</v>
      </c>
      <c r="KC53" s="188">
        <v>0</v>
      </c>
      <c r="KD53" s="188">
        <v>6599</v>
      </c>
      <c r="KE53" s="188">
        <v>2200</v>
      </c>
      <c r="KF53" s="188">
        <v>-212</v>
      </c>
      <c r="KG53" s="188">
        <v>6030</v>
      </c>
      <c r="KH53" s="188">
        <v>4026</v>
      </c>
      <c r="KI53" s="188">
        <v>-517</v>
      </c>
      <c r="KJ53" s="188">
        <v>-126</v>
      </c>
      <c r="KK53" s="188">
        <v>648</v>
      </c>
      <c r="KM53" s="188">
        <v>7103</v>
      </c>
      <c r="KN53" s="188">
        <v>0</v>
      </c>
      <c r="KO53" s="188">
        <v>6765</v>
      </c>
      <c r="KP53" s="188">
        <v>2674</v>
      </c>
      <c r="KQ53" s="188">
        <v>1063</v>
      </c>
      <c r="KR53" s="188">
        <v>3838</v>
      </c>
      <c r="KS53" s="188">
        <v>3724</v>
      </c>
      <c r="KT53" s="188">
        <v>2627</v>
      </c>
      <c r="KU53" s="188">
        <v>-122</v>
      </c>
      <c r="KV53" s="188">
        <v>27</v>
      </c>
      <c r="KX53" s="188">
        <v>6082</v>
      </c>
      <c r="KY53" s="188">
        <v>0</v>
      </c>
      <c r="KZ53" s="188">
        <v>809</v>
      </c>
      <c r="LA53" s="188">
        <v>2145</v>
      </c>
      <c r="LB53" s="188">
        <v>4399</v>
      </c>
      <c r="LC53" s="188">
        <v>9425</v>
      </c>
      <c r="LD53" s="188">
        <v>5260</v>
      </c>
      <c r="LE53" s="188">
        <v>-223</v>
      </c>
      <c r="LF53" s="188">
        <v>-120</v>
      </c>
      <c r="LG53" s="188">
        <v>0</v>
      </c>
      <c r="LI53" s="188">
        <v>7101</v>
      </c>
      <c r="LJ53" s="188">
        <v>0</v>
      </c>
      <c r="LK53" s="188">
        <v>6693</v>
      </c>
      <c r="LL53" s="188">
        <v>2463</v>
      </c>
      <c r="LM53" s="188">
        <v>1289</v>
      </c>
      <c r="LN53" s="188">
        <v>2894</v>
      </c>
      <c r="LO53" s="188">
        <v>3808</v>
      </c>
      <c r="LP53" s="188">
        <v>3504</v>
      </c>
      <c r="LQ53" s="188">
        <v>-98</v>
      </c>
      <c r="LR53" s="188">
        <v>24</v>
      </c>
      <c r="LT53" s="188">
        <v>6088</v>
      </c>
      <c r="LU53" s="188">
        <v>0</v>
      </c>
      <c r="LV53" s="188">
        <v>1188</v>
      </c>
      <c r="LW53" s="188">
        <v>1856</v>
      </c>
      <c r="LX53" s="188">
        <v>1543</v>
      </c>
      <c r="LY53" s="188">
        <v>5579</v>
      </c>
      <c r="LZ53" s="188">
        <v>4986</v>
      </c>
      <c r="MA53" s="188">
        <v>510</v>
      </c>
      <c r="MB53" s="188">
        <v>-80</v>
      </c>
      <c r="MC53" s="188">
        <v>0</v>
      </c>
    </row>
    <row r="54" spans="2:341">
      <c r="B54" s="208">
        <f t="shared" si="10"/>
        <v>6424.166666666667</v>
      </c>
      <c r="C54" s="208">
        <f t="shared" si="11"/>
        <v>0</v>
      </c>
      <c r="D54" s="208">
        <f t="shared" si="12"/>
        <v>3921</v>
      </c>
      <c r="E54" s="208">
        <f t="shared" si="13"/>
        <v>2969</v>
      </c>
      <c r="F54" s="208">
        <f t="shared" si="14"/>
        <v>3602.2666666666669</v>
      </c>
      <c r="G54" s="208">
        <f t="shared" si="15"/>
        <v>6020.9666666666662</v>
      </c>
      <c r="H54" s="208">
        <f t="shared" si="16"/>
        <v>4582.666666666667</v>
      </c>
      <c r="I54" s="208">
        <f t="shared" si="17"/>
        <v>158.03333333333333</v>
      </c>
      <c r="J54" s="208">
        <f t="shared" si="18"/>
        <v>-109.53333333333333</v>
      </c>
      <c r="K54" s="208">
        <f t="shared" si="19"/>
        <v>101.4</v>
      </c>
      <c r="M54" s="188">
        <v>7072</v>
      </c>
      <c r="N54" s="188">
        <v>0</v>
      </c>
      <c r="O54" s="188">
        <v>1351</v>
      </c>
      <c r="P54" s="188">
        <v>2190</v>
      </c>
      <c r="Q54" s="188">
        <v>8415</v>
      </c>
      <c r="R54" s="188">
        <v>4469</v>
      </c>
      <c r="S54" s="188">
        <v>5281</v>
      </c>
      <c r="T54" s="188">
        <v>179</v>
      </c>
      <c r="U54" s="188">
        <v>-99</v>
      </c>
      <c r="V54" s="188">
        <v>0</v>
      </c>
      <c r="X54" s="188">
        <v>7060</v>
      </c>
      <c r="Y54" s="188">
        <v>0</v>
      </c>
      <c r="Z54" s="188">
        <v>2351</v>
      </c>
      <c r="AA54" s="188">
        <v>2825</v>
      </c>
      <c r="AB54" s="188">
        <v>9301</v>
      </c>
      <c r="AC54" s="188">
        <v>5096</v>
      </c>
      <c r="AD54" s="188">
        <v>4122</v>
      </c>
      <c r="AE54" s="188">
        <v>-740</v>
      </c>
      <c r="AF54" s="188">
        <v>-102</v>
      </c>
      <c r="AG54" s="188">
        <v>31</v>
      </c>
      <c r="AI54" s="188">
        <v>6889</v>
      </c>
      <c r="AJ54" s="188">
        <v>0</v>
      </c>
      <c r="AK54" s="188">
        <v>7798</v>
      </c>
      <c r="AL54" s="188">
        <v>2615</v>
      </c>
      <c r="AM54" s="188">
        <v>1513</v>
      </c>
      <c r="AN54" s="188">
        <v>5411</v>
      </c>
      <c r="AO54" s="188">
        <v>3566</v>
      </c>
      <c r="AP54" s="188">
        <v>322</v>
      </c>
      <c r="AQ54" s="188">
        <v>-189</v>
      </c>
      <c r="AR54" s="188">
        <v>72</v>
      </c>
      <c r="AT54" s="188">
        <v>7086</v>
      </c>
      <c r="AU54" s="188">
        <v>0</v>
      </c>
      <c r="AV54" s="188">
        <v>2190</v>
      </c>
      <c r="AW54" s="188">
        <v>2725</v>
      </c>
      <c r="AX54" s="188">
        <v>9357</v>
      </c>
      <c r="AY54" s="188">
        <v>2369</v>
      </c>
      <c r="AZ54" s="188">
        <v>5150</v>
      </c>
      <c r="BA54" s="188">
        <v>-528</v>
      </c>
      <c r="BB54" s="188">
        <v>-95</v>
      </c>
      <c r="BC54" s="188">
        <v>0</v>
      </c>
      <c r="BE54" s="188">
        <v>5955</v>
      </c>
      <c r="BF54" s="188">
        <v>0</v>
      </c>
      <c r="BG54" s="188">
        <v>7009</v>
      </c>
      <c r="BH54" s="188">
        <v>5567</v>
      </c>
      <c r="BI54" s="188">
        <v>4066</v>
      </c>
      <c r="BJ54" s="188">
        <v>2708</v>
      </c>
      <c r="BK54" s="188">
        <v>4142</v>
      </c>
      <c r="BL54" s="188">
        <v>-107</v>
      </c>
      <c r="BM54" s="188">
        <v>-159</v>
      </c>
      <c r="BN54" s="188">
        <v>43</v>
      </c>
      <c r="BP54" s="188">
        <v>7086</v>
      </c>
      <c r="BQ54" s="188">
        <v>0</v>
      </c>
      <c r="BR54" s="188">
        <v>942</v>
      </c>
      <c r="BS54" s="188">
        <v>2518</v>
      </c>
      <c r="BT54" s="188">
        <v>8640</v>
      </c>
      <c r="BU54" s="188">
        <v>5102</v>
      </c>
      <c r="BV54" s="188">
        <v>5173</v>
      </c>
      <c r="BW54" s="188">
        <v>-478</v>
      </c>
      <c r="BX54" s="188">
        <v>-123</v>
      </c>
      <c r="BY54" s="188">
        <v>0</v>
      </c>
      <c r="CA54" s="188">
        <v>6907</v>
      </c>
      <c r="CB54" s="188">
        <v>0</v>
      </c>
      <c r="CC54" s="188">
        <v>8400</v>
      </c>
      <c r="CD54" s="188">
        <v>3460</v>
      </c>
      <c r="CE54" s="188">
        <v>2131</v>
      </c>
      <c r="CF54" s="188">
        <v>1365</v>
      </c>
      <c r="CG54" s="188">
        <v>3921</v>
      </c>
      <c r="CH54" s="188">
        <v>176</v>
      </c>
      <c r="CI54" s="188">
        <v>-141</v>
      </c>
      <c r="CJ54" s="188">
        <v>236</v>
      </c>
      <c r="CL54" s="188">
        <v>5064</v>
      </c>
      <c r="CM54" s="188">
        <v>0</v>
      </c>
      <c r="CN54" s="188">
        <v>6969</v>
      </c>
      <c r="CO54" s="188">
        <v>5938</v>
      </c>
      <c r="CP54" s="188">
        <v>4723</v>
      </c>
      <c r="CQ54" s="188">
        <v>2194</v>
      </c>
      <c r="CR54" s="188">
        <v>4118</v>
      </c>
      <c r="CS54" s="188">
        <v>1712</v>
      </c>
      <c r="CT54" s="188">
        <v>-89</v>
      </c>
      <c r="CU54" s="188">
        <v>38</v>
      </c>
      <c r="CV54" s="190"/>
      <c r="CW54" s="188">
        <v>6067</v>
      </c>
      <c r="CX54" s="188">
        <v>0</v>
      </c>
      <c r="CY54" s="188">
        <v>2396</v>
      </c>
      <c r="CZ54" s="188">
        <v>2291</v>
      </c>
      <c r="DA54" s="188">
        <v>4343</v>
      </c>
      <c r="DB54" s="188">
        <v>7412</v>
      </c>
      <c r="DC54" s="188">
        <v>5214</v>
      </c>
      <c r="DD54" s="188">
        <v>-1835</v>
      </c>
      <c r="DE54" s="188">
        <v>0</v>
      </c>
      <c r="DF54" s="188">
        <v>0</v>
      </c>
      <c r="DH54" s="188">
        <v>6980</v>
      </c>
      <c r="DI54" s="188">
        <v>0</v>
      </c>
      <c r="DJ54" s="188">
        <v>2457</v>
      </c>
      <c r="DK54" s="188">
        <v>2607</v>
      </c>
      <c r="DL54" s="188">
        <v>2536</v>
      </c>
      <c r="DM54" s="188">
        <v>6769</v>
      </c>
      <c r="DN54" s="188">
        <v>3809</v>
      </c>
      <c r="DO54" s="188">
        <v>1613</v>
      </c>
      <c r="DP54" s="188">
        <v>-200</v>
      </c>
      <c r="DQ54" s="188">
        <v>365</v>
      </c>
      <c r="DS54" s="188">
        <v>7098</v>
      </c>
      <c r="DT54" s="188">
        <v>0</v>
      </c>
      <c r="DU54" s="188">
        <v>1310</v>
      </c>
      <c r="DV54" s="188">
        <v>2705</v>
      </c>
      <c r="DW54" s="188">
        <v>9093</v>
      </c>
      <c r="DX54" s="188">
        <v>4560</v>
      </c>
      <c r="DY54" s="188">
        <v>3919</v>
      </c>
      <c r="DZ54" s="188">
        <v>979</v>
      </c>
      <c r="EA54" s="188">
        <v>-123</v>
      </c>
      <c r="EB54" s="188">
        <v>260</v>
      </c>
      <c r="ED54" s="188">
        <v>7088</v>
      </c>
      <c r="EE54" s="188">
        <v>0</v>
      </c>
      <c r="EF54" s="188">
        <v>1039</v>
      </c>
      <c r="EG54" s="188">
        <v>1235</v>
      </c>
      <c r="EH54" s="188">
        <v>2051</v>
      </c>
      <c r="EI54" s="188">
        <v>12623</v>
      </c>
      <c r="EJ54" s="188">
        <v>5364</v>
      </c>
      <c r="EK54" s="188">
        <v>-143</v>
      </c>
      <c r="EL54" s="188">
        <v>-84</v>
      </c>
      <c r="EM54" s="188">
        <v>0</v>
      </c>
      <c r="EO54" s="188">
        <v>6451</v>
      </c>
      <c r="EP54" s="188">
        <v>0</v>
      </c>
      <c r="EQ54" s="188">
        <v>4595</v>
      </c>
      <c r="ER54" s="188">
        <v>2311</v>
      </c>
      <c r="ES54" s="188">
        <v>277</v>
      </c>
      <c r="ET54" s="188">
        <v>7747</v>
      </c>
      <c r="EU54" s="188">
        <v>4840</v>
      </c>
      <c r="EV54" s="188">
        <v>-641</v>
      </c>
      <c r="EW54" s="188">
        <v>0</v>
      </c>
      <c r="EX54" s="188">
        <v>0</v>
      </c>
      <c r="EZ54" s="188">
        <v>6881</v>
      </c>
      <c r="FA54" s="188">
        <v>0</v>
      </c>
      <c r="FB54" s="188">
        <v>4206</v>
      </c>
      <c r="FC54" s="188">
        <v>2678</v>
      </c>
      <c r="FD54" s="188">
        <v>891</v>
      </c>
      <c r="FE54" s="188">
        <v>5943</v>
      </c>
      <c r="FF54" s="188">
        <v>3921</v>
      </c>
      <c r="FG54" s="188">
        <v>527</v>
      </c>
      <c r="FH54" s="188">
        <v>-174</v>
      </c>
      <c r="FI54" s="188">
        <v>294</v>
      </c>
      <c r="FK54" s="188">
        <v>5038</v>
      </c>
      <c r="FL54" s="188">
        <v>0</v>
      </c>
      <c r="FM54" s="188">
        <v>6079</v>
      </c>
      <c r="FN54" s="188">
        <v>4374</v>
      </c>
      <c r="FO54" s="188">
        <v>1965</v>
      </c>
      <c r="FP54" s="188">
        <v>9745</v>
      </c>
      <c r="FQ54" s="188">
        <v>3966</v>
      </c>
      <c r="FR54" s="188">
        <v>-827</v>
      </c>
      <c r="FS54" s="188">
        <v>-90</v>
      </c>
      <c r="FT54" s="188">
        <v>33</v>
      </c>
      <c r="FV54" s="188">
        <v>5870</v>
      </c>
      <c r="FW54" s="188">
        <v>0</v>
      </c>
      <c r="FX54" s="188">
        <v>1395</v>
      </c>
      <c r="FY54" s="188">
        <v>2680</v>
      </c>
      <c r="FZ54" s="188">
        <v>3247</v>
      </c>
      <c r="GA54" s="188">
        <v>11429</v>
      </c>
      <c r="GB54" s="188">
        <v>4626</v>
      </c>
      <c r="GC54" s="188">
        <v>-529</v>
      </c>
      <c r="GD54" s="188">
        <v>-80</v>
      </c>
      <c r="GE54" s="188">
        <v>98</v>
      </c>
      <c r="GG54" s="188">
        <v>5048</v>
      </c>
      <c r="GH54" s="188">
        <v>0</v>
      </c>
      <c r="GI54" s="188">
        <v>7576</v>
      </c>
      <c r="GJ54" s="188">
        <v>2172</v>
      </c>
      <c r="GK54" s="188">
        <v>2367</v>
      </c>
      <c r="GL54" s="188">
        <v>4510</v>
      </c>
      <c r="GM54" s="188">
        <v>4309</v>
      </c>
      <c r="GN54" s="188">
        <v>1451</v>
      </c>
      <c r="GO54" s="188">
        <v>-159</v>
      </c>
      <c r="GP54" s="188">
        <v>662</v>
      </c>
      <c r="GR54" s="188">
        <v>6269</v>
      </c>
      <c r="GS54" s="188">
        <v>0</v>
      </c>
      <c r="GT54" s="188">
        <v>1504</v>
      </c>
      <c r="GU54" s="188">
        <v>2568</v>
      </c>
      <c r="GV54" s="188">
        <v>805</v>
      </c>
      <c r="GW54" s="188">
        <v>10740</v>
      </c>
      <c r="GX54" s="188">
        <v>5073</v>
      </c>
      <c r="GY54" s="188">
        <v>-1416</v>
      </c>
      <c r="GZ54" s="188">
        <v>0</v>
      </c>
      <c r="HA54" s="188">
        <v>0</v>
      </c>
      <c r="HC54" s="188">
        <v>6064</v>
      </c>
      <c r="HD54" s="188">
        <v>0</v>
      </c>
      <c r="HE54" s="188">
        <v>1306</v>
      </c>
      <c r="HF54" s="188">
        <v>1105</v>
      </c>
      <c r="HG54" s="188">
        <v>0</v>
      </c>
      <c r="HH54" s="188">
        <v>12835</v>
      </c>
      <c r="HI54" s="188">
        <v>5033</v>
      </c>
      <c r="HJ54" s="188">
        <v>-1758</v>
      </c>
      <c r="HK54" s="188">
        <v>0</v>
      </c>
      <c r="HL54" s="188">
        <v>0</v>
      </c>
      <c r="HN54" s="188">
        <v>7084</v>
      </c>
      <c r="HO54" s="188">
        <v>0</v>
      </c>
      <c r="HP54" s="188">
        <v>1243</v>
      </c>
      <c r="HQ54" s="188">
        <v>1611</v>
      </c>
      <c r="HR54" s="188">
        <v>2318</v>
      </c>
      <c r="HS54" s="188">
        <v>9934</v>
      </c>
      <c r="HT54" s="188">
        <v>5777</v>
      </c>
      <c r="HU54" s="188">
        <v>33</v>
      </c>
      <c r="HV54" s="188">
        <v>-123</v>
      </c>
      <c r="HW54" s="188">
        <v>0</v>
      </c>
      <c r="HY54" s="188">
        <v>5972</v>
      </c>
      <c r="HZ54" s="188">
        <v>0</v>
      </c>
      <c r="IA54" s="188">
        <v>6883</v>
      </c>
      <c r="IB54" s="188">
        <v>5067</v>
      </c>
      <c r="IC54" s="188">
        <v>3769</v>
      </c>
      <c r="ID54" s="188">
        <v>2387</v>
      </c>
      <c r="IE54" s="188">
        <v>4249</v>
      </c>
      <c r="IF54" s="188">
        <v>481</v>
      </c>
      <c r="IG54" s="188">
        <v>-119</v>
      </c>
      <c r="IH54" s="188">
        <v>38</v>
      </c>
      <c r="IJ54" s="188">
        <v>7085</v>
      </c>
      <c r="IK54" s="188">
        <v>0</v>
      </c>
      <c r="IL54" s="188">
        <v>1274</v>
      </c>
      <c r="IM54" s="188">
        <v>1999</v>
      </c>
      <c r="IN54" s="188">
        <v>4688</v>
      </c>
      <c r="IO54" s="188">
        <v>7234</v>
      </c>
      <c r="IP54" s="188">
        <v>5733</v>
      </c>
      <c r="IQ54" s="188">
        <v>160</v>
      </c>
      <c r="IR54" s="188">
        <v>-135</v>
      </c>
      <c r="IS54" s="188">
        <v>0</v>
      </c>
      <c r="IU54" s="188">
        <v>5977</v>
      </c>
      <c r="IV54" s="188">
        <v>0</v>
      </c>
      <c r="IW54" s="188">
        <v>6961</v>
      </c>
      <c r="IX54" s="188">
        <v>4589</v>
      </c>
      <c r="IY54" s="188">
        <v>2809</v>
      </c>
      <c r="IZ54" s="188">
        <v>3374</v>
      </c>
      <c r="JA54" s="188">
        <v>4317</v>
      </c>
      <c r="JB54" s="188">
        <v>753</v>
      </c>
      <c r="JC54" s="188">
        <v>-151</v>
      </c>
      <c r="JD54" s="188">
        <v>33</v>
      </c>
      <c r="JF54" s="188">
        <v>6983</v>
      </c>
      <c r="JG54" s="188">
        <v>0</v>
      </c>
      <c r="JH54" s="188">
        <v>7047</v>
      </c>
      <c r="JI54" s="188">
        <v>7370</v>
      </c>
      <c r="JJ54" s="188">
        <v>4500</v>
      </c>
      <c r="JK54" s="188">
        <v>1174</v>
      </c>
      <c r="JL54" s="188">
        <v>4008</v>
      </c>
      <c r="JM54" s="188">
        <v>-970</v>
      </c>
      <c r="JN54" s="188">
        <v>-133</v>
      </c>
      <c r="JO54" s="188">
        <v>34</v>
      </c>
      <c r="JQ54" s="188">
        <v>7078</v>
      </c>
      <c r="JR54" s="188">
        <v>0</v>
      </c>
      <c r="JS54" s="188">
        <v>1061</v>
      </c>
      <c r="JT54" s="188">
        <v>1903</v>
      </c>
      <c r="JU54" s="188">
        <v>5034</v>
      </c>
      <c r="JV54" s="188">
        <v>6073</v>
      </c>
      <c r="JW54" s="188">
        <v>5856</v>
      </c>
      <c r="JX54" s="188">
        <v>405</v>
      </c>
      <c r="JY54" s="188">
        <v>-104</v>
      </c>
      <c r="JZ54" s="188">
        <v>0</v>
      </c>
      <c r="KB54" s="188">
        <v>4193</v>
      </c>
      <c r="KC54" s="188">
        <v>0</v>
      </c>
      <c r="KD54" s="188">
        <v>6655</v>
      </c>
      <c r="KE54" s="188">
        <v>2232</v>
      </c>
      <c r="KF54" s="188">
        <v>-205</v>
      </c>
      <c r="KG54" s="188">
        <v>5839</v>
      </c>
      <c r="KH54" s="188">
        <v>4026</v>
      </c>
      <c r="KI54" s="188">
        <v>-156</v>
      </c>
      <c r="KJ54" s="188">
        <v>-150</v>
      </c>
      <c r="KK54" s="188">
        <v>754</v>
      </c>
      <c r="KM54" s="188">
        <v>7100</v>
      </c>
      <c r="KN54" s="188">
        <v>0</v>
      </c>
      <c r="KO54" s="188">
        <v>6784</v>
      </c>
      <c r="KP54" s="188">
        <v>2657</v>
      </c>
      <c r="KQ54" s="188">
        <v>1270</v>
      </c>
      <c r="KR54" s="188">
        <v>3868</v>
      </c>
      <c r="KS54" s="188">
        <v>3724</v>
      </c>
      <c r="KT54" s="188">
        <v>2707</v>
      </c>
      <c r="KU54" s="188">
        <v>-136</v>
      </c>
      <c r="KV54" s="188">
        <v>27</v>
      </c>
      <c r="KX54" s="188">
        <v>6088</v>
      </c>
      <c r="KY54" s="188">
        <v>0</v>
      </c>
      <c r="KZ54" s="188">
        <v>827</v>
      </c>
      <c r="LA54" s="188">
        <v>2308</v>
      </c>
      <c r="LB54" s="188">
        <v>4410</v>
      </c>
      <c r="LC54" s="188">
        <v>9400</v>
      </c>
      <c r="LD54" s="188">
        <v>5451</v>
      </c>
      <c r="LE54" s="188">
        <v>-119</v>
      </c>
      <c r="LF54" s="188">
        <v>-126</v>
      </c>
      <c r="LG54" s="188">
        <v>0</v>
      </c>
      <c r="LI54" s="188">
        <v>7104</v>
      </c>
      <c r="LJ54" s="188">
        <v>0</v>
      </c>
      <c r="LK54" s="188">
        <v>6804</v>
      </c>
      <c r="LL54" s="188">
        <v>2595</v>
      </c>
      <c r="LM54" s="188">
        <v>1858</v>
      </c>
      <c r="LN54" s="188">
        <v>2897</v>
      </c>
      <c r="LO54" s="188">
        <v>3808</v>
      </c>
      <c r="LP54" s="188">
        <v>3205</v>
      </c>
      <c r="LQ54" s="188">
        <v>-122</v>
      </c>
      <c r="LR54" s="188">
        <v>24</v>
      </c>
      <c r="LT54" s="188">
        <v>6088</v>
      </c>
      <c r="LU54" s="188">
        <v>0</v>
      </c>
      <c r="LV54" s="188">
        <v>1218</v>
      </c>
      <c r="LW54" s="188">
        <v>2175</v>
      </c>
      <c r="LX54" s="188">
        <v>1896</v>
      </c>
      <c r="LY54" s="188">
        <v>5422</v>
      </c>
      <c r="LZ54" s="188">
        <v>4984</v>
      </c>
      <c r="MA54" s="188">
        <v>285</v>
      </c>
      <c r="MB54" s="188">
        <v>-80</v>
      </c>
      <c r="MC54" s="188">
        <v>0</v>
      </c>
    </row>
    <row r="55" spans="2:341">
      <c r="B55" s="208">
        <f t="shared" si="10"/>
        <v>6424.7333333333336</v>
      </c>
      <c r="C55" s="208">
        <f t="shared" si="11"/>
        <v>0</v>
      </c>
      <c r="D55" s="208">
        <f t="shared" si="12"/>
        <v>3938</v>
      </c>
      <c r="E55" s="208">
        <f t="shared" si="13"/>
        <v>2941</v>
      </c>
      <c r="F55" s="208">
        <f t="shared" si="14"/>
        <v>3962.3666666666668</v>
      </c>
      <c r="G55" s="208">
        <f t="shared" si="15"/>
        <v>6015.8</v>
      </c>
      <c r="H55" s="208">
        <f t="shared" si="16"/>
        <v>4999.1333333333332</v>
      </c>
      <c r="I55" s="208">
        <f t="shared" si="17"/>
        <v>310.26666666666665</v>
      </c>
      <c r="J55" s="208">
        <f t="shared" si="18"/>
        <v>-128.33333333333334</v>
      </c>
      <c r="K55" s="208">
        <f t="shared" si="19"/>
        <v>130.16666666666666</v>
      </c>
      <c r="M55" s="188">
        <v>7078</v>
      </c>
      <c r="N55" s="188">
        <v>0</v>
      </c>
      <c r="O55" s="188">
        <v>1299</v>
      </c>
      <c r="P55" s="188">
        <v>1968</v>
      </c>
      <c r="Q55" s="188">
        <v>8827</v>
      </c>
      <c r="R55" s="188">
        <v>4598</v>
      </c>
      <c r="S55" s="188">
        <v>5945</v>
      </c>
      <c r="T55" s="188">
        <v>476</v>
      </c>
      <c r="U55" s="188">
        <v>-119</v>
      </c>
      <c r="V55" s="188">
        <v>0</v>
      </c>
      <c r="X55" s="188">
        <v>7052</v>
      </c>
      <c r="Y55" s="188">
        <v>0</v>
      </c>
      <c r="Z55" s="188">
        <v>2345</v>
      </c>
      <c r="AA55" s="188">
        <v>3315</v>
      </c>
      <c r="AB55" s="188">
        <v>9286</v>
      </c>
      <c r="AC55" s="188">
        <v>5149</v>
      </c>
      <c r="AD55" s="188">
        <v>4496</v>
      </c>
      <c r="AE55" s="188">
        <v>-772</v>
      </c>
      <c r="AF55" s="188">
        <v>-102</v>
      </c>
      <c r="AG55" s="188">
        <v>35</v>
      </c>
      <c r="AI55" s="188">
        <v>6890</v>
      </c>
      <c r="AJ55" s="188">
        <v>0</v>
      </c>
      <c r="AK55" s="188">
        <v>8001</v>
      </c>
      <c r="AL55" s="188">
        <v>2786</v>
      </c>
      <c r="AM55" s="188">
        <v>1782</v>
      </c>
      <c r="AN55" s="188">
        <v>5290</v>
      </c>
      <c r="AO55" s="188">
        <v>3695</v>
      </c>
      <c r="AP55" s="188">
        <v>412</v>
      </c>
      <c r="AQ55" s="188">
        <v>-220</v>
      </c>
      <c r="AR55" s="188">
        <v>100</v>
      </c>
      <c r="AT55" s="188">
        <v>7086</v>
      </c>
      <c r="AU55" s="188">
        <v>0</v>
      </c>
      <c r="AV55" s="188">
        <v>2243</v>
      </c>
      <c r="AW55" s="188">
        <v>2761</v>
      </c>
      <c r="AX55" s="188">
        <v>9310</v>
      </c>
      <c r="AY55" s="188">
        <v>2464</v>
      </c>
      <c r="AZ55" s="188">
        <v>5990</v>
      </c>
      <c r="BA55" s="188">
        <v>-4</v>
      </c>
      <c r="BB55" s="188">
        <v>-100</v>
      </c>
      <c r="BC55" s="188">
        <v>0</v>
      </c>
      <c r="BE55" s="188">
        <v>5964</v>
      </c>
      <c r="BF55" s="188">
        <v>0</v>
      </c>
      <c r="BG55" s="188">
        <v>7117</v>
      </c>
      <c r="BH55" s="188">
        <v>5785</v>
      </c>
      <c r="BI55" s="188">
        <v>3972</v>
      </c>
      <c r="BJ55" s="188">
        <v>2735</v>
      </c>
      <c r="BK55" s="188">
        <v>4967</v>
      </c>
      <c r="BL55" s="188">
        <v>-144</v>
      </c>
      <c r="BM55" s="188">
        <v>-202</v>
      </c>
      <c r="BN55" s="188">
        <v>41</v>
      </c>
      <c r="BP55" s="188">
        <v>7088</v>
      </c>
      <c r="BQ55" s="188">
        <v>0</v>
      </c>
      <c r="BR55" s="188">
        <v>984</v>
      </c>
      <c r="BS55" s="188">
        <v>2272</v>
      </c>
      <c r="BT55" s="188">
        <v>8968</v>
      </c>
      <c r="BU55" s="188">
        <v>4981</v>
      </c>
      <c r="BV55" s="188">
        <v>5967</v>
      </c>
      <c r="BW55" s="188">
        <v>86</v>
      </c>
      <c r="BX55" s="188">
        <v>-151</v>
      </c>
      <c r="BY55" s="188">
        <v>0</v>
      </c>
      <c r="CA55" s="188">
        <v>6912</v>
      </c>
      <c r="CB55" s="188">
        <v>0</v>
      </c>
      <c r="CC55" s="188">
        <v>8413</v>
      </c>
      <c r="CD55" s="188">
        <v>3546</v>
      </c>
      <c r="CE55" s="188">
        <v>2480</v>
      </c>
      <c r="CF55" s="188">
        <v>1330</v>
      </c>
      <c r="CG55" s="188">
        <v>3945</v>
      </c>
      <c r="CH55" s="188">
        <v>203</v>
      </c>
      <c r="CI55" s="188">
        <v>-181</v>
      </c>
      <c r="CJ55" s="188">
        <v>368</v>
      </c>
      <c r="CL55" s="188">
        <v>5064</v>
      </c>
      <c r="CM55" s="188">
        <v>0</v>
      </c>
      <c r="CN55" s="188">
        <v>6917</v>
      </c>
      <c r="CO55" s="188">
        <v>6086</v>
      </c>
      <c r="CP55" s="188">
        <v>4945</v>
      </c>
      <c r="CQ55" s="188">
        <v>2236</v>
      </c>
      <c r="CR55" s="188">
        <v>4190</v>
      </c>
      <c r="CS55" s="188">
        <v>2019</v>
      </c>
      <c r="CT55" s="188">
        <v>-100</v>
      </c>
      <c r="CU55" s="188">
        <v>40</v>
      </c>
      <c r="CV55" s="190"/>
      <c r="CW55" s="188">
        <v>6067</v>
      </c>
      <c r="CX55" s="188">
        <v>0</v>
      </c>
      <c r="CY55" s="188">
        <v>2394</v>
      </c>
      <c r="CZ55" s="188">
        <v>2580</v>
      </c>
      <c r="DA55" s="188">
        <v>3949</v>
      </c>
      <c r="DB55" s="188">
        <v>7403</v>
      </c>
      <c r="DC55" s="188">
        <v>5198</v>
      </c>
      <c r="DD55" s="188">
        <v>-1457</v>
      </c>
      <c r="DE55" s="188">
        <v>0</v>
      </c>
      <c r="DF55" s="188">
        <v>0</v>
      </c>
      <c r="DH55" s="188">
        <v>6979</v>
      </c>
      <c r="DI55" s="188">
        <v>0</v>
      </c>
      <c r="DJ55" s="188">
        <v>2446</v>
      </c>
      <c r="DK55" s="188">
        <v>2759</v>
      </c>
      <c r="DL55" s="188">
        <v>2731</v>
      </c>
      <c r="DM55" s="188">
        <v>6778</v>
      </c>
      <c r="DN55" s="188">
        <v>3904</v>
      </c>
      <c r="DO55" s="188">
        <v>1870</v>
      </c>
      <c r="DP55" s="188">
        <v>-250</v>
      </c>
      <c r="DQ55" s="188">
        <v>467</v>
      </c>
      <c r="DS55" s="188">
        <v>7097</v>
      </c>
      <c r="DT55" s="188">
        <v>0</v>
      </c>
      <c r="DU55" s="188">
        <v>1365</v>
      </c>
      <c r="DV55" s="188">
        <v>2933</v>
      </c>
      <c r="DW55" s="188">
        <v>8839</v>
      </c>
      <c r="DX55" s="188">
        <v>4513</v>
      </c>
      <c r="DY55" s="188">
        <v>4680</v>
      </c>
      <c r="DZ55" s="188">
        <v>1488</v>
      </c>
      <c r="EA55" s="188">
        <v>-150</v>
      </c>
      <c r="EB55" s="188">
        <v>461</v>
      </c>
      <c r="ED55" s="188">
        <v>7087</v>
      </c>
      <c r="EE55" s="188">
        <v>0</v>
      </c>
      <c r="EF55" s="188">
        <v>1045</v>
      </c>
      <c r="EG55" s="188">
        <v>1266</v>
      </c>
      <c r="EH55" s="188">
        <v>2752</v>
      </c>
      <c r="EI55" s="188">
        <v>12749</v>
      </c>
      <c r="EJ55" s="188">
        <v>6285</v>
      </c>
      <c r="EK55" s="188">
        <v>-410</v>
      </c>
      <c r="EL55" s="188">
        <v>-95</v>
      </c>
      <c r="EM55" s="188">
        <v>0</v>
      </c>
      <c r="EO55" s="188">
        <v>6455</v>
      </c>
      <c r="EP55" s="188">
        <v>0</v>
      </c>
      <c r="EQ55" s="188">
        <v>4628</v>
      </c>
      <c r="ER55" s="188">
        <v>2203</v>
      </c>
      <c r="ES55" s="188">
        <v>563</v>
      </c>
      <c r="ET55" s="188">
        <v>7662</v>
      </c>
      <c r="EU55" s="188">
        <v>4914</v>
      </c>
      <c r="EV55" s="188">
        <v>-570</v>
      </c>
      <c r="EW55" s="188">
        <v>0</v>
      </c>
      <c r="EX55" s="188">
        <v>0</v>
      </c>
      <c r="EZ55" s="188">
        <v>6887</v>
      </c>
      <c r="FA55" s="188">
        <v>0</v>
      </c>
      <c r="FB55" s="188">
        <v>4091</v>
      </c>
      <c r="FC55" s="188">
        <v>2982</v>
      </c>
      <c r="FD55" s="188">
        <v>1190</v>
      </c>
      <c r="FE55" s="188">
        <v>5915</v>
      </c>
      <c r="FF55" s="188">
        <v>3966</v>
      </c>
      <c r="FG55" s="188">
        <v>727</v>
      </c>
      <c r="FH55" s="188">
        <v>-201</v>
      </c>
      <c r="FI55" s="188">
        <v>386</v>
      </c>
      <c r="FK55" s="188">
        <v>5039</v>
      </c>
      <c r="FL55" s="188">
        <v>0</v>
      </c>
      <c r="FM55" s="188">
        <v>6044</v>
      </c>
      <c r="FN55" s="188">
        <v>4759</v>
      </c>
      <c r="FO55" s="188">
        <v>2032</v>
      </c>
      <c r="FP55" s="188">
        <v>9907</v>
      </c>
      <c r="FQ55" s="188">
        <v>4064</v>
      </c>
      <c r="FR55" s="188">
        <v>-642</v>
      </c>
      <c r="FS55" s="188">
        <v>-102</v>
      </c>
      <c r="FT55" s="188">
        <v>58</v>
      </c>
      <c r="FV55" s="188">
        <v>5871</v>
      </c>
      <c r="FW55" s="188">
        <v>0</v>
      </c>
      <c r="FX55" s="188">
        <v>1387</v>
      </c>
      <c r="FY55" s="188">
        <v>2303</v>
      </c>
      <c r="FZ55" s="188">
        <v>3877</v>
      </c>
      <c r="GA55" s="188">
        <v>11446</v>
      </c>
      <c r="GB55" s="188">
        <v>5480</v>
      </c>
      <c r="GC55" s="188">
        <v>-643</v>
      </c>
      <c r="GD55" s="188">
        <v>-94</v>
      </c>
      <c r="GE55" s="188">
        <v>121</v>
      </c>
      <c r="GG55" s="188">
        <v>5047</v>
      </c>
      <c r="GH55" s="188">
        <v>0</v>
      </c>
      <c r="GI55" s="188">
        <v>7711</v>
      </c>
      <c r="GJ55" s="188">
        <v>2395</v>
      </c>
      <c r="GK55" s="188">
        <v>2463</v>
      </c>
      <c r="GL55" s="188">
        <v>4350</v>
      </c>
      <c r="GM55" s="188">
        <v>4706</v>
      </c>
      <c r="GN55" s="188">
        <v>1434</v>
      </c>
      <c r="GO55" s="188">
        <v>-190</v>
      </c>
      <c r="GP55" s="188">
        <v>769</v>
      </c>
      <c r="GR55" s="188">
        <v>6262</v>
      </c>
      <c r="GS55" s="188">
        <v>0</v>
      </c>
      <c r="GT55" s="188">
        <v>1404</v>
      </c>
      <c r="GU55" s="188">
        <v>1967</v>
      </c>
      <c r="GV55" s="188">
        <v>840</v>
      </c>
      <c r="GW55" s="188">
        <v>11135</v>
      </c>
      <c r="GX55" s="188">
        <v>5133</v>
      </c>
      <c r="GY55" s="188">
        <v>-923</v>
      </c>
      <c r="GZ55" s="188">
        <v>0</v>
      </c>
      <c r="HA55" s="188">
        <v>0</v>
      </c>
      <c r="HC55" s="188">
        <v>6070</v>
      </c>
      <c r="HD55" s="188">
        <v>0</v>
      </c>
      <c r="HE55" s="188">
        <v>1344</v>
      </c>
      <c r="HF55" s="188">
        <v>1072</v>
      </c>
      <c r="HG55" s="188">
        <v>476</v>
      </c>
      <c r="HH55" s="188">
        <v>12785</v>
      </c>
      <c r="HI55" s="188">
        <v>5037</v>
      </c>
      <c r="HJ55" s="188">
        <v>-1595</v>
      </c>
      <c r="HK55" s="188">
        <v>0</v>
      </c>
      <c r="HL55" s="188">
        <v>0</v>
      </c>
      <c r="HN55" s="188">
        <v>7088</v>
      </c>
      <c r="HO55" s="188">
        <v>0</v>
      </c>
      <c r="HP55" s="188">
        <v>1255</v>
      </c>
      <c r="HQ55" s="188">
        <v>1174</v>
      </c>
      <c r="HR55" s="188">
        <v>2938</v>
      </c>
      <c r="HS55" s="188">
        <v>10004</v>
      </c>
      <c r="HT55" s="188">
        <v>6822</v>
      </c>
      <c r="HU55" s="188">
        <v>565</v>
      </c>
      <c r="HV55" s="188">
        <v>-151</v>
      </c>
      <c r="HW55" s="188">
        <v>0</v>
      </c>
      <c r="HY55" s="188">
        <v>5974</v>
      </c>
      <c r="HZ55" s="188">
        <v>0</v>
      </c>
      <c r="IA55" s="188">
        <v>6914</v>
      </c>
      <c r="IB55" s="188">
        <v>5127</v>
      </c>
      <c r="IC55" s="188">
        <v>4029</v>
      </c>
      <c r="ID55" s="188">
        <v>2476</v>
      </c>
      <c r="IE55" s="188">
        <v>5089</v>
      </c>
      <c r="IF55" s="188">
        <v>234</v>
      </c>
      <c r="IG55" s="188">
        <v>-157</v>
      </c>
      <c r="IH55" s="188">
        <v>39</v>
      </c>
      <c r="IJ55" s="188">
        <v>7077</v>
      </c>
      <c r="IK55" s="188">
        <v>0</v>
      </c>
      <c r="IL55" s="188">
        <v>1193</v>
      </c>
      <c r="IM55" s="188">
        <v>1708</v>
      </c>
      <c r="IN55" s="188">
        <v>5845</v>
      </c>
      <c r="IO55" s="188">
        <v>6970</v>
      </c>
      <c r="IP55" s="188">
        <v>6655</v>
      </c>
      <c r="IQ55" s="188">
        <v>151</v>
      </c>
      <c r="IR55" s="188">
        <v>-151</v>
      </c>
      <c r="IS55" s="188">
        <v>0</v>
      </c>
      <c r="IU55" s="188">
        <v>5973</v>
      </c>
      <c r="IV55" s="188">
        <v>0</v>
      </c>
      <c r="IW55" s="188">
        <v>6829</v>
      </c>
      <c r="IX55" s="188">
        <v>4631</v>
      </c>
      <c r="IY55" s="188">
        <v>2888</v>
      </c>
      <c r="IZ55" s="188">
        <v>3392</v>
      </c>
      <c r="JA55" s="188">
        <v>5184</v>
      </c>
      <c r="JB55" s="188">
        <v>855</v>
      </c>
      <c r="JC55" s="188">
        <v>-157</v>
      </c>
      <c r="JD55" s="188">
        <v>30</v>
      </c>
      <c r="JF55" s="188">
        <v>6984</v>
      </c>
      <c r="JG55" s="188">
        <v>0</v>
      </c>
      <c r="JH55" s="188">
        <v>7124</v>
      </c>
      <c r="JI55" s="188">
        <v>7716</v>
      </c>
      <c r="JJ55" s="188">
        <v>5153</v>
      </c>
      <c r="JK55" s="188">
        <v>1164</v>
      </c>
      <c r="JL55" s="188">
        <v>4091</v>
      </c>
      <c r="JM55" s="188">
        <v>-981</v>
      </c>
      <c r="JN55" s="188">
        <v>-150</v>
      </c>
      <c r="JO55" s="188">
        <v>33</v>
      </c>
      <c r="JQ55" s="188">
        <v>7085</v>
      </c>
      <c r="JR55" s="188">
        <v>0</v>
      </c>
      <c r="JS55" s="188">
        <v>1027</v>
      </c>
      <c r="JT55" s="188">
        <v>1444</v>
      </c>
      <c r="JU55" s="188">
        <v>6136</v>
      </c>
      <c r="JV55" s="188">
        <v>5977</v>
      </c>
      <c r="JW55" s="188">
        <v>6651</v>
      </c>
      <c r="JX55" s="188">
        <v>349</v>
      </c>
      <c r="JY55" s="188">
        <v>-120</v>
      </c>
      <c r="JZ55" s="188">
        <v>0</v>
      </c>
      <c r="KB55" s="188">
        <v>4192</v>
      </c>
      <c r="KC55" s="188">
        <v>0</v>
      </c>
      <c r="KD55" s="188">
        <v>6769</v>
      </c>
      <c r="KE55" s="188">
        <v>1920</v>
      </c>
      <c r="KF55" s="188">
        <v>112</v>
      </c>
      <c r="KG55" s="188">
        <v>5657</v>
      </c>
      <c r="KH55" s="188">
        <v>4032</v>
      </c>
      <c r="KI55" s="188">
        <v>277</v>
      </c>
      <c r="KJ55" s="188">
        <v>-175</v>
      </c>
      <c r="KK55" s="188">
        <v>906</v>
      </c>
      <c r="KM55" s="188">
        <v>7102</v>
      </c>
      <c r="KN55" s="188">
        <v>0</v>
      </c>
      <c r="KO55" s="188">
        <v>6901</v>
      </c>
      <c r="KP55" s="188">
        <v>2440</v>
      </c>
      <c r="KQ55" s="188">
        <v>1877</v>
      </c>
      <c r="KR55" s="188">
        <v>3852</v>
      </c>
      <c r="KS55" s="188">
        <v>3781</v>
      </c>
      <c r="KT55" s="188">
        <v>3004</v>
      </c>
      <c r="KU55" s="188">
        <v>-150</v>
      </c>
      <c r="KV55" s="188">
        <v>27</v>
      </c>
      <c r="KX55" s="188">
        <v>6089</v>
      </c>
      <c r="KY55" s="188">
        <v>0</v>
      </c>
      <c r="KZ55" s="188">
        <v>810</v>
      </c>
      <c r="LA55" s="188">
        <v>1979</v>
      </c>
      <c r="LB55" s="188">
        <v>5485</v>
      </c>
      <c r="LC55" s="188">
        <v>9371</v>
      </c>
      <c r="LD55" s="188">
        <v>6222</v>
      </c>
      <c r="LE55" s="188">
        <v>-133</v>
      </c>
      <c r="LF55" s="188">
        <v>-151</v>
      </c>
      <c r="LG55" s="188">
        <v>0</v>
      </c>
      <c r="LI55" s="188">
        <v>7099</v>
      </c>
      <c r="LJ55" s="188">
        <v>0</v>
      </c>
      <c r="LK55" s="188">
        <v>6909</v>
      </c>
      <c r="LL55" s="188">
        <v>2264</v>
      </c>
      <c r="LM55" s="188">
        <v>2389</v>
      </c>
      <c r="LN55" s="188">
        <v>2879</v>
      </c>
      <c r="LO55" s="188">
        <v>3909</v>
      </c>
      <c r="LP55" s="188">
        <v>3622</v>
      </c>
      <c r="LQ55" s="188">
        <v>-151</v>
      </c>
      <c r="LR55" s="188">
        <v>24</v>
      </c>
      <c r="LT55" s="188">
        <v>6084</v>
      </c>
      <c r="LU55" s="188">
        <v>0</v>
      </c>
      <c r="LV55" s="188">
        <v>1231</v>
      </c>
      <c r="LW55" s="188">
        <v>2089</v>
      </c>
      <c r="LX55" s="188">
        <v>2737</v>
      </c>
      <c r="LY55" s="188">
        <v>5306</v>
      </c>
      <c r="LZ55" s="188">
        <v>4976</v>
      </c>
      <c r="MA55" s="188">
        <v>-190</v>
      </c>
      <c r="MB55" s="188">
        <v>-80</v>
      </c>
      <c r="MC55" s="188">
        <v>0</v>
      </c>
    </row>
    <row r="56" spans="2:341">
      <c r="B56" s="208">
        <f t="shared" si="10"/>
        <v>6422.7</v>
      </c>
      <c r="C56" s="208">
        <f t="shared" si="11"/>
        <v>0</v>
      </c>
      <c r="D56" s="208">
        <f t="shared" si="12"/>
        <v>3994.0666666666666</v>
      </c>
      <c r="E56" s="208">
        <f t="shared" si="13"/>
        <v>2981.9666666666667</v>
      </c>
      <c r="F56" s="208">
        <f t="shared" si="14"/>
        <v>4176.7333333333336</v>
      </c>
      <c r="G56" s="208">
        <f t="shared" si="15"/>
        <v>5997.7</v>
      </c>
      <c r="H56" s="208">
        <f t="shared" si="16"/>
        <v>5024.5666666666666</v>
      </c>
      <c r="I56" s="208">
        <f t="shared" si="17"/>
        <v>283.86666666666667</v>
      </c>
      <c r="J56" s="208">
        <f t="shared" si="18"/>
        <v>-133.73333333333332</v>
      </c>
      <c r="K56" s="208">
        <f t="shared" si="19"/>
        <v>168.63333333333333</v>
      </c>
      <c r="M56" s="188">
        <v>7071</v>
      </c>
      <c r="N56" s="188">
        <v>0</v>
      </c>
      <c r="O56" s="188">
        <v>1328</v>
      </c>
      <c r="P56" s="188">
        <v>1999</v>
      </c>
      <c r="Q56" s="188">
        <v>8874</v>
      </c>
      <c r="R56" s="188">
        <v>4671</v>
      </c>
      <c r="S56" s="188">
        <v>6029</v>
      </c>
      <c r="T56" s="188">
        <v>293</v>
      </c>
      <c r="U56" s="188">
        <v>-120</v>
      </c>
      <c r="V56" s="188">
        <v>0</v>
      </c>
      <c r="X56" s="188">
        <v>7059</v>
      </c>
      <c r="Y56" s="188">
        <v>0</v>
      </c>
      <c r="Z56" s="188">
        <v>2357</v>
      </c>
      <c r="AA56" s="188">
        <v>3290</v>
      </c>
      <c r="AB56" s="188">
        <v>9331</v>
      </c>
      <c r="AC56" s="188">
        <v>5256</v>
      </c>
      <c r="AD56" s="188">
        <v>4496</v>
      </c>
      <c r="AE56" s="188">
        <v>-593</v>
      </c>
      <c r="AF56" s="188">
        <v>-102</v>
      </c>
      <c r="AG56" s="188">
        <v>42</v>
      </c>
      <c r="AI56" s="188">
        <v>6892</v>
      </c>
      <c r="AJ56" s="188">
        <v>0</v>
      </c>
      <c r="AK56" s="188">
        <v>8173</v>
      </c>
      <c r="AL56" s="188">
        <v>2884</v>
      </c>
      <c r="AM56" s="188">
        <v>1989</v>
      </c>
      <c r="AN56" s="188">
        <v>5230</v>
      </c>
      <c r="AO56" s="188">
        <v>3695</v>
      </c>
      <c r="AP56" s="188">
        <v>402</v>
      </c>
      <c r="AQ56" s="188">
        <v>-251</v>
      </c>
      <c r="AR56" s="188">
        <v>158</v>
      </c>
      <c r="AT56" s="188">
        <v>7085</v>
      </c>
      <c r="AU56" s="188">
        <v>0</v>
      </c>
      <c r="AV56" s="188">
        <v>2291</v>
      </c>
      <c r="AW56" s="188">
        <v>2780</v>
      </c>
      <c r="AX56" s="188">
        <v>9359</v>
      </c>
      <c r="AY56" s="188">
        <v>2516</v>
      </c>
      <c r="AZ56" s="188">
        <v>6021</v>
      </c>
      <c r="BA56" s="188">
        <v>4</v>
      </c>
      <c r="BB56" s="188">
        <v>-100</v>
      </c>
      <c r="BC56" s="188">
        <v>0</v>
      </c>
      <c r="BE56" s="188">
        <v>5966</v>
      </c>
      <c r="BF56" s="188">
        <v>0</v>
      </c>
      <c r="BG56" s="188">
        <v>7149</v>
      </c>
      <c r="BH56" s="188">
        <v>5840</v>
      </c>
      <c r="BI56" s="188">
        <v>3814</v>
      </c>
      <c r="BJ56" s="188">
        <v>2834</v>
      </c>
      <c r="BK56" s="188">
        <v>4967</v>
      </c>
      <c r="BL56" s="188">
        <v>194</v>
      </c>
      <c r="BM56" s="188">
        <v>-201</v>
      </c>
      <c r="BN56" s="188">
        <v>41</v>
      </c>
      <c r="BP56" s="188">
        <v>7083</v>
      </c>
      <c r="BQ56" s="188">
        <v>0</v>
      </c>
      <c r="BR56" s="188">
        <v>1050</v>
      </c>
      <c r="BS56" s="188">
        <v>2231</v>
      </c>
      <c r="BT56" s="188">
        <v>9446</v>
      </c>
      <c r="BU56" s="188">
        <v>4826</v>
      </c>
      <c r="BV56" s="188">
        <v>6008</v>
      </c>
      <c r="BW56" s="188">
        <v>69</v>
      </c>
      <c r="BX56" s="188">
        <v>-150</v>
      </c>
      <c r="BY56" s="188">
        <v>0</v>
      </c>
      <c r="CA56" s="188">
        <v>6911</v>
      </c>
      <c r="CB56" s="188">
        <v>0</v>
      </c>
      <c r="CC56" s="188">
        <v>8526</v>
      </c>
      <c r="CD56" s="188">
        <v>3684</v>
      </c>
      <c r="CE56" s="188">
        <v>2878</v>
      </c>
      <c r="CF56" s="188">
        <v>1275</v>
      </c>
      <c r="CG56" s="188">
        <v>3945</v>
      </c>
      <c r="CH56" s="188">
        <v>185</v>
      </c>
      <c r="CI56" s="188">
        <v>-280</v>
      </c>
      <c r="CJ56" s="188">
        <v>474</v>
      </c>
      <c r="CL56" s="188">
        <v>5062</v>
      </c>
      <c r="CM56" s="188">
        <v>0</v>
      </c>
      <c r="CN56" s="188">
        <v>6902</v>
      </c>
      <c r="CO56" s="188">
        <v>6138</v>
      </c>
      <c r="CP56" s="188">
        <v>5173</v>
      </c>
      <c r="CQ56" s="188">
        <v>2259</v>
      </c>
      <c r="CR56" s="188">
        <v>4190</v>
      </c>
      <c r="CS56" s="188">
        <v>2008</v>
      </c>
      <c r="CT56" s="188">
        <v>-100</v>
      </c>
      <c r="CU56" s="188">
        <v>42</v>
      </c>
      <c r="CV56" s="190"/>
      <c r="CW56" s="188">
        <v>6073</v>
      </c>
      <c r="CX56" s="188">
        <v>0</v>
      </c>
      <c r="CY56" s="188">
        <v>2421</v>
      </c>
      <c r="CZ56" s="188">
        <v>2796</v>
      </c>
      <c r="DA56" s="188">
        <v>3752</v>
      </c>
      <c r="DB56" s="188">
        <v>7408</v>
      </c>
      <c r="DC56" s="188">
        <v>5210</v>
      </c>
      <c r="DD56" s="188">
        <v>-1490</v>
      </c>
      <c r="DE56" s="188">
        <v>0</v>
      </c>
      <c r="DF56" s="188">
        <v>0</v>
      </c>
      <c r="DH56" s="188">
        <v>6969</v>
      </c>
      <c r="DI56" s="188">
        <v>0</v>
      </c>
      <c r="DJ56" s="188">
        <v>2453</v>
      </c>
      <c r="DK56" s="188">
        <v>2814</v>
      </c>
      <c r="DL56" s="188">
        <v>2926</v>
      </c>
      <c r="DM56" s="188">
        <v>6712</v>
      </c>
      <c r="DN56" s="188">
        <v>3904</v>
      </c>
      <c r="DO56" s="188">
        <v>1912</v>
      </c>
      <c r="DP56" s="188">
        <v>-262</v>
      </c>
      <c r="DQ56" s="188">
        <v>569</v>
      </c>
      <c r="DS56" s="188">
        <v>7095</v>
      </c>
      <c r="DT56" s="188">
        <v>0</v>
      </c>
      <c r="DU56" s="188">
        <v>1434</v>
      </c>
      <c r="DV56" s="188">
        <v>2966</v>
      </c>
      <c r="DW56" s="188">
        <v>9058</v>
      </c>
      <c r="DX56" s="188">
        <v>4460</v>
      </c>
      <c r="DY56" s="188">
        <v>4680</v>
      </c>
      <c r="DZ56" s="188">
        <v>1371</v>
      </c>
      <c r="EA56" s="188">
        <v>-150</v>
      </c>
      <c r="EB56" s="188">
        <v>693</v>
      </c>
      <c r="ED56" s="188">
        <v>7083</v>
      </c>
      <c r="EE56" s="188">
        <v>0</v>
      </c>
      <c r="EF56" s="188">
        <v>1053</v>
      </c>
      <c r="EG56" s="188">
        <v>1506</v>
      </c>
      <c r="EH56" s="188">
        <v>2976</v>
      </c>
      <c r="EI56" s="188">
        <v>12772</v>
      </c>
      <c r="EJ56" s="188">
        <v>6431</v>
      </c>
      <c r="EK56" s="188">
        <v>-434</v>
      </c>
      <c r="EL56" s="188">
        <v>-100</v>
      </c>
      <c r="EM56" s="188">
        <v>0</v>
      </c>
      <c r="EO56" s="188">
        <v>6457</v>
      </c>
      <c r="EP56" s="188">
        <v>0</v>
      </c>
      <c r="EQ56" s="188">
        <v>4781</v>
      </c>
      <c r="ER56" s="188">
        <v>2330</v>
      </c>
      <c r="ES56" s="188">
        <v>494</v>
      </c>
      <c r="ET56" s="188">
        <v>7689</v>
      </c>
      <c r="EU56" s="188">
        <v>4914</v>
      </c>
      <c r="EV56" s="188">
        <v>-872</v>
      </c>
      <c r="EW56" s="188">
        <v>0</v>
      </c>
      <c r="EX56" s="188">
        <v>0</v>
      </c>
      <c r="EZ56" s="188">
        <v>6884</v>
      </c>
      <c r="FA56" s="188">
        <v>0</v>
      </c>
      <c r="FB56" s="188">
        <v>4190</v>
      </c>
      <c r="FC56" s="188">
        <v>3235</v>
      </c>
      <c r="FD56" s="188">
        <v>1303</v>
      </c>
      <c r="FE56" s="188">
        <v>5764</v>
      </c>
      <c r="FF56" s="188">
        <v>3966</v>
      </c>
      <c r="FG56" s="188">
        <v>540</v>
      </c>
      <c r="FH56" s="188">
        <v>-201</v>
      </c>
      <c r="FI56" s="188">
        <v>529</v>
      </c>
      <c r="FK56" s="188">
        <v>5037</v>
      </c>
      <c r="FL56" s="188">
        <v>0</v>
      </c>
      <c r="FM56" s="188">
        <v>6042</v>
      </c>
      <c r="FN56" s="188">
        <v>4955</v>
      </c>
      <c r="FO56" s="188">
        <v>2080</v>
      </c>
      <c r="FP56" s="188">
        <v>9996</v>
      </c>
      <c r="FQ56" s="188">
        <v>4064</v>
      </c>
      <c r="FR56" s="188">
        <v>-553</v>
      </c>
      <c r="FS56" s="188">
        <v>-102</v>
      </c>
      <c r="FT56" s="188">
        <v>126</v>
      </c>
      <c r="FV56" s="188">
        <v>5865</v>
      </c>
      <c r="FW56" s="188">
        <v>0</v>
      </c>
      <c r="FX56" s="188">
        <v>1409</v>
      </c>
      <c r="FY56" s="188">
        <v>2350</v>
      </c>
      <c r="FZ56" s="188">
        <v>4211</v>
      </c>
      <c r="GA56" s="188">
        <v>11425</v>
      </c>
      <c r="GB56" s="188">
        <v>5480</v>
      </c>
      <c r="GC56" s="188">
        <v>-704</v>
      </c>
      <c r="GD56" s="188">
        <v>-100</v>
      </c>
      <c r="GE56" s="188">
        <v>190</v>
      </c>
      <c r="GG56" s="188">
        <v>5044</v>
      </c>
      <c r="GH56" s="188">
        <v>0</v>
      </c>
      <c r="GI56" s="188">
        <v>7757</v>
      </c>
      <c r="GJ56" s="188">
        <v>2549</v>
      </c>
      <c r="GK56" s="188">
        <v>2735</v>
      </c>
      <c r="GL56" s="188">
        <v>4218</v>
      </c>
      <c r="GM56" s="188">
        <v>4706</v>
      </c>
      <c r="GN56" s="188">
        <v>1555</v>
      </c>
      <c r="GO56" s="188">
        <v>-201</v>
      </c>
      <c r="GP56" s="188">
        <v>904</v>
      </c>
      <c r="GR56" s="188">
        <v>6263</v>
      </c>
      <c r="GS56" s="188">
        <v>0</v>
      </c>
      <c r="GT56" s="188">
        <v>1427</v>
      </c>
      <c r="GU56" s="188">
        <v>2041</v>
      </c>
      <c r="GV56" s="188">
        <v>1176</v>
      </c>
      <c r="GW56" s="188">
        <v>11257</v>
      </c>
      <c r="GX56" s="188">
        <v>5133</v>
      </c>
      <c r="GY56" s="188">
        <v>-1100</v>
      </c>
      <c r="GZ56" s="188">
        <v>0</v>
      </c>
      <c r="HA56" s="188">
        <v>0</v>
      </c>
      <c r="HC56" s="188">
        <v>6067</v>
      </c>
      <c r="HD56" s="188">
        <v>0</v>
      </c>
      <c r="HE56" s="188">
        <v>1405</v>
      </c>
      <c r="HF56" s="188">
        <v>1139</v>
      </c>
      <c r="HG56" s="188">
        <v>686</v>
      </c>
      <c r="HH56" s="188">
        <v>12812</v>
      </c>
      <c r="HI56" s="188">
        <v>5087</v>
      </c>
      <c r="HJ56" s="188">
        <v>-1846</v>
      </c>
      <c r="HK56" s="188">
        <v>0</v>
      </c>
      <c r="HL56" s="188">
        <v>0</v>
      </c>
      <c r="HN56" s="188">
        <v>7074</v>
      </c>
      <c r="HO56" s="188">
        <v>0</v>
      </c>
      <c r="HP56" s="188">
        <v>1294</v>
      </c>
      <c r="HQ56" s="188">
        <v>1089</v>
      </c>
      <c r="HR56" s="188">
        <v>3190</v>
      </c>
      <c r="HS56" s="188">
        <v>9988</v>
      </c>
      <c r="HT56" s="188">
        <v>6986</v>
      </c>
      <c r="HU56" s="188">
        <v>536</v>
      </c>
      <c r="HV56" s="188">
        <v>-151</v>
      </c>
      <c r="HW56" s="188">
        <v>0</v>
      </c>
      <c r="HY56" s="188">
        <v>5974</v>
      </c>
      <c r="HZ56" s="188">
        <v>0</v>
      </c>
      <c r="IA56" s="188">
        <v>6893</v>
      </c>
      <c r="IB56" s="188">
        <v>5160</v>
      </c>
      <c r="IC56" s="188">
        <v>4068</v>
      </c>
      <c r="ID56" s="188">
        <v>2542</v>
      </c>
      <c r="IE56" s="188">
        <v>5089</v>
      </c>
      <c r="IF56" s="188">
        <v>202</v>
      </c>
      <c r="IG56" s="188">
        <v>-157</v>
      </c>
      <c r="IH56" s="188">
        <v>64</v>
      </c>
      <c r="IJ56" s="188">
        <v>7079</v>
      </c>
      <c r="IK56" s="188">
        <v>0</v>
      </c>
      <c r="IL56" s="188">
        <v>1277</v>
      </c>
      <c r="IM56" s="188">
        <v>1555</v>
      </c>
      <c r="IN56" s="188">
        <v>6824</v>
      </c>
      <c r="IO56" s="188">
        <v>6885</v>
      </c>
      <c r="IP56" s="188">
        <v>6730</v>
      </c>
      <c r="IQ56" s="188">
        <v>-35</v>
      </c>
      <c r="IR56" s="188">
        <v>-148</v>
      </c>
      <c r="IS56" s="188">
        <v>0</v>
      </c>
      <c r="IU56" s="188">
        <v>5967</v>
      </c>
      <c r="IV56" s="188">
        <v>0</v>
      </c>
      <c r="IW56" s="188">
        <v>6891</v>
      </c>
      <c r="IX56" s="188">
        <v>4692</v>
      </c>
      <c r="IY56" s="188">
        <v>2946</v>
      </c>
      <c r="IZ56" s="188">
        <v>3395</v>
      </c>
      <c r="JA56" s="188">
        <v>5184</v>
      </c>
      <c r="JB56" s="188">
        <v>644</v>
      </c>
      <c r="JC56" s="188">
        <v>-157</v>
      </c>
      <c r="JD56" s="188">
        <v>55</v>
      </c>
      <c r="JF56" s="188">
        <v>6989</v>
      </c>
      <c r="JG56" s="188">
        <v>0</v>
      </c>
      <c r="JH56" s="188">
        <v>7142</v>
      </c>
      <c r="JI56" s="188">
        <v>7484</v>
      </c>
      <c r="JJ56" s="188">
        <v>5485</v>
      </c>
      <c r="JK56" s="188">
        <v>1162</v>
      </c>
      <c r="JL56" s="188">
        <v>4091</v>
      </c>
      <c r="JM56" s="188">
        <v>-1003</v>
      </c>
      <c r="JN56" s="188">
        <v>-151</v>
      </c>
      <c r="JO56" s="188">
        <v>33</v>
      </c>
      <c r="JQ56" s="188">
        <v>7075</v>
      </c>
      <c r="JR56" s="188">
        <v>0</v>
      </c>
      <c r="JS56" s="188">
        <v>1040</v>
      </c>
      <c r="JT56" s="188">
        <v>1288</v>
      </c>
      <c r="JU56" s="188">
        <v>6568</v>
      </c>
      <c r="JV56" s="188">
        <v>5807</v>
      </c>
      <c r="JW56" s="188">
        <v>6734</v>
      </c>
      <c r="JX56" s="188">
        <v>534</v>
      </c>
      <c r="JY56" s="188">
        <v>-120</v>
      </c>
      <c r="JZ56" s="188">
        <v>0</v>
      </c>
      <c r="KB56" s="188">
        <v>4192</v>
      </c>
      <c r="KC56" s="188">
        <v>0</v>
      </c>
      <c r="KD56" s="188">
        <v>6973</v>
      </c>
      <c r="KE56" s="188">
        <v>1937</v>
      </c>
      <c r="KF56" s="188">
        <v>274</v>
      </c>
      <c r="KG56" s="188">
        <v>5530</v>
      </c>
      <c r="KH56" s="188">
        <v>4032</v>
      </c>
      <c r="KI56" s="188">
        <v>336</v>
      </c>
      <c r="KJ56" s="188">
        <v>-175</v>
      </c>
      <c r="KK56" s="188">
        <v>1088</v>
      </c>
      <c r="KM56" s="188">
        <v>7097</v>
      </c>
      <c r="KN56" s="188">
        <v>0</v>
      </c>
      <c r="KO56" s="188">
        <v>6994</v>
      </c>
      <c r="KP56" s="188">
        <v>2468</v>
      </c>
      <c r="KQ56" s="188">
        <v>2203</v>
      </c>
      <c r="KR56" s="188">
        <v>3911</v>
      </c>
      <c r="KS56" s="188">
        <v>3781</v>
      </c>
      <c r="KT56" s="188">
        <v>2813</v>
      </c>
      <c r="KU56" s="188">
        <v>-151</v>
      </c>
      <c r="KV56" s="188">
        <v>27</v>
      </c>
      <c r="KX56" s="188">
        <v>6082</v>
      </c>
      <c r="KY56" s="188">
        <v>0</v>
      </c>
      <c r="KZ56" s="188">
        <v>864</v>
      </c>
      <c r="LA56" s="188">
        <v>2011</v>
      </c>
      <c r="LB56" s="188">
        <v>5942</v>
      </c>
      <c r="LC56" s="188">
        <v>9252</v>
      </c>
      <c r="LD56" s="188">
        <v>6298</v>
      </c>
      <c r="LE56" s="188">
        <v>86</v>
      </c>
      <c r="LF56" s="188">
        <v>-151</v>
      </c>
      <c r="LG56" s="188">
        <v>0</v>
      </c>
      <c r="LI56" s="188">
        <v>7100</v>
      </c>
      <c r="LJ56" s="188">
        <v>0</v>
      </c>
      <c r="LK56" s="188">
        <v>7087</v>
      </c>
      <c r="LL56" s="188">
        <v>2312</v>
      </c>
      <c r="LM56" s="188">
        <v>2666</v>
      </c>
      <c r="LN56" s="188">
        <v>2913</v>
      </c>
      <c r="LO56" s="188">
        <v>3909</v>
      </c>
      <c r="LP56" s="188">
        <v>3405</v>
      </c>
      <c r="LQ56" s="188">
        <v>-151</v>
      </c>
      <c r="LR56" s="188">
        <v>24</v>
      </c>
      <c r="LT56" s="188">
        <v>6086</v>
      </c>
      <c r="LU56" s="188">
        <v>0</v>
      </c>
      <c r="LV56" s="188">
        <v>1219</v>
      </c>
      <c r="LW56" s="188">
        <v>1936</v>
      </c>
      <c r="LX56" s="188">
        <v>2875</v>
      </c>
      <c r="LY56" s="188">
        <v>5166</v>
      </c>
      <c r="LZ56" s="188">
        <v>4977</v>
      </c>
      <c r="MA56" s="188">
        <v>57</v>
      </c>
      <c r="MB56" s="188">
        <v>-80</v>
      </c>
      <c r="MC56" s="188">
        <v>0</v>
      </c>
    </row>
    <row r="57" spans="2:341">
      <c r="B57" s="208">
        <f t="shared" si="10"/>
        <v>6422.3666666666668</v>
      </c>
      <c r="C57" s="208">
        <f t="shared" si="11"/>
        <v>0</v>
      </c>
      <c r="D57" s="208">
        <f t="shared" si="12"/>
        <v>4018.8333333333335</v>
      </c>
      <c r="E57" s="208">
        <f t="shared" si="13"/>
        <v>2995</v>
      </c>
      <c r="F57" s="208">
        <f t="shared" si="14"/>
        <v>4297.9333333333334</v>
      </c>
      <c r="G57" s="208">
        <f t="shared" si="15"/>
        <v>5966.9333333333334</v>
      </c>
      <c r="H57" s="208">
        <f t="shared" si="16"/>
        <v>5055.333333333333</v>
      </c>
      <c r="I57" s="208">
        <f t="shared" si="17"/>
        <v>259.23333333333335</v>
      </c>
      <c r="J57" s="208">
        <f t="shared" si="18"/>
        <v>-132.56666666666666</v>
      </c>
      <c r="K57" s="208">
        <f t="shared" si="19"/>
        <v>221.66666666666666</v>
      </c>
      <c r="M57" s="188">
        <v>7067</v>
      </c>
      <c r="N57" s="188">
        <v>0</v>
      </c>
      <c r="O57" s="188">
        <v>1347</v>
      </c>
      <c r="P57" s="188">
        <v>2002</v>
      </c>
      <c r="Q57" s="188">
        <v>8778</v>
      </c>
      <c r="R57" s="188">
        <v>4804</v>
      </c>
      <c r="S57" s="188">
        <v>6160</v>
      </c>
      <c r="T57" s="188">
        <v>422</v>
      </c>
      <c r="U57" s="188">
        <v>-120</v>
      </c>
      <c r="V57" s="188">
        <v>0</v>
      </c>
      <c r="X57" s="188">
        <v>7055</v>
      </c>
      <c r="Y57" s="188">
        <v>0</v>
      </c>
      <c r="Z57" s="188">
        <v>2350</v>
      </c>
      <c r="AA57" s="188">
        <v>3245</v>
      </c>
      <c r="AB57" s="188">
        <v>9307</v>
      </c>
      <c r="AC57" s="188">
        <v>5499</v>
      </c>
      <c r="AD57" s="188">
        <v>4496</v>
      </c>
      <c r="AE57" s="188">
        <v>-576</v>
      </c>
      <c r="AF57" s="188">
        <v>-102</v>
      </c>
      <c r="AG57" s="188">
        <v>67</v>
      </c>
      <c r="AI57" s="188">
        <v>6891</v>
      </c>
      <c r="AJ57" s="188">
        <v>0</v>
      </c>
      <c r="AK57" s="188">
        <v>8227</v>
      </c>
      <c r="AL57" s="188">
        <v>2914</v>
      </c>
      <c r="AM57" s="188">
        <v>2206</v>
      </c>
      <c r="AN57" s="188">
        <v>5144</v>
      </c>
      <c r="AO57" s="188">
        <v>3695</v>
      </c>
      <c r="AP57" s="188">
        <v>250</v>
      </c>
      <c r="AQ57" s="188">
        <v>-263</v>
      </c>
      <c r="AR57" s="188">
        <v>235</v>
      </c>
      <c r="AT57" s="188">
        <v>7069</v>
      </c>
      <c r="AU57" s="188">
        <v>0</v>
      </c>
      <c r="AV57" s="188">
        <v>2351</v>
      </c>
      <c r="AW57" s="188">
        <v>2750</v>
      </c>
      <c r="AX57" s="188">
        <v>9524</v>
      </c>
      <c r="AY57" s="188">
        <v>2519</v>
      </c>
      <c r="AZ57" s="188">
        <v>6073</v>
      </c>
      <c r="BA57" s="188">
        <v>52</v>
      </c>
      <c r="BB57" s="188">
        <v>-100</v>
      </c>
      <c r="BC57" s="188">
        <v>0</v>
      </c>
      <c r="BE57" s="188">
        <v>5972</v>
      </c>
      <c r="BF57" s="188">
        <v>0</v>
      </c>
      <c r="BG57" s="188">
        <v>7151</v>
      </c>
      <c r="BH57" s="188">
        <v>5973</v>
      </c>
      <c r="BI57" s="188">
        <v>3880</v>
      </c>
      <c r="BJ57" s="188">
        <v>2811</v>
      </c>
      <c r="BK57" s="188">
        <v>4967</v>
      </c>
      <c r="BL57" s="188">
        <v>42</v>
      </c>
      <c r="BM57" s="188">
        <v>-201</v>
      </c>
      <c r="BN57" s="188">
        <v>42</v>
      </c>
      <c r="BP57" s="188">
        <v>7083</v>
      </c>
      <c r="BQ57" s="188">
        <v>0</v>
      </c>
      <c r="BR57" s="188">
        <v>1118</v>
      </c>
      <c r="BS57" s="188">
        <v>2338</v>
      </c>
      <c r="BT57" s="188">
        <v>9428</v>
      </c>
      <c r="BU57" s="188">
        <v>4762</v>
      </c>
      <c r="BV57" s="188">
        <v>6074</v>
      </c>
      <c r="BW57" s="188">
        <v>50</v>
      </c>
      <c r="BX57" s="188">
        <v>-151</v>
      </c>
      <c r="BY57" s="188">
        <v>0</v>
      </c>
      <c r="CA57" s="188">
        <v>6913</v>
      </c>
      <c r="CB57" s="188">
        <v>0</v>
      </c>
      <c r="CC57" s="188">
        <v>8549</v>
      </c>
      <c r="CD57" s="188">
        <v>3712</v>
      </c>
      <c r="CE57" s="188">
        <v>2985</v>
      </c>
      <c r="CF57" s="188">
        <v>1183</v>
      </c>
      <c r="CG57" s="188">
        <v>3945</v>
      </c>
      <c r="CH57" s="188">
        <v>115</v>
      </c>
      <c r="CI57" s="188">
        <v>-227</v>
      </c>
      <c r="CJ57" s="188">
        <v>615</v>
      </c>
      <c r="CL57" s="188">
        <v>5065</v>
      </c>
      <c r="CM57" s="188">
        <v>0</v>
      </c>
      <c r="CN57" s="188">
        <v>6845</v>
      </c>
      <c r="CO57" s="188">
        <v>6129</v>
      </c>
      <c r="CP57" s="188">
        <v>5181</v>
      </c>
      <c r="CQ57" s="188">
        <v>2307</v>
      </c>
      <c r="CR57" s="188">
        <v>4190</v>
      </c>
      <c r="CS57" s="188">
        <v>2078</v>
      </c>
      <c r="CT57" s="188">
        <v>-100</v>
      </c>
      <c r="CU57" s="188">
        <v>51</v>
      </c>
      <c r="CV57" s="190"/>
      <c r="CW57" s="188">
        <v>6072</v>
      </c>
      <c r="CX57" s="188">
        <v>0</v>
      </c>
      <c r="CY57" s="188">
        <v>2446</v>
      </c>
      <c r="CZ57" s="188">
        <v>2935</v>
      </c>
      <c r="DA57" s="188">
        <v>3847</v>
      </c>
      <c r="DB57" s="188">
        <v>7337</v>
      </c>
      <c r="DC57" s="188">
        <v>5273</v>
      </c>
      <c r="DD57" s="188">
        <v>-1773</v>
      </c>
      <c r="DE57" s="188">
        <v>0</v>
      </c>
      <c r="DF57" s="188">
        <v>0</v>
      </c>
      <c r="DH57" s="188">
        <v>6972</v>
      </c>
      <c r="DI57" s="188">
        <v>0</v>
      </c>
      <c r="DJ57" s="188">
        <v>2470</v>
      </c>
      <c r="DK57" s="188">
        <v>2859</v>
      </c>
      <c r="DL57" s="188">
        <v>2879</v>
      </c>
      <c r="DM57" s="188">
        <v>6654</v>
      </c>
      <c r="DN57" s="188">
        <v>3904</v>
      </c>
      <c r="DO57" s="188">
        <v>1862</v>
      </c>
      <c r="DP57" s="188">
        <v>-262</v>
      </c>
      <c r="DQ57" s="188">
        <v>699</v>
      </c>
      <c r="DS57" s="188">
        <v>7099</v>
      </c>
      <c r="DT57" s="188">
        <v>0</v>
      </c>
      <c r="DU57" s="188">
        <v>1550</v>
      </c>
      <c r="DV57" s="188">
        <v>3010</v>
      </c>
      <c r="DW57" s="188">
        <v>9112</v>
      </c>
      <c r="DX57" s="188">
        <v>4344</v>
      </c>
      <c r="DY57" s="188">
        <v>4680</v>
      </c>
      <c r="DZ57" s="188">
        <v>1107</v>
      </c>
      <c r="EA57" s="188">
        <v>-151</v>
      </c>
      <c r="EB57" s="188">
        <v>935</v>
      </c>
      <c r="ED57" s="188">
        <v>7077</v>
      </c>
      <c r="EE57" s="188">
        <v>0</v>
      </c>
      <c r="EF57" s="188">
        <v>1061</v>
      </c>
      <c r="EG57" s="188">
        <v>1466</v>
      </c>
      <c r="EH57" s="188">
        <v>3009</v>
      </c>
      <c r="EI57" s="188">
        <v>13010</v>
      </c>
      <c r="EJ57" s="188">
        <v>6571</v>
      </c>
      <c r="EK57" s="188">
        <v>-445</v>
      </c>
      <c r="EL57" s="188">
        <v>-100</v>
      </c>
      <c r="EM57" s="188">
        <v>0</v>
      </c>
      <c r="EO57" s="188">
        <v>6453</v>
      </c>
      <c r="EP57" s="188">
        <v>0</v>
      </c>
      <c r="EQ57" s="188">
        <v>4761</v>
      </c>
      <c r="ER57" s="188">
        <v>2406</v>
      </c>
      <c r="ES57" s="188">
        <v>572</v>
      </c>
      <c r="ET57" s="188">
        <v>7684</v>
      </c>
      <c r="EU57" s="188">
        <v>4915</v>
      </c>
      <c r="EV57" s="188">
        <v>-729</v>
      </c>
      <c r="EW57" s="188">
        <v>0</v>
      </c>
      <c r="EX57" s="188">
        <v>0</v>
      </c>
      <c r="EZ57" s="188">
        <v>6882</v>
      </c>
      <c r="FA57" s="188">
        <v>0</v>
      </c>
      <c r="FB57" s="188">
        <v>4308</v>
      </c>
      <c r="FC57" s="188">
        <v>3250</v>
      </c>
      <c r="FD57" s="188">
        <v>1363</v>
      </c>
      <c r="FE57" s="188">
        <v>5633</v>
      </c>
      <c r="FF57" s="188">
        <v>3966</v>
      </c>
      <c r="FG57" s="188">
        <v>559</v>
      </c>
      <c r="FH57" s="188">
        <v>-202</v>
      </c>
      <c r="FI57" s="188">
        <v>697</v>
      </c>
      <c r="FK57" s="188">
        <v>5034</v>
      </c>
      <c r="FL57" s="188">
        <v>0</v>
      </c>
      <c r="FM57" s="188">
        <v>6053</v>
      </c>
      <c r="FN57" s="188">
        <v>4893</v>
      </c>
      <c r="FO57" s="188">
        <v>2060</v>
      </c>
      <c r="FP57" s="188">
        <v>9997</v>
      </c>
      <c r="FQ57" s="188">
        <v>4064</v>
      </c>
      <c r="FR57" s="188">
        <v>-648</v>
      </c>
      <c r="FS57" s="188">
        <v>-102</v>
      </c>
      <c r="FT57" s="188">
        <v>262</v>
      </c>
      <c r="FV57" s="188">
        <v>5867</v>
      </c>
      <c r="FW57" s="188">
        <v>0</v>
      </c>
      <c r="FX57" s="188">
        <v>1462</v>
      </c>
      <c r="FY57" s="188">
        <v>2374</v>
      </c>
      <c r="FZ57" s="188">
        <v>4284</v>
      </c>
      <c r="GA57" s="188">
        <v>11381</v>
      </c>
      <c r="GB57" s="188">
        <v>5480</v>
      </c>
      <c r="GC57" s="188">
        <v>-650</v>
      </c>
      <c r="GD57" s="188">
        <v>-100</v>
      </c>
      <c r="GE57" s="188">
        <v>325</v>
      </c>
      <c r="GG57" s="188">
        <v>5048</v>
      </c>
      <c r="GH57" s="188">
        <v>0</v>
      </c>
      <c r="GI57" s="188">
        <v>7845</v>
      </c>
      <c r="GJ57" s="188">
        <v>2615</v>
      </c>
      <c r="GK57" s="188">
        <v>2826</v>
      </c>
      <c r="GL57" s="188">
        <v>4084</v>
      </c>
      <c r="GM57" s="188">
        <v>4706</v>
      </c>
      <c r="GN57" s="188">
        <v>1386</v>
      </c>
      <c r="GO57" s="188">
        <v>-201</v>
      </c>
      <c r="GP57" s="188">
        <v>1072</v>
      </c>
      <c r="GR57" s="188">
        <v>6267</v>
      </c>
      <c r="GS57" s="188">
        <v>0</v>
      </c>
      <c r="GT57" s="188">
        <v>1420</v>
      </c>
      <c r="GU57" s="188">
        <v>1980</v>
      </c>
      <c r="GV57" s="188">
        <v>1208</v>
      </c>
      <c r="GW57" s="188">
        <v>11227</v>
      </c>
      <c r="GX57" s="188">
        <v>5133</v>
      </c>
      <c r="GY57" s="188">
        <v>-1109</v>
      </c>
      <c r="GZ57" s="188">
        <v>0</v>
      </c>
      <c r="HA57" s="188">
        <v>0</v>
      </c>
      <c r="HC57" s="188">
        <v>6068</v>
      </c>
      <c r="HD57" s="188">
        <v>0</v>
      </c>
      <c r="HE57" s="188">
        <v>1442</v>
      </c>
      <c r="HF57" s="188">
        <v>1058</v>
      </c>
      <c r="HG57" s="188">
        <v>1074</v>
      </c>
      <c r="HH57" s="188">
        <v>12784</v>
      </c>
      <c r="HI57" s="188">
        <v>5160</v>
      </c>
      <c r="HJ57" s="188">
        <v>-1832</v>
      </c>
      <c r="HK57" s="188">
        <v>0</v>
      </c>
      <c r="HL57" s="188">
        <v>0</v>
      </c>
      <c r="HN57" s="188">
        <v>7076</v>
      </c>
      <c r="HO57" s="188">
        <v>0</v>
      </c>
      <c r="HP57" s="188">
        <v>1298</v>
      </c>
      <c r="HQ57" s="188">
        <v>1038</v>
      </c>
      <c r="HR57" s="188">
        <v>3793</v>
      </c>
      <c r="HS57" s="188">
        <v>9971</v>
      </c>
      <c r="HT57" s="188">
        <v>7144</v>
      </c>
      <c r="HU57" s="188">
        <v>416</v>
      </c>
      <c r="HV57" s="188">
        <v>-151</v>
      </c>
      <c r="HW57" s="188">
        <v>0</v>
      </c>
      <c r="HY57" s="188">
        <v>5973</v>
      </c>
      <c r="HZ57" s="188">
        <v>0</v>
      </c>
      <c r="IA57" s="188">
        <v>6880</v>
      </c>
      <c r="IB57" s="188">
        <v>5147</v>
      </c>
      <c r="IC57" s="188">
        <v>4111</v>
      </c>
      <c r="ID57" s="188">
        <v>2565</v>
      </c>
      <c r="IE57" s="188">
        <v>5089</v>
      </c>
      <c r="IF57" s="188">
        <v>330</v>
      </c>
      <c r="IG57" s="188">
        <v>-157</v>
      </c>
      <c r="IH57" s="188">
        <v>135</v>
      </c>
      <c r="IJ57" s="188">
        <v>7080</v>
      </c>
      <c r="IK57" s="188">
        <v>0</v>
      </c>
      <c r="IL57" s="188">
        <v>1265</v>
      </c>
      <c r="IM57" s="188">
        <v>1407</v>
      </c>
      <c r="IN57" s="188">
        <v>7375</v>
      </c>
      <c r="IO57" s="188">
        <v>6748</v>
      </c>
      <c r="IP57" s="188">
        <v>6786</v>
      </c>
      <c r="IQ57" s="188">
        <v>-74</v>
      </c>
      <c r="IR57" s="188">
        <v>-151</v>
      </c>
      <c r="IS57" s="188">
        <v>0</v>
      </c>
      <c r="IU57" s="188">
        <v>5960</v>
      </c>
      <c r="IV57" s="188">
        <v>0</v>
      </c>
      <c r="IW57" s="188">
        <v>6872</v>
      </c>
      <c r="IX57" s="188">
        <v>4663</v>
      </c>
      <c r="IY57" s="188">
        <v>2752</v>
      </c>
      <c r="IZ57" s="188">
        <v>3454</v>
      </c>
      <c r="JA57" s="188">
        <v>5184</v>
      </c>
      <c r="JB57" s="188">
        <v>917</v>
      </c>
      <c r="JC57" s="188">
        <v>-157</v>
      </c>
      <c r="JD57" s="188">
        <v>118</v>
      </c>
      <c r="JF57" s="188">
        <v>6986</v>
      </c>
      <c r="JG57" s="188">
        <v>0</v>
      </c>
      <c r="JH57" s="188">
        <v>7112</v>
      </c>
      <c r="JI57" s="188">
        <v>7383</v>
      </c>
      <c r="JJ57" s="188">
        <v>5518</v>
      </c>
      <c r="JK57" s="188">
        <v>1156</v>
      </c>
      <c r="JL57" s="188">
        <v>4091</v>
      </c>
      <c r="JM57" s="188">
        <v>-1029</v>
      </c>
      <c r="JN57" s="188">
        <v>-151</v>
      </c>
      <c r="JO57" s="188">
        <v>32</v>
      </c>
      <c r="JQ57" s="188">
        <v>7077</v>
      </c>
      <c r="JR57" s="188">
        <v>0</v>
      </c>
      <c r="JS57" s="188">
        <v>1053</v>
      </c>
      <c r="JT57" s="188">
        <v>1548</v>
      </c>
      <c r="JU57" s="188">
        <v>6942</v>
      </c>
      <c r="JV57" s="188">
        <v>5648</v>
      </c>
      <c r="JW57" s="188">
        <v>6850</v>
      </c>
      <c r="JX57" s="188">
        <v>436</v>
      </c>
      <c r="JY57" s="188">
        <v>-120</v>
      </c>
      <c r="JZ57" s="188">
        <v>0</v>
      </c>
      <c r="KB57" s="188">
        <v>4195</v>
      </c>
      <c r="KC57" s="188">
        <v>0</v>
      </c>
      <c r="KD57" s="188">
        <v>7079</v>
      </c>
      <c r="KE57" s="188">
        <v>2034</v>
      </c>
      <c r="KF57" s="188">
        <v>409</v>
      </c>
      <c r="KG57" s="188">
        <v>5336</v>
      </c>
      <c r="KH57" s="188">
        <v>4032</v>
      </c>
      <c r="KI57" s="188">
        <v>228</v>
      </c>
      <c r="KJ57" s="188">
        <v>-175</v>
      </c>
      <c r="KK57" s="188">
        <v>1314</v>
      </c>
      <c r="KM57" s="188">
        <v>7100</v>
      </c>
      <c r="KN57" s="188">
        <v>0</v>
      </c>
      <c r="KO57" s="188">
        <v>7059</v>
      </c>
      <c r="KP57" s="188">
        <v>2513</v>
      </c>
      <c r="KQ57" s="188">
        <v>2268</v>
      </c>
      <c r="KR57" s="188">
        <v>3892</v>
      </c>
      <c r="KS57" s="188">
        <v>3781</v>
      </c>
      <c r="KT57" s="188">
        <v>2836</v>
      </c>
      <c r="KU57" s="188">
        <v>-151</v>
      </c>
      <c r="KV57" s="188">
        <v>27</v>
      </c>
      <c r="KX57" s="188">
        <v>6081</v>
      </c>
      <c r="KY57" s="188">
        <v>0</v>
      </c>
      <c r="KZ57" s="188">
        <v>868</v>
      </c>
      <c r="LA57" s="188">
        <v>2052</v>
      </c>
      <c r="LB57" s="188">
        <v>6505</v>
      </c>
      <c r="LC57" s="188">
        <v>9147</v>
      </c>
      <c r="LD57" s="188">
        <v>6366</v>
      </c>
      <c r="LE57" s="188">
        <v>-161</v>
      </c>
      <c r="LF57" s="188">
        <v>-151</v>
      </c>
      <c r="LG57" s="188">
        <v>0</v>
      </c>
      <c r="LI57" s="188">
        <v>7105</v>
      </c>
      <c r="LJ57" s="188">
        <v>0</v>
      </c>
      <c r="LK57" s="188">
        <v>7109</v>
      </c>
      <c r="LL57" s="188">
        <v>2263</v>
      </c>
      <c r="LM57" s="188">
        <v>2742</v>
      </c>
      <c r="LN57" s="188">
        <v>2874</v>
      </c>
      <c r="LO57" s="188">
        <v>3909</v>
      </c>
      <c r="LP57" s="188">
        <v>3690</v>
      </c>
      <c r="LQ57" s="188">
        <v>-151</v>
      </c>
      <c r="LR57" s="188">
        <v>24</v>
      </c>
      <c r="LT57" s="188">
        <v>6084</v>
      </c>
      <c r="LU57" s="188">
        <v>0</v>
      </c>
      <c r="LV57" s="188">
        <v>1214</v>
      </c>
      <c r="LW57" s="188">
        <v>1893</v>
      </c>
      <c r="LX57" s="188">
        <v>3000</v>
      </c>
      <c r="LY57" s="188">
        <v>5053</v>
      </c>
      <c r="LZ57" s="188">
        <v>4976</v>
      </c>
      <c r="MA57" s="188">
        <v>27</v>
      </c>
      <c r="MB57" s="188">
        <v>-80</v>
      </c>
      <c r="MC57" s="188">
        <v>0</v>
      </c>
    </row>
    <row r="58" spans="2:341">
      <c r="B58" s="208">
        <f t="shared" si="10"/>
        <v>6424.3666666666668</v>
      </c>
      <c r="C58" s="208">
        <f t="shared" si="11"/>
        <v>0</v>
      </c>
      <c r="D58" s="208">
        <f t="shared" si="12"/>
        <v>4057.2666666666669</v>
      </c>
      <c r="E58" s="208">
        <f t="shared" si="13"/>
        <v>3080.3</v>
      </c>
      <c r="F58" s="208">
        <f t="shared" si="14"/>
        <v>4470.5666666666666</v>
      </c>
      <c r="G58" s="208">
        <f t="shared" si="15"/>
        <v>5938.4666666666662</v>
      </c>
      <c r="H58" s="208">
        <f t="shared" si="16"/>
        <v>5093.2333333333336</v>
      </c>
      <c r="I58" s="208">
        <f t="shared" si="17"/>
        <v>235.7</v>
      </c>
      <c r="J58" s="208">
        <f t="shared" si="18"/>
        <v>-132.13333333333333</v>
      </c>
      <c r="K58" s="208">
        <f t="shared" si="19"/>
        <v>290.93333333333334</v>
      </c>
      <c r="M58" s="188">
        <v>7066</v>
      </c>
      <c r="N58" s="188">
        <v>0</v>
      </c>
      <c r="O58" s="188">
        <v>1422</v>
      </c>
      <c r="P58" s="188">
        <v>2057</v>
      </c>
      <c r="Q58" s="188">
        <v>9135</v>
      </c>
      <c r="R58" s="188">
        <v>4835</v>
      </c>
      <c r="S58" s="188">
        <v>6316</v>
      </c>
      <c r="T58" s="188">
        <v>51</v>
      </c>
      <c r="U58" s="188">
        <v>-120</v>
      </c>
      <c r="V58" s="188">
        <v>0</v>
      </c>
      <c r="X58" s="188">
        <v>7059</v>
      </c>
      <c r="Y58" s="188">
        <v>0</v>
      </c>
      <c r="Z58" s="188">
        <v>2362</v>
      </c>
      <c r="AA58" s="188">
        <v>3284</v>
      </c>
      <c r="AB58" s="188">
        <v>9514</v>
      </c>
      <c r="AC58" s="188">
        <v>5525</v>
      </c>
      <c r="AD58" s="188">
        <v>4496</v>
      </c>
      <c r="AE58" s="188">
        <v>-518</v>
      </c>
      <c r="AF58" s="188">
        <v>-101</v>
      </c>
      <c r="AG58" s="188">
        <v>119</v>
      </c>
      <c r="AI58" s="188">
        <v>6892</v>
      </c>
      <c r="AJ58" s="188">
        <v>0</v>
      </c>
      <c r="AK58" s="188">
        <v>8276</v>
      </c>
      <c r="AL58" s="188">
        <v>3004</v>
      </c>
      <c r="AM58" s="188">
        <v>2539</v>
      </c>
      <c r="AN58" s="188">
        <v>5052</v>
      </c>
      <c r="AO58" s="188">
        <v>3695</v>
      </c>
      <c r="AP58" s="188">
        <v>198</v>
      </c>
      <c r="AQ58" s="188">
        <v>-262</v>
      </c>
      <c r="AR58" s="188">
        <v>342</v>
      </c>
      <c r="AT58" s="188">
        <v>7081</v>
      </c>
      <c r="AU58" s="188">
        <v>0</v>
      </c>
      <c r="AV58" s="188">
        <v>2388</v>
      </c>
      <c r="AW58" s="188">
        <v>2780</v>
      </c>
      <c r="AX58" s="188">
        <v>9604</v>
      </c>
      <c r="AY58" s="188">
        <v>2541</v>
      </c>
      <c r="AZ58" s="188">
        <v>6152</v>
      </c>
      <c r="BA58" s="188">
        <v>195</v>
      </c>
      <c r="BB58" s="188">
        <v>-100</v>
      </c>
      <c r="BC58" s="188">
        <v>0</v>
      </c>
      <c r="BE58" s="188">
        <v>5968</v>
      </c>
      <c r="BF58" s="188">
        <v>0</v>
      </c>
      <c r="BG58" s="188">
        <v>7170</v>
      </c>
      <c r="BH58" s="188">
        <v>6046</v>
      </c>
      <c r="BI58" s="188">
        <v>4014</v>
      </c>
      <c r="BJ58" s="188">
        <v>2694</v>
      </c>
      <c r="BK58" s="188">
        <v>4967</v>
      </c>
      <c r="BL58" s="188">
        <v>138</v>
      </c>
      <c r="BM58" s="188">
        <v>-202</v>
      </c>
      <c r="BN58" s="188">
        <v>67</v>
      </c>
      <c r="BP58" s="188">
        <v>7091</v>
      </c>
      <c r="BQ58" s="188">
        <v>0</v>
      </c>
      <c r="BR58" s="188">
        <v>1186</v>
      </c>
      <c r="BS58" s="188">
        <v>2499</v>
      </c>
      <c r="BT58" s="188">
        <v>9594</v>
      </c>
      <c r="BU58" s="188">
        <v>4870</v>
      </c>
      <c r="BV58" s="188">
        <v>6143</v>
      </c>
      <c r="BW58" s="188">
        <v>-92</v>
      </c>
      <c r="BX58" s="188">
        <v>-151</v>
      </c>
      <c r="BY58" s="188">
        <v>0</v>
      </c>
      <c r="CA58" s="188">
        <v>6920</v>
      </c>
      <c r="CB58" s="188">
        <v>0</v>
      </c>
      <c r="CC58" s="188">
        <v>8541</v>
      </c>
      <c r="CD58" s="188">
        <v>3858</v>
      </c>
      <c r="CE58" s="188">
        <v>3474</v>
      </c>
      <c r="CF58" s="188">
        <v>1071</v>
      </c>
      <c r="CG58" s="188">
        <v>3945</v>
      </c>
      <c r="CH58" s="188">
        <v>26</v>
      </c>
      <c r="CI58" s="188">
        <v>-217</v>
      </c>
      <c r="CJ58" s="188">
        <v>777</v>
      </c>
      <c r="CL58" s="188">
        <v>5062</v>
      </c>
      <c r="CM58" s="188">
        <v>0</v>
      </c>
      <c r="CN58" s="188">
        <v>6835</v>
      </c>
      <c r="CO58" s="188">
        <v>6249</v>
      </c>
      <c r="CP58" s="188">
        <v>5267</v>
      </c>
      <c r="CQ58" s="188">
        <v>2339</v>
      </c>
      <c r="CR58" s="188">
        <v>4190</v>
      </c>
      <c r="CS58" s="188">
        <v>1992</v>
      </c>
      <c r="CT58" s="188">
        <v>-100</v>
      </c>
      <c r="CU58" s="188">
        <v>82</v>
      </c>
      <c r="CV58" s="190"/>
      <c r="CW58" s="188">
        <v>6071</v>
      </c>
      <c r="CX58" s="188">
        <v>0</v>
      </c>
      <c r="CY58" s="188">
        <v>2472</v>
      </c>
      <c r="CZ58" s="188">
        <v>3216</v>
      </c>
      <c r="DA58" s="188">
        <v>4105</v>
      </c>
      <c r="DB58" s="188">
        <v>7402</v>
      </c>
      <c r="DC58" s="188">
        <v>5414</v>
      </c>
      <c r="DD58" s="188">
        <v>-1798</v>
      </c>
      <c r="DE58" s="188">
        <v>0</v>
      </c>
      <c r="DF58" s="188">
        <v>0</v>
      </c>
      <c r="DH58" s="188">
        <v>6974</v>
      </c>
      <c r="DI58" s="188">
        <v>0</v>
      </c>
      <c r="DJ58" s="188">
        <v>2526</v>
      </c>
      <c r="DK58" s="188">
        <v>2935</v>
      </c>
      <c r="DL58" s="188">
        <v>3005</v>
      </c>
      <c r="DM58" s="188">
        <v>6636</v>
      </c>
      <c r="DN58" s="188">
        <v>3904</v>
      </c>
      <c r="DO58" s="188">
        <v>1884</v>
      </c>
      <c r="DP58" s="188">
        <v>-263</v>
      </c>
      <c r="DQ58" s="188">
        <v>841</v>
      </c>
      <c r="DS58" s="188">
        <v>7097</v>
      </c>
      <c r="DT58" s="188">
        <v>0</v>
      </c>
      <c r="DU58" s="188">
        <v>1611</v>
      </c>
      <c r="DV58" s="188">
        <v>3016</v>
      </c>
      <c r="DW58" s="188">
        <v>9107</v>
      </c>
      <c r="DX58" s="188">
        <v>4228</v>
      </c>
      <c r="DY58" s="188">
        <v>4680</v>
      </c>
      <c r="DZ58" s="188">
        <v>1142</v>
      </c>
      <c r="EA58" s="188">
        <v>-151</v>
      </c>
      <c r="EB58" s="188">
        <v>1205</v>
      </c>
      <c r="ED58" s="188">
        <v>7085</v>
      </c>
      <c r="EE58" s="188">
        <v>0</v>
      </c>
      <c r="EF58" s="188">
        <v>1073</v>
      </c>
      <c r="EG58" s="188">
        <v>1423</v>
      </c>
      <c r="EH58" s="188">
        <v>2788</v>
      </c>
      <c r="EI58" s="188">
        <v>13110</v>
      </c>
      <c r="EJ58" s="188">
        <v>6720</v>
      </c>
      <c r="EK58" s="188">
        <v>-234</v>
      </c>
      <c r="EL58" s="188">
        <v>-100</v>
      </c>
      <c r="EM58" s="188">
        <v>0</v>
      </c>
      <c r="EO58" s="188">
        <v>6460</v>
      </c>
      <c r="EP58" s="188">
        <v>0</v>
      </c>
      <c r="EQ58" s="188">
        <v>4910</v>
      </c>
      <c r="ER58" s="188">
        <v>2432</v>
      </c>
      <c r="ES58" s="188">
        <v>625</v>
      </c>
      <c r="ET58" s="188">
        <v>7700</v>
      </c>
      <c r="EU58" s="188">
        <v>4923</v>
      </c>
      <c r="EV58" s="188">
        <v>-678</v>
      </c>
      <c r="EW58" s="188">
        <v>0</v>
      </c>
      <c r="EX58" s="188">
        <v>0</v>
      </c>
      <c r="EZ58" s="188">
        <v>6887</v>
      </c>
      <c r="FA58" s="188">
        <v>0</v>
      </c>
      <c r="FB58" s="188">
        <v>4431</v>
      </c>
      <c r="FC58" s="188">
        <v>3357</v>
      </c>
      <c r="FD58" s="188">
        <v>1662</v>
      </c>
      <c r="FE58" s="188">
        <v>5502</v>
      </c>
      <c r="FF58" s="188">
        <v>3966</v>
      </c>
      <c r="FG58" s="188">
        <v>484</v>
      </c>
      <c r="FH58" s="188">
        <v>-201</v>
      </c>
      <c r="FI58" s="188">
        <v>885</v>
      </c>
      <c r="FK58" s="188">
        <v>5037</v>
      </c>
      <c r="FL58" s="188">
        <v>0</v>
      </c>
      <c r="FM58" s="188">
        <v>6075</v>
      </c>
      <c r="FN58" s="188">
        <v>5487</v>
      </c>
      <c r="FO58" s="188">
        <v>1900</v>
      </c>
      <c r="FP58" s="188">
        <v>10021</v>
      </c>
      <c r="FQ58" s="188">
        <v>4064</v>
      </c>
      <c r="FR58" s="188">
        <v>-652</v>
      </c>
      <c r="FS58" s="188">
        <v>-102</v>
      </c>
      <c r="FT58" s="188">
        <v>437</v>
      </c>
      <c r="FV58" s="188">
        <v>5863</v>
      </c>
      <c r="FW58" s="188">
        <v>0</v>
      </c>
      <c r="FX58" s="188">
        <v>1449</v>
      </c>
      <c r="FY58" s="188">
        <v>2409</v>
      </c>
      <c r="FZ58" s="188">
        <v>4284</v>
      </c>
      <c r="GA58" s="188">
        <v>11269</v>
      </c>
      <c r="GB58" s="188">
        <v>5480</v>
      </c>
      <c r="GC58" s="188">
        <v>-806</v>
      </c>
      <c r="GD58" s="188">
        <v>-100</v>
      </c>
      <c r="GE58" s="188">
        <v>544</v>
      </c>
      <c r="GG58" s="188">
        <v>5048</v>
      </c>
      <c r="GH58" s="188">
        <v>0</v>
      </c>
      <c r="GI58" s="188">
        <v>7819</v>
      </c>
      <c r="GJ58" s="188">
        <v>2671</v>
      </c>
      <c r="GK58" s="188">
        <v>3018</v>
      </c>
      <c r="GL58" s="188">
        <v>4026</v>
      </c>
      <c r="GM58" s="188">
        <v>4706</v>
      </c>
      <c r="GN58" s="188">
        <v>1743</v>
      </c>
      <c r="GO58" s="188">
        <v>-201</v>
      </c>
      <c r="GP58" s="188">
        <v>1214</v>
      </c>
      <c r="GR58" s="188">
        <v>6278</v>
      </c>
      <c r="GS58" s="188">
        <v>0</v>
      </c>
      <c r="GT58" s="188">
        <v>1477</v>
      </c>
      <c r="GU58" s="188">
        <v>2124</v>
      </c>
      <c r="GV58" s="188">
        <v>1312</v>
      </c>
      <c r="GW58" s="188">
        <v>11302</v>
      </c>
      <c r="GX58" s="188">
        <v>5134</v>
      </c>
      <c r="GY58" s="188">
        <v>-982</v>
      </c>
      <c r="GZ58" s="188">
        <v>0</v>
      </c>
      <c r="HA58" s="188">
        <v>0</v>
      </c>
      <c r="HC58" s="188">
        <v>6069</v>
      </c>
      <c r="HD58" s="188">
        <v>0</v>
      </c>
      <c r="HE58" s="188">
        <v>1497</v>
      </c>
      <c r="HF58" s="188">
        <v>1179</v>
      </c>
      <c r="HG58" s="188">
        <v>1388</v>
      </c>
      <c r="HH58" s="188">
        <v>12606</v>
      </c>
      <c r="HI58" s="188">
        <v>5257</v>
      </c>
      <c r="HJ58" s="188">
        <v>-1936</v>
      </c>
      <c r="HK58" s="188">
        <v>0</v>
      </c>
      <c r="HL58" s="188">
        <v>0</v>
      </c>
      <c r="HN58" s="188">
        <v>7082</v>
      </c>
      <c r="HO58" s="188">
        <v>0</v>
      </c>
      <c r="HP58" s="188">
        <v>1287</v>
      </c>
      <c r="HQ58" s="188">
        <v>1100</v>
      </c>
      <c r="HR58" s="188">
        <v>4188</v>
      </c>
      <c r="HS58" s="188">
        <v>9904</v>
      </c>
      <c r="HT58" s="188">
        <v>7292</v>
      </c>
      <c r="HU58" s="188">
        <v>204</v>
      </c>
      <c r="HV58" s="188">
        <v>-151</v>
      </c>
      <c r="HW58" s="188">
        <v>0</v>
      </c>
      <c r="HY58" s="188">
        <v>5970</v>
      </c>
      <c r="HZ58" s="188">
        <v>0</v>
      </c>
      <c r="IA58" s="188">
        <v>6917</v>
      </c>
      <c r="IB58" s="188">
        <v>5146</v>
      </c>
      <c r="IC58" s="188">
        <v>4052</v>
      </c>
      <c r="ID58" s="188">
        <v>2513</v>
      </c>
      <c r="IE58" s="188">
        <v>5089</v>
      </c>
      <c r="IF58" s="188">
        <v>346</v>
      </c>
      <c r="IG58" s="188">
        <v>-156</v>
      </c>
      <c r="IH58" s="188">
        <v>238</v>
      </c>
      <c r="IJ58" s="188">
        <v>7076</v>
      </c>
      <c r="IK58" s="188">
        <v>0</v>
      </c>
      <c r="IL58" s="188">
        <v>1338</v>
      </c>
      <c r="IM58" s="188">
        <v>1456</v>
      </c>
      <c r="IN58" s="188">
        <v>7583</v>
      </c>
      <c r="IO58" s="188">
        <v>6579</v>
      </c>
      <c r="IP58" s="188">
        <v>6885</v>
      </c>
      <c r="IQ58" s="188">
        <v>-8</v>
      </c>
      <c r="IR58" s="188">
        <v>-150</v>
      </c>
      <c r="IS58" s="188">
        <v>0</v>
      </c>
      <c r="IU58" s="188">
        <v>5961</v>
      </c>
      <c r="IV58" s="188">
        <v>0</v>
      </c>
      <c r="IW58" s="188">
        <v>6831</v>
      </c>
      <c r="IX58" s="188">
        <v>4669</v>
      </c>
      <c r="IY58" s="188">
        <v>2715</v>
      </c>
      <c r="IZ58" s="188">
        <v>3447</v>
      </c>
      <c r="JA58" s="188">
        <v>5184</v>
      </c>
      <c r="JB58" s="188">
        <v>937</v>
      </c>
      <c r="JC58" s="188">
        <v>-157</v>
      </c>
      <c r="JD58" s="188">
        <v>234</v>
      </c>
      <c r="JF58" s="188">
        <v>6992</v>
      </c>
      <c r="JG58" s="188">
        <v>0</v>
      </c>
      <c r="JH58" s="188">
        <v>7134</v>
      </c>
      <c r="JI58" s="188">
        <v>7334</v>
      </c>
      <c r="JJ58" s="188">
        <v>5587</v>
      </c>
      <c r="JK58" s="188">
        <v>1206</v>
      </c>
      <c r="JL58" s="188">
        <v>4091</v>
      </c>
      <c r="JM58" s="188">
        <v>-1255</v>
      </c>
      <c r="JN58" s="188">
        <v>-151</v>
      </c>
      <c r="JO58" s="188">
        <v>34</v>
      </c>
      <c r="JQ58" s="188">
        <v>7081</v>
      </c>
      <c r="JR58" s="188">
        <v>0</v>
      </c>
      <c r="JS58" s="188">
        <v>1090</v>
      </c>
      <c r="JT58" s="188">
        <v>1641</v>
      </c>
      <c r="JU58" s="188">
        <v>7234</v>
      </c>
      <c r="JV58" s="188">
        <v>5739</v>
      </c>
      <c r="JW58" s="188">
        <v>6955</v>
      </c>
      <c r="JX58" s="188">
        <v>314</v>
      </c>
      <c r="JY58" s="188">
        <v>-120</v>
      </c>
      <c r="JZ58" s="188">
        <v>0</v>
      </c>
      <c r="KB58" s="188">
        <v>4195</v>
      </c>
      <c r="KC58" s="188">
        <v>0</v>
      </c>
      <c r="KD58" s="188">
        <v>7222</v>
      </c>
      <c r="KE58" s="188">
        <v>2071</v>
      </c>
      <c r="KF58" s="188">
        <v>706</v>
      </c>
      <c r="KG58" s="188">
        <v>5200</v>
      </c>
      <c r="KH58" s="188">
        <v>4032</v>
      </c>
      <c r="KI58" s="188">
        <v>-108</v>
      </c>
      <c r="KJ58" s="188">
        <v>-175</v>
      </c>
      <c r="KK58" s="188">
        <v>1646</v>
      </c>
      <c r="KM58" s="188">
        <v>7095</v>
      </c>
      <c r="KN58" s="188">
        <v>0</v>
      </c>
      <c r="KO58" s="188">
        <v>7123</v>
      </c>
      <c r="KP58" s="188">
        <v>2592</v>
      </c>
      <c r="KQ58" s="188">
        <v>2382</v>
      </c>
      <c r="KR58" s="188">
        <v>3897</v>
      </c>
      <c r="KS58" s="188">
        <v>3781</v>
      </c>
      <c r="KT58" s="188">
        <v>3055</v>
      </c>
      <c r="KU58" s="188">
        <v>-151</v>
      </c>
      <c r="KV58" s="188">
        <v>33</v>
      </c>
      <c r="KX58" s="188">
        <v>6088</v>
      </c>
      <c r="KY58" s="188">
        <v>0</v>
      </c>
      <c r="KZ58" s="188">
        <v>881</v>
      </c>
      <c r="LA58" s="188">
        <v>1989</v>
      </c>
      <c r="LB58" s="188">
        <v>7221</v>
      </c>
      <c r="LC58" s="188">
        <v>9161</v>
      </c>
      <c r="LD58" s="188">
        <v>6451</v>
      </c>
      <c r="LE58" s="188">
        <v>-228</v>
      </c>
      <c r="LF58" s="188">
        <v>-151</v>
      </c>
      <c r="LG58" s="188">
        <v>0</v>
      </c>
      <c r="LI58" s="188">
        <v>7101</v>
      </c>
      <c r="LJ58" s="188">
        <v>0</v>
      </c>
      <c r="LK58" s="188">
        <v>7140</v>
      </c>
      <c r="LL58" s="188">
        <v>2317</v>
      </c>
      <c r="LM58" s="188">
        <v>2940</v>
      </c>
      <c r="LN58" s="188">
        <v>2826</v>
      </c>
      <c r="LO58" s="188">
        <v>3909</v>
      </c>
      <c r="LP58" s="188">
        <v>3640</v>
      </c>
      <c r="LQ58" s="188">
        <v>-151</v>
      </c>
      <c r="LR58" s="188">
        <v>30</v>
      </c>
      <c r="LT58" s="188">
        <v>6082</v>
      </c>
      <c r="LU58" s="188">
        <v>0</v>
      </c>
      <c r="LV58" s="188">
        <v>1235</v>
      </c>
      <c r="LW58" s="188">
        <v>2068</v>
      </c>
      <c r="LX58" s="188">
        <v>3174</v>
      </c>
      <c r="LY58" s="188">
        <v>4953</v>
      </c>
      <c r="LZ58" s="188">
        <v>4976</v>
      </c>
      <c r="MA58" s="188">
        <v>17</v>
      </c>
      <c r="MB58" s="188">
        <v>-80</v>
      </c>
      <c r="MC58" s="188">
        <v>0</v>
      </c>
    </row>
    <row r="59" spans="2:341">
      <c r="B59" s="208">
        <f t="shared" si="10"/>
        <v>6422.8</v>
      </c>
      <c r="C59" s="208">
        <f t="shared" si="11"/>
        <v>0</v>
      </c>
      <c r="D59" s="208">
        <f t="shared" si="12"/>
        <v>4067.3333333333335</v>
      </c>
      <c r="E59" s="208">
        <f t="shared" si="13"/>
        <v>3102.1666666666665</v>
      </c>
      <c r="F59" s="208">
        <f t="shared" si="14"/>
        <v>4496.0666666666666</v>
      </c>
      <c r="G59" s="208">
        <f t="shared" si="15"/>
        <v>5916.3</v>
      </c>
      <c r="H59" s="208">
        <f t="shared" si="16"/>
        <v>5131.8</v>
      </c>
      <c r="I59" s="208">
        <f t="shared" si="17"/>
        <v>224.5</v>
      </c>
      <c r="J59" s="208">
        <f t="shared" si="18"/>
        <v>-131.73333333333332</v>
      </c>
      <c r="K59" s="208">
        <f t="shared" si="19"/>
        <v>375.7</v>
      </c>
      <c r="M59" s="188">
        <v>7067</v>
      </c>
      <c r="N59" s="188">
        <v>0</v>
      </c>
      <c r="O59" s="188">
        <v>1407</v>
      </c>
      <c r="P59" s="188">
        <v>2046</v>
      </c>
      <c r="Q59" s="188">
        <v>8842</v>
      </c>
      <c r="R59" s="188">
        <v>4889</v>
      </c>
      <c r="S59" s="188">
        <v>6474</v>
      </c>
      <c r="T59" s="188">
        <v>444</v>
      </c>
      <c r="U59" s="188">
        <v>-120</v>
      </c>
      <c r="V59" s="188">
        <v>0</v>
      </c>
      <c r="X59" s="188">
        <v>7057</v>
      </c>
      <c r="Y59" s="188">
        <v>0</v>
      </c>
      <c r="Z59" s="188">
        <v>2349</v>
      </c>
      <c r="AA59" s="188">
        <v>3269</v>
      </c>
      <c r="AB59" s="188">
        <v>9301</v>
      </c>
      <c r="AC59" s="188">
        <v>5584</v>
      </c>
      <c r="AD59" s="188">
        <v>4496</v>
      </c>
      <c r="AE59" s="188">
        <v>-586</v>
      </c>
      <c r="AF59" s="188">
        <v>-102</v>
      </c>
      <c r="AG59" s="188">
        <v>200</v>
      </c>
      <c r="AI59" s="188">
        <v>6885</v>
      </c>
      <c r="AJ59" s="188">
        <v>0</v>
      </c>
      <c r="AK59" s="188">
        <v>8333</v>
      </c>
      <c r="AL59" s="188">
        <v>3028</v>
      </c>
      <c r="AM59" s="188">
        <v>2607</v>
      </c>
      <c r="AN59" s="188">
        <v>4934</v>
      </c>
      <c r="AO59" s="188">
        <v>3695</v>
      </c>
      <c r="AP59" s="188">
        <v>188</v>
      </c>
      <c r="AQ59" s="188">
        <v>-262</v>
      </c>
      <c r="AR59" s="188">
        <v>460</v>
      </c>
      <c r="AT59" s="188">
        <v>7083</v>
      </c>
      <c r="AU59" s="188">
        <v>0</v>
      </c>
      <c r="AV59" s="188">
        <v>2430</v>
      </c>
      <c r="AW59" s="188">
        <v>2795</v>
      </c>
      <c r="AX59" s="188">
        <v>9715</v>
      </c>
      <c r="AY59" s="188">
        <v>2578</v>
      </c>
      <c r="AZ59" s="188">
        <v>6243</v>
      </c>
      <c r="BA59" s="188">
        <v>40</v>
      </c>
      <c r="BB59" s="188">
        <v>-100</v>
      </c>
      <c r="BC59" s="188">
        <v>0</v>
      </c>
      <c r="BE59" s="188">
        <v>5968</v>
      </c>
      <c r="BF59" s="188">
        <v>0</v>
      </c>
      <c r="BG59" s="188">
        <v>7177</v>
      </c>
      <c r="BH59" s="188">
        <v>5994</v>
      </c>
      <c r="BI59" s="188">
        <v>4092</v>
      </c>
      <c r="BJ59" s="188">
        <v>2692</v>
      </c>
      <c r="BK59" s="188">
        <v>4967</v>
      </c>
      <c r="BL59" s="188">
        <v>-312</v>
      </c>
      <c r="BM59" s="188">
        <v>-201</v>
      </c>
      <c r="BN59" s="188">
        <v>113</v>
      </c>
      <c r="BP59" s="188">
        <v>7088</v>
      </c>
      <c r="BQ59" s="188">
        <v>0</v>
      </c>
      <c r="BR59" s="188">
        <v>1183</v>
      </c>
      <c r="BS59" s="188">
        <v>2710</v>
      </c>
      <c r="BT59" s="188">
        <v>9532</v>
      </c>
      <c r="BU59" s="188">
        <v>4875</v>
      </c>
      <c r="BV59" s="188">
        <v>6231</v>
      </c>
      <c r="BW59" s="188">
        <v>-43</v>
      </c>
      <c r="BX59" s="188">
        <v>-151</v>
      </c>
      <c r="BY59" s="188">
        <v>0</v>
      </c>
      <c r="CA59" s="188">
        <v>6916</v>
      </c>
      <c r="CB59" s="188">
        <v>0</v>
      </c>
      <c r="CC59" s="188">
        <v>8545</v>
      </c>
      <c r="CD59" s="188">
        <v>3849</v>
      </c>
      <c r="CE59" s="188">
        <v>3554</v>
      </c>
      <c r="CF59" s="188">
        <v>994</v>
      </c>
      <c r="CG59" s="188">
        <v>3945</v>
      </c>
      <c r="CH59" s="188">
        <v>244</v>
      </c>
      <c r="CI59" s="188">
        <v>-204</v>
      </c>
      <c r="CJ59" s="188">
        <v>937</v>
      </c>
      <c r="CL59" s="188">
        <v>5062</v>
      </c>
      <c r="CM59" s="188">
        <v>0</v>
      </c>
      <c r="CN59" s="188">
        <v>6837</v>
      </c>
      <c r="CO59" s="188">
        <v>6471</v>
      </c>
      <c r="CP59" s="188">
        <v>4984</v>
      </c>
      <c r="CQ59" s="188">
        <v>2382</v>
      </c>
      <c r="CR59" s="188">
        <v>4190</v>
      </c>
      <c r="CS59" s="188">
        <v>1876</v>
      </c>
      <c r="CT59" s="188">
        <v>-100</v>
      </c>
      <c r="CU59" s="188">
        <v>164</v>
      </c>
      <c r="CV59" s="190"/>
      <c r="CW59" s="188">
        <v>6071</v>
      </c>
      <c r="CX59" s="188">
        <v>0</v>
      </c>
      <c r="CY59" s="188">
        <v>2460</v>
      </c>
      <c r="CZ59" s="188">
        <v>3174</v>
      </c>
      <c r="DA59" s="188">
        <v>4238</v>
      </c>
      <c r="DB59" s="188">
        <v>7363</v>
      </c>
      <c r="DC59" s="188">
        <v>5620</v>
      </c>
      <c r="DD59" s="188">
        <v>-1788</v>
      </c>
      <c r="DE59" s="188">
        <v>0</v>
      </c>
      <c r="DF59" s="188">
        <v>0</v>
      </c>
      <c r="DH59" s="188">
        <v>6970</v>
      </c>
      <c r="DI59" s="188">
        <v>0</v>
      </c>
      <c r="DJ59" s="188">
        <v>2527</v>
      </c>
      <c r="DK59" s="188">
        <v>2966</v>
      </c>
      <c r="DL59" s="188">
        <v>3140</v>
      </c>
      <c r="DM59" s="188">
        <v>6694</v>
      </c>
      <c r="DN59" s="188">
        <v>3904</v>
      </c>
      <c r="DO59" s="188">
        <v>1901</v>
      </c>
      <c r="DP59" s="188">
        <v>-263</v>
      </c>
      <c r="DQ59" s="188">
        <v>1013</v>
      </c>
      <c r="DS59" s="188">
        <v>7094</v>
      </c>
      <c r="DT59" s="188">
        <v>0</v>
      </c>
      <c r="DU59" s="188">
        <v>1565</v>
      </c>
      <c r="DV59" s="188">
        <v>2986</v>
      </c>
      <c r="DW59" s="188">
        <v>9092</v>
      </c>
      <c r="DX59" s="188">
        <v>4138</v>
      </c>
      <c r="DY59" s="188">
        <v>4680</v>
      </c>
      <c r="DZ59" s="188">
        <v>1071</v>
      </c>
      <c r="EA59" s="188">
        <v>-150</v>
      </c>
      <c r="EB59" s="188">
        <v>1450</v>
      </c>
      <c r="ED59" s="188">
        <v>7080</v>
      </c>
      <c r="EE59" s="188">
        <v>0</v>
      </c>
      <c r="EF59" s="188">
        <v>1037</v>
      </c>
      <c r="EG59" s="188">
        <v>1436</v>
      </c>
      <c r="EH59" s="188">
        <v>2792</v>
      </c>
      <c r="EI59" s="188">
        <v>13146</v>
      </c>
      <c r="EJ59" s="188">
        <v>6874</v>
      </c>
      <c r="EK59" s="188">
        <v>-434</v>
      </c>
      <c r="EL59" s="188">
        <v>-100</v>
      </c>
      <c r="EM59" s="188">
        <v>0</v>
      </c>
      <c r="EO59" s="188">
        <v>6460</v>
      </c>
      <c r="EP59" s="188">
        <v>0</v>
      </c>
      <c r="EQ59" s="188">
        <v>5054</v>
      </c>
      <c r="ER59" s="188">
        <v>2462</v>
      </c>
      <c r="ES59" s="188">
        <v>717</v>
      </c>
      <c r="ET59" s="188">
        <v>7720</v>
      </c>
      <c r="EU59" s="188">
        <v>4963</v>
      </c>
      <c r="EV59" s="188">
        <v>-716</v>
      </c>
      <c r="EW59" s="188">
        <v>0</v>
      </c>
      <c r="EX59" s="188">
        <v>0</v>
      </c>
      <c r="EZ59" s="188">
        <v>6885</v>
      </c>
      <c r="FA59" s="188">
        <v>0</v>
      </c>
      <c r="FB59" s="188">
        <v>4428</v>
      </c>
      <c r="FC59" s="188">
        <v>3453</v>
      </c>
      <c r="FD59" s="188">
        <v>1761</v>
      </c>
      <c r="FE59" s="188">
        <v>5439</v>
      </c>
      <c r="FF59" s="188">
        <v>3966</v>
      </c>
      <c r="FG59" s="188">
        <v>475</v>
      </c>
      <c r="FH59" s="188">
        <v>-202</v>
      </c>
      <c r="FI59" s="188">
        <v>1074</v>
      </c>
      <c r="FK59" s="188">
        <v>5034</v>
      </c>
      <c r="FL59" s="188">
        <v>0</v>
      </c>
      <c r="FM59" s="188">
        <v>6048</v>
      </c>
      <c r="FN59" s="188">
        <v>5586</v>
      </c>
      <c r="FO59" s="188">
        <v>1517</v>
      </c>
      <c r="FP59" s="188">
        <v>10077</v>
      </c>
      <c r="FQ59" s="188">
        <v>4064</v>
      </c>
      <c r="FR59" s="188">
        <v>-812</v>
      </c>
      <c r="FS59" s="188">
        <v>-102</v>
      </c>
      <c r="FT59" s="188">
        <v>627</v>
      </c>
      <c r="FV59" s="188">
        <v>5870</v>
      </c>
      <c r="FW59" s="188">
        <v>0</v>
      </c>
      <c r="FX59" s="188">
        <v>1460</v>
      </c>
      <c r="FY59" s="188">
        <v>2434</v>
      </c>
      <c r="FZ59" s="188">
        <v>4463</v>
      </c>
      <c r="GA59" s="188">
        <v>11057</v>
      </c>
      <c r="GB59" s="188">
        <v>5480</v>
      </c>
      <c r="GC59" s="188">
        <v>-783</v>
      </c>
      <c r="GD59" s="188">
        <v>-100</v>
      </c>
      <c r="GE59" s="188">
        <v>763</v>
      </c>
      <c r="GG59" s="188">
        <v>5047</v>
      </c>
      <c r="GH59" s="188">
        <v>0</v>
      </c>
      <c r="GI59" s="188">
        <v>7877</v>
      </c>
      <c r="GJ59" s="188">
        <v>2682</v>
      </c>
      <c r="GK59" s="188">
        <v>2818</v>
      </c>
      <c r="GL59" s="188">
        <v>3965</v>
      </c>
      <c r="GM59" s="188">
        <v>4706</v>
      </c>
      <c r="GN59" s="188">
        <v>1671</v>
      </c>
      <c r="GO59" s="188">
        <v>-201</v>
      </c>
      <c r="GP59" s="188">
        <v>1457</v>
      </c>
      <c r="GR59" s="188">
        <v>6281</v>
      </c>
      <c r="GS59" s="188">
        <v>0</v>
      </c>
      <c r="GT59" s="188">
        <v>1470</v>
      </c>
      <c r="GU59" s="188">
        <v>2338</v>
      </c>
      <c r="GV59" s="188">
        <v>1362</v>
      </c>
      <c r="GW59" s="188">
        <v>11313</v>
      </c>
      <c r="GX59" s="188">
        <v>5135</v>
      </c>
      <c r="GY59" s="188">
        <v>-1101</v>
      </c>
      <c r="GZ59" s="188">
        <v>0</v>
      </c>
      <c r="HA59" s="188">
        <v>0</v>
      </c>
      <c r="HC59" s="188">
        <v>6069</v>
      </c>
      <c r="HD59" s="188">
        <v>0</v>
      </c>
      <c r="HE59" s="188">
        <v>1477</v>
      </c>
      <c r="HF59" s="188">
        <v>1184</v>
      </c>
      <c r="HG59" s="188">
        <v>1619</v>
      </c>
      <c r="HH59" s="188">
        <v>12603</v>
      </c>
      <c r="HI59" s="188">
        <v>5346</v>
      </c>
      <c r="HJ59" s="188">
        <v>-1835</v>
      </c>
      <c r="HK59" s="188">
        <v>0</v>
      </c>
      <c r="HL59" s="188">
        <v>0</v>
      </c>
      <c r="HN59" s="188">
        <v>7078</v>
      </c>
      <c r="HO59" s="188">
        <v>0</v>
      </c>
      <c r="HP59" s="188">
        <v>1303</v>
      </c>
      <c r="HQ59" s="188">
        <v>1173</v>
      </c>
      <c r="HR59" s="188">
        <v>4661</v>
      </c>
      <c r="HS59" s="188">
        <v>9809</v>
      </c>
      <c r="HT59" s="188">
        <v>7368</v>
      </c>
      <c r="HU59" s="188">
        <v>182</v>
      </c>
      <c r="HV59" s="188">
        <v>-151</v>
      </c>
      <c r="HW59" s="188">
        <v>0</v>
      </c>
      <c r="HY59" s="188">
        <v>5971</v>
      </c>
      <c r="HZ59" s="188">
        <v>0</v>
      </c>
      <c r="IA59" s="188">
        <v>6834</v>
      </c>
      <c r="IB59" s="188">
        <v>5304</v>
      </c>
      <c r="IC59" s="188">
        <v>4055</v>
      </c>
      <c r="ID59" s="188">
        <v>2504</v>
      </c>
      <c r="IE59" s="188">
        <v>5089</v>
      </c>
      <c r="IF59" s="188">
        <v>251</v>
      </c>
      <c r="IG59" s="188">
        <v>-157</v>
      </c>
      <c r="IH59" s="188">
        <v>390</v>
      </c>
      <c r="IJ59" s="188">
        <v>7073</v>
      </c>
      <c r="IK59" s="188">
        <v>0</v>
      </c>
      <c r="IL59" s="188">
        <v>1459</v>
      </c>
      <c r="IM59" s="188">
        <v>1488</v>
      </c>
      <c r="IN59" s="188">
        <v>7886</v>
      </c>
      <c r="IO59" s="188">
        <v>6483</v>
      </c>
      <c r="IP59" s="188">
        <v>6972</v>
      </c>
      <c r="IQ59" s="188">
        <v>37</v>
      </c>
      <c r="IR59" s="188">
        <v>-151</v>
      </c>
      <c r="IS59" s="188">
        <v>0</v>
      </c>
      <c r="IU59" s="188">
        <v>5951</v>
      </c>
      <c r="IV59" s="188">
        <v>0</v>
      </c>
      <c r="IW59" s="188">
        <v>6840</v>
      </c>
      <c r="IX59" s="188">
        <v>4642</v>
      </c>
      <c r="IY59" s="188">
        <v>2713</v>
      </c>
      <c r="IZ59" s="188">
        <v>3527</v>
      </c>
      <c r="JA59" s="188">
        <v>5184</v>
      </c>
      <c r="JB59" s="188">
        <v>873</v>
      </c>
      <c r="JC59" s="188">
        <v>-157</v>
      </c>
      <c r="JD59" s="188">
        <v>390</v>
      </c>
      <c r="JF59" s="188">
        <v>6979</v>
      </c>
      <c r="JG59" s="188">
        <v>0</v>
      </c>
      <c r="JH59" s="188">
        <v>7130</v>
      </c>
      <c r="JI59" s="188">
        <v>7283</v>
      </c>
      <c r="JJ59" s="188">
        <v>5547</v>
      </c>
      <c r="JK59" s="188">
        <v>1276</v>
      </c>
      <c r="JL59" s="188">
        <v>4091</v>
      </c>
      <c r="JM59" s="188">
        <v>-1140</v>
      </c>
      <c r="JN59" s="188">
        <v>-150</v>
      </c>
      <c r="JO59" s="188">
        <v>34</v>
      </c>
      <c r="JQ59" s="188">
        <v>7079</v>
      </c>
      <c r="JR59" s="188">
        <v>0</v>
      </c>
      <c r="JS59" s="188">
        <v>1114</v>
      </c>
      <c r="JT59" s="188">
        <v>1606</v>
      </c>
      <c r="JU59" s="188">
        <v>7339</v>
      </c>
      <c r="JV59" s="188">
        <v>5750</v>
      </c>
      <c r="JW59" s="188">
        <v>7068</v>
      </c>
      <c r="JX59" s="188">
        <v>432</v>
      </c>
      <c r="JY59" s="188">
        <v>-121</v>
      </c>
      <c r="JZ59" s="188">
        <v>0</v>
      </c>
      <c r="KB59" s="188">
        <v>4194</v>
      </c>
      <c r="KC59" s="188">
        <v>0</v>
      </c>
      <c r="KD59" s="188">
        <v>7332</v>
      </c>
      <c r="KE59" s="188">
        <v>1922</v>
      </c>
      <c r="KF59" s="188">
        <v>463</v>
      </c>
      <c r="KG59" s="188">
        <v>5115</v>
      </c>
      <c r="KH59" s="188">
        <v>4032</v>
      </c>
      <c r="KI59" s="188">
        <v>33</v>
      </c>
      <c r="KJ59" s="188">
        <v>-175</v>
      </c>
      <c r="KK59" s="188">
        <v>2090</v>
      </c>
      <c r="KM59" s="188">
        <v>7095</v>
      </c>
      <c r="KN59" s="188">
        <v>0</v>
      </c>
      <c r="KO59" s="188">
        <v>7087</v>
      </c>
      <c r="KP59" s="188">
        <v>2555</v>
      </c>
      <c r="KQ59" s="188">
        <v>2502</v>
      </c>
      <c r="KR59" s="188">
        <v>3905</v>
      </c>
      <c r="KS59" s="188">
        <v>3781</v>
      </c>
      <c r="KT59" s="188">
        <v>3167</v>
      </c>
      <c r="KU59" s="188">
        <v>-151</v>
      </c>
      <c r="KV59" s="188">
        <v>54</v>
      </c>
      <c r="KX59" s="188">
        <v>6089</v>
      </c>
      <c r="KY59" s="188">
        <v>0</v>
      </c>
      <c r="KZ59" s="188">
        <v>890</v>
      </c>
      <c r="LA59" s="188">
        <v>1844</v>
      </c>
      <c r="LB59" s="188">
        <v>7186</v>
      </c>
      <c r="LC59" s="188">
        <v>9095</v>
      </c>
      <c r="LD59" s="188">
        <v>6505</v>
      </c>
      <c r="LE59" s="188">
        <v>-194</v>
      </c>
      <c r="LF59" s="188">
        <v>-150</v>
      </c>
      <c r="LG59" s="188">
        <v>0</v>
      </c>
      <c r="LI59" s="188">
        <v>7102</v>
      </c>
      <c r="LJ59" s="188">
        <v>0</v>
      </c>
      <c r="LK59" s="188">
        <v>7175</v>
      </c>
      <c r="LL59" s="188">
        <v>2404</v>
      </c>
      <c r="LM59" s="188">
        <v>3129</v>
      </c>
      <c r="LN59" s="188">
        <v>2767</v>
      </c>
      <c r="LO59" s="188">
        <v>3909</v>
      </c>
      <c r="LP59" s="188">
        <v>3603</v>
      </c>
      <c r="LQ59" s="188">
        <v>-151</v>
      </c>
      <c r="LR59" s="188">
        <v>55</v>
      </c>
      <c r="LT59" s="188">
        <v>6086</v>
      </c>
      <c r="LU59" s="188">
        <v>0</v>
      </c>
      <c r="LV59" s="188">
        <v>1192</v>
      </c>
      <c r="LW59" s="188">
        <v>1981</v>
      </c>
      <c r="LX59" s="188">
        <v>3255</v>
      </c>
      <c r="LY59" s="188">
        <v>4815</v>
      </c>
      <c r="LZ59" s="188">
        <v>4976</v>
      </c>
      <c r="MA59" s="188">
        <v>-9</v>
      </c>
      <c r="MB59" s="188">
        <v>-80</v>
      </c>
      <c r="MC59" s="188">
        <v>0</v>
      </c>
    </row>
    <row r="60" spans="2:341">
      <c r="B60" s="208">
        <f t="shared" si="10"/>
        <v>6424.5666666666666</v>
      </c>
      <c r="C60" s="208">
        <f t="shared" si="11"/>
        <v>0</v>
      </c>
      <c r="D60" s="208">
        <f t="shared" si="12"/>
        <v>4073.6666666666665</v>
      </c>
      <c r="E60" s="208">
        <f t="shared" si="13"/>
        <v>3113.1333333333332</v>
      </c>
      <c r="F60" s="208">
        <f t="shared" si="14"/>
        <v>4603.333333333333</v>
      </c>
      <c r="G60" s="208">
        <f t="shared" si="15"/>
        <v>5906.4</v>
      </c>
      <c r="H60" s="208">
        <f t="shared" si="16"/>
        <v>5182.666666666667</v>
      </c>
      <c r="I60" s="208">
        <f t="shared" si="17"/>
        <v>223.16666666666666</v>
      </c>
      <c r="J60" s="208">
        <f t="shared" si="18"/>
        <v>-139.56666666666666</v>
      </c>
      <c r="K60" s="208">
        <f t="shared" si="19"/>
        <v>473.2</v>
      </c>
      <c r="M60" s="188">
        <v>7067</v>
      </c>
      <c r="N60" s="188">
        <v>0</v>
      </c>
      <c r="O60" s="188">
        <v>1416</v>
      </c>
      <c r="P60" s="188">
        <v>1966</v>
      </c>
      <c r="Q60" s="188">
        <v>8879</v>
      </c>
      <c r="R60" s="188">
        <v>4897</v>
      </c>
      <c r="S60" s="188">
        <v>6650</v>
      </c>
      <c r="T60" s="188">
        <v>219</v>
      </c>
      <c r="U60" s="188">
        <v>-130</v>
      </c>
      <c r="V60" s="188">
        <v>0</v>
      </c>
      <c r="X60" s="188">
        <v>7056</v>
      </c>
      <c r="Y60" s="188">
        <v>0</v>
      </c>
      <c r="Z60" s="188">
        <v>2354</v>
      </c>
      <c r="AA60" s="188">
        <v>3285</v>
      </c>
      <c r="AB60" s="188">
        <v>9482</v>
      </c>
      <c r="AC60" s="188">
        <v>5566</v>
      </c>
      <c r="AD60" s="188">
        <v>4496</v>
      </c>
      <c r="AE60" s="188">
        <v>-557</v>
      </c>
      <c r="AF60" s="188">
        <v>-102</v>
      </c>
      <c r="AG60" s="188">
        <v>282</v>
      </c>
      <c r="AI60" s="188">
        <v>6880</v>
      </c>
      <c r="AJ60" s="188">
        <v>0</v>
      </c>
      <c r="AK60" s="188">
        <v>8358</v>
      </c>
      <c r="AL60" s="188">
        <v>3075</v>
      </c>
      <c r="AM60" s="188">
        <v>2752</v>
      </c>
      <c r="AN60" s="188">
        <v>4805</v>
      </c>
      <c r="AO60" s="188">
        <v>3695</v>
      </c>
      <c r="AP60" s="188">
        <v>36</v>
      </c>
      <c r="AQ60" s="188">
        <v>-276</v>
      </c>
      <c r="AR60" s="188">
        <v>581</v>
      </c>
      <c r="AT60" s="188">
        <v>7086</v>
      </c>
      <c r="AU60" s="188">
        <v>0</v>
      </c>
      <c r="AV60" s="188">
        <v>2433</v>
      </c>
      <c r="AW60" s="188">
        <v>2905</v>
      </c>
      <c r="AX60" s="188">
        <v>9708</v>
      </c>
      <c r="AY60" s="188">
        <v>2641</v>
      </c>
      <c r="AZ60" s="188">
        <v>6368</v>
      </c>
      <c r="BA60" s="188">
        <v>-87</v>
      </c>
      <c r="BB60" s="188">
        <v>-122</v>
      </c>
      <c r="BC60" s="188">
        <v>0</v>
      </c>
      <c r="BE60" s="188">
        <v>5968</v>
      </c>
      <c r="BF60" s="188">
        <v>0</v>
      </c>
      <c r="BG60" s="188">
        <v>7093</v>
      </c>
      <c r="BH60" s="188">
        <v>5968</v>
      </c>
      <c r="BI60" s="188">
        <v>4054</v>
      </c>
      <c r="BJ60" s="188">
        <v>2636</v>
      </c>
      <c r="BK60" s="188">
        <v>4967</v>
      </c>
      <c r="BL60" s="188">
        <v>-18</v>
      </c>
      <c r="BM60" s="188">
        <v>-209</v>
      </c>
      <c r="BN60" s="188">
        <v>194</v>
      </c>
      <c r="BP60" s="188">
        <v>7087</v>
      </c>
      <c r="BQ60" s="188">
        <v>0</v>
      </c>
      <c r="BR60" s="188">
        <v>1198</v>
      </c>
      <c r="BS60" s="188">
        <v>2828</v>
      </c>
      <c r="BT60" s="188">
        <v>9493</v>
      </c>
      <c r="BU60" s="188">
        <v>4876</v>
      </c>
      <c r="BV60" s="188">
        <v>6323</v>
      </c>
      <c r="BW60" s="188">
        <v>-127</v>
      </c>
      <c r="BX60" s="188">
        <v>-151</v>
      </c>
      <c r="BY60" s="188">
        <v>0</v>
      </c>
      <c r="CA60" s="188">
        <v>6923</v>
      </c>
      <c r="CB60" s="188">
        <v>0</v>
      </c>
      <c r="CC60" s="188">
        <v>8554</v>
      </c>
      <c r="CD60" s="188">
        <v>3923</v>
      </c>
      <c r="CE60" s="188">
        <v>4162</v>
      </c>
      <c r="CF60" s="188">
        <v>928</v>
      </c>
      <c r="CG60" s="188">
        <v>3945</v>
      </c>
      <c r="CH60" s="188">
        <v>-6</v>
      </c>
      <c r="CI60" s="188">
        <v>-235</v>
      </c>
      <c r="CJ60" s="188">
        <v>1139</v>
      </c>
      <c r="CL60" s="188">
        <v>5067</v>
      </c>
      <c r="CM60" s="188">
        <v>0</v>
      </c>
      <c r="CN60" s="188">
        <v>6867</v>
      </c>
      <c r="CO60" s="188">
        <v>6725</v>
      </c>
      <c r="CP60" s="188">
        <v>4830</v>
      </c>
      <c r="CQ60" s="188">
        <v>2369</v>
      </c>
      <c r="CR60" s="188">
        <v>4190</v>
      </c>
      <c r="CS60" s="188">
        <v>1670</v>
      </c>
      <c r="CT60" s="188">
        <v>-100</v>
      </c>
      <c r="CU60" s="188">
        <v>285</v>
      </c>
      <c r="CV60" s="190"/>
      <c r="CW60" s="188">
        <v>6069</v>
      </c>
      <c r="CX60" s="188">
        <v>0</v>
      </c>
      <c r="CY60" s="188">
        <v>2421</v>
      </c>
      <c r="CZ60" s="188">
        <v>3080</v>
      </c>
      <c r="DA60" s="188">
        <v>4846</v>
      </c>
      <c r="DB60" s="188">
        <v>7311</v>
      </c>
      <c r="DC60" s="188">
        <v>5827</v>
      </c>
      <c r="DD60" s="188">
        <v>-1338</v>
      </c>
      <c r="DE60" s="188">
        <v>0</v>
      </c>
      <c r="DF60" s="188">
        <v>0</v>
      </c>
      <c r="DH60" s="188">
        <v>6979</v>
      </c>
      <c r="DI60" s="188">
        <v>0</v>
      </c>
      <c r="DJ60" s="188">
        <v>2533</v>
      </c>
      <c r="DK60" s="188">
        <v>3120</v>
      </c>
      <c r="DL60" s="188">
        <v>3378</v>
      </c>
      <c r="DM60" s="188">
        <v>6811</v>
      </c>
      <c r="DN60" s="188">
        <v>3904</v>
      </c>
      <c r="DO60" s="188">
        <v>1810</v>
      </c>
      <c r="DP60" s="188">
        <v>-277</v>
      </c>
      <c r="DQ60" s="188">
        <v>1213</v>
      </c>
      <c r="DS60" s="188">
        <v>7094</v>
      </c>
      <c r="DT60" s="188">
        <v>0</v>
      </c>
      <c r="DU60" s="188">
        <v>1525</v>
      </c>
      <c r="DV60" s="188">
        <v>2774</v>
      </c>
      <c r="DW60" s="188">
        <v>8774</v>
      </c>
      <c r="DX60" s="188">
        <v>4049</v>
      </c>
      <c r="DY60" s="188">
        <v>4680</v>
      </c>
      <c r="DZ60" s="188">
        <v>1697</v>
      </c>
      <c r="EA60" s="188">
        <v>-150</v>
      </c>
      <c r="EB60" s="188">
        <v>1726</v>
      </c>
      <c r="ED60" s="188">
        <v>7086</v>
      </c>
      <c r="EE60" s="188">
        <v>0</v>
      </c>
      <c r="EF60" s="188">
        <v>1020</v>
      </c>
      <c r="EG60" s="188">
        <v>1408</v>
      </c>
      <c r="EH60" s="188">
        <v>2697</v>
      </c>
      <c r="EI60" s="188">
        <v>13342</v>
      </c>
      <c r="EJ60" s="188">
        <v>7151</v>
      </c>
      <c r="EK60" s="188">
        <v>-550</v>
      </c>
      <c r="EL60" s="188">
        <v>-100</v>
      </c>
      <c r="EM60" s="188">
        <v>0</v>
      </c>
      <c r="EO60" s="188">
        <v>6460</v>
      </c>
      <c r="EP60" s="188">
        <v>0</v>
      </c>
      <c r="EQ60" s="188">
        <v>5255</v>
      </c>
      <c r="ER60" s="188">
        <v>2546</v>
      </c>
      <c r="ES60" s="188">
        <v>1167</v>
      </c>
      <c r="ET60" s="188">
        <v>7791</v>
      </c>
      <c r="EU60" s="188">
        <v>4997</v>
      </c>
      <c r="EV60" s="188">
        <v>-870</v>
      </c>
      <c r="EW60" s="188">
        <v>0</v>
      </c>
      <c r="EX60" s="188">
        <v>0</v>
      </c>
      <c r="EZ60" s="188">
        <v>6886</v>
      </c>
      <c r="FA60" s="188">
        <v>0</v>
      </c>
      <c r="FB60" s="188">
        <v>4465</v>
      </c>
      <c r="FC60" s="188">
        <v>3743</v>
      </c>
      <c r="FD60" s="188">
        <v>1996</v>
      </c>
      <c r="FE60" s="188">
        <v>5327</v>
      </c>
      <c r="FF60" s="188">
        <v>3966</v>
      </c>
      <c r="FG60" s="188">
        <v>228</v>
      </c>
      <c r="FH60" s="188">
        <v>-226</v>
      </c>
      <c r="FI60" s="188">
        <v>1239</v>
      </c>
      <c r="FK60" s="188">
        <v>5045</v>
      </c>
      <c r="FL60" s="188">
        <v>0</v>
      </c>
      <c r="FM60" s="188">
        <v>5994</v>
      </c>
      <c r="FN60" s="188">
        <v>5489</v>
      </c>
      <c r="FO60" s="188">
        <v>1498</v>
      </c>
      <c r="FP60" s="188">
        <v>10052</v>
      </c>
      <c r="FQ60" s="188">
        <v>4064</v>
      </c>
      <c r="FR60" s="188">
        <v>-763</v>
      </c>
      <c r="FS60" s="188">
        <v>-101</v>
      </c>
      <c r="FT60" s="188">
        <v>840</v>
      </c>
      <c r="FV60" s="188">
        <v>5868</v>
      </c>
      <c r="FW60" s="188">
        <v>0</v>
      </c>
      <c r="FX60" s="188">
        <v>1462</v>
      </c>
      <c r="FY60" s="188">
        <v>2432</v>
      </c>
      <c r="FZ60" s="188">
        <v>4600</v>
      </c>
      <c r="GA60" s="188">
        <v>11011</v>
      </c>
      <c r="GB60" s="188">
        <v>5480</v>
      </c>
      <c r="GC60" s="188">
        <v>-904</v>
      </c>
      <c r="GD60" s="188">
        <v>-100</v>
      </c>
      <c r="GE60" s="188">
        <v>1006</v>
      </c>
      <c r="GG60" s="188">
        <v>5047</v>
      </c>
      <c r="GH60" s="188">
        <v>0</v>
      </c>
      <c r="GI60" s="188">
        <v>7905</v>
      </c>
      <c r="GJ60" s="188">
        <v>2809</v>
      </c>
      <c r="GK60" s="188">
        <v>3046</v>
      </c>
      <c r="GL60" s="188">
        <v>3928</v>
      </c>
      <c r="GM60" s="188">
        <v>4738</v>
      </c>
      <c r="GN60" s="188">
        <v>1061</v>
      </c>
      <c r="GO60" s="188">
        <v>-215</v>
      </c>
      <c r="GP60" s="188">
        <v>1744</v>
      </c>
      <c r="GR60" s="188">
        <v>6288</v>
      </c>
      <c r="GS60" s="188">
        <v>0</v>
      </c>
      <c r="GT60" s="188">
        <v>1492</v>
      </c>
      <c r="GU60" s="188">
        <v>2203</v>
      </c>
      <c r="GV60" s="188">
        <v>1444</v>
      </c>
      <c r="GW60" s="188">
        <v>11309</v>
      </c>
      <c r="GX60" s="188">
        <v>5110</v>
      </c>
      <c r="GY60" s="188">
        <v>-638</v>
      </c>
      <c r="GZ60" s="188">
        <v>0</v>
      </c>
      <c r="HA60" s="188">
        <v>0</v>
      </c>
      <c r="HC60" s="188">
        <v>6070</v>
      </c>
      <c r="HD60" s="188">
        <v>0</v>
      </c>
      <c r="HE60" s="188">
        <v>1467</v>
      </c>
      <c r="HF60" s="188">
        <v>1179</v>
      </c>
      <c r="HG60" s="188">
        <v>2228</v>
      </c>
      <c r="HH60" s="188">
        <v>12645</v>
      </c>
      <c r="HI60" s="188">
        <v>5454</v>
      </c>
      <c r="HJ60" s="188">
        <v>-1690</v>
      </c>
      <c r="HK60" s="188">
        <v>0</v>
      </c>
      <c r="HL60" s="188">
        <v>0</v>
      </c>
      <c r="HN60" s="188">
        <v>7081</v>
      </c>
      <c r="HO60" s="188">
        <v>0</v>
      </c>
      <c r="HP60" s="188">
        <v>1303</v>
      </c>
      <c r="HQ60" s="188">
        <v>1102</v>
      </c>
      <c r="HR60" s="188">
        <v>4728</v>
      </c>
      <c r="HS60" s="188">
        <v>9822</v>
      </c>
      <c r="HT60" s="188">
        <v>7600</v>
      </c>
      <c r="HU60" s="188">
        <v>304</v>
      </c>
      <c r="HV60" s="188">
        <v>-151</v>
      </c>
      <c r="HW60" s="188">
        <v>0</v>
      </c>
      <c r="HY60" s="188">
        <v>5973</v>
      </c>
      <c r="HZ60" s="188">
        <v>0</v>
      </c>
      <c r="IA60" s="188">
        <v>6764</v>
      </c>
      <c r="IB60" s="188">
        <v>5320</v>
      </c>
      <c r="IC60" s="188">
        <v>3800</v>
      </c>
      <c r="ID60" s="188">
        <v>2485</v>
      </c>
      <c r="IE60" s="188">
        <v>5089</v>
      </c>
      <c r="IF60" s="188">
        <v>145</v>
      </c>
      <c r="IG60" s="188">
        <v>-167</v>
      </c>
      <c r="IH60" s="188">
        <v>561</v>
      </c>
      <c r="IJ60" s="188">
        <v>7078</v>
      </c>
      <c r="IK60" s="188">
        <v>0</v>
      </c>
      <c r="IL60" s="188">
        <v>1465</v>
      </c>
      <c r="IM60" s="188">
        <v>1468</v>
      </c>
      <c r="IN60" s="188">
        <v>7985</v>
      </c>
      <c r="IO60" s="188">
        <v>6448</v>
      </c>
      <c r="IP60" s="188">
        <v>7046</v>
      </c>
      <c r="IQ60" s="188">
        <v>-220</v>
      </c>
      <c r="IR60" s="188">
        <v>-151</v>
      </c>
      <c r="IS60" s="188">
        <v>0</v>
      </c>
      <c r="IU60" s="188">
        <v>5951</v>
      </c>
      <c r="IV60" s="188">
        <v>0</v>
      </c>
      <c r="IW60" s="188">
        <v>6838</v>
      </c>
      <c r="IX60" s="188">
        <v>4636</v>
      </c>
      <c r="IY60" s="188">
        <v>2822</v>
      </c>
      <c r="IZ60" s="188">
        <v>3546</v>
      </c>
      <c r="JA60" s="188">
        <v>5184</v>
      </c>
      <c r="JB60" s="188">
        <v>691</v>
      </c>
      <c r="JC60" s="188">
        <v>-168</v>
      </c>
      <c r="JD60" s="188">
        <v>581</v>
      </c>
      <c r="JF60" s="188">
        <v>6982</v>
      </c>
      <c r="JG60" s="188">
        <v>0</v>
      </c>
      <c r="JH60" s="188">
        <v>7085</v>
      </c>
      <c r="JI60" s="188">
        <v>7090</v>
      </c>
      <c r="JJ60" s="188">
        <v>5244</v>
      </c>
      <c r="JK60" s="188">
        <v>1356</v>
      </c>
      <c r="JL60" s="188">
        <v>4091</v>
      </c>
      <c r="JM60" s="188">
        <v>-995</v>
      </c>
      <c r="JN60" s="188">
        <v>-160</v>
      </c>
      <c r="JO60" s="188">
        <v>49</v>
      </c>
      <c r="JQ60" s="188">
        <v>7080</v>
      </c>
      <c r="JR60" s="188">
        <v>0</v>
      </c>
      <c r="JS60" s="188">
        <v>1202</v>
      </c>
      <c r="JT60" s="188">
        <v>1672</v>
      </c>
      <c r="JU60" s="188">
        <v>7410</v>
      </c>
      <c r="JV60" s="188">
        <v>5710</v>
      </c>
      <c r="JW60" s="188">
        <v>7178</v>
      </c>
      <c r="JX60" s="188">
        <v>393</v>
      </c>
      <c r="JY60" s="188">
        <v>-134</v>
      </c>
      <c r="JZ60" s="188">
        <v>0</v>
      </c>
      <c r="KB60" s="188">
        <v>4197</v>
      </c>
      <c r="KC60" s="188">
        <v>0</v>
      </c>
      <c r="KD60" s="188">
        <v>7340</v>
      </c>
      <c r="KE60" s="188">
        <v>1683</v>
      </c>
      <c r="KF60" s="188">
        <v>618</v>
      </c>
      <c r="KG60" s="188">
        <v>5094</v>
      </c>
      <c r="KH60" s="188">
        <v>4032</v>
      </c>
      <c r="KI60" s="188">
        <v>119</v>
      </c>
      <c r="KJ60" s="188">
        <v>-190</v>
      </c>
      <c r="KK60" s="188">
        <v>2531</v>
      </c>
      <c r="KM60" s="188">
        <v>7094</v>
      </c>
      <c r="KN60" s="188">
        <v>0</v>
      </c>
      <c r="KO60" s="188">
        <v>7136</v>
      </c>
      <c r="KP60" s="188">
        <v>2534</v>
      </c>
      <c r="KQ60" s="188">
        <v>2424</v>
      </c>
      <c r="KR60" s="188">
        <v>3885</v>
      </c>
      <c r="KS60" s="188">
        <v>3781</v>
      </c>
      <c r="KT60" s="188">
        <v>3470</v>
      </c>
      <c r="KU60" s="188">
        <v>-165</v>
      </c>
      <c r="KV60" s="188">
        <v>106</v>
      </c>
      <c r="KX60" s="188">
        <v>6090</v>
      </c>
      <c r="KY60" s="188">
        <v>0</v>
      </c>
      <c r="KZ60" s="188">
        <v>894</v>
      </c>
      <c r="LA60" s="188">
        <v>1713</v>
      </c>
      <c r="LB60" s="188">
        <v>7224</v>
      </c>
      <c r="LC60" s="188">
        <v>9099</v>
      </c>
      <c r="LD60" s="188">
        <v>6573</v>
      </c>
      <c r="LE60" s="188">
        <v>-214</v>
      </c>
      <c r="LF60" s="188">
        <v>-160</v>
      </c>
      <c r="LG60" s="188">
        <v>0</v>
      </c>
      <c r="LI60" s="188">
        <v>7102</v>
      </c>
      <c r="LJ60" s="188">
        <v>0</v>
      </c>
      <c r="LK60" s="188">
        <v>7149</v>
      </c>
      <c r="LL60" s="188">
        <v>2489</v>
      </c>
      <c r="LM60" s="188">
        <v>3225</v>
      </c>
      <c r="LN60" s="188">
        <v>2778</v>
      </c>
      <c r="LO60" s="188">
        <v>3909</v>
      </c>
      <c r="LP60" s="188">
        <v>3846</v>
      </c>
      <c r="LQ60" s="188">
        <v>-165</v>
      </c>
      <c r="LR60" s="188">
        <v>119</v>
      </c>
      <c r="LT60" s="188">
        <v>6083</v>
      </c>
      <c r="LU60" s="188">
        <v>0</v>
      </c>
      <c r="LV60" s="188">
        <v>1222</v>
      </c>
      <c r="LW60" s="188">
        <v>2229</v>
      </c>
      <c r="LX60" s="188">
        <v>3586</v>
      </c>
      <c r="LY60" s="188">
        <v>4675</v>
      </c>
      <c r="LZ60" s="188">
        <v>4992</v>
      </c>
      <c r="MA60" s="188">
        <v>-17</v>
      </c>
      <c r="MB60" s="188">
        <v>-82</v>
      </c>
      <c r="MC60" s="188">
        <v>0</v>
      </c>
    </row>
    <row r="61" spans="2:341">
      <c r="B61" s="208">
        <f t="shared" si="10"/>
        <v>6423.6</v>
      </c>
      <c r="C61" s="208">
        <f t="shared" si="11"/>
        <v>0</v>
      </c>
      <c r="D61" s="208">
        <f t="shared" si="12"/>
        <v>4110.8</v>
      </c>
      <c r="E61" s="208">
        <f t="shared" si="13"/>
        <v>3212.5666666666666</v>
      </c>
      <c r="F61" s="208">
        <f t="shared" si="14"/>
        <v>4986.5666666666666</v>
      </c>
      <c r="G61" s="208">
        <f t="shared" si="15"/>
        <v>5871.9666666666662</v>
      </c>
      <c r="H61" s="208">
        <f t="shared" si="16"/>
        <v>5263.5666666666666</v>
      </c>
      <c r="I61" s="208">
        <f t="shared" si="17"/>
        <v>102.4</v>
      </c>
      <c r="J61" s="208">
        <f t="shared" si="18"/>
        <v>-151.16666666666666</v>
      </c>
      <c r="K61" s="208">
        <f t="shared" si="19"/>
        <v>578.9</v>
      </c>
      <c r="M61" s="188">
        <v>7063</v>
      </c>
      <c r="N61" s="188">
        <v>0</v>
      </c>
      <c r="O61" s="188">
        <v>1481</v>
      </c>
      <c r="P61" s="188">
        <v>2203</v>
      </c>
      <c r="Q61" s="188">
        <v>8841</v>
      </c>
      <c r="R61" s="188">
        <v>4908</v>
      </c>
      <c r="S61" s="188">
        <v>6818</v>
      </c>
      <c r="T61" s="188">
        <v>173</v>
      </c>
      <c r="U61" s="188">
        <v>-150</v>
      </c>
      <c r="V61" s="188">
        <v>0</v>
      </c>
      <c r="X61" s="188">
        <v>7059</v>
      </c>
      <c r="Y61" s="188">
        <v>0</v>
      </c>
      <c r="Z61" s="188">
        <v>2391</v>
      </c>
      <c r="AA61" s="188">
        <v>3227</v>
      </c>
      <c r="AB61" s="188">
        <v>9725</v>
      </c>
      <c r="AC61" s="188">
        <v>5616</v>
      </c>
      <c r="AD61" s="188">
        <v>4542</v>
      </c>
      <c r="AE61" s="188">
        <v>-636</v>
      </c>
      <c r="AF61" s="188">
        <v>-102</v>
      </c>
      <c r="AG61" s="188">
        <v>394</v>
      </c>
      <c r="AI61" s="188">
        <v>6873</v>
      </c>
      <c r="AJ61" s="188">
        <v>0</v>
      </c>
      <c r="AK61" s="188">
        <v>8421</v>
      </c>
      <c r="AL61" s="188">
        <v>3096</v>
      </c>
      <c r="AM61" s="188">
        <v>3106</v>
      </c>
      <c r="AN61" s="188">
        <v>4720</v>
      </c>
      <c r="AO61" s="188">
        <v>3733</v>
      </c>
      <c r="AP61" s="188">
        <v>-78</v>
      </c>
      <c r="AQ61" s="188">
        <v>-283</v>
      </c>
      <c r="AR61" s="188">
        <v>733</v>
      </c>
      <c r="AT61" s="188">
        <v>7082</v>
      </c>
      <c r="AU61" s="188">
        <v>0</v>
      </c>
      <c r="AV61" s="188">
        <v>2462</v>
      </c>
      <c r="AW61" s="188">
        <v>3255</v>
      </c>
      <c r="AX61" s="188">
        <v>10144</v>
      </c>
      <c r="AY61" s="188">
        <v>2677</v>
      </c>
      <c r="AZ61" s="188">
        <v>6526</v>
      </c>
      <c r="BA61" s="188">
        <v>-539</v>
      </c>
      <c r="BB61" s="188">
        <v>-151</v>
      </c>
      <c r="BC61" s="188">
        <v>0</v>
      </c>
      <c r="BE61" s="188">
        <v>5966</v>
      </c>
      <c r="BF61" s="188">
        <v>0</v>
      </c>
      <c r="BG61" s="188">
        <v>7187</v>
      </c>
      <c r="BH61" s="188">
        <v>6028</v>
      </c>
      <c r="BI61" s="188">
        <v>4544</v>
      </c>
      <c r="BJ61" s="188">
        <v>2585</v>
      </c>
      <c r="BK61" s="188">
        <v>5004</v>
      </c>
      <c r="BL61" s="188">
        <v>-256</v>
      </c>
      <c r="BM61" s="188">
        <v>-241</v>
      </c>
      <c r="BN61" s="188">
        <v>276</v>
      </c>
      <c r="BP61" s="188">
        <v>7086</v>
      </c>
      <c r="BQ61" s="188">
        <v>0</v>
      </c>
      <c r="BR61" s="188">
        <v>1185</v>
      </c>
      <c r="BS61" s="188">
        <v>2662</v>
      </c>
      <c r="BT61" s="188">
        <v>10051</v>
      </c>
      <c r="BU61" s="188">
        <v>4804</v>
      </c>
      <c r="BV61" s="188">
        <v>6400</v>
      </c>
      <c r="BW61" s="188">
        <v>-82</v>
      </c>
      <c r="BX61" s="188">
        <v>-151</v>
      </c>
      <c r="BY61" s="188">
        <v>0</v>
      </c>
      <c r="CA61" s="188">
        <v>6919</v>
      </c>
      <c r="CB61" s="188">
        <v>0</v>
      </c>
      <c r="CC61" s="188">
        <v>8549</v>
      </c>
      <c r="CD61" s="188">
        <v>3730</v>
      </c>
      <c r="CE61" s="188">
        <v>4962</v>
      </c>
      <c r="CF61" s="188">
        <v>890</v>
      </c>
      <c r="CG61" s="188">
        <v>3936</v>
      </c>
      <c r="CH61" s="188">
        <v>-331</v>
      </c>
      <c r="CI61" s="188">
        <v>-265</v>
      </c>
      <c r="CJ61" s="188">
        <v>1357</v>
      </c>
      <c r="CL61" s="188">
        <v>5061</v>
      </c>
      <c r="CM61" s="188">
        <v>0</v>
      </c>
      <c r="CN61" s="188">
        <v>6891</v>
      </c>
      <c r="CO61" s="188">
        <v>7042</v>
      </c>
      <c r="CP61" s="188">
        <v>5100</v>
      </c>
      <c r="CQ61" s="188">
        <v>2389</v>
      </c>
      <c r="CR61" s="188">
        <v>4209</v>
      </c>
      <c r="CS61" s="188">
        <v>1320</v>
      </c>
      <c r="CT61" s="188">
        <v>-100</v>
      </c>
      <c r="CU61" s="188">
        <v>406</v>
      </c>
      <c r="CV61" s="190"/>
      <c r="CW61" s="188">
        <v>6067</v>
      </c>
      <c r="CX61" s="188">
        <v>0</v>
      </c>
      <c r="CY61" s="188">
        <v>2423</v>
      </c>
      <c r="CZ61" s="188">
        <v>3123</v>
      </c>
      <c r="DA61" s="188">
        <v>5046</v>
      </c>
      <c r="DB61" s="188">
        <v>7215</v>
      </c>
      <c r="DC61" s="188">
        <v>6065</v>
      </c>
      <c r="DD61" s="188">
        <v>-1090</v>
      </c>
      <c r="DE61" s="188">
        <v>0</v>
      </c>
      <c r="DF61" s="188">
        <v>0</v>
      </c>
      <c r="DH61" s="188">
        <v>6974</v>
      </c>
      <c r="DI61" s="188">
        <v>0</v>
      </c>
      <c r="DJ61" s="188">
        <v>2535</v>
      </c>
      <c r="DK61" s="188">
        <v>3330</v>
      </c>
      <c r="DL61" s="188">
        <v>4237</v>
      </c>
      <c r="DM61" s="188">
        <v>6665</v>
      </c>
      <c r="DN61" s="188">
        <v>3908</v>
      </c>
      <c r="DO61" s="188">
        <v>1307</v>
      </c>
      <c r="DP61" s="188">
        <v>-284</v>
      </c>
      <c r="DQ61" s="188">
        <v>1431</v>
      </c>
      <c r="DS61" s="188">
        <v>7099</v>
      </c>
      <c r="DT61" s="188">
        <v>0</v>
      </c>
      <c r="DU61" s="188">
        <v>1495</v>
      </c>
      <c r="DV61" s="188">
        <v>2702</v>
      </c>
      <c r="DW61" s="188">
        <v>8837</v>
      </c>
      <c r="DX61" s="188">
        <v>3940</v>
      </c>
      <c r="DY61" s="188">
        <v>4808</v>
      </c>
      <c r="DZ61" s="188">
        <v>1771</v>
      </c>
      <c r="EA61" s="188">
        <v>-150</v>
      </c>
      <c r="EB61" s="188">
        <v>1976</v>
      </c>
      <c r="ED61" s="188">
        <v>7083</v>
      </c>
      <c r="EE61" s="188">
        <v>0</v>
      </c>
      <c r="EF61" s="188">
        <v>1008</v>
      </c>
      <c r="EG61" s="188">
        <v>1630</v>
      </c>
      <c r="EH61" s="188">
        <v>3430</v>
      </c>
      <c r="EI61" s="188">
        <v>13339</v>
      </c>
      <c r="EJ61" s="188">
        <v>7497</v>
      </c>
      <c r="EK61" s="188">
        <v>-1085</v>
      </c>
      <c r="EL61" s="188">
        <v>-100</v>
      </c>
      <c r="EM61" s="188">
        <v>0</v>
      </c>
      <c r="EO61" s="188">
        <v>6459</v>
      </c>
      <c r="EP61" s="188">
        <v>0</v>
      </c>
      <c r="EQ61" s="188">
        <v>5083</v>
      </c>
      <c r="ER61" s="188">
        <v>2727</v>
      </c>
      <c r="ES61" s="188">
        <v>1380</v>
      </c>
      <c r="ET61" s="188">
        <v>7667</v>
      </c>
      <c r="EU61" s="188">
        <v>4999</v>
      </c>
      <c r="EV61" s="188">
        <v>-343</v>
      </c>
      <c r="EW61" s="188">
        <v>0</v>
      </c>
      <c r="EX61" s="188">
        <v>0</v>
      </c>
      <c r="EZ61" s="188">
        <v>6885</v>
      </c>
      <c r="FA61" s="188">
        <v>0</v>
      </c>
      <c r="FB61" s="188">
        <v>4686</v>
      </c>
      <c r="FC61" s="188">
        <v>4342</v>
      </c>
      <c r="FD61" s="188">
        <v>2204</v>
      </c>
      <c r="FE61" s="188">
        <v>5213</v>
      </c>
      <c r="FF61" s="188">
        <v>3974</v>
      </c>
      <c r="FG61" s="188">
        <v>-261</v>
      </c>
      <c r="FH61" s="188">
        <v>-263</v>
      </c>
      <c r="FI61" s="188">
        <v>1518</v>
      </c>
      <c r="FK61" s="188">
        <v>5037</v>
      </c>
      <c r="FL61" s="188">
        <v>0</v>
      </c>
      <c r="FM61" s="188">
        <v>6088</v>
      </c>
      <c r="FN61" s="188">
        <v>5757</v>
      </c>
      <c r="FO61" s="188">
        <v>1533</v>
      </c>
      <c r="FP61" s="188">
        <v>9983</v>
      </c>
      <c r="FQ61" s="188">
        <v>4109</v>
      </c>
      <c r="FR61" s="188">
        <v>-1109</v>
      </c>
      <c r="FS61" s="188">
        <v>-102</v>
      </c>
      <c r="FT61" s="188">
        <v>1035</v>
      </c>
      <c r="FV61" s="188">
        <v>5871</v>
      </c>
      <c r="FW61" s="188">
        <v>0</v>
      </c>
      <c r="FX61" s="188">
        <v>1499</v>
      </c>
      <c r="FY61" s="188">
        <v>2414</v>
      </c>
      <c r="FZ61" s="188">
        <v>5107</v>
      </c>
      <c r="GA61" s="188">
        <v>10988</v>
      </c>
      <c r="GB61" s="188">
        <v>5517</v>
      </c>
      <c r="GC61" s="188">
        <v>-1380</v>
      </c>
      <c r="GD61" s="188">
        <v>-100</v>
      </c>
      <c r="GE61" s="188">
        <v>1271</v>
      </c>
      <c r="GG61" s="188">
        <v>5048</v>
      </c>
      <c r="GH61" s="188">
        <v>0</v>
      </c>
      <c r="GI61" s="188">
        <v>7933</v>
      </c>
      <c r="GJ61" s="188">
        <v>2969</v>
      </c>
      <c r="GK61" s="188">
        <v>3535</v>
      </c>
      <c r="GL61" s="188">
        <v>3943</v>
      </c>
      <c r="GM61" s="188">
        <v>4903</v>
      </c>
      <c r="GN61" s="188">
        <v>698</v>
      </c>
      <c r="GO61" s="188">
        <v>-232</v>
      </c>
      <c r="GP61" s="188">
        <v>2094</v>
      </c>
      <c r="GR61" s="188">
        <v>6296</v>
      </c>
      <c r="GS61" s="188">
        <v>0</v>
      </c>
      <c r="GT61" s="188">
        <v>1483</v>
      </c>
      <c r="GU61" s="188">
        <v>2332</v>
      </c>
      <c r="GV61" s="188">
        <v>1864</v>
      </c>
      <c r="GW61" s="188">
        <v>11374</v>
      </c>
      <c r="GX61" s="188">
        <v>5154</v>
      </c>
      <c r="GY61" s="188">
        <v>-767</v>
      </c>
      <c r="GZ61" s="188">
        <v>0</v>
      </c>
      <c r="HA61" s="188">
        <v>0</v>
      </c>
      <c r="HC61" s="188">
        <v>6068</v>
      </c>
      <c r="HD61" s="188">
        <v>0</v>
      </c>
      <c r="HE61" s="188">
        <v>1481</v>
      </c>
      <c r="HF61" s="188">
        <v>1154</v>
      </c>
      <c r="HG61" s="188">
        <v>2685</v>
      </c>
      <c r="HH61" s="188">
        <v>12834</v>
      </c>
      <c r="HI61" s="188">
        <v>5615</v>
      </c>
      <c r="HJ61" s="188">
        <v>-1651</v>
      </c>
      <c r="HK61" s="188">
        <v>0</v>
      </c>
      <c r="HL61" s="188">
        <v>0</v>
      </c>
      <c r="HN61" s="188">
        <v>7080</v>
      </c>
      <c r="HO61" s="188">
        <v>0</v>
      </c>
      <c r="HP61" s="188">
        <v>1282</v>
      </c>
      <c r="HQ61" s="188">
        <v>934</v>
      </c>
      <c r="HR61" s="188">
        <v>5278</v>
      </c>
      <c r="HS61" s="188">
        <v>9819</v>
      </c>
      <c r="HT61" s="188">
        <v>7771</v>
      </c>
      <c r="HU61" s="188">
        <v>326</v>
      </c>
      <c r="HV61" s="188">
        <v>-151</v>
      </c>
      <c r="HW61" s="188">
        <v>0</v>
      </c>
      <c r="HY61" s="188">
        <v>5972</v>
      </c>
      <c r="HZ61" s="188">
        <v>0</v>
      </c>
      <c r="IA61" s="188">
        <v>6774</v>
      </c>
      <c r="IB61" s="188">
        <v>5504</v>
      </c>
      <c r="IC61" s="188">
        <v>3931</v>
      </c>
      <c r="ID61" s="188">
        <v>2463</v>
      </c>
      <c r="IE61" s="188">
        <v>5106</v>
      </c>
      <c r="IF61" s="188">
        <v>90</v>
      </c>
      <c r="IG61" s="188">
        <v>-197</v>
      </c>
      <c r="IH61" s="188">
        <v>729</v>
      </c>
      <c r="IJ61" s="188">
        <v>7080</v>
      </c>
      <c r="IK61" s="188">
        <v>0</v>
      </c>
      <c r="IL61" s="188">
        <v>1546</v>
      </c>
      <c r="IM61" s="188">
        <v>1476</v>
      </c>
      <c r="IN61" s="188">
        <v>8403</v>
      </c>
      <c r="IO61" s="188">
        <v>6288</v>
      </c>
      <c r="IP61" s="188">
        <v>7126</v>
      </c>
      <c r="IQ61" s="188">
        <v>-18</v>
      </c>
      <c r="IR61" s="188">
        <v>-151</v>
      </c>
      <c r="IS61" s="188">
        <v>0</v>
      </c>
      <c r="IU61" s="188">
        <v>5946</v>
      </c>
      <c r="IV61" s="188">
        <v>0</v>
      </c>
      <c r="IW61" s="188">
        <v>6859</v>
      </c>
      <c r="IX61" s="188">
        <v>4807</v>
      </c>
      <c r="IY61" s="188">
        <v>3157</v>
      </c>
      <c r="IZ61" s="188">
        <v>3481</v>
      </c>
      <c r="JA61" s="188">
        <v>5228</v>
      </c>
      <c r="JB61" s="188">
        <v>509</v>
      </c>
      <c r="JC61" s="188">
        <v>-199</v>
      </c>
      <c r="JD61" s="188">
        <v>785</v>
      </c>
      <c r="JF61" s="188">
        <v>6989</v>
      </c>
      <c r="JG61" s="188">
        <v>0</v>
      </c>
      <c r="JH61" s="188">
        <v>7140</v>
      </c>
      <c r="JI61" s="188">
        <v>7423</v>
      </c>
      <c r="JJ61" s="188">
        <v>5499</v>
      </c>
      <c r="JK61" s="188">
        <v>1444</v>
      </c>
      <c r="JL61" s="188">
        <v>4082</v>
      </c>
      <c r="JM61" s="188">
        <v>-1149</v>
      </c>
      <c r="JN61" s="188">
        <v>-168</v>
      </c>
      <c r="JO61" s="188">
        <v>90</v>
      </c>
      <c r="JQ61" s="188">
        <v>7086</v>
      </c>
      <c r="JR61" s="188">
        <v>0</v>
      </c>
      <c r="JS61" s="188">
        <v>1241</v>
      </c>
      <c r="JT61" s="188">
        <v>1652</v>
      </c>
      <c r="JU61" s="188">
        <v>8063</v>
      </c>
      <c r="JV61" s="188">
        <v>5678</v>
      </c>
      <c r="JW61" s="188">
        <v>7361</v>
      </c>
      <c r="JX61" s="188">
        <v>122</v>
      </c>
      <c r="JY61" s="188">
        <v>-151</v>
      </c>
      <c r="JZ61" s="188">
        <v>0</v>
      </c>
      <c r="KB61" s="188">
        <v>4196</v>
      </c>
      <c r="KC61" s="188">
        <v>0</v>
      </c>
      <c r="KD61" s="188">
        <v>7606</v>
      </c>
      <c r="KE61" s="188">
        <v>1419</v>
      </c>
      <c r="KF61" s="188">
        <v>948</v>
      </c>
      <c r="KG61" s="188">
        <v>5031</v>
      </c>
      <c r="KH61" s="188">
        <v>4063</v>
      </c>
      <c r="KI61" s="188">
        <v>53</v>
      </c>
      <c r="KJ61" s="188">
        <v>-201</v>
      </c>
      <c r="KK61" s="188">
        <v>2866</v>
      </c>
      <c r="KM61" s="188">
        <v>7093</v>
      </c>
      <c r="KN61" s="188">
        <v>0</v>
      </c>
      <c r="KO61" s="188">
        <v>7248</v>
      </c>
      <c r="KP61" s="188">
        <v>2438</v>
      </c>
      <c r="KQ61" s="188">
        <v>2828</v>
      </c>
      <c r="KR61" s="188">
        <v>3836</v>
      </c>
      <c r="KS61" s="188">
        <v>3779</v>
      </c>
      <c r="KT61" s="188">
        <v>3811</v>
      </c>
      <c r="KU61" s="188">
        <v>-176</v>
      </c>
      <c r="KV61" s="188">
        <v>187</v>
      </c>
      <c r="KX61" s="188">
        <v>6082</v>
      </c>
      <c r="KY61" s="188">
        <v>0</v>
      </c>
      <c r="KZ61" s="188">
        <v>925</v>
      </c>
      <c r="LA61" s="188">
        <v>1890</v>
      </c>
      <c r="LB61" s="188">
        <v>7492</v>
      </c>
      <c r="LC61" s="188">
        <v>9033</v>
      </c>
      <c r="LD61" s="188">
        <v>6754</v>
      </c>
      <c r="LE61" s="188">
        <v>-330</v>
      </c>
      <c r="LF61" s="188">
        <v>-201</v>
      </c>
      <c r="LG61" s="188">
        <v>0</v>
      </c>
      <c r="LI61" s="188">
        <v>7103</v>
      </c>
      <c r="LJ61" s="188">
        <v>0</v>
      </c>
      <c r="LK61" s="188">
        <v>7175</v>
      </c>
      <c r="LL61" s="188">
        <v>2633</v>
      </c>
      <c r="LM61" s="188">
        <v>3267</v>
      </c>
      <c r="LN61" s="188">
        <v>2783</v>
      </c>
      <c r="LO61" s="188">
        <v>3909</v>
      </c>
      <c r="LP61" s="188">
        <v>4134</v>
      </c>
      <c r="LQ61" s="188">
        <v>-176</v>
      </c>
      <c r="LR61" s="188">
        <v>219</v>
      </c>
      <c r="LT61" s="188">
        <v>6085</v>
      </c>
      <c r="LU61" s="188">
        <v>0</v>
      </c>
      <c r="LV61" s="188">
        <v>1247</v>
      </c>
      <c r="LW61" s="188">
        <v>2478</v>
      </c>
      <c r="LX61" s="188">
        <v>4400</v>
      </c>
      <c r="LY61" s="188">
        <v>4553</v>
      </c>
      <c r="LZ61" s="188">
        <v>5011</v>
      </c>
      <c r="MA61" s="188">
        <v>-137</v>
      </c>
      <c r="MB61" s="188">
        <v>-90</v>
      </c>
      <c r="MC61" s="188">
        <v>0</v>
      </c>
    </row>
    <row r="62" spans="2:341">
      <c r="B62" s="208">
        <f t="shared" si="10"/>
        <v>6423.4333333333334</v>
      </c>
      <c r="C62" s="208">
        <f t="shared" si="11"/>
        <v>0</v>
      </c>
      <c r="D62" s="208">
        <f t="shared" si="12"/>
        <v>4140.9666666666662</v>
      </c>
      <c r="E62" s="208">
        <f t="shared" si="13"/>
        <v>3253.9666666666667</v>
      </c>
      <c r="F62" s="208">
        <f t="shared" si="14"/>
        <v>5133.3999999999996</v>
      </c>
      <c r="G62" s="208">
        <f t="shared" si="15"/>
        <v>5874.4</v>
      </c>
      <c r="H62" s="208">
        <f t="shared" si="16"/>
        <v>5307.5</v>
      </c>
      <c r="I62" s="208">
        <f t="shared" si="17"/>
        <v>52.5</v>
      </c>
      <c r="J62" s="208">
        <f t="shared" si="18"/>
        <v>-151.53333333333333</v>
      </c>
      <c r="K62" s="208">
        <f t="shared" si="19"/>
        <v>702.76666666666665</v>
      </c>
      <c r="M62" s="188">
        <v>7068</v>
      </c>
      <c r="N62" s="188">
        <v>0</v>
      </c>
      <c r="O62" s="188">
        <v>1619</v>
      </c>
      <c r="P62" s="188">
        <v>2192</v>
      </c>
      <c r="Q62" s="188">
        <v>9230</v>
      </c>
      <c r="R62" s="188">
        <v>4753</v>
      </c>
      <c r="S62" s="188">
        <v>6956</v>
      </c>
      <c r="T62" s="188">
        <v>26</v>
      </c>
      <c r="U62" s="188">
        <v>-151</v>
      </c>
      <c r="V62" s="188">
        <v>0</v>
      </c>
      <c r="X62" s="188">
        <v>7050</v>
      </c>
      <c r="Y62" s="188">
        <v>0</v>
      </c>
      <c r="Z62" s="188">
        <v>2403</v>
      </c>
      <c r="AA62" s="188">
        <v>3232</v>
      </c>
      <c r="AB62" s="188">
        <v>9974</v>
      </c>
      <c r="AC62" s="188">
        <v>5752</v>
      </c>
      <c r="AD62" s="188">
        <v>4542</v>
      </c>
      <c r="AE62" s="188">
        <v>-831</v>
      </c>
      <c r="AF62" s="188">
        <v>-102</v>
      </c>
      <c r="AG62" s="188">
        <v>500</v>
      </c>
      <c r="AI62" s="188">
        <v>6878</v>
      </c>
      <c r="AJ62" s="188">
        <v>0</v>
      </c>
      <c r="AK62" s="188">
        <v>8493</v>
      </c>
      <c r="AL62" s="188">
        <v>3173</v>
      </c>
      <c r="AM62" s="188">
        <v>3306</v>
      </c>
      <c r="AN62" s="188">
        <v>4727</v>
      </c>
      <c r="AO62" s="188">
        <v>3733</v>
      </c>
      <c r="AP62" s="188">
        <v>-172</v>
      </c>
      <c r="AQ62" s="188">
        <v>-284</v>
      </c>
      <c r="AR62" s="188">
        <v>880</v>
      </c>
      <c r="AT62" s="188">
        <v>7079</v>
      </c>
      <c r="AU62" s="188">
        <v>0</v>
      </c>
      <c r="AV62" s="188">
        <v>2501</v>
      </c>
      <c r="AW62" s="188">
        <v>3396</v>
      </c>
      <c r="AX62" s="188">
        <v>10430</v>
      </c>
      <c r="AY62" s="188">
        <v>2672</v>
      </c>
      <c r="AZ62" s="188">
        <v>6646</v>
      </c>
      <c r="BA62" s="188">
        <v>-479</v>
      </c>
      <c r="BB62" s="188">
        <v>-151</v>
      </c>
      <c r="BC62" s="188">
        <v>0</v>
      </c>
      <c r="BE62" s="188">
        <v>5966</v>
      </c>
      <c r="BF62" s="188">
        <v>0</v>
      </c>
      <c r="BG62" s="188">
        <v>7230</v>
      </c>
      <c r="BH62" s="188">
        <v>6160</v>
      </c>
      <c r="BI62" s="188">
        <v>5001</v>
      </c>
      <c r="BJ62" s="188">
        <v>2378</v>
      </c>
      <c r="BK62" s="188">
        <v>5004</v>
      </c>
      <c r="BL62" s="188">
        <v>-281</v>
      </c>
      <c r="BM62" s="188">
        <v>-241</v>
      </c>
      <c r="BN62" s="188">
        <v>382</v>
      </c>
      <c r="BP62" s="188">
        <v>7089</v>
      </c>
      <c r="BQ62" s="188">
        <v>0</v>
      </c>
      <c r="BR62" s="188">
        <v>1194</v>
      </c>
      <c r="BS62" s="188">
        <v>2833</v>
      </c>
      <c r="BT62" s="188">
        <v>10470</v>
      </c>
      <c r="BU62" s="188">
        <v>4912</v>
      </c>
      <c r="BV62" s="188">
        <v>6516</v>
      </c>
      <c r="BW62" s="188">
        <v>-201</v>
      </c>
      <c r="BX62" s="188">
        <v>-151</v>
      </c>
      <c r="BY62" s="188">
        <v>0</v>
      </c>
      <c r="CA62" s="188">
        <v>6916</v>
      </c>
      <c r="CB62" s="188">
        <v>0</v>
      </c>
      <c r="CC62" s="188">
        <v>8595</v>
      </c>
      <c r="CD62" s="188">
        <v>3639</v>
      </c>
      <c r="CE62" s="188">
        <v>5333</v>
      </c>
      <c r="CF62" s="188">
        <v>810</v>
      </c>
      <c r="CG62" s="188">
        <v>3936</v>
      </c>
      <c r="CH62" s="188">
        <v>-479</v>
      </c>
      <c r="CI62" s="188">
        <v>-272</v>
      </c>
      <c r="CJ62" s="188">
        <v>1725</v>
      </c>
      <c r="CL62" s="188">
        <v>5060</v>
      </c>
      <c r="CM62" s="188">
        <v>0</v>
      </c>
      <c r="CN62" s="188">
        <v>6867</v>
      </c>
      <c r="CO62" s="188">
        <v>7234</v>
      </c>
      <c r="CP62" s="188">
        <v>5174</v>
      </c>
      <c r="CQ62" s="188">
        <v>2398</v>
      </c>
      <c r="CR62" s="188">
        <v>4209</v>
      </c>
      <c r="CS62" s="188">
        <v>1134</v>
      </c>
      <c r="CT62" s="188">
        <v>-100</v>
      </c>
      <c r="CU62" s="188">
        <v>540</v>
      </c>
      <c r="CV62" s="190"/>
      <c r="CW62" s="188">
        <v>6067</v>
      </c>
      <c r="CX62" s="188">
        <v>0</v>
      </c>
      <c r="CY62" s="188">
        <v>2436</v>
      </c>
      <c r="CZ62" s="188">
        <v>3189</v>
      </c>
      <c r="DA62" s="188">
        <v>5281</v>
      </c>
      <c r="DB62" s="188">
        <v>7198</v>
      </c>
      <c r="DC62" s="188">
        <v>6326</v>
      </c>
      <c r="DD62" s="188">
        <v>-1319</v>
      </c>
      <c r="DE62" s="188">
        <v>0</v>
      </c>
      <c r="DF62" s="188">
        <v>0</v>
      </c>
      <c r="DH62" s="188">
        <v>6973</v>
      </c>
      <c r="DI62" s="188">
        <v>0</v>
      </c>
      <c r="DJ62" s="188">
        <v>2537</v>
      </c>
      <c r="DK62" s="188">
        <v>3200</v>
      </c>
      <c r="DL62" s="188">
        <v>4242</v>
      </c>
      <c r="DM62" s="188">
        <v>6628</v>
      </c>
      <c r="DN62" s="188">
        <v>3908</v>
      </c>
      <c r="DO62" s="188">
        <v>1220</v>
      </c>
      <c r="DP62" s="188">
        <v>-284</v>
      </c>
      <c r="DQ62" s="188">
        <v>1775</v>
      </c>
      <c r="DS62" s="188">
        <v>7094</v>
      </c>
      <c r="DT62" s="188">
        <v>0</v>
      </c>
      <c r="DU62" s="188">
        <v>1486</v>
      </c>
      <c r="DV62" s="188">
        <v>2733</v>
      </c>
      <c r="DW62" s="188">
        <v>8972</v>
      </c>
      <c r="DX62" s="188">
        <v>3899</v>
      </c>
      <c r="DY62" s="188">
        <v>4808</v>
      </c>
      <c r="DZ62" s="188">
        <v>1686</v>
      </c>
      <c r="EA62" s="188">
        <v>-151</v>
      </c>
      <c r="EB62" s="188">
        <v>2273</v>
      </c>
      <c r="ED62" s="188">
        <v>7086</v>
      </c>
      <c r="EE62" s="188">
        <v>0</v>
      </c>
      <c r="EF62" s="188">
        <v>994</v>
      </c>
      <c r="EG62" s="188">
        <v>1767</v>
      </c>
      <c r="EH62" s="188">
        <v>3440</v>
      </c>
      <c r="EI62" s="188">
        <v>13340</v>
      </c>
      <c r="EJ62" s="188">
        <v>7566</v>
      </c>
      <c r="EK62" s="188">
        <v>-1077</v>
      </c>
      <c r="EL62" s="188">
        <v>-100</v>
      </c>
      <c r="EM62" s="188">
        <v>0</v>
      </c>
      <c r="EO62" s="188">
        <v>6461</v>
      </c>
      <c r="EP62" s="188">
        <v>0</v>
      </c>
      <c r="EQ62" s="188">
        <v>5152</v>
      </c>
      <c r="ER62" s="188">
        <v>2874</v>
      </c>
      <c r="ES62" s="188">
        <v>1608</v>
      </c>
      <c r="ET62" s="188">
        <v>7671</v>
      </c>
      <c r="EU62" s="188">
        <v>5091</v>
      </c>
      <c r="EV62" s="188">
        <v>-320</v>
      </c>
      <c r="EW62" s="188">
        <v>0</v>
      </c>
      <c r="EX62" s="188">
        <v>0</v>
      </c>
      <c r="EZ62" s="188">
        <v>6885</v>
      </c>
      <c r="FA62" s="188">
        <v>0</v>
      </c>
      <c r="FB62" s="188">
        <v>4844</v>
      </c>
      <c r="FC62" s="188">
        <v>4448</v>
      </c>
      <c r="FD62" s="188">
        <v>2202</v>
      </c>
      <c r="FE62" s="188">
        <v>5079</v>
      </c>
      <c r="FF62" s="188">
        <v>3974</v>
      </c>
      <c r="FG62" s="188">
        <v>-381</v>
      </c>
      <c r="FH62" s="188">
        <v>-263</v>
      </c>
      <c r="FI62" s="188">
        <v>1846</v>
      </c>
      <c r="FK62" s="188">
        <v>5041</v>
      </c>
      <c r="FL62" s="188">
        <v>0</v>
      </c>
      <c r="FM62" s="188">
        <v>6129</v>
      </c>
      <c r="FN62" s="188">
        <v>5918</v>
      </c>
      <c r="FO62" s="188">
        <v>1493</v>
      </c>
      <c r="FP62" s="188">
        <v>9929</v>
      </c>
      <c r="FQ62" s="188">
        <v>4109</v>
      </c>
      <c r="FR62" s="188">
        <v>-1278</v>
      </c>
      <c r="FS62" s="188">
        <v>-102</v>
      </c>
      <c r="FT62" s="188">
        <v>1248</v>
      </c>
      <c r="FV62" s="188">
        <v>5881</v>
      </c>
      <c r="FW62" s="188">
        <v>0</v>
      </c>
      <c r="FX62" s="188">
        <v>1505</v>
      </c>
      <c r="FY62" s="188">
        <v>2278</v>
      </c>
      <c r="FZ62" s="188">
        <v>4956</v>
      </c>
      <c r="GA62" s="188">
        <v>11027</v>
      </c>
      <c r="GB62" s="188">
        <v>5517</v>
      </c>
      <c r="GC62" s="188">
        <v>-1153</v>
      </c>
      <c r="GD62" s="188">
        <v>-100</v>
      </c>
      <c r="GE62" s="188">
        <v>1528</v>
      </c>
      <c r="GG62" s="188">
        <v>5049</v>
      </c>
      <c r="GH62" s="188">
        <v>0</v>
      </c>
      <c r="GI62" s="188">
        <v>7951</v>
      </c>
      <c r="GJ62" s="188">
        <v>2783</v>
      </c>
      <c r="GK62" s="188">
        <v>3560</v>
      </c>
      <c r="GL62" s="188">
        <v>3961</v>
      </c>
      <c r="GM62" s="188">
        <v>4903</v>
      </c>
      <c r="GN62" s="188">
        <v>651</v>
      </c>
      <c r="GO62" s="188">
        <v>-233</v>
      </c>
      <c r="GP62" s="188">
        <v>2423</v>
      </c>
      <c r="GR62" s="188">
        <v>6297</v>
      </c>
      <c r="GS62" s="188">
        <v>0</v>
      </c>
      <c r="GT62" s="188">
        <v>1525</v>
      </c>
      <c r="GU62" s="188">
        <v>2351</v>
      </c>
      <c r="GV62" s="188">
        <v>2059</v>
      </c>
      <c r="GW62" s="188">
        <v>11529</v>
      </c>
      <c r="GX62" s="188">
        <v>5189</v>
      </c>
      <c r="GY62" s="188">
        <v>-919</v>
      </c>
      <c r="GZ62" s="188">
        <v>0</v>
      </c>
      <c r="HA62" s="188">
        <v>0</v>
      </c>
      <c r="HC62" s="188">
        <v>6067</v>
      </c>
      <c r="HD62" s="188">
        <v>0</v>
      </c>
      <c r="HE62" s="188">
        <v>1490</v>
      </c>
      <c r="HF62" s="188">
        <v>1140</v>
      </c>
      <c r="HG62" s="188">
        <v>2902</v>
      </c>
      <c r="HH62" s="188">
        <v>12997</v>
      </c>
      <c r="HI62" s="188">
        <v>5772</v>
      </c>
      <c r="HJ62" s="188">
        <v>-1743</v>
      </c>
      <c r="HK62" s="188">
        <v>0</v>
      </c>
      <c r="HL62" s="188">
        <v>0</v>
      </c>
      <c r="HN62" s="188">
        <v>7077</v>
      </c>
      <c r="HO62" s="188">
        <v>0</v>
      </c>
      <c r="HP62" s="188">
        <v>1295</v>
      </c>
      <c r="HQ62" s="188">
        <v>838</v>
      </c>
      <c r="HR62" s="188">
        <v>5529</v>
      </c>
      <c r="HS62" s="188">
        <v>10032</v>
      </c>
      <c r="HT62" s="188">
        <v>7820</v>
      </c>
      <c r="HU62" s="188">
        <v>260</v>
      </c>
      <c r="HV62" s="188">
        <v>-151</v>
      </c>
      <c r="HW62" s="188">
        <v>0</v>
      </c>
      <c r="HY62" s="188">
        <v>5970</v>
      </c>
      <c r="HZ62" s="188">
        <v>0</v>
      </c>
      <c r="IA62" s="188">
        <v>6819</v>
      </c>
      <c r="IB62" s="188">
        <v>5445</v>
      </c>
      <c r="IC62" s="188">
        <v>4096</v>
      </c>
      <c r="ID62" s="188">
        <v>2430</v>
      </c>
      <c r="IE62" s="188">
        <v>5106</v>
      </c>
      <c r="IF62" s="188">
        <v>144</v>
      </c>
      <c r="IG62" s="188">
        <v>-196</v>
      </c>
      <c r="IH62" s="188">
        <v>921</v>
      </c>
      <c r="IJ62" s="188">
        <v>7073</v>
      </c>
      <c r="IK62" s="188">
        <v>0</v>
      </c>
      <c r="IL62" s="188">
        <v>1492</v>
      </c>
      <c r="IM62" s="188">
        <v>1574</v>
      </c>
      <c r="IN62" s="188">
        <v>8862</v>
      </c>
      <c r="IO62" s="188">
        <v>6237</v>
      </c>
      <c r="IP62" s="188">
        <v>7165</v>
      </c>
      <c r="IQ62" s="188">
        <v>-46</v>
      </c>
      <c r="IR62" s="188">
        <v>-151</v>
      </c>
      <c r="IS62" s="188">
        <v>0</v>
      </c>
      <c r="IU62" s="188">
        <v>5942</v>
      </c>
      <c r="IV62" s="188">
        <v>0</v>
      </c>
      <c r="IW62" s="188">
        <v>6919</v>
      </c>
      <c r="IX62" s="188">
        <v>4828</v>
      </c>
      <c r="IY62" s="188">
        <v>3175</v>
      </c>
      <c r="IZ62" s="188">
        <v>3460</v>
      </c>
      <c r="JA62" s="188">
        <v>5228</v>
      </c>
      <c r="JB62" s="188">
        <v>477</v>
      </c>
      <c r="JC62" s="188">
        <v>-199</v>
      </c>
      <c r="JD62" s="188">
        <v>1010</v>
      </c>
      <c r="JF62" s="188">
        <v>6986</v>
      </c>
      <c r="JG62" s="188">
        <v>0</v>
      </c>
      <c r="JH62" s="188">
        <v>7141</v>
      </c>
      <c r="JI62" s="188">
        <v>7581</v>
      </c>
      <c r="JJ62" s="188">
        <v>5089</v>
      </c>
      <c r="JK62" s="188">
        <v>1547</v>
      </c>
      <c r="JL62" s="188">
        <v>4082</v>
      </c>
      <c r="JM62" s="188">
        <v>-1147</v>
      </c>
      <c r="JN62" s="188">
        <v>-168</v>
      </c>
      <c r="JO62" s="188">
        <v>163</v>
      </c>
      <c r="JQ62" s="188">
        <v>7077</v>
      </c>
      <c r="JR62" s="188">
        <v>0</v>
      </c>
      <c r="JS62" s="188">
        <v>1258</v>
      </c>
      <c r="JT62" s="188">
        <v>1682</v>
      </c>
      <c r="JU62" s="188">
        <v>8059</v>
      </c>
      <c r="JV62" s="188">
        <v>5692</v>
      </c>
      <c r="JW62" s="188">
        <v>7487</v>
      </c>
      <c r="JX62" s="188">
        <v>175</v>
      </c>
      <c r="JY62" s="188">
        <v>-151</v>
      </c>
      <c r="JZ62" s="188">
        <v>0</v>
      </c>
      <c r="KB62" s="188">
        <v>4199</v>
      </c>
      <c r="KC62" s="188">
        <v>0</v>
      </c>
      <c r="KD62" s="188">
        <v>7654</v>
      </c>
      <c r="KE62" s="188">
        <v>1345</v>
      </c>
      <c r="KF62" s="188">
        <v>844</v>
      </c>
      <c r="KG62" s="188">
        <v>5115</v>
      </c>
      <c r="KH62" s="188">
        <v>4063</v>
      </c>
      <c r="KI62" s="188">
        <v>78</v>
      </c>
      <c r="KJ62" s="188">
        <v>-202</v>
      </c>
      <c r="KK62" s="188">
        <v>3234</v>
      </c>
      <c r="KM62" s="188">
        <v>7100</v>
      </c>
      <c r="KN62" s="188">
        <v>0</v>
      </c>
      <c r="KO62" s="188">
        <v>7335</v>
      </c>
      <c r="KP62" s="188">
        <v>2402</v>
      </c>
      <c r="KQ62" s="188">
        <v>2994</v>
      </c>
      <c r="KR62" s="188">
        <v>3771</v>
      </c>
      <c r="KS62" s="188">
        <v>3779</v>
      </c>
      <c r="KT62" s="188">
        <v>3900</v>
      </c>
      <c r="KU62" s="188">
        <v>-175</v>
      </c>
      <c r="KV62" s="188">
        <v>290</v>
      </c>
      <c r="KX62" s="188">
        <v>6087</v>
      </c>
      <c r="KY62" s="188">
        <v>0</v>
      </c>
      <c r="KZ62" s="188">
        <v>921</v>
      </c>
      <c r="LA62" s="188">
        <v>1971</v>
      </c>
      <c r="LB62" s="188">
        <v>7711</v>
      </c>
      <c r="LC62" s="188">
        <v>9029</v>
      </c>
      <c r="LD62" s="188">
        <v>6864</v>
      </c>
      <c r="LE62" s="188">
        <v>-446</v>
      </c>
      <c r="LF62" s="188">
        <v>-202</v>
      </c>
      <c r="LG62" s="188">
        <v>0</v>
      </c>
      <c r="LI62" s="188">
        <v>7101</v>
      </c>
      <c r="LJ62" s="188">
        <v>0</v>
      </c>
      <c r="LK62" s="188">
        <v>7210</v>
      </c>
      <c r="LL62" s="188">
        <v>2816</v>
      </c>
      <c r="LM62" s="188">
        <v>3469</v>
      </c>
      <c r="LN62" s="188">
        <v>2742</v>
      </c>
      <c r="LO62" s="188">
        <v>3909</v>
      </c>
      <c r="LP62" s="188">
        <v>4104</v>
      </c>
      <c r="LQ62" s="188">
        <v>-176</v>
      </c>
      <c r="LR62" s="188">
        <v>345</v>
      </c>
      <c r="LT62" s="188">
        <v>6084</v>
      </c>
      <c r="LU62" s="188">
        <v>0</v>
      </c>
      <c r="LV62" s="188">
        <v>1234</v>
      </c>
      <c r="LW62" s="188">
        <v>2597</v>
      </c>
      <c r="LX62" s="188">
        <v>4541</v>
      </c>
      <c r="LY62" s="188">
        <v>4517</v>
      </c>
      <c r="LZ62" s="188">
        <v>5017</v>
      </c>
      <c r="MA62" s="188">
        <v>-8</v>
      </c>
      <c r="MB62" s="188">
        <v>-90</v>
      </c>
      <c r="MC62" s="188">
        <v>0</v>
      </c>
    </row>
    <row r="63" spans="2:341">
      <c r="B63" s="208">
        <f t="shared" si="10"/>
        <v>6424.8666666666668</v>
      </c>
      <c r="C63" s="208">
        <f t="shared" si="11"/>
        <v>0</v>
      </c>
      <c r="D63" s="208">
        <f t="shared" si="12"/>
        <v>4153.7666666666664</v>
      </c>
      <c r="E63" s="208">
        <f t="shared" si="13"/>
        <v>3258.8333333333335</v>
      </c>
      <c r="F63" s="208">
        <f t="shared" si="14"/>
        <v>5178.7666666666664</v>
      </c>
      <c r="G63" s="208">
        <f t="shared" si="15"/>
        <v>5867.9</v>
      </c>
      <c r="H63" s="208">
        <f t="shared" si="16"/>
        <v>5354.166666666667</v>
      </c>
      <c r="I63" s="208">
        <f t="shared" si="17"/>
        <v>52.1</v>
      </c>
      <c r="J63" s="208">
        <f t="shared" si="18"/>
        <v>-151.46666666666667</v>
      </c>
      <c r="K63" s="208">
        <f t="shared" si="19"/>
        <v>827.33333333333337</v>
      </c>
      <c r="M63" s="188">
        <v>7064</v>
      </c>
      <c r="N63" s="188">
        <v>0</v>
      </c>
      <c r="O63" s="188">
        <v>1683</v>
      </c>
      <c r="P63" s="188">
        <v>2180</v>
      </c>
      <c r="Q63" s="188">
        <v>9396</v>
      </c>
      <c r="R63" s="188">
        <v>4635</v>
      </c>
      <c r="S63" s="188">
        <v>7055</v>
      </c>
      <c r="T63" s="188">
        <v>8</v>
      </c>
      <c r="U63" s="188">
        <v>-151</v>
      </c>
      <c r="V63" s="188">
        <v>0</v>
      </c>
      <c r="X63" s="188">
        <v>7056</v>
      </c>
      <c r="Y63" s="188">
        <v>0</v>
      </c>
      <c r="Z63" s="188">
        <v>2387</v>
      </c>
      <c r="AA63" s="188">
        <v>3129</v>
      </c>
      <c r="AB63" s="188">
        <v>9774</v>
      </c>
      <c r="AC63" s="188">
        <v>5917</v>
      </c>
      <c r="AD63" s="188">
        <v>4542</v>
      </c>
      <c r="AE63" s="188">
        <v>-555</v>
      </c>
      <c r="AF63" s="188">
        <v>-102</v>
      </c>
      <c r="AG63" s="188">
        <v>583</v>
      </c>
      <c r="AI63" s="188">
        <v>6873</v>
      </c>
      <c r="AJ63" s="188">
        <v>0</v>
      </c>
      <c r="AK63" s="188">
        <v>8471</v>
      </c>
      <c r="AL63" s="188">
        <v>3172</v>
      </c>
      <c r="AM63" s="188">
        <v>3351</v>
      </c>
      <c r="AN63" s="188">
        <v>4720</v>
      </c>
      <c r="AO63" s="188">
        <v>3733</v>
      </c>
      <c r="AP63" s="188">
        <v>-160</v>
      </c>
      <c r="AQ63" s="188">
        <v>-284</v>
      </c>
      <c r="AR63" s="188">
        <v>1014</v>
      </c>
      <c r="AT63" s="188">
        <v>7083</v>
      </c>
      <c r="AU63" s="188">
        <v>0</v>
      </c>
      <c r="AV63" s="188">
        <v>2507</v>
      </c>
      <c r="AW63" s="188">
        <v>3338</v>
      </c>
      <c r="AX63" s="188">
        <v>10277</v>
      </c>
      <c r="AY63" s="188">
        <v>2692</v>
      </c>
      <c r="AZ63" s="188">
        <v>6791</v>
      </c>
      <c r="BA63" s="188">
        <v>-534</v>
      </c>
      <c r="BB63" s="188">
        <v>-151</v>
      </c>
      <c r="BC63" s="188">
        <v>0</v>
      </c>
      <c r="BE63" s="188">
        <v>5969</v>
      </c>
      <c r="BF63" s="188">
        <v>0</v>
      </c>
      <c r="BG63" s="188">
        <v>7227</v>
      </c>
      <c r="BH63" s="188">
        <v>6191</v>
      </c>
      <c r="BI63" s="188">
        <v>4892</v>
      </c>
      <c r="BJ63" s="188">
        <v>2229</v>
      </c>
      <c r="BK63" s="188">
        <v>5004</v>
      </c>
      <c r="BL63" s="188">
        <v>-136</v>
      </c>
      <c r="BM63" s="188">
        <v>-241</v>
      </c>
      <c r="BN63" s="188">
        <v>478</v>
      </c>
      <c r="BP63" s="188">
        <v>7084</v>
      </c>
      <c r="BQ63" s="188">
        <v>0</v>
      </c>
      <c r="BR63" s="188">
        <v>1187</v>
      </c>
      <c r="BS63" s="188">
        <v>2837</v>
      </c>
      <c r="BT63" s="188">
        <v>10359</v>
      </c>
      <c r="BU63" s="188">
        <v>4776</v>
      </c>
      <c r="BV63" s="188">
        <v>6683</v>
      </c>
      <c r="BW63" s="188">
        <v>-197</v>
      </c>
      <c r="BX63" s="188">
        <v>-151</v>
      </c>
      <c r="BY63" s="188">
        <v>0</v>
      </c>
      <c r="CA63" s="188">
        <v>6918</v>
      </c>
      <c r="CB63" s="188">
        <v>0</v>
      </c>
      <c r="CC63" s="188">
        <v>8581</v>
      </c>
      <c r="CD63" s="188">
        <v>3544</v>
      </c>
      <c r="CE63" s="188">
        <v>5440</v>
      </c>
      <c r="CF63" s="188">
        <v>741</v>
      </c>
      <c r="CG63" s="188">
        <v>3936</v>
      </c>
      <c r="CH63" s="188">
        <v>-368</v>
      </c>
      <c r="CI63" s="188">
        <v>-272</v>
      </c>
      <c r="CJ63" s="188">
        <v>2147</v>
      </c>
      <c r="CL63" s="188">
        <v>5063</v>
      </c>
      <c r="CM63" s="188">
        <v>0</v>
      </c>
      <c r="CN63" s="188">
        <v>6865</v>
      </c>
      <c r="CO63" s="188">
        <v>7276</v>
      </c>
      <c r="CP63" s="188">
        <v>5192</v>
      </c>
      <c r="CQ63" s="188">
        <v>2337</v>
      </c>
      <c r="CR63" s="188">
        <v>4209</v>
      </c>
      <c r="CS63" s="188">
        <v>1231</v>
      </c>
      <c r="CT63" s="188">
        <v>-100</v>
      </c>
      <c r="CU63" s="188">
        <v>674</v>
      </c>
      <c r="CV63" s="190"/>
      <c r="CW63" s="188">
        <v>6072</v>
      </c>
      <c r="CX63" s="188">
        <v>0</v>
      </c>
      <c r="CY63" s="188">
        <v>2446</v>
      </c>
      <c r="CZ63" s="188">
        <v>3214</v>
      </c>
      <c r="DA63" s="188">
        <v>5492</v>
      </c>
      <c r="DB63" s="188">
        <v>7173</v>
      </c>
      <c r="DC63" s="188">
        <v>6565</v>
      </c>
      <c r="DD63" s="188">
        <v>-1257</v>
      </c>
      <c r="DE63" s="188">
        <v>0</v>
      </c>
      <c r="DF63" s="188">
        <v>0</v>
      </c>
      <c r="DH63" s="188">
        <v>6976</v>
      </c>
      <c r="DI63" s="188">
        <v>0</v>
      </c>
      <c r="DJ63" s="188">
        <v>2532</v>
      </c>
      <c r="DK63" s="188">
        <v>3208</v>
      </c>
      <c r="DL63" s="188">
        <v>4182</v>
      </c>
      <c r="DM63" s="188">
        <v>6624</v>
      </c>
      <c r="DN63" s="188">
        <v>3908</v>
      </c>
      <c r="DO63" s="188">
        <v>1058</v>
      </c>
      <c r="DP63" s="188">
        <v>-284</v>
      </c>
      <c r="DQ63" s="188">
        <v>2153</v>
      </c>
      <c r="DS63" s="188">
        <v>7097</v>
      </c>
      <c r="DT63" s="188">
        <v>0</v>
      </c>
      <c r="DU63" s="188">
        <v>1449</v>
      </c>
      <c r="DV63" s="188">
        <v>2659</v>
      </c>
      <c r="DW63" s="188">
        <v>8879</v>
      </c>
      <c r="DX63" s="188">
        <v>3784</v>
      </c>
      <c r="DY63" s="188">
        <v>4808</v>
      </c>
      <c r="DZ63" s="188">
        <v>1571</v>
      </c>
      <c r="EA63" s="188">
        <v>-151</v>
      </c>
      <c r="EB63" s="188">
        <v>2711</v>
      </c>
      <c r="ED63" s="188">
        <v>7083</v>
      </c>
      <c r="EE63" s="188">
        <v>0</v>
      </c>
      <c r="EF63" s="188">
        <v>987</v>
      </c>
      <c r="EG63" s="188">
        <v>1562</v>
      </c>
      <c r="EH63" s="188">
        <v>3477</v>
      </c>
      <c r="EI63" s="188">
        <v>13515</v>
      </c>
      <c r="EJ63" s="188">
        <v>7662</v>
      </c>
      <c r="EK63" s="188">
        <v>-786</v>
      </c>
      <c r="EL63" s="188">
        <v>-100</v>
      </c>
      <c r="EM63" s="188">
        <v>0</v>
      </c>
      <c r="EO63" s="188">
        <v>6472</v>
      </c>
      <c r="EP63" s="188">
        <v>0</v>
      </c>
      <c r="EQ63" s="188">
        <v>5240</v>
      </c>
      <c r="ER63" s="188">
        <v>2809</v>
      </c>
      <c r="ES63" s="188">
        <v>1695</v>
      </c>
      <c r="ET63" s="188">
        <v>7717</v>
      </c>
      <c r="EU63" s="188">
        <v>5182</v>
      </c>
      <c r="EV63" s="188">
        <v>-355</v>
      </c>
      <c r="EW63" s="188">
        <v>0</v>
      </c>
      <c r="EX63" s="188">
        <v>0</v>
      </c>
      <c r="EZ63" s="188">
        <v>6886</v>
      </c>
      <c r="FA63" s="188">
        <v>0</v>
      </c>
      <c r="FB63" s="188">
        <v>5001</v>
      </c>
      <c r="FC63" s="188">
        <v>4450</v>
      </c>
      <c r="FD63" s="188">
        <v>2092</v>
      </c>
      <c r="FE63" s="188">
        <v>5072</v>
      </c>
      <c r="FF63" s="188">
        <v>3974</v>
      </c>
      <c r="FG63" s="188">
        <v>-358</v>
      </c>
      <c r="FH63" s="188">
        <v>-263</v>
      </c>
      <c r="FI63" s="188">
        <v>2224</v>
      </c>
      <c r="FK63" s="188">
        <v>5034</v>
      </c>
      <c r="FL63" s="188">
        <v>0</v>
      </c>
      <c r="FM63" s="188">
        <v>6046</v>
      </c>
      <c r="FN63" s="188">
        <v>5944</v>
      </c>
      <c r="FO63" s="188">
        <v>1459</v>
      </c>
      <c r="FP63" s="188">
        <v>9830</v>
      </c>
      <c r="FQ63" s="188">
        <v>4109</v>
      </c>
      <c r="FR63" s="188">
        <v>-1249</v>
      </c>
      <c r="FS63" s="188">
        <v>-102</v>
      </c>
      <c r="FT63" s="188">
        <v>1444</v>
      </c>
      <c r="FV63" s="188">
        <v>5882</v>
      </c>
      <c r="FW63" s="188">
        <v>0</v>
      </c>
      <c r="FX63" s="188">
        <v>1534</v>
      </c>
      <c r="FY63" s="188">
        <v>2251</v>
      </c>
      <c r="FZ63" s="188">
        <v>4860</v>
      </c>
      <c r="GA63" s="188">
        <v>11233</v>
      </c>
      <c r="GB63" s="188">
        <v>5517</v>
      </c>
      <c r="GC63" s="188">
        <v>-1430</v>
      </c>
      <c r="GD63" s="188">
        <v>-100</v>
      </c>
      <c r="GE63" s="188">
        <v>1763</v>
      </c>
      <c r="GG63" s="188">
        <v>5049</v>
      </c>
      <c r="GH63" s="188">
        <v>0</v>
      </c>
      <c r="GI63" s="188">
        <v>7960</v>
      </c>
      <c r="GJ63" s="188">
        <v>2630</v>
      </c>
      <c r="GK63" s="188">
        <v>3240</v>
      </c>
      <c r="GL63" s="188">
        <v>3939</v>
      </c>
      <c r="GM63" s="188">
        <v>4903</v>
      </c>
      <c r="GN63" s="188">
        <v>705</v>
      </c>
      <c r="GO63" s="188">
        <v>-232</v>
      </c>
      <c r="GP63" s="188">
        <v>2682</v>
      </c>
      <c r="GR63" s="188">
        <v>6298</v>
      </c>
      <c r="GS63" s="188">
        <v>0</v>
      </c>
      <c r="GT63" s="188">
        <v>1525</v>
      </c>
      <c r="GU63" s="188">
        <v>2519</v>
      </c>
      <c r="GV63" s="188">
        <v>2234</v>
      </c>
      <c r="GW63" s="188">
        <v>11517</v>
      </c>
      <c r="GX63" s="188">
        <v>5224</v>
      </c>
      <c r="GY63" s="188">
        <v>-921</v>
      </c>
      <c r="GZ63" s="188">
        <v>0</v>
      </c>
      <c r="HA63" s="188">
        <v>0</v>
      </c>
      <c r="HC63" s="188">
        <v>6066</v>
      </c>
      <c r="HD63" s="188">
        <v>0</v>
      </c>
      <c r="HE63" s="188">
        <v>1522</v>
      </c>
      <c r="HF63" s="188">
        <v>1183</v>
      </c>
      <c r="HG63" s="188">
        <v>3539</v>
      </c>
      <c r="HH63" s="188">
        <v>12950</v>
      </c>
      <c r="HI63" s="188">
        <v>5912</v>
      </c>
      <c r="HJ63" s="188">
        <v>-1918</v>
      </c>
      <c r="HK63" s="188">
        <v>0</v>
      </c>
      <c r="HL63" s="188">
        <v>0</v>
      </c>
      <c r="HN63" s="188">
        <v>7077</v>
      </c>
      <c r="HO63" s="188">
        <v>0</v>
      </c>
      <c r="HP63" s="188">
        <v>1311</v>
      </c>
      <c r="HQ63" s="188">
        <v>930</v>
      </c>
      <c r="HR63" s="188">
        <v>5740</v>
      </c>
      <c r="HS63" s="188">
        <v>10179</v>
      </c>
      <c r="HT63" s="188">
        <v>7910</v>
      </c>
      <c r="HU63" s="188">
        <v>60</v>
      </c>
      <c r="HV63" s="188">
        <v>-151</v>
      </c>
      <c r="HW63" s="188">
        <v>0</v>
      </c>
      <c r="HY63" s="188">
        <v>5973</v>
      </c>
      <c r="HZ63" s="188">
        <v>0</v>
      </c>
      <c r="IA63" s="188">
        <v>6826</v>
      </c>
      <c r="IB63" s="188">
        <v>5444</v>
      </c>
      <c r="IC63" s="188">
        <v>3979</v>
      </c>
      <c r="ID63" s="188">
        <v>2352</v>
      </c>
      <c r="IE63" s="188">
        <v>5106</v>
      </c>
      <c r="IF63" s="188">
        <v>230</v>
      </c>
      <c r="IG63" s="188">
        <v>-196</v>
      </c>
      <c r="IH63" s="188">
        <v>1070</v>
      </c>
      <c r="IJ63" s="188">
        <v>7081</v>
      </c>
      <c r="IK63" s="188">
        <v>0</v>
      </c>
      <c r="IL63" s="188">
        <v>1620</v>
      </c>
      <c r="IM63" s="188">
        <v>1676</v>
      </c>
      <c r="IN63" s="188">
        <v>9123</v>
      </c>
      <c r="IO63" s="188">
        <v>6204</v>
      </c>
      <c r="IP63" s="188">
        <v>7207</v>
      </c>
      <c r="IQ63" s="188">
        <v>-208</v>
      </c>
      <c r="IR63" s="188">
        <v>-151</v>
      </c>
      <c r="IS63" s="188">
        <v>0</v>
      </c>
      <c r="IU63" s="188">
        <v>5945</v>
      </c>
      <c r="IV63" s="188">
        <v>0</v>
      </c>
      <c r="IW63" s="188">
        <v>6901</v>
      </c>
      <c r="IX63" s="188">
        <v>4678</v>
      </c>
      <c r="IY63" s="188">
        <v>3081</v>
      </c>
      <c r="IZ63" s="188">
        <v>3397</v>
      </c>
      <c r="JA63" s="188">
        <v>5228</v>
      </c>
      <c r="JB63" s="188">
        <v>674</v>
      </c>
      <c r="JC63" s="188">
        <v>-199</v>
      </c>
      <c r="JD63" s="188">
        <v>1203</v>
      </c>
      <c r="JF63" s="188">
        <v>6987</v>
      </c>
      <c r="JG63" s="188">
        <v>0</v>
      </c>
      <c r="JH63" s="188">
        <v>7118</v>
      </c>
      <c r="JI63" s="188">
        <v>7863</v>
      </c>
      <c r="JJ63" s="188">
        <v>4973</v>
      </c>
      <c r="JK63" s="188">
        <v>1565</v>
      </c>
      <c r="JL63" s="188">
        <v>4082</v>
      </c>
      <c r="JM63" s="188">
        <v>-1235</v>
      </c>
      <c r="JN63" s="188">
        <v>-168</v>
      </c>
      <c r="JO63" s="188">
        <v>265</v>
      </c>
      <c r="JQ63" s="188">
        <v>7077</v>
      </c>
      <c r="JR63" s="188">
        <v>0</v>
      </c>
      <c r="JS63" s="188">
        <v>1269</v>
      </c>
      <c r="JT63" s="188">
        <v>1665</v>
      </c>
      <c r="JU63" s="188">
        <v>8059</v>
      </c>
      <c r="JV63" s="188">
        <v>5766</v>
      </c>
      <c r="JW63" s="188">
        <v>7672</v>
      </c>
      <c r="JX63" s="188">
        <v>213</v>
      </c>
      <c r="JY63" s="188">
        <v>-151</v>
      </c>
      <c r="JZ63" s="188">
        <v>0</v>
      </c>
      <c r="KB63" s="188">
        <v>4204</v>
      </c>
      <c r="KC63" s="188">
        <v>0</v>
      </c>
      <c r="KD63" s="188">
        <v>7671</v>
      </c>
      <c r="KE63" s="188">
        <v>1314</v>
      </c>
      <c r="KF63" s="188">
        <v>848</v>
      </c>
      <c r="KG63" s="188">
        <v>5272</v>
      </c>
      <c r="KH63" s="188">
        <v>4063</v>
      </c>
      <c r="KI63" s="188">
        <v>40</v>
      </c>
      <c r="KJ63" s="188">
        <v>-201</v>
      </c>
      <c r="KK63" s="188">
        <v>3529</v>
      </c>
      <c r="KM63" s="188">
        <v>7098</v>
      </c>
      <c r="KN63" s="188">
        <v>0</v>
      </c>
      <c r="KO63" s="188">
        <v>7368</v>
      </c>
      <c r="KP63" s="188">
        <v>2522</v>
      </c>
      <c r="KQ63" s="188">
        <v>3402</v>
      </c>
      <c r="KR63" s="188">
        <v>3687</v>
      </c>
      <c r="KS63" s="188">
        <v>3779</v>
      </c>
      <c r="KT63" s="188">
        <v>3625</v>
      </c>
      <c r="KU63" s="188">
        <v>-175</v>
      </c>
      <c r="KV63" s="188">
        <v>399</v>
      </c>
      <c r="KX63" s="188">
        <v>6091</v>
      </c>
      <c r="KY63" s="188">
        <v>0</v>
      </c>
      <c r="KZ63" s="188">
        <v>923</v>
      </c>
      <c r="LA63" s="188">
        <v>1992</v>
      </c>
      <c r="LB63" s="188">
        <v>7628</v>
      </c>
      <c r="LC63" s="188">
        <v>9076</v>
      </c>
      <c r="LD63" s="188">
        <v>6935</v>
      </c>
      <c r="LE63" s="188">
        <v>-137</v>
      </c>
      <c r="LF63" s="188">
        <v>-202</v>
      </c>
      <c r="LG63" s="188">
        <v>0</v>
      </c>
      <c r="LI63" s="188">
        <v>7102</v>
      </c>
      <c r="LJ63" s="188">
        <v>0</v>
      </c>
      <c r="LK63" s="188">
        <v>7185</v>
      </c>
      <c r="LL63" s="188">
        <v>2928</v>
      </c>
      <c r="LM63" s="188">
        <v>3739</v>
      </c>
      <c r="LN63" s="188">
        <v>2657</v>
      </c>
      <c r="LO63" s="188">
        <v>3909</v>
      </c>
      <c r="LP63" s="188">
        <v>4061</v>
      </c>
      <c r="LQ63" s="188">
        <v>-176</v>
      </c>
      <c r="LR63" s="188">
        <v>481</v>
      </c>
      <c r="LT63" s="188">
        <v>6086</v>
      </c>
      <c r="LU63" s="188">
        <v>0</v>
      </c>
      <c r="LV63" s="188">
        <v>1271</v>
      </c>
      <c r="LW63" s="188">
        <v>2657</v>
      </c>
      <c r="LX63" s="188">
        <v>4961</v>
      </c>
      <c r="LY63" s="188">
        <v>4481</v>
      </c>
      <c r="LZ63" s="188">
        <v>5017</v>
      </c>
      <c r="MA63" s="188">
        <v>-109</v>
      </c>
      <c r="MB63" s="188">
        <v>-90</v>
      </c>
      <c r="MC63" s="188">
        <v>0</v>
      </c>
    </row>
    <row r="64" spans="2:341">
      <c r="B64" s="208">
        <f t="shared" si="10"/>
        <v>6425</v>
      </c>
      <c r="C64" s="208">
        <f t="shared" si="11"/>
        <v>0</v>
      </c>
      <c r="D64" s="208">
        <f t="shared" si="12"/>
        <v>4161.3666666666668</v>
      </c>
      <c r="E64" s="208">
        <f t="shared" si="13"/>
        <v>3283.4333333333334</v>
      </c>
      <c r="F64" s="208">
        <f t="shared" si="14"/>
        <v>5236.1000000000004</v>
      </c>
      <c r="G64" s="208">
        <f t="shared" si="15"/>
        <v>5874.666666666667</v>
      </c>
      <c r="H64" s="208">
        <f t="shared" si="16"/>
        <v>5407.1</v>
      </c>
      <c r="I64" s="208">
        <f t="shared" si="17"/>
        <v>101.8</v>
      </c>
      <c r="J64" s="208">
        <f t="shared" si="18"/>
        <v>-151.46666666666667</v>
      </c>
      <c r="K64" s="208">
        <f t="shared" si="19"/>
        <v>956.0333333333333</v>
      </c>
      <c r="M64" s="188">
        <v>7065</v>
      </c>
      <c r="N64" s="188">
        <v>0</v>
      </c>
      <c r="O64" s="188">
        <v>1679</v>
      </c>
      <c r="P64" s="188">
        <v>2155</v>
      </c>
      <c r="Q64" s="188">
        <v>9427</v>
      </c>
      <c r="R64" s="188">
        <v>4515</v>
      </c>
      <c r="S64" s="188">
        <v>7414</v>
      </c>
      <c r="T64" s="188">
        <v>146</v>
      </c>
      <c r="U64" s="188">
        <v>-151</v>
      </c>
      <c r="V64" s="188">
        <v>0</v>
      </c>
      <c r="X64" s="188">
        <v>7056</v>
      </c>
      <c r="Y64" s="188">
        <v>0</v>
      </c>
      <c r="Z64" s="188">
        <v>2382</v>
      </c>
      <c r="AA64" s="188">
        <v>3371</v>
      </c>
      <c r="AB64" s="188">
        <v>9735</v>
      </c>
      <c r="AC64" s="188">
        <v>6036</v>
      </c>
      <c r="AD64" s="188">
        <v>4542</v>
      </c>
      <c r="AE64" s="188">
        <v>-714</v>
      </c>
      <c r="AF64" s="188">
        <v>-102</v>
      </c>
      <c r="AG64" s="188">
        <v>680</v>
      </c>
      <c r="AI64" s="188">
        <v>6869</v>
      </c>
      <c r="AJ64" s="188">
        <v>0</v>
      </c>
      <c r="AK64" s="188">
        <v>8472</v>
      </c>
      <c r="AL64" s="188">
        <v>3147</v>
      </c>
      <c r="AM64" s="188">
        <v>3289</v>
      </c>
      <c r="AN64" s="188">
        <v>4702</v>
      </c>
      <c r="AO64" s="188">
        <v>3733</v>
      </c>
      <c r="AP64" s="188">
        <v>60</v>
      </c>
      <c r="AQ64" s="188">
        <v>-284</v>
      </c>
      <c r="AR64" s="188">
        <v>1136</v>
      </c>
      <c r="AT64" s="188">
        <v>7083</v>
      </c>
      <c r="AU64" s="188">
        <v>0</v>
      </c>
      <c r="AV64" s="188">
        <v>2505</v>
      </c>
      <c r="AW64" s="188">
        <v>3313</v>
      </c>
      <c r="AX64" s="188">
        <v>10114</v>
      </c>
      <c r="AY64" s="188">
        <v>2771</v>
      </c>
      <c r="AZ64" s="188">
        <v>6946</v>
      </c>
      <c r="BA64" s="188">
        <v>-320</v>
      </c>
      <c r="BB64" s="188">
        <v>-151</v>
      </c>
      <c r="BC64" s="188">
        <v>0</v>
      </c>
      <c r="BE64" s="188">
        <v>5959</v>
      </c>
      <c r="BF64" s="188">
        <v>0</v>
      </c>
      <c r="BG64" s="188">
        <v>7223</v>
      </c>
      <c r="BH64" s="188">
        <v>6285</v>
      </c>
      <c r="BI64" s="188">
        <v>5232</v>
      </c>
      <c r="BJ64" s="188">
        <v>2194</v>
      </c>
      <c r="BK64" s="188">
        <v>5004</v>
      </c>
      <c r="BL64" s="188">
        <v>-261</v>
      </c>
      <c r="BM64" s="188">
        <v>-241</v>
      </c>
      <c r="BN64" s="188">
        <v>589</v>
      </c>
      <c r="BP64" s="188">
        <v>7083</v>
      </c>
      <c r="BQ64" s="188">
        <v>0</v>
      </c>
      <c r="BR64" s="188">
        <v>1202</v>
      </c>
      <c r="BS64" s="188">
        <v>3018</v>
      </c>
      <c r="BT64" s="188">
        <v>10387</v>
      </c>
      <c r="BU64" s="188">
        <v>4838</v>
      </c>
      <c r="BV64" s="188">
        <v>6799</v>
      </c>
      <c r="BW64" s="188">
        <v>-174</v>
      </c>
      <c r="BX64" s="188">
        <v>-151</v>
      </c>
      <c r="BY64" s="188">
        <v>0</v>
      </c>
      <c r="CA64" s="188">
        <v>6917</v>
      </c>
      <c r="CB64" s="188">
        <v>0</v>
      </c>
      <c r="CC64" s="188">
        <v>8573</v>
      </c>
      <c r="CD64" s="188">
        <v>3514</v>
      </c>
      <c r="CE64" s="188">
        <v>5445</v>
      </c>
      <c r="CF64" s="188">
        <v>676</v>
      </c>
      <c r="CG64" s="188">
        <v>3936</v>
      </c>
      <c r="CH64" s="188">
        <v>-339</v>
      </c>
      <c r="CI64" s="188">
        <v>-272</v>
      </c>
      <c r="CJ64" s="188">
        <v>2550</v>
      </c>
      <c r="CL64" s="188">
        <v>5062</v>
      </c>
      <c r="CM64" s="188">
        <v>0</v>
      </c>
      <c r="CN64" s="188">
        <v>6884</v>
      </c>
      <c r="CO64" s="188">
        <v>7294</v>
      </c>
      <c r="CP64" s="188">
        <v>5287</v>
      </c>
      <c r="CQ64" s="188">
        <v>2278</v>
      </c>
      <c r="CR64" s="188">
        <v>4209</v>
      </c>
      <c r="CS64" s="188">
        <v>1250</v>
      </c>
      <c r="CT64" s="188">
        <v>-100</v>
      </c>
      <c r="CU64" s="188">
        <v>815</v>
      </c>
      <c r="CV64" s="190"/>
      <c r="CW64" s="188">
        <v>6072</v>
      </c>
      <c r="CX64" s="188">
        <v>0</v>
      </c>
      <c r="CY64" s="188">
        <v>2445</v>
      </c>
      <c r="CZ64" s="188">
        <v>3192</v>
      </c>
      <c r="DA64" s="188">
        <v>5888</v>
      </c>
      <c r="DB64" s="188">
        <v>7205</v>
      </c>
      <c r="DC64" s="188">
        <v>6769</v>
      </c>
      <c r="DD64" s="188">
        <v>-1359</v>
      </c>
      <c r="DE64" s="188">
        <v>0</v>
      </c>
      <c r="DF64" s="188">
        <v>0</v>
      </c>
      <c r="DH64" s="188">
        <v>6975</v>
      </c>
      <c r="DI64" s="188">
        <v>0</v>
      </c>
      <c r="DJ64" s="188">
        <v>2544</v>
      </c>
      <c r="DK64" s="188">
        <v>3153</v>
      </c>
      <c r="DL64" s="188">
        <v>4079</v>
      </c>
      <c r="DM64" s="188">
        <v>6819</v>
      </c>
      <c r="DN64" s="188">
        <v>3908</v>
      </c>
      <c r="DO64" s="188">
        <v>1138</v>
      </c>
      <c r="DP64" s="188">
        <v>-284</v>
      </c>
      <c r="DQ64" s="188">
        <v>2586</v>
      </c>
      <c r="DS64" s="188">
        <v>7097</v>
      </c>
      <c r="DT64" s="188">
        <v>0</v>
      </c>
      <c r="DU64" s="188">
        <v>1360</v>
      </c>
      <c r="DV64" s="188">
        <v>2671</v>
      </c>
      <c r="DW64" s="188">
        <v>8872</v>
      </c>
      <c r="DX64" s="188">
        <v>3658</v>
      </c>
      <c r="DY64" s="188">
        <v>4808</v>
      </c>
      <c r="DZ64" s="188">
        <v>1560</v>
      </c>
      <c r="EA64" s="188">
        <v>-151</v>
      </c>
      <c r="EB64" s="188">
        <v>3190</v>
      </c>
      <c r="ED64" s="188">
        <v>7082</v>
      </c>
      <c r="EE64" s="188">
        <v>0</v>
      </c>
      <c r="EF64" s="188">
        <v>964</v>
      </c>
      <c r="EG64" s="188">
        <v>1473</v>
      </c>
      <c r="EH64" s="188">
        <v>3561</v>
      </c>
      <c r="EI64" s="188">
        <v>13609</v>
      </c>
      <c r="EJ64" s="188">
        <v>7774</v>
      </c>
      <c r="EK64" s="188">
        <v>-943</v>
      </c>
      <c r="EL64" s="188">
        <v>-100</v>
      </c>
      <c r="EM64" s="188">
        <v>0</v>
      </c>
      <c r="EO64" s="188">
        <v>6462</v>
      </c>
      <c r="EP64" s="188">
        <v>0</v>
      </c>
      <c r="EQ64" s="188">
        <v>5412</v>
      </c>
      <c r="ER64" s="188">
        <v>2838</v>
      </c>
      <c r="ES64" s="188">
        <v>1892</v>
      </c>
      <c r="ET64" s="188">
        <v>7717</v>
      </c>
      <c r="EU64" s="188">
        <v>5292</v>
      </c>
      <c r="EV64" s="188">
        <v>-319</v>
      </c>
      <c r="EW64" s="188">
        <v>0</v>
      </c>
      <c r="EX64" s="188">
        <v>0</v>
      </c>
      <c r="EZ64" s="188">
        <v>6885</v>
      </c>
      <c r="FA64" s="188">
        <v>0</v>
      </c>
      <c r="FB64" s="188">
        <v>5005</v>
      </c>
      <c r="FC64" s="188">
        <v>4425</v>
      </c>
      <c r="FD64" s="188">
        <v>1961</v>
      </c>
      <c r="FE64" s="188">
        <v>5037</v>
      </c>
      <c r="FF64" s="188">
        <v>3974</v>
      </c>
      <c r="FG64" s="188">
        <v>-285</v>
      </c>
      <c r="FH64" s="188">
        <v>-263</v>
      </c>
      <c r="FI64" s="188">
        <v>2632</v>
      </c>
      <c r="FK64" s="188">
        <v>5038</v>
      </c>
      <c r="FL64" s="188">
        <v>0</v>
      </c>
      <c r="FM64" s="188">
        <v>6058</v>
      </c>
      <c r="FN64" s="188">
        <v>5813</v>
      </c>
      <c r="FO64" s="188">
        <v>1458</v>
      </c>
      <c r="FP64" s="188">
        <v>9824</v>
      </c>
      <c r="FQ64" s="188">
        <v>4109</v>
      </c>
      <c r="FR64" s="188">
        <v>-1240</v>
      </c>
      <c r="FS64" s="188">
        <v>-102</v>
      </c>
      <c r="FT64" s="188">
        <v>1642</v>
      </c>
      <c r="FV64" s="188">
        <v>5882</v>
      </c>
      <c r="FW64" s="188">
        <v>0</v>
      </c>
      <c r="FX64" s="188">
        <v>1497</v>
      </c>
      <c r="FY64" s="188">
        <v>2158</v>
      </c>
      <c r="FZ64" s="188">
        <v>4750</v>
      </c>
      <c r="GA64" s="188">
        <v>11525</v>
      </c>
      <c r="GB64" s="188">
        <v>5517</v>
      </c>
      <c r="GC64" s="188">
        <v>-1429</v>
      </c>
      <c r="GD64" s="188">
        <v>-100</v>
      </c>
      <c r="GE64" s="188">
        <v>1962</v>
      </c>
      <c r="GG64" s="188">
        <v>5047</v>
      </c>
      <c r="GH64" s="188">
        <v>0</v>
      </c>
      <c r="GI64" s="188">
        <v>7961</v>
      </c>
      <c r="GJ64" s="188">
        <v>2620</v>
      </c>
      <c r="GK64" s="188">
        <v>3130</v>
      </c>
      <c r="GL64" s="188">
        <v>3887</v>
      </c>
      <c r="GM64" s="188">
        <v>4903</v>
      </c>
      <c r="GN64" s="188">
        <v>963</v>
      </c>
      <c r="GO64" s="188">
        <v>-232</v>
      </c>
      <c r="GP64" s="188">
        <v>2917</v>
      </c>
      <c r="GR64" s="188">
        <v>6314</v>
      </c>
      <c r="GS64" s="188">
        <v>0</v>
      </c>
      <c r="GT64" s="188">
        <v>1534</v>
      </c>
      <c r="GU64" s="188">
        <v>2624</v>
      </c>
      <c r="GV64" s="188">
        <v>2846</v>
      </c>
      <c r="GW64" s="188">
        <v>11535</v>
      </c>
      <c r="GX64" s="188">
        <v>5278</v>
      </c>
      <c r="GY64" s="188">
        <v>-872</v>
      </c>
      <c r="GZ64" s="188">
        <v>0</v>
      </c>
      <c r="HA64" s="188">
        <v>0</v>
      </c>
      <c r="HC64" s="188">
        <v>6070</v>
      </c>
      <c r="HD64" s="188">
        <v>0</v>
      </c>
      <c r="HE64" s="188">
        <v>1547</v>
      </c>
      <c r="HF64" s="188">
        <v>1231</v>
      </c>
      <c r="HG64" s="188">
        <v>3601</v>
      </c>
      <c r="HH64" s="188">
        <v>12894</v>
      </c>
      <c r="HI64" s="188">
        <v>6091</v>
      </c>
      <c r="HJ64" s="188">
        <v>-1626</v>
      </c>
      <c r="HK64" s="188">
        <v>0</v>
      </c>
      <c r="HL64" s="188">
        <v>0</v>
      </c>
      <c r="HN64" s="188">
        <v>7079</v>
      </c>
      <c r="HO64" s="188">
        <v>0</v>
      </c>
      <c r="HP64" s="188">
        <v>1331</v>
      </c>
      <c r="HQ64" s="188">
        <v>899</v>
      </c>
      <c r="HR64" s="188">
        <v>5558</v>
      </c>
      <c r="HS64" s="188">
        <v>10253</v>
      </c>
      <c r="HT64" s="188">
        <v>7922</v>
      </c>
      <c r="HU64" s="188">
        <v>223</v>
      </c>
      <c r="HV64" s="188">
        <v>-151</v>
      </c>
      <c r="HW64" s="188">
        <v>0</v>
      </c>
      <c r="HY64" s="188">
        <v>5972</v>
      </c>
      <c r="HZ64" s="188">
        <v>0</v>
      </c>
      <c r="IA64" s="188">
        <v>6841</v>
      </c>
      <c r="IB64" s="188">
        <v>5537</v>
      </c>
      <c r="IC64" s="188">
        <v>4066</v>
      </c>
      <c r="ID64" s="188">
        <v>2286</v>
      </c>
      <c r="IE64" s="188">
        <v>5106</v>
      </c>
      <c r="IF64" s="188">
        <v>327</v>
      </c>
      <c r="IG64" s="188">
        <v>-196</v>
      </c>
      <c r="IH64" s="188">
        <v>1251</v>
      </c>
      <c r="IJ64" s="188">
        <v>7084</v>
      </c>
      <c r="IK64" s="188">
        <v>0</v>
      </c>
      <c r="IL64" s="188">
        <v>1650</v>
      </c>
      <c r="IM64" s="188">
        <v>1760</v>
      </c>
      <c r="IN64" s="188">
        <v>9122</v>
      </c>
      <c r="IO64" s="188">
        <v>6207</v>
      </c>
      <c r="IP64" s="188">
        <v>7310</v>
      </c>
      <c r="IQ64" s="188">
        <v>-169</v>
      </c>
      <c r="IR64" s="188">
        <v>-151</v>
      </c>
      <c r="IS64" s="188">
        <v>0</v>
      </c>
      <c r="IU64" s="188">
        <v>5944</v>
      </c>
      <c r="IV64" s="188">
        <v>0</v>
      </c>
      <c r="IW64" s="188">
        <v>6906</v>
      </c>
      <c r="IX64" s="188">
        <v>4708</v>
      </c>
      <c r="IY64" s="188">
        <v>3016</v>
      </c>
      <c r="IZ64" s="188">
        <v>3350</v>
      </c>
      <c r="JA64" s="188">
        <v>5228</v>
      </c>
      <c r="JB64" s="188">
        <v>840</v>
      </c>
      <c r="JC64" s="188">
        <v>-199</v>
      </c>
      <c r="JD64" s="188">
        <v>1397</v>
      </c>
      <c r="JF64" s="188">
        <v>6990</v>
      </c>
      <c r="JG64" s="188">
        <v>0</v>
      </c>
      <c r="JH64" s="188">
        <v>7082</v>
      </c>
      <c r="JI64" s="188">
        <v>7866</v>
      </c>
      <c r="JJ64" s="188">
        <v>4783</v>
      </c>
      <c r="JK64" s="188">
        <v>1625</v>
      </c>
      <c r="JL64" s="188">
        <v>4082</v>
      </c>
      <c r="JM64" s="188">
        <v>-1091</v>
      </c>
      <c r="JN64" s="188">
        <v>-168</v>
      </c>
      <c r="JO64" s="188">
        <v>377</v>
      </c>
      <c r="JQ64" s="188">
        <v>7082</v>
      </c>
      <c r="JR64" s="188">
        <v>0</v>
      </c>
      <c r="JS64" s="188">
        <v>1288</v>
      </c>
      <c r="JT64" s="188">
        <v>1701</v>
      </c>
      <c r="JU64" s="188">
        <v>8134</v>
      </c>
      <c r="JV64" s="188">
        <v>5768</v>
      </c>
      <c r="JW64" s="188">
        <v>7762</v>
      </c>
      <c r="JX64" s="188">
        <v>197</v>
      </c>
      <c r="JY64" s="188">
        <v>-151</v>
      </c>
      <c r="JZ64" s="188">
        <v>0</v>
      </c>
      <c r="KB64" s="188">
        <v>4200</v>
      </c>
      <c r="KC64" s="188">
        <v>0</v>
      </c>
      <c r="KD64" s="188">
        <v>7711</v>
      </c>
      <c r="KE64" s="188">
        <v>1315</v>
      </c>
      <c r="KF64" s="188">
        <v>824</v>
      </c>
      <c r="KG64" s="188">
        <v>5309</v>
      </c>
      <c r="KH64" s="188">
        <v>4063</v>
      </c>
      <c r="KI64" s="188">
        <v>176</v>
      </c>
      <c r="KJ64" s="188">
        <v>-202</v>
      </c>
      <c r="KK64" s="188">
        <v>3772</v>
      </c>
      <c r="KM64" s="188">
        <v>7096</v>
      </c>
      <c r="KN64" s="188">
        <v>0</v>
      </c>
      <c r="KO64" s="188">
        <v>7389</v>
      </c>
      <c r="KP64" s="188">
        <v>2634</v>
      </c>
      <c r="KQ64" s="188">
        <v>3518</v>
      </c>
      <c r="KR64" s="188">
        <v>3626</v>
      </c>
      <c r="KS64" s="188">
        <v>3779</v>
      </c>
      <c r="KT64" s="188">
        <v>3583</v>
      </c>
      <c r="KU64" s="188">
        <v>-176</v>
      </c>
      <c r="KV64" s="188">
        <v>557</v>
      </c>
      <c r="KX64" s="188">
        <v>6092</v>
      </c>
      <c r="KY64" s="188">
        <v>0</v>
      </c>
      <c r="KZ64" s="188">
        <v>945</v>
      </c>
      <c r="LA64" s="188">
        <v>2032</v>
      </c>
      <c r="LB64" s="188">
        <v>7773</v>
      </c>
      <c r="LC64" s="188">
        <v>9165</v>
      </c>
      <c r="LD64" s="188">
        <v>7029</v>
      </c>
      <c r="LE64" s="188">
        <v>-288</v>
      </c>
      <c r="LF64" s="188">
        <v>-201</v>
      </c>
      <c r="LG64" s="188">
        <v>0</v>
      </c>
      <c r="LI64" s="188">
        <v>7103</v>
      </c>
      <c r="LJ64" s="188">
        <v>0</v>
      </c>
      <c r="LK64" s="188">
        <v>7170</v>
      </c>
      <c r="LL64" s="188">
        <v>2903</v>
      </c>
      <c r="LM64" s="188">
        <v>3819</v>
      </c>
      <c r="LN64" s="188">
        <v>2605</v>
      </c>
      <c r="LO64" s="188">
        <v>3909</v>
      </c>
      <c r="LP64" s="188">
        <v>4279</v>
      </c>
      <c r="LQ64" s="188">
        <v>-175</v>
      </c>
      <c r="LR64" s="188">
        <v>628</v>
      </c>
      <c r="LT64" s="188">
        <v>6090</v>
      </c>
      <c r="LU64" s="188">
        <v>0</v>
      </c>
      <c r="LV64" s="188">
        <v>1281</v>
      </c>
      <c r="LW64" s="188">
        <v>2853</v>
      </c>
      <c r="LX64" s="188">
        <v>5516</v>
      </c>
      <c r="LY64" s="188">
        <v>4326</v>
      </c>
      <c r="LZ64" s="188">
        <v>5017</v>
      </c>
      <c r="MA64" s="188">
        <v>-259</v>
      </c>
      <c r="MB64" s="188">
        <v>-90</v>
      </c>
      <c r="MC64" s="188">
        <v>0</v>
      </c>
    </row>
    <row r="65" spans="2:341">
      <c r="B65" s="208">
        <f t="shared" si="10"/>
        <v>6423.4666666666662</v>
      </c>
      <c r="C65" s="208">
        <f t="shared" si="11"/>
        <v>0</v>
      </c>
      <c r="D65" s="208">
        <f t="shared" si="12"/>
        <v>4158.6000000000004</v>
      </c>
      <c r="E65" s="208">
        <f t="shared" si="13"/>
        <v>3275.3666666666668</v>
      </c>
      <c r="F65" s="208">
        <f t="shared" si="14"/>
        <v>5266.4666666666662</v>
      </c>
      <c r="G65" s="208">
        <f t="shared" si="15"/>
        <v>5892.7333333333336</v>
      </c>
      <c r="H65" s="208">
        <f t="shared" si="16"/>
        <v>5448.9</v>
      </c>
      <c r="I65" s="208">
        <f t="shared" si="17"/>
        <v>95.13333333333334</v>
      </c>
      <c r="J65" s="208">
        <f t="shared" si="18"/>
        <v>-151.36666666666667</v>
      </c>
      <c r="K65" s="208">
        <f t="shared" si="19"/>
        <v>1084.5333333333333</v>
      </c>
      <c r="M65" s="188">
        <v>7067</v>
      </c>
      <c r="N65" s="188">
        <v>0</v>
      </c>
      <c r="O65" s="188">
        <v>1671</v>
      </c>
      <c r="P65" s="188">
        <v>2104</v>
      </c>
      <c r="Q65" s="188">
        <v>9127</v>
      </c>
      <c r="R65" s="188">
        <v>4426</v>
      </c>
      <c r="S65" s="188">
        <v>7608</v>
      </c>
      <c r="T65" s="188">
        <v>189</v>
      </c>
      <c r="U65" s="188">
        <v>-151</v>
      </c>
      <c r="V65" s="188">
        <v>0</v>
      </c>
      <c r="X65" s="188">
        <v>7056</v>
      </c>
      <c r="Y65" s="188">
        <v>0</v>
      </c>
      <c r="Z65" s="188">
        <v>2394</v>
      </c>
      <c r="AA65" s="188">
        <v>3343</v>
      </c>
      <c r="AB65" s="188">
        <v>9466</v>
      </c>
      <c r="AC65" s="188">
        <v>6073</v>
      </c>
      <c r="AD65" s="188">
        <v>4542</v>
      </c>
      <c r="AE65" s="188">
        <v>-602</v>
      </c>
      <c r="AF65" s="188">
        <v>-102</v>
      </c>
      <c r="AG65" s="188">
        <v>784</v>
      </c>
      <c r="AI65" s="188">
        <v>6864</v>
      </c>
      <c r="AJ65" s="188">
        <v>0</v>
      </c>
      <c r="AK65" s="188">
        <v>8485</v>
      </c>
      <c r="AL65" s="188">
        <v>3174</v>
      </c>
      <c r="AM65" s="188">
        <v>3326</v>
      </c>
      <c r="AN65" s="188">
        <v>4720</v>
      </c>
      <c r="AO65" s="188">
        <v>3733</v>
      </c>
      <c r="AP65" s="188">
        <v>127</v>
      </c>
      <c r="AQ65" s="188">
        <v>-284</v>
      </c>
      <c r="AR65" s="188">
        <v>1287</v>
      </c>
      <c r="AT65" s="188">
        <v>7081</v>
      </c>
      <c r="AU65" s="188">
        <v>0</v>
      </c>
      <c r="AV65" s="188">
        <v>2528</v>
      </c>
      <c r="AW65" s="188">
        <v>3410</v>
      </c>
      <c r="AX65" s="188">
        <v>10048</v>
      </c>
      <c r="AY65" s="188">
        <v>2890</v>
      </c>
      <c r="AZ65" s="188">
        <v>7055</v>
      </c>
      <c r="BA65" s="188">
        <v>-299</v>
      </c>
      <c r="BB65" s="188">
        <v>-150</v>
      </c>
      <c r="BC65" s="188">
        <v>0</v>
      </c>
      <c r="BE65" s="188">
        <v>5965</v>
      </c>
      <c r="BF65" s="188">
        <v>0</v>
      </c>
      <c r="BG65" s="188">
        <v>7217</v>
      </c>
      <c r="BH65" s="188">
        <v>6382</v>
      </c>
      <c r="BI65" s="188">
        <v>5351</v>
      </c>
      <c r="BJ65" s="188">
        <v>2059</v>
      </c>
      <c r="BK65" s="188">
        <v>5004</v>
      </c>
      <c r="BL65" s="188">
        <v>-474</v>
      </c>
      <c r="BM65" s="188">
        <v>-241</v>
      </c>
      <c r="BN65" s="188">
        <v>733</v>
      </c>
      <c r="BP65" s="188">
        <v>7084</v>
      </c>
      <c r="BQ65" s="188">
        <v>0</v>
      </c>
      <c r="BR65" s="188">
        <v>1202</v>
      </c>
      <c r="BS65" s="188">
        <v>3044</v>
      </c>
      <c r="BT65" s="188">
        <v>10344</v>
      </c>
      <c r="BU65" s="188">
        <v>4882</v>
      </c>
      <c r="BV65" s="188">
        <v>6901</v>
      </c>
      <c r="BW65" s="188">
        <v>-9</v>
      </c>
      <c r="BX65" s="188">
        <v>-151</v>
      </c>
      <c r="BY65" s="188">
        <v>0</v>
      </c>
      <c r="CA65" s="188">
        <v>6917</v>
      </c>
      <c r="CB65" s="188">
        <v>0</v>
      </c>
      <c r="CC65" s="188">
        <v>8585</v>
      </c>
      <c r="CD65" s="188">
        <v>3536</v>
      </c>
      <c r="CE65" s="188">
        <v>5480</v>
      </c>
      <c r="CF65" s="188">
        <v>646</v>
      </c>
      <c r="CG65" s="188">
        <v>3936</v>
      </c>
      <c r="CH65" s="188">
        <v>-387</v>
      </c>
      <c r="CI65" s="188">
        <v>-272</v>
      </c>
      <c r="CJ65" s="188">
        <v>3005</v>
      </c>
      <c r="CL65" s="188">
        <v>5058</v>
      </c>
      <c r="CM65" s="188">
        <v>0</v>
      </c>
      <c r="CN65" s="188">
        <v>6877</v>
      </c>
      <c r="CO65" s="188">
        <v>7278</v>
      </c>
      <c r="CP65" s="188">
        <v>5210</v>
      </c>
      <c r="CQ65" s="188">
        <v>2267</v>
      </c>
      <c r="CR65" s="188">
        <v>4209</v>
      </c>
      <c r="CS65" s="188">
        <v>1205</v>
      </c>
      <c r="CT65" s="188">
        <v>-100</v>
      </c>
      <c r="CU65" s="188">
        <v>955</v>
      </c>
      <c r="CV65" s="190"/>
      <c r="CW65" s="188">
        <v>6078</v>
      </c>
      <c r="CX65" s="188">
        <v>0</v>
      </c>
      <c r="CY65" s="188">
        <v>2433</v>
      </c>
      <c r="CZ65" s="188">
        <v>3249</v>
      </c>
      <c r="DA65" s="188">
        <v>5982</v>
      </c>
      <c r="DB65" s="188">
        <v>7111</v>
      </c>
      <c r="DC65" s="188">
        <v>6991</v>
      </c>
      <c r="DD65" s="188">
        <v>-1116</v>
      </c>
      <c r="DE65" s="188">
        <v>0</v>
      </c>
      <c r="DF65" s="188">
        <v>0</v>
      </c>
      <c r="DH65" s="188">
        <v>6972</v>
      </c>
      <c r="DI65" s="188">
        <v>0</v>
      </c>
      <c r="DJ65" s="188">
        <v>2482</v>
      </c>
      <c r="DK65" s="188">
        <v>3002</v>
      </c>
      <c r="DL65" s="188">
        <v>4084</v>
      </c>
      <c r="DM65" s="188">
        <v>6909</v>
      </c>
      <c r="DN65" s="188">
        <v>3908</v>
      </c>
      <c r="DO65" s="188">
        <v>1111</v>
      </c>
      <c r="DP65" s="188">
        <v>-284</v>
      </c>
      <c r="DQ65" s="188">
        <v>3007</v>
      </c>
      <c r="DS65" s="188">
        <v>7086</v>
      </c>
      <c r="DT65" s="188">
        <v>0</v>
      </c>
      <c r="DU65" s="188">
        <v>1348</v>
      </c>
      <c r="DV65" s="188">
        <v>2534</v>
      </c>
      <c r="DW65" s="188">
        <v>8555</v>
      </c>
      <c r="DX65" s="188">
        <v>3529</v>
      </c>
      <c r="DY65" s="188">
        <v>4808</v>
      </c>
      <c r="DZ65" s="188">
        <v>1708</v>
      </c>
      <c r="EA65" s="188">
        <v>-150</v>
      </c>
      <c r="EB65" s="188">
        <v>3656</v>
      </c>
      <c r="ED65" s="188">
        <v>7080</v>
      </c>
      <c r="EE65" s="188">
        <v>0</v>
      </c>
      <c r="EF65" s="188">
        <v>954</v>
      </c>
      <c r="EG65" s="188">
        <v>1405</v>
      </c>
      <c r="EH65" s="188">
        <v>3637</v>
      </c>
      <c r="EI65" s="188">
        <v>13756</v>
      </c>
      <c r="EJ65" s="188">
        <v>7912</v>
      </c>
      <c r="EK65" s="188">
        <v>-982</v>
      </c>
      <c r="EL65" s="188">
        <v>-100</v>
      </c>
      <c r="EM65" s="188">
        <v>0</v>
      </c>
      <c r="EO65" s="188">
        <v>6461</v>
      </c>
      <c r="EP65" s="188">
        <v>0</v>
      </c>
      <c r="EQ65" s="188">
        <v>5524</v>
      </c>
      <c r="ER65" s="188">
        <v>2885</v>
      </c>
      <c r="ES65" s="188">
        <v>1918</v>
      </c>
      <c r="ET65" s="188">
        <v>7676</v>
      </c>
      <c r="EU65" s="188">
        <v>5418</v>
      </c>
      <c r="EV65" s="188">
        <v>-330</v>
      </c>
      <c r="EW65" s="188">
        <v>0</v>
      </c>
      <c r="EX65" s="188">
        <v>0</v>
      </c>
      <c r="EZ65" s="188">
        <v>6886</v>
      </c>
      <c r="FA65" s="188">
        <v>0</v>
      </c>
      <c r="FB65" s="188">
        <v>5038</v>
      </c>
      <c r="FC65" s="188">
        <v>4414</v>
      </c>
      <c r="FD65" s="188">
        <v>1977</v>
      </c>
      <c r="FE65" s="188">
        <v>4972</v>
      </c>
      <c r="FF65" s="188">
        <v>3974</v>
      </c>
      <c r="FG65" s="188">
        <v>-334</v>
      </c>
      <c r="FH65" s="188">
        <v>-263</v>
      </c>
      <c r="FI65" s="188">
        <v>3005</v>
      </c>
      <c r="FK65" s="188">
        <v>5039</v>
      </c>
      <c r="FL65" s="188">
        <v>0</v>
      </c>
      <c r="FM65" s="188">
        <v>6027</v>
      </c>
      <c r="FN65" s="188">
        <v>5705</v>
      </c>
      <c r="FO65" s="188">
        <v>1471</v>
      </c>
      <c r="FP65" s="188">
        <v>9867</v>
      </c>
      <c r="FQ65" s="188">
        <v>4109</v>
      </c>
      <c r="FR65" s="188">
        <v>-1216</v>
      </c>
      <c r="FS65" s="188">
        <v>-102</v>
      </c>
      <c r="FT65" s="188">
        <v>1809</v>
      </c>
      <c r="FV65" s="188">
        <v>5884</v>
      </c>
      <c r="FW65" s="188">
        <v>0</v>
      </c>
      <c r="FX65" s="188">
        <v>1449</v>
      </c>
      <c r="FY65" s="188">
        <v>2178</v>
      </c>
      <c r="FZ65" s="188">
        <v>4742</v>
      </c>
      <c r="GA65" s="188">
        <v>11622</v>
      </c>
      <c r="GB65" s="188">
        <v>5517</v>
      </c>
      <c r="GC65" s="188">
        <v>-1605</v>
      </c>
      <c r="GD65" s="188">
        <v>-100</v>
      </c>
      <c r="GE65" s="188">
        <v>2164</v>
      </c>
      <c r="GG65" s="188">
        <v>5046</v>
      </c>
      <c r="GH65" s="188">
        <v>0</v>
      </c>
      <c r="GI65" s="188">
        <v>7984</v>
      </c>
      <c r="GJ65" s="188">
        <v>2689</v>
      </c>
      <c r="GK65" s="188">
        <v>3305</v>
      </c>
      <c r="GL65" s="188">
        <v>3750</v>
      </c>
      <c r="GM65" s="188">
        <v>4903</v>
      </c>
      <c r="GN65" s="188">
        <v>817</v>
      </c>
      <c r="GO65" s="188">
        <v>-232</v>
      </c>
      <c r="GP65" s="188">
        <v>3179</v>
      </c>
      <c r="GR65" s="188">
        <v>6307</v>
      </c>
      <c r="GS65" s="188">
        <v>0</v>
      </c>
      <c r="GT65" s="188">
        <v>1527</v>
      </c>
      <c r="GU65" s="188">
        <v>2128</v>
      </c>
      <c r="GV65" s="188">
        <v>2931</v>
      </c>
      <c r="GW65" s="188">
        <v>11908</v>
      </c>
      <c r="GX65" s="188">
        <v>5346</v>
      </c>
      <c r="GY65" s="188">
        <v>-821</v>
      </c>
      <c r="GZ65" s="188">
        <v>0</v>
      </c>
      <c r="HA65" s="188">
        <v>0</v>
      </c>
      <c r="HC65" s="188">
        <v>6068</v>
      </c>
      <c r="HD65" s="188">
        <v>0</v>
      </c>
      <c r="HE65" s="188">
        <v>1554</v>
      </c>
      <c r="HF65" s="188">
        <v>1271</v>
      </c>
      <c r="HG65" s="188">
        <v>3791</v>
      </c>
      <c r="HH65" s="188">
        <v>12815</v>
      </c>
      <c r="HI65" s="188">
        <v>6180</v>
      </c>
      <c r="HJ65" s="188">
        <v>-1595</v>
      </c>
      <c r="HK65" s="188">
        <v>0</v>
      </c>
      <c r="HL65" s="188">
        <v>0</v>
      </c>
      <c r="HN65" s="188">
        <v>7074</v>
      </c>
      <c r="HO65" s="188">
        <v>0</v>
      </c>
      <c r="HP65" s="188">
        <v>1349</v>
      </c>
      <c r="HQ65" s="188">
        <v>901</v>
      </c>
      <c r="HR65" s="188">
        <v>5623</v>
      </c>
      <c r="HS65" s="188">
        <v>10482</v>
      </c>
      <c r="HT65" s="188">
        <v>7947</v>
      </c>
      <c r="HU65" s="188">
        <v>154</v>
      </c>
      <c r="HV65" s="188">
        <v>-151</v>
      </c>
      <c r="HW65" s="188">
        <v>0</v>
      </c>
      <c r="HY65" s="188">
        <v>5973</v>
      </c>
      <c r="HZ65" s="188">
        <v>0</v>
      </c>
      <c r="IA65" s="188">
        <v>6846</v>
      </c>
      <c r="IB65" s="188">
        <v>5585</v>
      </c>
      <c r="IC65" s="188">
        <v>4124</v>
      </c>
      <c r="ID65" s="188">
        <v>2244</v>
      </c>
      <c r="IE65" s="188">
        <v>5106</v>
      </c>
      <c r="IF65" s="188">
        <v>368</v>
      </c>
      <c r="IG65" s="188">
        <v>-196</v>
      </c>
      <c r="IH65" s="188">
        <v>1416</v>
      </c>
      <c r="IJ65" s="188">
        <v>7078</v>
      </c>
      <c r="IK65" s="188">
        <v>0</v>
      </c>
      <c r="IL65" s="188">
        <v>1684</v>
      </c>
      <c r="IM65" s="188">
        <v>1904</v>
      </c>
      <c r="IN65" s="188">
        <v>9290</v>
      </c>
      <c r="IO65" s="188">
        <v>6196</v>
      </c>
      <c r="IP65" s="188">
        <v>7319</v>
      </c>
      <c r="IQ65" s="188">
        <v>-232</v>
      </c>
      <c r="IR65" s="188">
        <v>-151</v>
      </c>
      <c r="IS65" s="188">
        <v>0</v>
      </c>
      <c r="IU65" s="188">
        <v>5938</v>
      </c>
      <c r="IV65" s="188">
        <v>0</v>
      </c>
      <c r="IW65" s="188">
        <v>6912</v>
      </c>
      <c r="IX65" s="188">
        <v>4815</v>
      </c>
      <c r="IY65" s="188">
        <v>3108</v>
      </c>
      <c r="IZ65" s="188">
        <v>3345</v>
      </c>
      <c r="JA65" s="188">
        <v>5228</v>
      </c>
      <c r="JB65" s="188">
        <v>768</v>
      </c>
      <c r="JC65" s="188">
        <v>-199</v>
      </c>
      <c r="JD65" s="188">
        <v>1593</v>
      </c>
      <c r="JF65" s="188">
        <v>6989</v>
      </c>
      <c r="JG65" s="188">
        <v>0</v>
      </c>
      <c r="JH65" s="188">
        <v>7026</v>
      </c>
      <c r="JI65" s="188">
        <v>7986</v>
      </c>
      <c r="JJ65" s="188">
        <v>4757</v>
      </c>
      <c r="JK65" s="188">
        <v>1684</v>
      </c>
      <c r="JL65" s="188">
        <v>4082</v>
      </c>
      <c r="JM65" s="188">
        <v>-1178</v>
      </c>
      <c r="JN65" s="188">
        <v>-168</v>
      </c>
      <c r="JO65" s="188">
        <v>504</v>
      </c>
      <c r="JQ65" s="188">
        <v>7079</v>
      </c>
      <c r="JR65" s="188">
        <v>0</v>
      </c>
      <c r="JS65" s="188">
        <v>1300</v>
      </c>
      <c r="JT65" s="188">
        <v>1715</v>
      </c>
      <c r="JU65" s="188">
        <v>8246</v>
      </c>
      <c r="JV65" s="188">
        <v>5789</v>
      </c>
      <c r="JW65" s="188">
        <v>7867</v>
      </c>
      <c r="JX65" s="188">
        <v>167</v>
      </c>
      <c r="JY65" s="188">
        <v>-151</v>
      </c>
      <c r="JZ65" s="188">
        <v>0</v>
      </c>
      <c r="KB65" s="188">
        <v>4204</v>
      </c>
      <c r="KC65" s="188">
        <v>0</v>
      </c>
      <c r="KD65" s="188">
        <v>7630</v>
      </c>
      <c r="KE65" s="188">
        <v>1272</v>
      </c>
      <c r="KF65" s="188">
        <v>927</v>
      </c>
      <c r="KG65" s="188">
        <v>5441</v>
      </c>
      <c r="KH65" s="188">
        <v>4063</v>
      </c>
      <c r="KI65" s="188">
        <v>-11</v>
      </c>
      <c r="KJ65" s="188">
        <v>-201</v>
      </c>
      <c r="KK65" s="188">
        <v>3997</v>
      </c>
      <c r="KM65" s="188">
        <v>7095</v>
      </c>
      <c r="KN65" s="188">
        <v>0</v>
      </c>
      <c r="KO65" s="188">
        <v>7389</v>
      </c>
      <c r="KP65" s="188">
        <v>2580</v>
      </c>
      <c r="KQ65" s="188">
        <v>3445</v>
      </c>
      <c r="KR65" s="188">
        <v>3614</v>
      </c>
      <c r="KS65" s="188">
        <v>3779</v>
      </c>
      <c r="KT65" s="188">
        <v>3645</v>
      </c>
      <c r="KU65" s="188">
        <v>-176</v>
      </c>
      <c r="KV65" s="188">
        <v>665</v>
      </c>
      <c r="KX65" s="188">
        <v>6086</v>
      </c>
      <c r="KY65" s="188">
        <v>0</v>
      </c>
      <c r="KZ65" s="188">
        <v>938</v>
      </c>
      <c r="LA65" s="188">
        <v>2140</v>
      </c>
      <c r="LB65" s="188">
        <v>7934</v>
      </c>
      <c r="LC65" s="188">
        <v>9210</v>
      </c>
      <c r="LD65" s="188">
        <v>7096</v>
      </c>
      <c r="LE65" s="188">
        <v>-172</v>
      </c>
      <c r="LF65" s="188">
        <v>-201</v>
      </c>
      <c r="LG65" s="188">
        <v>0</v>
      </c>
      <c r="LI65" s="188">
        <v>7105</v>
      </c>
      <c r="LJ65" s="188">
        <v>0</v>
      </c>
      <c r="LK65" s="188">
        <v>7162</v>
      </c>
      <c r="LL65" s="188">
        <v>2840</v>
      </c>
      <c r="LM65" s="188">
        <v>3960</v>
      </c>
      <c r="LN65" s="188">
        <v>2568</v>
      </c>
      <c r="LO65" s="188">
        <v>3909</v>
      </c>
      <c r="LP65" s="188">
        <v>4109</v>
      </c>
      <c r="LQ65" s="188">
        <v>-175</v>
      </c>
      <c r="LR65" s="188">
        <v>777</v>
      </c>
      <c r="LT65" s="188">
        <v>6084</v>
      </c>
      <c r="LU65" s="188">
        <v>0</v>
      </c>
      <c r="LV65" s="188">
        <v>1243</v>
      </c>
      <c r="LW65" s="188">
        <v>2792</v>
      </c>
      <c r="LX65" s="188">
        <v>5835</v>
      </c>
      <c r="LY65" s="188">
        <v>4331</v>
      </c>
      <c r="LZ65" s="188">
        <v>5017</v>
      </c>
      <c r="MA65" s="188">
        <v>-151</v>
      </c>
      <c r="MB65" s="188">
        <v>-90</v>
      </c>
      <c r="MC65" s="188">
        <v>0</v>
      </c>
    </row>
    <row r="66" spans="2:341">
      <c r="B66" s="208">
        <f t="shared" si="10"/>
        <v>6424.5333333333338</v>
      </c>
      <c r="C66" s="208">
        <f t="shared" si="11"/>
        <v>0</v>
      </c>
      <c r="D66" s="208">
        <f t="shared" si="12"/>
        <v>4172.2333333333336</v>
      </c>
      <c r="E66" s="208">
        <f t="shared" si="13"/>
        <v>3291.1666666666665</v>
      </c>
      <c r="F66" s="208">
        <f t="shared" si="14"/>
        <v>5339.5666666666666</v>
      </c>
      <c r="G66" s="208">
        <f t="shared" si="15"/>
        <v>5907.9666666666662</v>
      </c>
      <c r="H66" s="208">
        <f t="shared" si="16"/>
        <v>5498.6333333333332</v>
      </c>
      <c r="I66" s="208">
        <f t="shared" si="17"/>
        <v>-9.4333333333333336</v>
      </c>
      <c r="J66" s="208">
        <f t="shared" si="18"/>
        <v>-151.96666666666667</v>
      </c>
      <c r="K66" s="208">
        <f t="shared" si="19"/>
        <v>1211.4000000000001</v>
      </c>
      <c r="M66" s="188">
        <v>7067</v>
      </c>
      <c r="N66" s="188">
        <v>0</v>
      </c>
      <c r="O66" s="188">
        <v>1707</v>
      </c>
      <c r="P66" s="188">
        <v>2117</v>
      </c>
      <c r="Q66" s="188">
        <v>9376</v>
      </c>
      <c r="R66" s="188">
        <v>4344</v>
      </c>
      <c r="S66" s="188">
        <v>7791</v>
      </c>
      <c r="T66" s="188">
        <v>261</v>
      </c>
      <c r="U66" s="188">
        <v>-151</v>
      </c>
      <c r="V66" s="188">
        <v>0</v>
      </c>
      <c r="X66" s="188">
        <v>7063</v>
      </c>
      <c r="Y66" s="188">
        <v>0</v>
      </c>
      <c r="Z66" s="188">
        <v>2385</v>
      </c>
      <c r="AA66" s="188">
        <v>3359</v>
      </c>
      <c r="AB66" s="188">
        <v>9547</v>
      </c>
      <c r="AC66" s="188">
        <v>6281</v>
      </c>
      <c r="AD66" s="188">
        <v>4542</v>
      </c>
      <c r="AE66" s="188">
        <v>-943</v>
      </c>
      <c r="AF66" s="188">
        <v>-102</v>
      </c>
      <c r="AG66" s="188">
        <v>913</v>
      </c>
      <c r="AI66" s="188">
        <v>6852</v>
      </c>
      <c r="AJ66" s="188">
        <v>0</v>
      </c>
      <c r="AK66" s="188">
        <v>8489</v>
      </c>
      <c r="AL66" s="188">
        <v>3169</v>
      </c>
      <c r="AM66" s="188">
        <v>3418</v>
      </c>
      <c r="AN66" s="188">
        <v>4687</v>
      </c>
      <c r="AO66" s="188">
        <v>3733</v>
      </c>
      <c r="AP66" s="188">
        <v>-140</v>
      </c>
      <c r="AQ66" s="188">
        <v>-284</v>
      </c>
      <c r="AR66" s="188">
        <v>1497</v>
      </c>
      <c r="AT66" s="188">
        <v>7080</v>
      </c>
      <c r="AU66" s="188">
        <v>0</v>
      </c>
      <c r="AV66" s="188">
        <v>2563</v>
      </c>
      <c r="AW66" s="188">
        <v>3465</v>
      </c>
      <c r="AX66" s="188">
        <v>10226</v>
      </c>
      <c r="AY66" s="188">
        <v>3005</v>
      </c>
      <c r="AZ66" s="188">
        <v>7175</v>
      </c>
      <c r="BA66" s="188">
        <v>-638</v>
      </c>
      <c r="BB66" s="188">
        <v>-151</v>
      </c>
      <c r="BC66" s="188">
        <v>0</v>
      </c>
      <c r="BE66" s="188">
        <v>5963</v>
      </c>
      <c r="BF66" s="188">
        <v>0</v>
      </c>
      <c r="BG66" s="188">
        <v>7218</v>
      </c>
      <c r="BH66" s="188">
        <v>6431</v>
      </c>
      <c r="BI66" s="188">
        <v>5345</v>
      </c>
      <c r="BJ66" s="188">
        <v>1921</v>
      </c>
      <c r="BK66" s="188">
        <v>5004</v>
      </c>
      <c r="BL66" s="188">
        <v>-115</v>
      </c>
      <c r="BM66" s="188">
        <v>-246</v>
      </c>
      <c r="BN66" s="188">
        <v>860</v>
      </c>
      <c r="BP66" s="188">
        <v>7090</v>
      </c>
      <c r="BQ66" s="188">
        <v>0</v>
      </c>
      <c r="BR66" s="188">
        <v>1199</v>
      </c>
      <c r="BS66" s="188">
        <v>2944</v>
      </c>
      <c r="BT66" s="188">
        <v>10363</v>
      </c>
      <c r="BU66" s="188">
        <v>4981</v>
      </c>
      <c r="BV66" s="188">
        <v>7050</v>
      </c>
      <c r="BW66" s="188">
        <v>-189</v>
      </c>
      <c r="BX66" s="188">
        <v>-151</v>
      </c>
      <c r="BY66" s="188">
        <v>0</v>
      </c>
      <c r="CA66" s="188">
        <v>6918</v>
      </c>
      <c r="CB66" s="188">
        <v>0</v>
      </c>
      <c r="CC66" s="188">
        <v>8589</v>
      </c>
      <c r="CD66" s="188">
        <v>3488</v>
      </c>
      <c r="CE66" s="188">
        <v>5448</v>
      </c>
      <c r="CF66" s="188">
        <v>621</v>
      </c>
      <c r="CG66" s="188">
        <v>3936</v>
      </c>
      <c r="CH66" s="188">
        <v>-562</v>
      </c>
      <c r="CI66" s="188">
        <v>-281</v>
      </c>
      <c r="CJ66" s="188">
        <v>3309</v>
      </c>
      <c r="CL66" s="188">
        <v>5063</v>
      </c>
      <c r="CM66" s="188">
        <v>0</v>
      </c>
      <c r="CN66" s="188">
        <v>6846</v>
      </c>
      <c r="CO66" s="188">
        <v>7169</v>
      </c>
      <c r="CP66" s="188">
        <v>4736</v>
      </c>
      <c r="CQ66" s="188">
        <v>2231</v>
      </c>
      <c r="CR66" s="188">
        <v>4206</v>
      </c>
      <c r="CS66" s="188">
        <v>1696</v>
      </c>
      <c r="CT66" s="188">
        <v>-100</v>
      </c>
      <c r="CU66" s="188">
        <v>1084</v>
      </c>
      <c r="CV66" s="190"/>
      <c r="CW66" s="188">
        <v>6070</v>
      </c>
      <c r="CX66" s="188">
        <v>0</v>
      </c>
      <c r="CY66" s="188">
        <v>2500</v>
      </c>
      <c r="CZ66" s="188">
        <v>3470</v>
      </c>
      <c r="DA66" s="188">
        <v>6256</v>
      </c>
      <c r="DB66" s="188">
        <v>7021</v>
      </c>
      <c r="DC66" s="188">
        <v>7158</v>
      </c>
      <c r="DD66" s="188">
        <v>-1280</v>
      </c>
      <c r="DE66" s="188">
        <v>0</v>
      </c>
      <c r="DF66" s="188">
        <v>0</v>
      </c>
      <c r="DH66" s="188">
        <v>6970</v>
      </c>
      <c r="DI66" s="188">
        <v>0</v>
      </c>
      <c r="DJ66" s="188">
        <v>2435</v>
      </c>
      <c r="DK66" s="188">
        <v>3042</v>
      </c>
      <c r="DL66" s="188">
        <v>4099</v>
      </c>
      <c r="DM66" s="188">
        <v>6854</v>
      </c>
      <c r="DN66" s="188">
        <v>3908</v>
      </c>
      <c r="DO66" s="188">
        <v>788</v>
      </c>
      <c r="DP66" s="188">
        <v>-284</v>
      </c>
      <c r="DQ66" s="188">
        <v>3372</v>
      </c>
      <c r="DS66" s="188">
        <v>7097</v>
      </c>
      <c r="DT66" s="188">
        <v>0</v>
      </c>
      <c r="DU66" s="188">
        <v>1350</v>
      </c>
      <c r="DV66" s="188">
        <v>2447</v>
      </c>
      <c r="DW66" s="188">
        <v>8666</v>
      </c>
      <c r="DX66" s="188">
        <v>3470</v>
      </c>
      <c r="DY66" s="188">
        <v>4808</v>
      </c>
      <c r="DZ66" s="188">
        <v>1376</v>
      </c>
      <c r="EA66" s="188">
        <v>-151</v>
      </c>
      <c r="EB66" s="188">
        <v>4045</v>
      </c>
      <c r="ED66" s="188">
        <v>7085</v>
      </c>
      <c r="EE66" s="188">
        <v>0</v>
      </c>
      <c r="EF66" s="188">
        <v>934</v>
      </c>
      <c r="EG66" s="188">
        <v>1357</v>
      </c>
      <c r="EH66" s="188">
        <v>3317</v>
      </c>
      <c r="EI66" s="188">
        <v>13981</v>
      </c>
      <c r="EJ66" s="188">
        <v>8065</v>
      </c>
      <c r="EK66" s="188">
        <v>-1085</v>
      </c>
      <c r="EL66" s="188">
        <v>-100</v>
      </c>
      <c r="EM66" s="188">
        <v>0</v>
      </c>
      <c r="EO66" s="188">
        <v>6460</v>
      </c>
      <c r="EP66" s="188">
        <v>0</v>
      </c>
      <c r="EQ66" s="188">
        <v>5666</v>
      </c>
      <c r="ER66" s="188">
        <v>2959</v>
      </c>
      <c r="ES66" s="188">
        <v>2134</v>
      </c>
      <c r="ET66" s="188">
        <v>7706</v>
      </c>
      <c r="EU66" s="188">
        <v>5502</v>
      </c>
      <c r="EV66" s="188">
        <v>-304</v>
      </c>
      <c r="EW66" s="188">
        <v>0</v>
      </c>
      <c r="EX66" s="188">
        <v>0</v>
      </c>
      <c r="EZ66" s="188">
        <v>6886</v>
      </c>
      <c r="FA66" s="188">
        <v>0</v>
      </c>
      <c r="FB66" s="188">
        <v>5028</v>
      </c>
      <c r="FC66" s="188">
        <v>4365</v>
      </c>
      <c r="FD66" s="188">
        <v>1942</v>
      </c>
      <c r="FE66" s="188">
        <v>4890</v>
      </c>
      <c r="FF66" s="188">
        <v>3974</v>
      </c>
      <c r="FG66" s="188">
        <v>-397</v>
      </c>
      <c r="FH66" s="188">
        <v>-272</v>
      </c>
      <c r="FI66" s="188">
        <v>3414</v>
      </c>
      <c r="FK66" s="188">
        <v>5040</v>
      </c>
      <c r="FL66" s="188">
        <v>0</v>
      </c>
      <c r="FM66" s="188">
        <v>6097</v>
      </c>
      <c r="FN66" s="188">
        <v>5709</v>
      </c>
      <c r="FO66" s="188">
        <v>1416</v>
      </c>
      <c r="FP66" s="188">
        <v>9837</v>
      </c>
      <c r="FQ66" s="188">
        <v>4109</v>
      </c>
      <c r="FR66" s="188">
        <v>-1497</v>
      </c>
      <c r="FS66" s="188">
        <v>-102</v>
      </c>
      <c r="FT66" s="188">
        <v>2062</v>
      </c>
      <c r="FV66" s="188">
        <v>5886</v>
      </c>
      <c r="FW66" s="188">
        <v>0</v>
      </c>
      <c r="FX66" s="188">
        <v>1441</v>
      </c>
      <c r="FY66" s="188">
        <v>1986</v>
      </c>
      <c r="FZ66" s="188">
        <v>4637</v>
      </c>
      <c r="GA66" s="188">
        <v>11668</v>
      </c>
      <c r="GB66" s="188">
        <v>5517</v>
      </c>
      <c r="GC66" s="188">
        <v>-1546</v>
      </c>
      <c r="GD66" s="188">
        <v>-100</v>
      </c>
      <c r="GE66" s="188">
        <v>2398</v>
      </c>
      <c r="GG66" s="188">
        <v>5047</v>
      </c>
      <c r="GH66" s="188">
        <v>0</v>
      </c>
      <c r="GI66" s="188">
        <v>8011</v>
      </c>
      <c r="GJ66" s="188">
        <v>2717</v>
      </c>
      <c r="GK66" s="188">
        <v>3576</v>
      </c>
      <c r="GL66" s="188">
        <v>3708</v>
      </c>
      <c r="GM66" s="188">
        <v>4903</v>
      </c>
      <c r="GN66" s="188">
        <v>415</v>
      </c>
      <c r="GO66" s="188">
        <v>-232</v>
      </c>
      <c r="GP66" s="188">
        <v>3361</v>
      </c>
      <c r="GR66" s="188">
        <v>6318</v>
      </c>
      <c r="GS66" s="188">
        <v>0</v>
      </c>
      <c r="GT66" s="188">
        <v>1539</v>
      </c>
      <c r="GU66" s="188">
        <v>2105</v>
      </c>
      <c r="GV66" s="188">
        <v>3305</v>
      </c>
      <c r="GW66" s="188">
        <v>12133</v>
      </c>
      <c r="GX66" s="188">
        <v>5436</v>
      </c>
      <c r="GY66" s="188">
        <v>-761</v>
      </c>
      <c r="GZ66" s="188">
        <v>0</v>
      </c>
      <c r="HA66" s="188">
        <v>0</v>
      </c>
      <c r="HC66" s="188">
        <v>6065</v>
      </c>
      <c r="HD66" s="188">
        <v>0</v>
      </c>
      <c r="HE66" s="188">
        <v>1568</v>
      </c>
      <c r="HF66" s="188">
        <v>1438</v>
      </c>
      <c r="HG66" s="188">
        <v>4282</v>
      </c>
      <c r="HH66" s="188">
        <v>12721</v>
      </c>
      <c r="HI66" s="188">
        <v>6277</v>
      </c>
      <c r="HJ66" s="188">
        <v>-1520</v>
      </c>
      <c r="HK66" s="188">
        <v>0</v>
      </c>
      <c r="HL66" s="188">
        <v>0</v>
      </c>
      <c r="HN66" s="188">
        <v>7075</v>
      </c>
      <c r="HO66" s="188">
        <v>0</v>
      </c>
      <c r="HP66" s="188">
        <v>1332</v>
      </c>
      <c r="HQ66" s="188">
        <v>917</v>
      </c>
      <c r="HR66" s="188">
        <v>5790</v>
      </c>
      <c r="HS66" s="188">
        <v>10659</v>
      </c>
      <c r="HT66" s="188">
        <v>8085</v>
      </c>
      <c r="HU66" s="188">
        <v>-186</v>
      </c>
      <c r="HV66" s="188">
        <v>-151</v>
      </c>
      <c r="HW66" s="188">
        <v>0</v>
      </c>
      <c r="HY66" s="188">
        <v>5975</v>
      </c>
      <c r="HZ66" s="188">
        <v>0</v>
      </c>
      <c r="IA66" s="188">
        <v>6879</v>
      </c>
      <c r="IB66" s="188">
        <v>5636</v>
      </c>
      <c r="IC66" s="188">
        <v>4124</v>
      </c>
      <c r="ID66" s="188">
        <v>2206</v>
      </c>
      <c r="IE66" s="188">
        <v>5106</v>
      </c>
      <c r="IF66" s="188">
        <v>356</v>
      </c>
      <c r="IG66" s="188">
        <v>-199</v>
      </c>
      <c r="IH66" s="188">
        <v>1635</v>
      </c>
      <c r="IJ66" s="188">
        <v>7074</v>
      </c>
      <c r="IK66" s="188">
        <v>0</v>
      </c>
      <c r="IL66" s="188">
        <v>1738</v>
      </c>
      <c r="IM66" s="188">
        <v>1939</v>
      </c>
      <c r="IN66" s="188">
        <v>9409</v>
      </c>
      <c r="IO66" s="188">
        <v>6162</v>
      </c>
      <c r="IP66" s="188">
        <v>7375</v>
      </c>
      <c r="IQ66" s="188">
        <v>-295</v>
      </c>
      <c r="IR66" s="188">
        <v>-151</v>
      </c>
      <c r="IS66" s="188">
        <v>0</v>
      </c>
      <c r="IU66" s="188">
        <v>5937</v>
      </c>
      <c r="IV66" s="188">
        <v>0</v>
      </c>
      <c r="IW66" s="188">
        <v>6937</v>
      </c>
      <c r="IX66" s="188">
        <v>4808</v>
      </c>
      <c r="IY66" s="188">
        <v>3095</v>
      </c>
      <c r="IZ66" s="188">
        <v>3318</v>
      </c>
      <c r="JA66" s="188">
        <v>5228</v>
      </c>
      <c r="JB66" s="188">
        <v>639</v>
      </c>
      <c r="JC66" s="188">
        <v>-201</v>
      </c>
      <c r="JD66" s="188">
        <v>1839</v>
      </c>
      <c r="JF66" s="188">
        <v>6989</v>
      </c>
      <c r="JG66" s="188">
        <v>0</v>
      </c>
      <c r="JH66" s="188">
        <v>7001</v>
      </c>
      <c r="JI66" s="188">
        <v>8008</v>
      </c>
      <c r="JJ66" s="188">
        <v>4624</v>
      </c>
      <c r="JK66" s="188">
        <v>1682</v>
      </c>
      <c r="JL66" s="188">
        <v>4082</v>
      </c>
      <c r="JM66" s="188">
        <v>-1162</v>
      </c>
      <c r="JN66" s="188">
        <v>-172</v>
      </c>
      <c r="JO66" s="188">
        <v>654</v>
      </c>
      <c r="JQ66" s="188">
        <v>7082</v>
      </c>
      <c r="JR66" s="188">
        <v>0</v>
      </c>
      <c r="JS66" s="188">
        <v>1324</v>
      </c>
      <c r="JT66" s="188">
        <v>1759</v>
      </c>
      <c r="JU66" s="188">
        <v>8341</v>
      </c>
      <c r="JV66" s="188">
        <v>5841</v>
      </c>
      <c r="JW66" s="188">
        <v>8034</v>
      </c>
      <c r="JX66" s="188">
        <v>134</v>
      </c>
      <c r="JY66" s="188">
        <v>-151</v>
      </c>
      <c r="JZ66" s="188">
        <v>0</v>
      </c>
      <c r="KB66" s="188">
        <v>4210</v>
      </c>
      <c r="KC66" s="188">
        <v>0</v>
      </c>
      <c r="KD66" s="188">
        <v>7690</v>
      </c>
      <c r="KE66" s="188">
        <v>1271</v>
      </c>
      <c r="KF66" s="188">
        <v>1047</v>
      </c>
      <c r="KG66" s="188">
        <v>5600</v>
      </c>
      <c r="KH66" s="188">
        <v>4063</v>
      </c>
      <c r="KI66" s="188">
        <v>-135</v>
      </c>
      <c r="KJ66" s="188">
        <v>-182</v>
      </c>
      <c r="KK66" s="188">
        <v>4186</v>
      </c>
      <c r="KM66" s="188">
        <v>7096</v>
      </c>
      <c r="KN66" s="188">
        <v>0</v>
      </c>
      <c r="KO66" s="188">
        <v>7396</v>
      </c>
      <c r="KP66" s="188">
        <v>2659</v>
      </c>
      <c r="KQ66" s="188">
        <v>3593</v>
      </c>
      <c r="KR66" s="188">
        <v>3564</v>
      </c>
      <c r="KS66" s="188">
        <v>3779</v>
      </c>
      <c r="KT66" s="188">
        <v>3481</v>
      </c>
      <c r="KU66" s="188">
        <v>-177</v>
      </c>
      <c r="KV66" s="188">
        <v>780</v>
      </c>
      <c r="KX66" s="188">
        <v>6086</v>
      </c>
      <c r="KY66" s="188">
        <v>0</v>
      </c>
      <c r="KZ66" s="188">
        <v>936</v>
      </c>
      <c r="LA66" s="188">
        <v>2162</v>
      </c>
      <c r="LB66" s="188">
        <v>8099</v>
      </c>
      <c r="LC66" s="188">
        <v>9280</v>
      </c>
      <c r="LD66" s="188">
        <v>7175</v>
      </c>
      <c r="LE66" s="188">
        <v>-521</v>
      </c>
      <c r="LF66" s="188">
        <v>-201</v>
      </c>
      <c r="LG66" s="188">
        <v>0</v>
      </c>
      <c r="LI66" s="188">
        <v>7099</v>
      </c>
      <c r="LJ66" s="188">
        <v>0</v>
      </c>
      <c r="LK66" s="188">
        <v>7146</v>
      </c>
      <c r="LL66" s="188">
        <v>2846</v>
      </c>
      <c r="LM66" s="188">
        <v>4090</v>
      </c>
      <c r="LN66" s="188">
        <v>2535</v>
      </c>
      <c r="LO66" s="188">
        <v>3909</v>
      </c>
      <c r="LP66" s="188">
        <v>3784</v>
      </c>
      <c r="LQ66" s="188">
        <v>-175</v>
      </c>
      <c r="LR66" s="188">
        <v>933</v>
      </c>
      <c r="LT66" s="188">
        <v>6093</v>
      </c>
      <c r="LU66" s="188">
        <v>0</v>
      </c>
      <c r="LV66" s="188">
        <v>1223</v>
      </c>
      <c r="LW66" s="188">
        <v>2993</v>
      </c>
      <c r="LX66" s="188">
        <v>5886</v>
      </c>
      <c r="LY66" s="188">
        <v>4332</v>
      </c>
      <c r="LZ66" s="188">
        <v>5029</v>
      </c>
      <c r="MA66" s="188">
        <v>63</v>
      </c>
      <c r="MB66" s="188">
        <v>-92</v>
      </c>
      <c r="MC66" s="188">
        <v>0</v>
      </c>
    </row>
    <row r="67" spans="2:341">
      <c r="B67" s="208">
        <f t="shared" si="10"/>
        <v>6424.1</v>
      </c>
      <c r="C67" s="208">
        <f t="shared" si="11"/>
        <v>0</v>
      </c>
      <c r="D67" s="208">
        <f t="shared" si="12"/>
        <v>4181.8</v>
      </c>
      <c r="E67" s="208">
        <f t="shared" si="13"/>
        <v>3316.3</v>
      </c>
      <c r="F67" s="208">
        <f t="shared" si="14"/>
        <v>5514.5333333333338</v>
      </c>
      <c r="G67" s="208">
        <f t="shared" si="15"/>
        <v>5938.6</v>
      </c>
      <c r="H67" s="208">
        <f t="shared" si="16"/>
        <v>5558.2333333333336</v>
      </c>
      <c r="I67" s="208">
        <f t="shared" si="17"/>
        <v>-129.96666666666667</v>
      </c>
      <c r="J67" s="208">
        <f t="shared" si="18"/>
        <v>-152.53333333333333</v>
      </c>
      <c r="K67" s="208">
        <f t="shared" si="19"/>
        <v>1325.1</v>
      </c>
      <c r="M67" s="188">
        <v>7067</v>
      </c>
      <c r="N67" s="188">
        <v>0</v>
      </c>
      <c r="O67" s="188">
        <v>1735</v>
      </c>
      <c r="P67" s="188">
        <v>2295</v>
      </c>
      <c r="Q67" s="188">
        <v>9540</v>
      </c>
      <c r="R67" s="188">
        <v>4293</v>
      </c>
      <c r="S67" s="188">
        <v>7943</v>
      </c>
      <c r="T67" s="188">
        <v>-39</v>
      </c>
      <c r="U67" s="188">
        <v>-150</v>
      </c>
      <c r="V67" s="188">
        <v>0</v>
      </c>
      <c r="X67" s="188">
        <v>7058</v>
      </c>
      <c r="Y67" s="188">
        <v>0</v>
      </c>
      <c r="Z67" s="188">
        <v>2363</v>
      </c>
      <c r="AA67" s="188">
        <v>3093</v>
      </c>
      <c r="AB67" s="188">
        <v>9812</v>
      </c>
      <c r="AC67" s="188">
        <v>6504</v>
      </c>
      <c r="AD67" s="188">
        <v>4516</v>
      </c>
      <c r="AE67" s="188">
        <v>-1130</v>
      </c>
      <c r="AF67" s="188">
        <v>-102</v>
      </c>
      <c r="AG67" s="188">
        <v>1040</v>
      </c>
      <c r="AI67" s="188">
        <v>6847</v>
      </c>
      <c r="AJ67" s="188">
        <v>0</v>
      </c>
      <c r="AK67" s="188">
        <v>8474</v>
      </c>
      <c r="AL67" s="188">
        <v>3139</v>
      </c>
      <c r="AM67" s="188">
        <v>3478</v>
      </c>
      <c r="AN67" s="188">
        <v>4677</v>
      </c>
      <c r="AO67" s="188">
        <v>3769</v>
      </c>
      <c r="AP67" s="188">
        <v>-186</v>
      </c>
      <c r="AQ67" s="188">
        <v>-284</v>
      </c>
      <c r="AR67" s="188">
        <v>1724</v>
      </c>
      <c r="AT67" s="188">
        <v>7081</v>
      </c>
      <c r="AU67" s="188">
        <v>0</v>
      </c>
      <c r="AV67" s="188">
        <v>2539</v>
      </c>
      <c r="AW67" s="188">
        <v>3644</v>
      </c>
      <c r="AX67" s="188">
        <v>10344</v>
      </c>
      <c r="AY67" s="188">
        <v>3113</v>
      </c>
      <c r="AZ67" s="188">
        <v>7264</v>
      </c>
      <c r="BA67" s="188">
        <v>-1022</v>
      </c>
      <c r="BB67" s="188">
        <v>-151</v>
      </c>
      <c r="BC67" s="188">
        <v>0</v>
      </c>
      <c r="BE67" s="188">
        <v>5960</v>
      </c>
      <c r="BF67" s="188">
        <v>0</v>
      </c>
      <c r="BG67" s="188">
        <v>7232</v>
      </c>
      <c r="BH67" s="188">
        <v>6634</v>
      </c>
      <c r="BI67" s="188">
        <v>5817</v>
      </c>
      <c r="BJ67" s="188">
        <v>1846</v>
      </c>
      <c r="BK67" s="188">
        <v>5030</v>
      </c>
      <c r="BL67" s="188">
        <v>-814</v>
      </c>
      <c r="BM67" s="188">
        <v>-263</v>
      </c>
      <c r="BN67" s="188">
        <v>932</v>
      </c>
      <c r="BP67" s="188">
        <v>7089</v>
      </c>
      <c r="BQ67" s="188">
        <v>0</v>
      </c>
      <c r="BR67" s="188">
        <v>1196</v>
      </c>
      <c r="BS67" s="188">
        <v>2967</v>
      </c>
      <c r="BT67" s="188">
        <v>10483</v>
      </c>
      <c r="BU67" s="188">
        <v>5101</v>
      </c>
      <c r="BV67" s="188">
        <v>7197</v>
      </c>
      <c r="BW67" s="188">
        <v>-218</v>
      </c>
      <c r="BX67" s="188">
        <v>-151</v>
      </c>
      <c r="BY67" s="188">
        <v>0</v>
      </c>
      <c r="CA67" s="188">
        <v>6921</v>
      </c>
      <c r="CB67" s="188">
        <v>0</v>
      </c>
      <c r="CC67" s="188">
        <v>8556</v>
      </c>
      <c r="CD67" s="188">
        <v>3522</v>
      </c>
      <c r="CE67" s="188">
        <v>5447</v>
      </c>
      <c r="CF67" s="188">
        <v>635</v>
      </c>
      <c r="CG67" s="188">
        <v>3980</v>
      </c>
      <c r="CH67" s="188">
        <v>-391</v>
      </c>
      <c r="CI67" s="188">
        <v>-283</v>
      </c>
      <c r="CJ67" s="188">
        <v>3532</v>
      </c>
      <c r="CL67" s="188">
        <v>5063</v>
      </c>
      <c r="CM67" s="188">
        <v>0</v>
      </c>
      <c r="CN67" s="188">
        <v>6879</v>
      </c>
      <c r="CO67" s="188">
        <v>7252</v>
      </c>
      <c r="CP67" s="188">
        <v>4632</v>
      </c>
      <c r="CQ67" s="188">
        <v>2171</v>
      </c>
      <c r="CR67" s="188">
        <v>4209</v>
      </c>
      <c r="CS67" s="188">
        <v>1787</v>
      </c>
      <c r="CT67" s="188">
        <v>-100</v>
      </c>
      <c r="CU67" s="188">
        <v>1244</v>
      </c>
      <c r="CV67" s="190"/>
      <c r="CW67" s="188">
        <v>6077</v>
      </c>
      <c r="CX67" s="188">
        <v>0</v>
      </c>
      <c r="CY67" s="188">
        <v>2470</v>
      </c>
      <c r="CZ67" s="188">
        <v>3306</v>
      </c>
      <c r="DA67" s="188">
        <v>6324</v>
      </c>
      <c r="DB67" s="188">
        <v>7116</v>
      </c>
      <c r="DC67" s="188">
        <v>7366</v>
      </c>
      <c r="DD67" s="188">
        <v>-999</v>
      </c>
      <c r="DE67" s="188">
        <v>0</v>
      </c>
      <c r="DF67" s="188">
        <v>0</v>
      </c>
      <c r="DH67" s="188">
        <v>6973</v>
      </c>
      <c r="DI67" s="188">
        <v>0</v>
      </c>
      <c r="DJ67" s="188">
        <v>2432</v>
      </c>
      <c r="DK67" s="188">
        <v>3114</v>
      </c>
      <c r="DL67" s="188">
        <v>4391</v>
      </c>
      <c r="DM67" s="188">
        <v>7053</v>
      </c>
      <c r="DN67" s="188">
        <v>3904</v>
      </c>
      <c r="DO67" s="188">
        <v>414</v>
      </c>
      <c r="DP67" s="188">
        <v>-284</v>
      </c>
      <c r="DQ67" s="188">
        <v>3636</v>
      </c>
      <c r="DS67" s="188">
        <v>7097</v>
      </c>
      <c r="DT67" s="188">
        <v>0</v>
      </c>
      <c r="DU67" s="188">
        <v>1339</v>
      </c>
      <c r="DV67" s="188">
        <v>2308</v>
      </c>
      <c r="DW67" s="188">
        <v>8778</v>
      </c>
      <c r="DX67" s="188">
        <v>3403</v>
      </c>
      <c r="DY67" s="188">
        <v>4791</v>
      </c>
      <c r="DZ67" s="188">
        <v>1286</v>
      </c>
      <c r="EA67" s="188">
        <v>-150</v>
      </c>
      <c r="EB67" s="188">
        <v>4320</v>
      </c>
      <c r="ED67" s="188">
        <v>7083</v>
      </c>
      <c r="EE67" s="188">
        <v>0</v>
      </c>
      <c r="EF67" s="188">
        <v>945</v>
      </c>
      <c r="EG67" s="188">
        <v>1374</v>
      </c>
      <c r="EH67" s="188">
        <v>3380</v>
      </c>
      <c r="EI67" s="188">
        <v>14192</v>
      </c>
      <c r="EJ67" s="188">
        <v>8191</v>
      </c>
      <c r="EK67" s="188">
        <v>-1411</v>
      </c>
      <c r="EL67" s="188">
        <v>-100</v>
      </c>
      <c r="EM67" s="188">
        <v>0</v>
      </c>
      <c r="EO67" s="188">
        <v>6465</v>
      </c>
      <c r="EP67" s="188">
        <v>0</v>
      </c>
      <c r="EQ67" s="188">
        <v>5763</v>
      </c>
      <c r="ER67" s="188">
        <v>2793</v>
      </c>
      <c r="ES67" s="188">
        <v>2549</v>
      </c>
      <c r="ET67" s="188">
        <v>7677</v>
      </c>
      <c r="EU67" s="188">
        <v>5734</v>
      </c>
      <c r="EV67" s="188">
        <v>-108</v>
      </c>
      <c r="EW67" s="188">
        <v>0</v>
      </c>
      <c r="EX67" s="188">
        <v>0</v>
      </c>
      <c r="EZ67" s="188">
        <v>6882</v>
      </c>
      <c r="FA67" s="188">
        <v>0</v>
      </c>
      <c r="FB67" s="188">
        <v>5017</v>
      </c>
      <c r="FC67" s="188">
        <v>4371</v>
      </c>
      <c r="FD67" s="188">
        <v>2313</v>
      </c>
      <c r="FE67" s="188">
        <v>4828</v>
      </c>
      <c r="FF67" s="188">
        <v>4003</v>
      </c>
      <c r="FG67" s="188">
        <v>-673</v>
      </c>
      <c r="FH67" s="188">
        <v>-274</v>
      </c>
      <c r="FI67" s="188">
        <v>3706</v>
      </c>
      <c r="FK67" s="188">
        <v>5038</v>
      </c>
      <c r="FL67" s="188">
        <v>0</v>
      </c>
      <c r="FM67" s="188">
        <v>6246</v>
      </c>
      <c r="FN67" s="188">
        <v>5396</v>
      </c>
      <c r="FO67" s="188">
        <v>1476</v>
      </c>
      <c r="FP67" s="188">
        <v>9825</v>
      </c>
      <c r="FQ67" s="188">
        <v>4117</v>
      </c>
      <c r="FR67" s="188">
        <v>-1411</v>
      </c>
      <c r="FS67" s="188">
        <v>-101</v>
      </c>
      <c r="FT67" s="188">
        <v>2307</v>
      </c>
      <c r="FV67" s="188">
        <v>5883</v>
      </c>
      <c r="FW67" s="188">
        <v>0</v>
      </c>
      <c r="FX67" s="188">
        <v>1529</v>
      </c>
      <c r="FY67" s="188">
        <v>2203</v>
      </c>
      <c r="FZ67" s="188">
        <v>4801</v>
      </c>
      <c r="GA67" s="188">
        <v>11673</v>
      </c>
      <c r="GB67" s="188">
        <v>5515</v>
      </c>
      <c r="GC67" s="188">
        <v>-2068</v>
      </c>
      <c r="GD67" s="188">
        <v>-100</v>
      </c>
      <c r="GE67" s="188">
        <v>2613</v>
      </c>
      <c r="GG67" s="188">
        <v>5042</v>
      </c>
      <c r="GH67" s="188">
        <v>0</v>
      </c>
      <c r="GI67" s="188">
        <v>8032</v>
      </c>
      <c r="GJ67" s="188">
        <v>2848</v>
      </c>
      <c r="GK67" s="188">
        <v>3577</v>
      </c>
      <c r="GL67" s="188">
        <v>3639</v>
      </c>
      <c r="GM67" s="188">
        <v>4874</v>
      </c>
      <c r="GN67" s="188">
        <v>607</v>
      </c>
      <c r="GO67" s="188">
        <v>-233</v>
      </c>
      <c r="GP67" s="188">
        <v>3555</v>
      </c>
      <c r="GR67" s="188">
        <v>6316</v>
      </c>
      <c r="GS67" s="188">
        <v>0</v>
      </c>
      <c r="GT67" s="188">
        <v>1679</v>
      </c>
      <c r="GU67" s="188">
        <v>2384</v>
      </c>
      <c r="GV67" s="188">
        <v>3336</v>
      </c>
      <c r="GW67" s="188">
        <v>12430</v>
      </c>
      <c r="GX67" s="188">
        <v>5482</v>
      </c>
      <c r="GY67" s="188">
        <v>-985</v>
      </c>
      <c r="GZ67" s="188">
        <v>0</v>
      </c>
      <c r="HA67" s="188">
        <v>0</v>
      </c>
      <c r="HC67" s="188">
        <v>6068</v>
      </c>
      <c r="HD67" s="188">
        <v>0</v>
      </c>
      <c r="HE67" s="188">
        <v>1589</v>
      </c>
      <c r="HF67" s="188">
        <v>1470</v>
      </c>
      <c r="HG67" s="188">
        <v>4648</v>
      </c>
      <c r="HH67" s="188">
        <v>12715</v>
      </c>
      <c r="HI67" s="188">
        <v>6430</v>
      </c>
      <c r="HJ67" s="188">
        <v>-1473</v>
      </c>
      <c r="HK67" s="188">
        <v>0</v>
      </c>
      <c r="HL67" s="188">
        <v>0</v>
      </c>
      <c r="HN67" s="188">
        <v>7081</v>
      </c>
      <c r="HO67" s="188">
        <v>0</v>
      </c>
      <c r="HP67" s="188">
        <v>1297</v>
      </c>
      <c r="HQ67" s="188">
        <v>926</v>
      </c>
      <c r="HR67" s="188">
        <v>5741</v>
      </c>
      <c r="HS67" s="188">
        <v>10747</v>
      </c>
      <c r="HT67" s="188">
        <v>8147</v>
      </c>
      <c r="HU67" s="188">
        <v>-69</v>
      </c>
      <c r="HV67" s="188">
        <v>-151</v>
      </c>
      <c r="HW67" s="188">
        <v>0</v>
      </c>
      <c r="HY67" s="188">
        <v>5972</v>
      </c>
      <c r="HZ67" s="188">
        <v>0</v>
      </c>
      <c r="IA67" s="188">
        <v>6742</v>
      </c>
      <c r="IB67" s="188">
        <v>5706</v>
      </c>
      <c r="IC67" s="188">
        <v>4138</v>
      </c>
      <c r="ID67" s="188">
        <v>2183</v>
      </c>
      <c r="IE67" s="188">
        <v>5147</v>
      </c>
      <c r="IF67" s="188">
        <v>100</v>
      </c>
      <c r="IG67" s="188">
        <v>-202</v>
      </c>
      <c r="IH67" s="188">
        <v>1875</v>
      </c>
      <c r="IJ67" s="188">
        <v>7075</v>
      </c>
      <c r="IK67" s="188">
        <v>0</v>
      </c>
      <c r="IL67" s="188">
        <v>1694</v>
      </c>
      <c r="IM67" s="188">
        <v>1998</v>
      </c>
      <c r="IN67" s="188">
        <v>9310</v>
      </c>
      <c r="IO67" s="188">
        <v>6126</v>
      </c>
      <c r="IP67" s="188">
        <v>7440</v>
      </c>
      <c r="IQ67" s="188">
        <v>-159</v>
      </c>
      <c r="IR67" s="188">
        <v>-151</v>
      </c>
      <c r="IS67" s="188">
        <v>0</v>
      </c>
      <c r="IU67" s="188">
        <v>5938</v>
      </c>
      <c r="IV67" s="188">
        <v>0</v>
      </c>
      <c r="IW67" s="188">
        <v>6899</v>
      </c>
      <c r="IX67" s="188">
        <v>4743</v>
      </c>
      <c r="IY67" s="188">
        <v>2895</v>
      </c>
      <c r="IZ67" s="188">
        <v>3369</v>
      </c>
      <c r="JA67" s="188">
        <v>5220</v>
      </c>
      <c r="JB67" s="188">
        <v>680</v>
      </c>
      <c r="JC67" s="188">
        <v>-201</v>
      </c>
      <c r="JD67" s="188">
        <v>2104</v>
      </c>
      <c r="JF67" s="188">
        <v>6989</v>
      </c>
      <c r="JG67" s="188">
        <v>0</v>
      </c>
      <c r="JH67" s="188">
        <v>7065</v>
      </c>
      <c r="JI67" s="188">
        <v>7766</v>
      </c>
      <c r="JJ67" s="188">
        <v>4996</v>
      </c>
      <c r="JK67" s="188">
        <v>1644</v>
      </c>
      <c r="JL67" s="188">
        <v>4075</v>
      </c>
      <c r="JM67" s="188">
        <v>-1330</v>
      </c>
      <c r="JN67" s="188">
        <v>-173</v>
      </c>
      <c r="JO67" s="188">
        <v>800</v>
      </c>
      <c r="JQ67" s="188">
        <v>7076</v>
      </c>
      <c r="JR67" s="188">
        <v>0</v>
      </c>
      <c r="JS67" s="188">
        <v>1321</v>
      </c>
      <c r="JT67" s="188">
        <v>1484</v>
      </c>
      <c r="JU67" s="188">
        <v>8891</v>
      </c>
      <c r="JV67" s="188">
        <v>5937</v>
      </c>
      <c r="JW67" s="188">
        <v>8104</v>
      </c>
      <c r="JX67" s="188">
        <v>-133</v>
      </c>
      <c r="JY67" s="188">
        <v>-151</v>
      </c>
      <c r="JZ67" s="188">
        <v>0</v>
      </c>
      <c r="KB67" s="188">
        <v>4210</v>
      </c>
      <c r="KC67" s="188">
        <v>0</v>
      </c>
      <c r="KD67" s="188">
        <v>7695</v>
      </c>
      <c r="KE67" s="188">
        <v>1208</v>
      </c>
      <c r="KF67" s="188">
        <v>1226</v>
      </c>
      <c r="KG67" s="188">
        <v>5742</v>
      </c>
      <c r="KH67" s="188">
        <v>4076</v>
      </c>
      <c r="KI67" s="188">
        <v>-274</v>
      </c>
      <c r="KJ67" s="188">
        <v>-168</v>
      </c>
      <c r="KK67" s="188">
        <v>4337</v>
      </c>
      <c r="KM67" s="188">
        <v>7096</v>
      </c>
      <c r="KN67" s="188">
        <v>0</v>
      </c>
      <c r="KO67" s="188">
        <v>7410</v>
      </c>
      <c r="KP67" s="188">
        <v>3240</v>
      </c>
      <c r="KQ67" s="188">
        <v>3842</v>
      </c>
      <c r="KR67" s="188">
        <v>3581</v>
      </c>
      <c r="KS67" s="188">
        <v>3775</v>
      </c>
      <c r="KT67" s="188">
        <v>2857</v>
      </c>
      <c r="KU67" s="188">
        <v>-177</v>
      </c>
      <c r="KV67" s="188">
        <v>928</v>
      </c>
      <c r="KX67" s="188">
        <v>6087</v>
      </c>
      <c r="KY67" s="188">
        <v>0</v>
      </c>
      <c r="KZ67" s="188">
        <v>953</v>
      </c>
      <c r="LA67" s="188">
        <v>2473</v>
      </c>
      <c r="LB67" s="188">
        <v>8136</v>
      </c>
      <c r="LC67" s="188">
        <v>9240</v>
      </c>
      <c r="LD67" s="188">
        <v>7324</v>
      </c>
      <c r="LE67" s="188">
        <v>-566</v>
      </c>
      <c r="LF67" s="188">
        <v>-201</v>
      </c>
      <c r="LG67" s="188">
        <v>0</v>
      </c>
      <c r="LI67" s="188">
        <v>7103</v>
      </c>
      <c r="LJ67" s="188">
        <v>0</v>
      </c>
      <c r="LK67" s="188">
        <v>7111</v>
      </c>
      <c r="LL67" s="188">
        <v>2905</v>
      </c>
      <c r="LM67" s="188">
        <v>4578</v>
      </c>
      <c r="LN67" s="188">
        <v>2450</v>
      </c>
      <c r="LO67" s="188">
        <v>3918</v>
      </c>
      <c r="LP67" s="188">
        <v>3517</v>
      </c>
      <c r="LQ67" s="188">
        <v>-175</v>
      </c>
      <c r="LR67" s="188">
        <v>1100</v>
      </c>
      <c r="LT67" s="188">
        <v>6086</v>
      </c>
      <c r="LU67" s="188">
        <v>0</v>
      </c>
      <c r="LV67" s="188">
        <v>1252</v>
      </c>
      <c r="LW67" s="188">
        <v>2927</v>
      </c>
      <c r="LX67" s="188">
        <v>6557</v>
      </c>
      <c r="LY67" s="188">
        <v>4248</v>
      </c>
      <c r="LZ67" s="188">
        <v>5206</v>
      </c>
      <c r="MA67" s="188">
        <v>312</v>
      </c>
      <c r="MB67" s="188">
        <v>-100</v>
      </c>
      <c r="MC67" s="188">
        <v>0</v>
      </c>
    </row>
    <row r="68" spans="2:341">
      <c r="B68" s="208">
        <f t="shared" si="10"/>
        <v>6423.5333333333338</v>
      </c>
      <c r="C68" s="208">
        <f t="shared" si="11"/>
        <v>0</v>
      </c>
      <c r="D68" s="208">
        <f t="shared" si="12"/>
        <v>4174.7</v>
      </c>
      <c r="E68" s="208">
        <f t="shared" si="13"/>
        <v>3296.4333333333334</v>
      </c>
      <c r="F68" s="208">
        <f t="shared" si="14"/>
        <v>5517.0333333333338</v>
      </c>
      <c r="G68" s="208">
        <f t="shared" si="15"/>
        <v>5970.2</v>
      </c>
      <c r="H68" s="208">
        <f t="shared" si="16"/>
        <v>5605.333333333333</v>
      </c>
      <c r="I68" s="208">
        <f t="shared" si="17"/>
        <v>-129.93333333333334</v>
      </c>
      <c r="J68" s="208">
        <f t="shared" si="18"/>
        <v>-152.56666666666666</v>
      </c>
      <c r="K68" s="208">
        <f t="shared" si="19"/>
        <v>1427.4</v>
      </c>
      <c r="M68" s="188">
        <v>7060</v>
      </c>
      <c r="N68" s="188">
        <v>0</v>
      </c>
      <c r="O68" s="188">
        <v>1722</v>
      </c>
      <c r="P68" s="188">
        <v>2355</v>
      </c>
      <c r="Q68" s="188">
        <v>9559</v>
      </c>
      <c r="R68" s="188">
        <v>4318</v>
      </c>
      <c r="S68" s="188">
        <v>8043</v>
      </c>
      <c r="T68" s="188">
        <v>-3</v>
      </c>
      <c r="U68" s="188">
        <v>-151</v>
      </c>
      <c r="V68" s="188">
        <v>0</v>
      </c>
      <c r="X68" s="188">
        <v>7055</v>
      </c>
      <c r="Y68" s="188">
        <v>0</v>
      </c>
      <c r="Z68" s="188">
        <v>2361</v>
      </c>
      <c r="AA68" s="188">
        <v>3028</v>
      </c>
      <c r="AB68" s="188">
        <v>9664</v>
      </c>
      <c r="AC68" s="188">
        <v>6681</v>
      </c>
      <c r="AD68" s="188">
        <v>4516</v>
      </c>
      <c r="AE68" s="188">
        <v>-1062</v>
      </c>
      <c r="AF68" s="188">
        <v>-102</v>
      </c>
      <c r="AG68" s="188">
        <v>1205</v>
      </c>
      <c r="AI68" s="188">
        <v>6861</v>
      </c>
      <c r="AJ68" s="188">
        <v>0</v>
      </c>
      <c r="AK68" s="188">
        <v>8471</v>
      </c>
      <c r="AL68" s="188">
        <v>3125</v>
      </c>
      <c r="AM68" s="188">
        <v>3544</v>
      </c>
      <c r="AN68" s="188">
        <v>4661</v>
      </c>
      <c r="AO68" s="188">
        <v>3769</v>
      </c>
      <c r="AP68" s="188">
        <v>-195</v>
      </c>
      <c r="AQ68" s="188">
        <v>-284</v>
      </c>
      <c r="AR68" s="188">
        <v>1915</v>
      </c>
      <c r="AT68" s="188">
        <v>7081</v>
      </c>
      <c r="AU68" s="188">
        <v>0</v>
      </c>
      <c r="AV68" s="188">
        <v>2469</v>
      </c>
      <c r="AW68" s="188">
        <v>3566</v>
      </c>
      <c r="AX68" s="188">
        <v>10299</v>
      </c>
      <c r="AY68" s="188">
        <v>3267</v>
      </c>
      <c r="AZ68" s="188">
        <v>7396</v>
      </c>
      <c r="BA68" s="188">
        <v>-783</v>
      </c>
      <c r="BB68" s="188">
        <v>-151</v>
      </c>
      <c r="BC68" s="188">
        <v>0</v>
      </c>
      <c r="BE68" s="188">
        <v>5960</v>
      </c>
      <c r="BF68" s="188">
        <v>0</v>
      </c>
      <c r="BG68" s="188">
        <v>7237</v>
      </c>
      <c r="BH68" s="188">
        <v>6669</v>
      </c>
      <c r="BI68" s="188">
        <v>5754</v>
      </c>
      <c r="BJ68" s="188">
        <v>1754</v>
      </c>
      <c r="BK68" s="188">
        <v>5030</v>
      </c>
      <c r="BL68" s="188">
        <v>-744</v>
      </c>
      <c r="BM68" s="188">
        <v>-263</v>
      </c>
      <c r="BN68" s="188">
        <v>1047</v>
      </c>
      <c r="BP68" s="188">
        <v>7082</v>
      </c>
      <c r="BQ68" s="188">
        <v>0</v>
      </c>
      <c r="BR68" s="188">
        <v>1176</v>
      </c>
      <c r="BS68" s="188">
        <v>2978</v>
      </c>
      <c r="BT68" s="188">
        <v>10444</v>
      </c>
      <c r="BU68" s="188">
        <v>5139</v>
      </c>
      <c r="BV68" s="188">
        <v>7291</v>
      </c>
      <c r="BW68" s="188">
        <v>-127</v>
      </c>
      <c r="BX68" s="188">
        <v>-151</v>
      </c>
      <c r="BY68" s="188">
        <v>0</v>
      </c>
      <c r="CA68" s="188">
        <v>6916</v>
      </c>
      <c r="CB68" s="188">
        <v>0</v>
      </c>
      <c r="CC68" s="188">
        <v>8558</v>
      </c>
      <c r="CD68" s="188">
        <v>3537</v>
      </c>
      <c r="CE68" s="188">
        <v>5495</v>
      </c>
      <c r="CF68" s="188">
        <v>656</v>
      </c>
      <c r="CG68" s="188">
        <v>3980</v>
      </c>
      <c r="CH68" s="188">
        <v>-348</v>
      </c>
      <c r="CI68" s="188">
        <v>-283</v>
      </c>
      <c r="CJ68" s="188">
        <v>3703</v>
      </c>
      <c r="CL68" s="188">
        <v>5061</v>
      </c>
      <c r="CM68" s="188">
        <v>0</v>
      </c>
      <c r="CN68" s="188">
        <v>6888</v>
      </c>
      <c r="CO68" s="188">
        <v>7248</v>
      </c>
      <c r="CP68" s="188">
        <v>4582</v>
      </c>
      <c r="CQ68" s="188">
        <v>2163</v>
      </c>
      <c r="CR68" s="188">
        <v>4209</v>
      </c>
      <c r="CS68" s="188">
        <v>1667</v>
      </c>
      <c r="CT68" s="188">
        <v>-100</v>
      </c>
      <c r="CU68" s="188">
        <v>1319</v>
      </c>
      <c r="CV68" s="190"/>
      <c r="CW68" s="188">
        <v>6074</v>
      </c>
      <c r="CX68" s="188">
        <v>0</v>
      </c>
      <c r="CY68" s="188">
        <v>2475</v>
      </c>
      <c r="CZ68" s="188">
        <v>3209</v>
      </c>
      <c r="DA68" s="188">
        <v>6272</v>
      </c>
      <c r="DB68" s="188">
        <v>7332</v>
      </c>
      <c r="DC68" s="188">
        <v>7687</v>
      </c>
      <c r="DD68" s="188">
        <v>-1036</v>
      </c>
      <c r="DE68" s="188">
        <v>0</v>
      </c>
      <c r="DF68" s="188">
        <v>0</v>
      </c>
      <c r="DH68" s="188">
        <v>6972</v>
      </c>
      <c r="DI68" s="188">
        <v>0</v>
      </c>
      <c r="DJ68" s="188">
        <v>2403</v>
      </c>
      <c r="DK68" s="188">
        <v>3083</v>
      </c>
      <c r="DL68" s="188">
        <v>4264</v>
      </c>
      <c r="DM68" s="188">
        <v>7091</v>
      </c>
      <c r="DN68" s="188">
        <v>3904</v>
      </c>
      <c r="DO68" s="188">
        <v>498</v>
      </c>
      <c r="DP68" s="188">
        <v>-284</v>
      </c>
      <c r="DQ68" s="188">
        <v>3825</v>
      </c>
      <c r="DS68" s="188">
        <v>7100</v>
      </c>
      <c r="DT68" s="188">
        <v>0</v>
      </c>
      <c r="DU68" s="188">
        <v>1365</v>
      </c>
      <c r="DV68" s="188">
        <v>2232</v>
      </c>
      <c r="DW68" s="188">
        <v>8720</v>
      </c>
      <c r="DX68" s="188">
        <v>3382</v>
      </c>
      <c r="DY68" s="188">
        <v>4791</v>
      </c>
      <c r="DZ68" s="188">
        <v>1362</v>
      </c>
      <c r="EA68" s="188">
        <v>-151</v>
      </c>
      <c r="EB68" s="188">
        <v>4536</v>
      </c>
      <c r="ED68" s="188">
        <v>7084</v>
      </c>
      <c r="EE68" s="188">
        <v>0</v>
      </c>
      <c r="EF68" s="188">
        <v>954</v>
      </c>
      <c r="EG68" s="188">
        <v>1364</v>
      </c>
      <c r="EH68" s="188">
        <v>3350</v>
      </c>
      <c r="EI68" s="188">
        <v>14307</v>
      </c>
      <c r="EJ68" s="188">
        <v>8310</v>
      </c>
      <c r="EK68" s="188">
        <v>-1594</v>
      </c>
      <c r="EL68" s="188">
        <v>-100</v>
      </c>
      <c r="EM68" s="188">
        <v>0</v>
      </c>
      <c r="EO68" s="188">
        <v>6457</v>
      </c>
      <c r="EP68" s="188">
        <v>0</v>
      </c>
      <c r="EQ68" s="188">
        <v>5860</v>
      </c>
      <c r="ER68" s="188">
        <v>2844</v>
      </c>
      <c r="ES68" s="188">
        <v>2789</v>
      </c>
      <c r="ET68" s="188">
        <v>7587</v>
      </c>
      <c r="EU68" s="188">
        <v>5823</v>
      </c>
      <c r="EV68" s="188">
        <v>-139</v>
      </c>
      <c r="EW68" s="188">
        <v>0</v>
      </c>
      <c r="EX68" s="188">
        <v>0</v>
      </c>
      <c r="EZ68" s="188">
        <v>6881</v>
      </c>
      <c r="FA68" s="188">
        <v>0</v>
      </c>
      <c r="FB68" s="188">
        <v>5034</v>
      </c>
      <c r="FC68" s="188">
        <v>4391</v>
      </c>
      <c r="FD68" s="188">
        <v>2413</v>
      </c>
      <c r="FE68" s="188">
        <v>4830</v>
      </c>
      <c r="FF68" s="188">
        <v>4003</v>
      </c>
      <c r="FG68" s="188">
        <v>-774</v>
      </c>
      <c r="FH68" s="188">
        <v>-274</v>
      </c>
      <c r="FI68" s="188">
        <v>3944</v>
      </c>
      <c r="FK68" s="188">
        <v>5036</v>
      </c>
      <c r="FL68" s="188">
        <v>0</v>
      </c>
      <c r="FM68" s="188">
        <v>6218</v>
      </c>
      <c r="FN68" s="188">
        <v>5204</v>
      </c>
      <c r="FO68" s="188">
        <v>1219</v>
      </c>
      <c r="FP68" s="188">
        <v>9917</v>
      </c>
      <c r="FQ68" s="188">
        <v>4117</v>
      </c>
      <c r="FR68" s="188">
        <v>-1499</v>
      </c>
      <c r="FS68" s="188">
        <v>-102</v>
      </c>
      <c r="FT68" s="188">
        <v>2587</v>
      </c>
      <c r="FV68" s="188">
        <v>5887</v>
      </c>
      <c r="FW68" s="188">
        <v>0</v>
      </c>
      <c r="FX68" s="188">
        <v>1574</v>
      </c>
      <c r="FY68" s="188">
        <v>2228</v>
      </c>
      <c r="FZ68" s="188">
        <v>4659</v>
      </c>
      <c r="GA68" s="188">
        <v>11684</v>
      </c>
      <c r="GB68" s="188">
        <v>5515</v>
      </c>
      <c r="GC68" s="188">
        <v>-2188</v>
      </c>
      <c r="GD68" s="188">
        <v>-100</v>
      </c>
      <c r="GE68" s="188">
        <v>2882</v>
      </c>
      <c r="GG68" s="188">
        <v>5046</v>
      </c>
      <c r="GH68" s="188">
        <v>0</v>
      </c>
      <c r="GI68" s="188">
        <v>8032</v>
      </c>
      <c r="GJ68" s="188">
        <v>2784</v>
      </c>
      <c r="GK68" s="188">
        <v>3593</v>
      </c>
      <c r="GL68" s="188">
        <v>3551</v>
      </c>
      <c r="GM68" s="188">
        <v>4874</v>
      </c>
      <c r="GN68" s="188">
        <v>645</v>
      </c>
      <c r="GO68" s="188">
        <v>-232</v>
      </c>
      <c r="GP68" s="188">
        <v>3708</v>
      </c>
      <c r="GR68" s="188">
        <v>6323</v>
      </c>
      <c r="GS68" s="188">
        <v>0</v>
      </c>
      <c r="GT68" s="188">
        <v>1671</v>
      </c>
      <c r="GU68" s="188">
        <v>2317</v>
      </c>
      <c r="GV68" s="188">
        <v>3229</v>
      </c>
      <c r="GW68" s="188">
        <v>12670</v>
      </c>
      <c r="GX68" s="188">
        <v>5555</v>
      </c>
      <c r="GY68" s="188">
        <v>-1075</v>
      </c>
      <c r="GZ68" s="188">
        <v>0</v>
      </c>
      <c r="HA68" s="188">
        <v>0</v>
      </c>
      <c r="HC68" s="188">
        <v>6065</v>
      </c>
      <c r="HD68" s="188">
        <v>0</v>
      </c>
      <c r="HE68" s="188">
        <v>1617</v>
      </c>
      <c r="HF68" s="188">
        <v>1360</v>
      </c>
      <c r="HG68" s="188">
        <v>5067</v>
      </c>
      <c r="HH68" s="188">
        <v>12584</v>
      </c>
      <c r="HI68" s="188">
        <v>6521</v>
      </c>
      <c r="HJ68" s="188">
        <v>-1504</v>
      </c>
      <c r="HK68" s="188">
        <v>0</v>
      </c>
      <c r="HL68" s="188">
        <v>0</v>
      </c>
      <c r="HN68" s="188">
        <v>7073</v>
      </c>
      <c r="HO68" s="188">
        <v>0</v>
      </c>
      <c r="HP68" s="188">
        <v>1294</v>
      </c>
      <c r="HQ68" s="188">
        <v>956</v>
      </c>
      <c r="HR68" s="188">
        <v>5802</v>
      </c>
      <c r="HS68" s="188">
        <v>10808</v>
      </c>
      <c r="HT68" s="188">
        <v>8203</v>
      </c>
      <c r="HU68" s="188">
        <v>-66</v>
      </c>
      <c r="HV68" s="188">
        <v>-151</v>
      </c>
      <c r="HW68" s="188">
        <v>0</v>
      </c>
      <c r="HY68" s="188">
        <v>5974</v>
      </c>
      <c r="HZ68" s="188">
        <v>0</v>
      </c>
      <c r="IA68" s="188">
        <v>6683</v>
      </c>
      <c r="IB68" s="188">
        <v>5684</v>
      </c>
      <c r="IC68" s="188">
        <v>4081</v>
      </c>
      <c r="ID68" s="188">
        <v>2165</v>
      </c>
      <c r="IE68" s="188">
        <v>5147</v>
      </c>
      <c r="IF68" s="188">
        <v>102</v>
      </c>
      <c r="IG68" s="188">
        <v>-201</v>
      </c>
      <c r="IH68" s="188">
        <v>2102</v>
      </c>
      <c r="IJ68" s="188">
        <v>7075</v>
      </c>
      <c r="IK68" s="188">
        <v>0</v>
      </c>
      <c r="IL68" s="188">
        <v>1720</v>
      </c>
      <c r="IM68" s="188">
        <v>2139</v>
      </c>
      <c r="IN68" s="188">
        <v>9176</v>
      </c>
      <c r="IO68" s="188">
        <v>6114</v>
      </c>
      <c r="IP68" s="188">
        <v>7514</v>
      </c>
      <c r="IQ68" s="188">
        <v>-52</v>
      </c>
      <c r="IR68" s="188">
        <v>-151</v>
      </c>
      <c r="IS68" s="188">
        <v>0</v>
      </c>
      <c r="IU68" s="188">
        <v>5943</v>
      </c>
      <c r="IV68" s="188">
        <v>0</v>
      </c>
      <c r="IW68" s="188">
        <v>6795</v>
      </c>
      <c r="IX68" s="188">
        <v>4713</v>
      </c>
      <c r="IY68" s="188">
        <v>2810</v>
      </c>
      <c r="IZ68" s="188">
        <v>3415</v>
      </c>
      <c r="JA68" s="188">
        <v>5220</v>
      </c>
      <c r="JB68" s="188">
        <v>717</v>
      </c>
      <c r="JC68" s="188">
        <v>-201</v>
      </c>
      <c r="JD68" s="188">
        <v>2407</v>
      </c>
      <c r="JF68" s="188">
        <v>6985</v>
      </c>
      <c r="JG68" s="188">
        <v>0</v>
      </c>
      <c r="JH68" s="188">
        <v>7022</v>
      </c>
      <c r="JI68" s="188">
        <v>7719</v>
      </c>
      <c r="JJ68" s="188">
        <v>4832</v>
      </c>
      <c r="JK68" s="188">
        <v>1558</v>
      </c>
      <c r="JL68" s="188">
        <v>4075</v>
      </c>
      <c r="JM68" s="188">
        <v>-1239</v>
      </c>
      <c r="JN68" s="188">
        <v>-173</v>
      </c>
      <c r="JO68" s="188">
        <v>903</v>
      </c>
      <c r="JQ68" s="188">
        <v>7078</v>
      </c>
      <c r="JR68" s="188">
        <v>0</v>
      </c>
      <c r="JS68" s="188">
        <v>1303</v>
      </c>
      <c r="JT68" s="188">
        <v>1353</v>
      </c>
      <c r="JU68" s="188">
        <v>8964</v>
      </c>
      <c r="JV68" s="188">
        <v>6029</v>
      </c>
      <c r="JW68" s="188">
        <v>8241</v>
      </c>
      <c r="JX68" s="188">
        <v>-205</v>
      </c>
      <c r="JY68" s="188">
        <v>-151</v>
      </c>
      <c r="JZ68" s="188">
        <v>0</v>
      </c>
      <c r="KB68" s="188">
        <v>4207</v>
      </c>
      <c r="KC68" s="188">
        <v>0</v>
      </c>
      <c r="KD68" s="188">
        <v>7613</v>
      </c>
      <c r="KE68" s="188">
        <v>1223</v>
      </c>
      <c r="KF68" s="188">
        <v>1494</v>
      </c>
      <c r="KG68" s="188">
        <v>5930</v>
      </c>
      <c r="KH68" s="188">
        <v>4076</v>
      </c>
      <c r="KI68" s="188">
        <v>-194</v>
      </c>
      <c r="KJ68" s="188">
        <v>-168</v>
      </c>
      <c r="KK68" s="188">
        <v>4445</v>
      </c>
      <c r="KM68" s="188">
        <v>7091</v>
      </c>
      <c r="KN68" s="188">
        <v>0</v>
      </c>
      <c r="KO68" s="188">
        <v>7345</v>
      </c>
      <c r="KP68" s="188">
        <v>3094</v>
      </c>
      <c r="KQ68" s="188">
        <v>3871</v>
      </c>
      <c r="KR68" s="188">
        <v>3592</v>
      </c>
      <c r="KS68" s="188">
        <v>3775</v>
      </c>
      <c r="KT68" s="188">
        <v>2867</v>
      </c>
      <c r="KU68" s="188">
        <v>-176</v>
      </c>
      <c r="KV68" s="188">
        <v>1069</v>
      </c>
      <c r="KX68" s="188">
        <v>6091</v>
      </c>
      <c r="KY68" s="188">
        <v>0</v>
      </c>
      <c r="KZ68" s="188">
        <v>995</v>
      </c>
      <c r="LA68" s="188">
        <v>2480</v>
      </c>
      <c r="LB68" s="188">
        <v>8115</v>
      </c>
      <c r="LC68" s="188">
        <v>9327</v>
      </c>
      <c r="LD68" s="188">
        <v>7451</v>
      </c>
      <c r="LE68" s="188">
        <v>-698</v>
      </c>
      <c r="LF68" s="188">
        <v>-201</v>
      </c>
      <c r="LG68" s="188">
        <v>0</v>
      </c>
      <c r="LI68" s="188">
        <v>7101</v>
      </c>
      <c r="LJ68" s="188">
        <v>0</v>
      </c>
      <c r="LK68" s="188">
        <v>7100</v>
      </c>
      <c r="LL68" s="188">
        <v>2834</v>
      </c>
      <c r="LM68" s="188">
        <v>4413</v>
      </c>
      <c r="LN68" s="188">
        <v>2414</v>
      </c>
      <c r="LO68" s="188">
        <v>3918</v>
      </c>
      <c r="LP68" s="188">
        <v>3769</v>
      </c>
      <c r="LQ68" s="188">
        <v>-176</v>
      </c>
      <c r="LR68" s="188">
        <v>1225</v>
      </c>
      <c r="LT68" s="188">
        <v>6087</v>
      </c>
      <c r="LU68" s="188">
        <v>0</v>
      </c>
      <c r="LV68" s="188">
        <v>1286</v>
      </c>
      <c r="LW68" s="188">
        <v>3176</v>
      </c>
      <c r="LX68" s="188">
        <v>7037</v>
      </c>
      <c r="LY68" s="188">
        <v>4180</v>
      </c>
      <c r="LZ68" s="188">
        <v>5206</v>
      </c>
      <c r="MA68" s="188">
        <v>0</v>
      </c>
      <c r="MB68" s="188">
        <v>-100</v>
      </c>
      <c r="MC68" s="188">
        <v>0</v>
      </c>
    </row>
    <row r="69" spans="2:341">
      <c r="B69" s="208">
        <f t="shared" si="10"/>
        <v>6425.1333333333332</v>
      </c>
      <c r="C69" s="208">
        <f t="shared" si="11"/>
        <v>0</v>
      </c>
      <c r="D69" s="208">
        <f t="shared" si="12"/>
        <v>4168</v>
      </c>
      <c r="E69" s="208">
        <f t="shared" si="13"/>
        <v>3292.1666666666665</v>
      </c>
      <c r="F69" s="208">
        <f t="shared" si="14"/>
        <v>5523.9666666666662</v>
      </c>
      <c r="G69" s="208">
        <f t="shared" si="15"/>
        <v>6004.9666666666662</v>
      </c>
      <c r="H69" s="208">
        <f t="shared" si="16"/>
        <v>5652.2666666666664</v>
      </c>
      <c r="I69" s="208">
        <f t="shared" si="17"/>
        <v>-145.53333333333333</v>
      </c>
      <c r="J69" s="208">
        <f t="shared" si="18"/>
        <v>-152.56666666666666</v>
      </c>
      <c r="K69" s="208">
        <f t="shared" si="19"/>
        <v>1529.6666666666667</v>
      </c>
      <c r="M69" s="188">
        <v>7066</v>
      </c>
      <c r="N69" s="188">
        <v>0</v>
      </c>
      <c r="O69" s="188">
        <v>1685</v>
      </c>
      <c r="P69" s="188">
        <v>2335</v>
      </c>
      <c r="Q69" s="188">
        <v>9505</v>
      </c>
      <c r="R69" s="188">
        <v>4456</v>
      </c>
      <c r="S69" s="188">
        <v>8170</v>
      </c>
      <c r="T69" s="188">
        <v>229</v>
      </c>
      <c r="U69" s="188">
        <v>-151</v>
      </c>
      <c r="V69" s="188">
        <v>0</v>
      </c>
      <c r="X69" s="188">
        <v>7067</v>
      </c>
      <c r="Y69" s="188">
        <v>0</v>
      </c>
      <c r="Z69" s="188">
        <v>2355</v>
      </c>
      <c r="AA69" s="188">
        <v>3034</v>
      </c>
      <c r="AB69" s="188">
        <v>9635</v>
      </c>
      <c r="AC69" s="188">
        <v>6835</v>
      </c>
      <c r="AD69" s="188">
        <v>4516</v>
      </c>
      <c r="AE69" s="188">
        <v>-1261</v>
      </c>
      <c r="AF69" s="188">
        <v>-102</v>
      </c>
      <c r="AG69" s="188">
        <v>1324</v>
      </c>
      <c r="AI69" s="188">
        <v>6858</v>
      </c>
      <c r="AJ69" s="188">
        <v>0</v>
      </c>
      <c r="AK69" s="188">
        <v>8518</v>
      </c>
      <c r="AL69" s="188">
        <v>3185</v>
      </c>
      <c r="AM69" s="188">
        <v>3639</v>
      </c>
      <c r="AN69" s="188">
        <v>4690</v>
      </c>
      <c r="AO69" s="188">
        <v>3769</v>
      </c>
      <c r="AP69" s="188">
        <v>-473</v>
      </c>
      <c r="AQ69" s="188">
        <v>-284</v>
      </c>
      <c r="AR69" s="188">
        <v>2150</v>
      </c>
      <c r="AT69" s="188">
        <v>7089</v>
      </c>
      <c r="AU69" s="188">
        <v>0</v>
      </c>
      <c r="AV69" s="188">
        <v>2462</v>
      </c>
      <c r="AW69" s="188">
        <v>3583</v>
      </c>
      <c r="AX69" s="188">
        <v>10192</v>
      </c>
      <c r="AY69" s="188">
        <v>3400</v>
      </c>
      <c r="AZ69" s="188">
        <v>7582</v>
      </c>
      <c r="BA69" s="188">
        <v>-845</v>
      </c>
      <c r="BB69" s="188">
        <v>-151</v>
      </c>
      <c r="BC69" s="188">
        <v>0</v>
      </c>
      <c r="BE69" s="188">
        <v>5964</v>
      </c>
      <c r="BF69" s="188">
        <v>0</v>
      </c>
      <c r="BG69" s="188">
        <v>7230</v>
      </c>
      <c r="BH69" s="188">
        <v>6678</v>
      </c>
      <c r="BI69" s="188">
        <v>5825</v>
      </c>
      <c r="BJ69" s="188">
        <v>1670</v>
      </c>
      <c r="BK69" s="188">
        <v>5030</v>
      </c>
      <c r="BL69" s="188">
        <v>-743</v>
      </c>
      <c r="BM69" s="188">
        <v>-263</v>
      </c>
      <c r="BN69" s="188">
        <v>1143</v>
      </c>
      <c r="BP69" s="188">
        <v>7086</v>
      </c>
      <c r="BQ69" s="188">
        <v>0</v>
      </c>
      <c r="BR69" s="188">
        <v>1159</v>
      </c>
      <c r="BS69" s="188">
        <v>2934</v>
      </c>
      <c r="BT69" s="188">
        <v>10307</v>
      </c>
      <c r="BU69" s="188">
        <v>5356</v>
      </c>
      <c r="BV69" s="188">
        <v>7391</v>
      </c>
      <c r="BW69" s="188">
        <v>-81</v>
      </c>
      <c r="BX69" s="188">
        <v>-151</v>
      </c>
      <c r="BY69" s="188">
        <v>0</v>
      </c>
      <c r="CA69" s="188">
        <v>6917</v>
      </c>
      <c r="CB69" s="188">
        <v>0</v>
      </c>
      <c r="CC69" s="188">
        <v>8593</v>
      </c>
      <c r="CD69" s="188">
        <v>3615</v>
      </c>
      <c r="CE69" s="188">
        <v>5781</v>
      </c>
      <c r="CF69" s="188">
        <v>671</v>
      </c>
      <c r="CG69" s="188">
        <v>3980</v>
      </c>
      <c r="CH69" s="188">
        <v>-434</v>
      </c>
      <c r="CI69" s="188">
        <v>-284</v>
      </c>
      <c r="CJ69" s="188">
        <v>3801</v>
      </c>
      <c r="CL69" s="188">
        <v>5065</v>
      </c>
      <c r="CM69" s="188">
        <v>0</v>
      </c>
      <c r="CN69" s="188">
        <v>6903</v>
      </c>
      <c r="CO69" s="188">
        <v>7214</v>
      </c>
      <c r="CP69" s="188">
        <v>4375</v>
      </c>
      <c r="CQ69" s="188">
        <v>2097</v>
      </c>
      <c r="CR69" s="188">
        <v>4209</v>
      </c>
      <c r="CS69" s="188">
        <v>1701</v>
      </c>
      <c r="CT69" s="188">
        <v>-100</v>
      </c>
      <c r="CU69" s="188">
        <v>1419</v>
      </c>
      <c r="CV69" s="190"/>
      <c r="CW69" s="188">
        <v>6071</v>
      </c>
      <c r="CX69" s="188">
        <v>0</v>
      </c>
      <c r="CY69" s="188">
        <v>2458</v>
      </c>
      <c r="CZ69" s="188">
        <v>3129</v>
      </c>
      <c r="DA69" s="188">
        <v>6109</v>
      </c>
      <c r="DB69" s="188">
        <v>7420</v>
      </c>
      <c r="DC69" s="188">
        <v>7929</v>
      </c>
      <c r="DD69" s="188">
        <v>-1007</v>
      </c>
      <c r="DE69" s="188">
        <v>0</v>
      </c>
      <c r="DF69" s="188">
        <v>0</v>
      </c>
      <c r="DH69" s="188">
        <v>6968</v>
      </c>
      <c r="DI69" s="188">
        <v>0</v>
      </c>
      <c r="DJ69" s="188">
        <v>2345</v>
      </c>
      <c r="DK69" s="188">
        <v>3125</v>
      </c>
      <c r="DL69" s="188">
        <v>4409</v>
      </c>
      <c r="DM69" s="188">
        <v>7112</v>
      </c>
      <c r="DN69" s="188">
        <v>3904</v>
      </c>
      <c r="DO69" s="188">
        <v>538</v>
      </c>
      <c r="DP69" s="188">
        <v>-284</v>
      </c>
      <c r="DQ69" s="188">
        <v>3977</v>
      </c>
      <c r="DS69" s="188">
        <v>7098</v>
      </c>
      <c r="DT69" s="188">
        <v>0</v>
      </c>
      <c r="DU69" s="188">
        <v>1345</v>
      </c>
      <c r="DV69" s="188">
        <v>2223</v>
      </c>
      <c r="DW69" s="188">
        <v>8661</v>
      </c>
      <c r="DX69" s="188">
        <v>3355</v>
      </c>
      <c r="DY69" s="188">
        <v>4791</v>
      </c>
      <c r="DZ69" s="188">
        <v>1211</v>
      </c>
      <c r="EA69" s="188">
        <v>-150</v>
      </c>
      <c r="EB69" s="188">
        <v>4740</v>
      </c>
      <c r="ED69" s="188">
        <v>7085</v>
      </c>
      <c r="EE69" s="188">
        <v>0</v>
      </c>
      <c r="EF69" s="188">
        <v>937</v>
      </c>
      <c r="EG69" s="188">
        <v>1377</v>
      </c>
      <c r="EH69" s="188">
        <v>3302</v>
      </c>
      <c r="EI69" s="188">
        <v>14282</v>
      </c>
      <c r="EJ69" s="188">
        <v>8548</v>
      </c>
      <c r="EK69" s="188">
        <v>-1634</v>
      </c>
      <c r="EL69" s="188">
        <v>-100</v>
      </c>
      <c r="EM69" s="188">
        <v>0</v>
      </c>
      <c r="EO69" s="188">
        <v>6468</v>
      </c>
      <c r="EP69" s="188">
        <v>0</v>
      </c>
      <c r="EQ69" s="188">
        <v>5856</v>
      </c>
      <c r="ER69" s="188">
        <v>2653</v>
      </c>
      <c r="ES69" s="188">
        <v>3023</v>
      </c>
      <c r="ET69" s="188">
        <v>7634</v>
      </c>
      <c r="EU69" s="188">
        <v>5950</v>
      </c>
      <c r="EV69" s="188">
        <v>-161</v>
      </c>
      <c r="EW69" s="188">
        <v>0</v>
      </c>
      <c r="EX69" s="188">
        <v>0</v>
      </c>
      <c r="EZ69" s="188">
        <v>6877</v>
      </c>
      <c r="FA69" s="188">
        <v>0</v>
      </c>
      <c r="FB69" s="188">
        <v>5066</v>
      </c>
      <c r="FC69" s="188">
        <v>4430</v>
      </c>
      <c r="FD69" s="188">
        <v>2557</v>
      </c>
      <c r="FE69" s="188">
        <v>4792</v>
      </c>
      <c r="FF69" s="188">
        <v>4003</v>
      </c>
      <c r="FG69" s="188">
        <v>-841</v>
      </c>
      <c r="FH69" s="188">
        <v>-274</v>
      </c>
      <c r="FI69" s="188">
        <v>4170</v>
      </c>
      <c r="FK69" s="188">
        <v>5034</v>
      </c>
      <c r="FL69" s="188">
        <v>0</v>
      </c>
      <c r="FM69" s="188">
        <v>6209</v>
      </c>
      <c r="FN69" s="188">
        <v>5133</v>
      </c>
      <c r="FO69" s="188">
        <v>1245</v>
      </c>
      <c r="FP69" s="188">
        <v>9913</v>
      </c>
      <c r="FQ69" s="188">
        <v>4117</v>
      </c>
      <c r="FR69" s="188">
        <v>-1540</v>
      </c>
      <c r="FS69" s="188">
        <v>-102</v>
      </c>
      <c r="FT69" s="188">
        <v>2836</v>
      </c>
      <c r="FV69" s="188">
        <v>5878</v>
      </c>
      <c r="FW69" s="188">
        <v>0</v>
      </c>
      <c r="FX69" s="188">
        <v>1542</v>
      </c>
      <c r="FY69" s="188">
        <v>1995</v>
      </c>
      <c r="FZ69" s="188">
        <v>4392</v>
      </c>
      <c r="GA69" s="188">
        <v>11857</v>
      </c>
      <c r="GB69" s="188">
        <v>5515</v>
      </c>
      <c r="GC69" s="188">
        <v>-2161</v>
      </c>
      <c r="GD69" s="188">
        <v>-100</v>
      </c>
      <c r="GE69" s="188">
        <v>3100</v>
      </c>
      <c r="GG69" s="188">
        <v>5044</v>
      </c>
      <c r="GH69" s="188">
        <v>0</v>
      </c>
      <c r="GI69" s="188">
        <v>8039</v>
      </c>
      <c r="GJ69" s="188">
        <v>2753</v>
      </c>
      <c r="GK69" s="188">
        <v>3469</v>
      </c>
      <c r="GL69" s="188">
        <v>3531</v>
      </c>
      <c r="GM69" s="188">
        <v>4874</v>
      </c>
      <c r="GN69" s="188">
        <v>655</v>
      </c>
      <c r="GO69" s="188">
        <v>-232</v>
      </c>
      <c r="GP69" s="188">
        <v>3829</v>
      </c>
      <c r="GR69" s="188">
        <v>6330</v>
      </c>
      <c r="GS69" s="188">
        <v>0</v>
      </c>
      <c r="GT69" s="188">
        <v>1717</v>
      </c>
      <c r="GU69" s="188">
        <v>2378</v>
      </c>
      <c r="GV69" s="188">
        <v>3194</v>
      </c>
      <c r="GW69" s="188">
        <v>13022</v>
      </c>
      <c r="GX69" s="188">
        <v>5629</v>
      </c>
      <c r="GY69" s="188">
        <v>-1224</v>
      </c>
      <c r="GZ69" s="188">
        <v>0</v>
      </c>
      <c r="HA69" s="188">
        <v>0</v>
      </c>
      <c r="HC69" s="188">
        <v>6070</v>
      </c>
      <c r="HD69" s="188">
        <v>0</v>
      </c>
      <c r="HE69" s="188">
        <v>1596</v>
      </c>
      <c r="HF69" s="188">
        <v>1290</v>
      </c>
      <c r="HG69" s="188">
        <v>5380</v>
      </c>
      <c r="HH69" s="188">
        <v>12403</v>
      </c>
      <c r="HI69" s="188">
        <v>6546</v>
      </c>
      <c r="HJ69" s="188">
        <v>-1451</v>
      </c>
      <c r="HK69" s="188">
        <v>0</v>
      </c>
      <c r="HL69" s="188">
        <v>0</v>
      </c>
      <c r="HN69" s="188">
        <v>7081</v>
      </c>
      <c r="HO69" s="188">
        <v>0</v>
      </c>
      <c r="HP69" s="188">
        <v>1294</v>
      </c>
      <c r="HQ69" s="188">
        <v>981</v>
      </c>
      <c r="HR69" s="188">
        <v>5823</v>
      </c>
      <c r="HS69" s="188">
        <v>10765</v>
      </c>
      <c r="HT69" s="188">
        <v>8257</v>
      </c>
      <c r="HU69" s="188">
        <v>9</v>
      </c>
      <c r="HV69" s="188">
        <v>-151</v>
      </c>
      <c r="HW69" s="188">
        <v>0</v>
      </c>
      <c r="HY69" s="188">
        <v>5973</v>
      </c>
      <c r="HZ69" s="188">
        <v>0</v>
      </c>
      <c r="IA69" s="188">
        <v>6659</v>
      </c>
      <c r="IB69" s="188">
        <v>5682</v>
      </c>
      <c r="IC69" s="188">
        <v>4166</v>
      </c>
      <c r="ID69" s="188">
        <v>2150</v>
      </c>
      <c r="IE69" s="188">
        <v>5147</v>
      </c>
      <c r="IF69" s="188">
        <v>138</v>
      </c>
      <c r="IG69" s="188">
        <v>-201</v>
      </c>
      <c r="IH69" s="188">
        <v>2319</v>
      </c>
      <c r="IJ69" s="188">
        <v>7073</v>
      </c>
      <c r="IK69" s="188">
        <v>0</v>
      </c>
      <c r="IL69" s="188">
        <v>1737</v>
      </c>
      <c r="IM69" s="188">
        <v>2346</v>
      </c>
      <c r="IN69" s="188">
        <v>9106</v>
      </c>
      <c r="IO69" s="188">
        <v>6063</v>
      </c>
      <c r="IP69" s="188">
        <v>7523</v>
      </c>
      <c r="IQ69" s="188">
        <v>-96</v>
      </c>
      <c r="IR69" s="188">
        <v>-151</v>
      </c>
      <c r="IS69" s="188">
        <v>0</v>
      </c>
      <c r="IU69" s="188">
        <v>5940</v>
      </c>
      <c r="IV69" s="188">
        <v>0</v>
      </c>
      <c r="IW69" s="188">
        <v>6775</v>
      </c>
      <c r="IX69" s="188">
        <v>4705</v>
      </c>
      <c r="IY69" s="188">
        <v>2602</v>
      </c>
      <c r="IZ69" s="188">
        <v>3464</v>
      </c>
      <c r="JA69" s="188">
        <v>5220</v>
      </c>
      <c r="JB69" s="188">
        <v>651</v>
      </c>
      <c r="JC69" s="188">
        <v>-201</v>
      </c>
      <c r="JD69" s="188">
        <v>2683</v>
      </c>
      <c r="JF69" s="188">
        <v>6988</v>
      </c>
      <c r="JG69" s="188">
        <v>0</v>
      </c>
      <c r="JH69" s="188">
        <v>7006</v>
      </c>
      <c r="JI69" s="188">
        <v>7711</v>
      </c>
      <c r="JJ69" s="188">
        <v>4972</v>
      </c>
      <c r="JK69" s="188">
        <v>1543</v>
      </c>
      <c r="JL69" s="188">
        <v>4075</v>
      </c>
      <c r="JM69" s="188">
        <v>-1284</v>
      </c>
      <c r="JN69" s="188">
        <v>-172</v>
      </c>
      <c r="JO69" s="188">
        <v>1028</v>
      </c>
      <c r="JQ69" s="188">
        <v>7079</v>
      </c>
      <c r="JR69" s="188">
        <v>0</v>
      </c>
      <c r="JS69" s="188">
        <v>1283</v>
      </c>
      <c r="JT69" s="188">
        <v>1333</v>
      </c>
      <c r="JU69" s="188">
        <v>8960</v>
      </c>
      <c r="JV69" s="188">
        <v>5979</v>
      </c>
      <c r="JW69" s="188">
        <v>8366</v>
      </c>
      <c r="JX69" s="188">
        <v>-74</v>
      </c>
      <c r="JY69" s="188">
        <v>-151</v>
      </c>
      <c r="JZ69" s="188">
        <v>0</v>
      </c>
      <c r="KB69" s="188">
        <v>4214</v>
      </c>
      <c r="KC69" s="188">
        <v>0</v>
      </c>
      <c r="KD69" s="188">
        <v>7558</v>
      </c>
      <c r="KE69" s="188">
        <v>1216</v>
      </c>
      <c r="KF69" s="188">
        <v>1361</v>
      </c>
      <c r="KG69" s="188">
        <v>6091</v>
      </c>
      <c r="KH69" s="188">
        <v>4076</v>
      </c>
      <c r="KI69" s="188">
        <v>-206</v>
      </c>
      <c r="KJ69" s="188">
        <v>-168</v>
      </c>
      <c r="KK69" s="188">
        <v>4561</v>
      </c>
      <c r="KM69" s="188">
        <v>7094</v>
      </c>
      <c r="KN69" s="188">
        <v>0</v>
      </c>
      <c r="KO69" s="188">
        <v>7347</v>
      </c>
      <c r="KP69" s="188">
        <v>2983</v>
      </c>
      <c r="KQ69" s="188">
        <v>3963</v>
      </c>
      <c r="KR69" s="188">
        <v>3613</v>
      </c>
      <c r="KS69" s="188">
        <v>3775</v>
      </c>
      <c r="KT69" s="188">
        <v>2901</v>
      </c>
      <c r="KU69" s="188">
        <v>-177</v>
      </c>
      <c r="KV69" s="188">
        <v>1147</v>
      </c>
      <c r="KX69" s="188">
        <v>6088</v>
      </c>
      <c r="KY69" s="188">
        <v>0</v>
      </c>
      <c r="KZ69" s="188">
        <v>1001</v>
      </c>
      <c r="LA69" s="188">
        <v>2378</v>
      </c>
      <c r="LB69" s="188">
        <v>7819</v>
      </c>
      <c r="LC69" s="188">
        <v>9481</v>
      </c>
      <c r="LD69" s="188">
        <v>7545</v>
      </c>
      <c r="LE69" s="188">
        <v>-470</v>
      </c>
      <c r="LF69" s="188">
        <v>-201</v>
      </c>
      <c r="LG69" s="188">
        <v>0</v>
      </c>
      <c r="LI69" s="188">
        <v>7104</v>
      </c>
      <c r="LJ69" s="188">
        <v>0</v>
      </c>
      <c r="LK69" s="188">
        <v>7078</v>
      </c>
      <c r="LL69" s="188">
        <v>2836</v>
      </c>
      <c r="LM69" s="188">
        <v>4501</v>
      </c>
      <c r="LN69" s="188">
        <v>2364</v>
      </c>
      <c r="LO69" s="188">
        <v>3918</v>
      </c>
      <c r="LP69" s="188">
        <v>3649</v>
      </c>
      <c r="LQ69" s="188">
        <v>-176</v>
      </c>
      <c r="LR69" s="188">
        <v>1663</v>
      </c>
      <c r="LT69" s="188">
        <v>6085</v>
      </c>
      <c r="LU69" s="188">
        <v>0</v>
      </c>
      <c r="LV69" s="188">
        <v>1287</v>
      </c>
      <c r="LW69" s="188">
        <v>3530</v>
      </c>
      <c r="LX69" s="188">
        <v>7446</v>
      </c>
      <c r="LY69" s="188">
        <v>4140</v>
      </c>
      <c r="LZ69" s="188">
        <v>5213</v>
      </c>
      <c r="MA69" s="188">
        <v>-62</v>
      </c>
      <c r="MB69" s="188">
        <v>-100</v>
      </c>
      <c r="MC69" s="188">
        <v>0</v>
      </c>
    </row>
    <row r="70" spans="2:341">
      <c r="B70" s="208">
        <f t="shared" ref="B70:B101" si="20">AVERAGE(M70,X70,AI70,AT70,BE70,BP70,CA70,CL70,CW70,DH70,DS70,ED70,EO70,EZ70,FK70,FV70,GG70,GR70,HC70,HN70,HY70,IJ70,IU70,JF70,JQ70,KB70,KM70,KX70,LI70,LT70)</f>
        <v>6424.4</v>
      </c>
      <c r="C70" s="208">
        <f t="shared" ref="C70:C101" si="21">AVERAGE(N70,Y70,AJ70,AU70,BF70,BQ70,CB70,CM70,CX70,DI70,DT70,EE70,EP70,FA70,FL70,FW70,GH70,GS70,HD70,HO70,HZ70,IK70,IV70,JG70,JR70,KC70,KN70,KY70,LJ70,LU70)</f>
        <v>0</v>
      </c>
      <c r="D70" s="208">
        <f t="shared" ref="D70:D101" si="22">AVERAGE(O70,Z70,AK70,AV70,BG70,BR70,CC70,CN70,CY70,DJ70,DU70,EF70,EQ70,FB70,FM70,FX70,GI70,GT70,HE70,HP70,IA70,IL70,IW70,JH70,JS70,KD70,KO70,KZ70,LK70,LV70)</f>
        <v>4157.5</v>
      </c>
      <c r="E70" s="208">
        <f t="shared" ref="E70:E101" si="23">AVERAGE(P70,AA70,AL70,AW70,BH70,BS70,CD70,CO70,CZ70,DK70,DV70,EG70,ER70,FC70,FN70,FY70,GJ70,GU70,HF70,HQ70,IB70,IM70,IX70,JI70,JT70,KE70,KP70,LA70,LL70,LW70)</f>
        <v>3298.3333333333335</v>
      </c>
      <c r="F70" s="208">
        <f t="shared" ref="F70:F101" si="24">AVERAGE(Q70,AB70,AM70,AX70,BI70,BT70,CE70,CP70,DA70,DL70,DW70,EH70,ES70,FD70,FO70,FZ70,GK70,GV70,HG70,HR70,IC70,IN70,IY70,JJ70,JU70,KF70,KQ70,LB70,LM70,LX70)</f>
        <v>5549.8666666666668</v>
      </c>
      <c r="G70" s="208">
        <f t="shared" ref="G70:G101" si="25">AVERAGE(R70,AC70,AN70,AY70,BJ70,BU70,CF70,CQ70,DB70,DM70,DX70,EI70,ET70,FE70,FP70,GA70,GL70,GW70,HH70,HS70,ID70,IO70,IZ70,JK70,JV70,KG70,KR70,LC70,LN70,LY70)</f>
        <v>6021.3666666666668</v>
      </c>
      <c r="H70" s="208">
        <f t="shared" ref="H70:H101" si="26">AVERAGE(S70,AD70,AO70,AZ70,BK70,BV70,CG70,CR70,DC70,DN70,DY70,EJ70,EU70,FF70,FQ70,GB70,GM70,GX70,HI70,HT70,IE70,IP70,JA70,JL70,JW70,KH70,KS70,LD70,LO70,LZ70)</f>
        <v>5691.7333333333336</v>
      </c>
      <c r="I70" s="208">
        <f t="shared" ref="I70:I101" si="27">AVERAGE(T70,AE70,AP70,BA70,BL70,BW70,CH70,CS70,DD70,DO70,DZ70,EK70,EV70,FG70,FR70,GC70,GN70,GY70,HJ70,HU70,IF70,IQ70,JB70,JM70,JX70,KI70,KT70,LE70,LP70,MA70)</f>
        <v>-148.4</v>
      </c>
      <c r="J70" s="208">
        <f t="shared" ref="J70:J101" si="28">AVERAGE(U70,AF70,AQ70,BB70,BM70,BX70,CI70,CT70,DE70,DP70,EA70,EL70,EW70,FH70,FS70,GD70,GO70,GZ70,HK70,HV70,IG70,IR70,JC70,JN70,JY70,KJ70,KU70,LF70,LQ70,MB70)</f>
        <v>-152.56666666666666</v>
      </c>
      <c r="K70" s="208">
        <f t="shared" ref="K70:K101" si="29">AVERAGE(V70,AG70,AR70,BC70,BN70,BY70,CJ70,CU70,DF70,DQ70,EB70,EM70,EX70,FI70,FT70,GE70,GP70,HA70,HL70,HW70,IH70,IS70,JD70,JO70,JZ70,KK70,KV70,LG70,LR70,MC70)</f>
        <v>1624.6333333333334</v>
      </c>
      <c r="M70" s="188">
        <v>7069</v>
      </c>
      <c r="N70" s="188">
        <v>0</v>
      </c>
      <c r="O70" s="188">
        <v>1611</v>
      </c>
      <c r="P70" s="188">
        <v>2321</v>
      </c>
      <c r="Q70" s="188">
        <v>9315</v>
      </c>
      <c r="R70" s="188">
        <v>4573</v>
      </c>
      <c r="S70" s="188">
        <v>8233</v>
      </c>
      <c r="T70" s="188">
        <v>221</v>
      </c>
      <c r="U70" s="188">
        <v>-151</v>
      </c>
      <c r="V70" s="188">
        <v>0</v>
      </c>
      <c r="X70" s="188">
        <v>7058</v>
      </c>
      <c r="Y70" s="188">
        <v>0</v>
      </c>
      <c r="Z70" s="188">
        <v>2330</v>
      </c>
      <c r="AA70" s="188">
        <v>3066</v>
      </c>
      <c r="AB70" s="188">
        <v>9332</v>
      </c>
      <c r="AC70" s="188">
        <v>6989</v>
      </c>
      <c r="AD70" s="188">
        <v>4516</v>
      </c>
      <c r="AE70" s="188">
        <v>-1234</v>
      </c>
      <c r="AF70" s="188">
        <v>-102</v>
      </c>
      <c r="AG70" s="188">
        <v>1441</v>
      </c>
      <c r="AI70" s="188">
        <v>6863</v>
      </c>
      <c r="AJ70" s="188">
        <v>0</v>
      </c>
      <c r="AK70" s="188">
        <v>8513</v>
      </c>
      <c r="AL70" s="188">
        <v>3168</v>
      </c>
      <c r="AM70" s="188">
        <v>3725</v>
      </c>
      <c r="AN70" s="188">
        <v>4732</v>
      </c>
      <c r="AO70" s="188">
        <v>3769</v>
      </c>
      <c r="AP70" s="188">
        <v>-537</v>
      </c>
      <c r="AQ70" s="188">
        <v>-284</v>
      </c>
      <c r="AR70" s="188">
        <v>2294</v>
      </c>
      <c r="AT70" s="188">
        <v>7081</v>
      </c>
      <c r="AU70" s="188">
        <v>0</v>
      </c>
      <c r="AV70" s="188">
        <v>2379</v>
      </c>
      <c r="AW70" s="188">
        <v>3517</v>
      </c>
      <c r="AX70" s="188">
        <v>10143</v>
      </c>
      <c r="AY70" s="188">
        <v>3507</v>
      </c>
      <c r="AZ70" s="188">
        <v>7791</v>
      </c>
      <c r="BA70" s="188">
        <v>-943</v>
      </c>
      <c r="BB70" s="188">
        <v>-151</v>
      </c>
      <c r="BC70" s="188">
        <v>0</v>
      </c>
      <c r="BE70" s="188">
        <v>5962</v>
      </c>
      <c r="BF70" s="188">
        <v>0</v>
      </c>
      <c r="BG70" s="188">
        <v>7205</v>
      </c>
      <c r="BH70" s="188">
        <v>6579</v>
      </c>
      <c r="BI70" s="188">
        <v>5733</v>
      </c>
      <c r="BJ70" s="188">
        <v>1737</v>
      </c>
      <c r="BK70" s="188">
        <v>5030</v>
      </c>
      <c r="BL70" s="188">
        <v>-532</v>
      </c>
      <c r="BM70" s="188">
        <v>-263</v>
      </c>
      <c r="BN70" s="188">
        <v>1284</v>
      </c>
      <c r="BP70" s="188">
        <v>7082</v>
      </c>
      <c r="BQ70" s="188">
        <v>0</v>
      </c>
      <c r="BR70" s="188">
        <v>1170</v>
      </c>
      <c r="BS70" s="188">
        <v>2978</v>
      </c>
      <c r="BT70" s="188">
        <v>10323</v>
      </c>
      <c r="BU70" s="188">
        <v>5510</v>
      </c>
      <c r="BV70" s="188">
        <v>7495</v>
      </c>
      <c r="BW70" s="188">
        <v>-260</v>
      </c>
      <c r="BX70" s="188">
        <v>-151</v>
      </c>
      <c r="BY70" s="188">
        <v>0</v>
      </c>
      <c r="CA70" s="188">
        <v>6918</v>
      </c>
      <c r="CB70" s="188">
        <v>0</v>
      </c>
      <c r="CC70" s="188">
        <v>8591</v>
      </c>
      <c r="CD70" s="188">
        <v>3629</v>
      </c>
      <c r="CE70" s="188">
        <v>5968</v>
      </c>
      <c r="CF70" s="188">
        <v>713</v>
      </c>
      <c r="CG70" s="188">
        <v>3980</v>
      </c>
      <c r="CH70" s="188">
        <v>-608</v>
      </c>
      <c r="CI70" s="188">
        <v>-283</v>
      </c>
      <c r="CJ70" s="188">
        <v>3911</v>
      </c>
      <c r="CL70" s="188">
        <v>5062</v>
      </c>
      <c r="CM70" s="188">
        <v>0</v>
      </c>
      <c r="CN70" s="188">
        <v>6905</v>
      </c>
      <c r="CO70" s="188">
        <v>7250</v>
      </c>
      <c r="CP70" s="188">
        <v>4418</v>
      </c>
      <c r="CQ70" s="188">
        <v>2073</v>
      </c>
      <c r="CR70" s="188">
        <v>4209</v>
      </c>
      <c r="CS70" s="188">
        <v>1658</v>
      </c>
      <c r="CT70" s="188">
        <v>-100</v>
      </c>
      <c r="CU70" s="188">
        <v>1539</v>
      </c>
      <c r="CV70" s="190"/>
      <c r="CW70" s="188">
        <v>6071</v>
      </c>
      <c r="CX70" s="188">
        <v>0</v>
      </c>
      <c r="CY70" s="188">
        <v>2460</v>
      </c>
      <c r="CZ70" s="188">
        <v>3160</v>
      </c>
      <c r="DA70" s="188">
        <v>6054</v>
      </c>
      <c r="DB70" s="188">
        <v>7503</v>
      </c>
      <c r="DC70" s="188">
        <v>8159</v>
      </c>
      <c r="DD70" s="188">
        <v>-1015</v>
      </c>
      <c r="DE70" s="188">
        <v>0</v>
      </c>
      <c r="DF70" s="188">
        <v>0</v>
      </c>
      <c r="DH70" s="188">
        <v>6966</v>
      </c>
      <c r="DI70" s="188">
        <v>0</v>
      </c>
      <c r="DJ70" s="188">
        <v>2339</v>
      </c>
      <c r="DK70" s="188">
        <v>3009</v>
      </c>
      <c r="DL70" s="188">
        <v>4496</v>
      </c>
      <c r="DM70" s="188">
        <v>7176</v>
      </c>
      <c r="DN70" s="188">
        <v>3904</v>
      </c>
      <c r="DO70" s="188">
        <v>556</v>
      </c>
      <c r="DP70" s="188">
        <v>-284</v>
      </c>
      <c r="DQ70" s="188">
        <v>4086</v>
      </c>
      <c r="DS70" s="188">
        <v>7093</v>
      </c>
      <c r="DT70" s="188">
        <v>0</v>
      </c>
      <c r="DU70" s="188">
        <v>1311</v>
      </c>
      <c r="DV70" s="188">
        <v>2218</v>
      </c>
      <c r="DW70" s="188">
        <v>8545</v>
      </c>
      <c r="DX70" s="188">
        <v>3349</v>
      </c>
      <c r="DY70" s="188">
        <v>4791</v>
      </c>
      <c r="DZ70" s="188">
        <v>1331</v>
      </c>
      <c r="EA70" s="188">
        <v>-151</v>
      </c>
      <c r="EB70" s="188">
        <v>4934</v>
      </c>
      <c r="ED70" s="188">
        <v>7081</v>
      </c>
      <c r="EE70" s="188">
        <v>0</v>
      </c>
      <c r="EF70" s="188">
        <v>954</v>
      </c>
      <c r="EG70" s="188">
        <v>1365</v>
      </c>
      <c r="EH70" s="188">
        <v>3340</v>
      </c>
      <c r="EI70" s="188">
        <v>14383</v>
      </c>
      <c r="EJ70" s="188">
        <v>8585</v>
      </c>
      <c r="EK70" s="188">
        <v>-1509</v>
      </c>
      <c r="EL70" s="188">
        <v>-100</v>
      </c>
      <c r="EM70" s="188">
        <v>0</v>
      </c>
      <c r="EO70" s="188">
        <v>6460</v>
      </c>
      <c r="EP70" s="188">
        <v>0</v>
      </c>
      <c r="EQ70" s="188">
        <v>5834</v>
      </c>
      <c r="ER70" s="188">
        <v>2569</v>
      </c>
      <c r="ES70" s="188">
        <v>3051</v>
      </c>
      <c r="ET70" s="188">
        <v>7656</v>
      </c>
      <c r="EU70" s="188">
        <v>6021</v>
      </c>
      <c r="EV70" s="188">
        <v>-35</v>
      </c>
      <c r="EW70" s="188">
        <v>0</v>
      </c>
      <c r="EX70" s="188">
        <v>0</v>
      </c>
      <c r="EZ70" s="188">
        <v>6880</v>
      </c>
      <c r="FA70" s="188">
        <v>0</v>
      </c>
      <c r="FB70" s="188">
        <v>5045</v>
      </c>
      <c r="FC70" s="188">
        <v>4410</v>
      </c>
      <c r="FD70" s="188">
        <v>2469</v>
      </c>
      <c r="FE70" s="188">
        <v>4779</v>
      </c>
      <c r="FF70" s="188">
        <v>4003</v>
      </c>
      <c r="FG70" s="188">
        <v>-744</v>
      </c>
      <c r="FH70" s="188">
        <v>-274</v>
      </c>
      <c r="FI70" s="188">
        <v>4361</v>
      </c>
      <c r="FK70" s="188">
        <v>5034</v>
      </c>
      <c r="FL70" s="188">
        <v>0</v>
      </c>
      <c r="FM70" s="188">
        <v>6200</v>
      </c>
      <c r="FN70" s="188">
        <v>5008</v>
      </c>
      <c r="FO70" s="188">
        <v>1194</v>
      </c>
      <c r="FP70" s="188">
        <v>9928</v>
      </c>
      <c r="FQ70" s="188">
        <v>4117</v>
      </c>
      <c r="FR70" s="188">
        <v>-1553</v>
      </c>
      <c r="FS70" s="188">
        <v>-101</v>
      </c>
      <c r="FT70" s="188">
        <v>3062</v>
      </c>
      <c r="FV70" s="188">
        <v>5883</v>
      </c>
      <c r="FW70" s="188">
        <v>0</v>
      </c>
      <c r="FX70" s="188">
        <v>1485</v>
      </c>
      <c r="FY70" s="188">
        <v>1898</v>
      </c>
      <c r="FZ70" s="188">
        <v>4316</v>
      </c>
      <c r="GA70" s="188">
        <v>11993</v>
      </c>
      <c r="GB70" s="188">
        <v>5515</v>
      </c>
      <c r="GC70" s="188">
        <v>-2161</v>
      </c>
      <c r="GD70" s="188">
        <v>-100</v>
      </c>
      <c r="GE70" s="188">
        <v>3413</v>
      </c>
      <c r="GG70" s="188">
        <v>5044</v>
      </c>
      <c r="GH70" s="188">
        <v>0</v>
      </c>
      <c r="GI70" s="188">
        <v>8037</v>
      </c>
      <c r="GJ70" s="188">
        <v>2816</v>
      </c>
      <c r="GK70" s="188">
        <v>3690</v>
      </c>
      <c r="GL70" s="188">
        <v>3422</v>
      </c>
      <c r="GM70" s="188">
        <v>4874</v>
      </c>
      <c r="GN70" s="188">
        <v>568</v>
      </c>
      <c r="GO70" s="188">
        <v>-232</v>
      </c>
      <c r="GP70" s="188">
        <v>3986</v>
      </c>
      <c r="GR70" s="188">
        <v>6334</v>
      </c>
      <c r="GS70" s="188">
        <v>0</v>
      </c>
      <c r="GT70" s="188">
        <v>1655</v>
      </c>
      <c r="GU70" s="188">
        <v>2692</v>
      </c>
      <c r="GV70" s="188">
        <v>3485</v>
      </c>
      <c r="GW70" s="188">
        <v>12752</v>
      </c>
      <c r="GX70" s="188">
        <v>5628</v>
      </c>
      <c r="GY70" s="188">
        <v>-992</v>
      </c>
      <c r="GZ70" s="188">
        <v>0</v>
      </c>
      <c r="HA70" s="188">
        <v>0</v>
      </c>
      <c r="HC70" s="188">
        <v>6068</v>
      </c>
      <c r="HD70" s="188">
        <v>0</v>
      </c>
      <c r="HE70" s="188">
        <v>1633</v>
      </c>
      <c r="HF70" s="188">
        <v>1372</v>
      </c>
      <c r="HG70" s="188">
        <v>5853</v>
      </c>
      <c r="HH70" s="188">
        <v>12177</v>
      </c>
      <c r="HI70" s="188">
        <v>6660</v>
      </c>
      <c r="HJ70" s="188">
        <v>-1597</v>
      </c>
      <c r="HK70" s="188">
        <v>0</v>
      </c>
      <c r="HL70" s="188">
        <v>0</v>
      </c>
      <c r="HN70" s="188">
        <v>7080</v>
      </c>
      <c r="HO70" s="188">
        <v>0</v>
      </c>
      <c r="HP70" s="188">
        <v>1312</v>
      </c>
      <c r="HQ70" s="188">
        <v>1023</v>
      </c>
      <c r="HR70" s="188">
        <v>6000</v>
      </c>
      <c r="HS70" s="188">
        <v>10720</v>
      </c>
      <c r="HT70" s="188">
        <v>8290</v>
      </c>
      <c r="HU70" s="188">
        <v>-201</v>
      </c>
      <c r="HV70" s="188">
        <v>-151</v>
      </c>
      <c r="HW70" s="188">
        <v>0</v>
      </c>
      <c r="HY70" s="188">
        <v>5971</v>
      </c>
      <c r="HZ70" s="188">
        <v>0</v>
      </c>
      <c r="IA70" s="188">
        <v>6657</v>
      </c>
      <c r="IB70" s="188">
        <v>5656</v>
      </c>
      <c r="IC70" s="188">
        <v>4105</v>
      </c>
      <c r="ID70" s="188">
        <v>2127</v>
      </c>
      <c r="IE70" s="188">
        <v>5147</v>
      </c>
      <c r="IF70" s="188">
        <v>155</v>
      </c>
      <c r="IG70" s="188">
        <v>-201</v>
      </c>
      <c r="IH70" s="188">
        <v>2578</v>
      </c>
      <c r="IJ70" s="188">
        <v>7081</v>
      </c>
      <c r="IK70" s="188">
        <v>0</v>
      </c>
      <c r="IL70" s="188">
        <v>1741</v>
      </c>
      <c r="IM70" s="188">
        <v>2613</v>
      </c>
      <c r="IN70" s="188">
        <v>8959</v>
      </c>
      <c r="IO70" s="188">
        <v>6193</v>
      </c>
      <c r="IP70" s="188">
        <v>7637</v>
      </c>
      <c r="IQ70" s="188">
        <v>-340</v>
      </c>
      <c r="IR70" s="188">
        <v>-151</v>
      </c>
      <c r="IS70" s="188">
        <v>0</v>
      </c>
      <c r="IU70" s="188">
        <v>5945</v>
      </c>
      <c r="IV70" s="188">
        <v>0</v>
      </c>
      <c r="IW70" s="188">
        <v>6744</v>
      </c>
      <c r="IX70" s="188">
        <v>4687</v>
      </c>
      <c r="IY70" s="188">
        <v>2748</v>
      </c>
      <c r="IZ70" s="188">
        <v>3492</v>
      </c>
      <c r="JA70" s="188">
        <v>5220</v>
      </c>
      <c r="JB70" s="188">
        <v>590</v>
      </c>
      <c r="JC70" s="188">
        <v>-201</v>
      </c>
      <c r="JD70" s="188">
        <v>2940</v>
      </c>
      <c r="JF70" s="188">
        <v>6991</v>
      </c>
      <c r="JG70" s="188">
        <v>0</v>
      </c>
      <c r="JH70" s="188">
        <v>7012</v>
      </c>
      <c r="JI70" s="188">
        <v>7673</v>
      </c>
      <c r="JJ70" s="188">
        <v>4947</v>
      </c>
      <c r="JK70" s="188">
        <v>1500</v>
      </c>
      <c r="JL70" s="188">
        <v>4075</v>
      </c>
      <c r="JM70" s="188">
        <v>-1243</v>
      </c>
      <c r="JN70" s="188">
        <v>-173</v>
      </c>
      <c r="JO70" s="188">
        <v>1154</v>
      </c>
      <c r="JQ70" s="188">
        <v>7072</v>
      </c>
      <c r="JR70" s="188">
        <v>0</v>
      </c>
      <c r="JS70" s="188">
        <v>1298</v>
      </c>
      <c r="JT70" s="188">
        <v>1356</v>
      </c>
      <c r="JU70" s="188">
        <v>9056</v>
      </c>
      <c r="JV70" s="188">
        <v>5899</v>
      </c>
      <c r="JW70" s="188">
        <v>8486</v>
      </c>
      <c r="JX70" s="188">
        <v>-148</v>
      </c>
      <c r="JY70" s="188">
        <v>-151</v>
      </c>
      <c r="JZ70" s="188">
        <v>0</v>
      </c>
      <c r="KB70" s="188">
        <v>4213</v>
      </c>
      <c r="KC70" s="188">
        <v>0</v>
      </c>
      <c r="KD70" s="188">
        <v>7602</v>
      </c>
      <c r="KE70" s="188">
        <v>1226</v>
      </c>
      <c r="KF70" s="188">
        <v>1431</v>
      </c>
      <c r="KG70" s="188">
        <v>6136</v>
      </c>
      <c r="KH70" s="188">
        <v>4076</v>
      </c>
      <c r="KI70" s="188">
        <v>-133</v>
      </c>
      <c r="KJ70" s="188">
        <v>-168</v>
      </c>
      <c r="KK70" s="188">
        <v>4671</v>
      </c>
      <c r="KM70" s="188">
        <v>7098</v>
      </c>
      <c r="KN70" s="188">
        <v>0</v>
      </c>
      <c r="KO70" s="188">
        <v>7327</v>
      </c>
      <c r="KP70" s="188">
        <v>2978</v>
      </c>
      <c r="KQ70" s="188">
        <v>3955</v>
      </c>
      <c r="KR70" s="188">
        <v>3615</v>
      </c>
      <c r="KS70" s="188">
        <v>3775</v>
      </c>
      <c r="KT70" s="188">
        <v>2870</v>
      </c>
      <c r="KU70" s="188">
        <v>-176</v>
      </c>
      <c r="KV70" s="188">
        <v>1262</v>
      </c>
      <c r="KX70" s="188">
        <v>6082</v>
      </c>
      <c r="KY70" s="188">
        <v>0</v>
      </c>
      <c r="KZ70" s="188">
        <v>1010</v>
      </c>
      <c r="LA70" s="188">
        <v>2317</v>
      </c>
      <c r="LB70" s="188">
        <v>7839</v>
      </c>
      <c r="LC70" s="188">
        <v>9547</v>
      </c>
      <c r="LD70" s="188">
        <v>7618</v>
      </c>
      <c r="LE70" s="188">
        <v>-444</v>
      </c>
      <c r="LF70" s="188">
        <v>-202</v>
      </c>
      <c r="LG70" s="188">
        <v>0</v>
      </c>
      <c r="LI70" s="188">
        <v>7103</v>
      </c>
      <c r="LJ70" s="188">
        <v>0</v>
      </c>
      <c r="LK70" s="188">
        <v>7073</v>
      </c>
      <c r="LL70" s="188">
        <v>2806</v>
      </c>
      <c r="LM70" s="188">
        <v>4381</v>
      </c>
      <c r="LN70" s="188">
        <v>2332</v>
      </c>
      <c r="LO70" s="188">
        <v>3918</v>
      </c>
      <c r="LP70" s="188">
        <v>3770</v>
      </c>
      <c r="LQ70" s="188">
        <v>-176</v>
      </c>
      <c r="LR70" s="188">
        <v>1823</v>
      </c>
      <c r="LT70" s="188">
        <v>6087</v>
      </c>
      <c r="LU70" s="188">
        <v>0</v>
      </c>
      <c r="LV70" s="188">
        <v>1292</v>
      </c>
      <c r="LW70" s="188">
        <v>3590</v>
      </c>
      <c r="LX70" s="188">
        <v>7625</v>
      </c>
      <c r="LY70" s="188">
        <v>4128</v>
      </c>
      <c r="LZ70" s="188">
        <v>5230</v>
      </c>
      <c r="MA70" s="188">
        <v>58</v>
      </c>
      <c r="MB70" s="188">
        <v>-100</v>
      </c>
      <c r="MC70" s="188">
        <v>0</v>
      </c>
    </row>
    <row r="71" spans="2:341">
      <c r="B71" s="208">
        <f t="shared" si="20"/>
        <v>6424.5333333333338</v>
      </c>
      <c r="C71" s="208">
        <f t="shared" si="21"/>
        <v>0</v>
      </c>
      <c r="D71" s="208">
        <f t="shared" si="22"/>
        <v>4151.333333333333</v>
      </c>
      <c r="E71" s="208">
        <f t="shared" si="23"/>
        <v>3282.1333333333332</v>
      </c>
      <c r="F71" s="208">
        <f t="shared" si="24"/>
        <v>5535.833333333333</v>
      </c>
      <c r="G71" s="208">
        <f t="shared" si="25"/>
        <v>6034.7666666666664</v>
      </c>
      <c r="H71" s="208">
        <f t="shared" si="26"/>
        <v>5726.666666666667</v>
      </c>
      <c r="I71" s="208">
        <f t="shared" si="27"/>
        <v>-154.36666666666667</v>
      </c>
      <c r="J71" s="208">
        <f t="shared" si="28"/>
        <v>-152.56666666666666</v>
      </c>
      <c r="K71" s="208">
        <f t="shared" si="29"/>
        <v>1705.5666666666666</v>
      </c>
      <c r="M71" s="188">
        <v>7068</v>
      </c>
      <c r="N71" s="188">
        <v>0</v>
      </c>
      <c r="O71" s="188">
        <v>1612</v>
      </c>
      <c r="P71" s="188">
        <v>2220</v>
      </c>
      <c r="Q71" s="188">
        <v>9243</v>
      </c>
      <c r="R71" s="188">
        <v>4785</v>
      </c>
      <c r="S71" s="188">
        <v>8307</v>
      </c>
      <c r="T71" s="188">
        <v>76</v>
      </c>
      <c r="U71" s="188">
        <v>-150</v>
      </c>
      <c r="V71" s="188">
        <v>0</v>
      </c>
      <c r="X71" s="188">
        <v>7058</v>
      </c>
      <c r="Y71" s="188">
        <v>0</v>
      </c>
      <c r="Z71" s="188">
        <v>2331</v>
      </c>
      <c r="AA71" s="188">
        <v>3032</v>
      </c>
      <c r="AB71" s="188">
        <v>9001</v>
      </c>
      <c r="AC71" s="188">
        <v>7214</v>
      </c>
      <c r="AD71" s="188">
        <v>4516</v>
      </c>
      <c r="AE71" s="188">
        <v>-1147</v>
      </c>
      <c r="AF71" s="188">
        <v>-102</v>
      </c>
      <c r="AG71" s="188">
        <v>1539</v>
      </c>
      <c r="AI71" s="188">
        <v>6863</v>
      </c>
      <c r="AJ71" s="188">
        <v>0</v>
      </c>
      <c r="AK71" s="188">
        <v>8498</v>
      </c>
      <c r="AL71" s="188">
        <v>3168</v>
      </c>
      <c r="AM71" s="188">
        <v>3717</v>
      </c>
      <c r="AN71" s="188">
        <v>4686</v>
      </c>
      <c r="AO71" s="188">
        <v>3769</v>
      </c>
      <c r="AP71" s="188">
        <v>-450</v>
      </c>
      <c r="AQ71" s="188">
        <v>-283</v>
      </c>
      <c r="AR71" s="188">
        <v>2495</v>
      </c>
      <c r="AT71" s="188">
        <v>7076</v>
      </c>
      <c r="AU71" s="188">
        <v>0</v>
      </c>
      <c r="AV71" s="188">
        <v>2243</v>
      </c>
      <c r="AW71" s="188">
        <v>3498</v>
      </c>
      <c r="AX71" s="188">
        <v>10140</v>
      </c>
      <c r="AY71" s="188">
        <v>3610</v>
      </c>
      <c r="AZ71" s="188">
        <v>7836</v>
      </c>
      <c r="BA71" s="188">
        <v>-1028</v>
      </c>
      <c r="BB71" s="188">
        <v>-151</v>
      </c>
      <c r="BC71" s="188">
        <v>0</v>
      </c>
      <c r="BE71" s="188">
        <v>5972</v>
      </c>
      <c r="BF71" s="188">
        <v>0</v>
      </c>
      <c r="BG71" s="188">
        <v>7194</v>
      </c>
      <c r="BH71" s="188">
        <v>6544</v>
      </c>
      <c r="BI71" s="188">
        <v>5809</v>
      </c>
      <c r="BJ71" s="188">
        <v>1718</v>
      </c>
      <c r="BK71" s="188">
        <v>5030</v>
      </c>
      <c r="BL71" s="188">
        <v>-558</v>
      </c>
      <c r="BM71" s="188">
        <v>-263</v>
      </c>
      <c r="BN71" s="188">
        <v>1413</v>
      </c>
      <c r="BP71" s="188">
        <v>7088</v>
      </c>
      <c r="BQ71" s="188">
        <v>0</v>
      </c>
      <c r="BR71" s="188">
        <v>1164</v>
      </c>
      <c r="BS71" s="188">
        <v>2937</v>
      </c>
      <c r="BT71" s="188">
        <v>10100</v>
      </c>
      <c r="BU71" s="188">
        <v>5564</v>
      </c>
      <c r="BV71" s="188">
        <v>7613</v>
      </c>
      <c r="BW71" s="188">
        <v>-149</v>
      </c>
      <c r="BX71" s="188">
        <v>-151</v>
      </c>
      <c r="BY71" s="188">
        <v>0</v>
      </c>
      <c r="CA71" s="188">
        <v>6915</v>
      </c>
      <c r="CB71" s="188">
        <v>0</v>
      </c>
      <c r="CC71" s="188">
        <v>8590</v>
      </c>
      <c r="CD71" s="188">
        <v>3618</v>
      </c>
      <c r="CE71" s="188">
        <v>6012</v>
      </c>
      <c r="CF71" s="188">
        <v>748</v>
      </c>
      <c r="CG71" s="188">
        <v>3980</v>
      </c>
      <c r="CH71" s="188">
        <v>-527</v>
      </c>
      <c r="CI71" s="188">
        <v>-283</v>
      </c>
      <c r="CJ71" s="188">
        <v>4006</v>
      </c>
      <c r="CL71" s="188">
        <v>5063</v>
      </c>
      <c r="CM71" s="188">
        <v>0</v>
      </c>
      <c r="CN71" s="188">
        <v>6919</v>
      </c>
      <c r="CO71" s="188">
        <v>7220</v>
      </c>
      <c r="CP71" s="188">
        <v>4275</v>
      </c>
      <c r="CQ71" s="188">
        <v>2097</v>
      </c>
      <c r="CR71" s="188">
        <v>4209</v>
      </c>
      <c r="CS71" s="188">
        <v>1586</v>
      </c>
      <c r="CT71" s="188">
        <v>-100</v>
      </c>
      <c r="CU71" s="188">
        <v>1682</v>
      </c>
      <c r="CV71" s="190"/>
      <c r="CW71" s="188">
        <v>6073</v>
      </c>
      <c r="CX71" s="188">
        <v>0</v>
      </c>
      <c r="CY71" s="188">
        <v>2462</v>
      </c>
      <c r="CZ71" s="188">
        <v>3088</v>
      </c>
      <c r="DA71" s="188">
        <v>5955</v>
      </c>
      <c r="DB71" s="188">
        <v>7564</v>
      </c>
      <c r="DC71" s="188">
        <v>8373</v>
      </c>
      <c r="DD71" s="188">
        <v>-1069</v>
      </c>
      <c r="DE71" s="188">
        <v>0</v>
      </c>
      <c r="DF71" s="188">
        <v>0</v>
      </c>
      <c r="DH71" s="188">
        <v>6968</v>
      </c>
      <c r="DI71" s="188">
        <v>0</v>
      </c>
      <c r="DJ71" s="188">
        <v>2343</v>
      </c>
      <c r="DK71" s="188">
        <v>3127</v>
      </c>
      <c r="DL71" s="188">
        <v>4774</v>
      </c>
      <c r="DM71" s="188">
        <v>7212</v>
      </c>
      <c r="DN71" s="188">
        <v>3904</v>
      </c>
      <c r="DO71" s="188">
        <v>425</v>
      </c>
      <c r="DP71" s="188">
        <v>-284</v>
      </c>
      <c r="DQ71" s="188">
        <v>4204</v>
      </c>
      <c r="DS71" s="188">
        <v>7092</v>
      </c>
      <c r="DT71" s="188">
        <v>0</v>
      </c>
      <c r="DU71" s="188">
        <v>1305</v>
      </c>
      <c r="DV71" s="188">
        <v>2205</v>
      </c>
      <c r="DW71" s="188">
        <v>8461</v>
      </c>
      <c r="DX71" s="188">
        <v>3385</v>
      </c>
      <c r="DY71" s="188">
        <v>4791</v>
      </c>
      <c r="DZ71" s="188">
        <v>1164</v>
      </c>
      <c r="EA71" s="188">
        <v>-151</v>
      </c>
      <c r="EB71" s="188">
        <v>5058</v>
      </c>
      <c r="ED71" s="188">
        <v>7083</v>
      </c>
      <c r="EE71" s="188">
        <v>0</v>
      </c>
      <c r="EF71" s="188">
        <v>917</v>
      </c>
      <c r="EG71" s="188">
        <v>1375</v>
      </c>
      <c r="EH71" s="188">
        <v>3239</v>
      </c>
      <c r="EI71" s="188">
        <v>14485</v>
      </c>
      <c r="EJ71" s="188">
        <v>8805</v>
      </c>
      <c r="EK71" s="188">
        <v>-1545</v>
      </c>
      <c r="EL71" s="188">
        <v>-100</v>
      </c>
      <c r="EM71" s="188">
        <v>0</v>
      </c>
      <c r="EO71" s="188">
        <v>6457</v>
      </c>
      <c r="EP71" s="188">
        <v>0</v>
      </c>
      <c r="EQ71" s="188">
        <v>5840</v>
      </c>
      <c r="ER71" s="188">
        <v>2538</v>
      </c>
      <c r="ES71" s="188">
        <v>2950</v>
      </c>
      <c r="ET71" s="188">
        <v>7629</v>
      </c>
      <c r="EU71" s="188">
        <v>6233</v>
      </c>
      <c r="EV71" s="188">
        <v>-177</v>
      </c>
      <c r="EW71" s="188">
        <v>0</v>
      </c>
      <c r="EX71" s="188">
        <v>0</v>
      </c>
      <c r="EZ71" s="188">
        <v>6877</v>
      </c>
      <c r="FA71" s="188">
        <v>0</v>
      </c>
      <c r="FB71" s="188">
        <v>5108</v>
      </c>
      <c r="FC71" s="188">
        <v>4448</v>
      </c>
      <c r="FD71" s="188">
        <v>2563</v>
      </c>
      <c r="FE71" s="188">
        <v>4800</v>
      </c>
      <c r="FF71" s="188">
        <v>4003</v>
      </c>
      <c r="FG71" s="188">
        <v>-830</v>
      </c>
      <c r="FH71" s="188">
        <v>-274</v>
      </c>
      <c r="FI71" s="188">
        <v>4504</v>
      </c>
      <c r="FK71" s="188">
        <v>5033</v>
      </c>
      <c r="FL71" s="188">
        <v>0</v>
      </c>
      <c r="FM71" s="188">
        <v>6198</v>
      </c>
      <c r="FN71" s="188">
        <v>4718</v>
      </c>
      <c r="FO71" s="188">
        <v>1122</v>
      </c>
      <c r="FP71" s="188">
        <v>9976</v>
      </c>
      <c r="FQ71" s="188">
        <v>4117</v>
      </c>
      <c r="FR71" s="188">
        <v>-1518</v>
      </c>
      <c r="FS71" s="188">
        <v>-102</v>
      </c>
      <c r="FT71" s="188">
        <v>3294</v>
      </c>
      <c r="FV71" s="188">
        <v>5882</v>
      </c>
      <c r="FW71" s="188">
        <v>0</v>
      </c>
      <c r="FX71" s="188">
        <v>1439</v>
      </c>
      <c r="FY71" s="188">
        <v>1879</v>
      </c>
      <c r="FZ71" s="188">
        <v>4332</v>
      </c>
      <c r="GA71" s="188">
        <v>12045</v>
      </c>
      <c r="GB71" s="188">
        <v>5515</v>
      </c>
      <c r="GC71" s="188">
        <v>-2256</v>
      </c>
      <c r="GD71" s="188">
        <v>-100</v>
      </c>
      <c r="GE71" s="188">
        <v>3558</v>
      </c>
      <c r="GG71" s="188">
        <v>5048</v>
      </c>
      <c r="GH71" s="188">
        <v>0</v>
      </c>
      <c r="GI71" s="188">
        <v>8044</v>
      </c>
      <c r="GJ71" s="188">
        <v>2767</v>
      </c>
      <c r="GK71" s="188">
        <v>3685</v>
      </c>
      <c r="GL71" s="188">
        <v>3430</v>
      </c>
      <c r="GM71" s="188">
        <v>4874</v>
      </c>
      <c r="GN71" s="188">
        <v>656</v>
      </c>
      <c r="GO71" s="188">
        <v>-232</v>
      </c>
      <c r="GP71" s="188">
        <v>4095</v>
      </c>
      <c r="GR71" s="188">
        <v>6335</v>
      </c>
      <c r="GS71" s="188">
        <v>0</v>
      </c>
      <c r="GT71" s="188">
        <v>1717</v>
      </c>
      <c r="GU71" s="188">
        <v>2998</v>
      </c>
      <c r="GV71" s="188">
        <v>3778</v>
      </c>
      <c r="GW71" s="188">
        <v>12251</v>
      </c>
      <c r="GX71" s="188">
        <v>5571</v>
      </c>
      <c r="GY71" s="188">
        <v>-975</v>
      </c>
      <c r="GZ71" s="188">
        <v>0</v>
      </c>
      <c r="HA71" s="188">
        <v>0</v>
      </c>
      <c r="HC71" s="188">
        <v>6070</v>
      </c>
      <c r="HD71" s="188">
        <v>0</v>
      </c>
      <c r="HE71" s="188">
        <v>1645</v>
      </c>
      <c r="HF71" s="188">
        <v>1218</v>
      </c>
      <c r="HG71" s="188">
        <v>5743</v>
      </c>
      <c r="HH71" s="188">
        <v>12273</v>
      </c>
      <c r="HI71" s="188">
        <v>6721</v>
      </c>
      <c r="HJ71" s="188">
        <v>-1592</v>
      </c>
      <c r="HK71" s="188">
        <v>0</v>
      </c>
      <c r="HL71" s="188">
        <v>0</v>
      </c>
      <c r="HN71" s="188">
        <v>7080</v>
      </c>
      <c r="HO71" s="188">
        <v>0</v>
      </c>
      <c r="HP71" s="188">
        <v>1300</v>
      </c>
      <c r="HQ71" s="188">
        <v>1015</v>
      </c>
      <c r="HR71" s="188">
        <v>5919</v>
      </c>
      <c r="HS71" s="188">
        <v>10739</v>
      </c>
      <c r="HT71" s="188">
        <v>8326</v>
      </c>
      <c r="HU71" s="188">
        <v>-94</v>
      </c>
      <c r="HV71" s="188">
        <v>-151</v>
      </c>
      <c r="HW71" s="188">
        <v>0</v>
      </c>
      <c r="HY71" s="188">
        <v>5972</v>
      </c>
      <c r="HZ71" s="188">
        <v>0</v>
      </c>
      <c r="IA71" s="188">
        <v>6644</v>
      </c>
      <c r="IB71" s="188">
        <v>5649</v>
      </c>
      <c r="IC71" s="188">
        <v>4134</v>
      </c>
      <c r="ID71" s="188">
        <v>2162</v>
      </c>
      <c r="IE71" s="188">
        <v>5147</v>
      </c>
      <c r="IF71" s="188">
        <v>116</v>
      </c>
      <c r="IG71" s="188">
        <v>-202</v>
      </c>
      <c r="IH71" s="188">
        <v>2769</v>
      </c>
      <c r="IJ71" s="188">
        <v>7072</v>
      </c>
      <c r="IK71" s="188">
        <v>0</v>
      </c>
      <c r="IL71" s="188">
        <v>1808</v>
      </c>
      <c r="IM71" s="188">
        <v>2541</v>
      </c>
      <c r="IN71" s="188">
        <v>8894</v>
      </c>
      <c r="IO71" s="188">
        <v>5923</v>
      </c>
      <c r="IP71" s="188">
        <v>7701</v>
      </c>
      <c r="IQ71" s="188">
        <v>24</v>
      </c>
      <c r="IR71" s="188">
        <v>-151</v>
      </c>
      <c r="IS71" s="188">
        <v>0</v>
      </c>
      <c r="IU71" s="188">
        <v>5949</v>
      </c>
      <c r="IV71" s="188">
        <v>0</v>
      </c>
      <c r="IW71" s="188">
        <v>6720</v>
      </c>
      <c r="IX71" s="188">
        <v>4603</v>
      </c>
      <c r="IY71" s="188">
        <v>2684</v>
      </c>
      <c r="IZ71" s="188">
        <v>3551</v>
      </c>
      <c r="JA71" s="188">
        <v>5220</v>
      </c>
      <c r="JB71" s="188">
        <v>559</v>
      </c>
      <c r="JC71" s="188">
        <v>-201</v>
      </c>
      <c r="JD71" s="188">
        <v>3160</v>
      </c>
      <c r="JF71" s="188">
        <v>6986</v>
      </c>
      <c r="JG71" s="188">
        <v>0</v>
      </c>
      <c r="JH71" s="188">
        <v>7017</v>
      </c>
      <c r="JI71" s="188">
        <v>7608</v>
      </c>
      <c r="JJ71" s="188">
        <v>5174</v>
      </c>
      <c r="JK71" s="188">
        <v>1444</v>
      </c>
      <c r="JL71" s="188">
        <v>4075</v>
      </c>
      <c r="JM71" s="188">
        <v>-1497</v>
      </c>
      <c r="JN71" s="188">
        <v>-173</v>
      </c>
      <c r="JO71" s="188">
        <v>1263</v>
      </c>
      <c r="JQ71" s="188">
        <v>7080</v>
      </c>
      <c r="JR71" s="188">
        <v>0</v>
      </c>
      <c r="JS71" s="188">
        <v>1315</v>
      </c>
      <c r="JT71" s="188">
        <v>1451</v>
      </c>
      <c r="JU71" s="188">
        <v>9122</v>
      </c>
      <c r="JV71" s="188">
        <v>5752</v>
      </c>
      <c r="JW71" s="188">
        <v>8497</v>
      </c>
      <c r="JX71" s="188">
        <v>-217</v>
      </c>
      <c r="JY71" s="188">
        <v>-151</v>
      </c>
      <c r="JZ71" s="188">
        <v>0</v>
      </c>
      <c r="KB71" s="188">
        <v>4210</v>
      </c>
      <c r="KC71" s="188">
        <v>0</v>
      </c>
      <c r="KD71" s="188">
        <v>7489</v>
      </c>
      <c r="KE71" s="188">
        <v>1121</v>
      </c>
      <c r="KF71" s="188">
        <v>1248</v>
      </c>
      <c r="KG71" s="188">
        <v>6310</v>
      </c>
      <c r="KH71" s="188">
        <v>4076</v>
      </c>
      <c r="KI71" s="188">
        <v>103</v>
      </c>
      <c r="KJ71" s="188">
        <v>-168</v>
      </c>
      <c r="KK71" s="188">
        <v>4742</v>
      </c>
      <c r="KM71" s="188">
        <v>7098</v>
      </c>
      <c r="KN71" s="188">
        <v>0</v>
      </c>
      <c r="KO71" s="188">
        <v>7308</v>
      </c>
      <c r="KP71" s="188">
        <v>2959</v>
      </c>
      <c r="KQ71" s="188">
        <v>3910</v>
      </c>
      <c r="KR71" s="188">
        <v>3565</v>
      </c>
      <c r="KS71" s="188">
        <v>3775</v>
      </c>
      <c r="KT71" s="188">
        <v>3009</v>
      </c>
      <c r="KU71" s="188">
        <v>-177</v>
      </c>
      <c r="KV71" s="188">
        <v>1361</v>
      </c>
      <c r="KX71" s="188">
        <v>6082</v>
      </c>
      <c r="KY71" s="188">
        <v>0</v>
      </c>
      <c r="KZ71" s="188">
        <v>1024</v>
      </c>
      <c r="LA71" s="188">
        <v>2346</v>
      </c>
      <c r="LB71" s="188">
        <v>8053</v>
      </c>
      <c r="LC71" s="188">
        <v>9714</v>
      </c>
      <c r="LD71" s="188">
        <v>7635</v>
      </c>
      <c r="LE71" s="188">
        <v>-671</v>
      </c>
      <c r="LF71" s="188">
        <v>-201</v>
      </c>
      <c r="LG71" s="188">
        <v>0</v>
      </c>
      <c r="LI71" s="188">
        <v>7099</v>
      </c>
      <c r="LJ71" s="188">
        <v>0</v>
      </c>
      <c r="LK71" s="188">
        <v>7056</v>
      </c>
      <c r="LL71" s="188">
        <v>2765</v>
      </c>
      <c r="LM71" s="188">
        <v>4254</v>
      </c>
      <c r="LN71" s="188">
        <v>2309</v>
      </c>
      <c r="LO71" s="188">
        <v>3918</v>
      </c>
      <c r="LP71" s="188">
        <v>3869</v>
      </c>
      <c r="LQ71" s="188">
        <v>-176</v>
      </c>
      <c r="LR71" s="188">
        <v>2024</v>
      </c>
      <c r="LT71" s="188">
        <v>6087</v>
      </c>
      <c r="LU71" s="188">
        <v>0</v>
      </c>
      <c r="LV71" s="188">
        <v>1290</v>
      </c>
      <c r="LW71" s="188">
        <v>3808</v>
      </c>
      <c r="LX71" s="188">
        <v>7784</v>
      </c>
      <c r="LY71" s="188">
        <v>4102</v>
      </c>
      <c r="LZ71" s="188">
        <v>5263</v>
      </c>
      <c r="MA71" s="188">
        <v>82</v>
      </c>
      <c r="MB71" s="188">
        <v>-100</v>
      </c>
      <c r="MC71" s="188">
        <v>0</v>
      </c>
    </row>
    <row r="72" spans="2:341">
      <c r="B72" s="208">
        <f t="shared" si="20"/>
        <v>6425.4</v>
      </c>
      <c r="C72" s="208">
        <f t="shared" si="21"/>
        <v>0</v>
      </c>
      <c r="D72" s="208">
        <f t="shared" si="22"/>
        <v>4138.333333333333</v>
      </c>
      <c r="E72" s="208">
        <f t="shared" si="23"/>
        <v>3224.8333333333335</v>
      </c>
      <c r="F72" s="208">
        <f t="shared" si="24"/>
        <v>5441</v>
      </c>
      <c r="G72" s="208">
        <f t="shared" si="25"/>
        <v>6089.7333333333336</v>
      </c>
      <c r="H72" s="208">
        <f t="shared" si="26"/>
        <v>5767.3666666666668</v>
      </c>
      <c r="I72" s="208">
        <f t="shared" si="27"/>
        <v>-228.3</v>
      </c>
      <c r="J72" s="208">
        <f t="shared" si="28"/>
        <v>-153.56666666666666</v>
      </c>
      <c r="K72" s="208">
        <f t="shared" si="29"/>
        <v>1785</v>
      </c>
      <c r="M72" s="188">
        <v>7079</v>
      </c>
      <c r="N72" s="188">
        <v>0</v>
      </c>
      <c r="O72" s="188">
        <v>1558</v>
      </c>
      <c r="P72" s="188">
        <v>2049</v>
      </c>
      <c r="Q72" s="188">
        <v>9121</v>
      </c>
      <c r="R72" s="188">
        <v>4947</v>
      </c>
      <c r="S72" s="188">
        <v>8431</v>
      </c>
      <c r="T72" s="188">
        <v>31</v>
      </c>
      <c r="U72" s="188">
        <v>-151</v>
      </c>
      <c r="V72" s="188">
        <v>0</v>
      </c>
      <c r="X72" s="188">
        <v>7065</v>
      </c>
      <c r="Y72" s="188">
        <v>0</v>
      </c>
      <c r="Z72" s="188">
        <v>2352</v>
      </c>
      <c r="AA72" s="188">
        <v>3018</v>
      </c>
      <c r="AB72" s="188">
        <v>8966</v>
      </c>
      <c r="AC72" s="188">
        <v>7140</v>
      </c>
      <c r="AD72" s="188">
        <v>4516</v>
      </c>
      <c r="AE72" s="188">
        <v>-1234</v>
      </c>
      <c r="AF72" s="188">
        <v>-101</v>
      </c>
      <c r="AG72" s="188">
        <v>1646</v>
      </c>
      <c r="AI72" s="188">
        <v>6865</v>
      </c>
      <c r="AJ72" s="188">
        <v>0</v>
      </c>
      <c r="AK72" s="188">
        <v>8496</v>
      </c>
      <c r="AL72" s="188">
        <v>3132</v>
      </c>
      <c r="AM72" s="188">
        <v>3657</v>
      </c>
      <c r="AN72" s="188">
        <v>4677</v>
      </c>
      <c r="AO72" s="188">
        <v>3769</v>
      </c>
      <c r="AP72" s="188">
        <v>-526</v>
      </c>
      <c r="AQ72" s="188">
        <v>-283</v>
      </c>
      <c r="AR72" s="188">
        <v>2709</v>
      </c>
      <c r="AT72" s="188">
        <v>7075</v>
      </c>
      <c r="AU72" s="188">
        <v>0</v>
      </c>
      <c r="AV72" s="188">
        <v>2238</v>
      </c>
      <c r="AW72" s="188">
        <v>3524</v>
      </c>
      <c r="AX72" s="188">
        <v>10050</v>
      </c>
      <c r="AY72" s="188">
        <v>3665</v>
      </c>
      <c r="AZ72" s="188">
        <v>8069</v>
      </c>
      <c r="BA72" s="188">
        <v>-967</v>
      </c>
      <c r="BB72" s="188">
        <v>-150</v>
      </c>
      <c r="BC72" s="188">
        <v>0</v>
      </c>
      <c r="BE72" s="188">
        <v>5971</v>
      </c>
      <c r="BF72" s="188">
        <v>0</v>
      </c>
      <c r="BG72" s="188">
        <v>7210</v>
      </c>
      <c r="BH72" s="188">
        <v>6460</v>
      </c>
      <c r="BI72" s="188">
        <v>5746</v>
      </c>
      <c r="BJ72" s="188">
        <v>1674</v>
      </c>
      <c r="BK72" s="188">
        <v>5030</v>
      </c>
      <c r="BL72" s="188">
        <v>-501</v>
      </c>
      <c r="BM72" s="188">
        <v>-263</v>
      </c>
      <c r="BN72" s="188">
        <v>1557</v>
      </c>
      <c r="BP72" s="188">
        <v>7090</v>
      </c>
      <c r="BQ72" s="188">
        <v>0</v>
      </c>
      <c r="BR72" s="188">
        <v>1135</v>
      </c>
      <c r="BS72" s="188">
        <v>2772</v>
      </c>
      <c r="BT72" s="188">
        <v>9843</v>
      </c>
      <c r="BU72" s="188">
        <v>5699</v>
      </c>
      <c r="BV72" s="188">
        <v>7699</v>
      </c>
      <c r="BW72" s="188">
        <v>-122</v>
      </c>
      <c r="BX72" s="188">
        <v>-151</v>
      </c>
      <c r="BY72" s="188">
        <v>0</v>
      </c>
      <c r="CA72" s="188">
        <v>6911</v>
      </c>
      <c r="CB72" s="188">
        <v>0</v>
      </c>
      <c r="CC72" s="188">
        <v>8594</v>
      </c>
      <c r="CD72" s="188">
        <v>3644</v>
      </c>
      <c r="CE72" s="188">
        <v>6155</v>
      </c>
      <c r="CF72" s="188">
        <v>820</v>
      </c>
      <c r="CG72" s="188">
        <v>3980</v>
      </c>
      <c r="CH72" s="188">
        <v>-604</v>
      </c>
      <c r="CI72" s="188">
        <v>-283</v>
      </c>
      <c r="CJ72" s="188">
        <v>4067</v>
      </c>
      <c r="CL72" s="188">
        <v>5061</v>
      </c>
      <c r="CM72" s="188">
        <v>0</v>
      </c>
      <c r="CN72" s="188">
        <v>6922</v>
      </c>
      <c r="CO72" s="188">
        <v>7036</v>
      </c>
      <c r="CP72" s="188">
        <v>4173</v>
      </c>
      <c r="CQ72" s="188">
        <v>2108</v>
      </c>
      <c r="CR72" s="188">
        <v>4209</v>
      </c>
      <c r="CS72" s="188">
        <v>1612</v>
      </c>
      <c r="CT72" s="188">
        <v>-100</v>
      </c>
      <c r="CU72" s="188">
        <v>1764</v>
      </c>
      <c r="CV72" s="190"/>
      <c r="CW72" s="188">
        <v>6071</v>
      </c>
      <c r="CX72" s="188">
        <v>0</v>
      </c>
      <c r="CY72" s="188">
        <v>2370</v>
      </c>
      <c r="CZ72" s="188">
        <v>2947</v>
      </c>
      <c r="DA72" s="188">
        <v>5707</v>
      </c>
      <c r="DB72" s="188">
        <v>7663</v>
      </c>
      <c r="DC72" s="188">
        <v>8596</v>
      </c>
      <c r="DD72" s="188">
        <v>-1146</v>
      </c>
      <c r="DE72" s="188">
        <v>0</v>
      </c>
      <c r="DF72" s="188">
        <v>0</v>
      </c>
      <c r="DH72" s="188">
        <v>6969</v>
      </c>
      <c r="DI72" s="188">
        <v>0</v>
      </c>
      <c r="DJ72" s="188">
        <v>2377</v>
      </c>
      <c r="DK72" s="188">
        <v>3137</v>
      </c>
      <c r="DL72" s="188">
        <v>4675</v>
      </c>
      <c r="DM72" s="188">
        <v>7175</v>
      </c>
      <c r="DN72" s="188">
        <v>3904</v>
      </c>
      <c r="DO72" s="188">
        <v>328</v>
      </c>
      <c r="DP72" s="188">
        <v>-284</v>
      </c>
      <c r="DQ72" s="188">
        <v>4299</v>
      </c>
      <c r="DS72" s="188">
        <v>7096</v>
      </c>
      <c r="DT72" s="188">
        <v>0</v>
      </c>
      <c r="DU72" s="188">
        <v>1246</v>
      </c>
      <c r="DV72" s="188">
        <v>2156</v>
      </c>
      <c r="DW72" s="188">
        <v>8376</v>
      </c>
      <c r="DX72" s="188">
        <v>3428</v>
      </c>
      <c r="DY72" s="188">
        <v>4791</v>
      </c>
      <c r="DZ72" s="188">
        <v>1028</v>
      </c>
      <c r="EA72" s="188">
        <v>-150</v>
      </c>
      <c r="EB72" s="188">
        <v>5169</v>
      </c>
      <c r="ED72" s="188">
        <v>7085</v>
      </c>
      <c r="EE72" s="188">
        <v>0</v>
      </c>
      <c r="EF72" s="188">
        <v>923</v>
      </c>
      <c r="EG72" s="188">
        <v>1356</v>
      </c>
      <c r="EH72" s="188">
        <v>2717</v>
      </c>
      <c r="EI72" s="188">
        <v>14508</v>
      </c>
      <c r="EJ72" s="188">
        <v>8929</v>
      </c>
      <c r="EK72" s="188">
        <v>-1498</v>
      </c>
      <c r="EL72" s="188">
        <v>-100</v>
      </c>
      <c r="EM72" s="188">
        <v>0</v>
      </c>
      <c r="EO72" s="188">
        <v>6459</v>
      </c>
      <c r="EP72" s="188">
        <v>0</v>
      </c>
      <c r="EQ72" s="188">
        <v>5785</v>
      </c>
      <c r="ER72" s="188">
        <v>2508</v>
      </c>
      <c r="ES72" s="188">
        <v>3025</v>
      </c>
      <c r="ET72" s="188">
        <v>7767</v>
      </c>
      <c r="EU72" s="188">
        <v>6348</v>
      </c>
      <c r="EV72" s="188">
        <v>-359</v>
      </c>
      <c r="EW72" s="188">
        <v>0</v>
      </c>
      <c r="EX72" s="188">
        <v>0</v>
      </c>
      <c r="EZ72" s="188">
        <v>6875</v>
      </c>
      <c r="FA72" s="188">
        <v>0</v>
      </c>
      <c r="FB72" s="188">
        <v>5144</v>
      </c>
      <c r="FC72" s="188">
        <v>4420</v>
      </c>
      <c r="FD72" s="188">
        <v>2623</v>
      </c>
      <c r="FE72" s="188">
        <v>4746</v>
      </c>
      <c r="FF72" s="188">
        <v>4003</v>
      </c>
      <c r="FG72" s="188">
        <v>-889</v>
      </c>
      <c r="FH72" s="188">
        <v>-277</v>
      </c>
      <c r="FI72" s="188">
        <v>4631</v>
      </c>
      <c r="FK72" s="188">
        <v>5032</v>
      </c>
      <c r="FL72" s="188">
        <v>0</v>
      </c>
      <c r="FM72" s="188">
        <v>6190</v>
      </c>
      <c r="FN72" s="188">
        <v>4552</v>
      </c>
      <c r="FO72" s="188">
        <v>1067</v>
      </c>
      <c r="FP72" s="188">
        <v>10149</v>
      </c>
      <c r="FQ72" s="188">
        <v>4114</v>
      </c>
      <c r="FR72" s="188">
        <v>-1641</v>
      </c>
      <c r="FS72" s="188">
        <v>-102</v>
      </c>
      <c r="FT72" s="188">
        <v>3470</v>
      </c>
      <c r="FV72" s="188">
        <v>5876</v>
      </c>
      <c r="FW72" s="188">
        <v>0</v>
      </c>
      <c r="FX72" s="188">
        <v>1421</v>
      </c>
      <c r="FY72" s="188">
        <v>1572</v>
      </c>
      <c r="FZ72" s="188">
        <v>4166</v>
      </c>
      <c r="GA72" s="188">
        <v>12198</v>
      </c>
      <c r="GB72" s="188">
        <v>5515</v>
      </c>
      <c r="GC72" s="188">
        <v>-2160</v>
      </c>
      <c r="GD72" s="188">
        <v>-100</v>
      </c>
      <c r="GE72" s="188">
        <v>3805</v>
      </c>
      <c r="GG72" s="188">
        <v>5044</v>
      </c>
      <c r="GH72" s="188">
        <v>0</v>
      </c>
      <c r="GI72" s="188">
        <v>8017</v>
      </c>
      <c r="GJ72" s="188">
        <v>2606</v>
      </c>
      <c r="GK72" s="188">
        <v>3401</v>
      </c>
      <c r="GL72" s="188">
        <v>3456</v>
      </c>
      <c r="GM72" s="188">
        <v>4874</v>
      </c>
      <c r="GN72" s="188">
        <v>558</v>
      </c>
      <c r="GO72" s="188">
        <v>-232</v>
      </c>
      <c r="GP72" s="188">
        <v>4212</v>
      </c>
      <c r="GR72" s="188">
        <v>6340</v>
      </c>
      <c r="GS72" s="188">
        <v>0</v>
      </c>
      <c r="GT72" s="188">
        <v>1685</v>
      </c>
      <c r="GU72" s="188">
        <v>2904</v>
      </c>
      <c r="GV72" s="188">
        <v>3595</v>
      </c>
      <c r="GW72" s="188">
        <v>12325</v>
      </c>
      <c r="GX72" s="188">
        <v>5634</v>
      </c>
      <c r="GY72" s="188">
        <v>-1037</v>
      </c>
      <c r="GZ72" s="188">
        <v>0</v>
      </c>
      <c r="HA72" s="188">
        <v>0</v>
      </c>
      <c r="HC72" s="188">
        <v>6071</v>
      </c>
      <c r="HD72" s="188">
        <v>0</v>
      </c>
      <c r="HE72" s="188">
        <v>1650</v>
      </c>
      <c r="HF72" s="188">
        <v>1217</v>
      </c>
      <c r="HG72" s="188">
        <v>5869</v>
      </c>
      <c r="HH72" s="188">
        <v>12185</v>
      </c>
      <c r="HI72" s="188">
        <v>6853</v>
      </c>
      <c r="HJ72" s="188">
        <v>-1617</v>
      </c>
      <c r="HK72" s="188">
        <v>0</v>
      </c>
      <c r="HL72" s="188">
        <v>0</v>
      </c>
      <c r="HN72" s="188">
        <v>7075</v>
      </c>
      <c r="HO72" s="188">
        <v>0</v>
      </c>
      <c r="HP72" s="188">
        <v>1334</v>
      </c>
      <c r="HQ72" s="188">
        <v>1022</v>
      </c>
      <c r="HR72" s="188">
        <v>6003</v>
      </c>
      <c r="HS72" s="188">
        <v>10961</v>
      </c>
      <c r="HT72" s="188">
        <v>8310</v>
      </c>
      <c r="HU72" s="188">
        <v>-511</v>
      </c>
      <c r="HV72" s="188">
        <v>-151</v>
      </c>
      <c r="HW72" s="188">
        <v>0</v>
      </c>
      <c r="HY72" s="188">
        <v>5976</v>
      </c>
      <c r="HZ72" s="188">
        <v>0</v>
      </c>
      <c r="IA72" s="188">
        <v>6660</v>
      </c>
      <c r="IB72" s="188">
        <v>5635</v>
      </c>
      <c r="IC72" s="188">
        <v>3854</v>
      </c>
      <c r="ID72" s="188">
        <v>2229</v>
      </c>
      <c r="IE72" s="188">
        <v>5147</v>
      </c>
      <c r="IF72" s="188">
        <v>72</v>
      </c>
      <c r="IG72" s="188">
        <v>-201</v>
      </c>
      <c r="IH72" s="188">
        <v>2920</v>
      </c>
      <c r="IJ72" s="188">
        <v>7077</v>
      </c>
      <c r="IK72" s="188">
        <v>0</v>
      </c>
      <c r="IL72" s="188">
        <v>1768</v>
      </c>
      <c r="IM72" s="188">
        <v>2542</v>
      </c>
      <c r="IN72" s="188">
        <v>8973</v>
      </c>
      <c r="IO72" s="188">
        <v>5940</v>
      </c>
      <c r="IP72" s="188">
        <v>7706</v>
      </c>
      <c r="IQ72" s="188">
        <v>-238</v>
      </c>
      <c r="IR72" s="188">
        <v>-151</v>
      </c>
      <c r="IS72" s="188">
        <v>0</v>
      </c>
      <c r="IU72" s="188">
        <v>5943</v>
      </c>
      <c r="IV72" s="188">
        <v>0</v>
      </c>
      <c r="IW72" s="188">
        <v>6608</v>
      </c>
      <c r="IX72" s="188">
        <v>4574</v>
      </c>
      <c r="IY72" s="188">
        <v>2593</v>
      </c>
      <c r="IZ72" s="188">
        <v>3703</v>
      </c>
      <c r="JA72" s="188">
        <v>5220</v>
      </c>
      <c r="JB72" s="188">
        <v>565</v>
      </c>
      <c r="JC72" s="188">
        <v>-200</v>
      </c>
      <c r="JD72" s="188">
        <v>3386</v>
      </c>
      <c r="JF72" s="188">
        <v>6992</v>
      </c>
      <c r="JG72" s="188">
        <v>0</v>
      </c>
      <c r="JH72" s="188">
        <v>7024</v>
      </c>
      <c r="JI72" s="188">
        <v>7576</v>
      </c>
      <c r="JJ72" s="188">
        <v>4849</v>
      </c>
      <c r="JK72" s="188">
        <v>1474</v>
      </c>
      <c r="JL72" s="188">
        <v>4075</v>
      </c>
      <c r="JM72" s="188">
        <v>-1415</v>
      </c>
      <c r="JN72" s="188">
        <v>-173</v>
      </c>
      <c r="JO72" s="188">
        <v>1433</v>
      </c>
      <c r="JQ72" s="188">
        <v>7080</v>
      </c>
      <c r="JR72" s="188">
        <v>0</v>
      </c>
      <c r="JS72" s="188">
        <v>1314</v>
      </c>
      <c r="JT72" s="188">
        <v>1420</v>
      </c>
      <c r="JU72" s="188">
        <v>9191</v>
      </c>
      <c r="JV72" s="188">
        <v>5732</v>
      </c>
      <c r="JW72" s="188">
        <v>8544</v>
      </c>
      <c r="JX72" s="188">
        <v>-181</v>
      </c>
      <c r="JY72" s="188">
        <v>-151</v>
      </c>
      <c r="JZ72" s="188">
        <v>0</v>
      </c>
      <c r="KB72" s="188">
        <v>4217</v>
      </c>
      <c r="KC72" s="188">
        <v>0</v>
      </c>
      <c r="KD72" s="188">
        <v>7498</v>
      </c>
      <c r="KE72" s="188">
        <v>1171</v>
      </c>
      <c r="KF72" s="188">
        <v>1150</v>
      </c>
      <c r="KG72" s="188">
        <v>6452</v>
      </c>
      <c r="KH72" s="188">
        <v>4076</v>
      </c>
      <c r="KI72" s="188">
        <v>-157</v>
      </c>
      <c r="KJ72" s="188">
        <v>-192</v>
      </c>
      <c r="KK72" s="188">
        <v>4808</v>
      </c>
      <c r="KM72" s="188">
        <v>7096</v>
      </c>
      <c r="KN72" s="188">
        <v>0</v>
      </c>
      <c r="KO72" s="188">
        <v>7323</v>
      </c>
      <c r="KP72" s="188">
        <v>2956</v>
      </c>
      <c r="KQ72" s="188">
        <v>3835</v>
      </c>
      <c r="KR72" s="188">
        <v>3596</v>
      </c>
      <c r="KS72" s="188">
        <v>3775</v>
      </c>
      <c r="KT72" s="188">
        <v>2808</v>
      </c>
      <c r="KU72" s="188">
        <v>-176</v>
      </c>
      <c r="KV72" s="188">
        <v>1457</v>
      </c>
      <c r="KX72" s="188">
        <v>6086</v>
      </c>
      <c r="KY72" s="188">
        <v>0</v>
      </c>
      <c r="KZ72" s="188">
        <v>990</v>
      </c>
      <c r="LA72" s="188">
        <v>2328</v>
      </c>
      <c r="LB72" s="188">
        <v>7710</v>
      </c>
      <c r="LC72" s="188">
        <v>9830</v>
      </c>
      <c r="LD72" s="188">
        <v>7689</v>
      </c>
      <c r="LE72" s="188">
        <v>-686</v>
      </c>
      <c r="LF72" s="188">
        <v>-202</v>
      </c>
      <c r="LG72" s="188">
        <v>0</v>
      </c>
      <c r="LI72" s="188">
        <v>7096</v>
      </c>
      <c r="LJ72" s="188">
        <v>0</v>
      </c>
      <c r="LK72" s="188">
        <v>7029</v>
      </c>
      <c r="LL72" s="188">
        <v>2794</v>
      </c>
      <c r="LM72" s="188">
        <v>4407</v>
      </c>
      <c r="LN72" s="188">
        <v>2278</v>
      </c>
      <c r="LO72" s="188">
        <v>3918</v>
      </c>
      <c r="LP72" s="188">
        <v>3322</v>
      </c>
      <c r="LQ72" s="188">
        <v>-176</v>
      </c>
      <c r="LR72" s="188">
        <v>2217</v>
      </c>
      <c r="LT72" s="188">
        <v>6089</v>
      </c>
      <c r="LU72" s="188">
        <v>0</v>
      </c>
      <c r="LV72" s="188">
        <v>1289</v>
      </c>
      <c r="LW72" s="188">
        <v>3717</v>
      </c>
      <c r="LX72" s="188">
        <v>7733</v>
      </c>
      <c r="LY72" s="188">
        <v>4167</v>
      </c>
      <c r="LZ72" s="188">
        <v>5297</v>
      </c>
      <c r="MA72" s="188">
        <v>316</v>
      </c>
      <c r="MB72" s="188">
        <v>-107</v>
      </c>
      <c r="MC72" s="188">
        <v>0</v>
      </c>
    </row>
    <row r="73" spans="2:341">
      <c r="B73" s="208">
        <f t="shared" si="20"/>
        <v>6425.7</v>
      </c>
      <c r="C73" s="208">
        <f t="shared" si="21"/>
        <v>0</v>
      </c>
      <c r="D73" s="208">
        <f t="shared" si="22"/>
        <v>4159.3999999999996</v>
      </c>
      <c r="E73" s="208">
        <f t="shared" si="23"/>
        <v>3262.4</v>
      </c>
      <c r="F73" s="208">
        <f t="shared" si="24"/>
        <v>5474.5333333333338</v>
      </c>
      <c r="G73" s="208">
        <f t="shared" si="25"/>
        <v>6154.1333333333332</v>
      </c>
      <c r="H73" s="208">
        <f t="shared" si="26"/>
        <v>5847.2333333333336</v>
      </c>
      <c r="I73" s="208">
        <f t="shared" si="27"/>
        <v>-354.66666666666669</v>
      </c>
      <c r="J73" s="208">
        <f t="shared" si="28"/>
        <v>-156.46666666666667</v>
      </c>
      <c r="K73" s="208">
        <f t="shared" si="29"/>
        <v>1853.9</v>
      </c>
      <c r="M73" s="188">
        <v>7076</v>
      </c>
      <c r="N73" s="188">
        <v>0</v>
      </c>
      <c r="O73" s="188">
        <v>1479</v>
      </c>
      <c r="P73" s="188">
        <v>2141</v>
      </c>
      <c r="Q73" s="188">
        <v>8872</v>
      </c>
      <c r="R73" s="188">
        <v>5083</v>
      </c>
      <c r="S73" s="188">
        <v>8581</v>
      </c>
      <c r="T73" s="188">
        <v>68</v>
      </c>
      <c r="U73" s="188">
        <v>-151</v>
      </c>
      <c r="V73" s="188">
        <v>0</v>
      </c>
      <c r="X73" s="188">
        <v>7064</v>
      </c>
      <c r="Y73" s="188">
        <v>0</v>
      </c>
      <c r="Z73" s="188">
        <v>2400</v>
      </c>
      <c r="AA73" s="188">
        <v>2805</v>
      </c>
      <c r="AB73" s="188">
        <v>9025</v>
      </c>
      <c r="AC73" s="188">
        <v>7282</v>
      </c>
      <c r="AD73" s="188">
        <v>4567</v>
      </c>
      <c r="AE73" s="188">
        <v>-1074</v>
      </c>
      <c r="AF73" s="188">
        <v>-102</v>
      </c>
      <c r="AG73" s="188">
        <v>1771</v>
      </c>
      <c r="AI73" s="188">
        <v>6869</v>
      </c>
      <c r="AJ73" s="188">
        <v>0</v>
      </c>
      <c r="AK73" s="188">
        <v>8518</v>
      </c>
      <c r="AL73" s="188">
        <v>3140</v>
      </c>
      <c r="AM73" s="188">
        <v>3621</v>
      </c>
      <c r="AN73" s="188">
        <v>4668</v>
      </c>
      <c r="AO73" s="188">
        <v>3744</v>
      </c>
      <c r="AP73" s="188">
        <v>-530</v>
      </c>
      <c r="AQ73" s="188">
        <v>-284</v>
      </c>
      <c r="AR73" s="188">
        <v>2846</v>
      </c>
      <c r="AT73" s="188">
        <v>7076</v>
      </c>
      <c r="AU73" s="188">
        <v>0</v>
      </c>
      <c r="AV73" s="188">
        <v>2110</v>
      </c>
      <c r="AW73" s="188">
        <v>3363</v>
      </c>
      <c r="AX73" s="188">
        <v>10220</v>
      </c>
      <c r="AY73" s="188">
        <v>3705</v>
      </c>
      <c r="AZ73" s="188">
        <v>8168</v>
      </c>
      <c r="BA73" s="188">
        <v>-1066</v>
      </c>
      <c r="BB73" s="188">
        <v>-151</v>
      </c>
      <c r="BC73" s="188">
        <v>0</v>
      </c>
      <c r="BE73" s="188">
        <v>5970</v>
      </c>
      <c r="BF73" s="188">
        <v>0</v>
      </c>
      <c r="BG73" s="188">
        <v>7210</v>
      </c>
      <c r="BH73" s="188">
        <v>6434</v>
      </c>
      <c r="BI73" s="188">
        <v>5744</v>
      </c>
      <c r="BJ73" s="188">
        <v>1636</v>
      </c>
      <c r="BK73" s="188">
        <v>5028</v>
      </c>
      <c r="BL73" s="188">
        <v>-563</v>
      </c>
      <c r="BM73" s="188">
        <v>-263</v>
      </c>
      <c r="BN73" s="188">
        <v>1716</v>
      </c>
      <c r="BP73" s="188">
        <v>7089</v>
      </c>
      <c r="BQ73" s="188">
        <v>0</v>
      </c>
      <c r="BR73" s="188">
        <v>1146</v>
      </c>
      <c r="BS73" s="188">
        <v>2517</v>
      </c>
      <c r="BT73" s="188">
        <v>10079</v>
      </c>
      <c r="BU73" s="188">
        <v>5823</v>
      </c>
      <c r="BV73" s="188">
        <v>7889</v>
      </c>
      <c r="BW73" s="188">
        <v>-290</v>
      </c>
      <c r="BX73" s="188">
        <v>-151</v>
      </c>
      <c r="BY73" s="188">
        <v>0</v>
      </c>
      <c r="CA73" s="188">
        <v>6920</v>
      </c>
      <c r="CB73" s="188">
        <v>0</v>
      </c>
      <c r="CC73" s="188">
        <v>8569</v>
      </c>
      <c r="CD73" s="188">
        <v>3740</v>
      </c>
      <c r="CE73" s="188">
        <v>6151</v>
      </c>
      <c r="CF73" s="188">
        <v>915</v>
      </c>
      <c r="CG73" s="188">
        <v>3986</v>
      </c>
      <c r="CH73" s="188">
        <v>-714</v>
      </c>
      <c r="CI73" s="188">
        <v>-283</v>
      </c>
      <c r="CJ73" s="188">
        <v>4105</v>
      </c>
      <c r="CL73" s="188">
        <v>5063</v>
      </c>
      <c r="CM73" s="188">
        <v>0</v>
      </c>
      <c r="CN73" s="188">
        <v>7030</v>
      </c>
      <c r="CO73" s="188">
        <v>7107</v>
      </c>
      <c r="CP73" s="188">
        <v>3837</v>
      </c>
      <c r="CQ73" s="188">
        <v>2117</v>
      </c>
      <c r="CR73" s="188">
        <v>4209</v>
      </c>
      <c r="CS73" s="188">
        <v>1690</v>
      </c>
      <c r="CT73" s="188">
        <v>-100</v>
      </c>
      <c r="CU73" s="188">
        <v>1901</v>
      </c>
      <c r="CV73" s="190"/>
      <c r="CW73" s="188">
        <v>6075</v>
      </c>
      <c r="CX73" s="188">
        <v>0</v>
      </c>
      <c r="CY73" s="188">
        <v>2468</v>
      </c>
      <c r="CZ73" s="188">
        <v>3045</v>
      </c>
      <c r="DA73" s="188">
        <v>5486</v>
      </c>
      <c r="DB73" s="188">
        <v>7885</v>
      </c>
      <c r="DC73" s="188">
        <v>8798</v>
      </c>
      <c r="DD73" s="188">
        <v>-1591</v>
      </c>
      <c r="DE73" s="188">
        <v>0</v>
      </c>
      <c r="DF73" s="188">
        <v>0</v>
      </c>
      <c r="DH73" s="188">
        <v>6966</v>
      </c>
      <c r="DI73" s="188">
        <v>0</v>
      </c>
      <c r="DJ73" s="188">
        <v>2390</v>
      </c>
      <c r="DK73" s="188">
        <v>3281</v>
      </c>
      <c r="DL73" s="188">
        <v>4725</v>
      </c>
      <c r="DM73" s="188">
        <v>7281</v>
      </c>
      <c r="DN73" s="188">
        <v>3894</v>
      </c>
      <c r="DO73" s="188">
        <v>275</v>
      </c>
      <c r="DP73" s="188">
        <v>-284</v>
      </c>
      <c r="DQ73" s="188">
        <v>4383</v>
      </c>
      <c r="DS73" s="188">
        <v>7093</v>
      </c>
      <c r="DT73" s="188">
        <v>0</v>
      </c>
      <c r="DU73" s="188">
        <v>1284</v>
      </c>
      <c r="DV73" s="188">
        <v>1884</v>
      </c>
      <c r="DW73" s="188">
        <v>8109</v>
      </c>
      <c r="DX73" s="188">
        <v>3517</v>
      </c>
      <c r="DY73" s="188">
        <v>4840</v>
      </c>
      <c r="DZ73" s="188">
        <v>1391</v>
      </c>
      <c r="EA73" s="188">
        <v>-150</v>
      </c>
      <c r="EB73" s="188">
        <v>5255</v>
      </c>
      <c r="ED73" s="188">
        <v>7082</v>
      </c>
      <c r="EE73" s="188">
        <v>0</v>
      </c>
      <c r="EF73" s="188">
        <v>911</v>
      </c>
      <c r="EG73" s="188">
        <v>1362</v>
      </c>
      <c r="EH73" s="188">
        <v>2728</v>
      </c>
      <c r="EI73" s="188">
        <v>14536</v>
      </c>
      <c r="EJ73" s="188">
        <v>9018</v>
      </c>
      <c r="EK73" s="188">
        <v>-1322</v>
      </c>
      <c r="EL73" s="188">
        <v>-100</v>
      </c>
      <c r="EM73" s="188">
        <v>0</v>
      </c>
      <c r="EO73" s="188">
        <v>6457</v>
      </c>
      <c r="EP73" s="188">
        <v>0</v>
      </c>
      <c r="EQ73" s="188">
        <v>5961</v>
      </c>
      <c r="ER73" s="188">
        <v>2650</v>
      </c>
      <c r="ES73" s="188">
        <v>3302</v>
      </c>
      <c r="ET73" s="188">
        <v>7969</v>
      </c>
      <c r="EU73" s="188">
        <v>6358</v>
      </c>
      <c r="EV73" s="188">
        <v>-1037</v>
      </c>
      <c r="EW73" s="188">
        <v>0</v>
      </c>
      <c r="EX73" s="188">
        <v>0</v>
      </c>
      <c r="EZ73" s="188">
        <v>6874</v>
      </c>
      <c r="FA73" s="188">
        <v>0</v>
      </c>
      <c r="FB73" s="188">
        <v>5167</v>
      </c>
      <c r="FC73" s="188">
        <v>4248</v>
      </c>
      <c r="FD73" s="188">
        <v>3027</v>
      </c>
      <c r="FE73" s="188">
        <v>4762</v>
      </c>
      <c r="FF73" s="188">
        <v>3981</v>
      </c>
      <c r="FG73" s="188">
        <v>-1052</v>
      </c>
      <c r="FH73" s="188">
        <v>-277</v>
      </c>
      <c r="FI73" s="188">
        <v>4718</v>
      </c>
      <c r="FK73" s="188">
        <v>5036</v>
      </c>
      <c r="FL73" s="188">
        <v>0</v>
      </c>
      <c r="FM73" s="188">
        <v>6194</v>
      </c>
      <c r="FN73" s="188">
        <v>4483</v>
      </c>
      <c r="FO73" s="188">
        <v>1139</v>
      </c>
      <c r="FP73" s="188">
        <v>10196</v>
      </c>
      <c r="FQ73" s="188">
        <v>4131</v>
      </c>
      <c r="FR73" s="188">
        <v>-1925</v>
      </c>
      <c r="FS73" s="188">
        <v>-102</v>
      </c>
      <c r="FT73" s="188">
        <v>3615</v>
      </c>
      <c r="FV73" s="188">
        <v>5884</v>
      </c>
      <c r="FW73" s="188">
        <v>0</v>
      </c>
      <c r="FX73" s="188">
        <v>1458</v>
      </c>
      <c r="FY73" s="188">
        <v>1872</v>
      </c>
      <c r="FZ73" s="188">
        <v>3965</v>
      </c>
      <c r="GA73" s="188">
        <v>12388</v>
      </c>
      <c r="GB73" s="188">
        <v>5550</v>
      </c>
      <c r="GC73" s="188">
        <v>-2432</v>
      </c>
      <c r="GD73" s="188">
        <v>-100</v>
      </c>
      <c r="GE73" s="188">
        <v>3935</v>
      </c>
      <c r="GG73" s="188">
        <v>5041</v>
      </c>
      <c r="GH73" s="188">
        <v>0</v>
      </c>
      <c r="GI73" s="188">
        <v>7977</v>
      </c>
      <c r="GJ73" s="188">
        <v>2708</v>
      </c>
      <c r="GK73" s="188">
        <v>3540</v>
      </c>
      <c r="GL73" s="188">
        <v>3460</v>
      </c>
      <c r="GM73" s="188">
        <v>4928</v>
      </c>
      <c r="GN73" s="188">
        <v>529</v>
      </c>
      <c r="GO73" s="188">
        <v>-232</v>
      </c>
      <c r="GP73" s="188">
        <v>4259</v>
      </c>
      <c r="GR73" s="188">
        <v>6348</v>
      </c>
      <c r="GS73" s="188">
        <v>0</v>
      </c>
      <c r="GT73" s="188">
        <v>1752</v>
      </c>
      <c r="GU73" s="188">
        <v>2625</v>
      </c>
      <c r="GV73" s="188">
        <v>3797</v>
      </c>
      <c r="GW73" s="188">
        <v>12629</v>
      </c>
      <c r="GX73" s="188">
        <v>5705</v>
      </c>
      <c r="GY73" s="188">
        <v>-1078</v>
      </c>
      <c r="GZ73" s="188">
        <v>0</v>
      </c>
      <c r="HA73" s="188">
        <v>0</v>
      </c>
      <c r="HC73" s="188">
        <v>6067</v>
      </c>
      <c r="HD73" s="188">
        <v>0</v>
      </c>
      <c r="HE73" s="188">
        <v>1657</v>
      </c>
      <c r="HF73" s="188">
        <v>1319</v>
      </c>
      <c r="HG73" s="188">
        <v>5974</v>
      </c>
      <c r="HH73" s="188">
        <v>12237</v>
      </c>
      <c r="HI73" s="188">
        <v>6982</v>
      </c>
      <c r="HJ73" s="188">
        <v>-1808</v>
      </c>
      <c r="HK73" s="188">
        <v>0</v>
      </c>
      <c r="HL73" s="188">
        <v>0</v>
      </c>
      <c r="HN73" s="188">
        <v>7083</v>
      </c>
      <c r="HO73" s="188">
        <v>0</v>
      </c>
      <c r="HP73" s="188">
        <v>1285</v>
      </c>
      <c r="HQ73" s="188">
        <v>949</v>
      </c>
      <c r="HR73" s="188">
        <v>5545</v>
      </c>
      <c r="HS73" s="188">
        <v>11079</v>
      </c>
      <c r="HT73" s="188">
        <v>8442</v>
      </c>
      <c r="HU73" s="188">
        <v>-110</v>
      </c>
      <c r="HV73" s="188">
        <v>-151</v>
      </c>
      <c r="HW73" s="188">
        <v>0</v>
      </c>
      <c r="HY73" s="188">
        <v>5974</v>
      </c>
      <c r="HZ73" s="188">
        <v>0</v>
      </c>
      <c r="IA73" s="188">
        <v>6748</v>
      </c>
      <c r="IB73" s="188">
        <v>5957</v>
      </c>
      <c r="IC73" s="188">
        <v>3902</v>
      </c>
      <c r="ID73" s="188">
        <v>2296</v>
      </c>
      <c r="IE73" s="188">
        <v>5177</v>
      </c>
      <c r="IF73" s="188">
        <v>-302</v>
      </c>
      <c r="IG73" s="188">
        <v>-201</v>
      </c>
      <c r="IH73" s="188">
        <v>3101</v>
      </c>
      <c r="IJ73" s="188">
        <v>7078</v>
      </c>
      <c r="IK73" s="188">
        <v>0</v>
      </c>
      <c r="IL73" s="188">
        <v>1670</v>
      </c>
      <c r="IM73" s="188">
        <v>2317</v>
      </c>
      <c r="IN73" s="188">
        <v>9184</v>
      </c>
      <c r="IO73" s="188">
        <v>6048</v>
      </c>
      <c r="IP73" s="188">
        <v>7840</v>
      </c>
      <c r="IQ73" s="188">
        <v>-275</v>
      </c>
      <c r="IR73" s="188">
        <v>-151</v>
      </c>
      <c r="IS73" s="188">
        <v>0</v>
      </c>
      <c r="IU73" s="188">
        <v>5942</v>
      </c>
      <c r="IV73" s="188">
        <v>0</v>
      </c>
      <c r="IW73" s="188">
        <v>6549</v>
      </c>
      <c r="IX73" s="188">
        <v>4560</v>
      </c>
      <c r="IY73" s="188">
        <v>2533</v>
      </c>
      <c r="IZ73" s="188">
        <v>3807</v>
      </c>
      <c r="JA73" s="188">
        <v>5211</v>
      </c>
      <c r="JB73" s="188">
        <v>454</v>
      </c>
      <c r="JC73" s="188">
        <v>-201</v>
      </c>
      <c r="JD73" s="188">
        <v>3573</v>
      </c>
      <c r="JF73" s="188">
        <v>6983</v>
      </c>
      <c r="JG73" s="188">
        <v>0</v>
      </c>
      <c r="JH73" s="188">
        <v>7065</v>
      </c>
      <c r="JI73" s="188">
        <v>7850</v>
      </c>
      <c r="JJ73" s="188">
        <v>4831</v>
      </c>
      <c r="JK73" s="188">
        <v>1431</v>
      </c>
      <c r="JL73" s="188">
        <v>4060</v>
      </c>
      <c r="JM73" s="188">
        <v>-1689</v>
      </c>
      <c r="JN73" s="188">
        <v>-173</v>
      </c>
      <c r="JO73" s="188">
        <v>1573</v>
      </c>
      <c r="JQ73" s="188">
        <v>7077</v>
      </c>
      <c r="JR73" s="188">
        <v>0</v>
      </c>
      <c r="JS73" s="188">
        <v>1332</v>
      </c>
      <c r="JT73" s="188">
        <v>1393</v>
      </c>
      <c r="JU73" s="188">
        <v>9240</v>
      </c>
      <c r="JV73" s="188">
        <v>5548</v>
      </c>
      <c r="JW73" s="188">
        <v>8628</v>
      </c>
      <c r="JX73" s="188">
        <v>-175</v>
      </c>
      <c r="JY73" s="188">
        <v>-151</v>
      </c>
      <c r="JZ73" s="188">
        <v>0</v>
      </c>
      <c r="KB73" s="188">
        <v>4215</v>
      </c>
      <c r="KC73" s="188">
        <v>0</v>
      </c>
      <c r="KD73" s="188">
        <v>7611</v>
      </c>
      <c r="KE73" s="188">
        <v>1194</v>
      </c>
      <c r="KF73" s="188">
        <v>1415</v>
      </c>
      <c r="KG73" s="188">
        <v>6543</v>
      </c>
      <c r="KH73" s="188">
        <v>4067</v>
      </c>
      <c r="KI73" s="188">
        <v>-294</v>
      </c>
      <c r="KJ73" s="188">
        <v>-232</v>
      </c>
      <c r="KK73" s="188">
        <v>4873</v>
      </c>
      <c r="KM73" s="188">
        <v>7095</v>
      </c>
      <c r="KN73" s="188">
        <v>0</v>
      </c>
      <c r="KO73" s="188">
        <v>7488</v>
      </c>
      <c r="KP73" s="188">
        <v>3094</v>
      </c>
      <c r="KQ73" s="188">
        <v>4018</v>
      </c>
      <c r="KR73" s="188">
        <v>3482</v>
      </c>
      <c r="KS73" s="188">
        <v>3778</v>
      </c>
      <c r="KT73" s="188">
        <v>2556</v>
      </c>
      <c r="KU73" s="188">
        <v>-176</v>
      </c>
      <c r="KV73" s="188">
        <v>1554</v>
      </c>
      <c r="KX73" s="188">
        <v>6085</v>
      </c>
      <c r="KY73" s="188">
        <v>0</v>
      </c>
      <c r="KZ73" s="188">
        <v>1051</v>
      </c>
      <c r="LA73" s="188">
        <v>2355</v>
      </c>
      <c r="LB73" s="188">
        <v>7722</v>
      </c>
      <c r="LC73" s="188">
        <v>9892</v>
      </c>
      <c r="LD73" s="188">
        <v>7714</v>
      </c>
      <c r="LE73" s="188">
        <v>-792</v>
      </c>
      <c r="LF73" s="188">
        <v>-202</v>
      </c>
      <c r="LG73" s="188">
        <v>0</v>
      </c>
      <c r="LI73" s="188">
        <v>7102</v>
      </c>
      <c r="LJ73" s="188">
        <v>0</v>
      </c>
      <c r="LK73" s="188">
        <v>7023</v>
      </c>
      <c r="LL73" s="188">
        <v>3010</v>
      </c>
      <c r="LM73" s="188">
        <v>4407</v>
      </c>
      <c r="LN73" s="188">
        <v>2263</v>
      </c>
      <c r="LO73" s="188">
        <v>3927</v>
      </c>
      <c r="LP73" s="188">
        <v>2768</v>
      </c>
      <c r="LQ73" s="188">
        <v>-175</v>
      </c>
      <c r="LR73" s="188">
        <v>2439</v>
      </c>
      <c r="LT73" s="188">
        <v>6087</v>
      </c>
      <c r="LU73" s="188">
        <v>0</v>
      </c>
      <c r="LV73" s="188">
        <v>1279</v>
      </c>
      <c r="LW73" s="188">
        <v>4469</v>
      </c>
      <c r="LX73" s="188">
        <v>8098</v>
      </c>
      <c r="LY73" s="188">
        <v>4146</v>
      </c>
      <c r="LZ73" s="188">
        <v>6216</v>
      </c>
      <c r="MA73" s="188">
        <v>-252</v>
      </c>
      <c r="MB73" s="188">
        <v>-151</v>
      </c>
      <c r="MC73" s="188">
        <v>0</v>
      </c>
    </row>
    <row r="74" spans="2:341">
      <c r="B74" s="208">
        <f t="shared" si="20"/>
        <v>6425.5</v>
      </c>
      <c r="C74" s="208">
        <f t="shared" si="21"/>
        <v>0</v>
      </c>
      <c r="D74" s="208">
        <f t="shared" si="22"/>
        <v>4147.2666666666664</v>
      </c>
      <c r="E74" s="208">
        <f t="shared" si="23"/>
        <v>3247.9666666666667</v>
      </c>
      <c r="F74" s="208">
        <f t="shared" si="24"/>
        <v>5389.4333333333334</v>
      </c>
      <c r="G74" s="208">
        <f t="shared" si="25"/>
        <v>6216.7333333333336</v>
      </c>
      <c r="H74" s="208">
        <f t="shared" si="26"/>
        <v>5864.2</v>
      </c>
      <c r="I74" s="208">
        <f t="shared" si="27"/>
        <v>-358.66666666666669</v>
      </c>
      <c r="J74" s="208">
        <f t="shared" si="28"/>
        <v>-156.53333333333333</v>
      </c>
      <c r="K74" s="208">
        <f t="shared" si="29"/>
        <v>1912.3</v>
      </c>
      <c r="M74" s="188">
        <v>7086</v>
      </c>
      <c r="N74" s="188">
        <v>0</v>
      </c>
      <c r="O74" s="188">
        <v>1428</v>
      </c>
      <c r="P74" s="188">
        <v>2118</v>
      </c>
      <c r="Q74" s="188">
        <v>8764</v>
      </c>
      <c r="R74" s="188">
        <v>5227</v>
      </c>
      <c r="S74" s="188">
        <v>8644</v>
      </c>
      <c r="T74" s="188">
        <v>119</v>
      </c>
      <c r="U74" s="188">
        <v>-150</v>
      </c>
      <c r="V74" s="188">
        <v>0</v>
      </c>
      <c r="X74" s="188">
        <v>7057</v>
      </c>
      <c r="Y74" s="188">
        <v>0</v>
      </c>
      <c r="Z74" s="188">
        <v>2420</v>
      </c>
      <c r="AA74" s="188">
        <v>2695</v>
      </c>
      <c r="AB74" s="188">
        <v>8943</v>
      </c>
      <c r="AC74" s="188">
        <v>7442</v>
      </c>
      <c r="AD74" s="188">
        <v>4567</v>
      </c>
      <c r="AE74" s="188">
        <v>-1201</v>
      </c>
      <c r="AF74" s="188">
        <v>-102</v>
      </c>
      <c r="AG74" s="188">
        <v>1797</v>
      </c>
      <c r="AI74" s="188">
        <v>6866</v>
      </c>
      <c r="AJ74" s="188">
        <v>0</v>
      </c>
      <c r="AK74" s="188">
        <v>8511</v>
      </c>
      <c r="AL74" s="188">
        <v>3210</v>
      </c>
      <c r="AM74" s="188">
        <v>3787</v>
      </c>
      <c r="AN74" s="188">
        <v>4641</v>
      </c>
      <c r="AO74" s="188">
        <v>3744</v>
      </c>
      <c r="AP74" s="188">
        <v>-695</v>
      </c>
      <c r="AQ74" s="188">
        <v>-284</v>
      </c>
      <c r="AR74" s="188">
        <v>2944</v>
      </c>
      <c r="AT74" s="188">
        <v>7077</v>
      </c>
      <c r="AU74" s="188">
        <v>0</v>
      </c>
      <c r="AV74" s="188">
        <v>1949</v>
      </c>
      <c r="AW74" s="188">
        <v>3438</v>
      </c>
      <c r="AX74" s="188">
        <v>10125</v>
      </c>
      <c r="AY74" s="188">
        <v>3830</v>
      </c>
      <c r="AZ74" s="188">
        <v>8243</v>
      </c>
      <c r="BA74" s="188">
        <v>-1065</v>
      </c>
      <c r="BB74" s="188">
        <v>-150</v>
      </c>
      <c r="BC74" s="188">
        <v>0</v>
      </c>
      <c r="BE74" s="188">
        <v>5975</v>
      </c>
      <c r="BF74" s="188">
        <v>0</v>
      </c>
      <c r="BG74" s="188">
        <v>7195</v>
      </c>
      <c r="BH74" s="188">
        <v>6358</v>
      </c>
      <c r="BI74" s="188">
        <v>5564</v>
      </c>
      <c r="BJ74" s="188">
        <v>1668</v>
      </c>
      <c r="BK74" s="188">
        <v>5028</v>
      </c>
      <c r="BL74" s="188">
        <v>-554</v>
      </c>
      <c r="BM74" s="188">
        <v>-263</v>
      </c>
      <c r="BN74" s="188">
        <v>1877</v>
      </c>
      <c r="BP74" s="188">
        <v>7087</v>
      </c>
      <c r="BQ74" s="188">
        <v>0</v>
      </c>
      <c r="BR74" s="188">
        <v>1117</v>
      </c>
      <c r="BS74" s="188">
        <v>2370</v>
      </c>
      <c r="BT74" s="188">
        <v>10157</v>
      </c>
      <c r="BU74" s="188">
        <v>5787</v>
      </c>
      <c r="BV74" s="188">
        <v>7983</v>
      </c>
      <c r="BW74" s="188">
        <v>-107</v>
      </c>
      <c r="BX74" s="188">
        <v>-151</v>
      </c>
      <c r="BY74" s="188">
        <v>0</v>
      </c>
      <c r="CA74" s="188">
        <v>6905</v>
      </c>
      <c r="CB74" s="188">
        <v>0</v>
      </c>
      <c r="CC74" s="188">
        <v>8575</v>
      </c>
      <c r="CD74" s="188">
        <v>3741</v>
      </c>
      <c r="CE74" s="188">
        <v>6108</v>
      </c>
      <c r="CF74" s="188">
        <v>986</v>
      </c>
      <c r="CG74" s="188">
        <v>3986</v>
      </c>
      <c r="CH74" s="188">
        <v>-818</v>
      </c>
      <c r="CI74" s="188">
        <v>-283</v>
      </c>
      <c r="CJ74" s="188">
        <v>4165</v>
      </c>
      <c r="CL74" s="188">
        <v>5062</v>
      </c>
      <c r="CM74" s="188">
        <v>0</v>
      </c>
      <c r="CN74" s="188">
        <v>7034</v>
      </c>
      <c r="CO74" s="188">
        <v>7137</v>
      </c>
      <c r="CP74" s="188">
        <v>3490</v>
      </c>
      <c r="CQ74" s="188">
        <v>2139</v>
      </c>
      <c r="CR74" s="188">
        <v>4209</v>
      </c>
      <c r="CS74" s="188">
        <v>1792</v>
      </c>
      <c r="CT74" s="188">
        <v>-100</v>
      </c>
      <c r="CU74" s="188">
        <v>2011</v>
      </c>
      <c r="CV74" s="190"/>
      <c r="CW74" s="188">
        <v>6075</v>
      </c>
      <c r="CX74" s="188">
        <v>0</v>
      </c>
      <c r="CY74" s="188">
        <v>2451</v>
      </c>
      <c r="CZ74" s="188">
        <v>3057</v>
      </c>
      <c r="DA74" s="188">
        <v>5446</v>
      </c>
      <c r="DB74" s="188">
        <v>8059</v>
      </c>
      <c r="DC74" s="188">
        <v>8860</v>
      </c>
      <c r="DD74" s="188">
        <v>-1559</v>
      </c>
      <c r="DE74" s="188">
        <v>0</v>
      </c>
      <c r="DF74" s="188">
        <v>0</v>
      </c>
      <c r="DH74" s="188">
        <v>6966</v>
      </c>
      <c r="DI74" s="188">
        <v>0</v>
      </c>
      <c r="DJ74" s="188">
        <v>2392</v>
      </c>
      <c r="DK74" s="188">
        <v>3223</v>
      </c>
      <c r="DL74" s="188">
        <v>4598</v>
      </c>
      <c r="DM74" s="188">
        <v>7357</v>
      </c>
      <c r="DN74" s="188">
        <v>3894</v>
      </c>
      <c r="DO74" s="188">
        <v>122</v>
      </c>
      <c r="DP74" s="188">
        <v>-284</v>
      </c>
      <c r="DQ74" s="188">
        <v>4461</v>
      </c>
      <c r="DS74" s="188">
        <v>7090</v>
      </c>
      <c r="DT74" s="188">
        <v>0</v>
      </c>
      <c r="DU74" s="188">
        <v>1376</v>
      </c>
      <c r="DV74" s="188">
        <v>1906</v>
      </c>
      <c r="DW74" s="188">
        <v>8068</v>
      </c>
      <c r="DX74" s="188">
        <v>3605</v>
      </c>
      <c r="DY74" s="188">
        <v>4840</v>
      </c>
      <c r="DZ74" s="188">
        <v>1201</v>
      </c>
      <c r="EA74" s="188">
        <v>-151</v>
      </c>
      <c r="EB74" s="188">
        <v>5328</v>
      </c>
      <c r="ED74" s="188">
        <v>7086</v>
      </c>
      <c r="EE74" s="188">
        <v>0</v>
      </c>
      <c r="EF74" s="188">
        <v>935</v>
      </c>
      <c r="EG74" s="188">
        <v>1453</v>
      </c>
      <c r="EH74" s="188">
        <v>2817</v>
      </c>
      <c r="EI74" s="188">
        <v>14376</v>
      </c>
      <c r="EJ74" s="188">
        <v>8923</v>
      </c>
      <c r="EK74" s="188">
        <v>-1139</v>
      </c>
      <c r="EL74" s="188">
        <v>-100</v>
      </c>
      <c r="EM74" s="188">
        <v>0</v>
      </c>
      <c r="EO74" s="188">
        <v>6454</v>
      </c>
      <c r="EP74" s="188">
        <v>0</v>
      </c>
      <c r="EQ74" s="188">
        <v>5726</v>
      </c>
      <c r="ER74" s="188">
        <v>2516</v>
      </c>
      <c r="ES74" s="188">
        <v>3148</v>
      </c>
      <c r="ET74" s="188">
        <v>8179</v>
      </c>
      <c r="EU74" s="188">
        <v>6443</v>
      </c>
      <c r="EV74" s="188">
        <v>-892</v>
      </c>
      <c r="EW74" s="188">
        <v>0</v>
      </c>
      <c r="EX74" s="188">
        <v>0</v>
      </c>
      <c r="EZ74" s="188">
        <v>6872</v>
      </c>
      <c r="FA74" s="188">
        <v>0</v>
      </c>
      <c r="FB74" s="188">
        <v>5177</v>
      </c>
      <c r="FC74" s="188">
        <v>4431</v>
      </c>
      <c r="FD74" s="188">
        <v>3021</v>
      </c>
      <c r="FE74" s="188">
        <v>4691</v>
      </c>
      <c r="FF74" s="188">
        <v>3981</v>
      </c>
      <c r="FG74" s="188">
        <v>-1267</v>
      </c>
      <c r="FH74" s="188">
        <v>-277</v>
      </c>
      <c r="FI74" s="188">
        <v>4810</v>
      </c>
      <c r="FK74" s="188">
        <v>5036</v>
      </c>
      <c r="FL74" s="188">
        <v>0</v>
      </c>
      <c r="FM74" s="188">
        <v>6171</v>
      </c>
      <c r="FN74" s="188">
        <v>4397</v>
      </c>
      <c r="FO74" s="188">
        <v>1057</v>
      </c>
      <c r="FP74" s="188">
        <v>10271</v>
      </c>
      <c r="FQ74" s="188">
        <v>4131</v>
      </c>
      <c r="FR74" s="188">
        <v>-1772</v>
      </c>
      <c r="FS74" s="188">
        <v>-102</v>
      </c>
      <c r="FT74" s="188">
        <v>3660</v>
      </c>
      <c r="FV74" s="188">
        <v>5882</v>
      </c>
      <c r="FW74" s="188">
        <v>0</v>
      </c>
      <c r="FX74" s="188">
        <v>1453</v>
      </c>
      <c r="FY74" s="188">
        <v>1819</v>
      </c>
      <c r="FZ74" s="188">
        <v>3454</v>
      </c>
      <c r="GA74" s="188">
        <v>12484</v>
      </c>
      <c r="GB74" s="188">
        <v>5550</v>
      </c>
      <c r="GC74" s="188">
        <v>-2334</v>
      </c>
      <c r="GD74" s="188">
        <v>-100</v>
      </c>
      <c r="GE74" s="188">
        <v>4061</v>
      </c>
      <c r="GG74" s="188">
        <v>5043</v>
      </c>
      <c r="GH74" s="188">
        <v>0</v>
      </c>
      <c r="GI74" s="188">
        <v>7983</v>
      </c>
      <c r="GJ74" s="188">
        <v>2672</v>
      </c>
      <c r="GK74" s="188">
        <v>3559</v>
      </c>
      <c r="GL74" s="188">
        <v>3477</v>
      </c>
      <c r="GM74" s="188">
        <v>4928</v>
      </c>
      <c r="GN74" s="188">
        <v>417</v>
      </c>
      <c r="GO74" s="188">
        <v>-232</v>
      </c>
      <c r="GP74" s="188">
        <v>4326</v>
      </c>
      <c r="GR74" s="188">
        <v>6355</v>
      </c>
      <c r="GS74" s="188">
        <v>0</v>
      </c>
      <c r="GT74" s="188">
        <v>1786</v>
      </c>
      <c r="GU74" s="188">
        <v>2357</v>
      </c>
      <c r="GV74" s="188">
        <v>3850</v>
      </c>
      <c r="GW74" s="188">
        <v>13146</v>
      </c>
      <c r="GX74" s="188">
        <v>5708</v>
      </c>
      <c r="GY74" s="188">
        <v>-1155</v>
      </c>
      <c r="GZ74" s="188">
        <v>0</v>
      </c>
      <c r="HA74" s="188">
        <v>0</v>
      </c>
      <c r="HC74" s="188">
        <v>6068</v>
      </c>
      <c r="HD74" s="188">
        <v>0</v>
      </c>
      <c r="HE74" s="188">
        <v>1645</v>
      </c>
      <c r="HF74" s="188">
        <v>1285</v>
      </c>
      <c r="HG74" s="188">
        <v>5928</v>
      </c>
      <c r="HH74" s="188">
        <v>12200</v>
      </c>
      <c r="HI74" s="188">
        <v>7088</v>
      </c>
      <c r="HJ74" s="188">
        <v>-1978</v>
      </c>
      <c r="HK74" s="188">
        <v>0</v>
      </c>
      <c r="HL74" s="188">
        <v>0</v>
      </c>
      <c r="HN74" s="188">
        <v>7080</v>
      </c>
      <c r="HO74" s="188">
        <v>0</v>
      </c>
      <c r="HP74" s="188">
        <v>1302</v>
      </c>
      <c r="HQ74" s="188">
        <v>1001</v>
      </c>
      <c r="HR74" s="188">
        <v>5620</v>
      </c>
      <c r="HS74" s="188">
        <v>11297</v>
      </c>
      <c r="HT74" s="188">
        <v>8375</v>
      </c>
      <c r="HU74" s="188">
        <v>-255</v>
      </c>
      <c r="HV74" s="188">
        <v>-151</v>
      </c>
      <c r="HW74" s="188">
        <v>0</v>
      </c>
      <c r="HY74" s="188">
        <v>5975</v>
      </c>
      <c r="HZ74" s="188">
        <v>0</v>
      </c>
      <c r="IA74" s="188">
        <v>6842</v>
      </c>
      <c r="IB74" s="188">
        <v>5936</v>
      </c>
      <c r="IC74" s="188">
        <v>3639</v>
      </c>
      <c r="ID74" s="188">
        <v>2329</v>
      </c>
      <c r="IE74" s="188">
        <v>5177</v>
      </c>
      <c r="IF74" s="188">
        <v>-358</v>
      </c>
      <c r="IG74" s="188">
        <v>-202</v>
      </c>
      <c r="IH74" s="188">
        <v>3257</v>
      </c>
      <c r="IJ74" s="188">
        <v>7076</v>
      </c>
      <c r="IK74" s="188">
        <v>0</v>
      </c>
      <c r="IL74" s="188">
        <v>1638</v>
      </c>
      <c r="IM74" s="188">
        <v>2421</v>
      </c>
      <c r="IN74" s="188">
        <v>9120</v>
      </c>
      <c r="IO74" s="188">
        <v>6113</v>
      </c>
      <c r="IP74" s="188">
        <v>7902</v>
      </c>
      <c r="IQ74" s="188">
        <v>-310</v>
      </c>
      <c r="IR74" s="188">
        <v>-150</v>
      </c>
      <c r="IS74" s="188">
        <v>0</v>
      </c>
      <c r="IU74" s="188">
        <v>5944</v>
      </c>
      <c r="IV74" s="188">
        <v>0</v>
      </c>
      <c r="IW74" s="188">
        <v>6538</v>
      </c>
      <c r="IX74" s="188">
        <v>4482</v>
      </c>
      <c r="IY74" s="188">
        <v>2613</v>
      </c>
      <c r="IZ74" s="188">
        <v>3882</v>
      </c>
      <c r="JA74" s="188">
        <v>5211</v>
      </c>
      <c r="JB74" s="188">
        <v>385</v>
      </c>
      <c r="JC74" s="188">
        <v>-200</v>
      </c>
      <c r="JD74" s="188">
        <v>3726</v>
      </c>
      <c r="JF74" s="188">
        <v>6981</v>
      </c>
      <c r="JG74" s="188">
        <v>0</v>
      </c>
      <c r="JH74" s="188">
        <v>7103</v>
      </c>
      <c r="JI74" s="188">
        <v>7830</v>
      </c>
      <c r="JJ74" s="188">
        <v>4579</v>
      </c>
      <c r="JK74" s="188">
        <v>1459</v>
      </c>
      <c r="JL74" s="188">
        <v>4060</v>
      </c>
      <c r="JM74" s="188">
        <v>-1786</v>
      </c>
      <c r="JN74" s="188">
        <v>-174</v>
      </c>
      <c r="JO74" s="188">
        <v>1686</v>
      </c>
      <c r="JQ74" s="188">
        <v>7077</v>
      </c>
      <c r="JR74" s="188">
        <v>0</v>
      </c>
      <c r="JS74" s="188">
        <v>1333</v>
      </c>
      <c r="JT74" s="188">
        <v>1414</v>
      </c>
      <c r="JU74" s="188">
        <v>9114</v>
      </c>
      <c r="JV74" s="188">
        <v>5528</v>
      </c>
      <c r="JW74" s="188">
        <v>8612</v>
      </c>
      <c r="JX74" s="188">
        <v>-164</v>
      </c>
      <c r="JY74" s="188">
        <v>-151</v>
      </c>
      <c r="JZ74" s="188">
        <v>0</v>
      </c>
      <c r="KB74" s="188">
        <v>4212</v>
      </c>
      <c r="KC74" s="188">
        <v>0</v>
      </c>
      <c r="KD74" s="188">
        <v>7471</v>
      </c>
      <c r="KE74" s="188">
        <v>1128</v>
      </c>
      <c r="KF74" s="188">
        <v>1153</v>
      </c>
      <c r="KG74" s="188">
        <v>6679</v>
      </c>
      <c r="KH74" s="188">
        <v>4067</v>
      </c>
      <c r="KI74" s="188">
        <v>-88</v>
      </c>
      <c r="KJ74" s="188">
        <v>-233</v>
      </c>
      <c r="KK74" s="188">
        <v>4948</v>
      </c>
      <c r="KM74" s="188">
        <v>7101</v>
      </c>
      <c r="KN74" s="188">
        <v>0</v>
      </c>
      <c r="KO74" s="188">
        <v>7476</v>
      </c>
      <c r="KP74" s="188">
        <v>2993</v>
      </c>
      <c r="KQ74" s="188">
        <v>3844</v>
      </c>
      <c r="KR74" s="188">
        <v>3421</v>
      </c>
      <c r="KS74" s="188">
        <v>3778</v>
      </c>
      <c r="KT74" s="188">
        <v>2707</v>
      </c>
      <c r="KU74" s="188">
        <v>-177</v>
      </c>
      <c r="KV74" s="188">
        <v>1661</v>
      </c>
      <c r="KX74" s="188">
        <v>6086</v>
      </c>
      <c r="KY74" s="188">
        <v>0</v>
      </c>
      <c r="KZ74" s="188">
        <v>1136</v>
      </c>
      <c r="LA74" s="188">
        <v>2269</v>
      </c>
      <c r="LB74" s="188">
        <v>7587</v>
      </c>
      <c r="LC74" s="188">
        <v>9884</v>
      </c>
      <c r="LD74" s="188">
        <v>7773</v>
      </c>
      <c r="LE74" s="188">
        <v>-526</v>
      </c>
      <c r="LF74" s="188">
        <v>-202</v>
      </c>
      <c r="LG74" s="188">
        <v>0</v>
      </c>
      <c r="LI74" s="188">
        <v>7106</v>
      </c>
      <c r="LJ74" s="188">
        <v>0</v>
      </c>
      <c r="LK74" s="188">
        <v>6976</v>
      </c>
      <c r="LL74" s="188">
        <v>3007</v>
      </c>
      <c r="LM74" s="188">
        <v>4276</v>
      </c>
      <c r="LN74" s="188">
        <v>2227</v>
      </c>
      <c r="LO74" s="188">
        <v>3927</v>
      </c>
      <c r="LP74" s="188">
        <v>2738</v>
      </c>
      <c r="LQ74" s="188">
        <v>-176</v>
      </c>
      <c r="LR74" s="188">
        <v>2651</v>
      </c>
      <c r="LT74" s="188">
        <v>6085</v>
      </c>
      <c r="LU74" s="188">
        <v>0</v>
      </c>
      <c r="LV74" s="188">
        <v>1279</v>
      </c>
      <c r="LW74" s="188">
        <v>4775</v>
      </c>
      <c r="LX74" s="188">
        <v>8254</v>
      </c>
      <c r="LY74" s="188">
        <v>4118</v>
      </c>
      <c r="LZ74" s="188">
        <v>6294</v>
      </c>
      <c r="MA74" s="188">
        <v>-218</v>
      </c>
      <c r="MB74" s="188">
        <v>-151</v>
      </c>
      <c r="MC74" s="188">
        <v>0</v>
      </c>
    </row>
    <row r="75" spans="2:341">
      <c r="B75" s="208">
        <f t="shared" si="20"/>
        <v>6424.333333333333</v>
      </c>
      <c r="C75" s="208">
        <f t="shared" si="21"/>
        <v>0</v>
      </c>
      <c r="D75" s="208">
        <f t="shared" si="22"/>
        <v>4135.8</v>
      </c>
      <c r="E75" s="208">
        <f t="shared" si="23"/>
        <v>3202.9</v>
      </c>
      <c r="F75" s="208">
        <f t="shared" si="24"/>
        <v>5276.4666666666662</v>
      </c>
      <c r="G75" s="208">
        <f t="shared" si="25"/>
        <v>6276.7333333333336</v>
      </c>
      <c r="H75" s="208">
        <f t="shared" si="26"/>
        <v>5890.6</v>
      </c>
      <c r="I75" s="208">
        <f t="shared" si="27"/>
        <v>-343.13333333333333</v>
      </c>
      <c r="J75" s="208">
        <f t="shared" si="28"/>
        <v>-156.46666666666667</v>
      </c>
      <c r="K75" s="208">
        <f t="shared" si="29"/>
        <v>1968.5</v>
      </c>
      <c r="M75" s="188">
        <v>7088</v>
      </c>
      <c r="N75" s="188">
        <v>0</v>
      </c>
      <c r="O75" s="188">
        <v>1383</v>
      </c>
      <c r="P75" s="188">
        <v>2123</v>
      </c>
      <c r="Q75" s="188">
        <v>8667</v>
      </c>
      <c r="R75" s="188">
        <v>5403</v>
      </c>
      <c r="S75" s="188">
        <v>8720</v>
      </c>
      <c r="T75" s="188">
        <v>-275</v>
      </c>
      <c r="U75" s="188">
        <v>-151</v>
      </c>
      <c r="V75" s="188">
        <v>0</v>
      </c>
      <c r="X75" s="188">
        <v>7056</v>
      </c>
      <c r="Y75" s="188">
        <v>0</v>
      </c>
      <c r="Z75" s="188">
        <v>2477</v>
      </c>
      <c r="AA75" s="188">
        <v>2646</v>
      </c>
      <c r="AB75" s="188">
        <v>8788</v>
      </c>
      <c r="AC75" s="188">
        <v>7572</v>
      </c>
      <c r="AD75" s="188">
        <v>4567</v>
      </c>
      <c r="AE75" s="188">
        <v>-1378</v>
      </c>
      <c r="AF75" s="188">
        <v>-101</v>
      </c>
      <c r="AG75" s="188">
        <v>1844</v>
      </c>
      <c r="AI75" s="188">
        <v>6859</v>
      </c>
      <c r="AJ75" s="188">
        <v>0</v>
      </c>
      <c r="AK75" s="188">
        <v>8485</v>
      </c>
      <c r="AL75" s="188">
        <v>3154</v>
      </c>
      <c r="AM75" s="188">
        <v>3593</v>
      </c>
      <c r="AN75" s="188">
        <v>4546</v>
      </c>
      <c r="AO75" s="188">
        <v>3744</v>
      </c>
      <c r="AP75" s="188">
        <v>-502</v>
      </c>
      <c r="AQ75" s="188">
        <v>-283</v>
      </c>
      <c r="AR75" s="188">
        <v>3074</v>
      </c>
      <c r="AT75" s="188">
        <v>7080</v>
      </c>
      <c r="AU75" s="188">
        <v>0</v>
      </c>
      <c r="AV75" s="188">
        <v>1822</v>
      </c>
      <c r="AW75" s="188">
        <v>3333</v>
      </c>
      <c r="AX75" s="188">
        <v>9876</v>
      </c>
      <c r="AY75" s="188">
        <v>3961</v>
      </c>
      <c r="AZ75" s="188">
        <v>8425</v>
      </c>
      <c r="BA75" s="188">
        <v>-949</v>
      </c>
      <c r="BB75" s="188">
        <v>-151</v>
      </c>
      <c r="BC75" s="188">
        <v>0</v>
      </c>
      <c r="BE75" s="188">
        <v>5972</v>
      </c>
      <c r="BF75" s="188">
        <v>0</v>
      </c>
      <c r="BG75" s="188">
        <v>7193</v>
      </c>
      <c r="BH75" s="188">
        <v>6353</v>
      </c>
      <c r="BI75" s="188">
        <v>5464</v>
      </c>
      <c r="BJ75" s="188">
        <v>1673</v>
      </c>
      <c r="BK75" s="188">
        <v>5028</v>
      </c>
      <c r="BL75" s="188">
        <v>-512</v>
      </c>
      <c r="BM75" s="188">
        <v>-263</v>
      </c>
      <c r="BN75" s="188">
        <v>1975</v>
      </c>
      <c r="BP75" s="188">
        <v>7086</v>
      </c>
      <c r="BQ75" s="188">
        <v>0</v>
      </c>
      <c r="BR75" s="188">
        <v>1115</v>
      </c>
      <c r="BS75" s="188">
        <v>2341</v>
      </c>
      <c r="BT75" s="188">
        <v>10064</v>
      </c>
      <c r="BU75" s="188">
        <v>6004</v>
      </c>
      <c r="BV75" s="188">
        <v>8002</v>
      </c>
      <c r="BW75" s="188">
        <v>-201</v>
      </c>
      <c r="BX75" s="188">
        <v>-150</v>
      </c>
      <c r="BY75" s="188">
        <v>0</v>
      </c>
      <c r="CA75" s="188">
        <v>6910</v>
      </c>
      <c r="CB75" s="188">
        <v>0</v>
      </c>
      <c r="CC75" s="188">
        <v>8578</v>
      </c>
      <c r="CD75" s="188">
        <v>3759</v>
      </c>
      <c r="CE75" s="188">
        <v>6181</v>
      </c>
      <c r="CF75" s="188">
        <v>1124</v>
      </c>
      <c r="CG75" s="188">
        <v>3986</v>
      </c>
      <c r="CH75" s="188">
        <v>-937</v>
      </c>
      <c r="CI75" s="188">
        <v>-283</v>
      </c>
      <c r="CJ75" s="188">
        <v>4230</v>
      </c>
      <c r="CL75" s="188">
        <v>5059</v>
      </c>
      <c r="CM75" s="188">
        <v>0</v>
      </c>
      <c r="CN75" s="188">
        <v>7006</v>
      </c>
      <c r="CO75" s="188">
        <v>7155</v>
      </c>
      <c r="CP75" s="188">
        <v>3093</v>
      </c>
      <c r="CQ75" s="188">
        <v>2166</v>
      </c>
      <c r="CR75" s="188">
        <v>4209</v>
      </c>
      <c r="CS75" s="188">
        <v>2016</v>
      </c>
      <c r="CT75" s="188">
        <v>-100</v>
      </c>
      <c r="CU75" s="188">
        <v>2095</v>
      </c>
      <c r="CV75" s="190"/>
      <c r="CW75" s="188">
        <v>6060</v>
      </c>
      <c r="CX75" s="188">
        <v>0</v>
      </c>
      <c r="CY75" s="188">
        <v>2399</v>
      </c>
      <c r="CZ75" s="188">
        <v>2809</v>
      </c>
      <c r="DA75" s="188">
        <v>5345</v>
      </c>
      <c r="DB75" s="188">
        <v>8179</v>
      </c>
      <c r="DC75" s="188">
        <v>8918</v>
      </c>
      <c r="DD75" s="188">
        <v>-1706</v>
      </c>
      <c r="DE75" s="188">
        <v>0</v>
      </c>
      <c r="DF75" s="188">
        <v>0</v>
      </c>
      <c r="DH75" s="188">
        <v>6966</v>
      </c>
      <c r="DI75" s="188">
        <v>0</v>
      </c>
      <c r="DJ75" s="188">
        <v>2414</v>
      </c>
      <c r="DK75" s="188">
        <v>3161</v>
      </c>
      <c r="DL75" s="188">
        <v>4316</v>
      </c>
      <c r="DM75" s="188">
        <v>7510</v>
      </c>
      <c r="DN75" s="188">
        <v>3894</v>
      </c>
      <c r="DO75" s="188">
        <v>438</v>
      </c>
      <c r="DP75" s="188">
        <v>-284</v>
      </c>
      <c r="DQ75" s="188">
        <v>4532</v>
      </c>
      <c r="DS75" s="188">
        <v>7093</v>
      </c>
      <c r="DT75" s="188">
        <v>0</v>
      </c>
      <c r="DU75" s="188">
        <v>1327</v>
      </c>
      <c r="DV75" s="188">
        <v>1829</v>
      </c>
      <c r="DW75" s="188">
        <v>7786</v>
      </c>
      <c r="DX75" s="188">
        <v>3674</v>
      </c>
      <c r="DY75" s="188">
        <v>4840</v>
      </c>
      <c r="DZ75" s="188">
        <v>1305</v>
      </c>
      <c r="EA75" s="188">
        <v>-151</v>
      </c>
      <c r="EB75" s="188">
        <v>5400</v>
      </c>
      <c r="ED75" s="188">
        <v>7080</v>
      </c>
      <c r="EE75" s="188">
        <v>0</v>
      </c>
      <c r="EF75" s="188">
        <v>956</v>
      </c>
      <c r="EG75" s="188">
        <v>1368</v>
      </c>
      <c r="EH75" s="188">
        <v>2572</v>
      </c>
      <c r="EI75" s="188">
        <v>14395</v>
      </c>
      <c r="EJ75" s="188">
        <v>9050</v>
      </c>
      <c r="EK75" s="188">
        <v>-1599</v>
      </c>
      <c r="EL75" s="188">
        <v>-100</v>
      </c>
      <c r="EM75" s="188">
        <v>0</v>
      </c>
      <c r="EO75" s="188">
        <v>6459</v>
      </c>
      <c r="EP75" s="188">
        <v>0</v>
      </c>
      <c r="EQ75" s="188">
        <v>5697</v>
      </c>
      <c r="ER75" s="188">
        <v>2454</v>
      </c>
      <c r="ES75" s="188">
        <v>2821</v>
      </c>
      <c r="ET75" s="188">
        <v>8300</v>
      </c>
      <c r="EU75" s="188">
        <v>6519</v>
      </c>
      <c r="EV75" s="188">
        <v>-815</v>
      </c>
      <c r="EW75" s="188">
        <v>0</v>
      </c>
      <c r="EX75" s="188">
        <v>0</v>
      </c>
      <c r="EZ75" s="188">
        <v>6873</v>
      </c>
      <c r="FA75" s="188">
        <v>0</v>
      </c>
      <c r="FB75" s="188">
        <v>5199</v>
      </c>
      <c r="FC75" s="188">
        <v>4440</v>
      </c>
      <c r="FD75" s="188">
        <v>2976</v>
      </c>
      <c r="FE75" s="188">
        <v>4673</v>
      </c>
      <c r="FF75" s="188">
        <v>3981</v>
      </c>
      <c r="FG75" s="188">
        <v>-1061</v>
      </c>
      <c r="FH75" s="188">
        <v>-277</v>
      </c>
      <c r="FI75" s="188">
        <v>4884</v>
      </c>
      <c r="FK75" s="188">
        <v>5037</v>
      </c>
      <c r="FL75" s="188">
        <v>0</v>
      </c>
      <c r="FM75" s="188">
        <v>6232</v>
      </c>
      <c r="FN75" s="188">
        <v>4343</v>
      </c>
      <c r="FO75" s="188">
        <v>911</v>
      </c>
      <c r="FP75" s="188">
        <v>10310</v>
      </c>
      <c r="FQ75" s="188">
        <v>4131</v>
      </c>
      <c r="FR75" s="188">
        <v>-1758</v>
      </c>
      <c r="FS75" s="188">
        <v>-102</v>
      </c>
      <c r="FT75" s="188">
        <v>3709</v>
      </c>
      <c r="FV75" s="188">
        <v>5888</v>
      </c>
      <c r="FW75" s="188">
        <v>0</v>
      </c>
      <c r="FX75" s="188">
        <v>1450</v>
      </c>
      <c r="FY75" s="188">
        <v>1826</v>
      </c>
      <c r="FZ75" s="188">
        <v>3497</v>
      </c>
      <c r="GA75" s="188">
        <v>12636</v>
      </c>
      <c r="GB75" s="188">
        <v>5550</v>
      </c>
      <c r="GC75" s="188">
        <v>-2321</v>
      </c>
      <c r="GD75" s="188">
        <v>-100</v>
      </c>
      <c r="GE75" s="188">
        <v>4139</v>
      </c>
      <c r="GG75" s="188">
        <v>5043</v>
      </c>
      <c r="GH75" s="188">
        <v>0</v>
      </c>
      <c r="GI75" s="188">
        <v>8007</v>
      </c>
      <c r="GJ75" s="188">
        <v>2665</v>
      </c>
      <c r="GK75" s="188">
        <v>3581</v>
      </c>
      <c r="GL75" s="188">
        <v>3510</v>
      </c>
      <c r="GM75" s="188">
        <v>4928</v>
      </c>
      <c r="GN75" s="188">
        <v>396</v>
      </c>
      <c r="GO75" s="188">
        <v>-232</v>
      </c>
      <c r="GP75" s="188">
        <v>4430</v>
      </c>
      <c r="GR75" s="188">
        <v>6355</v>
      </c>
      <c r="GS75" s="188">
        <v>0</v>
      </c>
      <c r="GT75" s="188">
        <v>1760</v>
      </c>
      <c r="GU75" s="188">
        <v>2289</v>
      </c>
      <c r="GV75" s="188">
        <v>3848</v>
      </c>
      <c r="GW75" s="188">
        <v>13063</v>
      </c>
      <c r="GX75" s="188">
        <v>5699</v>
      </c>
      <c r="GY75" s="188">
        <v>-1035</v>
      </c>
      <c r="GZ75" s="188">
        <v>0</v>
      </c>
      <c r="HA75" s="188">
        <v>0</v>
      </c>
      <c r="HC75" s="188">
        <v>6067</v>
      </c>
      <c r="HD75" s="188">
        <v>0</v>
      </c>
      <c r="HE75" s="188">
        <v>1664</v>
      </c>
      <c r="HF75" s="188">
        <v>1331</v>
      </c>
      <c r="HG75" s="188">
        <v>5918</v>
      </c>
      <c r="HH75" s="188">
        <v>12054</v>
      </c>
      <c r="HI75" s="188">
        <v>7090</v>
      </c>
      <c r="HJ75" s="188">
        <v>-1820</v>
      </c>
      <c r="HK75" s="188">
        <v>0</v>
      </c>
      <c r="HL75" s="188">
        <v>0</v>
      </c>
      <c r="HN75" s="188">
        <v>7073</v>
      </c>
      <c r="HO75" s="188">
        <v>0</v>
      </c>
      <c r="HP75" s="188">
        <v>1275</v>
      </c>
      <c r="HQ75" s="188">
        <v>956</v>
      </c>
      <c r="HR75" s="188">
        <v>5495</v>
      </c>
      <c r="HS75" s="188">
        <v>11395</v>
      </c>
      <c r="HT75" s="188">
        <v>8389</v>
      </c>
      <c r="HU75" s="188">
        <v>-169</v>
      </c>
      <c r="HV75" s="188">
        <v>-151</v>
      </c>
      <c r="HW75" s="188">
        <v>0</v>
      </c>
      <c r="HY75" s="188">
        <v>5972</v>
      </c>
      <c r="HZ75" s="188">
        <v>0</v>
      </c>
      <c r="IA75" s="188">
        <v>6830</v>
      </c>
      <c r="IB75" s="188">
        <v>5897</v>
      </c>
      <c r="IC75" s="188">
        <v>3418</v>
      </c>
      <c r="ID75" s="188">
        <v>2415</v>
      </c>
      <c r="IE75" s="188">
        <v>5177</v>
      </c>
      <c r="IF75" s="188">
        <v>-207</v>
      </c>
      <c r="IG75" s="188">
        <v>-202</v>
      </c>
      <c r="IH75" s="188">
        <v>3410</v>
      </c>
      <c r="IJ75" s="188">
        <v>7073</v>
      </c>
      <c r="IK75" s="188">
        <v>0</v>
      </c>
      <c r="IL75" s="188">
        <v>1585</v>
      </c>
      <c r="IM75" s="188">
        <v>2421</v>
      </c>
      <c r="IN75" s="188">
        <v>8959</v>
      </c>
      <c r="IO75" s="188">
        <v>6068</v>
      </c>
      <c r="IP75" s="188">
        <v>7888</v>
      </c>
      <c r="IQ75" s="188">
        <v>-76</v>
      </c>
      <c r="IR75" s="188">
        <v>-151</v>
      </c>
      <c r="IS75" s="188">
        <v>0</v>
      </c>
      <c r="IU75" s="188">
        <v>5942</v>
      </c>
      <c r="IV75" s="188">
        <v>0</v>
      </c>
      <c r="IW75" s="188">
        <v>6493</v>
      </c>
      <c r="IX75" s="188">
        <v>4191</v>
      </c>
      <c r="IY75" s="188">
        <v>2566</v>
      </c>
      <c r="IZ75" s="188">
        <v>4103</v>
      </c>
      <c r="JA75" s="188">
        <v>5211</v>
      </c>
      <c r="JB75" s="188">
        <v>296</v>
      </c>
      <c r="JC75" s="188">
        <v>-201</v>
      </c>
      <c r="JD75" s="188">
        <v>3865</v>
      </c>
      <c r="JF75" s="188">
        <v>6979</v>
      </c>
      <c r="JG75" s="188">
        <v>0</v>
      </c>
      <c r="JH75" s="188">
        <v>7101</v>
      </c>
      <c r="JI75" s="188">
        <v>7812</v>
      </c>
      <c r="JJ75" s="188">
        <v>4379</v>
      </c>
      <c r="JK75" s="188">
        <v>1482</v>
      </c>
      <c r="JL75" s="188">
        <v>4060</v>
      </c>
      <c r="JM75" s="188">
        <v>-1764</v>
      </c>
      <c r="JN75" s="188">
        <v>-173</v>
      </c>
      <c r="JO75" s="188">
        <v>1871</v>
      </c>
      <c r="JQ75" s="188">
        <v>7079</v>
      </c>
      <c r="JR75" s="188">
        <v>0</v>
      </c>
      <c r="JS75" s="188">
        <v>1345</v>
      </c>
      <c r="JT75" s="188">
        <v>1450</v>
      </c>
      <c r="JU75" s="188">
        <v>9201</v>
      </c>
      <c r="JV75" s="188">
        <v>5585</v>
      </c>
      <c r="JW75" s="188">
        <v>8690</v>
      </c>
      <c r="JX75" s="188">
        <v>-224</v>
      </c>
      <c r="JY75" s="188">
        <v>-151</v>
      </c>
      <c r="JZ75" s="188">
        <v>0</v>
      </c>
      <c r="KB75" s="188">
        <v>4217</v>
      </c>
      <c r="KC75" s="188">
        <v>0</v>
      </c>
      <c r="KD75" s="188">
        <v>7403</v>
      </c>
      <c r="KE75" s="188">
        <v>1081</v>
      </c>
      <c r="KF75" s="188">
        <v>1204</v>
      </c>
      <c r="KG75" s="188">
        <v>6928</v>
      </c>
      <c r="KH75" s="188">
        <v>4067</v>
      </c>
      <c r="KI75" s="188">
        <v>-198</v>
      </c>
      <c r="KJ75" s="188">
        <v>-232</v>
      </c>
      <c r="KK75" s="188">
        <v>5010</v>
      </c>
      <c r="KM75" s="188">
        <v>7097</v>
      </c>
      <c r="KN75" s="188">
        <v>0</v>
      </c>
      <c r="KO75" s="188">
        <v>7437</v>
      </c>
      <c r="KP75" s="188">
        <v>2868</v>
      </c>
      <c r="KQ75" s="188">
        <v>3725</v>
      </c>
      <c r="KR75" s="188">
        <v>3442</v>
      </c>
      <c r="KS75" s="188">
        <v>3778</v>
      </c>
      <c r="KT75" s="188">
        <v>2682</v>
      </c>
      <c r="KU75" s="188">
        <v>-177</v>
      </c>
      <c r="KV75" s="188">
        <v>1762</v>
      </c>
      <c r="KX75" s="188">
        <v>6086</v>
      </c>
      <c r="KY75" s="188">
        <v>0</v>
      </c>
      <c r="KZ75" s="188">
        <v>1165</v>
      </c>
      <c r="LA75" s="188">
        <v>2207</v>
      </c>
      <c r="LB75" s="188">
        <v>7585</v>
      </c>
      <c r="LC75" s="188">
        <v>9899</v>
      </c>
      <c r="LD75" s="188">
        <v>7843</v>
      </c>
      <c r="LE75" s="188">
        <v>-739</v>
      </c>
      <c r="LF75" s="188">
        <v>-201</v>
      </c>
      <c r="LG75" s="188">
        <v>0</v>
      </c>
      <c r="LI75" s="188">
        <v>7098</v>
      </c>
      <c r="LJ75" s="188">
        <v>0</v>
      </c>
      <c r="LK75" s="188">
        <v>6987</v>
      </c>
      <c r="LL75" s="188">
        <v>2980</v>
      </c>
      <c r="LM75" s="188">
        <v>4013</v>
      </c>
      <c r="LN75" s="188">
        <v>2134</v>
      </c>
      <c r="LO75" s="188">
        <v>3927</v>
      </c>
      <c r="LP75" s="188">
        <v>2866</v>
      </c>
      <c r="LQ75" s="188">
        <v>-176</v>
      </c>
      <c r="LR75" s="188">
        <v>2825</v>
      </c>
      <c r="LT75" s="188">
        <v>6083</v>
      </c>
      <c r="LU75" s="188">
        <v>0</v>
      </c>
      <c r="LV75" s="188">
        <v>1289</v>
      </c>
      <c r="LW75" s="188">
        <v>4845</v>
      </c>
      <c r="LX75" s="188">
        <v>8452</v>
      </c>
      <c r="LY75" s="188">
        <v>4098</v>
      </c>
      <c r="LZ75" s="188">
        <v>6407</v>
      </c>
      <c r="MA75" s="188">
        <v>-47</v>
      </c>
      <c r="MB75" s="188">
        <v>-151</v>
      </c>
      <c r="MC75" s="188">
        <v>0</v>
      </c>
    </row>
    <row r="76" spans="2:341">
      <c r="B76" s="208">
        <f t="shared" si="20"/>
        <v>6424.8</v>
      </c>
      <c r="C76" s="208">
        <f t="shared" si="21"/>
        <v>0</v>
      </c>
      <c r="D76" s="208">
        <f t="shared" si="22"/>
        <v>4132.5333333333338</v>
      </c>
      <c r="E76" s="208">
        <f t="shared" si="23"/>
        <v>3218.9666666666667</v>
      </c>
      <c r="F76" s="208">
        <f t="shared" si="24"/>
        <v>5279.7333333333336</v>
      </c>
      <c r="G76" s="208">
        <f t="shared" si="25"/>
        <v>6333.2333333333336</v>
      </c>
      <c r="H76" s="208">
        <f t="shared" si="26"/>
        <v>5915.8666666666668</v>
      </c>
      <c r="I76" s="208">
        <f t="shared" si="27"/>
        <v>-367</v>
      </c>
      <c r="J76" s="208">
        <f t="shared" si="28"/>
        <v>-156.53333333333333</v>
      </c>
      <c r="K76" s="208">
        <f t="shared" si="29"/>
        <v>2015.1333333333334</v>
      </c>
      <c r="M76" s="188">
        <v>7084</v>
      </c>
      <c r="N76" s="188">
        <v>0</v>
      </c>
      <c r="O76" s="188">
        <v>1334</v>
      </c>
      <c r="P76" s="188">
        <v>2119</v>
      </c>
      <c r="Q76" s="188">
        <v>8424</v>
      </c>
      <c r="R76" s="188">
        <v>5606</v>
      </c>
      <c r="S76" s="188">
        <v>8836</v>
      </c>
      <c r="T76" s="188">
        <v>-18</v>
      </c>
      <c r="U76" s="188">
        <v>-151</v>
      </c>
      <c r="V76" s="188">
        <v>0</v>
      </c>
      <c r="X76" s="188">
        <v>7051</v>
      </c>
      <c r="Y76" s="188">
        <v>0</v>
      </c>
      <c r="Z76" s="188">
        <v>2503</v>
      </c>
      <c r="AA76" s="188">
        <v>2610</v>
      </c>
      <c r="AB76" s="188">
        <v>8549</v>
      </c>
      <c r="AC76" s="188">
        <v>7700</v>
      </c>
      <c r="AD76" s="188">
        <v>4567</v>
      </c>
      <c r="AE76" s="188">
        <v>-1226</v>
      </c>
      <c r="AF76" s="188">
        <v>-102</v>
      </c>
      <c r="AG76" s="188">
        <v>1910</v>
      </c>
      <c r="AI76" s="188">
        <v>6865</v>
      </c>
      <c r="AJ76" s="188">
        <v>0</v>
      </c>
      <c r="AK76" s="188">
        <v>8489</v>
      </c>
      <c r="AL76" s="188">
        <v>3174</v>
      </c>
      <c r="AM76" s="188">
        <v>3747</v>
      </c>
      <c r="AN76" s="188">
        <v>4501</v>
      </c>
      <c r="AO76" s="188">
        <v>3744</v>
      </c>
      <c r="AP76" s="188">
        <v>-535</v>
      </c>
      <c r="AQ76" s="188">
        <v>-284</v>
      </c>
      <c r="AR76" s="188">
        <v>3194</v>
      </c>
      <c r="AT76" s="188">
        <v>7080</v>
      </c>
      <c r="AU76" s="188">
        <v>0</v>
      </c>
      <c r="AV76" s="188">
        <v>1826</v>
      </c>
      <c r="AW76" s="188">
        <v>3387</v>
      </c>
      <c r="AX76" s="188">
        <v>9894</v>
      </c>
      <c r="AY76" s="188">
        <v>4112</v>
      </c>
      <c r="AZ76" s="188">
        <v>8518</v>
      </c>
      <c r="BA76" s="188">
        <v>-1198</v>
      </c>
      <c r="BB76" s="188">
        <v>-151</v>
      </c>
      <c r="BC76" s="188">
        <v>0</v>
      </c>
      <c r="BE76" s="188">
        <v>5974</v>
      </c>
      <c r="BF76" s="188">
        <v>0</v>
      </c>
      <c r="BG76" s="188">
        <v>7233</v>
      </c>
      <c r="BH76" s="188">
        <v>6459</v>
      </c>
      <c r="BI76" s="188">
        <v>5436</v>
      </c>
      <c r="BJ76" s="188">
        <v>1721</v>
      </c>
      <c r="BK76" s="188">
        <v>5028</v>
      </c>
      <c r="BL76" s="188">
        <v>-545</v>
      </c>
      <c r="BM76" s="188">
        <v>-263</v>
      </c>
      <c r="BN76" s="188">
        <v>2049</v>
      </c>
      <c r="BP76" s="188">
        <v>7082</v>
      </c>
      <c r="BQ76" s="188">
        <v>0</v>
      </c>
      <c r="BR76" s="188">
        <v>1108</v>
      </c>
      <c r="BS76" s="188">
        <v>2306</v>
      </c>
      <c r="BT76" s="188">
        <v>10005</v>
      </c>
      <c r="BU76" s="188">
        <v>6071</v>
      </c>
      <c r="BV76" s="188">
        <v>8091</v>
      </c>
      <c r="BW76" s="188">
        <v>-220</v>
      </c>
      <c r="BX76" s="188">
        <v>-151</v>
      </c>
      <c r="BY76" s="188">
        <v>0</v>
      </c>
      <c r="CA76" s="188">
        <v>6912</v>
      </c>
      <c r="CB76" s="188">
        <v>0</v>
      </c>
      <c r="CC76" s="188">
        <v>8478</v>
      </c>
      <c r="CD76" s="188">
        <v>3855</v>
      </c>
      <c r="CE76" s="188">
        <v>6230</v>
      </c>
      <c r="CF76" s="188">
        <v>1236</v>
      </c>
      <c r="CG76" s="188">
        <v>3986</v>
      </c>
      <c r="CH76" s="188">
        <v>-884</v>
      </c>
      <c r="CI76" s="188">
        <v>-283</v>
      </c>
      <c r="CJ76" s="188">
        <v>4291</v>
      </c>
      <c r="CL76" s="188">
        <v>5062</v>
      </c>
      <c r="CM76" s="188">
        <v>0</v>
      </c>
      <c r="CN76" s="188">
        <v>6982</v>
      </c>
      <c r="CO76" s="188">
        <v>7132</v>
      </c>
      <c r="CP76" s="188">
        <v>3295</v>
      </c>
      <c r="CQ76" s="188">
        <v>2187</v>
      </c>
      <c r="CR76" s="188">
        <v>4209</v>
      </c>
      <c r="CS76" s="188">
        <v>1648</v>
      </c>
      <c r="CT76" s="188">
        <v>-100</v>
      </c>
      <c r="CU76" s="188">
        <v>2139</v>
      </c>
      <c r="CV76" s="190"/>
      <c r="CW76" s="188">
        <v>6074</v>
      </c>
      <c r="CX76" s="188">
        <v>0</v>
      </c>
      <c r="CY76" s="188">
        <v>2398</v>
      </c>
      <c r="CZ76" s="188">
        <v>2906</v>
      </c>
      <c r="DA76" s="188">
        <v>5158</v>
      </c>
      <c r="DB76" s="188">
        <v>8119</v>
      </c>
      <c r="DC76" s="188">
        <v>9029</v>
      </c>
      <c r="DD76" s="188">
        <v>-1476</v>
      </c>
      <c r="DE76" s="188">
        <v>0</v>
      </c>
      <c r="DF76" s="188">
        <v>0</v>
      </c>
      <c r="DH76" s="188">
        <v>6961</v>
      </c>
      <c r="DI76" s="188">
        <v>0</v>
      </c>
      <c r="DJ76" s="188">
        <v>2436</v>
      </c>
      <c r="DK76" s="188">
        <v>3193</v>
      </c>
      <c r="DL76" s="188">
        <v>4452</v>
      </c>
      <c r="DM76" s="188">
        <v>7599</v>
      </c>
      <c r="DN76" s="188">
        <v>3894</v>
      </c>
      <c r="DO76" s="188">
        <v>602</v>
      </c>
      <c r="DP76" s="188">
        <v>-284</v>
      </c>
      <c r="DQ76" s="188">
        <v>4601</v>
      </c>
      <c r="DS76" s="188">
        <v>7091</v>
      </c>
      <c r="DT76" s="188">
        <v>0</v>
      </c>
      <c r="DU76" s="188">
        <v>1244</v>
      </c>
      <c r="DV76" s="188">
        <v>1769</v>
      </c>
      <c r="DW76" s="188">
        <v>7730</v>
      </c>
      <c r="DX76" s="188">
        <v>3737</v>
      </c>
      <c r="DY76" s="188">
        <v>4840</v>
      </c>
      <c r="DZ76" s="188">
        <v>1307</v>
      </c>
      <c r="EA76" s="188">
        <v>-151</v>
      </c>
      <c r="EB76" s="188">
        <v>5430</v>
      </c>
      <c r="ED76" s="188">
        <v>7084</v>
      </c>
      <c r="EE76" s="188">
        <v>0</v>
      </c>
      <c r="EF76" s="188">
        <v>927</v>
      </c>
      <c r="EG76" s="188">
        <v>1378</v>
      </c>
      <c r="EH76" s="188">
        <v>2599</v>
      </c>
      <c r="EI76" s="188">
        <v>14457</v>
      </c>
      <c r="EJ76" s="188">
        <v>9180</v>
      </c>
      <c r="EK76" s="188">
        <v>-1526</v>
      </c>
      <c r="EL76" s="188">
        <v>-100</v>
      </c>
      <c r="EM76" s="188">
        <v>0</v>
      </c>
      <c r="EO76" s="188">
        <v>6455</v>
      </c>
      <c r="EP76" s="188">
        <v>0</v>
      </c>
      <c r="EQ76" s="188">
        <v>5709</v>
      </c>
      <c r="ER76" s="188">
        <v>2423</v>
      </c>
      <c r="ES76" s="188">
        <v>2792</v>
      </c>
      <c r="ET76" s="188">
        <v>8441</v>
      </c>
      <c r="EU76" s="188">
        <v>6598</v>
      </c>
      <c r="EV76" s="188">
        <v>-903</v>
      </c>
      <c r="EW76" s="188">
        <v>0</v>
      </c>
      <c r="EX76" s="188">
        <v>0</v>
      </c>
      <c r="EZ76" s="188">
        <v>6873</v>
      </c>
      <c r="FA76" s="188">
        <v>0</v>
      </c>
      <c r="FB76" s="188">
        <v>5202</v>
      </c>
      <c r="FC76" s="188">
        <v>4460</v>
      </c>
      <c r="FD76" s="188">
        <v>3030</v>
      </c>
      <c r="FE76" s="188">
        <v>4688</v>
      </c>
      <c r="FF76" s="188">
        <v>3981</v>
      </c>
      <c r="FG76" s="188">
        <v>-1170</v>
      </c>
      <c r="FH76" s="188">
        <v>-277</v>
      </c>
      <c r="FI76" s="188">
        <v>4939</v>
      </c>
      <c r="FK76" s="188">
        <v>5033</v>
      </c>
      <c r="FL76" s="188">
        <v>0</v>
      </c>
      <c r="FM76" s="188">
        <v>6272</v>
      </c>
      <c r="FN76" s="188">
        <v>4311</v>
      </c>
      <c r="FO76" s="188">
        <v>871</v>
      </c>
      <c r="FP76" s="188">
        <v>10328</v>
      </c>
      <c r="FQ76" s="188">
        <v>4131</v>
      </c>
      <c r="FR76" s="188">
        <v>-1642</v>
      </c>
      <c r="FS76" s="188">
        <v>-102</v>
      </c>
      <c r="FT76" s="188">
        <v>3754</v>
      </c>
      <c r="FV76" s="188">
        <v>5879</v>
      </c>
      <c r="FW76" s="188">
        <v>0</v>
      </c>
      <c r="FX76" s="188">
        <v>1465</v>
      </c>
      <c r="FY76" s="188">
        <v>1944</v>
      </c>
      <c r="FZ76" s="188">
        <v>3565</v>
      </c>
      <c r="GA76" s="188">
        <v>12777</v>
      </c>
      <c r="GB76" s="188">
        <v>5550</v>
      </c>
      <c r="GC76" s="188">
        <v>-2433</v>
      </c>
      <c r="GD76" s="188">
        <v>-100</v>
      </c>
      <c r="GE76" s="188">
        <v>4158</v>
      </c>
      <c r="GG76" s="188">
        <v>5041</v>
      </c>
      <c r="GH76" s="188">
        <v>0</v>
      </c>
      <c r="GI76" s="188">
        <v>8008</v>
      </c>
      <c r="GJ76" s="188">
        <v>2683</v>
      </c>
      <c r="GK76" s="188">
        <v>3727</v>
      </c>
      <c r="GL76" s="188">
        <v>3526</v>
      </c>
      <c r="GM76" s="188">
        <v>4928</v>
      </c>
      <c r="GN76" s="188">
        <v>408</v>
      </c>
      <c r="GO76" s="188">
        <v>-232</v>
      </c>
      <c r="GP76" s="188">
        <v>4520</v>
      </c>
      <c r="GR76" s="188">
        <v>6350</v>
      </c>
      <c r="GS76" s="188">
        <v>0</v>
      </c>
      <c r="GT76" s="188">
        <v>1810</v>
      </c>
      <c r="GU76" s="188">
        <v>2478</v>
      </c>
      <c r="GV76" s="188">
        <v>4125</v>
      </c>
      <c r="GW76" s="188">
        <v>12942</v>
      </c>
      <c r="GX76" s="188">
        <v>5712</v>
      </c>
      <c r="GY76" s="188">
        <v>-1105</v>
      </c>
      <c r="GZ76" s="188">
        <v>0</v>
      </c>
      <c r="HA76" s="188">
        <v>0</v>
      </c>
      <c r="HC76" s="188">
        <v>6066</v>
      </c>
      <c r="HD76" s="188">
        <v>0</v>
      </c>
      <c r="HE76" s="188">
        <v>1675</v>
      </c>
      <c r="HF76" s="188">
        <v>1317</v>
      </c>
      <c r="HG76" s="188">
        <v>5887</v>
      </c>
      <c r="HH76" s="188">
        <v>12076</v>
      </c>
      <c r="HI76" s="188">
        <v>7203</v>
      </c>
      <c r="HJ76" s="188">
        <v>-1990</v>
      </c>
      <c r="HK76" s="188">
        <v>0</v>
      </c>
      <c r="HL76" s="188">
        <v>0</v>
      </c>
      <c r="HN76" s="188">
        <v>7081</v>
      </c>
      <c r="HO76" s="188">
        <v>0</v>
      </c>
      <c r="HP76" s="188">
        <v>1241</v>
      </c>
      <c r="HQ76" s="188">
        <v>887</v>
      </c>
      <c r="HR76" s="188">
        <v>5282</v>
      </c>
      <c r="HS76" s="188">
        <v>11600</v>
      </c>
      <c r="HT76" s="188">
        <v>8382</v>
      </c>
      <c r="HU76" s="188">
        <v>-294</v>
      </c>
      <c r="HV76" s="188">
        <v>-151</v>
      </c>
      <c r="HW76" s="188">
        <v>0</v>
      </c>
      <c r="HY76" s="188">
        <v>5975</v>
      </c>
      <c r="HZ76" s="188">
        <v>0</v>
      </c>
      <c r="IA76" s="188">
        <v>6799</v>
      </c>
      <c r="IB76" s="188">
        <v>5864</v>
      </c>
      <c r="IC76" s="188">
        <v>3277</v>
      </c>
      <c r="ID76" s="188">
        <v>2488</v>
      </c>
      <c r="IE76" s="188">
        <v>5177</v>
      </c>
      <c r="IF76" s="188">
        <v>-115</v>
      </c>
      <c r="IG76" s="188">
        <v>-202</v>
      </c>
      <c r="IH76" s="188">
        <v>3633</v>
      </c>
      <c r="IJ76" s="188">
        <v>7073</v>
      </c>
      <c r="IK76" s="188">
        <v>0</v>
      </c>
      <c r="IL76" s="188">
        <v>1555</v>
      </c>
      <c r="IM76" s="188">
        <v>2419</v>
      </c>
      <c r="IN76" s="188">
        <v>9165</v>
      </c>
      <c r="IO76" s="188">
        <v>6101</v>
      </c>
      <c r="IP76" s="188">
        <v>7850</v>
      </c>
      <c r="IQ76" s="188">
        <v>-362</v>
      </c>
      <c r="IR76" s="188">
        <v>-151</v>
      </c>
      <c r="IS76" s="188">
        <v>0</v>
      </c>
      <c r="IU76" s="188">
        <v>5942</v>
      </c>
      <c r="IV76" s="188">
        <v>0</v>
      </c>
      <c r="IW76" s="188">
        <v>6472</v>
      </c>
      <c r="IX76" s="188">
        <v>4236</v>
      </c>
      <c r="IY76" s="188">
        <v>2497</v>
      </c>
      <c r="IZ76" s="188">
        <v>4384</v>
      </c>
      <c r="JA76" s="188">
        <v>5211</v>
      </c>
      <c r="JB76" s="188">
        <v>254</v>
      </c>
      <c r="JC76" s="188">
        <v>-201</v>
      </c>
      <c r="JD76" s="188">
        <v>3975</v>
      </c>
      <c r="JF76" s="188">
        <v>6984</v>
      </c>
      <c r="JG76" s="188">
        <v>0</v>
      </c>
      <c r="JH76" s="188">
        <v>7107</v>
      </c>
      <c r="JI76" s="188">
        <v>7818</v>
      </c>
      <c r="JJ76" s="188">
        <v>4505</v>
      </c>
      <c r="JK76" s="188">
        <v>1551</v>
      </c>
      <c r="JL76" s="188">
        <v>4060</v>
      </c>
      <c r="JM76" s="188">
        <v>-1892</v>
      </c>
      <c r="JN76" s="188">
        <v>-174</v>
      </c>
      <c r="JO76" s="188">
        <v>2010</v>
      </c>
      <c r="JQ76" s="188">
        <v>7083</v>
      </c>
      <c r="JR76" s="188">
        <v>0</v>
      </c>
      <c r="JS76" s="188">
        <v>1374</v>
      </c>
      <c r="JT76" s="188">
        <v>1460</v>
      </c>
      <c r="JU76" s="188">
        <v>9225</v>
      </c>
      <c r="JV76" s="188">
        <v>5425</v>
      </c>
      <c r="JW76" s="188">
        <v>8695</v>
      </c>
      <c r="JX76" s="188">
        <v>-261</v>
      </c>
      <c r="JY76" s="188">
        <v>-150</v>
      </c>
      <c r="JZ76" s="188">
        <v>0</v>
      </c>
      <c r="KB76" s="188">
        <v>4213</v>
      </c>
      <c r="KC76" s="188">
        <v>0</v>
      </c>
      <c r="KD76" s="188">
        <v>7477</v>
      </c>
      <c r="KE76" s="188">
        <v>1189</v>
      </c>
      <c r="KF76" s="188">
        <v>1181</v>
      </c>
      <c r="KG76" s="188">
        <v>6998</v>
      </c>
      <c r="KH76" s="188">
        <v>4067</v>
      </c>
      <c r="KI76" s="188">
        <v>-208</v>
      </c>
      <c r="KJ76" s="188">
        <v>-233</v>
      </c>
      <c r="KK76" s="188">
        <v>5019</v>
      </c>
      <c r="KM76" s="188">
        <v>7104</v>
      </c>
      <c r="KN76" s="188">
        <v>0</v>
      </c>
      <c r="KO76" s="188">
        <v>7445</v>
      </c>
      <c r="KP76" s="188">
        <v>2826</v>
      </c>
      <c r="KQ76" s="188">
        <v>3647</v>
      </c>
      <c r="KR76" s="188">
        <v>3475</v>
      </c>
      <c r="KS76" s="188">
        <v>3778</v>
      </c>
      <c r="KT76" s="188">
        <v>2656</v>
      </c>
      <c r="KU76" s="188">
        <v>-176</v>
      </c>
      <c r="KV76" s="188">
        <v>1842</v>
      </c>
      <c r="KX76" s="188">
        <v>6090</v>
      </c>
      <c r="KY76" s="188">
        <v>0</v>
      </c>
      <c r="KZ76" s="188">
        <v>1174</v>
      </c>
      <c r="LA76" s="188">
        <v>2210</v>
      </c>
      <c r="LB76" s="188">
        <v>7626</v>
      </c>
      <c r="LC76" s="188">
        <v>9912</v>
      </c>
      <c r="LD76" s="188">
        <v>7785</v>
      </c>
      <c r="LE76" s="188">
        <v>-718</v>
      </c>
      <c r="LF76" s="188">
        <v>-201</v>
      </c>
      <c r="LG76" s="188">
        <v>0</v>
      </c>
      <c r="LI76" s="188">
        <v>7099</v>
      </c>
      <c r="LJ76" s="188">
        <v>0</v>
      </c>
      <c r="LK76" s="188">
        <v>6940</v>
      </c>
      <c r="LL76" s="188">
        <v>2935</v>
      </c>
      <c r="LM76" s="188">
        <v>3884</v>
      </c>
      <c r="LN76" s="188">
        <v>2080</v>
      </c>
      <c r="LO76" s="188">
        <v>3927</v>
      </c>
      <c r="LP76" s="188">
        <v>2960</v>
      </c>
      <c r="LQ76" s="188">
        <v>-175</v>
      </c>
      <c r="LR76" s="188">
        <v>2990</v>
      </c>
      <c r="LT76" s="188">
        <v>6083</v>
      </c>
      <c r="LU76" s="188">
        <v>0</v>
      </c>
      <c r="LV76" s="188">
        <v>1293</v>
      </c>
      <c r="LW76" s="188">
        <v>4821</v>
      </c>
      <c r="LX76" s="188">
        <v>8587</v>
      </c>
      <c r="LY76" s="188">
        <v>4159</v>
      </c>
      <c r="LZ76" s="188">
        <v>6519</v>
      </c>
      <c r="MA76" s="188">
        <v>-124</v>
      </c>
      <c r="MB76" s="188">
        <v>-151</v>
      </c>
      <c r="MC76" s="188">
        <v>0</v>
      </c>
    </row>
    <row r="77" spans="2:341">
      <c r="B77" s="208">
        <f t="shared" si="20"/>
        <v>6424.4333333333334</v>
      </c>
      <c r="C77" s="208">
        <f t="shared" si="21"/>
        <v>0</v>
      </c>
      <c r="D77" s="208">
        <f t="shared" si="22"/>
        <v>4117.833333333333</v>
      </c>
      <c r="E77" s="208">
        <f t="shared" si="23"/>
        <v>3201.5</v>
      </c>
      <c r="F77" s="208">
        <f t="shared" si="24"/>
        <v>5217.9666666666662</v>
      </c>
      <c r="G77" s="208">
        <f t="shared" si="25"/>
        <v>6380.5333333333338</v>
      </c>
      <c r="H77" s="208">
        <f t="shared" si="26"/>
        <v>5930.4666666666662</v>
      </c>
      <c r="I77" s="208">
        <f t="shared" si="27"/>
        <v>-344.6</v>
      </c>
      <c r="J77" s="208">
        <f t="shared" si="28"/>
        <v>-156.43333333333334</v>
      </c>
      <c r="K77" s="208">
        <f t="shared" si="29"/>
        <v>2055.5</v>
      </c>
      <c r="M77" s="188">
        <v>7089</v>
      </c>
      <c r="N77" s="188">
        <v>0</v>
      </c>
      <c r="O77" s="188">
        <v>1267</v>
      </c>
      <c r="P77" s="188">
        <v>2127</v>
      </c>
      <c r="Q77" s="188">
        <v>8320</v>
      </c>
      <c r="R77" s="188">
        <v>5806</v>
      </c>
      <c r="S77" s="188">
        <v>8898</v>
      </c>
      <c r="T77" s="188">
        <v>-105</v>
      </c>
      <c r="U77" s="188">
        <v>-150</v>
      </c>
      <c r="V77" s="188">
        <v>0</v>
      </c>
      <c r="X77" s="188">
        <v>7055</v>
      </c>
      <c r="Y77" s="188">
        <v>0</v>
      </c>
      <c r="Z77" s="188">
        <v>2499</v>
      </c>
      <c r="AA77" s="188">
        <v>2571</v>
      </c>
      <c r="AB77" s="188">
        <v>8266</v>
      </c>
      <c r="AC77" s="188">
        <v>7985</v>
      </c>
      <c r="AD77" s="188">
        <v>4567</v>
      </c>
      <c r="AE77" s="188">
        <v>-1141</v>
      </c>
      <c r="AF77" s="188">
        <v>-102</v>
      </c>
      <c r="AG77" s="188">
        <v>1938</v>
      </c>
      <c r="AI77" s="188">
        <v>6858</v>
      </c>
      <c r="AJ77" s="188">
        <v>0</v>
      </c>
      <c r="AK77" s="188">
        <v>8510</v>
      </c>
      <c r="AL77" s="188">
        <v>3180</v>
      </c>
      <c r="AM77" s="188">
        <v>3786</v>
      </c>
      <c r="AN77" s="188">
        <v>4558</v>
      </c>
      <c r="AO77" s="188">
        <v>3744</v>
      </c>
      <c r="AP77" s="188">
        <v>-728</v>
      </c>
      <c r="AQ77" s="188">
        <v>-284</v>
      </c>
      <c r="AR77" s="188">
        <v>3330</v>
      </c>
      <c r="AT77" s="188">
        <v>7079</v>
      </c>
      <c r="AU77" s="188">
        <v>0</v>
      </c>
      <c r="AV77" s="188">
        <v>1834</v>
      </c>
      <c r="AW77" s="188">
        <v>3374</v>
      </c>
      <c r="AX77" s="188">
        <v>9818</v>
      </c>
      <c r="AY77" s="188">
        <v>4279</v>
      </c>
      <c r="AZ77" s="188">
        <v>8506</v>
      </c>
      <c r="BA77" s="188">
        <v>-1358</v>
      </c>
      <c r="BB77" s="188">
        <v>-151</v>
      </c>
      <c r="BC77" s="188">
        <v>0</v>
      </c>
      <c r="BE77" s="188">
        <v>5972</v>
      </c>
      <c r="BF77" s="188">
        <v>0</v>
      </c>
      <c r="BG77" s="188">
        <v>7223</v>
      </c>
      <c r="BH77" s="188">
        <v>6436</v>
      </c>
      <c r="BI77" s="188">
        <v>5396</v>
      </c>
      <c r="BJ77" s="188">
        <v>1731</v>
      </c>
      <c r="BK77" s="188">
        <v>5028</v>
      </c>
      <c r="BL77" s="188">
        <v>-586</v>
      </c>
      <c r="BM77" s="188">
        <v>-263</v>
      </c>
      <c r="BN77" s="188">
        <v>2173</v>
      </c>
      <c r="BP77" s="188">
        <v>7091</v>
      </c>
      <c r="BQ77" s="188">
        <v>0</v>
      </c>
      <c r="BR77" s="188">
        <v>1079</v>
      </c>
      <c r="BS77" s="188">
        <v>2342</v>
      </c>
      <c r="BT77" s="188">
        <v>9915</v>
      </c>
      <c r="BU77" s="188">
        <v>6001</v>
      </c>
      <c r="BV77" s="188">
        <v>8132</v>
      </c>
      <c r="BW77" s="188">
        <v>-302</v>
      </c>
      <c r="BX77" s="188">
        <v>-151</v>
      </c>
      <c r="BY77" s="188">
        <v>0</v>
      </c>
      <c r="CA77" s="188">
        <v>6904</v>
      </c>
      <c r="CB77" s="188">
        <v>0</v>
      </c>
      <c r="CC77" s="188">
        <v>8452</v>
      </c>
      <c r="CD77" s="188">
        <v>3900</v>
      </c>
      <c r="CE77" s="188">
        <v>6149</v>
      </c>
      <c r="CF77" s="188">
        <v>1288</v>
      </c>
      <c r="CG77" s="188">
        <v>3986</v>
      </c>
      <c r="CH77" s="188">
        <v>-854</v>
      </c>
      <c r="CI77" s="188">
        <v>-283</v>
      </c>
      <c r="CJ77" s="188">
        <v>4345</v>
      </c>
      <c r="CL77" s="188">
        <v>5063</v>
      </c>
      <c r="CM77" s="188">
        <v>0</v>
      </c>
      <c r="CN77" s="188">
        <v>6974</v>
      </c>
      <c r="CO77" s="188">
        <v>7088</v>
      </c>
      <c r="CP77" s="188">
        <v>3279</v>
      </c>
      <c r="CQ77" s="188">
        <v>2213</v>
      </c>
      <c r="CR77" s="188">
        <v>4209</v>
      </c>
      <c r="CS77" s="188">
        <v>1870</v>
      </c>
      <c r="CT77" s="188">
        <v>-100</v>
      </c>
      <c r="CU77" s="188">
        <v>2204</v>
      </c>
      <c r="CV77" s="190"/>
      <c r="CW77" s="188">
        <v>6071</v>
      </c>
      <c r="CX77" s="188">
        <v>0</v>
      </c>
      <c r="CY77" s="188">
        <v>2383</v>
      </c>
      <c r="CZ77" s="188">
        <v>2890</v>
      </c>
      <c r="DA77" s="188">
        <v>5166</v>
      </c>
      <c r="DB77" s="188">
        <v>8132</v>
      </c>
      <c r="DC77" s="188">
        <v>9114</v>
      </c>
      <c r="DD77" s="188">
        <v>-1401</v>
      </c>
      <c r="DE77" s="188">
        <v>0</v>
      </c>
      <c r="DF77" s="188">
        <v>0</v>
      </c>
      <c r="DH77" s="188">
        <v>6959</v>
      </c>
      <c r="DI77" s="188">
        <v>0</v>
      </c>
      <c r="DJ77" s="188">
        <v>2442</v>
      </c>
      <c r="DK77" s="188">
        <v>3267</v>
      </c>
      <c r="DL77" s="188">
        <v>4706</v>
      </c>
      <c r="DM77" s="188">
        <v>7526</v>
      </c>
      <c r="DN77" s="188">
        <v>3894</v>
      </c>
      <c r="DO77" s="188">
        <v>421</v>
      </c>
      <c r="DP77" s="188">
        <v>-284</v>
      </c>
      <c r="DQ77" s="188">
        <v>4640</v>
      </c>
      <c r="DS77" s="188">
        <v>7097</v>
      </c>
      <c r="DT77" s="188">
        <v>0</v>
      </c>
      <c r="DU77" s="188">
        <v>1237</v>
      </c>
      <c r="DV77" s="188">
        <v>1737</v>
      </c>
      <c r="DW77" s="188">
        <v>7704</v>
      </c>
      <c r="DX77" s="188">
        <v>3830</v>
      </c>
      <c r="DY77" s="188">
        <v>4840</v>
      </c>
      <c r="DZ77" s="188">
        <v>1362</v>
      </c>
      <c r="EA77" s="188">
        <v>-150</v>
      </c>
      <c r="EB77" s="188">
        <v>5475</v>
      </c>
      <c r="ED77" s="188">
        <v>7082</v>
      </c>
      <c r="EE77" s="188">
        <v>0</v>
      </c>
      <c r="EF77" s="188">
        <v>929</v>
      </c>
      <c r="EG77" s="188">
        <v>1356</v>
      </c>
      <c r="EH77" s="188">
        <v>2269</v>
      </c>
      <c r="EI77" s="188">
        <v>14486</v>
      </c>
      <c r="EJ77" s="188">
        <v>9152</v>
      </c>
      <c r="EK77" s="188">
        <v>-1264</v>
      </c>
      <c r="EL77" s="188">
        <v>-100</v>
      </c>
      <c r="EM77" s="188">
        <v>0</v>
      </c>
      <c r="EO77" s="188">
        <v>6453</v>
      </c>
      <c r="EP77" s="188">
        <v>0</v>
      </c>
      <c r="EQ77" s="188">
        <v>5682</v>
      </c>
      <c r="ER77" s="188">
        <v>2239</v>
      </c>
      <c r="ES77" s="188">
        <v>2610</v>
      </c>
      <c r="ET77" s="188">
        <v>8556</v>
      </c>
      <c r="EU77" s="188">
        <v>6650</v>
      </c>
      <c r="EV77" s="188">
        <v>-860</v>
      </c>
      <c r="EW77" s="188">
        <v>0</v>
      </c>
      <c r="EX77" s="188">
        <v>0</v>
      </c>
      <c r="EZ77" s="188">
        <v>6866</v>
      </c>
      <c r="FA77" s="188">
        <v>0</v>
      </c>
      <c r="FB77" s="188">
        <v>5235</v>
      </c>
      <c r="FC77" s="188">
        <v>4450</v>
      </c>
      <c r="FD77" s="188">
        <v>2935</v>
      </c>
      <c r="FE77" s="188">
        <v>4749</v>
      </c>
      <c r="FF77" s="188">
        <v>3981</v>
      </c>
      <c r="FG77" s="188">
        <v>-1035</v>
      </c>
      <c r="FH77" s="188">
        <v>-277</v>
      </c>
      <c r="FI77" s="188">
        <v>4999</v>
      </c>
      <c r="FK77" s="188">
        <v>5033</v>
      </c>
      <c r="FL77" s="188">
        <v>0</v>
      </c>
      <c r="FM77" s="188">
        <v>6219</v>
      </c>
      <c r="FN77" s="188">
        <v>4186</v>
      </c>
      <c r="FO77" s="188">
        <v>924</v>
      </c>
      <c r="FP77" s="188">
        <v>10346</v>
      </c>
      <c r="FQ77" s="188">
        <v>4131</v>
      </c>
      <c r="FR77" s="188">
        <v>-1737</v>
      </c>
      <c r="FS77" s="188">
        <v>-102</v>
      </c>
      <c r="FT77" s="188">
        <v>3763</v>
      </c>
      <c r="FV77" s="188">
        <v>5882</v>
      </c>
      <c r="FW77" s="188">
        <v>0</v>
      </c>
      <c r="FX77" s="188">
        <v>1457</v>
      </c>
      <c r="FY77" s="188">
        <v>1930</v>
      </c>
      <c r="FZ77" s="188">
        <v>3516</v>
      </c>
      <c r="GA77" s="188">
        <v>12781</v>
      </c>
      <c r="GB77" s="188">
        <v>5550</v>
      </c>
      <c r="GC77" s="188">
        <v>-2506</v>
      </c>
      <c r="GD77" s="188">
        <v>-100</v>
      </c>
      <c r="GE77" s="188">
        <v>4158</v>
      </c>
      <c r="GG77" s="188">
        <v>5039</v>
      </c>
      <c r="GH77" s="188">
        <v>0</v>
      </c>
      <c r="GI77" s="188">
        <v>7980</v>
      </c>
      <c r="GJ77" s="188">
        <v>2754</v>
      </c>
      <c r="GK77" s="188">
        <v>3838</v>
      </c>
      <c r="GL77" s="188">
        <v>3526</v>
      </c>
      <c r="GM77" s="188">
        <v>4928</v>
      </c>
      <c r="GN77" s="188">
        <v>346</v>
      </c>
      <c r="GO77" s="188">
        <v>-233</v>
      </c>
      <c r="GP77" s="188">
        <v>4545</v>
      </c>
      <c r="GR77" s="188">
        <v>6357</v>
      </c>
      <c r="GS77" s="188">
        <v>0</v>
      </c>
      <c r="GT77" s="188">
        <v>1785</v>
      </c>
      <c r="GU77" s="188">
        <v>2373</v>
      </c>
      <c r="GV77" s="188">
        <v>3911</v>
      </c>
      <c r="GW77" s="188">
        <v>12834</v>
      </c>
      <c r="GX77" s="188">
        <v>5737</v>
      </c>
      <c r="GY77" s="188">
        <v>-1167</v>
      </c>
      <c r="GZ77" s="188">
        <v>0</v>
      </c>
      <c r="HA77" s="188">
        <v>0</v>
      </c>
      <c r="HC77" s="188">
        <v>6070</v>
      </c>
      <c r="HD77" s="188">
        <v>0</v>
      </c>
      <c r="HE77" s="188">
        <v>1655</v>
      </c>
      <c r="HF77" s="188">
        <v>1296</v>
      </c>
      <c r="HG77" s="188">
        <v>5755</v>
      </c>
      <c r="HH77" s="188">
        <v>12146</v>
      </c>
      <c r="HI77" s="188">
        <v>7269</v>
      </c>
      <c r="HJ77" s="188">
        <v>-1739</v>
      </c>
      <c r="HK77" s="188">
        <v>0</v>
      </c>
      <c r="HL77" s="188">
        <v>0</v>
      </c>
      <c r="HN77" s="188">
        <v>7075</v>
      </c>
      <c r="HO77" s="188">
        <v>0</v>
      </c>
      <c r="HP77" s="188">
        <v>1189</v>
      </c>
      <c r="HQ77" s="188">
        <v>828</v>
      </c>
      <c r="HR77" s="188">
        <v>5174</v>
      </c>
      <c r="HS77" s="188">
        <v>11656</v>
      </c>
      <c r="HT77" s="188">
        <v>8387</v>
      </c>
      <c r="HU77" s="188">
        <v>-199</v>
      </c>
      <c r="HV77" s="188">
        <v>-151</v>
      </c>
      <c r="HW77" s="188">
        <v>0</v>
      </c>
      <c r="HY77" s="188">
        <v>5972</v>
      </c>
      <c r="HZ77" s="188">
        <v>0</v>
      </c>
      <c r="IA77" s="188">
        <v>6815</v>
      </c>
      <c r="IB77" s="188">
        <v>5918</v>
      </c>
      <c r="IC77" s="188">
        <v>3207</v>
      </c>
      <c r="ID77" s="188">
        <v>2577</v>
      </c>
      <c r="IE77" s="188">
        <v>5177</v>
      </c>
      <c r="IF77" s="188">
        <v>-260</v>
      </c>
      <c r="IG77" s="188">
        <v>-201</v>
      </c>
      <c r="IH77" s="188">
        <v>3772</v>
      </c>
      <c r="IJ77" s="188">
        <v>7077</v>
      </c>
      <c r="IK77" s="188">
        <v>0</v>
      </c>
      <c r="IL77" s="188">
        <v>1503</v>
      </c>
      <c r="IM77" s="188">
        <v>2429</v>
      </c>
      <c r="IN77" s="188">
        <v>9109</v>
      </c>
      <c r="IO77" s="188">
        <v>6135</v>
      </c>
      <c r="IP77" s="188">
        <v>7862</v>
      </c>
      <c r="IQ77" s="188">
        <v>-164</v>
      </c>
      <c r="IR77" s="188">
        <v>-150</v>
      </c>
      <c r="IS77" s="188">
        <v>0</v>
      </c>
      <c r="IU77" s="188">
        <v>5943</v>
      </c>
      <c r="IV77" s="188">
        <v>0</v>
      </c>
      <c r="IW77" s="188">
        <v>6469</v>
      </c>
      <c r="IX77" s="188">
        <v>4223</v>
      </c>
      <c r="IY77" s="188">
        <v>2247</v>
      </c>
      <c r="IZ77" s="188">
        <v>4636</v>
      </c>
      <c r="JA77" s="188">
        <v>5211</v>
      </c>
      <c r="JB77" s="188">
        <v>335</v>
      </c>
      <c r="JC77" s="188">
        <v>-200</v>
      </c>
      <c r="JD77" s="188">
        <v>4043</v>
      </c>
      <c r="JF77" s="188">
        <v>6982</v>
      </c>
      <c r="JG77" s="188">
        <v>0</v>
      </c>
      <c r="JH77" s="188">
        <v>7088</v>
      </c>
      <c r="JI77" s="188">
        <v>7812</v>
      </c>
      <c r="JJ77" s="188">
        <v>4540</v>
      </c>
      <c r="JK77" s="188">
        <v>1551</v>
      </c>
      <c r="JL77" s="188">
        <v>4060</v>
      </c>
      <c r="JM77" s="188">
        <v>-1929</v>
      </c>
      <c r="JN77" s="188">
        <v>-173</v>
      </c>
      <c r="JO77" s="188">
        <v>2117</v>
      </c>
      <c r="JQ77" s="188">
        <v>7078</v>
      </c>
      <c r="JR77" s="188">
        <v>0</v>
      </c>
      <c r="JS77" s="188">
        <v>1391</v>
      </c>
      <c r="JT77" s="188">
        <v>1427</v>
      </c>
      <c r="JU77" s="188">
        <v>9235</v>
      </c>
      <c r="JV77" s="188">
        <v>5381</v>
      </c>
      <c r="JW77" s="188">
        <v>8662</v>
      </c>
      <c r="JX77" s="188">
        <v>-156</v>
      </c>
      <c r="JY77" s="188">
        <v>-151</v>
      </c>
      <c r="JZ77" s="188">
        <v>0</v>
      </c>
      <c r="KB77" s="188">
        <v>4218</v>
      </c>
      <c r="KC77" s="188">
        <v>0</v>
      </c>
      <c r="KD77" s="188">
        <v>7403</v>
      </c>
      <c r="KE77" s="188">
        <v>1078</v>
      </c>
      <c r="KF77" s="188">
        <v>1108</v>
      </c>
      <c r="KG77" s="188">
        <v>7145</v>
      </c>
      <c r="KH77" s="188">
        <v>4067</v>
      </c>
      <c r="KI77" s="188">
        <v>-13</v>
      </c>
      <c r="KJ77" s="188">
        <v>-233</v>
      </c>
      <c r="KK77" s="188">
        <v>5068</v>
      </c>
      <c r="KM77" s="188">
        <v>7097</v>
      </c>
      <c r="KN77" s="188">
        <v>0</v>
      </c>
      <c r="KO77" s="188">
        <v>7470</v>
      </c>
      <c r="KP77" s="188">
        <v>2831</v>
      </c>
      <c r="KQ77" s="188">
        <v>3624</v>
      </c>
      <c r="KR77" s="188">
        <v>3432</v>
      </c>
      <c r="KS77" s="188">
        <v>3778</v>
      </c>
      <c r="KT77" s="188">
        <v>2555</v>
      </c>
      <c r="KU77" s="188">
        <v>-176</v>
      </c>
      <c r="KV77" s="188">
        <v>1962</v>
      </c>
      <c r="KX77" s="188">
        <v>6083</v>
      </c>
      <c r="KY77" s="188">
        <v>0</v>
      </c>
      <c r="KZ77" s="188">
        <v>1186</v>
      </c>
      <c r="LA77" s="188">
        <v>2205</v>
      </c>
      <c r="LB77" s="188">
        <v>7693</v>
      </c>
      <c r="LC77" s="188">
        <v>9909</v>
      </c>
      <c r="LD77" s="188">
        <v>7870</v>
      </c>
      <c r="LE77" s="188">
        <v>-510</v>
      </c>
      <c r="LF77" s="188">
        <v>-202</v>
      </c>
      <c r="LG77" s="188">
        <v>0</v>
      </c>
      <c r="LI77" s="188">
        <v>7101</v>
      </c>
      <c r="LJ77" s="188">
        <v>0</v>
      </c>
      <c r="LK77" s="188">
        <v>6891</v>
      </c>
      <c r="LL77" s="188">
        <v>2902</v>
      </c>
      <c r="LM77" s="188">
        <v>3817</v>
      </c>
      <c r="LN77" s="188">
        <v>2016</v>
      </c>
      <c r="LO77" s="188">
        <v>3927</v>
      </c>
      <c r="LP77" s="188">
        <v>2826</v>
      </c>
      <c r="LQ77" s="188">
        <v>-175</v>
      </c>
      <c r="LR77" s="188">
        <v>3133</v>
      </c>
      <c r="LT77" s="188">
        <v>6087</v>
      </c>
      <c r="LU77" s="188">
        <v>0</v>
      </c>
      <c r="LV77" s="188">
        <v>1288</v>
      </c>
      <c r="LW77" s="188">
        <v>4896</v>
      </c>
      <c r="LX77" s="188">
        <v>8522</v>
      </c>
      <c r="LY77" s="188">
        <v>4205</v>
      </c>
      <c r="LZ77" s="188">
        <v>6597</v>
      </c>
      <c r="MA77" s="188">
        <v>-39</v>
      </c>
      <c r="MB77" s="188">
        <v>-151</v>
      </c>
      <c r="MC77" s="188">
        <v>0</v>
      </c>
    </row>
    <row r="78" spans="2:341">
      <c r="B78" s="208">
        <f t="shared" si="20"/>
        <v>6424.4</v>
      </c>
      <c r="C78" s="208">
        <f t="shared" si="21"/>
        <v>0</v>
      </c>
      <c r="D78" s="208">
        <f t="shared" si="22"/>
        <v>4098.7</v>
      </c>
      <c r="E78" s="208">
        <f t="shared" si="23"/>
        <v>3175.5666666666666</v>
      </c>
      <c r="F78" s="208">
        <f t="shared" si="24"/>
        <v>5074.5333333333338</v>
      </c>
      <c r="G78" s="208">
        <f t="shared" si="25"/>
        <v>6419.2</v>
      </c>
      <c r="H78" s="208">
        <f t="shared" si="26"/>
        <v>5959.833333333333</v>
      </c>
      <c r="I78" s="208">
        <f t="shared" si="27"/>
        <v>-336.96666666666664</v>
      </c>
      <c r="J78" s="208">
        <f t="shared" si="28"/>
        <v>-157.73333333333332</v>
      </c>
      <c r="K78" s="208">
        <f t="shared" si="29"/>
        <v>2095.2666666666669</v>
      </c>
      <c r="M78" s="188">
        <v>7087</v>
      </c>
      <c r="N78" s="188">
        <v>0</v>
      </c>
      <c r="O78" s="188">
        <v>1253</v>
      </c>
      <c r="P78" s="188">
        <v>2140</v>
      </c>
      <c r="Q78" s="188">
        <v>8006</v>
      </c>
      <c r="R78" s="188">
        <v>5762</v>
      </c>
      <c r="S78" s="188">
        <v>8912</v>
      </c>
      <c r="T78" s="188">
        <v>129</v>
      </c>
      <c r="U78" s="188">
        <v>-150</v>
      </c>
      <c r="V78" s="188">
        <v>0</v>
      </c>
      <c r="X78" s="188">
        <v>7058</v>
      </c>
      <c r="Y78" s="188">
        <v>0</v>
      </c>
      <c r="Z78" s="188">
        <v>2489</v>
      </c>
      <c r="AA78" s="188">
        <v>2484</v>
      </c>
      <c r="AB78" s="188">
        <v>8203</v>
      </c>
      <c r="AC78" s="188">
        <v>8116</v>
      </c>
      <c r="AD78" s="188">
        <v>4567</v>
      </c>
      <c r="AE78" s="188">
        <v>-1392</v>
      </c>
      <c r="AF78" s="188">
        <v>-102</v>
      </c>
      <c r="AG78" s="188">
        <v>1976</v>
      </c>
      <c r="AI78" s="188">
        <v>6864</v>
      </c>
      <c r="AJ78" s="188">
        <v>0</v>
      </c>
      <c r="AK78" s="188">
        <v>8511</v>
      </c>
      <c r="AL78" s="188">
        <v>3153</v>
      </c>
      <c r="AM78" s="188">
        <v>3725</v>
      </c>
      <c r="AN78" s="188">
        <v>4541</v>
      </c>
      <c r="AO78" s="188">
        <v>3744</v>
      </c>
      <c r="AP78" s="188">
        <v>-740</v>
      </c>
      <c r="AQ78" s="188">
        <v>-284</v>
      </c>
      <c r="AR78" s="188">
        <v>3436</v>
      </c>
      <c r="AT78" s="188">
        <v>7079</v>
      </c>
      <c r="AU78" s="188">
        <v>0</v>
      </c>
      <c r="AV78" s="188">
        <v>1798</v>
      </c>
      <c r="AW78" s="188">
        <v>3312</v>
      </c>
      <c r="AX78" s="188">
        <v>9621</v>
      </c>
      <c r="AY78" s="188">
        <v>4345</v>
      </c>
      <c r="AZ78" s="188">
        <v>8664</v>
      </c>
      <c r="BA78" s="188">
        <v>-992</v>
      </c>
      <c r="BB78" s="188">
        <v>-151</v>
      </c>
      <c r="BC78" s="188">
        <v>0</v>
      </c>
      <c r="BE78" s="188">
        <v>5973</v>
      </c>
      <c r="BF78" s="188">
        <v>0</v>
      </c>
      <c r="BG78" s="188">
        <v>7251</v>
      </c>
      <c r="BH78" s="188">
        <v>6379</v>
      </c>
      <c r="BI78" s="188">
        <v>5064</v>
      </c>
      <c r="BJ78" s="188">
        <v>1814</v>
      </c>
      <c r="BK78" s="188">
        <v>5028</v>
      </c>
      <c r="BL78" s="188">
        <v>-492</v>
      </c>
      <c r="BM78" s="188">
        <v>-263</v>
      </c>
      <c r="BN78" s="188">
        <v>2280</v>
      </c>
      <c r="BP78" s="188">
        <v>7089</v>
      </c>
      <c r="BQ78" s="188">
        <v>0</v>
      </c>
      <c r="BR78" s="188">
        <v>1047</v>
      </c>
      <c r="BS78" s="188">
        <v>2315</v>
      </c>
      <c r="BT78" s="188">
        <v>9612</v>
      </c>
      <c r="BU78" s="188">
        <v>6150</v>
      </c>
      <c r="BV78" s="188">
        <v>8171</v>
      </c>
      <c r="BW78" s="188">
        <v>-177</v>
      </c>
      <c r="BX78" s="188">
        <v>-151</v>
      </c>
      <c r="BY78" s="188">
        <v>0</v>
      </c>
      <c r="CA78" s="188">
        <v>6900</v>
      </c>
      <c r="CB78" s="188">
        <v>0</v>
      </c>
      <c r="CC78" s="188">
        <v>8528</v>
      </c>
      <c r="CD78" s="188">
        <v>3978</v>
      </c>
      <c r="CE78" s="188">
        <v>5988</v>
      </c>
      <c r="CF78" s="188">
        <v>1428</v>
      </c>
      <c r="CG78" s="188">
        <v>3986</v>
      </c>
      <c r="CH78" s="188">
        <v>-1009</v>
      </c>
      <c r="CI78" s="188">
        <v>-288</v>
      </c>
      <c r="CJ78" s="188">
        <v>4456</v>
      </c>
      <c r="CL78" s="188">
        <v>5063</v>
      </c>
      <c r="CM78" s="188">
        <v>0</v>
      </c>
      <c r="CN78" s="188">
        <v>6938</v>
      </c>
      <c r="CO78" s="188">
        <v>7079</v>
      </c>
      <c r="CP78" s="188">
        <v>3098</v>
      </c>
      <c r="CQ78" s="188">
        <v>2226</v>
      </c>
      <c r="CR78" s="188">
        <v>4209</v>
      </c>
      <c r="CS78" s="188">
        <v>1679</v>
      </c>
      <c r="CT78" s="188">
        <v>-100</v>
      </c>
      <c r="CU78" s="188">
        <v>2259</v>
      </c>
      <c r="CV78" s="190"/>
      <c r="CW78" s="188">
        <v>6074</v>
      </c>
      <c r="CX78" s="188">
        <v>0</v>
      </c>
      <c r="CY78" s="188">
        <v>2372</v>
      </c>
      <c r="CZ78" s="188">
        <v>2958</v>
      </c>
      <c r="DA78" s="188">
        <v>4961</v>
      </c>
      <c r="DB78" s="188">
        <v>8100</v>
      </c>
      <c r="DC78" s="188">
        <v>9168</v>
      </c>
      <c r="DD78" s="188">
        <v>-1631</v>
      </c>
      <c r="DE78" s="188">
        <v>0</v>
      </c>
      <c r="DF78" s="188">
        <v>0</v>
      </c>
      <c r="DH78" s="188">
        <v>6955</v>
      </c>
      <c r="DI78" s="188">
        <v>0</v>
      </c>
      <c r="DJ78" s="188">
        <v>2453</v>
      </c>
      <c r="DK78" s="188">
        <v>3319</v>
      </c>
      <c r="DL78" s="188">
        <v>4825</v>
      </c>
      <c r="DM78" s="188">
        <v>7465</v>
      </c>
      <c r="DN78" s="188">
        <v>3894</v>
      </c>
      <c r="DO78" s="188">
        <v>86</v>
      </c>
      <c r="DP78" s="188">
        <v>-284</v>
      </c>
      <c r="DQ78" s="188">
        <v>4708</v>
      </c>
      <c r="DS78" s="188">
        <v>7089</v>
      </c>
      <c r="DT78" s="188">
        <v>0</v>
      </c>
      <c r="DU78" s="188">
        <v>1277</v>
      </c>
      <c r="DV78" s="188">
        <v>1778</v>
      </c>
      <c r="DW78" s="188">
        <v>7423</v>
      </c>
      <c r="DX78" s="188">
        <v>3910</v>
      </c>
      <c r="DY78" s="188">
        <v>4840</v>
      </c>
      <c r="DZ78" s="188">
        <v>1321</v>
      </c>
      <c r="EA78" s="188">
        <v>-151</v>
      </c>
      <c r="EB78" s="188">
        <v>5512</v>
      </c>
      <c r="ED78" s="188">
        <v>7082</v>
      </c>
      <c r="EE78" s="188">
        <v>0</v>
      </c>
      <c r="EF78" s="188">
        <v>927</v>
      </c>
      <c r="EG78" s="188">
        <v>1362</v>
      </c>
      <c r="EH78" s="188">
        <v>2158</v>
      </c>
      <c r="EI78" s="188">
        <v>14468</v>
      </c>
      <c r="EJ78" s="188">
        <v>9359</v>
      </c>
      <c r="EK78" s="188">
        <v>-1428</v>
      </c>
      <c r="EL78" s="188">
        <v>-100</v>
      </c>
      <c r="EM78" s="188">
        <v>0</v>
      </c>
      <c r="EO78" s="188">
        <v>6454</v>
      </c>
      <c r="EP78" s="188">
        <v>0</v>
      </c>
      <c r="EQ78" s="188">
        <v>5637</v>
      </c>
      <c r="ER78" s="188">
        <v>2206</v>
      </c>
      <c r="ES78" s="188">
        <v>2509</v>
      </c>
      <c r="ET78" s="188">
        <v>8640</v>
      </c>
      <c r="EU78" s="188">
        <v>6661</v>
      </c>
      <c r="EV78" s="188">
        <v>-1075</v>
      </c>
      <c r="EW78" s="188">
        <v>0</v>
      </c>
      <c r="EX78" s="188">
        <v>0</v>
      </c>
      <c r="EZ78" s="188">
        <v>6869</v>
      </c>
      <c r="FA78" s="188">
        <v>0</v>
      </c>
      <c r="FB78" s="188">
        <v>5233</v>
      </c>
      <c r="FC78" s="188">
        <v>4460</v>
      </c>
      <c r="FD78" s="188">
        <v>2968</v>
      </c>
      <c r="FE78" s="188">
        <v>4731</v>
      </c>
      <c r="FF78" s="188">
        <v>3981</v>
      </c>
      <c r="FG78" s="188">
        <v>-1020</v>
      </c>
      <c r="FH78" s="188">
        <v>-282</v>
      </c>
      <c r="FI78" s="188">
        <v>5055</v>
      </c>
      <c r="FK78" s="188">
        <v>5030</v>
      </c>
      <c r="FL78" s="188">
        <v>0</v>
      </c>
      <c r="FM78" s="188">
        <v>6211</v>
      </c>
      <c r="FN78" s="188">
        <v>4213</v>
      </c>
      <c r="FO78" s="188">
        <v>918</v>
      </c>
      <c r="FP78" s="188">
        <v>10282</v>
      </c>
      <c r="FQ78" s="188">
        <v>4131</v>
      </c>
      <c r="FR78" s="188">
        <v>-1520</v>
      </c>
      <c r="FS78" s="188">
        <v>-102</v>
      </c>
      <c r="FT78" s="188">
        <v>3753</v>
      </c>
      <c r="FV78" s="188">
        <v>5881</v>
      </c>
      <c r="FW78" s="188">
        <v>0</v>
      </c>
      <c r="FX78" s="188">
        <v>1460</v>
      </c>
      <c r="FY78" s="188">
        <v>1881</v>
      </c>
      <c r="FZ78" s="188">
        <v>3310</v>
      </c>
      <c r="GA78" s="188">
        <v>12746</v>
      </c>
      <c r="GB78" s="188">
        <v>5550</v>
      </c>
      <c r="GC78" s="188">
        <v>-2310</v>
      </c>
      <c r="GD78" s="188">
        <v>-100</v>
      </c>
      <c r="GE78" s="188">
        <v>4095</v>
      </c>
      <c r="GG78" s="188">
        <v>5040</v>
      </c>
      <c r="GH78" s="188">
        <v>0</v>
      </c>
      <c r="GI78" s="188">
        <v>7940</v>
      </c>
      <c r="GJ78" s="188">
        <v>2706</v>
      </c>
      <c r="GK78" s="188">
        <v>3802</v>
      </c>
      <c r="GL78" s="188">
        <v>3493</v>
      </c>
      <c r="GM78" s="188">
        <v>4928</v>
      </c>
      <c r="GN78" s="188">
        <v>540</v>
      </c>
      <c r="GO78" s="188">
        <v>-247</v>
      </c>
      <c r="GP78" s="188">
        <v>4634</v>
      </c>
      <c r="GR78" s="188">
        <v>6355</v>
      </c>
      <c r="GS78" s="188">
        <v>0</v>
      </c>
      <c r="GT78" s="188">
        <v>1745</v>
      </c>
      <c r="GU78" s="188">
        <v>2263</v>
      </c>
      <c r="GV78" s="188">
        <v>3765</v>
      </c>
      <c r="GW78" s="188">
        <v>12955</v>
      </c>
      <c r="GX78" s="188">
        <v>5777</v>
      </c>
      <c r="GY78" s="188">
        <v>-850</v>
      </c>
      <c r="GZ78" s="188">
        <v>0</v>
      </c>
      <c r="HA78" s="188">
        <v>0</v>
      </c>
      <c r="HC78" s="188">
        <v>6071</v>
      </c>
      <c r="HD78" s="188">
        <v>0</v>
      </c>
      <c r="HE78" s="188">
        <v>1654</v>
      </c>
      <c r="HF78" s="188">
        <v>1248</v>
      </c>
      <c r="HG78" s="188">
        <v>5372</v>
      </c>
      <c r="HH78" s="188">
        <v>12168</v>
      </c>
      <c r="HI78" s="188">
        <v>7401</v>
      </c>
      <c r="HJ78" s="188">
        <v>-1680</v>
      </c>
      <c r="HK78" s="188">
        <v>0</v>
      </c>
      <c r="HL78" s="188">
        <v>0</v>
      </c>
      <c r="HN78" s="188">
        <v>7074</v>
      </c>
      <c r="HO78" s="188">
        <v>0</v>
      </c>
      <c r="HP78" s="188">
        <v>1143</v>
      </c>
      <c r="HQ78" s="188">
        <v>780</v>
      </c>
      <c r="HR78" s="188">
        <v>4828</v>
      </c>
      <c r="HS78" s="188">
        <v>11930</v>
      </c>
      <c r="HT78" s="188">
        <v>8364</v>
      </c>
      <c r="HU78" s="188">
        <v>-221</v>
      </c>
      <c r="HV78" s="188">
        <v>-150</v>
      </c>
      <c r="HW78" s="188">
        <v>0</v>
      </c>
      <c r="HY78" s="188">
        <v>5977</v>
      </c>
      <c r="HZ78" s="188">
        <v>0</v>
      </c>
      <c r="IA78" s="188">
        <v>6806</v>
      </c>
      <c r="IB78" s="188">
        <v>5800</v>
      </c>
      <c r="IC78" s="188">
        <v>3130</v>
      </c>
      <c r="ID78" s="188">
        <v>2663</v>
      </c>
      <c r="IE78" s="188">
        <v>5177</v>
      </c>
      <c r="IF78" s="188">
        <v>-194</v>
      </c>
      <c r="IG78" s="188">
        <v>-201</v>
      </c>
      <c r="IH78" s="188">
        <v>3902</v>
      </c>
      <c r="IJ78" s="188">
        <v>7077</v>
      </c>
      <c r="IK78" s="188">
        <v>0</v>
      </c>
      <c r="IL78" s="188">
        <v>1335</v>
      </c>
      <c r="IM78" s="188">
        <v>2412</v>
      </c>
      <c r="IN78" s="188">
        <v>9108</v>
      </c>
      <c r="IO78" s="188">
        <v>6202</v>
      </c>
      <c r="IP78" s="188">
        <v>7905</v>
      </c>
      <c r="IQ78" s="188">
        <v>-194</v>
      </c>
      <c r="IR78" s="188">
        <v>-150</v>
      </c>
      <c r="IS78" s="188">
        <v>0</v>
      </c>
      <c r="IU78" s="188">
        <v>5944</v>
      </c>
      <c r="IV78" s="188">
        <v>0</v>
      </c>
      <c r="IW78" s="188">
        <v>6456</v>
      </c>
      <c r="IX78" s="188">
        <v>4025</v>
      </c>
      <c r="IY78" s="188">
        <v>2077</v>
      </c>
      <c r="IZ78" s="188">
        <v>4852</v>
      </c>
      <c r="JA78" s="188">
        <v>5211</v>
      </c>
      <c r="JB78" s="188">
        <v>531</v>
      </c>
      <c r="JC78" s="188">
        <v>-200</v>
      </c>
      <c r="JD78" s="188">
        <v>4126</v>
      </c>
      <c r="JF78" s="188">
        <v>6984</v>
      </c>
      <c r="JG78" s="188">
        <v>0</v>
      </c>
      <c r="JH78" s="188">
        <v>7070</v>
      </c>
      <c r="JI78" s="188">
        <v>7767</v>
      </c>
      <c r="JJ78" s="188">
        <v>4310</v>
      </c>
      <c r="JK78" s="188">
        <v>1590</v>
      </c>
      <c r="JL78" s="188">
        <v>4060</v>
      </c>
      <c r="JM78" s="188">
        <v>-1905</v>
      </c>
      <c r="JN78" s="188">
        <v>-175</v>
      </c>
      <c r="JO78" s="188">
        <v>2253</v>
      </c>
      <c r="JQ78" s="188">
        <v>7081</v>
      </c>
      <c r="JR78" s="188">
        <v>0</v>
      </c>
      <c r="JS78" s="188">
        <v>1367</v>
      </c>
      <c r="JT78" s="188">
        <v>1411</v>
      </c>
      <c r="JU78" s="188">
        <v>9171</v>
      </c>
      <c r="JV78" s="188">
        <v>5354</v>
      </c>
      <c r="JW78" s="188">
        <v>8714</v>
      </c>
      <c r="JX78" s="188">
        <v>-244</v>
      </c>
      <c r="JY78" s="188">
        <v>-151</v>
      </c>
      <c r="JZ78" s="188">
        <v>0</v>
      </c>
      <c r="KB78" s="188">
        <v>4219</v>
      </c>
      <c r="KC78" s="188">
        <v>0</v>
      </c>
      <c r="KD78" s="188">
        <v>7224</v>
      </c>
      <c r="KE78" s="188">
        <v>1086</v>
      </c>
      <c r="KF78" s="188">
        <v>1083</v>
      </c>
      <c r="KG78" s="188">
        <v>7195</v>
      </c>
      <c r="KH78" s="188">
        <v>4067</v>
      </c>
      <c r="KI78" s="188">
        <v>-136</v>
      </c>
      <c r="KJ78" s="188">
        <v>-247</v>
      </c>
      <c r="KK78" s="188">
        <v>5118</v>
      </c>
      <c r="KM78" s="188">
        <v>7096</v>
      </c>
      <c r="KN78" s="188">
        <v>0</v>
      </c>
      <c r="KO78" s="188">
        <v>7502</v>
      </c>
      <c r="KP78" s="188">
        <v>2789</v>
      </c>
      <c r="KQ78" s="188">
        <v>3491</v>
      </c>
      <c r="KR78" s="188">
        <v>3469</v>
      </c>
      <c r="KS78" s="188">
        <v>3778</v>
      </c>
      <c r="KT78" s="188">
        <v>2407</v>
      </c>
      <c r="KU78" s="188">
        <v>-175</v>
      </c>
      <c r="KV78" s="188">
        <v>2036</v>
      </c>
      <c r="KX78" s="188">
        <v>6084</v>
      </c>
      <c r="KY78" s="188">
        <v>0</v>
      </c>
      <c r="KZ78" s="188">
        <v>1218</v>
      </c>
      <c r="LA78" s="188">
        <v>2205</v>
      </c>
      <c r="LB78" s="188">
        <v>7660</v>
      </c>
      <c r="LC78" s="188">
        <v>9856</v>
      </c>
      <c r="LD78" s="188">
        <v>7892</v>
      </c>
      <c r="LE78" s="188">
        <v>-674</v>
      </c>
      <c r="LF78" s="188">
        <v>-202</v>
      </c>
      <c r="LG78" s="188">
        <v>0</v>
      </c>
      <c r="LI78" s="188">
        <v>7101</v>
      </c>
      <c r="LJ78" s="188">
        <v>0</v>
      </c>
      <c r="LK78" s="188">
        <v>6829</v>
      </c>
      <c r="LL78" s="188">
        <v>2909</v>
      </c>
      <c r="LM78" s="188">
        <v>3632</v>
      </c>
      <c r="LN78" s="188">
        <v>2005</v>
      </c>
      <c r="LO78" s="188">
        <v>3927</v>
      </c>
      <c r="LP78" s="188">
        <v>2804</v>
      </c>
      <c r="LQ78" s="188">
        <v>-175</v>
      </c>
      <c r="LR78" s="188">
        <v>3259</v>
      </c>
      <c r="LT78" s="188">
        <v>6082</v>
      </c>
      <c r="LU78" s="188">
        <v>0</v>
      </c>
      <c r="LV78" s="188">
        <v>1287</v>
      </c>
      <c r="LW78" s="188">
        <v>4849</v>
      </c>
      <c r="LX78" s="188">
        <v>8418</v>
      </c>
      <c r="LY78" s="188">
        <v>4120</v>
      </c>
      <c r="LZ78" s="188">
        <v>6729</v>
      </c>
      <c r="MA78" s="188">
        <v>278</v>
      </c>
      <c r="MB78" s="188">
        <v>-151</v>
      </c>
      <c r="MC78" s="188">
        <v>0</v>
      </c>
    </row>
    <row r="79" spans="2:341">
      <c r="B79" s="208">
        <f t="shared" si="20"/>
        <v>6424.4333333333334</v>
      </c>
      <c r="C79" s="208">
        <f t="shared" si="21"/>
        <v>0</v>
      </c>
      <c r="D79" s="208">
        <f t="shared" si="22"/>
        <v>4108.0666666666666</v>
      </c>
      <c r="E79" s="208">
        <f t="shared" si="23"/>
        <v>3204.5333333333333</v>
      </c>
      <c r="F79" s="208">
        <f t="shared" si="24"/>
        <v>5115.4333333333334</v>
      </c>
      <c r="G79" s="208">
        <f t="shared" si="25"/>
        <v>6483.1333333333332</v>
      </c>
      <c r="H79" s="208">
        <f t="shared" si="26"/>
        <v>5994.4333333333334</v>
      </c>
      <c r="I79" s="208">
        <f t="shared" si="27"/>
        <v>-460.53333333333336</v>
      </c>
      <c r="J79" s="208">
        <f t="shared" si="28"/>
        <v>-159.30000000000001</v>
      </c>
      <c r="K79" s="208">
        <f t="shared" si="29"/>
        <v>2121.9666666666667</v>
      </c>
      <c r="M79" s="188">
        <v>7083</v>
      </c>
      <c r="N79" s="188">
        <v>0</v>
      </c>
      <c r="O79" s="188">
        <v>1387</v>
      </c>
      <c r="P79" s="188">
        <v>2045</v>
      </c>
      <c r="Q79" s="188">
        <v>8276</v>
      </c>
      <c r="R79" s="188">
        <v>5718</v>
      </c>
      <c r="S79" s="188">
        <v>8904</v>
      </c>
      <c r="T79" s="188">
        <v>202</v>
      </c>
      <c r="U79" s="188">
        <v>-151</v>
      </c>
      <c r="V79" s="188">
        <v>0</v>
      </c>
      <c r="X79" s="188">
        <v>7058</v>
      </c>
      <c r="Y79" s="188">
        <v>0</v>
      </c>
      <c r="Z79" s="188">
        <v>2544</v>
      </c>
      <c r="AA79" s="188">
        <v>2223</v>
      </c>
      <c r="AB79" s="188">
        <v>8445</v>
      </c>
      <c r="AC79" s="188">
        <v>8334</v>
      </c>
      <c r="AD79" s="188">
        <v>4532</v>
      </c>
      <c r="AE79" s="188">
        <v>-1661</v>
      </c>
      <c r="AF79" s="188">
        <v>-101</v>
      </c>
      <c r="AG79" s="188">
        <v>2044</v>
      </c>
      <c r="AI79" s="188">
        <v>6868</v>
      </c>
      <c r="AJ79" s="188">
        <v>0</v>
      </c>
      <c r="AK79" s="188">
        <v>8500</v>
      </c>
      <c r="AL79" s="188">
        <v>3231</v>
      </c>
      <c r="AM79" s="188">
        <v>3778</v>
      </c>
      <c r="AN79" s="188">
        <v>4584</v>
      </c>
      <c r="AO79" s="188">
        <v>3732</v>
      </c>
      <c r="AP79" s="188">
        <v>-911</v>
      </c>
      <c r="AQ79" s="188">
        <v>-284</v>
      </c>
      <c r="AR79" s="188">
        <v>3485</v>
      </c>
      <c r="AT79" s="188">
        <v>7078</v>
      </c>
      <c r="AU79" s="188">
        <v>0</v>
      </c>
      <c r="AV79" s="188">
        <v>1877</v>
      </c>
      <c r="AW79" s="188">
        <v>2835</v>
      </c>
      <c r="AX79" s="188">
        <v>9845</v>
      </c>
      <c r="AY79" s="188">
        <v>4433</v>
      </c>
      <c r="AZ79" s="188">
        <v>8695</v>
      </c>
      <c r="BA79" s="188">
        <v>-1124</v>
      </c>
      <c r="BB79" s="188">
        <v>-151</v>
      </c>
      <c r="BC79" s="188">
        <v>0</v>
      </c>
      <c r="BE79" s="188">
        <v>5972</v>
      </c>
      <c r="BF79" s="188">
        <v>0</v>
      </c>
      <c r="BG79" s="188">
        <v>7230</v>
      </c>
      <c r="BH79" s="188">
        <v>6618</v>
      </c>
      <c r="BI79" s="188">
        <v>5313</v>
      </c>
      <c r="BJ79" s="188">
        <v>1937</v>
      </c>
      <c r="BK79" s="188">
        <v>5077</v>
      </c>
      <c r="BL79" s="188">
        <v>-831</v>
      </c>
      <c r="BM79" s="188">
        <v>-263</v>
      </c>
      <c r="BN79" s="188">
        <v>2389</v>
      </c>
      <c r="BP79" s="188">
        <v>7077</v>
      </c>
      <c r="BQ79" s="188">
        <v>0</v>
      </c>
      <c r="BR79" s="188">
        <v>1022</v>
      </c>
      <c r="BS79" s="188">
        <v>2027</v>
      </c>
      <c r="BT79" s="188">
        <v>9720</v>
      </c>
      <c r="BU79" s="188">
        <v>6304</v>
      </c>
      <c r="BV79" s="188">
        <v>8280</v>
      </c>
      <c r="BW79" s="188">
        <v>-93</v>
      </c>
      <c r="BX79" s="188">
        <v>-150</v>
      </c>
      <c r="BY79" s="188">
        <v>0</v>
      </c>
      <c r="CA79" s="188">
        <v>6902</v>
      </c>
      <c r="CB79" s="188">
        <v>0</v>
      </c>
      <c r="CC79" s="188">
        <v>8537</v>
      </c>
      <c r="CD79" s="188">
        <v>3959</v>
      </c>
      <c r="CE79" s="188">
        <v>6005</v>
      </c>
      <c r="CF79" s="188">
        <v>1514</v>
      </c>
      <c r="CG79" s="188">
        <v>4020</v>
      </c>
      <c r="CH79" s="188">
        <v>-881</v>
      </c>
      <c r="CI79" s="188">
        <v>-298</v>
      </c>
      <c r="CJ79" s="188">
        <v>4473</v>
      </c>
      <c r="CL79" s="188">
        <v>5065</v>
      </c>
      <c r="CM79" s="188">
        <v>0</v>
      </c>
      <c r="CN79" s="188">
        <v>6951</v>
      </c>
      <c r="CO79" s="188">
        <v>7053</v>
      </c>
      <c r="CP79" s="188">
        <v>3056</v>
      </c>
      <c r="CQ79" s="188">
        <v>2212</v>
      </c>
      <c r="CR79" s="188">
        <v>4195</v>
      </c>
      <c r="CS79" s="188">
        <v>1629</v>
      </c>
      <c r="CT79" s="188">
        <v>-100</v>
      </c>
      <c r="CU79" s="188">
        <v>2309</v>
      </c>
      <c r="CV79" s="190"/>
      <c r="CW79" s="188">
        <v>6071</v>
      </c>
      <c r="CX79" s="188">
        <v>0</v>
      </c>
      <c r="CY79" s="188">
        <v>2442</v>
      </c>
      <c r="CZ79" s="188">
        <v>2938</v>
      </c>
      <c r="DA79" s="188">
        <v>4912</v>
      </c>
      <c r="DB79" s="188">
        <v>8064</v>
      </c>
      <c r="DC79" s="188">
        <v>9209</v>
      </c>
      <c r="DD79" s="188">
        <v>-2014</v>
      </c>
      <c r="DE79" s="188">
        <v>0</v>
      </c>
      <c r="DF79" s="188">
        <v>0</v>
      </c>
      <c r="DH79" s="188">
        <v>6954</v>
      </c>
      <c r="DI79" s="188">
        <v>0</v>
      </c>
      <c r="DJ79" s="188">
        <v>2446</v>
      </c>
      <c r="DK79" s="188">
        <v>3326</v>
      </c>
      <c r="DL79" s="188">
        <v>4885</v>
      </c>
      <c r="DM79" s="188">
        <v>7561</v>
      </c>
      <c r="DN79" s="188">
        <v>3883</v>
      </c>
      <c r="DO79" s="188">
        <v>197</v>
      </c>
      <c r="DP79" s="188">
        <v>-284</v>
      </c>
      <c r="DQ79" s="188">
        <v>4769</v>
      </c>
      <c r="DS79" s="188">
        <v>7098</v>
      </c>
      <c r="DT79" s="188">
        <v>0</v>
      </c>
      <c r="DU79" s="188">
        <v>1307</v>
      </c>
      <c r="DV79" s="188">
        <v>1878</v>
      </c>
      <c r="DW79" s="188">
        <v>7115</v>
      </c>
      <c r="DX79" s="188">
        <v>4049</v>
      </c>
      <c r="DY79" s="188">
        <v>4855</v>
      </c>
      <c r="DZ79" s="188">
        <v>1480</v>
      </c>
      <c r="EA79" s="188">
        <v>-151</v>
      </c>
      <c r="EB79" s="188">
        <v>5531</v>
      </c>
      <c r="ED79" s="188">
        <v>7081</v>
      </c>
      <c r="EE79" s="188">
        <v>0</v>
      </c>
      <c r="EF79" s="188">
        <v>916</v>
      </c>
      <c r="EG79" s="188">
        <v>1362</v>
      </c>
      <c r="EH79" s="188">
        <v>1883</v>
      </c>
      <c r="EI79" s="188">
        <v>14635</v>
      </c>
      <c r="EJ79" s="188">
        <v>9400</v>
      </c>
      <c r="EK79" s="188">
        <v>-1572</v>
      </c>
      <c r="EL79" s="188">
        <v>-100</v>
      </c>
      <c r="EM79" s="188">
        <v>0</v>
      </c>
      <c r="EO79" s="188">
        <v>6455</v>
      </c>
      <c r="EP79" s="188">
        <v>0</v>
      </c>
      <c r="EQ79" s="188">
        <v>5777</v>
      </c>
      <c r="ER79" s="188">
        <v>2519</v>
      </c>
      <c r="ES79" s="188">
        <v>2169</v>
      </c>
      <c r="ET79" s="188">
        <v>8986</v>
      </c>
      <c r="EU79" s="188">
        <v>6711</v>
      </c>
      <c r="EV79" s="188">
        <v>-1356</v>
      </c>
      <c r="EW79" s="188">
        <v>0</v>
      </c>
      <c r="EX79" s="188">
        <v>0</v>
      </c>
      <c r="EZ79" s="188">
        <v>6868</v>
      </c>
      <c r="FA79" s="188">
        <v>0</v>
      </c>
      <c r="FB79" s="188">
        <v>5092</v>
      </c>
      <c r="FC79" s="188">
        <v>4609</v>
      </c>
      <c r="FD79" s="188">
        <v>2924</v>
      </c>
      <c r="FE79" s="188">
        <v>4779</v>
      </c>
      <c r="FF79" s="188">
        <v>4073</v>
      </c>
      <c r="FG79" s="188">
        <v>-1008</v>
      </c>
      <c r="FH79" s="188">
        <v>-284</v>
      </c>
      <c r="FI79" s="188">
        <v>5099</v>
      </c>
      <c r="FK79" s="188">
        <v>5031</v>
      </c>
      <c r="FL79" s="188">
        <v>0</v>
      </c>
      <c r="FM79" s="188">
        <v>6172</v>
      </c>
      <c r="FN79" s="188">
        <v>4308</v>
      </c>
      <c r="FO79" s="188">
        <v>1204</v>
      </c>
      <c r="FP79" s="188">
        <v>10208</v>
      </c>
      <c r="FQ79" s="188">
        <v>4144</v>
      </c>
      <c r="FR79" s="188">
        <v>-1959</v>
      </c>
      <c r="FS79" s="188">
        <v>-102</v>
      </c>
      <c r="FT79" s="188">
        <v>3701</v>
      </c>
      <c r="FV79" s="188">
        <v>5882</v>
      </c>
      <c r="FW79" s="188">
        <v>0</v>
      </c>
      <c r="FX79" s="188">
        <v>1486</v>
      </c>
      <c r="FY79" s="188">
        <v>2281</v>
      </c>
      <c r="FZ79" s="188">
        <v>3239</v>
      </c>
      <c r="GA79" s="188">
        <v>12679</v>
      </c>
      <c r="GB79" s="188">
        <v>5582</v>
      </c>
      <c r="GC79" s="188">
        <v>-2677</v>
      </c>
      <c r="GD79" s="188">
        <v>-100</v>
      </c>
      <c r="GE79" s="188">
        <v>4052</v>
      </c>
      <c r="GG79" s="188">
        <v>5042</v>
      </c>
      <c r="GH79" s="188">
        <v>0</v>
      </c>
      <c r="GI79" s="188">
        <v>7915</v>
      </c>
      <c r="GJ79" s="188">
        <v>2821</v>
      </c>
      <c r="GK79" s="188">
        <v>3977</v>
      </c>
      <c r="GL79" s="188">
        <v>3490</v>
      </c>
      <c r="GM79" s="188">
        <v>4931</v>
      </c>
      <c r="GN79" s="188">
        <v>340</v>
      </c>
      <c r="GO79" s="188">
        <v>-263</v>
      </c>
      <c r="GP79" s="188">
        <v>4683</v>
      </c>
      <c r="GR79" s="188">
        <v>6352</v>
      </c>
      <c r="GS79" s="188">
        <v>0</v>
      </c>
      <c r="GT79" s="188">
        <v>1678</v>
      </c>
      <c r="GU79" s="188">
        <v>2056</v>
      </c>
      <c r="GV79" s="188">
        <v>4020</v>
      </c>
      <c r="GW79" s="188">
        <v>12991</v>
      </c>
      <c r="GX79" s="188">
        <v>5782</v>
      </c>
      <c r="GY79" s="188">
        <v>-950</v>
      </c>
      <c r="GZ79" s="188">
        <v>0</v>
      </c>
      <c r="HA79" s="188">
        <v>0</v>
      </c>
      <c r="HC79" s="188">
        <v>6070</v>
      </c>
      <c r="HD79" s="188">
        <v>0</v>
      </c>
      <c r="HE79" s="188">
        <v>1651</v>
      </c>
      <c r="HF79" s="188">
        <v>1326</v>
      </c>
      <c r="HG79" s="188">
        <v>5652</v>
      </c>
      <c r="HH79" s="188">
        <v>12071</v>
      </c>
      <c r="HI79" s="188">
        <v>7551</v>
      </c>
      <c r="HJ79" s="188">
        <v>-1871</v>
      </c>
      <c r="HK79" s="188">
        <v>0</v>
      </c>
      <c r="HL79" s="188">
        <v>0</v>
      </c>
      <c r="HN79" s="188">
        <v>7080</v>
      </c>
      <c r="HO79" s="188">
        <v>0</v>
      </c>
      <c r="HP79" s="188">
        <v>1154</v>
      </c>
      <c r="HQ79" s="188">
        <v>819</v>
      </c>
      <c r="HR79" s="188">
        <v>4770</v>
      </c>
      <c r="HS79" s="188">
        <v>12068</v>
      </c>
      <c r="HT79" s="188">
        <v>8371</v>
      </c>
      <c r="HU79" s="188">
        <v>-252</v>
      </c>
      <c r="HV79" s="188">
        <v>-151</v>
      </c>
      <c r="HW79" s="188">
        <v>0</v>
      </c>
      <c r="HY79" s="188">
        <v>5972</v>
      </c>
      <c r="HZ79" s="188">
        <v>0</v>
      </c>
      <c r="IA79" s="188">
        <v>6860</v>
      </c>
      <c r="IB79" s="188">
        <v>5908</v>
      </c>
      <c r="IC79" s="188">
        <v>3193</v>
      </c>
      <c r="ID79" s="188">
        <v>2790</v>
      </c>
      <c r="IE79" s="188">
        <v>5170</v>
      </c>
      <c r="IF79" s="188">
        <v>-433</v>
      </c>
      <c r="IG79" s="188">
        <v>-202</v>
      </c>
      <c r="IH79" s="188">
        <v>4000</v>
      </c>
      <c r="IJ79" s="188">
        <v>7073</v>
      </c>
      <c r="IK79" s="188">
        <v>0</v>
      </c>
      <c r="IL79" s="188">
        <v>1289</v>
      </c>
      <c r="IM79" s="188">
        <v>2274</v>
      </c>
      <c r="IN79" s="188">
        <v>9109</v>
      </c>
      <c r="IO79" s="188">
        <v>6192</v>
      </c>
      <c r="IP79" s="188">
        <v>7987</v>
      </c>
      <c r="IQ79" s="188">
        <v>-222</v>
      </c>
      <c r="IR79" s="188">
        <v>-151</v>
      </c>
      <c r="IS79" s="188">
        <v>0</v>
      </c>
      <c r="IU79" s="188">
        <v>5947</v>
      </c>
      <c r="IV79" s="188">
        <v>0</v>
      </c>
      <c r="IW79" s="188">
        <v>6557</v>
      </c>
      <c r="IX79" s="188">
        <v>4060</v>
      </c>
      <c r="IY79" s="188">
        <v>2034</v>
      </c>
      <c r="IZ79" s="188">
        <v>5096</v>
      </c>
      <c r="JA79" s="188">
        <v>5213</v>
      </c>
      <c r="JB79" s="188">
        <v>312</v>
      </c>
      <c r="JC79" s="188">
        <v>-200</v>
      </c>
      <c r="JD79" s="188">
        <v>4219</v>
      </c>
      <c r="JF79" s="188">
        <v>6984</v>
      </c>
      <c r="JG79" s="188">
        <v>0</v>
      </c>
      <c r="JH79" s="188">
        <v>7058</v>
      </c>
      <c r="JI79" s="188">
        <v>7816</v>
      </c>
      <c r="JJ79" s="188">
        <v>4260</v>
      </c>
      <c r="JK79" s="188">
        <v>1582</v>
      </c>
      <c r="JL79" s="188">
        <v>4064</v>
      </c>
      <c r="JM79" s="188">
        <v>-1785</v>
      </c>
      <c r="JN79" s="188">
        <v>-175</v>
      </c>
      <c r="JO79" s="188">
        <v>2296</v>
      </c>
      <c r="JQ79" s="188">
        <v>7078</v>
      </c>
      <c r="JR79" s="188">
        <v>0</v>
      </c>
      <c r="JS79" s="188">
        <v>1288</v>
      </c>
      <c r="JT79" s="188">
        <v>1548</v>
      </c>
      <c r="JU79" s="188">
        <v>9039</v>
      </c>
      <c r="JV79" s="188">
        <v>5296</v>
      </c>
      <c r="JW79" s="188">
        <v>8848</v>
      </c>
      <c r="JX79" s="188">
        <v>-287</v>
      </c>
      <c r="JY79" s="188">
        <v>-151</v>
      </c>
      <c r="JZ79" s="188">
        <v>0</v>
      </c>
      <c r="KB79" s="188">
        <v>4221</v>
      </c>
      <c r="KC79" s="188">
        <v>0</v>
      </c>
      <c r="KD79" s="188">
        <v>7207</v>
      </c>
      <c r="KE79" s="188">
        <v>1164</v>
      </c>
      <c r="KF79" s="188">
        <v>915</v>
      </c>
      <c r="KG79" s="188">
        <v>7415</v>
      </c>
      <c r="KH79" s="188">
        <v>4052</v>
      </c>
      <c r="KI79" s="188">
        <v>-29</v>
      </c>
      <c r="KJ79" s="188">
        <v>-263</v>
      </c>
      <c r="KK79" s="188">
        <v>5161</v>
      </c>
      <c r="KM79" s="188">
        <v>7094</v>
      </c>
      <c r="KN79" s="188">
        <v>0</v>
      </c>
      <c r="KO79" s="188">
        <v>7503</v>
      </c>
      <c r="KP79" s="188">
        <v>2968</v>
      </c>
      <c r="KQ79" s="188">
        <v>3543</v>
      </c>
      <c r="KR79" s="188">
        <v>3466</v>
      </c>
      <c r="KS79" s="188">
        <v>3782</v>
      </c>
      <c r="KT79" s="188">
        <v>2053</v>
      </c>
      <c r="KU79" s="188">
        <v>-176</v>
      </c>
      <c r="KV79" s="188">
        <v>2116</v>
      </c>
      <c r="KX79" s="188">
        <v>6087</v>
      </c>
      <c r="KY79" s="188">
        <v>0</v>
      </c>
      <c r="KZ79" s="188">
        <v>1244</v>
      </c>
      <c r="LA79" s="188">
        <v>2142</v>
      </c>
      <c r="LB79" s="188">
        <v>7880</v>
      </c>
      <c r="LC79" s="188">
        <v>9939</v>
      </c>
      <c r="LD79" s="188">
        <v>7977</v>
      </c>
      <c r="LE79" s="188">
        <v>-684</v>
      </c>
      <c r="LF79" s="188">
        <v>-201</v>
      </c>
      <c r="LG79" s="188">
        <v>0</v>
      </c>
      <c r="LI79" s="188">
        <v>7100</v>
      </c>
      <c r="LJ79" s="188">
        <v>0</v>
      </c>
      <c r="LK79" s="188">
        <v>6848</v>
      </c>
      <c r="LL79" s="188">
        <v>2886</v>
      </c>
      <c r="LM79" s="188">
        <v>3755</v>
      </c>
      <c r="LN79" s="188">
        <v>2005</v>
      </c>
      <c r="LO79" s="188">
        <v>3932</v>
      </c>
      <c r="LP79" s="188">
        <v>2412</v>
      </c>
      <c r="LQ79" s="188">
        <v>-176</v>
      </c>
      <c r="LR79" s="188">
        <v>3332</v>
      </c>
      <c r="LT79" s="188">
        <v>6090</v>
      </c>
      <c r="LU79" s="188">
        <v>0</v>
      </c>
      <c r="LV79" s="188">
        <v>1304</v>
      </c>
      <c r="LW79" s="188">
        <v>5136</v>
      </c>
      <c r="LX79" s="188">
        <v>8547</v>
      </c>
      <c r="LY79" s="188">
        <v>4096</v>
      </c>
      <c r="LZ79" s="188">
        <v>6881</v>
      </c>
      <c r="MA79" s="188">
        <v>159</v>
      </c>
      <c r="MB79" s="188">
        <v>-151</v>
      </c>
      <c r="MC79" s="188">
        <v>0</v>
      </c>
    </row>
    <row r="80" spans="2:341">
      <c r="B80" s="208">
        <f t="shared" si="20"/>
        <v>6424.2666666666664</v>
      </c>
      <c r="C80" s="208">
        <f t="shared" si="21"/>
        <v>0</v>
      </c>
      <c r="D80" s="208">
        <f t="shared" si="22"/>
        <v>4102</v>
      </c>
      <c r="E80" s="208">
        <f t="shared" si="23"/>
        <v>3182.0666666666666</v>
      </c>
      <c r="F80" s="208">
        <f t="shared" si="24"/>
        <v>5069.7666666666664</v>
      </c>
      <c r="G80" s="208">
        <f t="shared" si="25"/>
        <v>6518.7</v>
      </c>
      <c r="H80" s="208">
        <f t="shared" si="26"/>
        <v>6005.3</v>
      </c>
      <c r="I80" s="208">
        <f t="shared" si="27"/>
        <v>-454.06666666666666</v>
      </c>
      <c r="J80" s="208">
        <f t="shared" si="28"/>
        <v>-159.9</v>
      </c>
      <c r="K80" s="208">
        <f t="shared" si="29"/>
        <v>2159.3333333333335</v>
      </c>
      <c r="M80" s="188">
        <v>7080</v>
      </c>
      <c r="N80" s="188">
        <v>0</v>
      </c>
      <c r="O80" s="188">
        <v>1473</v>
      </c>
      <c r="P80" s="188">
        <v>2006</v>
      </c>
      <c r="Q80" s="188">
        <v>8169</v>
      </c>
      <c r="R80" s="188">
        <v>5842</v>
      </c>
      <c r="S80" s="188">
        <v>8890</v>
      </c>
      <c r="T80" s="188">
        <v>1</v>
      </c>
      <c r="U80" s="188">
        <v>-151</v>
      </c>
      <c r="V80" s="188">
        <v>0</v>
      </c>
      <c r="X80" s="188">
        <v>7065</v>
      </c>
      <c r="Y80" s="188">
        <v>0</v>
      </c>
      <c r="Z80" s="188">
        <v>2551</v>
      </c>
      <c r="AA80" s="188">
        <v>2198</v>
      </c>
      <c r="AB80" s="188">
        <v>8397</v>
      </c>
      <c r="AC80" s="188">
        <v>8425</v>
      </c>
      <c r="AD80" s="188">
        <v>4532</v>
      </c>
      <c r="AE80" s="188">
        <v>-1530</v>
      </c>
      <c r="AF80" s="188">
        <v>-118</v>
      </c>
      <c r="AG80" s="188">
        <v>2102</v>
      </c>
      <c r="AI80" s="188">
        <v>6867</v>
      </c>
      <c r="AJ80" s="188">
        <v>0</v>
      </c>
      <c r="AK80" s="188">
        <v>8485</v>
      </c>
      <c r="AL80" s="188">
        <v>3234</v>
      </c>
      <c r="AM80" s="188">
        <v>3702</v>
      </c>
      <c r="AN80" s="188">
        <v>4629</v>
      </c>
      <c r="AO80" s="188">
        <v>3732</v>
      </c>
      <c r="AP80" s="188">
        <v>-813</v>
      </c>
      <c r="AQ80" s="188">
        <v>-283</v>
      </c>
      <c r="AR80" s="188">
        <v>3550</v>
      </c>
      <c r="AT80" s="188">
        <v>7090</v>
      </c>
      <c r="AU80" s="188">
        <v>0</v>
      </c>
      <c r="AV80" s="188">
        <v>1944</v>
      </c>
      <c r="AW80" s="188">
        <v>2525</v>
      </c>
      <c r="AX80" s="188">
        <v>9942</v>
      </c>
      <c r="AY80" s="188">
        <v>4470</v>
      </c>
      <c r="AZ80" s="188">
        <v>8822</v>
      </c>
      <c r="BA80" s="188">
        <v>-1118</v>
      </c>
      <c r="BB80" s="188">
        <v>-151</v>
      </c>
      <c r="BC80" s="188">
        <v>0</v>
      </c>
      <c r="BE80" s="188">
        <v>5973</v>
      </c>
      <c r="BF80" s="188">
        <v>0</v>
      </c>
      <c r="BG80" s="188">
        <v>7197</v>
      </c>
      <c r="BH80" s="188">
        <v>6698</v>
      </c>
      <c r="BI80" s="188">
        <v>5272</v>
      </c>
      <c r="BJ80" s="188">
        <v>1883</v>
      </c>
      <c r="BK80" s="188">
        <v>5077</v>
      </c>
      <c r="BL80" s="188">
        <v>-784</v>
      </c>
      <c r="BM80" s="188">
        <v>-263</v>
      </c>
      <c r="BN80" s="188">
        <v>2465</v>
      </c>
      <c r="BP80" s="188">
        <v>7062</v>
      </c>
      <c r="BQ80" s="188">
        <v>0</v>
      </c>
      <c r="BR80" s="188">
        <v>1008</v>
      </c>
      <c r="BS80" s="188">
        <v>1863</v>
      </c>
      <c r="BT80" s="188">
        <v>9824</v>
      </c>
      <c r="BU80" s="188">
        <v>6277</v>
      </c>
      <c r="BV80" s="188">
        <v>8352</v>
      </c>
      <c r="BW80" s="188">
        <v>25</v>
      </c>
      <c r="BX80" s="188">
        <v>-150</v>
      </c>
      <c r="BY80" s="188">
        <v>0</v>
      </c>
      <c r="CA80" s="188">
        <v>6897</v>
      </c>
      <c r="CB80" s="188">
        <v>0</v>
      </c>
      <c r="CC80" s="188">
        <v>8538</v>
      </c>
      <c r="CD80" s="188">
        <v>3915</v>
      </c>
      <c r="CE80" s="188">
        <v>5899</v>
      </c>
      <c r="CF80" s="188">
        <v>1693</v>
      </c>
      <c r="CG80" s="188">
        <v>4020</v>
      </c>
      <c r="CH80" s="188">
        <v>-877</v>
      </c>
      <c r="CI80" s="188">
        <v>-304</v>
      </c>
      <c r="CJ80" s="188">
        <v>4597</v>
      </c>
      <c r="CL80" s="188">
        <v>5063</v>
      </c>
      <c r="CM80" s="188">
        <v>0</v>
      </c>
      <c r="CN80" s="188">
        <v>6977</v>
      </c>
      <c r="CO80" s="188">
        <v>7000</v>
      </c>
      <c r="CP80" s="188">
        <v>3095</v>
      </c>
      <c r="CQ80" s="188">
        <v>2218</v>
      </c>
      <c r="CR80" s="188">
        <v>4195</v>
      </c>
      <c r="CS80" s="188">
        <v>1502</v>
      </c>
      <c r="CT80" s="188">
        <v>-100</v>
      </c>
      <c r="CU80" s="188">
        <v>2364</v>
      </c>
      <c r="CV80" s="190"/>
      <c r="CW80" s="188">
        <v>6067</v>
      </c>
      <c r="CX80" s="188">
        <v>0</v>
      </c>
      <c r="CY80" s="188">
        <v>2459</v>
      </c>
      <c r="CZ80" s="188">
        <v>2978</v>
      </c>
      <c r="DA80" s="188">
        <v>4834</v>
      </c>
      <c r="DB80" s="188">
        <v>7983</v>
      </c>
      <c r="DC80" s="188">
        <v>9232</v>
      </c>
      <c r="DD80" s="188">
        <v>-1616</v>
      </c>
      <c r="DE80" s="188">
        <v>0</v>
      </c>
      <c r="DF80" s="188">
        <v>0</v>
      </c>
      <c r="DH80" s="188">
        <v>6948</v>
      </c>
      <c r="DI80" s="188">
        <v>0</v>
      </c>
      <c r="DJ80" s="188">
        <v>2447</v>
      </c>
      <c r="DK80" s="188">
        <v>3320</v>
      </c>
      <c r="DL80" s="188">
        <v>4837</v>
      </c>
      <c r="DM80" s="188">
        <v>7678</v>
      </c>
      <c r="DN80" s="188">
        <v>3883</v>
      </c>
      <c r="DO80" s="188">
        <v>123</v>
      </c>
      <c r="DP80" s="188">
        <v>-284</v>
      </c>
      <c r="DQ80" s="188">
        <v>4795</v>
      </c>
      <c r="DS80" s="188">
        <v>7093</v>
      </c>
      <c r="DT80" s="188">
        <v>0</v>
      </c>
      <c r="DU80" s="188">
        <v>1315</v>
      </c>
      <c r="DV80" s="188">
        <v>1962</v>
      </c>
      <c r="DW80" s="188">
        <v>6571</v>
      </c>
      <c r="DX80" s="188">
        <v>4158</v>
      </c>
      <c r="DY80" s="188">
        <v>4855</v>
      </c>
      <c r="DZ80" s="188">
        <v>1564</v>
      </c>
      <c r="EA80" s="188">
        <v>-150</v>
      </c>
      <c r="EB80" s="188">
        <v>5608</v>
      </c>
      <c r="ED80" s="188">
        <v>7084</v>
      </c>
      <c r="EE80" s="188">
        <v>0</v>
      </c>
      <c r="EF80" s="188">
        <v>899</v>
      </c>
      <c r="EG80" s="188">
        <v>1406</v>
      </c>
      <c r="EH80" s="188">
        <v>1892</v>
      </c>
      <c r="EI80" s="188">
        <v>14677</v>
      </c>
      <c r="EJ80" s="188">
        <v>9274</v>
      </c>
      <c r="EK80" s="188">
        <v>-1387</v>
      </c>
      <c r="EL80" s="188">
        <v>-100</v>
      </c>
      <c r="EM80" s="188">
        <v>0</v>
      </c>
      <c r="EO80" s="188">
        <v>6460</v>
      </c>
      <c r="EP80" s="188">
        <v>0</v>
      </c>
      <c r="EQ80" s="188">
        <v>5738</v>
      </c>
      <c r="ER80" s="188">
        <v>2234</v>
      </c>
      <c r="ES80" s="188">
        <v>1925</v>
      </c>
      <c r="ET80" s="188">
        <v>9103</v>
      </c>
      <c r="EU80" s="188">
        <v>6764</v>
      </c>
      <c r="EV80" s="188">
        <v>-1307</v>
      </c>
      <c r="EW80" s="188">
        <v>0</v>
      </c>
      <c r="EX80" s="188">
        <v>0</v>
      </c>
      <c r="EZ80" s="188">
        <v>6868</v>
      </c>
      <c r="FA80" s="188">
        <v>0</v>
      </c>
      <c r="FB80" s="188">
        <v>5103</v>
      </c>
      <c r="FC80" s="188">
        <v>4586</v>
      </c>
      <c r="FD80" s="188">
        <v>3024</v>
      </c>
      <c r="FE80" s="188">
        <v>4739</v>
      </c>
      <c r="FF80" s="188">
        <v>4073</v>
      </c>
      <c r="FG80" s="188">
        <v>-1019</v>
      </c>
      <c r="FH80" s="188">
        <v>-283</v>
      </c>
      <c r="FI80" s="188">
        <v>5162</v>
      </c>
      <c r="FK80" s="188">
        <v>5029</v>
      </c>
      <c r="FL80" s="188">
        <v>0</v>
      </c>
      <c r="FM80" s="188">
        <v>6145</v>
      </c>
      <c r="FN80" s="188">
        <v>4454</v>
      </c>
      <c r="FO80" s="188">
        <v>1241</v>
      </c>
      <c r="FP80" s="188">
        <v>10256</v>
      </c>
      <c r="FQ80" s="188">
        <v>4144</v>
      </c>
      <c r="FR80" s="188">
        <v>-2167</v>
      </c>
      <c r="FS80" s="188">
        <v>-102</v>
      </c>
      <c r="FT80" s="188">
        <v>3740</v>
      </c>
      <c r="FV80" s="188">
        <v>5883</v>
      </c>
      <c r="FW80" s="188">
        <v>0</v>
      </c>
      <c r="FX80" s="188">
        <v>1478</v>
      </c>
      <c r="FY80" s="188">
        <v>2220</v>
      </c>
      <c r="FZ80" s="188">
        <v>3050</v>
      </c>
      <c r="GA80" s="188">
        <v>12731</v>
      </c>
      <c r="GB80" s="188">
        <v>5582</v>
      </c>
      <c r="GC80" s="188">
        <v>-2654</v>
      </c>
      <c r="GD80" s="188">
        <v>-100</v>
      </c>
      <c r="GE80" s="188">
        <v>4125</v>
      </c>
      <c r="GG80" s="188">
        <v>5041</v>
      </c>
      <c r="GH80" s="188">
        <v>0</v>
      </c>
      <c r="GI80" s="188">
        <v>7887</v>
      </c>
      <c r="GJ80" s="188">
        <v>2842</v>
      </c>
      <c r="GK80" s="188">
        <v>4086</v>
      </c>
      <c r="GL80" s="188">
        <v>3473</v>
      </c>
      <c r="GM80" s="188">
        <v>4931</v>
      </c>
      <c r="GN80" s="188">
        <v>384</v>
      </c>
      <c r="GO80" s="188">
        <v>-262</v>
      </c>
      <c r="GP80" s="188">
        <v>4700</v>
      </c>
      <c r="GR80" s="188">
        <v>6359</v>
      </c>
      <c r="GS80" s="188">
        <v>0</v>
      </c>
      <c r="GT80" s="188">
        <v>1641</v>
      </c>
      <c r="GU80" s="188">
        <v>2249</v>
      </c>
      <c r="GV80" s="188">
        <v>4200</v>
      </c>
      <c r="GW80" s="188">
        <v>12840</v>
      </c>
      <c r="GX80" s="188">
        <v>5781</v>
      </c>
      <c r="GY80" s="188">
        <v>-685</v>
      </c>
      <c r="GZ80" s="188">
        <v>0</v>
      </c>
      <c r="HA80" s="188">
        <v>0</v>
      </c>
      <c r="HC80" s="188">
        <v>6069</v>
      </c>
      <c r="HD80" s="188">
        <v>0</v>
      </c>
      <c r="HE80" s="188">
        <v>1657</v>
      </c>
      <c r="HF80" s="188">
        <v>1375</v>
      </c>
      <c r="HG80" s="188">
        <v>5658</v>
      </c>
      <c r="HH80" s="188">
        <v>11976</v>
      </c>
      <c r="HI80" s="188">
        <v>7597</v>
      </c>
      <c r="HJ80" s="188">
        <v>-2193</v>
      </c>
      <c r="HK80" s="188">
        <v>0</v>
      </c>
      <c r="HL80" s="188">
        <v>0</v>
      </c>
      <c r="HN80" s="188">
        <v>7083</v>
      </c>
      <c r="HO80" s="188">
        <v>0</v>
      </c>
      <c r="HP80" s="188">
        <v>1129</v>
      </c>
      <c r="HQ80" s="188">
        <v>778</v>
      </c>
      <c r="HR80" s="188">
        <v>4723</v>
      </c>
      <c r="HS80" s="188">
        <v>12303</v>
      </c>
      <c r="HT80" s="188">
        <v>8338</v>
      </c>
      <c r="HU80" s="188">
        <v>-189</v>
      </c>
      <c r="HV80" s="188">
        <v>-150</v>
      </c>
      <c r="HW80" s="188">
        <v>0</v>
      </c>
      <c r="HY80" s="188">
        <v>5978</v>
      </c>
      <c r="HZ80" s="188">
        <v>0</v>
      </c>
      <c r="IA80" s="188">
        <v>6867</v>
      </c>
      <c r="IB80" s="188">
        <v>5860</v>
      </c>
      <c r="IC80" s="188">
        <v>3164</v>
      </c>
      <c r="ID80" s="188">
        <v>2845</v>
      </c>
      <c r="IE80" s="188">
        <v>5170</v>
      </c>
      <c r="IF80" s="188">
        <v>-525</v>
      </c>
      <c r="IG80" s="188">
        <v>-202</v>
      </c>
      <c r="IH80" s="188">
        <v>4094</v>
      </c>
      <c r="IJ80" s="188">
        <v>7068</v>
      </c>
      <c r="IK80" s="188">
        <v>0</v>
      </c>
      <c r="IL80" s="188">
        <v>1271</v>
      </c>
      <c r="IM80" s="188">
        <v>2201</v>
      </c>
      <c r="IN80" s="188">
        <v>9044</v>
      </c>
      <c r="IO80" s="188">
        <v>6236</v>
      </c>
      <c r="IP80" s="188">
        <v>7984</v>
      </c>
      <c r="IQ80" s="188">
        <v>-195</v>
      </c>
      <c r="IR80" s="188">
        <v>-151</v>
      </c>
      <c r="IS80" s="188">
        <v>0</v>
      </c>
      <c r="IU80" s="188">
        <v>5940</v>
      </c>
      <c r="IV80" s="188">
        <v>0</v>
      </c>
      <c r="IW80" s="188">
        <v>6512</v>
      </c>
      <c r="IX80" s="188">
        <v>3882</v>
      </c>
      <c r="IY80" s="188">
        <v>2111</v>
      </c>
      <c r="IZ80" s="188">
        <v>5291</v>
      </c>
      <c r="JA80" s="188">
        <v>5213</v>
      </c>
      <c r="JB80" s="188">
        <v>204</v>
      </c>
      <c r="JC80" s="188">
        <v>-200</v>
      </c>
      <c r="JD80" s="188">
        <v>4280</v>
      </c>
      <c r="JF80" s="188">
        <v>6982</v>
      </c>
      <c r="JG80" s="188">
        <v>0</v>
      </c>
      <c r="JH80" s="188">
        <v>7051</v>
      </c>
      <c r="JI80" s="188">
        <v>7800</v>
      </c>
      <c r="JJ80" s="188">
        <v>4296</v>
      </c>
      <c r="JK80" s="188">
        <v>1607</v>
      </c>
      <c r="JL80" s="188">
        <v>4064</v>
      </c>
      <c r="JM80" s="188">
        <v>-1846</v>
      </c>
      <c r="JN80" s="188">
        <v>-175</v>
      </c>
      <c r="JO80" s="188">
        <v>2346</v>
      </c>
      <c r="JQ80" s="188">
        <v>7081</v>
      </c>
      <c r="JR80" s="188">
        <v>0</v>
      </c>
      <c r="JS80" s="188">
        <v>1239</v>
      </c>
      <c r="JT80" s="188">
        <v>1640</v>
      </c>
      <c r="JU80" s="188">
        <v>8902</v>
      </c>
      <c r="JV80" s="188">
        <v>5401</v>
      </c>
      <c r="JW80" s="188">
        <v>8847</v>
      </c>
      <c r="JX80" s="188">
        <v>-374</v>
      </c>
      <c r="JY80" s="188">
        <v>-151</v>
      </c>
      <c r="JZ80" s="188">
        <v>0</v>
      </c>
      <c r="KB80" s="188">
        <v>4225</v>
      </c>
      <c r="KC80" s="188">
        <v>0</v>
      </c>
      <c r="KD80" s="188">
        <v>7208</v>
      </c>
      <c r="KE80" s="188">
        <v>1139</v>
      </c>
      <c r="KF80" s="188">
        <v>864</v>
      </c>
      <c r="KG80" s="188">
        <v>7448</v>
      </c>
      <c r="KH80" s="188">
        <v>4052</v>
      </c>
      <c r="KI80" s="188">
        <v>-349</v>
      </c>
      <c r="KJ80" s="188">
        <v>-262</v>
      </c>
      <c r="KK80" s="188">
        <v>5221</v>
      </c>
      <c r="KM80" s="188">
        <v>7096</v>
      </c>
      <c r="KN80" s="188">
        <v>0</v>
      </c>
      <c r="KO80" s="188">
        <v>7489</v>
      </c>
      <c r="KP80" s="188">
        <v>2845</v>
      </c>
      <c r="KQ80" s="188">
        <v>3364</v>
      </c>
      <c r="KR80" s="188">
        <v>3373</v>
      </c>
      <c r="KS80" s="188">
        <v>3782</v>
      </c>
      <c r="KT80" s="188">
        <v>2188</v>
      </c>
      <c r="KU80" s="188">
        <v>-176</v>
      </c>
      <c r="KV80" s="188">
        <v>2212</v>
      </c>
      <c r="KX80" s="188">
        <v>6089</v>
      </c>
      <c r="KY80" s="188">
        <v>0</v>
      </c>
      <c r="KZ80" s="188">
        <v>1248</v>
      </c>
      <c r="LA80" s="188">
        <v>2159</v>
      </c>
      <c r="LB80" s="188">
        <v>7923</v>
      </c>
      <c r="LC80" s="188">
        <v>9920</v>
      </c>
      <c r="LD80" s="188">
        <v>8039</v>
      </c>
      <c r="LE80" s="188">
        <v>-670</v>
      </c>
      <c r="LF80" s="188">
        <v>-202</v>
      </c>
      <c r="LG80" s="188">
        <v>0</v>
      </c>
      <c r="LI80" s="188">
        <v>7103</v>
      </c>
      <c r="LJ80" s="188">
        <v>0</v>
      </c>
      <c r="LK80" s="188">
        <v>6818</v>
      </c>
      <c r="LL80" s="188">
        <v>2850</v>
      </c>
      <c r="LM80" s="188">
        <v>3668</v>
      </c>
      <c r="LN80" s="188">
        <v>1988</v>
      </c>
      <c r="LO80" s="188">
        <v>3932</v>
      </c>
      <c r="LP80" s="188">
        <v>2485</v>
      </c>
      <c r="LQ80" s="188">
        <v>-176</v>
      </c>
      <c r="LR80" s="188">
        <v>3419</v>
      </c>
      <c r="LT80" s="188">
        <v>6085</v>
      </c>
      <c r="LU80" s="188">
        <v>0</v>
      </c>
      <c r="LV80" s="188">
        <v>1286</v>
      </c>
      <c r="LW80" s="188">
        <v>5243</v>
      </c>
      <c r="LX80" s="188">
        <v>8416</v>
      </c>
      <c r="LY80" s="188">
        <v>4098</v>
      </c>
      <c r="LZ80" s="188">
        <v>7002</v>
      </c>
      <c r="MA80" s="188">
        <v>200</v>
      </c>
      <c r="MB80" s="188">
        <v>-151</v>
      </c>
      <c r="MC80" s="188">
        <v>0</v>
      </c>
    </row>
    <row r="81" spans="2:341">
      <c r="B81" s="208">
        <f t="shared" si="20"/>
        <v>6422.8</v>
      </c>
      <c r="C81" s="208">
        <f t="shared" si="21"/>
        <v>0</v>
      </c>
      <c r="D81" s="208">
        <f t="shared" si="22"/>
        <v>4094.1666666666665</v>
      </c>
      <c r="E81" s="208">
        <f t="shared" si="23"/>
        <v>3146.9333333333334</v>
      </c>
      <c r="F81" s="208">
        <f t="shared" si="24"/>
        <v>5026.5666666666666</v>
      </c>
      <c r="G81" s="208">
        <f t="shared" si="25"/>
        <v>6567.166666666667</v>
      </c>
      <c r="H81" s="208">
        <f t="shared" si="26"/>
        <v>6020.7666666666664</v>
      </c>
      <c r="I81" s="208">
        <f t="shared" si="27"/>
        <v>-444</v>
      </c>
      <c r="J81" s="208">
        <f t="shared" si="28"/>
        <v>-159.36666666666667</v>
      </c>
      <c r="K81" s="208">
        <f t="shared" si="29"/>
        <v>2177.7666666666669</v>
      </c>
      <c r="M81" s="188">
        <v>7080</v>
      </c>
      <c r="N81" s="188">
        <v>0</v>
      </c>
      <c r="O81" s="188">
        <v>1448</v>
      </c>
      <c r="P81" s="188">
        <v>1920</v>
      </c>
      <c r="Q81" s="188">
        <v>8099</v>
      </c>
      <c r="R81" s="188">
        <v>5952</v>
      </c>
      <c r="S81" s="188">
        <v>8922</v>
      </c>
      <c r="T81" s="188">
        <v>-213</v>
      </c>
      <c r="U81" s="188">
        <v>-150</v>
      </c>
      <c r="V81" s="188">
        <v>0</v>
      </c>
      <c r="X81" s="188">
        <v>7060</v>
      </c>
      <c r="Y81" s="188">
        <v>0</v>
      </c>
      <c r="Z81" s="188">
        <v>2556</v>
      </c>
      <c r="AA81" s="188">
        <v>2208</v>
      </c>
      <c r="AB81" s="188">
        <v>8228</v>
      </c>
      <c r="AC81" s="188">
        <v>8515</v>
      </c>
      <c r="AD81" s="188">
        <v>4532</v>
      </c>
      <c r="AE81" s="188">
        <v>-1661</v>
      </c>
      <c r="AF81" s="188">
        <v>-102</v>
      </c>
      <c r="AG81" s="188">
        <v>2237</v>
      </c>
      <c r="AI81" s="188">
        <v>6860</v>
      </c>
      <c r="AJ81" s="188">
        <v>0</v>
      </c>
      <c r="AK81" s="188">
        <v>8489</v>
      </c>
      <c r="AL81" s="188">
        <v>3262</v>
      </c>
      <c r="AM81" s="188">
        <v>3753</v>
      </c>
      <c r="AN81" s="188">
        <v>4656</v>
      </c>
      <c r="AO81" s="188">
        <v>3732</v>
      </c>
      <c r="AP81" s="188">
        <v>-844</v>
      </c>
      <c r="AQ81" s="188">
        <v>-283</v>
      </c>
      <c r="AR81" s="188">
        <v>3671</v>
      </c>
      <c r="AT81" s="188">
        <v>7076</v>
      </c>
      <c r="AU81" s="188">
        <v>0</v>
      </c>
      <c r="AV81" s="188">
        <v>1974</v>
      </c>
      <c r="AW81" s="188">
        <v>2498</v>
      </c>
      <c r="AX81" s="188">
        <v>9942</v>
      </c>
      <c r="AY81" s="188">
        <v>4488</v>
      </c>
      <c r="AZ81" s="188">
        <v>8816</v>
      </c>
      <c r="BA81" s="188">
        <v>-1159</v>
      </c>
      <c r="BB81" s="188">
        <v>-151</v>
      </c>
      <c r="BC81" s="188">
        <v>0</v>
      </c>
      <c r="BE81" s="188">
        <v>5970</v>
      </c>
      <c r="BF81" s="188">
        <v>0</v>
      </c>
      <c r="BG81" s="188">
        <v>7203</v>
      </c>
      <c r="BH81" s="188">
        <v>6687</v>
      </c>
      <c r="BI81" s="188">
        <v>5139</v>
      </c>
      <c r="BJ81" s="188">
        <v>1878</v>
      </c>
      <c r="BK81" s="188">
        <v>5077</v>
      </c>
      <c r="BL81" s="188">
        <v>-656</v>
      </c>
      <c r="BM81" s="188">
        <v>-263</v>
      </c>
      <c r="BN81" s="188">
        <v>2495</v>
      </c>
      <c r="BP81" s="188">
        <v>7046</v>
      </c>
      <c r="BQ81" s="188">
        <v>0</v>
      </c>
      <c r="BR81" s="188">
        <v>991</v>
      </c>
      <c r="BS81" s="188">
        <v>1909</v>
      </c>
      <c r="BT81" s="188">
        <v>9758</v>
      </c>
      <c r="BU81" s="188">
        <v>6368</v>
      </c>
      <c r="BV81" s="188">
        <v>8301</v>
      </c>
      <c r="BW81" s="188">
        <v>-54</v>
      </c>
      <c r="BX81" s="188">
        <v>-151</v>
      </c>
      <c r="BY81" s="188">
        <v>0</v>
      </c>
      <c r="CA81" s="188">
        <v>6894</v>
      </c>
      <c r="CB81" s="188">
        <v>0</v>
      </c>
      <c r="CC81" s="188">
        <v>8546</v>
      </c>
      <c r="CD81" s="188">
        <v>3905</v>
      </c>
      <c r="CE81" s="188">
        <v>5923</v>
      </c>
      <c r="CF81" s="188">
        <v>1771</v>
      </c>
      <c r="CG81" s="188">
        <v>4020</v>
      </c>
      <c r="CH81" s="188">
        <v>-1031</v>
      </c>
      <c r="CI81" s="188">
        <v>-304</v>
      </c>
      <c r="CJ81" s="188">
        <v>4626</v>
      </c>
      <c r="CL81" s="188">
        <v>5063</v>
      </c>
      <c r="CM81" s="188">
        <v>0</v>
      </c>
      <c r="CN81" s="188">
        <v>6966</v>
      </c>
      <c r="CO81" s="188">
        <v>6980</v>
      </c>
      <c r="CP81" s="188">
        <v>3051</v>
      </c>
      <c r="CQ81" s="188">
        <v>2242</v>
      </c>
      <c r="CR81" s="188">
        <v>4195</v>
      </c>
      <c r="CS81" s="188">
        <v>1536</v>
      </c>
      <c r="CT81" s="188">
        <v>-100</v>
      </c>
      <c r="CU81" s="188">
        <v>2317</v>
      </c>
      <c r="CV81" s="190"/>
      <c r="CW81" s="188">
        <v>6070</v>
      </c>
      <c r="CX81" s="188">
        <v>0</v>
      </c>
      <c r="CY81" s="188">
        <v>2464</v>
      </c>
      <c r="CZ81" s="188">
        <v>2895</v>
      </c>
      <c r="DA81" s="188">
        <v>4594</v>
      </c>
      <c r="DB81" s="188">
        <v>8039</v>
      </c>
      <c r="DC81" s="188">
        <v>9306</v>
      </c>
      <c r="DD81" s="188">
        <v>-1608</v>
      </c>
      <c r="DE81" s="188">
        <v>0</v>
      </c>
      <c r="DF81" s="188">
        <v>0</v>
      </c>
      <c r="DH81" s="188">
        <v>6952</v>
      </c>
      <c r="DI81" s="188">
        <v>0</v>
      </c>
      <c r="DJ81" s="188">
        <v>2446</v>
      </c>
      <c r="DK81" s="188">
        <v>3291</v>
      </c>
      <c r="DL81" s="188">
        <v>4796</v>
      </c>
      <c r="DM81" s="188">
        <v>7702</v>
      </c>
      <c r="DN81" s="188">
        <v>3883</v>
      </c>
      <c r="DO81" s="188">
        <v>333</v>
      </c>
      <c r="DP81" s="188">
        <v>-284</v>
      </c>
      <c r="DQ81" s="188">
        <v>4817</v>
      </c>
      <c r="DS81" s="188">
        <v>7096</v>
      </c>
      <c r="DT81" s="188">
        <v>0</v>
      </c>
      <c r="DU81" s="188">
        <v>1386</v>
      </c>
      <c r="DV81" s="188">
        <v>2027</v>
      </c>
      <c r="DW81" s="188">
        <v>6500</v>
      </c>
      <c r="DX81" s="188">
        <v>4312</v>
      </c>
      <c r="DY81" s="188">
        <v>4855</v>
      </c>
      <c r="DZ81" s="188">
        <v>1573</v>
      </c>
      <c r="EA81" s="188">
        <v>-151</v>
      </c>
      <c r="EB81" s="188">
        <v>5636</v>
      </c>
      <c r="ED81" s="188">
        <v>7085</v>
      </c>
      <c r="EE81" s="188">
        <v>0</v>
      </c>
      <c r="EF81" s="188">
        <v>890</v>
      </c>
      <c r="EG81" s="188">
        <v>1368</v>
      </c>
      <c r="EH81" s="188">
        <v>1991</v>
      </c>
      <c r="EI81" s="188">
        <v>14733</v>
      </c>
      <c r="EJ81" s="188">
        <v>9279</v>
      </c>
      <c r="EK81" s="188">
        <v>-1581</v>
      </c>
      <c r="EL81" s="188">
        <v>-100</v>
      </c>
      <c r="EM81" s="188">
        <v>0</v>
      </c>
      <c r="EO81" s="188">
        <v>6450</v>
      </c>
      <c r="EP81" s="188">
        <v>0</v>
      </c>
      <c r="EQ81" s="188">
        <v>5684</v>
      </c>
      <c r="ER81" s="188">
        <v>2118</v>
      </c>
      <c r="ES81" s="188">
        <v>1886</v>
      </c>
      <c r="ET81" s="188">
        <v>9241</v>
      </c>
      <c r="EU81" s="188">
        <v>6772</v>
      </c>
      <c r="EV81" s="188">
        <v>-1160</v>
      </c>
      <c r="EW81" s="188">
        <v>0</v>
      </c>
      <c r="EX81" s="188">
        <v>0</v>
      </c>
      <c r="EZ81" s="188">
        <v>6864</v>
      </c>
      <c r="FA81" s="188">
        <v>0</v>
      </c>
      <c r="FB81" s="188">
        <v>5186</v>
      </c>
      <c r="FC81" s="188">
        <v>4612</v>
      </c>
      <c r="FD81" s="188">
        <v>3134</v>
      </c>
      <c r="FE81" s="188">
        <v>4711</v>
      </c>
      <c r="FF81" s="188">
        <v>4073</v>
      </c>
      <c r="FG81" s="188">
        <v>-1086</v>
      </c>
      <c r="FH81" s="188">
        <v>-284</v>
      </c>
      <c r="FI81" s="188">
        <v>5195</v>
      </c>
      <c r="FK81" s="188">
        <v>5030</v>
      </c>
      <c r="FL81" s="188">
        <v>0</v>
      </c>
      <c r="FM81" s="188">
        <v>6121</v>
      </c>
      <c r="FN81" s="188">
        <v>4422</v>
      </c>
      <c r="FO81" s="188">
        <v>1228</v>
      </c>
      <c r="FP81" s="188">
        <v>10212</v>
      </c>
      <c r="FQ81" s="188">
        <v>4144</v>
      </c>
      <c r="FR81" s="188">
        <v>-2101</v>
      </c>
      <c r="FS81" s="188">
        <v>-102</v>
      </c>
      <c r="FT81" s="188">
        <v>3755</v>
      </c>
      <c r="FV81" s="188">
        <v>5881</v>
      </c>
      <c r="FW81" s="188">
        <v>0</v>
      </c>
      <c r="FX81" s="188">
        <v>1491</v>
      </c>
      <c r="FY81" s="188">
        <v>2229</v>
      </c>
      <c r="FZ81" s="188">
        <v>3104</v>
      </c>
      <c r="GA81" s="188">
        <v>12926</v>
      </c>
      <c r="GB81" s="188">
        <v>5582</v>
      </c>
      <c r="GC81" s="188">
        <v>-2425</v>
      </c>
      <c r="GD81" s="188">
        <v>-100</v>
      </c>
      <c r="GE81" s="188">
        <v>3995</v>
      </c>
      <c r="GG81" s="188">
        <v>5041</v>
      </c>
      <c r="GH81" s="188">
        <v>0</v>
      </c>
      <c r="GI81" s="188">
        <v>7879</v>
      </c>
      <c r="GJ81" s="188">
        <v>2753</v>
      </c>
      <c r="GK81" s="188">
        <v>4037</v>
      </c>
      <c r="GL81" s="188">
        <v>3510</v>
      </c>
      <c r="GM81" s="188">
        <v>4931</v>
      </c>
      <c r="GN81" s="188">
        <v>229</v>
      </c>
      <c r="GO81" s="188">
        <v>-262</v>
      </c>
      <c r="GP81" s="188">
        <v>4731</v>
      </c>
      <c r="GR81" s="188">
        <v>6355</v>
      </c>
      <c r="GS81" s="188">
        <v>0</v>
      </c>
      <c r="GT81" s="188">
        <v>1620</v>
      </c>
      <c r="GU81" s="188">
        <v>2114</v>
      </c>
      <c r="GV81" s="188">
        <v>4025</v>
      </c>
      <c r="GW81" s="188">
        <v>12837</v>
      </c>
      <c r="GX81" s="188">
        <v>5782</v>
      </c>
      <c r="GY81" s="188">
        <v>-844</v>
      </c>
      <c r="GZ81" s="188">
        <v>0</v>
      </c>
      <c r="HA81" s="188">
        <v>0</v>
      </c>
      <c r="HC81" s="188">
        <v>6066</v>
      </c>
      <c r="HD81" s="188">
        <v>0</v>
      </c>
      <c r="HE81" s="188">
        <v>1644</v>
      </c>
      <c r="HF81" s="188">
        <v>1368</v>
      </c>
      <c r="HG81" s="188">
        <v>5507</v>
      </c>
      <c r="HH81" s="188">
        <v>11854</v>
      </c>
      <c r="HI81" s="188">
        <v>7626</v>
      </c>
      <c r="HJ81" s="188">
        <v>-1833</v>
      </c>
      <c r="HK81" s="188">
        <v>0</v>
      </c>
      <c r="HL81" s="188">
        <v>0</v>
      </c>
      <c r="HN81" s="188">
        <v>7078</v>
      </c>
      <c r="HO81" s="188">
        <v>0</v>
      </c>
      <c r="HP81" s="188">
        <v>1128</v>
      </c>
      <c r="HQ81" s="188">
        <v>771</v>
      </c>
      <c r="HR81" s="188">
        <v>4511</v>
      </c>
      <c r="HS81" s="188">
        <v>12571</v>
      </c>
      <c r="HT81" s="188">
        <v>8350</v>
      </c>
      <c r="HU81" s="188">
        <v>-368</v>
      </c>
      <c r="HV81" s="188">
        <v>-151</v>
      </c>
      <c r="HW81" s="188">
        <v>0</v>
      </c>
      <c r="HY81" s="188">
        <v>5977</v>
      </c>
      <c r="HZ81" s="188">
        <v>0</v>
      </c>
      <c r="IA81" s="188">
        <v>6767</v>
      </c>
      <c r="IB81" s="188">
        <v>5516</v>
      </c>
      <c r="IC81" s="188">
        <v>3011</v>
      </c>
      <c r="ID81" s="188">
        <v>3049</v>
      </c>
      <c r="IE81" s="188">
        <v>5170</v>
      </c>
      <c r="IF81" s="188">
        <v>-227</v>
      </c>
      <c r="IG81" s="188">
        <v>-201</v>
      </c>
      <c r="IH81" s="188">
        <v>4183</v>
      </c>
      <c r="IJ81" s="188">
        <v>7075</v>
      </c>
      <c r="IK81" s="188">
        <v>0</v>
      </c>
      <c r="IL81" s="188">
        <v>1252</v>
      </c>
      <c r="IM81" s="188">
        <v>2173</v>
      </c>
      <c r="IN81" s="188">
        <v>9212</v>
      </c>
      <c r="IO81" s="188">
        <v>6241</v>
      </c>
      <c r="IP81" s="188">
        <v>8020</v>
      </c>
      <c r="IQ81" s="188">
        <v>-192</v>
      </c>
      <c r="IR81" s="188">
        <v>-150</v>
      </c>
      <c r="IS81" s="188">
        <v>0</v>
      </c>
      <c r="IU81" s="188">
        <v>5942</v>
      </c>
      <c r="IV81" s="188">
        <v>0</v>
      </c>
      <c r="IW81" s="188">
        <v>6457</v>
      </c>
      <c r="IX81" s="188">
        <v>3739</v>
      </c>
      <c r="IY81" s="188">
        <v>1980</v>
      </c>
      <c r="IZ81" s="188">
        <v>5470</v>
      </c>
      <c r="JA81" s="188">
        <v>5213</v>
      </c>
      <c r="JB81" s="188">
        <v>283</v>
      </c>
      <c r="JC81" s="188">
        <v>-200</v>
      </c>
      <c r="JD81" s="188">
        <v>4322</v>
      </c>
      <c r="JF81" s="188">
        <v>6991</v>
      </c>
      <c r="JG81" s="188">
        <v>0</v>
      </c>
      <c r="JH81" s="188">
        <v>7039</v>
      </c>
      <c r="JI81" s="188">
        <v>7773</v>
      </c>
      <c r="JJ81" s="188">
        <v>4232</v>
      </c>
      <c r="JK81" s="188">
        <v>1640</v>
      </c>
      <c r="JL81" s="188">
        <v>4064</v>
      </c>
      <c r="JM81" s="188">
        <v>-1839</v>
      </c>
      <c r="JN81" s="188">
        <v>-175</v>
      </c>
      <c r="JO81" s="188">
        <v>2385</v>
      </c>
      <c r="JQ81" s="188">
        <v>7082</v>
      </c>
      <c r="JR81" s="188">
        <v>0</v>
      </c>
      <c r="JS81" s="188">
        <v>1154</v>
      </c>
      <c r="JT81" s="188">
        <v>1655</v>
      </c>
      <c r="JU81" s="188">
        <v>8865</v>
      </c>
      <c r="JV81" s="188">
        <v>5419</v>
      </c>
      <c r="JW81" s="188">
        <v>9005</v>
      </c>
      <c r="JX81" s="188">
        <v>-249</v>
      </c>
      <c r="JY81" s="188">
        <v>-150</v>
      </c>
      <c r="JZ81" s="188">
        <v>0</v>
      </c>
      <c r="KB81" s="188">
        <v>4227</v>
      </c>
      <c r="KC81" s="188">
        <v>0</v>
      </c>
      <c r="KD81" s="188">
        <v>7156</v>
      </c>
      <c r="KE81" s="188">
        <v>1155</v>
      </c>
      <c r="KF81" s="188">
        <v>971</v>
      </c>
      <c r="KG81" s="188">
        <v>7452</v>
      </c>
      <c r="KH81" s="188">
        <v>4052</v>
      </c>
      <c r="KI81" s="188">
        <v>-167</v>
      </c>
      <c r="KJ81" s="188">
        <v>-263</v>
      </c>
      <c r="KK81" s="188">
        <v>5237</v>
      </c>
      <c r="KM81" s="188">
        <v>7094</v>
      </c>
      <c r="KN81" s="188">
        <v>0</v>
      </c>
      <c r="KO81" s="188">
        <v>7503</v>
      </c>
      <c r="KP81" s="188">
        <v>2840</v>
      </c>
      <c r="KQ81" s="188">
        <v>3309</v>
      </c>
      <c r="KR81" s="188">
        <v>3329</v>
      </c>
      <c r="KS81" s="188">
        <v>3782</v>
      </c>
      <c r="KT81" s="188">
        <v>2054</v>
      </c>
      <c r="KU81" s="188">
        <v>-176</v>
      </c>
      <c r="KV81" s="188">
        <v>2274</v>
      </c>
      <c r="KX81" s="188">
        <v>6086</v>
      </c>
      <c r="KY81" s="188">
        <v>0</v>
      </c>
      <c r="KZ81" s="188">
        <v>1244</v>
      </c>
      <c r="LA81" s="188">
        <v>2137</v>
      </c>
      <c r="LB81" s="188">
        <v>7879</v>
      </c>
      <c r="LC81" s="188">
        <v>9856</v>
      </c>
      <c r="LD81" s="188">
        <v>8097</v>
      </c>
      <c r="LE81" s="188">
        <v>-819</v>
      </c>
      <c r="LF81" s="188">
        <v>-202</v>
      </c>
      <c r="LG81" s="188">
        <v>0</v>
      </c>
      <c r="LI81" s="188">
        <v>7102</v>
      </c>
      <c r="LJ81" s="188">
        <v>0</v>
      </c>
      <c r="LK81" s="188">
        <v>6836</v>
      </c>
      <c r="LL81" s="188">
        <v>2850</v>
      </c>
      <c r="LM81" s="188">
        <v>3583</v>
      </c>
      <c r="LN81" s="188">
        <v>1948</v>
      </c>
      <c r="LO81" s="188">
        <v>3932</v>
      </c>
      <c r="LP81" s="188">
        <v>2453</v>
      </c>
      <c r="LQ81" s="188">
        <v>-175</v>
      </c>
      <c r="LR81" s="188">
        <v>3457</v>
      </c>
      <c r="LT81" s="188">
        <v>6091</v>
      </c>
      <c r="LU81" s="188">
        <v>0</v>
      </c>
      <c r="LV81" s="188">
        <v>1305</v>
      </c>
      <c r="LW81" s="188">
        <v>5233</v>
      </c>
      <c r="LX81" s="188">
        <v>8549</v>
      </c>
      <c r="LY81" s="188">
        <v>4093</v>
      </c>
      <c r="LZ81" s="188">
        <v>7110</v>
      </c>
      <c r="MA81" s="188">
        <v>336</v>
      </c>
      <c r="MB81" s="188">
        <v>-151</v>
      </c>
      <c r="MC81" s="188">
        <v>0</v>
      </c>
    </row>
    <row r="82" spans="2:341">
      <c r="B82" s="208">
        <f t="shared" si="20"/>
        <v>6422.166666666667</v>
      </c>
      <c r="C82" s="208">
        <f t="shared" si="21"/>
        <v>0</v>
      </c>
      <c r="D82" s="208">
        <f t="shared" si="22"/>
        <v>4092.3333333333335</v>
      </c>
      <c r="E82" s="208">
        <f t="shared" si="23"/>
        <v>3156</v>
      </c>
      <c r="F82" s="208">
        <f t="shared" si="24"/>
        <v>5024.5666666666666</v>
      </c>
      <c r="G82" s="208">
        <f t="shared" si="25"/>
        <v>6599.3666666666668</v>
      </c>
      <c r="H82" s="208">
        <f t="shared" si="26"/>
        <v>6040.5</v>
      </c>
      <c r="I82" s="208">
        <f t="shared" si="27"/>
        <v>-432</v>
      </c>
      <c r="J82" s="208">
        <f t="shared" si="28"/>
        <v>-159.46666666666667</v>
      </c>
      <c r="K82" s="208">
        <f t="shared" si="29"/>
        <v>2197.3000000000002</v>
      </c>
      <c r="M82" s="188">
        <v>7086</v>
      </c>
      <c r="N82" s="188">
        <v>0</v>
      </c>
      <c r="O82" s="188">
        <v>1415</v>
      </c>
      <c r="P82" s="188">
        <v>1936</v>
      </c>
      <c r="Q82" s="188">
        <v>7981</v>
      </c>
      <c r="R82" s="188">
        <v>5909</v>
      </c>
      <c r="S82" s="188">
        <v>8894</v>
      </c>
      <c r="T82" s="188">
        <v>-8</v>
      </c>
      <c r="U82" s="188">
        <v>-151</v>
      </c>
      <c r="V82" s="188">
        <v>0</v>
      </c>
      <c r="X82" s="188">
        <v>7061</v>
      </c>
      <c r="Y82" s="188">
        <v>0</v>
      </c>
      <c r="Z82" s="188">
        <v>2562</v>
      </c>
      <c r="AA82" s="188">
        <v>2190</v>
      </c>
      <c r="AB82" s="188">
        <v>7962</v>
      </c>
      <c r="AC82" s="188">
        <v>8742</v>
      </c>
      <c r="AD82" s="188">
        <v>4532</v>
      </c>
      <c r="AE82" s="188">
        <v>-1712</v>
      </c>
      <c r="AF82" s="188">
        <v>-102</v>
      </c>
      <c r="AG82" s="188">
        <v>2276</v>
      </c>
      <c r="AI82" s="188">
        <v>6874</v>
      </c>
      <c r="AJ82" s="188">
        <v>0</v>
      </c>
      <c r="AK82" s="188">
        <v>8515</v>
      </c>
      <c r="AL82" s="188">
        <v>3324</v>
      </c>
      <c r="AM82" s="188">
        <v>3868</v>
      </c>
      <c r="AN82" s="188">
        <v>4603</v>
      </c>
      <c r="AO82" s="188">
        <v>3732</v>
      </c>
      <c r="AP82" s="188">
        <v>-958</v>
      </c>
      <c r="AQ82" s="188">
        <v>-284</v>
      </c>
      <c r="AR82" s="188">
        <v>3747</v>
      </c>
      <c r="AT82" s="188">
        <v>7086</v>
      </c>
      <c r="AU82" s="188">
        <v>0</v>
      </c>
      <c r="AV82" s="188">
        <v>1967</v>
      </c>
      <c r="AW82" s="188">
        <v>2432</v>
      </c>
      <c r="AX82" s="188">
        <v>9909</v>
      </c>
      <c r="AY82" s="188">
        <v>4492</v>
      </c>
      <c r="AZ82" s="188">
        <v>8972</v>
      </c>
      <c r="BA82" s="188">
        <v>-1083</v>
      </c>
      <c r="BB82" s="188">
        <v>-151</v>
      </c>
      <c r="BC82" s="188">
        <v>0</v>
      </c>
      <c r="BE82" s="188">
        <v>5971</v>
      </c>
      <c r="BF82" s="188">
        <v>0</v>
      </c>
      <c r="BG82" s="188">
        <v>7190</v>
      </c>
      <c r="BH82" s="188">
        <v>6680</v>
      </c>
      <c r="BI82" s="188">
        <v>5123</v>
      </c>
      <c r="BJ82" s="188">
        <v>2011</v>
      </c>
      <c r="BK82" s="188">
        <v>5077</v>
      </c>
      <c r="BL82" s="188">
        <v>-876</v>
      </c>
      <c r="BM82" s="188">
        <v>-263</v>
      </c>
      <c r="BN82" s="188">
        <v>2558</v>
      </c>
      <c r="BP82" s="188">
        <v>7032</v>
      </c>
      <c r="BQ82" s="188">
        <v>0</v>
      </c>
      <c r="BR82" s="188">
        <v>959</v>
      </c>
      <c r="BS82" s="188">
        <v>2024</v>
      </c>
      <c r="BT82" s="188">
        <v>9980</v>
      </c>
      <c r="BU82" s="188">
        <v>6368</v>
      </c>
      <c r="BV82" s="188">
        <v>8472</v>
      </c>
      <c r="BW82" s="188">
        <v>-317</v>
      </c>
      <c r="BX82" s="188">
        <v>-151</v>
      </c>
      <c r="BY82" s="188">
        <v>0</v>
      </c>
      <c r="CA82" s="188">
        <v>6887</v>
      </c>
      <c r="CB82" s="188">
        <v>0</v>
      </c>
      <c r="CC82" s="188">
        <v>8545</v>
      </c>
      <c r="CD82" s="188">
        <v>3902</v>
      </c>
      <c r="CE82" s="188">
        <v>5902</v>
      </c>
      <c r="CF82" s="188">
        <v>1942</v>
      </c>
      <c r="CG82" s="188">
        <v>4020</v>
      </c>
      <c r="CH82" s="188">
        <v>-916</v>
      </c>
      <c r="CI82" s="188">
        <v>-304</v>
      </c>
      <c r="CJ82" s="188">
        <v>4655</v>
      </c>
      <c r="CL82" s="188">
        <v>5062</v>
      </c>
      <c r="CM82" s="188">
        <v>0</v>
      </c>
      <c r="CN82" s="188">
        <v>6954</v>
      </c>
      <c r="CO82" s="188">
        <v>6927</v>
      </c>
      <c r="CP82" s="188">
        <v>2949</v>
      </c>
      <c r="CQ82" s="188">
        <v>2206</v>
      </c>
      <c r="CR82" s="188">
        <v>4195</v>
      </c>
      <c r="CS82" s="188">
        <v>1775</v>
      </c>
      <c r="CT82" s="188">
        <v>-100</v>
      </c>
      <c r="CU82" s="188">
        <v>2335</v>
      </c>
      <c r="CV82" s="190"/>
      <c r="CW82" s="188">
        <v>6072</v>
      </c>
      <c r="CX82" s="188">
        <v>0</v>
      </c>
      <c r="CY82" s="188">
        <v>2486</v>
      </c>
      <c r="CZ82" s="188">
        <v>2920</v>
      </c>
      <c r="DA82" s="188">
        <v>4639</v>
      </c>
      <c r="DB82" s="188">
        <v>8012</v>
      </c>
      <c r="DC82" s="188">
        <v>9327</v>
      </c>
      <c r="DD82" s="188">
        <v>-1537</v>
      </c>
      <c r="DE82" s="188">
        <v>0</v>
      </c>
      <c r="DF82" s="188">
        <v>0</v>
      </c>
      <c r="DH82" s="188">
        <v>6951</v>
      </c>
      <c r="DI82" s="188">
        <v>0</v>
      </c>
      <c r="DJ82" s="188">
        <v>2474</v>
      </c>
      <c r="DK82" s="188">
        <v>3332</v>
      </c>
      <c r="DL82" s="188">
        <v>4962</v>
      </c>
      <c r="DM82" s="188">
        <v>7679</v>
      </c>
      <c r="DN82" s="188">
        <v>3883</v>
      </c>
      <c r="DO82" s="188">
        <v>274</v>
      </c>
      <c r="DP82" s="188">
        <v>-284</v>
      </c>
      <c r="DQ82" s="188">
        <v>4848</v>
      </c>
      <c r="DS82" s="188">
        <v>7092</v>
      </c>
      <c r="DT82" s="188">
        <v>0</v>
      </c>
      <c r="DU82" s="188">
        <v>1317</v>
      </c>
      <c r="DV82" s="188">
        <v>1975</v>
      </c>
      <c r="DW82" s="188">
        <v>6374</v>
      </c>
      <c r="DX82" s="188">
        <v>4446</v>
      </c>
      <c r="DY82" s="188">
        <v>4855</v>
      </c>
      <c r="DZ82" s="188">
        <v>1541</v>
      </c>
      <c r="EA82" s="188">
        <v>-151</v>
      </c>
      <c r="EB82" s="188">
        <v>5639</v>
      </c>
      <c r="ED82" s="188">
        <v>7083</v>
      </c>
      <c r="EE82" s="188">
        <v>0</v>
      </c>
      <c r="EF82" s="188">
        <v>871</v>
      </c>
      <c r="EG82" s="188">
        <v>1364</v>
      </c>
      <c r="EH82" s="188">
        <v>2077</v>
      </c>
      <c r="EI82" s="188">
        <v>14831</v>
      </c>
      <c r="EJ82" s="188">
        <v>9204</v>
      </c>
      <c r="EK82" s="188">
        <v>-1593</v>
      </c>
      <c r="EL82" s="188">
        <v>-100</v>
      </c>
      <c r="EM82" s="188">
        <v>0</v>
      </c>
      <c r="EO82" s="188">
        <v>6455</v>
      </c>
      <c r="EP82" s="188">
        <v>0</v>
      </c>
      <c r="EQ82" s="188">
        <v>5668</v>
      </c>
      <c r="ER82" s="188">
        <v>2096</v>
      </c>
      <c r="ES82" s="188">
        <v>1817</v>
      </c>
      <c r="ET82" s="188">
        <v>9430</v>
      </c>
      <c r="EU82" s="188">
        <v>6714</v>
      </c>
      <c r="EV82" s="188">
        <v>-1244</v>
      </c>
      <c r="EW82" s="188">
        <v>0</v>
      </c>
      <c r="EX82" s="188">
        <v>0</v>
      </c>
      <c r="EZ82" s="188">
        <v>6862</v>
      </c>
      <c r="FA82" s="188">
        <v>0</v>
      </c>
      <c r="FB82" s="188">
        <v>5245</v>
      </c>
      <c r="FC82" s="188">
        <v>4618</v>
      </c>
      <c r="FD82" s="188">
        <v>3240</v>
      </c>
      <c r="FE82" s="188">
        <v>4646</v>
      </c>
      <c r="FF82" s="188">
        <v>4073</v>
      </c>
      <c r="FG82" s="188">
        <v>-974</v>
      </c>
      <c r="FH82" s="188">
        <v>-283</v>
      </c>
      <c r="FI82" s="188">
        <v>5229</v>
      </c>
      <c r="FK82" s="188">
        <v>5026</v>
      </c>
      <c r="FL82" s="188">
        <v>0</v>
      </c>
      <c r="FM82" s="188">
        <v>6161</v>
      </c>
      <c r="FN82" s="188">
        <v>4463</v>
      </c>
      <c r="FO82" s="188">
        <v>1338</v>
      </c>
      <c r="FP82" s="188">
        <v>10179</v>
      </c>
      <c r="FQ82" s="188">
        <v>4144</v>
      </c>
      <c r="FR82" s="188">
        <v>-2225</v>
      </c>
      <c r="FS82" s="188">
        <v>-102</v>
      </c>
      <c r="FT82" s="188">
        <v>3779</v>
      </c>
      <c r="FV82" s="188">
        <v>5880</v>
      </c>
      <c r="FW82" s="188">
        <v>0</v>
      </c>
      <c r="FX82" s="188">
        <v>1495</v>
      </c>
      <c r="FY82" s="188">
        <v>2333</v>
      </c>
      <c r="FZ82" s="188">
        <v>3158</v>
      </c>
      <c r="GA82" s="188">
        <v>12828</v>
      </c>
      <c r="GB82" s="188">
        <v>5582</v>
      </c>
      <c r="GC82" s="188">
        <v>-2490</v>
      </c>
      <c r="GD82" s="188">
        <v>-100</v>
      </c>
      <c r="GE82" s="188">
        <v>3935</v>
      </c>
      <c r="GG82" s="188">
        <v>5041</v>
      </c>
      <c r="GH82" s="188">
        <v>0</v>
      </c>
      <c r="GI82" s="188">
        <v>7860</v>
      </c>
      <c r="GJ82" s="188">
        <v>2861</v>
      </c>
      <c r="GK82" s="188">
        <v>4166</v>
      </c>
      <c r="GL82" s="188">
        <v>3503</v>
      </c>
      <c r="GM82" s="188">
        <v>4931</v>
      </c>
      <c r="GN82" s="188">
        <v>283</v>
      </c>
      <c r="GO82" s="188">
        <v>-263</v>
      </c>
      <c r="GP82" s="188">
        <v>4724</v>
      </c>
      <c r="GR82" s="188">
        <v>6357</v>
      </c>
      <c r="GS82" s="188">
        <v>0</v>
      </c>
      <c r="GT82" s="188">
        <v>1603</v>
      </c>
      <c r="GU82" s="188">
        <v>2097</v>
      </c>
      <c r="GV82" s="188">
        <v>4030</v>
      </c>
      <c r="GW82" s="188">
        <v>12801</v>
      </c>
      <c r="GX82" s="188">
        <v>5795</v>
      </c>
      <c r="GY82" s="188">
        <v>-750</v>
      </c>
      <c r="GZ82" s="188">
        <v>0</v>
      </c>
      <c r="HA82" s="188">
        <v>0</v>
      </c>
      <c r="HC82" s="188">
        <v>6065</v>
      </c>
      <c r="HD82" s="188">
        <v>0</v>
      </c>
      <c r="HE82" s="188">
        <v>1645</v>
      </c>
      <c r="HF82" s="188">
        <v>1311</v>
      </c>
      <c r="HG82" s="188">
        <v>5197</v>
      </c>
      <c r="HH82" s="188">
        <v>12000</v>
      </c>
      <c r="HI82" s="188">
        <v>7742</v>
      </c>
      <c r="HJ82" s="188">
        <v>-1905</v>
      </c>
      <c r="HK82" s="188">
        <v>0</v>
      </c>
      <c r="HL82" s="188">
        <v>0</v>
      </c>
      <c r="HN82" s="188">
        <v>7077</v>
      </c>
      <c r="HO82" s="188">
        <v>0</v>
      </c>
      <c r="HP82" s="188">
        <v>1135</v>
      </c>
      <c r="HQ82" s="188">
        <v>782</v>
      </c>
      <c r="HR82" s="188">
        <v>4380</v>
      </c>
      <c r="HS82" s="188">
        <v>12784</v>
      </c>
      <c r="HT82" s="188">
        <v>8314</v>
      </c>
      <c r="HU82" s="188">
        <v>-114</v>
      </c>
      <c r="HV82" s="188">
        <v>-151</v>
      </c>
      <c r="HW82" s="188">
        <v>0</v>
      </c>
      <c r="HY82" s="188">
        <v>5974</v>
      </c>
      <c r="HZ82" s="188">
        <v>0</v>
      </c>
      <c r="IA82" s="188">
        <v>6750</v>
      </c>
      <c r="IB82" s="188">
        <v>5500</v>
      </c>
      <c r="IC82" s="188">
        <v>2894</v>
      </c>
      <c r="ID82" s="188">
        <v>3089</v>
      </c>
      <c r="IE82" s="188">
        <v>5170</v>
      </c>
      <c r="IF82" s="188">
        <v>92</v>
      </c>
      <c r="IG82" s="188">
        <v>-201</v>
      </c>
      <c r="IH82" s="188">
        <v>4257</v>
      </c>
      <c r="IJ82" s="188">
        <v>7072</v>
      </c>
      <c r="IK82" s="188">
        <v>0</v>
      </c>
      <c r="IL82" s="188">
        <v>1236</v>
      </c>
      <c r="IM82" s="188">
        <v>2114</v>
      </c>
      <c r="IN82" s="188">
        <v>9177</v>
      </c>
      <c r="IO82" s="188">
        <v>6465</v>
      </c>
      <c r="IP82" s="188">
        <v>8133</v>
      </c>
      <c r="IQ82" s="188">
        <v>-350</v>
      </c>
      <c r="IR82" s="188">
        <v>-151</v>
      </c>
      <c r="IS82" s="188">
        <v>0</v>
      </c>
      <c r="IU82" s="188">
        <v>5942</v>
      </c>
      <c r="IV82" s="188">
        <v>0</v>
      </c>
      <c r="IW82" s="188">
        <v>6457</v>
      </c>
      <c r="IX82" s="188">
        <v>3767</v>
      </c>
      <c r="IY82" s="188">
        <v>2108</v>
      </c>
      <c r="IZ82" s="188">
        <v>5546</v>
      </c>
      <c r="JA82" s="188">
        <v>5213</v>
      </c>
      <c r="JB82" s="188">
        <v>94</v>
      </c>
      <c r="JC82" s="188">
        <v>-200</v>
      </c>
      <c r="JD82" s="188">
        <v>4383</v>
      </c>
      <c r="JF82" s="188">
        <v>6990</v>
      </c>
      <c r="JG82" s="188">
        <v>0</v>
      </c>
      <c r="JH82" s="188">
        <v>7060</v>
      </c>
      <c r="JI82" s="188">
        <v>7793</v>
      </c>
      <c r="JJ82" s="188">
        <v>4164</v>
      </c>
      <c r="JK82" s="188">
        <v>1672</v>
      </c>
      <c r="JL82" s="188">
        <v>4064</v>
      </c>
      <c r="JM82" s="188">
        <v>-1595</v>
      </c>
      <c r="JN82" s="188">
        <v>-175</v>
      </c>
      <c r="JO82" s="188">
        <v>2466</v>
      </c>
      <c r="JQ82" s="188">
        <v>7082</v>
      </c>
      <c r="JR82" s="188">
        <v>0</v>
      </c>
      <c r="JS82" s="188">
        <v>1163</v>
      </c>
      <c r="JT82" s="188">
        <v>1683</v>
      </c>
      <c r="JU82" s="188">
        <v>8865</v>
      </c>
      <c r="JV82" s="188">
        <v>5321</v>
      </c>
      <c r="JW82" s="188">
        <v>9063</v>
      </c>
      <c r="JX82" s="188">
        <v>-351</v>
      </c>
      <c r="JY82" s="188">
        <v>-151</v>
      </c>
      <c r="JZ82" s="188">
        <v>0</v>
      </c>
      <c r="KB82" s="188">
        <v>4229</v>
      </c>
      <c r="KC82" s="188">
        <v>0</v>
      </c>
      <c r="KD82" s="188">
        <v>7178</v>
      </c>
      <c r="KE82" s="188">
        <v>1197</v>
      </c>
      <c r="KF82" s="188">
        <v>924</v>
      </c>
      <c r="KG82" s="188">
        <v>7545</v>
      </c>
      <c r="KH82" s="188">
        <v>4052</v>
      </c>
      <c r="KI82" s="188">
        <v>-314</v>
      </c>
      <c r="KJ82" s="188">
        <v>-262</v>
      </c>
      <c r="KK82" s="188">
        <v>5277</v>
      </c>
      <c r="KM82" s="188">
        <v>7095</v>
      </c>
      <c r="KN82" s="188">
        <v>0</v>
      </c>
      <c r="KO82" s="188">
        <v>7491</v>
      </c>
      <c r="KP82" s="188">
        <v>2840</v>
      </c>
      <c r="KQ82" s="188">
        <v>3254</v>
      </c>
      <c r="KR82" s="188">
        <v>3246</v>
      </c>
      <c r="KS82" s="188">
        <v>3782</v>
      </c>
      <c r="KT82" s="188">
        <v>2190</v>
      </c>
      <c r="KU82" s="188">
        <v>-176</v>
      </c>
      <c r="KV82" s="188">
        <v>2326</v>
      </c>
      <c r="KX82" s="188">
        <v>6081</v>
      </c>
      <c r="KY82" s="188">
        <v>0</v>
      </c>
      <c r="KZ82" s="188">
        <v>1242</v>
      </c>
      <c r="LA82" s="188">
        <v>2127</v>
      </c>
      <c r="LB82" s="188">
        <v>7982</v>
      </c>
      <c r="LC82" s="188">
        <v>9908</v>
      </c>
      <c r="LD82" s="188">
        <v>8092</v>
      </c>
      <c r="LE82" s="188">
        <v>-742</v>
      </c>
      <c r="LF82" s="188">
        <v>-202</v>
      </c>
      <c r="LG82" s="188">
        <v>0</v>
      </c>
      <c r="LI82" s="188">
        <v>7095</v>
      </c>
      <c r="LJ82" s="188">
        <v>0</v>
      </c>
      <c r="LK82" s="188">
        <v>6812</v>
      </c>
      <c r="LL82" s="188">
        <v>2803</v>
      </c>
      <c r="LM82" s="188">
        <v>3402</v>
      </c>
      <c r="LN82" s="188">
        <v>1956</v>
      </c>
      <c r="LO82" s="188">
        <v>3932</v>
      </c>
      <c r="LP82" s="188">
        <v>2528</v>
      </c>
      <c r="LQ82" s="188">
        <v>-175</v>
      </c>
      <c r="LR82" s="188">
        <v>3485</v>
      </c>
      <c r="LT82" s="188">
        <v>6085</v>
      </c>
      <c r="LU82" s="188">
        <v>0</v>
      </c>
      <c r="LV82" s="188">
        <v>1314</v>
      </c>
      <c r="LW82" s="188">
        <v>5289</v>
      </c>
      <c r="LX82" s="188">
        <v>8915</v>
      </c>
      <c r="LY82" s="188">
        <v>3821</v>
      </c>
      <c r="LZ82" s="188">
        <v>7256</v>
      </c>
      <c r="MA82" s="188">
        <v>317</v>
      </c>
      <c r="MB82" s="188">
        <v>-151</v>
      </c>
      <c r="MC82" s="188">
        <v>0</v>
      </c>
    </row>
    <row r="83" spans="2:341">
      <c r="B83" s="208">
        <f t="shared" si="20"/>
        <v>6422.2666666666664</v>
      </c>
      <c r="C83" s="208">
        <f t="shared" si="21"/>
        <v>0</v>
      </c>
      <c r="D83" s="208">
        <f t="shared" si="22"/>
        <v>4082.4333333333334</v>
      </c>
      <c r="E83" s="208">
        <f t="shared" si="23"/>
        <v>3167</v>
      </c>
      <c r="F83" s="208">
        <f t="shared" si="24"/>
        <v>5033.3</v>
      </c>
      <c r="G83" s="208">
        <f t="shared" si="25"/>
        <v>6626.6</v>
      </c>
      <c r="H83" s="208">
        <f t="shared" si="26"/>
        <v>6054.666666666667</v>
      </c>
      <c r="I83" s="208">
        <f t="shared" si="27"/>
        <v>-404.23333333333335</v>
      </c>
      <c r="J83" s="208">
        <f t="shared" si="28"/>
        <v>-162.43333333333334</v>
      </c>
      <c r="K83" s="208">
        <f t="shared" si="29"/>
        <v>2212.3666666666668</v>
      </c>
      <c r="M83" s="188">
        <v>7081</v>
      </c>
      <c r="N83" s="188">
        <v>0</v>
      </c>
      <c r="O83" s="188">
        <v>1463</v>
      </c>
      <c r="P83" s="188">
        <v>1993</v>
      </c>
      <c r="Q83" s="188">
        <v>8257</v>
      </c>
      <c r="R83" s="188">
        <v>5867</v>
      </c>
      <c r="S83" s="188">
        <v>8927</v>
      </c>
      <c r="T83" s="188">
        <v>-75</v>
      </c>
      <c r="U83" s="188">
        <v>-151</v>
      </c>
      <c r="V83" s="188">
        <v>0</v>
      </c>
      <c r="X83" s="188">
        <v>7062</v>
      </c>
      <c r="Y83" s="188">
        <v>0</v>
      </c>
      <c r="Z83" s="188">
        <v>2485</v>
      </c>
      <c r="AA83" s="188">
        <v>2138</v>
      </c>
      <c r="AB83" s="188">
        <v>7984</v>
      </c>
      <c r="AC83" s="188">
        <v>8854</v>
      </c>
      <c r="AD83" s="188">
        <v>4532</v>
      </c>
      <c r="AE83" s="188">
        <v>-1521</v>
      </c>
      <c r="AF83" s="188">
        <v>-101</v>
      </c>
      <c r="AG83" s="188">
        <v>2289</v>
      </c>
      <c r="AI83" s="188">
        <v>6877</v>
      </c>
      <c r="AJ83" s="188">
        <v>0</v>
      </c>
      <c r="AK83" s="188">
        <v>8514</v>
      </c>
      <c r="AL83" s="188">
        <v>3296</v>
      </c>
      <c r="AM83" s="188">
        <v>3895</v>
      </c>
      <c r="AN83" s="188">
        <v>4574</v>
      </c>
      <c r="AO83" s="188">
        <v>3732</v>
      </c>
      <c r="AP83" s="188">
        <v>-913</v>
      </c>
      <c r="AQ83" s="188">
        <v>-283</v>
      </c>
      <c r="AR83" s="188">
        <v>3876</v>
      </c>
      <c r="AT83" s="188">
        <v>7085</v>
      </c>
      <c r="AU83" s="188">
        <v>0</v>
      </c>
      <c r="AV83" s="188">
        <v>1971</v>
      </c>
      <c r="AW83" s="188">
        <v>2498</v>
      </c>
      <c r="AX83" s="188">
        <v>10005</v>
      </c>
      <c r="AY83" s="188">
        <v>4508</v>
      </c>
      <c r="AZ83" s="188">
        <v>8932</v>
      </c>
      <c r="BA83" s="188">
        <v>-1099</v>
      </c>
      <c r="BB83" s="188">
        <v>-150</v>
      </c>
      <c r="BC83" s="188">
        <v>0</v>
      </c>
      <c r="BE83" s="188">
        <v>5973</v>
      </c>
      <c r="BF83" s="188">
        <v>0</v>
      </c>
      <c r="BG83" s="188">
        <v>7204</v>
      </c>
      <c r="BH83" s="188">
        <v>6596</v>
      </c>
      <c r="BI83" s="188">
        <v>4866</v>
      </c>
      <c r="BJ83" s="188">
        <v>2181</v>
      </c>
      <c r="BK83" s="188">
        <v>5077</v>
      </c>
      <c r="BL83" s="188">
        <v>-689</v>
      </c>
      <c r="BM83" s="188">
        <v>-263</v>
      </c>
      <c r="BN83" s="188">
        <v>2686</v>
      </c>
      <c r="BP83" s="188">
        <v>7018</v>
      </c>
      <c r="BQ83" s="188">
        <v>0</v>
      </c>
      <c r="BR83" s="188">
        <v>945</v>
      </c>
      <c r="BS83" s="188">
        <v>1940</v>
      </c>
      <c r="BT83" s="188">
        <v>9728</v>
      </c>
      <c r="BU83" s="188">
        <v>6557</v>
      </c>
      <c r="BV83" s="188">
        <v>8492</v>
      </c>
      <c r="BW83" s="188">
        <v>75</v>
      </c>
      <c r="BX83" s="188">
        <v>-151</v>
      </c>
      <c r="BY83" s="188">
        <v>0</v>
      </c>
      <c r="CA83" s="188">
        <v>6886</v>
      </c>
      <c r="CB83" s="188">
        <v>0</v>
      </c>
      <c r="CC83" s="188">
        <v>8559</v>
      </c>
      <c r="CD83" s="188">
        <v>3918</v>
      </c>
      <c r="CE83" s="188">
        <v>5940</v>
      </c>
      <c r="CF83" s="188">
        <v>2051</v>
      </c>
      <c r="CG83" s="188">
        <v>4020</v>
      </c>
      <c r="CH83" s="188">
        <v>-1026</v>
      </c>
      <c r="CI83" s="188">
        <v>-304</v>
      </c>
      <c r="CJ83" s="188">
        <v>4706</v>
      </c>
      <c r="CL83" s="188">
        <v>5057</v>
      </c>
      <c r="CM83" s="188">
        <v>0</v>
      </c>
      <c r="CN83" s="188">
        <v>6936</v>
      </c>
      <c r="CO83" s="188">
        <v>6865</v>
      </c>
      <c r="CP83" s="188">
        <v>2983</v>
      </c>
      <c r="CQ83" s="188">
        <v>2184</v>
      </c>
      <c r="CR83" s="188">
        <v>4195</v>
      </c>
      <c r="CS83" s="188">
        <v>1694</v>
      </c>
      <c r="CT83" s="188">
        <v>-100</v>
      </c>
      <c r="CU83" s="188">
        <v>2339</v>
      </c>
      <c r="CV83" s="190"/>
      <c r="CW83" s="188">
        <v>6069</v>
      </c>
      <c r="CX83" s="188">
        <v>0</v>
      </c>
      <c r="CY83" s="188">
        <v>2486</v>
      </c>
      <c r="CZ83" s="188">
        <v>2876</v>
      </c>
      <c r="DA83" s="188">
        <v>4565</v>
      </c>
      <c r="DB83" s="188">
        <v>8075</v>
      </c>
      <c r="DC83" s="188">
        <v>9362</v>
      </c>
      <c r="DD83" s="188">
        <v>-1558</v>
      </c>
      <c r="DE83" s="188">
        <v>0</v>
      </c>
      <c r="DF83" s="188">
        <v>0</v>
      </c>
      <c r="DH83" s="188">
        <v>6948</v>
      </c>
      <c r="DI83" s="188">
        <v>0</v>
      </c>
      <c r="DJ83" s="188">
        <v>2467</v>
      </c>
      <c r="DK83" s="188">
        <v>3380</v>
      </c>
      <c r="DL83" s="188">
        <v>5061</v>
      </c>
      <c r="DM83" s="188">
        <v>7717</v>
      </c>
      <c r="DN83" s="188">
        <v>3883</v>
      </c>
      <c r="DO83" s="188">
        <v>200</v>
      </c>
      <c r="DP83" s="188">
        <v>-284</v>
      </c>
      <c r="DQ83" s="188">
        <v>4900</v>
      </c>
      <c r="DS83" s="188">
        <v>7093</v>
      </c>
      <c r="DT83" s="188">
        <v>0</v>
      </c>
      <c r="DU83" s="188">
        <v>1307</v>
      </c>
      <c r="DV83" s="188">
        <v>1978</v>
      </c>
      <c r="DW83" s="188">
        <v>6282</v>
      </c>
      <c r="DX83" s="188">
        <v>4585</v>
      </c>
      <c r="DY83" s="188">
        <v>4855</v>
      </c>
      <c r="DZ83" s="188">
        <v>1398</v>
      </c>
      <c r="EA83" s="188">
        <v>-151</v>
      </c>
      <c r="EB83" s="188">
        <v>5647</v>
      </c>
      <c r="ED83" s="188">
        <v>7085</v>
      </c>
      <c r="EE83" s="188">
        <v>0</v>
      </c>
      <c r="EF83" s="188">
        <v>900</v>
      </c>
      <c r="EG83" s="188">
        <v>1467</v>
      </c>
      <c r="EH83" s="188">
        <v>2190</v>
      </c>
      <c r="EI83" s="188">
        <v>14353</v>
      </c>
      <c r="EJ83" s="188">
        <v>9254</v>
      </c>
      <c r="EK83" s="188">
        <v>-1356</v>
      </c>
      <c r="EL83" s="188">
        <v>-100</v>
      </c>
      <c r="EM83" s="188">
        <v>0</v>
      </c>
      <c r="EO83" s="188">
        <v>6457</v>
      </c>
      <c r="EP83" s="188">
        <v>0</v>
      </c>
      <c r="EQ83" s="188">
        <v>5617</v>
      </c>
      <c r="ER83" s="188">
        <v>2092</v>
      </c>
      <c r="ES83" s="188">
        <v>1745</v>
      </c>
      <c r="ET83" s="188">
        <v>9451</v>
      </c>
      <c r="EU83" s="188">
        <v>6772</v>
      </c>
      <c r="EV83" s="188">
        <v>-1214</v>
      </c>
      <c r="EW83" s="188">
        <v>0</v>
      </c>
      <c r="EX83" s="188">
        <v>0</v>
      </c>
      <c r="EZ83" s="188">
        <v>6865</v>
      </c>
      <c r="FA83" s="188">
        <v>0</v>
      </c>
      <c r="FB83" s="188">
        <v>5060</v>
      </c>
      <c r="FC83" s="188">
        <v>4692</v>
      </c>
      <c r="FD83" s="188">
        <v>3546</v>
      </c>
      <c r="FE83" s="188">
        <v>4621</v>
      </c>
      <c r="FF83" s="188">
        <v>4073</v>
      </c>
      <c r="FG83" s="188">
        <v>-1020</v>
      </c>
      <c r="FH83" s="188">
        <v>-283</v>
      </c>
      <c r="FI83" s="188">
        <v>5260</v>
      </c>
      <c r="FK83" s="188">
        <v>5026</v>
      </c>
      <c r="FL83" s="188">
        <v>0</v>
      </c>
      <c r="FM83" s="188">
        <v>6197</v>
      </c>
      <c r="FN83" s="188">
        <v>4528</v>
      </c>
      <c r="FO83" s="188">
        <v>1394</v>
      </c>
      <c r="FP83" s="188">
        <v>10003</v>
      </c>
      <c r="FQ83" s="188">
        <v>4144</v>
      </c>
      <c r="FR83" s="188">
        <v>-2012</v>
      </c>
      <c r="FS83" s="188">
        <v>-102</v>
      </c>
      <c r="FT83" s="188">
        <v>3721</v>
      </c>
      <c r="FV83" s="188">
        <v>5884</v>
      </c>
      <c r="FW83" s="188">
        <v>0</v>
      </c>
      <c r="FX83" s="188">
        <v>1497</v>
      </c>
      <c r="FY83" s="188">
        <v>2423</v>
      </c>
      <c r="FZ83" s="188">
        <v>3099</v>
      </c>
      <c r="GA83" s="188">
        <v>12933</v>
      </c>
      <c r="GB83" s="188">
        <v>5582</v>
      </c>
      <c r="GC83" s="188">
        <v>-2678</v>
      </c>
      <c r="GD83" s="188">
        <v>-100</v>
      </c>
      <c r="GE83" s="188">
        <v>3838</v>
      </c>
      <c r="GG83" s="188">
        <v>5038</v>
      </c>
      <c r="GH83" s="188">
        <v>0</v>
      </c>
      <c r="GI83" s="188">
        <v>7825</v>
      </c>
      <c r="GJ83" s="188">
        <v>2967</v>
      </c>
      <c r="GK83" s="188">
        <v>4212</v>
      </c>
      <c r="GL83" s="188">
        <v>3467</v>
      </c>
      <c r="GM83" s="188">
        <v>4931</v>
      </c>
      <c r="GN83" s="188">
        <v>232</v>
      </c>
      <c r="GO83" s="188">
        <v>-262</v>
      </c>
      <c r="GP83" s="188">
        <v>4725</v>
      </c>
      <c r="GR83" s="188">
        <v>6355</v>
      </c>
      <c r="GS83" s="188">
        <v>0</v>
      </c>
      <c r="GT83" s="188">
        <v>1567</v>
      </c>
      <c r="GU83" s="188">
        <v>2012</v>
      </c>
      <c r="GV83" s="188">
        <v>3857</v>
      </c>
      <c r="GW83" s="188">
        <v>12980</v>
      </c>
      <c r="GX83" s="188">
        <v>5751</v>
      </c>
      <c r="GY83" s="188">
        <v>-818</v>
      </c>
      <c r="GZ83" s="188">
        <v>0</v>
      </c>
      <c r="HA83" s="188">
        <v>0</v>
      </c>
      <c r="HC83" s="188">
        <v>6070</v>
      </c>
      <c r="HD83" s="188">
        <v>0</v>
      </c>
      <c r="HE83" s="188">
        <v>1645</v>
      </c>
      <c r="HF83" s="188">
        <v>1206</v>
      </c>
      <c r="HG83" s="188">
        <v>5183</v>
      </c>
      <c r="HH83" s="188">
        <v>12116</v>
      </c>
      <c r="HI83" s="188">
        <v>7876</v>
      </c>
      <c r="HJ83" s="188">
        <v>-2032</v>
      </c>
      <c r="HK83" s="188">
        <v>0</v>
      </c>
      <c r="HL83" s="188">
        <v>0</v>
      </c>
      <c r="HN83" s="188">
        <v>7078</v>
      </c>
      <c r="HO83" s="188">
        <v>0</v>
      </c>
      <c r="HP83" s="188">
        <v>1143</v>
      </c>
      <c r="HQ83" s="188">
        <v>797</v>
      </c>
      <c r="HR83" s="188">
        <v>4282</v>
      </c>
      <c r="HS83" s="188">
        <v>12957</v>
      </c>
      <c r="HT83" s="188">
        <v>8353</v>
      </c>
      <c r="HU83" s="188">
        <v>-191</v>
      </c>
      <c r="HV83" s="188">
        <v>-150</v>
      </c>
      <c r="HW83" s="188">
        <v>0</v>
      </c>
      <c r="HY83" s="188">
        <v>5974</v>
      </c>
      <c r="HZ83" s="188">
        <v>0</v>
      </c>
      <c r="IA83" s="188">
        <v>6801</v>
      </c>
      <c r="IB83" s="188">
        <v>5672</v>
      </c>
      <c r="IC83" s="188">
        <v>2794</v>
      </c>
      <c r="ID83" s="188">
        <v>3148</v>
      </c>
      <c r="IE83" s="188">
        <v>5170</v>
      </c>
      <c r="IF83" s="188">
        <v>-74</v>
      </c>
      <c r="IG83" s="188">
        <v>-202</v>
      </c>
      <c r="IH83" s="188">
        <v>4288</v>
      </c>
      <c r="IJ83" s="188">
        <v>7081</v>
      </c>
      <c r="IK83" s="188">
        <v>0</v>
      </c>
      <c r="IL83" s="188">
        <v>1175</v>
      </c>
      <c r="IM83" s="188">
        <v>2067</v>
      </c>
      <c r="IN83" s="188">
        <v>9091</v>
      </c>
      <c r="IO83" s="188">
        <v>6646</v>
      </c>
      <c r="IP83" s="188">
        <v>8130</v>
      </c>
      <c r="IQ83" s="188">
        <v>-61</v>
      </c>
      <c r="IR83" s="188">
        <v>-151</v>
      </c>
      <c r="IS83" s="188">
        <v>0</v>
      </c>
      <c r="IU83" s="188">
        <v>5940</v>
      </c>
      <c r="IV83" s="188">
        <v>0</v>
      </c>
      <c r="IW83" s="188">
        <v>6421</v>
      </c>
      <c r="IX83" s="188">
        <v>3780</v>
      </c>
      <c r="IY83" s="188">
        <v>2122</v>
      </c>
      <c r="IZ83" s="188">
        <v>5621</v>
      </c>
      <c r="JA83" s="188">
        <v>5213</v>
      </c>
      <c r="JB83" s="188">
        <v>416</v>
      </c>
      <c r="JC83" s="188">
        <v>-200</v>
      </c>
      <c r="JD83" s="188">
        <v>4418</v>
      </c>
      <c r="JF83" s="188">
        <v>6990</v>
      </c>
      <c r="JG83" s="188">
        <v>0</v>
      </c>
      <c r="JH83" s="188">
        <v>7034</v>
      </c>
      <c r="JI83" s="188">
        <v>7811</v>
      </c>
      <c r="JJ83" s="188">
        <v>4288</v>
      </c>
      <c r="JK83" s="188">
        <v>1694</v>
      </c>
      <c r="JL83" s="188">
        <v>4064</v>
      </c>
      <c r="JM83" s="188">
        <v>-1893</v>
      </c>
      <c r="JN83" s="188">
        <v>-175</v>
      </c>
      <c r="JO83" s="188">
        <v>2537</v>
      </c>
      <c r="JQ83" s="188">
        <v>7080</v>
      </c>
      <c r="JR83" s="188">
        <v>0</v>
      </c>
      <c r="JS83" s="188">
        <v>1185</v>
      </c>
      <c r="JT83" s="188">
        <v>1657</v>
      </c>
      <c r="JU83" s="188">
        <v>8953</v>
      </c>
      <c r="JV83" s="188">
        <v>5240</v>
      </c>
      <c r="JW83" s="188">
        <v>9007</v>
      </c>
      <c r="JX83" s="188">
        <v>-132</v>
      </c>
      <c r="JY83" s="188">
        <v>-150</v>
      </c>
      <c r="JZ83" s="188">
        <v>0</v>
      </c>
      <c r="KB83" s="188">
        <v>4227</v>
      </c>
      <c r="KC83" s="188">
        <v>0</v>
      </c>
      <c r="KD83" s="188">
        <v>7149</v>
      </c>
      <c r="KE83" s="188">
        <v>1156</v>
      </c>
      <c r="KF83" s="188">
        <v>881</v>
      </c>
      <c r="KG83" s="188">
        <v>7667</v>
      </c>
      <c r="KH83" s="188">
        <v>4052</v>
      </c>
      <c r="KI83" s="188">
        <v>-160</v>
      </c>
      <c r="KJ83" s="188">
        <v>-263</v>
      </c>
      <c r="KK83" s="188">
        <v>5302</v>
      </c>
      <c r="KM83" s="188">
        <v>7098</v>
      </c>
      <c r="KN83" s="188">
        <v>0</v>
      </c>
      <c r="KO83" s="188">
        <v>7525</v>
      </c>
      <c r="KP83" s="188">
        <v>2966</v>
      </c>
      <c r="KQ83" s="188">
        <v>3258</v>
      </c>
      <c r="KR83" s="188">
        <v>3223</v>
      </c>
      <c r="KS83" s="188">
        <v>3782</v>
      </c>
      <c r="KT83" s="188">
        <v>2108</v>
      </c>
      <c r="KU83" s="188">
        <v>-176</v>
      </c>
      <c r="KV83" s="188">
        <v>2359</v>
      </c>
      <c r="KX83" s="188">
        <v>6084</v>
      </c>
      <c r="KY83" s="188">
        <v>0</v>
      </c>
      <c r="KZ83" s="188">
        <v>1242</v>
      </c>
      <c r="LA83" s="188">
        <v>2130</v>
      </c>
      <c r="LB83" s="188">
        <v>7899</v>
      </c>
      <c r="LC83" s="188">
        <v>9941</v>
      </c>
      <c r="LD83" s="188">
        <v>8216</v>
      </c>
      <c r="LE83" s="188">
        <v>-532</v>
      </c>
      <c r="LF83" s="188">
        <v>-201</v>
      </c>
      <c r="LG83" s="188">
        <v>0</v>
      </c>
      <c r="LI83" s="188">
        <v>7101</v>
      </c>
      <c r="LJ83" s="188">
        <v>0</v>
      </c>
      <c r="LK83" s="188">
        <v>6841</v>
      </c>
      <c r="LL83" s="188">
        <v>2824</v>
      </c>
      <c r="LM83" s="188">
        <v>3653</v>
      </c>
      <c r="LN83" s="188">
        <v>1899</v>
      </c>
      <c r="LO83" s="188">
        <v>3932</v>
      </c>
      <c r="LP83" s="188">
        <v>2444</v>
      </c>
      <c r="LQ83" s="188">
        <v>-175</v>
      </c>
      <c r="LR83" s="188">
        <v>3480</v>
      </c>
      <c r="LT83" s="188">
        <v>6086</v>
      </c>
      <c r="LU83" s="188">
        <v>0</v>
      </c>
      <c r="LV83" s="188">
        <v>1312</v>
      </c>
      <c r="LW83" s="188">
        <v>5285</v>
      </c>
      <c r="LX83" s="188">
        <v>8986</v>
      </c>
      <c r="LY83" s="188">
        <v>3685</v>
      </c>
      <c r="LZ83" s="188">
        <v>7331</v>
      </c>
      <c r="MA83" s="188">
        <v>360</v>
      </c>
      <c r="MB83" s="188">
        <v>-245</v>
      </c>
      <c r="MC83" s="188">
        <v>0</v>
      </c>
    </row>
    <row r="84" spans="2:341">
      <c r="B84" s="208">
        <f t="shared" si="20"/>
        <v>6422.1</v>
      </c>
      <c r="C84" s="208">
        <f t="shared" si="21"/>
        <v>0</v>
      </c>
      <c r="D84" s="208">
        <f t="shared" si="22"/>
        <v>4080.0666666666666</v>
      </c>
      <c r="E84" s="208">
        <f t="shared" si="23"/>
        <v>3156.1333333333332</v>
      </c>
      <c r="F84" s="208">
        <f t="shared" si="24"/>
        <v>5013.6000000000004</v>
      </c>
      <c r="G84" s="208">
        <f t="shared" si="25"/>
        <v>6621.2666666666664</v>
      </c>
      <c r="H84" s="208">
        <f t="shared" si="26"/>
        <v>6054.7</v>
      </c>
      <c r="I84" s="208">
        <f t="shared" si="27"/>
        <v>-388.03333333333336</v>
      </c>
      <c r="J84" s="208">
        <f t="shared" si="28"/>
        <v>-161.93333333333334</v>
      </c>
      <c r="K84" s="208">
        <f t="shared" si="29"/>
        <v>2233.4666666666667</v>
      </c>
      <c r="M84" s="188">
        <v>7083</v>
      </c>
      <c r="N84" s="188">
        <v>0</v>
      </c>
      <c r="O84" s="188">
        <v>1462</v>
      </c>
      <c r="P84" s="188">
        <v>2017</v>
      </c>
      <c r="Q84" s="188">
        <v>8286</v>
      </c>
      <c r="R84" s="188">
        <v>5837</v>
      </c>
      <c r="S84" s="188">
        <v>8891</v>
      </c>
      <c r="T84" s="188">
        <v>47</v>
      </c>
      <c r="U84" s="188">
        <v>-151</v>
      </c>
      <c r="V84" s="188">
        <v>0</v>
      </c>
      <c r="X84" s="188">
        <v>7066</v>
      </c>
      <c r="Y84" s="188">
        <v>0</v>
      </c>
      <c r="Z84" s="188">
        <v>2449</v>
      </c>
      <c r="AA84" s="188">
        <v>2060</v>
      </c>
      <c r="AB84" s="188">
        <v>7822</v>
      </c>
      <c r="AC84" s="188">
        <v>8768</v>
      </c>
      <c r="AD84" s="188">
        <v>4532</v>
      </c>
      <c r="AE84" s="188">
        <v>-1394</v>
      </c>
      <c r="AF84" s="188">
        <v>-102</v>
      </c>
      <c r="AG84" s="188">
        <v>2350</v>
      </c>
      <c r="AI84" s="188">
        <v>6876</v>
      </c>
      <c r="AJ84" s="188">
        <v>0</v>
      </c>
      <c r="AK84" s="188">
        <v>8521</v>
      </c>
      <c r="AL84" s="188">
        <v>3040</v>
      </c>
      <c r="AM84" s="188">
        <v>4167</v>
      </c>
      <c r="AN84" s="188">
        <v>4599</v>
      </c>
      <c r="AO84" s="188">
        <v>3732</v>
      </c>
      <c r="AP84" s="188">
        <v>-776</v>
      </c>
      <c r="AQ84" s="188">
        <v>-284</v>
      </c>
      <c r="AR84" s="188">
        <v>3878</v>
      </c>
      <c r="AT84" s="188">
        <v>7087</v>
      </c>
      <c r="AU84" s="188">
        <v>0</v>
      </c>
      <c r="AV84" s="188">
        <v>1967</v>
      </c>
      <c r="AW84" s="188">
        <v>2423</v>
      </c>
      <c r="AX84" s="188">
        <v>9889</v>
      </c>
      <c r="AY84" s="188">
        <v>4551</v>
      </c>
      <c r="AZ84" s="188">
        <v>8903</v>
      </c>
      <c r="BA84" s="188">
        <v>-1225</v>
      </c>
      <c r="BB84" s="188">
        <v>-151</v>
      </c>
      <c r="BC84" s="188">
        <v>0</v>
      </c>
      <c r="BE84" s="188">
        <v>5974</v>
      </c>
      <c r="BF84" s="188">
        <v>0</v>
      </c>
      <c r="BG84" s="188">
        <v>7248</v>
      </c>
      <c r="BH84" s="188">
        <v>6446</v>
      </c>
      <c r="BI84" s="188">
        <v>4928</v>
      </c>
      <c r="BJ84" s="188">
        <v>2158</v>
      </c>
      <c r="BK84" s="188">
        <v>5077</v>
      </c>
      <c r="BL84" s="188">
        <v>-702</v>
      </c>
      <c r="BM84" s="188">
        <v>-263</v>
      </c>
      <c r="BN84" s="188">
        <v>2757</v>
      </c>
      <c r="BP84" s="188">
        <v>6999</v>
      </c>
      <c r="BQ84" s="188">
        <v>0</v>
      </c>
      <c r="BR84" s="188">
        <v>926</v>
      </c>
      <c r="BS84" s="188">
        <v>1947</v>
      </c>
      <c r="BT84" s="188">
        <v>9690</v>
      </c>
      <c r="BU84" s="188">
        <v>6516</v>
      </c>
      <c r="BV84" s="188">
        <v>8516</v>
      </c>
      <c r="BW84" s="188">
        <v>25</v>
      </c>
      <c r="BX84" s="188">
        <v>-151</v>
      </c>
      <c r="BY84" s="188">
        <v>0</v>
      </c>
      <c r="CA84" s="188">
        <v>6885</v>
      </c>
      <c r="CB84" s="188">
        <v>0</v>
      </c>
      <c r="CC84" s="188">
        <v>8541</v>
      </c>
      <c r="CD84" s="188">
        <v>3901</v>
      </c>
      <c r="CE84" s="188">
        <v>5979</v>
      </c>
      <c r="CF84" s="188">
        <v>2150</v>
      </c>
      <c r="CG84" s="188">
        <v>4020</v>
      </c>
      <c r="CH84" s="188">
        <v>-979</v>
      </c>
      <c r="CI84" s="188">
        <v>-304</v>
      </c>
      <c r="CJ84" s="188">
        <v>4723</v>
      </c>
      <c r="CL84" s="188">
        <v>5062</v>
      </c>
      <c r="CM84" s="188">
        <v>0</v>
      </c>
      <c r="CN84" s="188">
        <v>6932</v>
      </c>
      <c r="CO84" s="188">
        <v>6830</v>
      </c>
      <c r="CP84" s="188">
        <v>2982</v>
      </c>
      <c r="CQ84" s="188">
        <v>2174</v>
      </c>
      <c r="CR84" s="188">
        <v>4198</v>
      </c>
      <c r="CS84" s="188">
        <v>1921</v>
      </c>
      <c r="CT84" s="188">
        <v>-100</v>
      </c>
      <c r="CU84" s="188">
        <v>2395</v>
      </c>
      <c r="CV84" s="190"/>
      <c r="CW84" s="188">
        <v>6069</v>
      </c>
      <c r="CX84" s="188">
        <v>0</v>
      </c>
      <c r="CY84" s="188">
        <v>2491</v>
      </c>
      <c r="CZ84" s="188">
        <v>2873</v>
      </c>
      <c r="DA84" s="188">
        <v>4395</v>
      </c>
      <c r="DB84" s="188">
        <v>8032</v>
      </c>
      <c r="DC84" s="188">
        <v>9333</v>
      </c>
      <c r="DD84" s="188">
        <v>-1421</v>
      </c>
      <c r="DE84" s="188">
        <v>0</v>
      </c>
      <c r="DF84" s="188">
        <v>0</v>
      </c>
      <c r="DH84" s="188">
        <v>6948</v>
      </c>
      <c r="DI84" s="188">
        <v>0</v>
      </c>
      <c r="DJ84" s="188">
        <v>2474</v>
      </c>
      <c r="DK84" s="188">
        <v>3339</v>
      </c>
      <c r="DL84" s="188">
        <v>5112</v>
      </c>
      <c r="DM84" s="188">
        <v>7672</v>
      </c>
      <c r="DN84" s="188">
        <v>3883</v>
      </c>
      <c r="DO84" s="188">
        <v>60</v>
      </c>
      <c r="DP84" s="188">
        <v>-284</v>
      </c>
      <c r="DQ84" s="188">
        <v>4971</v>
      </c>
      <c r="DS84" s="188">
        <v>7089</v>
      </c>
      <c r="DT84" s="188">
        <v>0</v>
      </c>
      <c r="DU84" s="188">
        <v>1302</v>
      </c>
      <c r="DV84" s="188">
        <v>1954</v>
      </c>
      <c r="DW84" s="188">
        <v>6159</v>
      </c>
      <c r="DX84" s="188">
        <v>4714</v>
      </c>
      <c r="DY84" s="188">
        <v>4855</v>
      </c>
      <c r="DZ84" s="188">
        <v>1335</v>
      </c>
      <c r="EA84" s="188">
        <v>-150</v>
      </c>
      <c r="EB84" s="188">
        <v>5671</v>
      </c>
      <c r="ED84" s="188">
        <v>7088</v>
      </c>
      <c r="EE84" s="188">
        <v>0</v>
      </c>
      <c r="EF84" s="188">
        <v>955</v>
      </c>
      <c r="EG84" s="188">
        <v>1551</v>
      </c>
      <c r="EH84" s="188">
        <v>2280</v>
      </c>
      <c r="EI84" s="188">
        <v>14162</v>
      </c>
      <c r="EJ84" s="188">
        <v>9271</v>
      </c>
      <c r="EK84" s="188">
        <v>-1413</v>
      </c>
      <c r="EL84" s="188">
        <v>-100</v>
      </c>
      <c r="EM84" s="188">
        <v>0</v>
      </c>
      <c r="EO84" s="188">
        <v>6460</v>
      </c>
      <c r="EP84" s="188">
        <v>0</v>
      </c>
      <c r="EQ84" s="188">
        <v>5623</v>
      </c>
      <c r="ER84" s="188">
        <v>2057</v>
      </c>
      <c r="ES84" s="188">
        <v>1516</v>
      </c>
      <c r="ET84" s="188">
        <v>9497</v>
      </c>
      <c r="EU84" s="188">
        <v>6694</v>
      </c>
      <c r="EV84" s="188">
        <v>-890</v>
      </c>
      <c r="EW84" s="188">
        <v>0</v>
      </c>
      <c r="EX84" s="188">
        <v>0</v>
      </c>
      <c r="EZ84" s="188">
        <v>6867</v>
      </c>
      <c r="FA84" s="188">
        <v>0</v>
      </c>
      <c r="FB84" s="188">
        <v>5040</v>
      </c>
      <c r="FC84" s="188">
        <v>4744</v>
      </c>
      <c r="FD84" s="188">
        <v>3697</v>
      </c>
      <c r="FE84" s="188">
        <v>4439</v>
      </c>
      <c r="FF84" s="188">
        <v>4073</v>
      </c>
      <c r="FG84" s="188">
        <v>-1089</v>
      </c>
      <c r="FH84" s="188">
        <v>-283</v>
      </c>
      <c r="FI84" s="188">
        <v>5274</v>
      </c>
      <c r="FK84" s="188">
        <v>5025</v>
      </c>
      <c r="FL84" s="188">
        <v>0</v>
      </c>
      <c r="FM84" s="188">
        <v>6173</v>
      </c>
      <c r="FN84" s="188">
        <v>4648</v>
      </c>
      <c r="FO84" s="188">
        <v>1142</v>
      </c>
      <c r="FP84" s="188">
        <v>9820</v>
      </c>
      <c r="FQ84" s="188">
        <v>4144</v>
      </c>
      <c r="FR84" s="188">
        <v>-1812</v>
      </c>
      <c r="FS84" s="188">
        <v>-102</v>
      </c>
      <c r="FT84" s="188">
        <v>3741</v>
      </c>
      <c r="FV84" s="188">
        <v>5883</v>
      </c>
      <c r="FW84" s="188">
        <v>0</v>
      </c>
      <c r="FX84" s="188">
        <v>1487</v>
      </c>
      <c r="FY84" s="188">
        <v>2363</v>
      </c>
      <c r="FZ84" s="188">
        <v>3003</v>
      </c>
      <c r="GA84" s="188">
        <v>12927</v>
      </c>
      <c r="GB84" s="188">
        <v>5582</v>
      </c>
      <c r="GC84" s="188">
        <v>-2294</v>
      </c>
      <c r="GD84" s="188">
        <v>-100</v>
      </c>
      <c r="GE84" s="188">
        <v>3818</v>
      </c>
      <c r="GG84" s="188">
        <v>5033</v>
      </c>
      <c r="GH84" s="188">
        <v>0</v>
      </c>
      <c r="GI84" s="188">
        <v>7766</v>
      </c>
      <c r="GJ84" s="188">
        <v>2920</v>
      </c>
      <c r="GK84" s="188">
        <v>4198</v>
      </c>
      <c r="GL84" s="188">
        <v>3457</v>
      </c>
      <c r="GM84" s="188">
        <v>4931</v>
      </c>
      <c r="GN84" s="188">
        <v>143</v>
      </c>
      <c r="GO84" s="188">
        <v>-262</v>
      </c>
      <c r="GP84" s="188">
        <v>4813</v>
      </c>
      <c r="GR84" s="188">
        <v>6358</v>
      </c>
      <c r="GS84" s="188">
        <v>0</v>
      </c>
      <c r="GT84" s="188">
        <v>1644</v>
      </c>
      <c r="GU84" s="188">
        <v>2334</v>
      </c>
      <c r="GV84" s="188">
        <v>4028</v>
      </c>
      <c r="GW84" s="188">
        <v>12900</v>
      </c>
      <c r="GX84" s="188">
        <v>5779</v>
      </c>
      <c r="GY84" s="188">
        <v>-515</v>
      </c>
      <c r="GZ84" s="188">
        <v>0</v>
      </c>
      <c r="HA84" s="188">
        <v>0</v>
      </c>
      <c r="HC84" s="188">
        <v>6070</v>
      </c>
      <c r="HD84" s="188">
        <v>0</v>
      </c>
      <c r="HE84" s="188">
        <v>1636</v>
      </c>
      <c r="HF84" s="188">
        <v>1214</v>
      </c>
      <c r="HG84" s="188">
        <v>5245</v>
      </c>
      <c r="HH84" s="188">
        <v>12155</v>
      </c>
      <c r="HI84" s="188">
        <v>7827</v>
      </c>
      <c r="HJ84" s="188">
        <v>-2073</v>
      </c>
      <c r="HK84" s="188">
        <v>0</v>
      </c>
      <c r="HL84" s="188">
        <v>0</v>
      </c>
      <c r="HN84" s="188">
        <v>7077</v>
      </c>
      <c r="HO84" s="188">
        <v>0</v>
      </c>
      <c r="HP84" s="188">
        <v>1099</v>
      </c>
      <c r="HQ84" s="188">
        <v>780</v>
      </c>
      <c r="HR84" s="188">
        <v>4314</v>
      </c>
      <c r="HS84" s="188">
        <v>13051</v>
      </c>
      <c r="HT84" s="188">
        <v>8318</v>
      </c>
      <c r="HU84" s="188">
        <v>-166</v>
      </c>
      <c r="HV84" s="188">
        <v>-151</v>
      </c>
      <c r="HW84" s="188">
        <v>0</v>
      </c>
      <c r="HY84" s="188">
        <v>5972</v>
      </c>
      <c r="HZ84" s="188">
        <v>0</v>
      </c>
      <c r="IA84" s="188">
        <v>6825</v>
      </c>
      <c r="IB84" s="188">
        <v>5682</v>
      </c>
      <c r="IC84" s="188">
        <v>2813</v>
      </c>
      <c r="ID84" s="188">
        <v>3325</v>
      </c>
      <c r="IE84" s="188">
        <v>5170</v>
      </c>
      <c r="IF84" s="188">
        <v>-250</v>
      </c>
      <c r="IG84" s="188">
        <v>-201</v>
      </c>
      <c r="IH84" s="188">
        <v>4334</v>
      </c>
      <c r="IJ84" s="188">
        <v>7075</v>
      </c>
      <c r="IK84" s="188">
        <v>0</v>
      </c>
      <c r="IL84" s="188">
        <v>1152</v>
      </c>
      <c r="IM84" s="188">
        <v>2045</v>
      </c>
      <c r="IN84" s="188">
        <v>8936</v>
      </c>
      <c r="IO84" s="188">
        <v>6816</v>
      </c>
      <c r="IP84" s="188">
        <v>8102</v>
      </c>
      <c r="IQ84" s="188">
        <v>93</v>
      </c>
      <c r="IR84" s="188">
        <v>-151</v>
      </c>
      <c r="IS84" s="188">
        <v>0</v>
      </c>
      <c r="IU84" s="188">
        <v>5940</v>
      </c>
      <c r="IV84" s="188">
        <v>0</v>
      </c>
      <c r="IW84" s="188">
        <v>6417</v>
      </c>
      <c r="IX84" s="188">
        <v>3769</v>
      </c>
      <c r="IY84" s="188">
        <v>2023</v>
      </c>
      <c r="IZ84" s="188">
        <v>5811</v>
      </c>
      <c r="JA84" s="188">
        <v>5213</v>
      </c>
      <c r="JB84" s="188">
        <v>158</v>
      </c>
      <c r="JC84" s="188">
        <v>-199</v>
      </c>
      <c r="JD84" s="188">
        <v>4476</v>
      </c>
      <c r="JF84" s="188">
        <v>6988</v>
      </c>
      <c r="JG84" s="188">
        <v>0</v>
      </c>
      <c r="JH84" s="188">
        <v>7043</v>
      </c>
      <c r="JI84" s="188">
        <v>7739</v>
      </c>
      <c r="JJ84" s="188">
        <v>4070</v>
      </c>
      <c r="JK84" s="188">
        <v>1707</v>
      </c>
      <c r="JL84" s="188">
        <v>4064</v>
      </c>
      <c r="JM84" s="188">
        <v>-1921</v>
      </c>
      <c r="JN84" s="188">
        <v>-175</v>
      </c>
      <c r="JO84" s="188">
        <v>2612</v>
      </c>
      <c r="JQ84" s="188">
        <v>7086</v>
      </c>
      <c r="JR84" s="188">
        <v>0</v>
      </c>
      <c r="JS84" s="188">
        <v>1187</v>
      </c>
      <c r="JT84" s="188">
        <v>1646</v>
      </c>
      <c r="JU84" s="188">
        <v>8773</v>
      </c>
      <c r="JV84" s="188">
        <v>5182</v>
      </c>
      <c r="JW84" s="188">
        <v>9159</v>
      </c>
      <c r="JX84" s="188">
        <v>-225</v>
      </c>
      <c r="JY84" s="188">
        <v>-151</v>
      </c>
      <c r="JZ84" s="188">
        <v>0</v>
      </c>
      <c r="KB84" s="188">
        <v>4230</v>
      </c>
      <c r="KC84" s="188">
        <v>0</v>
      </c>
      <c r="KD84" s="188">
        <v>7159</v>
      </c>
      <c r="KE84" s="188">
        <v>1190</v>
      </c>
      <c r="KF84" s="188">
        <v>945</v>
      </c>
      <c r="KG84" s="188">
        <v>7618</v>
      </c>
      <c r="KH84" s="188">
        <v>4052</v>
      </c>
      <c r="KI84" s="188">
        <v>-254</v>
      </c>
      <c r="KJ84" s="188">
        <v>-263</v>
      </c>
      <c r="KK84" s="188">
        <v>5276</v>
      </c>
      <c r="KM84" s="188">
        <v>7101</v>
      </c>
      <c r="KN84" s="188">
        <v>0</v>
      </c>
      <c r="KO84" s="188">
        <v>7489</v>
      </c>
      <c r="KP84" s="188">
        <v>2956</v>
      </c>
      <c r="KQ84" s="188">
        <v>3192</v>
      </c>
      <c r="KR84" s="188">
        <v>3171</v>
      </c>
      <c r="KS84" s="188">
        <v>3782</v>
      </c>
      <c r="KT84" s="188">
        <v>2198</v>
      </c>
      <c r="KU84" s="188">
        <v>-176</v>
      </c>
      <c r="KV84" s="188">
        <v>2398</v>
      </c>
      <c r="KX84" s="188">
        <v>6084</v>
      </c>
      <c r="KY84" s="188">
        <v>0</v>
      </c>
      <c r="KZ84" s="188">
        <v>1246</v>
      </c>
      <c r="LA84" s="188">
        <v>2084</v>
      </c>
      <c r="LB84" s="188">
        <v>8012</v>
      </c>
      <c r="LC84" s="188">
        <v>9920</v>
      </c>
      <c r="LD84" s="188">
        <v>8234</v>
      </c>
      <c r="LE84" s="188">
        <v>-783</v>
      </c>
      <c r="LF84" s="188">
        <v>-202</v>
      </c>
      <c r="LG84" s="188">
        <v>0</v>
      </c>
      <c r="LI84" s="188">
        <v>7102</v>
      </c>
      <c r="LJ84" s="188">
        <v>0</v>
      </c>
      <c r="LK84" s="188">
        <v>6841</v>
      </c>
      <c r="LL84" s="188">
        <v>2802</v>
      </c>
      <c r="LM84" s="188">
        <v>3650</v>
      </c>
      <c r="LN84" s="188">
        <v>1868</v>
      </c>
      <c r="LO84" s="188">
        <v>3932</v>
      </c>
      <c r="LP84" s="188">
        <v>2342</v>
      </c>
      <c r="LQ84" s="188">
        <v>-175</v>
      </c>
      <c r="LR84" s="188">
        <v>3517</v>
      </c>
      <c r="LT84" s="188">
        <v>6086</v>
      </c>
      <c r="LU84" s="188">
        <v>0</v>
      </c>
      <c r="LV84" s="188">
        <v>1307</v>
      </c>
      <c r="LW84" s="188">
        <v>5330</v>
      </c>
      <c r="LX84" s="188">
        <v>9162</v>
      </c>
      <c r="LY84" s="188">
        <v>3641</v>
      </c>
      <c r="LZ84" s="188">
        <v>7374</v>
      </c>
      <c r="MA84" s="188">
        <v>219</v>
      </c>
      <c r="MB84" s="188">
        <v>-227</v>
      </c>
      <c r="MC84" s="188">
        <v>0</v>
      </c>
    </row>
    <row r="85" spans="2:341">
      <c r="B85" s="208">
        <f t="shared" si="20"/>
        <v>6419.7666666666664</v>
      </c>
      <c r="C85" s="208">
        <f t="shared" si="21"/>
        <v>0</v>
      </c>
      <c r="D85" s="208">
        <f t="shared" si="22"/>
        <v>4094.9666666666667</v>
      </c>
      <c r="E85" s="208">
        <f t="shared" si="23"/>
        <v>3173.3333333333335</v>
      </c>
      <c r="F85" s="208">
        <f t="shared" si="24"/>
        <v>4948.8</v>
      </c>
      <c r="G85" s="208">
        <f t="shared" si="25"/>
        <v>6651.5</v>
      </c>
      <c r="H85" s="208">
        <f t="shared" si="26"/>
        <v>6061.9666666666662</v>
      </c>
      <c r="I85" s="208">
        <f t="shared" si="27"/>
        <v>-421.13333333333333</v>
      </c>
      <c r="J85" s="208">
        <f t="shared" si="28"/>
        <v>-160.16666666666666</v>
      </c>
      <c r="K85" s="208">
        <f t="shared" si="29"/>
        <v>2246.9333333333334</v>
      </c>
      <c r="M85" s="188">
        <v>7078</v>
      </c>
      <c r="N85" s="188">
        <v>0</v>
      </c>
      <c r="O85" s="188">
        <v>1518</v>
      </c>
      <c r="P85" s="188">
        <v>2539</v>
      </c>
      <c r="Q85" s="188">
        <v>8024</v>
      </c>
      <c r="R85" s="188">
        <v>5876</v>
      </c>
      <c r="S85" s="188">
        <v>8929</v>
      </c>
      <c r="T85" s="188">
        <v>-557</v>
      </c>
      <c r="U85" s="188">
        <v>-151</v>
      </c>
      <c r="V85" s="188">
        <v>0</v>
      </c>
      <c r="X85" s="188">
        <v>7064</v>
      </c>
      <c r="Y85" s="188">
        <v>0</v>
      </c>
      <c r="Z85" s="188">
        <v>2403</v>
      </c>
      <c r="AA85" s="188">
        <v>1233</v>
      </c>
      <c r="AB85" s="188">
        <v>8023</v>
      </c>
      <c r="AC85" s="188">
        <v>8839</v>
      </c>
      <c r="AD85" s="188">
        <v>4559</v>
      </c>
      <c r="AE85" s="188">
        <v>-1042</v>
      </c>
      <c r="AF85" s="188">
        <v>-102</v>
      </c>
      <c r="AG85" s="188">
        <v>2361</v>
      </c>
      <c r="AI85" s="188">
        <v>6886</v>
      </c>
      <c r="AJ85" s="188">
        <v>0</v>
      </c>
      <c r="AK85" s="188">
        <v>8518</v>
      </c>
      <c r="AL85" s="188">
        <v>3039</v>
      </c>
      <c r="AM85" s="188">
        <v>3823</v>
      </c>
      <c r="AN85" s="188">
        <v>4589</v>
      </c>
      <c r="AO85" s="188">
        <v>3732</v>
      </c>
      <c r="AP85" s="188">
        <v>-809</v>
      </c>
      <c r="AQ85" s="188">
        <v>-284</v>
      </c>
      <c r="AR85" s="188">
        <v>3907</v>
      </c>
      <c r="AT85" s="188">
        <v>7084</v>
      </c>
      <c r="AU85" s="188">
        <v>0</v>
      </c>
      <c r="AV85" s="188">
        <v>1936</v>
      </c>
      <c r="AW85" s="188">
        <v>2428</v>
      </c>
      <c r="AX85" s="188">
        <v>9725</v>
      </c>
      <c r="AY85" s="188">
        <v>4698</v>
      </c>
      <c r="AZ85" s="188">
        <v>8814</v>
      </c>
      <c r="BA85" s="188">
        <v>-1248</v>
      </c>
      <c r="BB85" s="188">
        <v>-151</v>
      </c>
      <c r="BC85" s="188">
        <v>0</v>
      </c>
      <c r="BE85" s="188">
        <v>5971</v>
      </c>
      <c r="BF85" s="188">
        <v>0</v>
      </c>
      <c r="BG85" s="188">
        <v>7239</v>
      </c>
      <c r="BH85" s="188">
        <v>6628</v>
      </c>
      <c r="BI85" s="188">
        <v>4841</v>
      </c>
      <c r="BJ85" s="188">
        <v>2151</v>
      </c>
      <c r="BK85" s="188">
        <v>5072</v>
      </c>
      <c r="BL85" s="188">
        <v>-820</v>
      </c>
      <c r="BM85" s="188">
        <v>-263</v>
      </c>
      <c r="BN85" s="188">
        <v>2876</v>
      </c>
      <c r="BP85" s="188">
        <v>6980</v>
      </c>
      <c r="BQ85" s="188">
        <v>0</v>
      </c>
      <c r="BR85" s="188">
        <v>929</v>
      </c>
      <c r="BS85" s="188">
        <v>2026</v>
      </c>
      <c r="BT85" s="188">
        <v>9629</v>
      </c>
      <c r="BU85" s="188">
        <v>6506</v>
      </c>
      <c r="BV85" s="188">
        <v>8490</v>
      </c>
      <c r="BW85" s="188">
        <v>-195</v>
      </c>
      <c r="BX85" s="188">
        <v>-151</v>
      </c>
      <c r="BY85" s="188">
        <v>0</v>
      </c>
      <c r="CA85" s="188">
        <v>6881</v>
      </c>
      <c r="CB85" s="188">
        <v>0</v>
      </c>
      <c r="CC85" s="188">
        <v>8455</v>
      </c>
      <c r="CD85" s="188">
        <v>4049</v>
      </c>
      <c r="CE85" s="188">
        <v>5739</v>
      </c>
      <c r="CF85" s="188">
        <v>2249</v>
      </c>
      <c r="CG85" s="188">
        <v>4053</v>
      </c>
      <c r="CH85" s="188">
        <v>-927</v>
      </c>
      <c r="CI85" s="188">
        <v>-304</v>
      </c>
      <c r="CJ85" s="188">
        <v>4747</v>
      </c>
      <c r="CL85" s="188">
        <v>5060</v>
      </c>
      <c r="CM85" s="188">
        <v>0</v>
      </c>
      <c r="CN85" s="188">
        <v>7054</v>
      </c>
      <c r="CO85" s="188">
        <v>6837</v>
      </c>
      <c r="CP85" s="188">
        <v>2855</v>
      </c>
      <c r="CQ85" s="188">
        <v>2147</v>
      </c>
      <c r="CR85" s="188">
        <v>4195</v>
      </c>
      <c r="CS85" s="188">
        <v>1964</v>
      </c>
      <c r="CT85" s="188">
        <v>-100</v>
      </c>
      <c r="CU85" s="188">
        <v>2390</v>
      </c>
      <c r="CV85" s="190"/>
      <c r="CW85" s="188">
        <v>6071</v>
      </c>
      <c r="CX85" s="188">
        <v>0</v>
      </c>
      <c r="CY85" s="188">
        <v>2491</v>
      </c>
      <c r="CZ85" s="188">
        <v>3049</v>
      </c>
      <c r="DA85" s="188">
        <v>4906</v>
      </c>
      <c r="DB85" s="188">
        <v>7940</v>
      </c>
      <c r="DC85" s="188">
        <v>9343</v>
      </c>
      <c r="DD85" s="188">
        <v>-1847</v>
      </c>
      <c r="DE85" s="188">
        <v>0</v>
      </c>
      <c r="DF85" s="188">
        <v>0</v>
      </c>
      <c r="DH85" s="188">
        <v>6941</v>
      </c>
      <c r="DI85" s="188">
        <v>0</v>
      </c>
      <c r="DJ85" s="188">
        <v>2511</v>
      </c>
      <c r="DK85" s="188">
        <v>3263</v>
      </c>
      <c r="DL85" s="188">
        <v>5098</v>
      </c>
      <c r="DM85" s="188">
        <v>7783</v>
      </c>
      <c r="DN85" s="188">
        <v>3880</v>
      </c>
      <c r="DO85" s="188">
        <v>207</v>
      </c>
      <c r="DP85" s="188">
        <v>-284</v>
      </c>
      <c r="DQ85" s="188">
        <v>4970</v>
      </c>
      <c r="DS85" s="188">
        <v>7096</v>
      </c>
      <c r="DT85" s="188">
        <v>0</v>
      </c>
      <c r="DU85" s="188">
        <v>1364</v>
      </c>
      <c r="DV85" s="188">
        <v>2049</v>
      </c>
      <c r="DW85" s="188">
        <v>6063</v>
      </c>
      <c r="DX85" s="188">
        <v>4819</v>
      </c>
      <c r="DY85" s="188">
        <v>4836</v>
      </c>
      <c r="DZ85" s="188">
        <v>1229</v>
      </c>
      <c r="EA85" s="188">
        <v>-150</v>
      </c>
      <c r="EB85" s="188">
        <v>5665</v>
      </c>
      <c r="ED85" s="188">
        <v>7088</v>
      </c>
      <c r="EE85" s="188">
        <v>0</v>
      </c>
      <c r="EF85" s="188">
        <v>994</v>
      </c>
      <c r="EG85" s="188">
        <v>1673</v>
      </c>
      <c r="EH85" s="188">
        <v>2261</v>
      </c>
      <c r="EI85" s="188">
        <v>14056</v>
      </c>
      <c r="EJ85" s="188">
        <v>9359</v>
      </c>
      <c r="EK85" s="188">
        <v>-1455</v>
      </c>
      <c r="EL85" s="188">
        <v>-100</v>
      </c>
      <c r="EM85" s="188">
        <v>0</v>
      </c>
      <c r="EO85" s="188">
        <v>6451</v>
      </c>
      <c r="EP85" s="188">
        <v>0</v>
      </c>
      <c r="EQ85" s="188">
        <v>5634</v>
      </c>
      <c r="ER85" s="188">
        <v>1923</v>
      </c>
      <c r="ES85" s="188">
        <v>1448</v>
      </c>
      <c r="ET85" s="188">
        <v>9632</v>
      </c>
      <c r="EU85" s="188">
        <v>6746</v>
      </c>
      <c r="EV85" s="188">
        <v>-939</v>
      </c>
      <c r="EW85" s="188">
        <v>0</v>
      </c>
      <c r="EX85" s="188">
        <v>0</v>
      </c>
      <c r="EZ85" s="188">
        <v>6859</v>
      </c>
      <c r="FA85" s="188">
        <v>0</v>
      </c>
      <c r="FB85" s="188">
        <v>4987</v>
      </c>
      <c r="FC85" s="188">
        <v>4599</v>
      </c>
      <c r="FD85" s="188">
        <v>3842</v>
      </c>
      <c r="FE85" s="188">
        <v>4414</v>
      </c>
      <c r="FF85" s="188">
        <v>4082</v>
      </c>
      <c r="FG85" s="188">
        <v>-992</v>
      </c>
      <c r="FH85" s="188">
        <v>-284</v>
      </c>
      <c r="FI85" s="188">
        <v>5310</v>
      </c>
      <c r="FK85" s="188">
        <v>5027</v>
      </c>
      <c r="FL85" s="188">
        <v>0</v>
      </c>
      <c r="FM85" s="188">
        <v>6215</v>
      </c>
      <c r="FN85" s="188">
        <v>4767</v>
      </c>
      <c r="FO85" s="188">
        <v>1206</v>
      </c>
      <c r="FP85" s="188">
        <v>9845</v>
      </c>
      <c r="FQ85" s="188">
        <v>4148</v>
      </c>
      <c r="FR85" s="188">
        <v>-2094</v>
      </c>
      <c r="FS85" s="188">
        <v>-101</v>
      </c>
      <c r="FT85" s="188">
        <v>3779</v>
      </c>
      <c r="FV85" s="188">
        <v>5885</v>
      </c>
      <c r="FW85" s="188">
        <v>0</v>
      </c>
      <c r="FX85" s="188">
        <v>1491</v>
      </c>
      <c r="FY85" s="188">
        <v>2314</v>
      </c>
      <c r="FZ85" s="188">
        <v>3173</v>
      </c>
      <c r="GA85" s="188">
        <v>13107</v>
      </c>
      <c r="GB85" s="188">
        <v>5582</v>
      </c>
      <c r="GC85" s="188">
        <v>-2765</v>
      </c>
      <c r="GD85" s="188">
        <v>-100</v>
      </c>
      <c r="GE85" s="188">
        <v>3815</v>
      </c>
      <c r="GG85" s="188">
        <v>5038</v>
      </c>
      <c r="GH85" s="188">
        <v>0</v>
      </c>
      <c r="GI85" s="188">
        <v>7766</v>
      </c>
      <c r="GJ85" s="188">
        <v>2983</v>
      </c>
      <c r="GK85" s="188">
        <v>4224</v>
      </c>
      <c r="GL85" s="188">
        <v>3464</v>
      </c>
      <c r="GM85" s="188">
        <v>4935</v>
      </c>
      <c r="GN85" s="188">
        <v>83</v>
      </c>
      <c r="GO85" s="188">
        <v>-263</v>
      </c>
      <c r="GP85" s="188">
        <v>4825</v>
      </c>
      <c r="GR85" s="188">
        <v>6353</v>
      </c>
      <c r="GS85" s="188">
        <v>0</v>
      </c>
      <c r="GT85" s="188">
        <v>1719</v>
      </c>
      <c r="GU85" s="188">
        <v>2359</v>
      </c>
      <c r="GV85" s="188">
        <v>4200</v>
      </c>
      <c r="GW85" s="188">
        <v>12888</v>
      </c>
      <c r="GX85" s="188">
        <v>5850</v>
      </c>
      <c r="GY85" s="188">
        <v>-897</v>
      </c>
      <c r="GZ85" s="188">
        <v>0</v>
      </c>
      <c r="HA85" s="188">
        <v>0</v>
      </c>
      <c r="HC85" s="188">
        <v>6067</v>
      </c>
      <c r="HD85" s="188">
        <v>0</v>
      </c>
      <c r="HE85" s="188">
        <v>1620</v>
      </c>
      <c r="HF85" s="188">
        <v>1261</v>
      </c>
      <c r="HG85" s="188">
        <v>5219</v>
      </c>
      <c r="HH85" s="188">
        <v>12134</v>
      </c>
      <c r="HI85" s="188">
        <v>7889</v>
      </c>
      <c r="HJ85" s="188">
        <v>-2116</v>
      </c>
      <c r="HK85" s="188">
        <v>0</v>
      </c>
      <c r="HL85" s="188">
        <v>0</v>
      </c>
      <c r="HN85" s="188">
        <v>7081</v>
      </c>
      <c r="HO85" s="188">
        <v>0</v>
      </c>
      <c r="HP85" s="188">
        <v>1224</v>
      </c>
      <c r="HQ85" s="188">
        <v>965</v>
      </c>
      <c r="HR85" s="188">
        <v>3769</v>
      </c>
      <c r="HS85" s="188">
        <v>13159</v>
      </c>
      <c r="HT85" s="188">
        <v>8299</v>
      </c>
      <c r="HU85" s="188">
        <v>-69</v>
      </c>
      <c r="HV85" s="188">
        <v>-151</v>
      </c>
      <c r="HW85" s="188">
        <v>0</v>
      </c>
      <c r="HY85" s="188">
        <v>5973</v>
      </c>
      <c r="HZ85" s="188">
        <v>0</v>
      </c>
      <c r="IA85" s="188">
        <v>6757</v>
      </c>
      <c r="IB85" s="188">
        <v>5745</v>
      </c>
      <c r="IC85" s="188">
        <v>2619</v>
      </c>
      <c r="ID85" s="188">
        <v>3418</v>
      </c>
      <c r="IE85" s="188">
        <v>5160</v>
      </c>
      <c r="IF85" s="188">
        <v>-136</v>
      </c>
      <c r="IG85" s="188">
        <v>-201</v>
      </c>
      <c r="IH85" s="188">
        <v>4399</v>
      </c>
      <c r="IJ85" s="188">
        <v>7071</v>
      </c>
      <c r="IK85" s="188">
        <v>0</v>
      </c>
      <c r="IL85" s="188">
        <v>1240</v>
      </c>
      <c r="IM85" s="188">
        <v>1959</v>
      </c>
      <c r="IN85" s="188">
        <v>8802</v>
      </c>
      <c r="IO85" s="188">
        <v>6705</v>
      </c>
      <c r="IP85" s="188">
        <v>8165</v>
      </c>
      <c r="IQ85" s="188">
        <v>28</v>
      </c>
      <c r="IR85" s="188">
        <v>-151</v>
      </c>
      <c r="IS85" s="188">
        <v>0</v>
      </c>
      <c r="IU85" s="188">
        <v>5942</v>
      </c>
      <c r="IV85" s="188">
        <v>0</v>
      </c>
      <c r="IW85" s="188">
        <v>6406</v>
      </c>
      <c r="IX85" s="188">
        <v>3636</v>
      </c>
      <c r="IY85" s="188">
        <v>1667</v>
      </c>
      <c r="IZ85" s="188">
        <v>5897</v>
      </c>
      <c r="JA85" s="188">
        <v>5212</v>
      </c>
      <c r="JB85" s="188">
        <v>489</v>
      </c>
      <c r="JC85" s="188">
        <v>-199</v>
      </c>
      <c r="JD85" s="188">
        <v>4478</v>
      </c>
      <c r="JF85" s="188">
        <v>6980</v>
      </c>
      <c r="JG85" s="188">
        <v>0</v>
      </c>
      <c r="JH85" s="188">
        <v>7051</v>
      </c>
      <c r="JI85" s="188">
        <v>7708</v>
      </c>
      <c r="JJ85" s="188">
        <v>4253</v>
      </c>
      <c r="JK85" s="188">
        <v>1647</v>
      </c>
      <c r="JL85" s="188">
        <v>4089</v>
      </c>
      <c r="JM85" s="188">
        <v>-1905</v>
      </c>
      <c r="JN85" s="188">
        <v>-175</v>
      </c>
      <c r="JO85" s="188">
        <v>2640</v>
      </c>
      <c r="JQ85" s="188">
        <v>7075</v>
      </c>
      <c r="JR85" s="188">
        <v>0</v>
      </c>
      <c r="JS85" s="188">
        <v>1197</v>
      </c>
      <c r="JT85" s="188">
        <v>1570</v>
      </c>
      <c r="JU85" s="188">
        <v>8608</v>
      </c>
      <c r="JV85" s="188">
        <v>5289</v>
      </c>
      <c r="JW85" s="188">
        <v>9043</v>
      </c>
      <c r="JX85" s="188">
        <v>-29</v>
      </c>
      <c r="JY85" s="188">
        <v>-151</v>
      </c>
      <c r="JZ85" s="188">
        <v>0</v>
      </c>
      <c r="KB85" s="188">
        <v>4233</v>
      </c>
      <c r="KC85" s="188">
        <v>0</v>
      </c>
      <c r="KD85" s="188">
        <v>7242</v>
      </c>
      <c r="KE85" s="188">
        <v>1267</v>
      </c>
      <c r="KF85" s="188">
        <v>990</v>
      </c>
      <c r="KG85" s="188">
        <v>7704</v>
      </c>
      <c r="KH85" s="188">
        <v>3996</v>
      </c>
      <c r="KI85" s="188">
        <v>-313</v>
      </c>
      <c r="KJ85" s="188">
        <v>-262</v>
      </c>
      <c r="KK85" s="188">
        <v>5264</v>
      </c>
      <c r="KM85" s="188">
        <v>7092</v>
      </c>
      <c r="KN85" s="188">
        <v>0</v>
      </c>
      <c r="KO85" s="188">
        <v>7507</v>
      </c>
      <c r="KP85" s="188">
        <v>3035</v>
      </c>
      <c r="KQ85" s="188">
        <v>3028</v>
      </c>
      <c r="KR85" s="188">
        <v>3187</v>
      </c>
      <c r="KS85" s="188">
        <v>3786</v>
      </c>
      <c r="KT85" s="188">
        <v>2317</v>
      </c>
      <c r="KU85" s="188">
        <v>-176</v>
      </c>
      <c r="KV85" s="188">
        <v>2449</v>
      </c>
      <c r="KX85" s="188">
        <v>6080</v>
      </c>
      <c r="KY85" s="188">
        <v>0</v>
      </c>
      <c r="KZ85" s="188">
        <v>1233</v>
      </c>
      <c r="LA85" s="188">
        <v>2041</v>
      </c>
      <c r="LB85" s="188">
        <v>7941</v>
      </c>
      <c r="LC85" s="188">
        <v>9914</v>
      </c>
      <c r="LD85" s="188">
        <v>8243</v>
      </c>
      <c r="LE85" s="188">
        <v>-691</v>
      </c>
      <c r="LF85" s="188">
        <v>-201</v>
      </c>
      <c r="LG85" s="188">
        <v>0</v>
      </c>
      <c r="LI85" s="188">
        <v>7100</v>
      </c>
      <c r="LJ85" s="188">
        <v>0</v>
      </c>
      <c r="LK85" s="188">
        <v>6838</v>
      </c>
      <c r="LL85" s="188">
        <v>2780</v>
      </c>
      <c r="LM85" s="188">
        <v>3540</v>
      </c>
      <c r="LN85" s="188">
        <v>1881</v>
      </c>
      <c r="LO85" s="188">
        <v>3921</v>
      </c>
      <c r="LP85" s="188">
        <v>2516</v>
      </c>
      <c r="LQ85" s="188">
        <v>-176</v>
      </c>
      <c r="LR85" s="188">
        <v>3533</v>
      </c>
      <c r="LT85" s="188">
        <v>6086</v>
      </c>
      <c r="LU85" s="188">
        <v>0</v>
      </c>
      <c r="LV85" s="188">
        <v>1310</v>
      </c>
      <c r="LW85" s="188">
        <v>5475</v>
      </c>
      <c r="LX85" s="188">
        <v>8948</v>
      </c>
      <c r="LY85" s="188">
        <v>3607</v>
      </c>
      <c r="LZ85" s="188">
        <v>7451</v>
      </c>
      <c r="MA85" s="188">
        <v>379</v>
      </c>
      <c r="MB85" s="188">
        <v>-174</v>
      </c>
      <c r="MC85" s="188">
        <v>0</v>
      </c>
    </row>
    <row r="86" spans="2:341">
      <c r="B86" s="208">
        <f t="shared" si="20"/>
        <v>6387.5666666666666</v>
      </c>
      <c r="C86" s="208">
        <f t="shared" si="21"/>
        <v>0</v>
      </c>
      <c r="D86" s="208">
        <f t="shared" si="22"/>
        <v>4092.8666666666668</v>
      </c>
      <c r="E86" s="208">
        <f t="shared" si="23"/>
        <v>3160.3333333333335</v>
      </c>
      <c r="F86" s="208">
        <f t="shared" si="24"/>
        <v>4923.8666666666668</v>
      </c>
      <c r="G86" s="208">
        <f t="shared" si="25"/>
        <v>6670.9333333333334</v>
      </c>
      <c r="H86" s="208">
        <f t="shared" si="26"/>
        <v>6068.5333333333338</v>
      </c>
      <c r="I86" s="208">
        <f t="shared" si="27"/>
        <v>-420.76666666666665</v>
      </c>
      <c r="J86" s="208">
        <f t="shared" si="28"/>
        <v>-159.36666666666667</v>
      </c>
      <c r="K86" s="208">
        <f t="shared" si="29"/>
        <v>2253.7666666666669</v>
      </c>
      <c r="M86" s="188">
        <v>7084</v>
      </c>
      <c r="N86" s="188">
        <v>0</v>
      </c>
      <c r="O86" s="188">
        <v>1524</v>
      </c>
      <c r="P86" s="188">
        <v>2594</v>
      </c>
      <c r="Q86" s="188">
        <v>8008</v>
      </c>
      <c r="R86" s="188">
        <v>5864</v>
      </c>
      <c r="S86" s="188">
        <v>8986</v>
      </c>
      <c r="T86" s="188">
        <v>-637</v>
      </c>
      <c r="U86" s="188">
        <v>-151</v>
      </c>
      <c r="V86" s="188">
        <v>0</v>
      </c>
      <c r="X86" s="188">
        <v>7072</v>
      </c>
      <c r="Y86" s="188">
        <v>0</v>
      </c>
      <c r="Z86" s="188">
        <v>2430</v>
      </c>
      <c r="AA86" s="188">
        <v>963</v>
      </c>
      <c r="AB86" s="188">
        <v>8085</v>
      </c>
      <c r="AC86" s="188">
        <v>9060</v>
      </c>
      <c r="AD86" s="188">
        <v>4559</v>
      </c>
      <c r="AE86" s="188">
        <v>-1121</v>
      </c>
      <c r="AF86" s="188">
        <v>-102</v>
      </c>
      <c r="AG86" s="188">
        <v>2409</v>
      </c>
      <c r="AI86" s="188">
        <v>6881</v>
      </c>
      <c r="AJ86" s="188">
        <v>0</v>
      </c>
      <c r="AK86" s="188">
        <v>8525</v>
      </c>
      <c r="AL86" s="188">
        <v>3044</v>
      </c>
      <c r="AM86" s="188">
        <v>3825</v>
      </c>
      <c r="AN86" s="188">
        <v>4580</v>
      </c>
      <c r="AO86" s="188">
        <v>3732</v>
      </c>
      <c r="AP86" s="188">
        <v>-874</v>
      </c>
      <c r="AQ86" s="188">
        <v>-284</v>
      </c>
      <c r="AR86" s="188">
        <v>3927</v>
      </c>
      <c r="AT86" s="188">
        <v>7084</v>
      </c>
      <c r="AU86" s="188">
        <v>0</v>
      </c>
      <c r="AV86" s="188">
        <v>1853</v>
      </c>
      <c r="AW86" s="188">
        <v>2326</v>
      </c>
      <c r="AX86" s="188">
        <v>9524</v>
      </c>
      <c r="AY86" s="188">
        <v>4599</v>
      </c>
      <c r="AZ86" s="188">
        <v>8865</v>
      </c>
      <c r="BA86" s="188">
        <v>-853</v>
      </c>
      <c r="BB86" s="188">
        <v>-151</v>
      </c>
      <c r="BC86" s="188">
        <v>0</v>
      </c>
      <c r="BE86" s="188">
        <v>5970</v>
      </c>
      <c r="BF86" s="188">
        <v>0</v>
      </c>
      <c r="BG86" s="188">
        <v>7235</v>
      </c>
      <c r="BH86" s="188">
        <v>6576</v>
      </c>
      <c r="BI86" s="188">
        <v>4584</v>
      </c>
      <c r="BJ86" s="188">
        <v>2128</v>
      </c>
      <c r="BK86" s="188">
        <v>5072</v>
      </c>
      <c r="BL86" s="188">
        <v>-713</v>
      </c>
      <c r="BM86" s="188">
        <v>-263</v>
      </c>
      <c r="BN86" s="188">
        <v>2930</v>
      </c>
      <c r="BP86" s="188">
        <v>6973</v>
      </c>
      <c r="BQ86" s="188">
        <v>0</v>
      </c>
      <c r="BR86" s="188">
        <v>941</v>
      </c>
      <c r="BS86" s="188">
        <v>2002</v>
      </c>
      <c r="BT86" s="188">
        <v>9611</v>
      </c>
      <c r="BU86" s="188">
        <v>6607</v>
      </c>
      <c r="BV86" s="188">
        <v>8537</v>
      </c>
      <c r="BW86" s="188">
        <v>-185</v>
      </c>
      <c r="BX86" s="188">
        <v>-150</v>
      </c>
      <c r="BY86" s="188">
        <v>0</v>
      </c>
      <c r="CA86" s="188">
        <v>6882</v>
      </c>
      <c r="CB86" s="188">
        <v>0</v>
      </c>
      <c r="CC86" s="188">
        <v>8443</v>
      </c>
      <c r="CD86" s="188">
        <v>4038</v>
      </c>
      <c r="CE86" s="188">
        <v>5749</v>
      </c>
      <c r="CF86" s="188">
        <v>2379</v>
      </c>
      <c r="CG86" s="188">
        <v>4053</v>
      </c>
      <c r="CH86" s="188">
        <v>-808</v>
      </c>
      <c r="CI86" s="188">
        <v>-304</v>
      </c>
      <c r="CJ86" s="188">
        <v>4730</v>
      </c>
      <c r="CL86" s="188">
        <v>5065</v>
      </c>
      <c r="CM86" s="188">
        <v>0</v>
      </c>
      <c r="CN86" s="188">
        <v>7095</v>
      </c>
      <c r="CO86" s="188">
        <v>6903</v>
      </c>
      <c r="CP86" s="188">
        <v>2760</v>
      </c>
      <c r="CQ86" s="188">
        <v>2168</v>
      </c>
      <c r="CR86" s="188">
        <v>4195</v>
      </c>
      <c r="CS86" s="188">
        <v>2068</v>
      </c>
      <c r="CT86" s="188">
        <v>-100</v>
      </c>
      <c r="CU86" s="188">
        <v>2400</v>
      </c>
      <c r="CV86" s="190"/>
      <c r="CW86" s="188">
        <v>6076</v>
      </c>
      <c r="CX86" s="188">
        <v>0</v>
      </c>
      <c r="CY86" s="188">
        <v>2474</v>
      </c>
      <c r="CZ86" s="188">
        <v>3036</v>
      </c>
      <c r="DA86" s="188">
        <v>4887</v>
      </c>
      <c r="DB86" s="188">
        <v>7892</v>
      </c>
      <c r="DC86" s="188">
        <v>9362</v>
      </c>
      <c r="DD86" s="188">
        <v>-1949</v>
      </c>
      <c r="DE86" s="188">
        <v>0</v>
      </c>
      <c r="DF86" s="188">
        <v>0</v>
      </c>
      <c r="DH86" s="188">
        <v>6946</v>
      </c>
      <c r="DI86" s="188">
        <v>0</v>
      </c>
      <c r="DJ86" s="188">
        <v>2503</v>
      </c>
      <c r="DK86" s="188">
        <v>3196</v>
      </c>
      <c r="DL86" s="188">
        <v>4827</v>
      </c>
      <c r="DM86" s="188">
        <v>7903</v>
      </c>
      <c r="DN86" s="188">
        <v>3880</v>
      </c>
      <c r="DO86" s="188">
        <v>431</v>
      </c>
      <c r="DP86" s="188">
        <v>-284</v>
      </c>
      <c r="DQ86" s="188">
        <v>4968</v>
      </c>
      <c r="DS86" s="188">
        <v>7091</v>
      </c>
      <c r="DT86" s="188">
        <v>0</v>
      </c>
      <c r="DU86" s="188">
        <v>1330</v>
      </c>
      <c r="DV86" s="188">
        <v>2001</v>
      </c>
      <c r="DW86" s="188">
        <v>6195</v>
      </c>
      <c r="DX86" s="188">
        <v>4889</v>
      </c>
      <c r="DY86" s="188">
        <v>4836</v>
      </c>
      <c r="DZ86" s="188">
        <v>970</v>
      </c>
      <c r="EA86" s="188">
        <v>-151</v>
      </c>
      <c r="EB86" s="188">
        <v>5662</v>
      </c>
      <c r="ED86" s="188">
        <v>7087</v>
      </c>
      <c r="EE86" s="188">
        <v>0</v>
      </c>
      <c r="EF86" s="188">
        <v>984</v>
      </c>
      <c r="EG86" s="188">
        <v>1735</v>
      </c>
      <c r="EH86" s="188">
        <v>2262</v>
      </c>
      <c r="EI86" s="188">
        <v>13843</v>
      </c>
      <c r="EJ86" s="188">
        <v>9269</v>
      </c>
      <c r="EK86" s="188">
        <v>-1675</v>
      </c>
      <c r="EL86" s="188">
        <v>-100</v>
      </c>
      <c r="EM86" s="188">
        <v>0</v>
      </c>
      <c r="EO86" s="188">
        <v>6454</v>
      </c>
      <c r="EP86" s="188">
        <v>0</v>
      </c>
      <c r="EQ86" s="188">
        <v>5619</v>
      </c>
      <c r="ER86" s="188">
        <v>1970</v>
      </c>
      <c r="ES86" s="188">
        <v>1247</v>
      </c>
      <c r="ET86" s="188">
        <v>9899</v>
      </c>
      <c r="EU86" s="188">
        <v>6763</v>
      </c>
      <c r="EV86" s="188">
        <v>-911</v>
      </c>
      <c r="EW86" s="188">
        <v>0</v>
      </c>
      <c r="EX86" s="188">
        <v>0</v>
      </c>
      <c r="EZ86" s="188">
        <v>6860</v>
      </c>
      <c r="FA86" s="188">
        <v>0</v>
      </c>
      <c r="FB86" s="188">
        <v>4990</v>
      </c>
      <c r="FC86" s="188">
        <v>4600</v>
      </c>
      <c r="FD86" s="188">
        <v>4144</v>
      </c>
      <c r="FE86" s="188">
        <v>4376</v>
      </c>
      <c r="FF86" s="188">
        <v>4082</v>
      </c>
      <c r="FG86" s="188">
        <v>-928</v>
      </c>
      <c r="FH86" s="188">
        <v>-283</v>
      </c>
      <c r="FI86" s="188">
        <v>5344</v>
      </c>
      <c r="FK86" s="188">
        <v>5026</v>
      </c>
      <c r="FL86" s="188">
        <v>0</v>
      </c>
      <c r="FM86" s="188">
        <v>6195</v>
      </c>
      <c r="FN86" s="188">
        <v>4868</v>
      </c>
      <c r="FO86" s="188">
        <v>1122</v>
      </c>
      <c r="FP86" s="188">
        <v>9843</v>
      </c>
      <c r="FQ86" s="188">
        <v>4148</v>
      </c>
      <c r="FR86" s="188">
        <v>-2164</v>
      </c>
      <c r="FS86" s="188">
        <v>-102</v>
      </c>
      <c r="FT86" s="188">
        <v>3747</v>
      </c>
      <c r="FV86" s="188">
        <v>5883</v>
      </c>
      <c r="FW86" s="188">
        <v>0</v>
      </c>
      <c r="FX86" s="188">
        <v>1439</v>
      </c>
      <c r="FY86" s="188">
        <v>2144</v>
      </c>
      <c r="FZ86" s="188">
        <v>2996</v>
      </c>
      <c r="GA86" s="188">
        <v>13390</v>
      </c>
      <c r="GB86" s="188">
        <v>5582</v>
      </c>
      <c r="GC86" s="188">
        <v>-2611</v>
      </c>
      <c r="GD86" s="188">
        <v>-100</v>
      </c>
      <c r="GE86" s="188">
        <v>3785</v>
      </c>
      <c r="GG86" s="188">
        <v>5033</v>
      </c>
      <c r="GH86" s="188">
        <v>0</v>
      </c>
      <c r="GI86" s="188">
        <v>7703</v>
      </c>
      <c r="GJ86" s="188">
        <v>2945</v>
      </c>
      <c r="GK86" s="188">
        <v>4625</v>
      </c>
      <c r="GL86" s="188">
        <v>3493</v>
      </c>
      <c r="GM86" s="188">
        <v>4935</v>
      </c>
      <c r="GN86" s="188">
        <v>7</v>
      </c>
      <c r="GO86" s="188">
        <v>-263</v>
      </c>
      <c r="GP86" s="188">
        <v>4720</v>
      </c>
      <c r="GR86" s="188">
        <v>6357</v>
      </c>
      <c r="GS86" s="188">
        <v>0</v>
      </c>
      <c r="GT86" s="188">
        <v>1753</v>
      </c>
      <c r="GU86" s="188">
        <v>2325</v>
      </c>
      <c r="GV86" s="188">
        <v>4160</v>
      </c>
      <c r="GW86" s="188">
        <v>12955</v>
      </c>
      <c r="GX86" s="188">
        <v>5860</v>
      </c>
      <c r="GY86" s="188">
        <v>-735</v>
      </c>
      <c r="GZ86" s="188">
        <v>0</v>
      </c>
      <c r="HA86" s="188">
        <v>0</v>
      </c>
      <c r="HC86" s="188">
        <v>6070</v>
      </c>
      <c r="HD86" s="188">
        <v>0</v>
      </c>
      <c r="HE86" s="188">
        <v>1637</v>
      </c>
      <c r="HF86" s="188">
        <v>1312</v>
      </c>
      <c r="HG86" s="188">
        <v>5253</v>
      </c>
      <c r="HH86" s="188">
        <v>12166</v>
      </c>
      <c r="HI86" s="188">
        <v>7849</v>
      </c>
      <c r="HJ86" s="188">
        <v>-2164</v>
      </c>
      <c r="HK86" s="188">
        <v>0</v>
      </c>
      <c r="HL86" s="188">
        <v>0</v>
      </c>
      <c r="HN86" s="188">
        <v>7084</v>
      </c>
      <c r="HO86" s="188">
        <v>0</v>
      </c>
      <c r="HP86" s="188">
        <v>1308</v>
      </c>
      <c r="HQ86" s="188">
        <v>1083</v>
      </c>
      <c r="HR86" s="188">
        <v>3713</v>
      </c>
      <c r="HS86" s="188">
        <v>13000</v>
      </c>
      <c r="HT86" s="188">
        <v>8238</v>
      </c>
      <c r="HU86" s="188">
        <v>-167</v>
      </c>
      <c r="HV86" s="188">
        <v>-150</v>
      </c>
      <c r="HW86" s="188">
        <v>0</v>
      </c>
      <c r="HY86" s="188">
        <v>5974</v>
      </c>
      <c r="HZ86" s="188">
        <v>0</v>
      </c>
      <c r="IA86" s="188">
        <v>6781</v>
      </c>
      <c r="IB86" s="188">
        <v>5724</v>
      </c>
      <c r="IC86" s="188">
        <v>2546</v>
      </c>
      <c r="ID86" s="188">
        <v>3164</v>
      </c>
      <c r="IE86" s="188">
        <v>5160</v>
      </c>
      <c r="IF86" s="188">
        <v>-140</v>
      </c>
      <c r="IG86" s="188">
        <v>-201</v>
      </c>
      <c r="IH86" s="188">
        <v>4442</v>
      </c>
      <c r="IJ86" s="188">
        <v>6070</v>
      </c>
      <c r="IK86" s="188">
        <v>0</v>
      </c>
      <c r="IL86" s="188">
        <v>1338</v>
      </c>
      <c r="IM86" s="188">
        <v>1936</v>
      </c>
      <c r="IN86" s="188">
        <v>8904</v>
      </c>
      <c r="IO86" s="188">
        <v>6771</v>
      </c>
      <c r="IP86" s="188">
        <v>8122</v>
      </c>
      <c r="IQ86" s="188">
        <v>-72</v>
      </c>
      <c r="IR86" s="188">
        <v>-151</v>
      </c>
      <c r="IS86" s="188">
        <v>0</v>
      </c>
      <c r="IU86" s="188">
        <v>5939</v>
      </c>
      <c r="IV86" s="188">
        <v>0</v>
      </c>
      <c r="IW86" s="188">
        <v>6382</v>
      </c>
      <c r="IX86" s="188">
        <v>3649</v>
      </c>
      <c r="IY86" s="188">
        <v>1690</v>
      </c>
      <c r="IZ86" s="188">
        <v>6078</v>
      </c>
      <c r="JA86" s="188">
        <v>5212</v>
      </c>
      <c r="JB86" s="188">
        <v>502</v>
      </c>
      <c r="JC86" s="188">
        <v>-199</v>
      </c>
      <c r="JD86" s="188">
        <v>4526</v>
      </c>
      <c r="JF86" s="188">
        <v>6984</v>
      </c>
      <c r="JG86" s="188">
        <v>0</v>
      </c>
      <c r="JH86" s="188">
        <v>7083</v>
      </c>
      <c r="JI86" s="188">
        <v>7550</v>
      </c>
      <c r="JJ86" s="188">
        <v>4298</v>
      </c>
      <c r="JK86" s="188">
        <v>1570</v>
      </c>
      <c r="JL86" s="188">
        <v>4089</v>
      </c>
      <c r="JM86" s="188">
        <v>-1864</v>
      </c>
      <c r="JN86" s="188">
        <v>-175</v>
      </c>
      <c r="JO86" s="188">
        <v>2725</v>
      </c>
      <c r="JQ86" s="188">
        <v>7077</v>
      </c>
      <c r="JR86" s="188">
        <v>0</v>
      </c>
      <c r="JS86" s="188">
        <v>1205</v>
      </c>
      <c r="JT86" s="188">
        <v>1581</v>
      </c>
      <c r="JU86" s="188">
        <v>8532</v>
      </c>
      <c r="JV86" s="188">
        <v>5425</v>
      </c>
      <c r="JW86" s="188">
        <v>9101</v>
      </c>
      <c r="JX86" s="188">
        <v>29</v>
      </c>
      <c r="JY86" s="188">
        <v>-151</v>
      </c>
      <c r="JZ86" s="188">
        <v>0</v>
      </c>
      <c r="KB86" s="188">
        <v>4236</v>
      </c>
      <c r="KC86" s="188">
        <v>0</v>
      </c>
      <c r="KD86" s="188">
        <v>7182</v>
      </c>
      <c r="KE86" s="188">
        <v>1178</v>
      </c>
      <c r="KF86" s="188">
        <v>806</v>
      </c>
      <c r="KG86" s="188">
        <v>7713</v>
      </c>
      <c r="KH86" s="188">
        <v>3996</v>
      </c>
      <c r="KI86" s="188">
        <v>-283</v>
      </c>
      <c r="KJ86" s="188">
        <v>-262</v>
      </c>
      <c r="KK86" s="188">
        <v>5269</v>
      </c>
      <c r="KM86" s="188">
        <v>7099</v>
      </c>
      <c r="KN86" s="188">
        <v>0</v>
      </c>
      <c r="KO86" s="188">
        <v>7497</v>
      </c>
      <c r="KP86" s="188">
        <v>3156</v>
      </c>
      <c r="KQ86" s="188">
        <v>3168</v>
      </c>
      <c r="KR86" s="188">
        <v>3084</v>
      </c>
      <c r="KS86" s="188">
        <v>3786</v>
      </c>
      <c r="KT86" s="188">
        <v>2139</v>
      </c>
      <c r="KU86" s="188">
        <v>-176</v>
      </c>
      <c r="KV86" s="188">
        <v>2482</v>
      </c>
      <c r="KX86" s="188">
        <v>6081</v>
      </c>
      <c r="KY86" s="188">
        <v>0</v>
      </c>
      <c r="KZ86" s="188">
        <v>1226</v>
      </c>
      <c r="LA86" s="188">
        <v>2061</v>
      </c>
      <c r="LB86" s="188">
        <v>7744</v>
      </c>
      <c r="LC86" s="188">
        <v>9886</v>
      </c>
      <c r="LD86" s="188">
        <v>8263</v>
      </c>
      <c r="LE86" s="188">
        <v>-793</v>
      </c>
      <c r="LF86" s="188">
        <v>-201</v>
      </c>
      <c r="LG86" s="188">
        <v>0</v>
      </c>
      <c r="LI86" s="188">
        <v>7102</v>
      </c>
      <c r="LJ86" s="188">
        <v>0</v>
      </c>
      <c r="LK86" s="188">
        <v>6803</v>
      </c>
      <c r="LL86" s="188">
        <v>2785</v>
      </c>
      <c r="LM86" s="188">
        <v>3539</v>
      </c>
      <c r="LN86" s="188">
        <v>1861</v>
      </c>
      <c r="LO86" s="188">
        <v>3921</v>
      </c>
      <c r="LP86" s="188">
        <v>2653</v>
      </c>
      <c r="LQ86" s="188">
        <v>-176</v>
      </c>
      <c r="LR86" s="188">
        <v>3547</v>
      </c>
      <c r="LT86" s="188">
        <v>6087</v>
      </c>
      <c r="LU86" s="188">
        <v>0</v>
      </c>
      <c r="LV86" s="188">
        <v>1308</v>
      </c>
      <c r="LW86" s="188">
        <v>5529</v>
      </c>
      <c r="LX86" s="188">
        <v>8912</v>
      </c>
      <c r="LY86" s="188">
        <v>3542</v>
      </c>
      <c r="LZ86" s="188">
        <v>7603</v>
      </c>
      <c r="MA86" s="188">
        <v>225</v>
      </c>
      <c r="MB86" s="188">
        <v>-151</v>
      </c>
      <c r="MC86" s="188">
        <v>0</v>
      </c>
    </row>
    <row r="87" spans="2:341">
      <c r="B87" s="208">
        <f t="shared" si="20"/>
        <v>6420.4333333333334</v>
      </c>
      <c r="C87" s="208">
        <f t="shared" si="21"/>
        <v>0</v>
      </c>
      <c r="D87" s="208">
        <f t="shared" si="22"/>
        <v>4085.9</v>
      </c>
      <c r="E87" s="208">
        <f t="shared" si="23"/>
        <v>3131.3</v>
      </c>
      <c r="F87" s="208">
        <f t="shared" si="24"/>
        <v>4851.4666666666662</v>
      </c>
      <c r="G87" s="208">
        <f t="shared" si="25"/>
        <v>6705.5666666666666</v>
      </c>
      <c r="H87" s="208">
        <f t="shared" si="26"/>
        <v>6068.4</v>
      </c>
      <c r="I87" s="208">
        <f t="shared" si="27"/>
        <v>-409.36666666666667</v>
      </c>
      <c r="J87" s="208">
        <f t="shared" si="28"/>
        <v>-159.26666666666668</v>
      </c>
      <c r="K87" s="208">
        <f t="shared" si="29"/>
        <v>2267.6999999999998</v>
      </c>
      <c r="M87" s="188">
        <v>7084</v>
      </c>
      <c r="N87" s="188">
        <v>0</v>
      </c>
      <c r="O87" s="188">
        <v>1580</v>
      </c>
      <c r="P87" s="188">
        <v>2449</v>
      </c>
      <c r="Q87" s="188">
        <v>7794</v>
      </c>
      <c r="R87" s="188">
        <v>5840</v>
      </c>
      <c r="S87" s="188">
        <v>8897</v>
      </c>
      <c r="T87" s="188">
        <v>-409</v>
      </c>
      <c r="U87" s="188">
        <v>-151</v>
      </c>
      <c r="V87" s="188">
        <v>0</v>
      </c>
      <c r="X87" s="188">
        <v>7067</v>
      </c>
      <c r="Y87" s="188">
        <v>0</v>
      </c>
      <c r="Z87" s="188">
        <v>2434</v>
      </c>
      <c r="AA87" s="188">
        <v>954</v>
      </c>
      <c r="AB87" s="188">
        <v>7748</v>
      </c>
      <c r="AC87" s="188">
        <v>9365</v>
      </c>
      <c r="AD87" s="188">
        <v>4559</v>
      </c>
      <c r="AE87" s="188">
        <v>-1253</v>
      </c>
      <c r="AF87" s="188">
        <v>-102</v>
      </c>
      <c r="AG87" s="188">
        <v>2456</v>
      </c>
      <c r="AI87" s="188">
        <v>6885</v>
      </c>
      <c r="AJ87" s="188">
        <v>0</v>
      </c>
      <c r="AK87" s="188">
        <v>8533</v>
      </c>
      <c r="AL87" s="188">
        <v>3024</v>
      </c>
      <c r="AM87" s="188">
        <v>3784</v>
      </c>
      <c r="AN87" s="188">
        <v>4578</v>
      </c>
      <c r="AO87" s="188">
        <v>3732</v>
      </c>
      <c r="AP87" s="188">
        <v>-791</v>
      </c>
      <c r="AQ87" s="188">
        <v>-284</v>
      </c>
      <c r="AR87" s="188">
        <v>3980</v>
      </c>
      <c r="AT87" s="188">
        <v>7088</v>
      </c>
      <c r="AU87" s="188">
        <v>0</v>
      </c>
      <c r="AV87" s="188">
        <v>1827</v>
      </c>
      <c r="AW87" s="188">
        <v>2372</v>
      </c>
      <c r="AX87" s="188">
        <v>9497</v>
      </c>
      <c r="AY87" s="188">
        <v>4735</v>
      </c>
      <c r="AZ87" s="188">
        <v>8970</v>
      </c>
      <c r="BA87" s="188">
        <v>-1163</v>
      </c>
      <c r="BB87" s="188">
        <v>-151</v>
      </c>
      <c r="BC87" s="188">
        <v>0</v>
      </c>
      <c r="BE87" s="188">
        <v>5969</v>
      </c>
      <c r="BF87" s="188">
        <v>0</v>
      </c>
      <c r="BG87" s="188">
        <v>7233</v>
      </c>
      <c r="BH87" s="188">
        <v>6504</v>
      </c>
      <c r="BI87" s="188">
        <v>4372</v>
      </c>
      <c r="BJ87" s="188">
        <v>2250</v>
      </c>
      <c r="BK87" s="188">
        <v>5072</v>
      </c>
      <c r="BL87" s="188">
        <v>-744</v>
      </c>
      <c r="BM87" s="188">
        <v>-263</v>
      </c>
      <c r="BN87" s="188">
        <v>3074</v>
      </c>
      <c r="BP87" s="188">
        <v>6957</v>
      </c>
      <c r="BQ87" s="188">
        <v>0</v>
      </c>
      <c r="BR87" s="188">
        <v>896</v>
      </c>
      <c r="BS87" s="188">
        <v>1886</v>
      </c>
      <c r="BT87" s="188">
        <v>9203</v>
      </c>
      <c r="BU87" s="188">
        <v>6834</v>
      </c>
      <c r="BV87" s="188">
        <v>8483</v>
      </c>
      <c r="BW87" s="188">
        <v>-90</v>
      </c>
      <c r="BX87" s="188">
        <v>-151</v>
      </c>
      <c r="BY87" s="188">
        <v>0</v>
      </c>
      <c r="CA87" s="188">
        <v>6879</v>
      </c>
      <c r="CB87" s="188">
        <v>0</v>
      </c>
      <c r="CC87" s="188">
        <v>8390</v>
      </c>
      <c r="CD87" s="188">
        <v>4013</v>
      </c>
      <c r="CE87" s="188">
        <v>5687</v>
      </c>
      <c r="CF87" s="188">
        <v>2458</v>
      </c>
      <c r="CG87" s="188">
        <v>4053</v>
      </c>
      <c r="CH87" s="188">
        <v>-842</v>
      </c>
      <c r="CI87" s="188">
        <v>-304</v>
      </c>
      <c r="CJ87" s="188">
        <v>4706</v>
      </c>
      <c r="CL87" s="188">
        <v>5062</v>
      </c>
      <c r="CM87" s="188">
        <v>0</v>
      </c>
      <c r="CN87" s="188">
        <v>7081</v>
      </c>
      <c r="CO87" s="188">
        <v>6905</v>
      </c>
      <c r="CP87" s="188">
        <v>2792</v>
      </c>
      <c r="CQ87" s="188">
        <v>2098</v>
      </c>
      <c r="CR87" s="188">
        <v>4195</v>
      </c>
      <c r="CS87" s="188">
        <v>2111</v>
      </c>
      <c r="CT87" s="188">
        <v>-100</v>
      </c>
      <c r="CU87" s="188">
        <v>2399</v>
      </c>
      <c r="CV87" s="190"/>
      <c r="CW87" s="188">
        <v>6073</v>
      </c>
      <c r="CX87" s="188">
        <v>0</v>
      </c>
      <c r="CY87" s="188">
        <v>2472</v>
      </c>
      <c r="CZ87" s="188">
        <v>3085</v>
      </c>
      <c r="DA87" s="188">
        <v>5049</v>
      </c>
      <c r="DB87" s="188">
        <v>7874</v>
      </c>
      <c r="DC87" s="188">
        <v>9342</v>
      </c>
      <c r="DD87" s="188">
        <v>-2154</v>
      </c>
      <c r="DE87" s="188">
        <v>0</v>
      </c>
      <c r="DF87" s="188">
        <v>0</v>
      </c>
      <c r="DH87" s="188">
        <v>6942</v>
      </c>
      <c r="DI87" s="188">
        <v>0</v>
      </c>
      <c r="DJ87" s="188">
        <v>2501</v>
      </c>
      <c r="DK87" s="188">
        <v>3216</v>
      </c>
      <c r="DL87" s="188">
        <v>4860</v>
      </c>
      <c r="DM87" s="188">
        <v>7984</v>
      </c>
      <c r="DN87" s="188">
        <v>3880</v>
      </c>
      <c r="DO87" s="188">
        <v>326</v>
      </c>
      <c r="DP87" s="188">
        <v>-284</v>
      </c>
      <c r="DQ87" s="188">
        <v>5088</v>
      </c>
      <c r="DS87" s="188">
        <v>7098</v>
      </c>
      <c r="DT87" s="188">
        <v>0</v>
      </c>
      <c r="DU87" s="188">
        <v>1351</v>
      </c>
      <c r="DV87" s="188">
        <v>1993</v>
      </c>
      <c r="DW87" s="188">
        <v>6231</v>
      </c>
      <c r="DX87" s="188">
        <v>4916</v>
      </c>
      <c r="DY87" s="188">
        <v>4836</v>
      </c>
      <c r="DZ87" s="188">
        <v>976</v>
      </c>
      <c r="EA87" s="188">
        <v>-151</v>
      </c>
      <c r="EB87" s="188">
        <v>5648</v>
      </c>
      <c r="ED87" s="188">
        <v>7086</v>
      </c>
      <c r="EE87" s="188">
        <v>0</v>
      </c>
      <c r="EF87" s="188">
        <v>995</v>
      </c>
      <c r="EG87" s="188">
        <v>1636</v>
      </c>
      <c r="EH87" s="188">
        <v>2049</v>
      </c>
      <c r="EI87" s="188">
        <v>13734</v>
      </c>
      <c r="EJ87" s="188">
        <v>9221</v>
      </c>
      <c r="EK87" s="188">
        <v>-1490</v>
      </c>
      <c r="EL87" s="188">
        <v>-100</v>
      </c>
      <c r="EM87" s="188">
        <v>0</v>
      </c>
      <c r="EO87" s="188">
        <v>6461</v>
      </c>
      <c r="EP87" s="188">
        <v>0</v>
      </c>
      <c r="EQ87" s="188">
        <v>5610</v>
      </c>
      <c r="ER87" s="188">
        <v>2017</v>
      </c>
      <c r="ES87" s="188">
        <v>1199</v>
      </c>
      <c r="ET87" s="188">
        <v>10024</v>
      </c>
      <c r="EU87" s="188">
        <v>6683</v>
      </c>
      <c r="EV87" s="188">
        <v>-1061</v>
      </c>
      <c r="EW87" s="188">
        <v>0</v>
      </c>
      <c r="EX87" s="188">
        <v>0</v>
      </c>
      <c r="EZ87" s="188">
        <v>6864</v>
      </c>
      <c r="FA87" s="188">
        <v>0</v>
      </c>
      <c r="FB87" s="188">
        <v>5005</v>
      </c>
      <c r="FC87" s="188">
        <v>4622</v>
      </c>
      <c r="FD87" s="188">
        <v>4344</v>
      </c>
      <c r="FE87" s="188">
        <v>4324</v>
      </c>
      <c r="FF87" s="188">
        <v>4082</v>
      </c>
      <c r="FG87" s="188">
        <v>-1121</v>
      </c>
      <c r="FH87" s="188">
        <v>-283</v>
      </c>
      <c r="FI87" s="188">
        <v>5354</v>
      </c>
      <c r="FK87" s="188">
        <v>5029</v>
      </c>
      <c r="FL87" s="188">
        <v>0</v>
      </c>
      <c r="FM87" s="188">
        <v>6174</v>
      </c>
      <c r="FN87" s="188">
        <v>4938</v>
      </c>
      <c r="FO87" s="188">
        <v>1132</v>
      </c>
      <c r="FP87" s="188">
        <v>9746</v>
      </c>
      <c r="FQ87" s="188">
        <v>4148</v>
      </c>
      <c r="FR87" s="188">
        <v>-2098</v>
      </c>
      <c r="FS87" s="188">
        <v>-102</v>
      </c>
      <c r="FT87" s="188">
        <v>3731</v>
      </c>
      <c r="FV87" s="188">
        <v>5884</v>
      </c>
      <c r="FW87" s="188">
        <v>0</v>
      </c>
      <c r="FX87" s="188">
        <v>1428</v>
      </c>
      <c r="FY87" s="188">
        <v>2066</v>
      </c>
      <c r="FZ87" s="188">
        <v>2855</v>
      </c>
      <c r="GA87" s="188">
        <v>13502</v>
      </c>
      <c r="GB87" s="188">
        <v>5582</v>
      </c>
      <c r="GC87" s="188">
        <v>-2572</v>
      </c>
      <c r="GD87" s="188">
        <v>-100</v>
      </c>
      <c r="GE87" s="188">
        <v>3699</v>
      </c>
      <c r="GG87" s="188">
        <v>5033</v>
      </c>
      <c r="GH87" s="188">
        <v>0</v>
      </c>
      <c r="GI87" s="188">
        <v>7703</v>
      </c>
      <c r="GJ87" s="188">
        <v>2818</v>
      </c>
      <c r="GK87" s="188">
        <v>4391</v>
      </c>
      <c r="GL87" s="188">
        <v>3514</v>
      </c>
      <c r="GM87" s="188">
        <v>4935</v>
      </c>
      <c r="GN87" s="188">
        <v>179</v>
      </c>
      <c r="GO87" s="188">
        <v>-263</v>
      </c>
      <c r="GP87" s="188">
        <v>4755</v>
      </c>
      <c r="GR87" s="188">
        <v>6356</v>
      </c>
      <c r="GS87" s="188">
        <v>0</v>
      </c>
      <c r="GT87" s="188">
        <v>1722</v>
      </c>
      <c r="GU87" s="188">
        <v>2381</v>
      </c>
      <c r="GV87" s="188">
        <v>4028</v>
      </c>
      <c r="GW87" s="188">
        <v>12925</v>
      </c>
      <c r="GX87" s="188">
        <v>5876</v>
      </c>
      <c r="GY87" s="188">
        <v>-775</v>
      </c>
      <c r="GZ87" s="188">
        <v>0</v>
      </c>
      <c r="HA87" s="188">
        <v>0</v>
      </c>
      <c r="HC87" s="188">
        <v>6069</v>
      </c>
      <c r="HD87" s="188">
        <v>0</v>
      </c>
      <c r="HE87" s="188">
        <v>1624</v>
      </c>
      <c r="HF87" s="188">
        <v>1233</v>
      </c>
      <c r="HG87" s="188">
        <v>5150</v>
      </c>
      <c r="HH87" s="188">
        <v>12272</v>
      </c>
      <c r="HI87" s="188">
        <v>7985</v>
      </c>
      <c r="HJ87" s="188">
        <v>-2049</v>
      </c>
      <c r="HK87" s="188">
        <v>0</v>
      </c>
      <c r="HL87" s="188">
        <v>0</v>
      </c>
      <c r="HN87" s="188">
        <v>7079</v>
      </c>
      <c r="HO87" s="188">
        <v>0</v>
      </c>
      <c r="HP87" s="188">
        <v>1388</v>
      </c>
      <c r="HQ87" s="188">
        <v>1183</v>
      </c>
      <c r="HR87" s="188">
        <v>3519</v>
      </c>
      <c r="HS87" s="188">
        <v>12949</v>
      </c>
      <c r="HT87" s="188">
        <v>8173</v>
      </c>
      <c r="HU87" s="188">
        <v>31</v>
      </c>
      <c r="HV87" s="188">
        <v>-151</v>
      </c>
      <c r="HW87" s="188">
        <v>0</v>
      </c>
      <c r="HY87" s="188">
        <v>5971</v>
      </c>
      <c r="HZ87" s="188">
        <v>0</v>
      </c>
      <c r="IA87" s="188">
        <v>6736</v>
      </c>
      <c r="IB87" s="188">
        <v>5682</v>
      </c>
      <c r="IC87" s="188">
        <v>2506</v>
      </c>
      <c r="ID87" s="188">
        <v>3223</v>
      </c>
      <c r="IE87" s="188">
        <v>5160</v>
      </c>
      <c r="IF87" s="188">
        <v>-121</v>
      </c>
      <c r="IG87" s="188">
        <v>-201</v>
      </c>
      <c r="IH87" s="188">
        <v>4455</v>
      </c>
      <c r="IJ87" s="188">
        <v>7074</v>
      </c>
      <c r="IK87" s="188">
        <v>0</v>
      </c>
      <c r="IL87" s="188">
        <v>1351</v>
      </c>
      <c r="IM87" s="188">
        <v>1834</v>
      </c>
      <c r="IN87" s="188">
        <v>8771</v>
      </c>
      <c r="IO87" s="188">
        <v>6773</v>
      </c>
      <c r="IP87" s="188">
        <v>8106</v>
      </c>
      <c r="IQ87" s="188">
        <v>-87</v>
      </c>
      <c r="IR87" s="188">
        <v>-151</v>
      </c>
      <c r="IS87" s="188">
        <v>0</v>
      </c>
      <c r="IU87" s="188">
        <v>5943</v>
      </c>
      <c r="IV87" s="188">
        <v>0</v>
      </c>
      <c r="IW87" s="188">
        <v>6306</v>
      </c>
      <c r="IX87" s="188">
        <v>3433</v>
      </c>
      <c r="IY87" s="188">
        <v>1737</v>
      </c>
      <c r="IZ87" s="188">
        <v>6275</v>
      </c>
      <c r="JA87" s="188">
        <v>5212</v>
      </c>
      <c r="JB87" s="188">
        <v>458</v>
      </c>
      <c r="JC87" s="188">
        <v>-199</v>
      </c>
      <c r="JD87" s="188">
        <v>4549</v>
      </c>
      <c r="JF87" s="188">
        <v>6985</v>
      </c>
      <c r="JG87" s="188">
        <v>0</v>
      </c>
      <c r="JH87" s="188">
        <v>7076</v>
      </c>
      <c r="JI87" s="188">
        <v>7587</v>
      </c>
      <c r="JJ87" s="188">
        <v>4334</v>
      </c>
      <c r="JK87" s="188">
        <v>1490</v>
      </c>
      <c r="JL87" s="188">
        <v>4089</v>
      </c>
      <c r="JM87" s="188">
        <v>-1919</v>
      </c>
      <c r="JN87" s="188">
        <v>-173</v>
      </c>
      <c r="JO87" s="188">
        <v>2733</v>
      </c>
      <c r="JQ87" s="188">
        <v>7078</v>
      </c>
      <c r="JR87" s="188">
        <v>0</v>
      </c>
      <c r="JS87" s="188">
        <v>1215</v>
      </c>
      <c r="JT87" s="188">
        <v>1609</v>
      </c>
      <c r="JU87" s="188">
        <v>8518</v>
      </c>
      <c r="JV87" s="188">
        <v>5321</v>
      </c>
      <c r="JW87" s="188">
        <v>9025</v>
      </c>
      <c r="JX87" s="188">
        <v>-44</v>
      </c>
      <c r="JY87" s="188">
        <v>-150</v>
      </c>
      <c r="JZ87" s="188">
        <v>0</v>
      </c>
      <c r="KB87" s="188">
        <v>4238</v>
      </c>
      <c r="KC87" s="188">
        <v>0</v>
      </c>
      <c r="KD87" s="188">
        <v>7178</v>
      </c>
      <c r="KE87" s="188">
        <v>1209</v>
      </c>
      <c r="KF87" s="188">
        <v>892</v>
      </c>
      <c r="KG87" s="188">
        <v>7710</v>
      </c>
      <c r="KH87" s="188">
        <v>3996</v>
      </c>
      <c r="KI87" s="188">
        <v>-175</v>
      </c>
      <c r="KJ87" s="188">
        <v>-262</v>
      </c>
      <c r="KK87" s="188">
        <v>5326</v>
      </c>
      <c r="KM87" s="188">
        <v>7093</v>
      </c>
      <c r="KN87" s="188">
        <v>0</v>
      </c>
      <c r="KO87" s="188">
        <v>7505</v>
      </c>
      <c r="KP87" s="188">
        <v>3187</v>
      </c>
      <c r="KQ87" s="188">
        <v>3134</v>
      </c>
      <c r="KR87" s="188">
        <v>3064</v>
      </c>
      <c r="KS87" s="188">
        <v>3786</v>
      </c>
      <c r="KT87" s="188">
        <v>2029</v>
      </c>
      <c r="KU87" s="188">
        <v>-175</v>
      </c>
      <c r="KV87" s="188">
        <v>2505</v>
      </c>
      <c r="KX87" s="188">
        <v>6084</v>
      </c>
      <c r="KY87" s="188">
        <v>0</v>
      </c>
      <c r="KZ87" s="188">
        <v>1215</v>
      </c>
      <c r="LA87" s="188">
        <v>1829</v>
      </c>
      <c r="LB87" s="188">
        <v>7692</v>
      </c>
      <c r="LC87" s="188">
        <v>9993</v>
      </c>
      <c r="LD87" s="188">
        <v>8284</v>
      </c>
      <c r="LE87" s="188">
        <v>-702</v>
      </c>
      <c r="LF87" s="188">
        <v>-202</v>
      </c>
      <c r="LG87" s="188">
        <v>0</v>
      </c>
      <c r="LI87" s="188">
        <v>7098</v>
      </c>
      <c r="LJ87" s="188">
        <v>0</v>
      </c>
      <c r="LK87" s="188">
        <v>6734</v>
      </c>
      <c r="LL87" s="188">
        <v>2764</v>
      </c>
      <c r="LM87" s="188">
        <v>3441</v>
      </c>
      <c r="LN87" s="188">
        <v>1838</v>
      </c>
      <c r="LO87" s="188">
        <v>3921</v>
      </c>
      <c r="LP87" s="188">
        <v>2775</v>
      </c>
      <c r="LQ87" s="188">
        <v>-175</v>
      </c>
      <c r="LR87" s="188">
        <v>3573</v>
      </c>
      <c r="LT87" s="188">
        <v>6084</v>
      </c>
      <c r="LU87" s="188">
        <v>0</v>
      </c>
      <c r="LV87" s="188">
        <v>1314</v>
      </c>
      <c r="LW87" s="188">
        <v>5510</v>
      </c>
      <c r="LX87" s="188">
        <v>8835</v>
      </c>
      <c r="LY87" s="188">
        <v>3558</v>
      </c>
      <c r="LZ87" s="188">
        <v>7769</v>
      </c>
      <c r="MA87" s="188">
        <v>494</v>
      </c>
      <c r="MB87" s="188">
        <v>-150</v>
      </c>
      <c r="MC87" s="188">
        <v>0</v>
      </c>
    </row>
    <row r="88" spans="2:341">
      <c r="B88" s="208">
        <f t="shared" si="20"/>
        <v>6418.8</v>
      </c>
      <c r="C88" s="208">
        <f t="shared" si="21"/>
        <v>0</v>
      </c>
      <c r="D88" s="208">
        <f t="shared" si="22"/>
        <v>4067.5666666666666</v>
      </c>
      <c r="E88" s="208">
        <f t="shared" si="23"/>
        <v>3102.7666666666669</v>
      </c>
      <c r="F88" s="208">
        <f t="shared" si="24"/>
        <v>4782.666666666667</v>
      </c>
      <c r="G88" s="208">
        <f t="shared" si="25"/>
        <v>6748.5666666666666</v>
      </c>
      <c r="H88" s="208">
        <f t="shared" si="26"/>
        <v>6071.1</v>
      </c>
      <c r="I88" s="208">
        <f t="shared" si="27"/>
        <v>-441.9</v>
      </c>
      <c r="J88" s="208">
        <f t="shared" si="28"/>
        <v>-159.43333333333334</v>
      </c>
      <c r="K88" s="208">
        <f t="shared" si="29"/>
        <v>2279.6</v>
      </c>
      <c r="M88" s="188">
        <v>7082</v>
      </c>
      <c r="N88" s="188">
        <v>0</v>
      </c>
      <c r="O88" s="188">
        <v>1562</v>
      </c>
      <c r="P88" s="188">
        <v>2356</v>
      </c>
      <c r="Q88" s="188">
        <v>7807</v>
      </c>
      <c r="R88" s="188">
        <v>5950</v>
      </c>
      <c r="S88" s="188">
        <v>8861</v>
      </c>
      <c r="T88" s="188">
        <v>-520</v>
      </c>
      <c r="U88" s="188">
        <v>-151</v>
      </c>
      <c r="V88" s="188">
        <v>0</v>
      </c>
      <c r="X88" s="188">
        <v>7068</v>
      </c>
      <c r="Y88" s="188">
        <v>0</v>
      </c>
      <c r="Z88" s="188">
        <v>2330</v>
      </c>
      <c r="AA88" s="188">
        <v>1019</v>
      </c>
      <c r="AB88" s="188">
        <v>7305</v>
      </c>
      <c r="AC88" s="188">
        <v>9583</v>
      </c>
      <c r="AD88" s="188">
        <v>4559</v>
      </c>
      <c r="AE88" s="188">
        <v>-1171</v>
      </c>
      <c r="AF88" s="188">
        <v>-102</v>
      </c>
      <c r="AG88" s="188">
        <v>2546</v>
      </c>
      <c r="AI88" s="188">
        <v>6892</v>
      </c>
      <c r="AJ88" s="188">
        <v>0</v>
      </c>
      <c r="AK88" s="188">
        <v>8528</v>
      </c>
      <c r="AL88" s="188">
        <v>2967</v>
      </c>
      <c r="AM88" s="188">
        <v>3621</v>
      </c>
      <c r="AN88" s="188">
        <v>4662</v>
      </c>
      <c r="AO88" s="188">
        <v>3732</v>
      </c>
      <c r="AP88" s="188">
        <v>-811</v>
      </c>
      <c r="AQ88" s="188">
        <v>-284</v>
      </c>
      <c r="AR88" s="188">
        <v>3913</v>
      </c>
      <c r="AT88" s="188">
        <v>7088</v>
      </c>
      <c r="AU88" s="188">
        <v>0</v>
      </c>
      <c r="AV88" s="188">
        <v>1760</v>
      </c>
      <c r="AW88" s="188">
        <v>2211</v>
      </c>
      <c r="AX88" s="188">
        <v>9214</v>
      </c>
      <c r="AY88" s="188">
        <v>4851</v>
      </c>
      <c r="AZ88" s="188">
        <v>9048</v>
      </c>
      <c r="BA88" s="188">
        <v>-1192</v>
      </c>
      <c r="BB88" s="188">
        <v>-151</v>
      </c>
      <c r="BC88" s="188">
        <v>0</v>
      </c>
      <c r="BE88" s="188">
        <v>5967</v>
      </c>
      <c r="BF88" s="188">
        <v>0</v>
      </c>
      <c r="BG88" s="188">
        <v>7187</v>
      </c>
      <c r="BH88" s="188">
        <v>6408</v>
      </c>
      <c r="BI88" s="188">
        <v>4239</v>
      </c>
      <c r="BJ88" s="188">
        <v>2255</v>
      </c>
      <c r="BK88" s="188">
        <v>5072</v>
      </c>
      <c r="BL88" s="188">
        <v>-912</v>
      </c>
      <c r="BM88" s="188">
        <v>-263</v>
      </c>
      <c r="BN88" s="188">
        <v>3242</v>
      </c>
      <c r="BP88" s="188">
        <v>6942</v>
      </c>
      <c r="BQ88" s="188">
        <v>0</v>
      </c>
      <c r="BR88" s="188">
        <v>844</v>
      </c>
      <c r="BS88" s="188">
        <v>1762</v>
      </c>
      <c r="BT88" s="188">
        <v>9011</v>
      </c>
      <c r="BU88" s="188">
        <v>7134</v>
      </c>
      <c r="BV88" s="188">
        <v>8537</v>
      </c>
      <c r="BW88" s="188">
        <v>-144</v>
      </c>
      <c r="BX88" s="188">
        <v>-151</v>
      </c>
      <c r="BY88" s="188">
        <v>0</v>
      </c>
      <c r="CA88" s="188">
        <v>6873</v>
      </c>
      <c r="CB88" s="188">
        <v>0</v>
      </c>
      <c r="CC88" s="188">
        <v>8389</v>
      </c>
      <c r="CD88" s="188">
        <v>4005</v>
      </c>
      <c r="CE88" s="188">
        <v>5551</v>
      </c>
      <c r="CF88" s="188">
        <v>2652</v>
      </c>
      <c r="CG88" s="188">
        <v>4053</v>
      </c>
      <c r="CH88" s="188">
        <v>-967</v>
      </c>
      <c r="CI88" s="188">
        <v>-304</v>
      </c>
      <c r="CJ88" s="188">
        <v>4702</v>
      </c>
      <c r="CL88" s="188">
        <v>5062</v>
      </c>
      <c r="CM88" s="188">
        <v>0</v>
      </c>
      <c r="CN88" s="188">
        <v>7028</v>
      </c>
      <c r="CO88" s="188">
        <v>6800</v>
      </c>
      <c r="CP88" s="188">
        <v>2686</v>
      </c>
      <c r="CQ88" s="188">
        <v>2063</v>
      </c>
      <c r="CR88" s="188">
        <v>4195</v>
      </c>
      <c r="CS88" s="188">
        <v>2158</v>
      </c>
      <c r="CT88" s="188">
        <v>-100</v>
      </c>
      <c r="CU88" s="188">
        <v>2427</v>
      </c>
      <c r="CV88" s="190"/>
      <c r="CW88" s="188">
        <v>6068</v>
      </c>
      <c r="CX88" s="188">
        <v>0</v>
      </c>
      <c r="CY88" s="188">
        <v>2484</v>
      </c>
      <c r="CZ88" s="188">
        <v>3061</v>
      </c>
      <c r="DA88" s="188">
        <v>5095</v>
      </c>
      <c r="DB88" s="188">
        <v>7792</v>
      </c>
      <c r="DC88" s="188">
        <v>9339</v>
      </c>
      <c r="DD88" s="188">
        <v>-1850</v>
      </c>
      <c r="DE88" s="188">
        <v>0</v>
      </c>
      <c r="DF88" s="188">
        <v>0</v>
      </c>
      <c r="DH88" s="188">
        <v>6945</v>
      </c>
      <c r="DI88" s="188">
        <v>0</v>
      </c>
      <c r="DJ88" s="188">
        <v>2502</v>
      </c>
      <c r="DK88" s="188">
        <v>3233</v>
      </c>
      <c r="DL88" s="188">
        <v>4885</v>
      </c>
      <c r="DM88" s="188">
        <v>8111</v>
      </c>
      <c r="DN88" s="188">
        <v>3880</v>
      </c>
      <c r="DO88" s="188">
        <v>429</v>
      </c>
      <c r="DP88" s="188">
        <v>-284</v>
      </c>
      <c r="DQ88" s="188">
        <v>5110</v>
      </c>
      <c r="DS88" s="188">
        <v>7094</v>
      </c>
      <c r="DT88" s="188">
        <v>0</v>
      </c>
      <c r="DU88" s="188">
        <v>1305</v>
      </c>
      <c r="DV88" s="188">
        <v>1905</v>
      </c>
      <c r="DW88" s="188">
        <v>6069</v>
      </c>
      <c r="DX88" s="188">
        <v>5040</v>
      </c>
      <c r="DY88" s="188">
        <v>4836</v>
      </c>
      <c r="DZ88" s="188">
        <v>1174</v>
      </c>
      <c r="EA88" s="188">
        <v>-151</v>
      </c>
      <c r="EB88" s="188">
        <v>5644</v>
      </c>
      <c r="ED88" s="188">
        <v>7082</v>
      </c>
      <c r="EE88" s="188">
        <v>0</v>
      </c>
      <c r="EF88" s="188">
        <v>994</v>
      </c>
      <c r="EG88" s="188">
        <v>1564</v>
      </c>
      <c r="EH88" s="188">
        <v>1931</v>
      </c>
      <c r="EI88" s="188">
        <v>13817</v>
      </c>
      <c r="EJ88" s="188">
        <v>9197</v>
      </c>
      <c r="EK88" s="188">
        <v>-1338</v>
      </c>
      <c r="EL88" s="188">
        <v>-100</v>
      </c>
      <c r="EM88" s="188">
        <v>0</v>
      </c>
      <c r="EO88" s="188">
        <v>6455</v>
      </c>
      <c r="EP88" s="188">
        <v>0</v>
      </c>
      <c r="EQ88" s="188">
        <v>5560</v>
      </c>
      <c r="ER88" s="188">
        <v>2005</v>
      </c>
      <c r="ES88" s="188">
        <v>1240</v>
      </c>
      <c r="ET88" s="188">
        <v>10151</v>
      </c>
      <c r="EU88" s="188">
        <v>6606</v>
      </c>
      <c r="EV88" s="188">
        <v>-902</v>
      </c>
      <c r="EW88" s="188">
        <v>0</v>
      </c>
      <c r="EX88" s="188">
        <v>0</v>
      </c>
      <c r="EZ88" s="188">
        <v>6861</v>
      </c>
      <c r="FA88" s="188">
        <v>0</v>
      </c>
      <c r="FB88" s="188">
        <v>5004</v>
      </c>
      <c r="FC88" s="188">
        <v>4622</v>
      </c>
      <c r="FD88" s="188">
        <v>4396</v>
      </c>
      <c r="FE88" s="188">
        <v>4232</v>
      </c>
      <c r="FF88" s="188">
        <v>4082</v>
      </c>
      <c r="FG88" s="188">
        <v>-1035</v>
      </c>
      <c r="FH88" s="188">
        <v>-283</v>
      </c>
      <c r="FI88" s="188">
        <v>5368</v>
      </c>
      <c r="FK88" s="188">
        <v>5029</v>
      </c>
      <c r="FL88" s="188">
        <v>0</v>
      </c>
      <c r="FM88" s="188">
        <v>6118</v>
      </c>
      <c r="FN88" s="188">
        <v>4842</v>
      </c>
      <c r="FO88" s="188">
        <v>1030</v>
      </c>
      <c r="FP88" s="188">
        <v>9737</v>
      </c>
      <c r="FQ88" s="188">
        <v>4148</v>
      </c>
      <c r="FR88" s="188">
        <v>-2209</v>
      </c>
      <c r="FS88" s="188">
        <v>-102</v>
      </c>
      <c r="FT88" s="188">
        <v>3879</v>
      </c>
      <c r="FV88" s="188">
        <v>5881</v>
      </c>
      <c r="FW88" s="188">
        <v>0</v>
      </c>
      <c r="FX88" s="188">
        <v>1442</v>
      </c>
      <c r="FY88" s="188">
        <v>2055</v>
      </c>
      <c r="FZ88" s="188">
        <v>2941</v>
      </c>
      <c r="GA88" s="188">
        <v>13610</v>
      </c>
      <c r="GB88" s="188">
        <v>5582</v>
      </c>
      <c r="GC88" s="188">
        <v>-2865</v>
      </c>
      <c r="GD88" s="188">
        <v>-100</v>
      </c>
      <c r="GE88" s="188">
        <v>3592</v>
      </c>
      <c r="GG88" s="188">
        <v>5035</v>
      </c>
      <c r="GH88" s="188">
        <v>0</v>
      </c>
      <c r="GI88" s="188">
        <v>7686</v>
      </c>
      <c r="GJ88" s="188">
        <v>2800</v>
      </c>
      <c r="GK88" s="188">
        <v>4499</v>
      </c>
      <c r="GL88" s="188">
        <v>3522</v>
      </c>
      <c r="GM88" s="188">
        <v>4935</v>
      </c>
      <c r="GN88" s="188">
        <v>41</v>
      </c>
      <c r="GO88" s="188">
        <v>-262</v>
      </c>
      <c r="GP88" s="188">
        <v>4771</v>
      </c>
      <c r="GR88" s="188">
        <v>6355</v>
      </c>
      <c r="GS88" s="188">
        <v>0</v>
      </c>
      <c r="GT88" s="188">
        <v>1754</v>
      </c>
      <c r="GU88" s="188">
        <v>2670</v>
      </c>
      <c r="GV88" s="188">
        <v>4237</v>
      </c>
      <c r="GW88" s="188">
        <v>12667</v>
      </c>
      <c r="GX88" s="188">
        <v>5833</v>
      </c>
      <c r="GY88" s="188">
        <v>-573</v>
      </c>
      <c r="GZ88" s="188">
        <v>0</v>
      </c>
      <c r="HA88" s="188">
        <v>0</v>
      </c>
      <c r="HC88" s="188">
        <v>6072</v>
      </c>
      <c r="HD88" s="188">
        <v>0</v>
      </c>
      <c r="HE88" s="188">
        <v>1575</v>
      </c>
      <c r="HF88" s="188">
        <v>1185</v>
      </c>
      <c r="HG88" s="188">
        <v>5109</v>
      </c>
      <c r="HH88" s="188">
        <v>12165</v>
      </c>
      <c r="HI88" s="188">
        <v>8095</v>
      </c>
      <c r="HJ88" s="188">
        <v>-2062</v>
      </c>
      <c r="HK88" s="188">
        <v>0</v>
      </c>
      <c r="HL88" s="188">
        <v>0</v>
      </c>
      <c r="HN88" s="188">
        <v>7078</v>
      </c>
      <c r="HO88" s="188">
        <v>0</v>
      </c>
      <c r="HP88" s="188">
        <v>1415</v>
      </c>
      <c r="HQ88" s="188">
        <v>1332</v>
      </c>
      <c r="HR88" s="188">
        <v>3528</v>
      </c>
      <c r="HS88" s="188">
        <v>12904</v>
      </c>
      <c r="HT88" s="188">
        <v>8145</v>
      </c>
      <c r="HU88" s="188">
        <v>-117</v>
      </c>
      <c r="HV88" s="188">
        <v>-151</v>
      </c>
      <c r="HW88" s="188">
        <v>0</v>
      </c>
      <c r="HY88" s="188">
        <v>5967</v>
      </c>
      <c r="HZ88" s="188">
        <v>0</v>
      </c>
      <c r="IA88" s="188">
        <v>6691</v>
      </c>
      <c r="IB88" s="188">
        <v>5606</v>
      </c>
      <c r="IC88" s="188">
        <v>2417</v>
      </c>
      <c r="ID88" s="188">
        <v>3382</v>
      </c>
      <c r="IE88" s="188">
        <v>5160</v>
      </c>
      <c r="IF88" s="188">
        <v>-429</v>
      </c>
      <c r="IG88" s="188">
        <v>-201</v>
      </c>
      <c r="IH88" s="188">
        <v>4500</v>
      </c>
      <c r="IJ88" s="188">
        <v>7073</v>
      </c>
      <c r="IK88" s="188">
        <v>0</v>
      </c>
      <c r="IL88" s="188">
        <v>1343</v>
      </c>
      <c r="IM88" s="188">
        <v>1736</v>
      </c>
      <c r="IN88" s="188">
        <v>8689</v>
      </c>
      <c r="IO88" s="188">
        <v>6782</v>
      </c>
      <c r="IP88" s="188">
        <v>8102</v>
      </c>
      <c r="IQ88" s="188">
        <v>-176</v>
      </c>
      <c r="IR88" s="188">
        <v>-150</v>
      </c>
      <c r="IS88" s="188">
        <v>0</v>
      </c>
      <c r="IU88" s="188">
        <v>5936</v>
      </c>
      <c r="IV88" s="188">
        <v>0</v>
      </c>
      <c r="IW88" s="188">
        <v>6292</v>
      </c>
      <c r="IX88" s="188">
        <v>3398</v>
      </c>
      <c r="IY88" s="188">
        <v>1641</v>
      </c>
      <c r="IZ88" s="188">
        <v>6259</v>
      </c>
      <c r="JA88" s="188">
        <v>5212</v>
      </c>
      <c r="JB88" s="188">
        <v>438</v>
      </c>
      <c r="JC88" s="188">
        <v>-200</v>
      </c>
      <c r="JD88" s="188">
        <v>4522</v>
      </c>
      <c r="JF88" s="188">
        <v>6977</v>
      </c>
      <c r="JG88" s="188">
        <v>0</v>
      </c>
      <c r="JH88" s="188">
        <v>7084</v>
      </c>
      <c r="JI88" s="188">
        <v>7584</v>
      </c>
      <c r="JJ88" s="188">
        <v>4267</v>
      </c>
      <c r="JK88" s="188">
        <v>1445</v>
      </c>
      <c r="JL88" s="188">
        <v>4089</v>
      </c>
      <c r="JM88" s="188">
        <v>-2054</v>
      </c>
      <c r="JN88" s="188">
        <v>-176</v>
      </c>
      <c r="JO88" s="188">
        <v>2768</v>
      </c>
      <c r="JQ88" s="188">
        <v>7080</v>
      </c>
      <c r="JR88" s="188">
        <v>0</v>
      </c>
      <c r="JS88" s="188">
        <v>1181</v>
      </c>
      <c r="JT88" s="188">
        <v>1512</v>
      </c>
      <c r="JU88" s="188">
        <v>8381</v>
      </c>
      <c r="JV88" s="188">
        <v>5348</v>
      </c>
      <c r="JW88" s="188">
        <v>9084</v>
      </c>
      <c r="JX88" s="188">
        <v>-152</v>
      </c>
      <c r="JY88" s="188">
        <v>-151</v>
      </c>
      <c r="JZ88" s="188">
        <v>0</v>
      </c>
      <c r="KB88" s="188">
        <v>4236</v>
      </c>
      <c r="KC88" s="188">
        <v>0</v>
      </c>
      <c r="KD88" s="188">
        <v>7197</v>
      </c>
      <c r="KE88" s="188">
        <v>1246</v>
      </c>
      <c r="KF88" s="188">
        <v>823</v>
      </c>
      <c r="KG88" s="188">
        <v>7761</v>
      </c>
      <c r="KH88" s="188">
        <v>3996</v>
      </c>
      <c r="KI88" s="188">
        <v>-93</v>
      </c>
      <c r="KJ88" s="188">
        <v>-262</v>
      </c>
      <c r="KK88" s="188">
        <v>5303</v>
      </c>
      <c r="KM88" s="188">
        <v>7096</v>
      </c>
      <c r="KN88" s="188">
        <v>0</v>
      </c>
      <c r="KO88" s="188">
        <v>7493</v>
      </c>
      <c r="KP88" s="188">
        <v>3173</v>
      </c>
      <c r="KQ88" s="188">
        <v>3011</v>
      </c>
      <c r="KR88" s="188">
        <v>3102</v>
      </c>
      <c r="KS88" s="188">
        <v>3786</v>
      </c>
      <c r="KT88" s="188">
        <v>2067</v>
      </c>
      <c r="KU88" s="188">
        <v>-176</v>
      </c>
      <c r="KV88" s="188">
        <v>2523</v>
      </c>
      <c r="KX88" s="188">
        <v>6080</v>
      </c>
      <c r="KY88" s="188">
        <v>0</v>
      </c>
      <c r="KZ88" s="188">
        <v>1217</v>
      </c>
      <c r="LA88" s="188">
        <v>1714</v>
      </c>
      <c r="LB88" s="188">
        <v>7556</v>
      </c>
      <c r="LC88" s="188">
        <v>10054</v>
      </c>
      <c r="LD88" s="188">
        <v>8202</v>
      </c>
      <c r="LE88" s="188">
        <v>-837</v>
      </c>
      <c r="LF88" s="188">
        <v>-202</v>
      </c>
      <c r="LG88" s="188">
        <v>0</v>
      </c>
      <c r="LI88" s="188">
        <v>7105</v>
      </c>
      <c r="LJ88" s="188">
        <v>0</v>
      </c>
      <c r="LK88" s="188">
        <v>6754</v>
      </c>
      <c r="LL88" s="188">
        <v>2764</v>
      </c>
      <c r="LM88" s="188">
        <v>3458</v>
      </c>
      <c r="LN88" s="188">
        <v>1821</v>
      </c>
      <c r="LO88" s="188">
        <v>3921</v>
      </c>
      <c r="LP88" s="188">
        <v>2564</v>
      </c>
      <c r="LQ88" s="188">
        <v>-175</v>
      </c>
      <c r="LR88" s="188">
        <v>3578</v>
      </c>
      <c r="LT88" s="188">
        <v>6085</v>
      </c>
      <c r="LU88" s="188">
        <v>0</v>
      </c>
      <c r="LV88" s="188">
        <v>1308</v>
      </c>
      <c r="LW88" s="188">
        <v>5548</v>
      </c>
      <c r="LX88" s="188">
        <v>8843</v>
      </c>
      <c r="LY88" s="188">
        <v>3605</v>
      </c>
      <c r="LZ88" s="188">
        <v>7846</v>
      </c>
      <c r="MA88" s="188">
        <v>281</v>
      </c>
      <c r="MB88" s="188">
        <v>-151</v>
      </c>
      <c r="MC88" s="188">
        <v>0</v>
      </c>
    </row>
    <row r="89" spans="2:341">
      <c r="B89" s="208">
        <f t="shared" si="20"/>
        <v>6417.8666666666668</v>
      </c>
      <c r="C89" s="208">
        <f t="shared" si="21"/>
        <v>0</v>
      </c>
      <c r="D89" s="208">
        <f t="shared" si="22"/>
        <v>4051.8333333333335</v>
      </c>
      <c r="E89" s="208">
        <f t="shared" si="23"/>
        <v>3058.7666666666669</v>
      </c>
      <c r="F89" s="208">
        <f t="shared" si="24"/>
        <v>4658.8666666666668</v>
      </c>
      <c r="G89" s="208">
        <f t="shared" si="25"/>
        <v>6791</v>
      </c>
      <c r="H89" s="208">
        <f t="shared" si="26"/>
        <v>6079.8</v>
      </c>
      <c r="I89" s="208">
        <f t="shared" si="27"/>
        <v>-444.7</v>
      </c>
      <c r="J89" s="208">
        <f t="shared" si="28"/>
        <v>-159.43333333333334</v>
      </c>
      <c r="K89" s="208">
        <f t="shared" si="29"/>
        <v>2274.1</v>
      </c>
      <c r="M89" s="188">
        <v>7085</v>
      </c>
      <c r="N89" s="188">
        <v>0</v>
      </c>
      <c r="O89" s="188">
        <v>1563</v>
      </c>
      <c r="P89" s="188">
        <v>2283</v>
      </c>
      <c r="Q89" s="188">
        <v>7525</v>
      </c>
      <c r="R89" s="188">
        <v>6053</v>
      </c>
      <c r="S89" s="188">
        <v>8852</v>
      </c>
      <c r="T89" s="188">
        <v>-537</v>
      </c>
      <c r="U89" s="188">
        <v>-151</v>
      </c>
      <c r="V89" s="188">
        <v>0</v>
      </c>
      <c r="X89" s="188">
        <v>7070</v>
      </c>
      <c r="Y89" s="188">
        <v>0</v>
      </c>
      <c r="Z89" s="188">
        <v>2297</v>
      </c>
      <c r="AA89" s="188">
        <v>807</v>
      </c>
      <c r="AB89" s="188">
        <v>7085</v>
      </c>
      <c r="AC89" s="188">
        <v>9875</v>
      </c>
      <c r="AD89" s="188">
        <v>4559</v>
      </c>
      <c r="AE89" s="188">
        <v>-1189</v>
      </c>
      <c r="AF89" s="188">
        <v>-101</v>
      </c>
      <c r="AG89" s="188">
        <v>2548</v>
      </c>
      <c r="AI89" s="188">
        <v>6885</v>
      </c>
      <c r="AJ89" s="188">
        <v>0</v>
      </c>
      <c r="AK89" s="188">
        <v>8510</v>
      </c>
      <c r="AL89" s="188">
        <v>2919</v>
      </c>
      <c r="AM89" s="188">
        <v>3456</v>
      </c>
      <c r="AN89" s="188">
        <v>4672</v>
      </c>
      <c r="AO89" s="188">
        <v>3732</v>
      </c>
      <c r="AP89" s="188">
        <v>-876</v>
      </c>
      <c r="AQ89" s="188">
        <v>-284</v>
      </c>
      <c r="AR89" s="188">
        <v>3961</v>
      </c>
      <c r="AT89" s="188">
        <v>7081</v>
      </c>
      <c r="AU89" s="188">
        <v>0</v>
      </c>
      <c r="AV89" s="188">
        <v>1705</v>
      </c>
      <c r="AW89" s="188">
        <v>2212</v>
      </c>
      <c r="AX89" s="188">
        <v>9146</v>
      </c>
      <c r="AY89" s="188">
        <v>4918</v>
      </c>
      <c r="AZ89" s="188">
        <v>8982</v>
      </c>
      <c r="BA89" s="188">
        <v>-1103</v>
      </c>
      <c r="BB89" s="188">
        <v>-151</v>
      </c>
      <c r="BC89" s="188">
        <v>0</v>
      </c>
      <c r="BE89" s="188">
        <v>5961</v>
      </c>
      <c r="BF89" s="188">
        <v>0</v>
      </c>
      <c r="BG89" s="188">
        <v>7116</v>
      </c>
      <c r="BH89" s="188">
        <v>6245</v>
      </c>
      <c r="BI89" s="188">
        <v>3968</v>
      </c>
      <c r="BJ89" s="188">
        <v>2388</v>
      </c>
      <c r="BK89" s="188">
        <v>5072</v>
      </c>
      <c r="BL89" s="188">
        <v>-654</v>
      </c>
      <c r="BM89" s="188">
        <v>-263</v>
      </c>
      <c r="BN89" s="188">
        <v>3256</v>
      </c>
      <c r="BP89" s="188">
        <v>6930</v>
      </c>
      <c r="BQ89" s="188">
        <v>0</v>
      </c>
      <c r="BR89" s="188">
        <v>821</v>
      </c>
      <c r="BS89" s="188">
        <v>1719</v>
      </c>
      <c r="BT89" s="188">
        <v>8614</v>
      </c>
      <c r="BU89" s="188">
        <v>7317</v>
      </c>
      <c r="BV89" s="188">
        <v>8601</v>
      </c>
      <c r="BW89" s="188">
        <v>-98</v>
      </c>
      <c r="BX89" s="188">
        <v>-151</v>
      </c>
      <c r="BY89" s="188">
        <v>0</v>
      </c>
      <c r="CA89" s="188">
        <v>6876</v>
      </c>
      <c r="CB89" s="188">
        <v>0</v>
      </c>
      <c r="CC89" s="188">
        <v>8413</v>
      </c>
      <c r="CD89" s="188">
        <v>4004</v>
      </c>
      <c r="CE89" s="188">
        <v>5258</v>
      </c>
      <c r="CF89" s="188">
        <v>2753</v>
      </c>
      <c r="CG89" s="188">
        <v>4053</v>
      </c>
      <c r="CH89" s="188">
        <v>-834</v>
      </c>
      <c r="CI89" s="188">
        <v>-304</v>
      </c>
      <c r="CJ89" s="188">
        <v>4607</v>
      </c>
      <c r="CL89" s="188">
        <v>5059</v>
      </c>
      <c r="CM89" s="188">
        <v>0</v>
      </c>
      <c r="CN89" s="188">
        <v>7015</v>
      </c>
      <c r="CO89" s="188">
        <v>6765</v>
      </c>
      <c r="CP89" s="188">
        <v>2670</v>
      </c>
      <c r="CQ89" s="188">
        <v>2053</v>
      </c>
      <c r="CR89" s="188">
        <v>4195</v>
      </c>
      <c r="CS89" s="188">
        <v>1988</v>
      </c>
      <c r="CT89" s="188">
        <v>-100</v>
      </c>
      <c r="CU89" s="188">
        <v>2462</v>
      </c>
      <c r="CV89" s="190"/>
      <c r="CW89" s="188">
        <v>6073</v>
      </c>
      <c r="CX89" s="188">
        <v>0</v>
      </c>
      <c r="CY89" s="188">
        <v>2429</v>
      </c>
      <c r="CZ89" s="188">
        <v>2976</v>
      </c>
      <c r="DA89" s="188">
        <v>5018</v>
      </c>
      <c r="DB89" s="188">
        <v>7711</v>
      </c>
      <c r="DC89" s="188">
        <v>9401</v>
      </c>
      <c r="DD89" s="188">
        <v>-1861</v>
      </c>
      <c r="DE89" s="188">
        <v>0</v>
      </c>
      <c r="DF89" s="188">
        <v>0</v>
      </c>
      <c r="DH89" s="188">
        <v>6935</v>
      </c>
      <c r="DI89" s="188">
        <v>0</v>
      </c>
      <c r="DJ89" s="188">
        <v>2499</v>
      </c>
      <c r="DK89" s="188">
        <v>3238</v>
      </c>
      <c r="DL89" s="188">
        <v>4901</v>
      </c>
      <c r="DM89" s="188">
        <v>8173</v>
      </c>
      <c r="DN89" s="188">
        <v>3880</v>
      </c>
      <c r="DO89" s="188">
        <v>376</v>
      </c>
      <c r="DP89" s="188">
        <v>-284</v>
      </c>
      <c r="DQ89" s="188">
        <v>5026</v>
      </c>
      <c r="DS89" s="188">
        <v>7096</v>
      </c>
      <c r="DT89" s="188">
        <v>0</v>
      </c>
      <c r="DU89" s="188">
        <v>1300</v>
      </c>
      <c r="DV89" s="188">
        <v>1906</v>
      </c>
      <c r="DW89" s="188">
        <v>6018</v>
      </c>
      <c r="DX89" s="188">
        <v>5090</v>
      </c>
      <c r="DY89" s="188">
        <v>4836</v>
      </c>
      <c r="DZ89" s="188">
        <v>888</v>
      </c>
      <c r="EA89" s="188">
        <v>-151</v>
      </c>
      <c r="EB89" s="188">
        <v>5595</v>
      </c>
      <c r="ED89" s="188">
        <v>7086</v>
      </c>
      <c r="EE89" s="188">
        <v>0</v>
      </c>
      <c r="EF89" s="188">
        <v>974</v>
      </c>
      <c r="EG89" s="188">
        <v>1490</v>
      </c>
      <c r="EH89" s="188">
        <v>1771</v>
      </c>
      <c r="EI89" s="188">
        <v>13868</v>
      </c>
      <c r="EJ89" s="188">
        <v>9306</v>
      </c>
      <c r="EK89" s="188">
        <v>-1620</v>
      </c>
      <c r="EL89" s="188">
        <v>-100</v>
      </c>
      <c r="EM89" s="188">
        <v>0</v>
      </c>
      <c r="EO89" s="188">
        <v>6456</v>
      </c>
      <c r="EP89" s="188">
        <v>0</v>
      </c>
      <c r="EQ89" s="188">
        <v>5512</v>
      </c>
      <c r="ER89" s="188">
        <v>1860</v>
      </c>
      <c r="ES89" s="188">
        <v>1091</v>
      </c>
      <c r="ET89" s="188">
        <v>10439</v>
      </c>
      <c r="EU89" s="188">
        <v>6595</v>
      </c>
      <c r="EV89" s="188">
        <v>-1028</v>
      </c>
      <c r="EW89" s="188">
        <v>0</v>
      </c>
      <c r="EX89" s="188">
        <v>0</v>
      </c>
      <c r="EZ89" s="188">
        <v>6859</v>
      </c>
      <c r="FA89" s="188">
        <v>0</v>
      </c>
      <c r="FB89" s="188">
        <v>5011</v>
      </c>
      <c r="FC89" s="188">
        <v>4635</v>
      </c>
      <c r="FD89" s="188">
        <v>4471</v>
      </c>
      <c r="FE89" s="188">
        <v>4129</v>
      </c>
      <c r="FF89" s="188">
        <v>4082</v>
      </c>
      <c r="FG89" s="188">
        <v>-1114</v>
      </c>
      <c r="FH89" s="188">
        <v>-283</v>
      </c>
      <c r="FI89" s="188">
        <v>5368</v>
      </c>
      <c r="FK89" s="188">
        <v>5022</v>
      </c>
      <c r="FL89" s="188">
        <v>0</v>
      </c>
      <c r="FM89" s="188">
        <v>6093</v>
      </c>
      <c r="FN89" s="188">
        <v>4773</v>
      </c>
      <c r="FO89" s="188">
        <v>907</v>
      </c>
      <c r="FP89" s="188">
        <v>9713</v>
      </c>
      <c r="FQ89" s="188">
        <v>4148</v>
      </c>
      <c r="FR89" s="188">
        <v>-1916</v>
      </c>
      <c r="FS89" s="188">
        <v>-102</v>
      </c>
      <c r="FT89" s="188">
        <v>3895</v>
      </c>
      <c r="FV89" s="188">
        <v>5886</v>
      </c>
      <c r="FW89" s="188">
        <v>0</v>
      </c>
      <c r="FX89" s="188">
        <v>1477</v>
      </c>
      <c r="FY89" s="188">
        <v>2284</v>
      </c>
      <c r="FZ89" s="188">
        <v>2403</v>
      </c>
      <c r="GA89" s="188">
        <v>13563</v>
      </c>
      <c r="GB89" s="188">
        <v>5582</v>
      </c>
      <c r="GC89" s="188">
        <v>-2733</v>
      </c>
      <c r="GD89" s="188">
        <v>-100</v>
      </c>
      <c r="GE89" s="188">
        <v>3618</v>
      </c>
      <c r="GG89" s="188">
        <v>5037</v>
      </c>
      <c r="GH89" s="188">
        <v>0</v>
      </c>
      <c r="GI89" s="188">
        <v>7682</v>
      </c>
      <c r="GJ89" s="188">
        <v>2816</v>
      </c>
      <c r="GK89" s="188">
        <v>4383</v>
      </c>
      <c r="GL89" s="188">
        <v>3492</v>
      </c>
      <c r="GM89" s="188">
        <v>4935</v>
      </c>
      <c r="GN89" s="188">
        <v>81</v>
      </c>
      <c r="GO89" s="188">
        <v>-263</v>
      </c>
      <c r="GP89" s="188">
        <v>4691</v>
      </c>
      <c r="GR89" s="188">
        <v>6357</v>
      </c>
      <c r="GS89" s="188">
        <v>0</v>
      </c>
      <c r="GT89" s="188">
        <v>1780</v>
      </c>
      <c r="GU89" s="188">
        <v>2521</v>
      </c>
      <c r="GV89" s="188">
        <v>4188</v>
      </c>
      <c r="GW89" s="188">
        <v>12592</v>
      </c>
      <c r="GX89" s="188">
        <v>5857</v>
      </c>
      <c r="GY89" s="188">
        <v>-655</v>
      </c>
      <c r="GZ89" s="188">
        <v>0</v>
      </c>
      <c r="HA89" s="188">
        <v>0</v>
      </c>
      <c r="HC89" s="188">
        <v>6067</v>
      </c>
      <c r="HD89" s="188">
        <v>0</v>
      </c>
      <c r="HE89" s="188">
        <v>1601</v>
      </c>
      <c r="HF89" s="188">
        <v>1317</v>
      </c>
      <c r="HG89" s="188">
        <v>5122</v>
      </c>
      <c r="HH89" s="188">
        <v>12103</v>
      </c>
      <c r="HI89" s="188">
        <v>8144</v>
      </c>
      <c r="HJ89" s="188">
        <v>-2042</v>
      </c>
      <c r="HK89" s="188">
        <v>0</v>
      </c>
      <c r="HL89" s="188">
        <v>0</v>
      </c>
      <c r="HN89" s="188">
        <v>7082</v>
      </c>
      <c r="HO89" s="188">
        <v>0</v>
      </c>
      <c r="HP89" s="188">
        <v>1428</v>
      </c>
      <c r="HQ89" s="188">
        <v>1185</v>
      </c>
      <c r="HR89" s="188">
        <v>3520</v>
      </c>
      <c r="HS89" s="188">
        <v>12853</v>
      </c>
      <c r="HT89" s="188">
        <v>8197</v>
      </c>
      <c r="HU89" s="188">
        <v>-196</v>
      </c>
      <c r="HV89" s="188">
        <v>-151</v>
      </c>
      <c r="HW89" s="188">
        <v>0</v>
      </c>
      <c r="HY89" s="188">
        <v>5970</v>
      </c>
      <c r="HZ89" s="188">
        <v>0</v>
      </c>
      <c r="IA89" s="188">
        <v>6599</v>
      </c>
      <c r="IB89" s="188">
        <v>5301</v>
      </c>
      <c r="IC89" s="188">
        <v>2187</v>
      </c>
      <c r="ID89" s="188">
        <v>3591</v>
      </c>
      <c r="IE89" s="188">
        <v>5160</v>
      </c>
      <c r="IF89" s="188">
        <v>-313</v>
      </c>
      <c r="IG89" s="188">
        <v>-201</v>
      </c>
      <c r="IH89" s="188">
        <v>4530</v>
      </c>
      <c r="IJ89" s="188">
        <v>7074</v>
      </c>
      <c r="IK89" s="188">
        <v>0</v>
      </c>
      <c r="IL89" s="188">
        <v>1381</v>
      </c>
      <c r="IM89" s="188">
        <v>1714</v>
      </c>
      <c r="IN89" s="188">
        <v>8716</v>
      </c>
      <c r="IO89" s="188">
        <v>6751</v>
      </c>
      <c r="IP89" s="188">
        <v>8061</v>
      </c>
      <c r="IQ89" s="188">
        <v>-176</v>
      </c>
      <c r="IR89" s="188">
        <v>-151</v>
      </c>
      <c r="IS89" s="188">
        <v>0</v>
      </c>
      <c r="IU89" s="188">
        <v>5935</v>
      </c>
      <c r="IV89" s="188">
        <v>0</v>
      </c>
      <c r="IW89" s="188">
        <v>6274</v>
      </c>
      <c r="IX89" s="188">
        <v>3342</v>
      </c>
      <c r="IY89" s="188">
        <v>1574</v>
      </c>
      <c r="IZ89" s="188">
        <v>6450</v>
      </c>
      <c r="JA89" s="188">
        <v>5212</v>
      </c>
      <c r="JB89" s="188">
        <v>353</v>
      </c>
      <c r="JC89" s="188">
        <v>-199</v>
      </c>
      <c r="JD89" s="188">
        <v>4522</v>
      </c>
      <c r="JF89" s="188">
        <v>6982</v>
      </c>
      <c r="JG89" s="188">
        <v>0</v>
      </c>
      <c r="JH89" s="188">
        <v>7065</v>
      </c>
      <c r="JI89" s="188">
        <v>7523</v>
      </c>
      <c r="JJ89" s="188">
        <v>4032</v>
      </c>
      <c r="JK89" s="188">
        <v>1418</v>
      </c>
      <c r="JL89" s="188">
        <v>4089</v>
      </c>
      <c r="JM89" s="188">
        <v>-1954</v>
      </c>
      <c r="JN89" s="188">
        <v>-175</v>
      </c>
      <c r="JO89" s="188">
        <v>2744</v>
      </c>
      <c r="JQ89" s="188">
        <v>7079</v>
      </c>
      <c r="JR89" s="188">
        <v>0</v>
      </c>
      <c r="JS89" s="188">
        <v>1174</v>
      </c>
      <c r="JT89" s="188">
        <v>1511</v>
      </c>
      <c r="JU89" s="188">
        <v>8318</v>
      </c>
      <c r="JV89" s="188">
        <v>5299</v>
      </c>
      <c r="JW89" s="188">
        <v>9093</v>
      </c>
      <c r="JX89" s="188">
        <v>-56</v>
      </c>
      <c r="JY89" s="188">
        <v>-151</v>
      </c>
      <c r="JZ89" s="188">
        <v>0</v>
      </c>
      <c r="KB89" s="188">
        <v>4238</v>
      </c>
      <c r="KC89" s="188">
        <v>0</v>
      </c>
      <c r="KD89" s="188">
        <v>7024</v>
      </c>
      <c r="KE89" s="188">
        <v>1214</v>
      </c>
      <c r="KF89" s="188">
        <v>721</v>
      </c>
      <c r="KG89" s="188">
        <v>7742</v>
      </c>
      <c r="KH89" s="188">
        <v>3996</v>
      </c>
      <c r="KI89" s="188">
        <v>-66</v>
      </c>
      <c r="KJ89" s="188">
        <v>-263</v>
      </c>
      <c r="KK89" s="188">
        <v>5340</v>
      </c>
      <c r="KM89" s="188">
        <v>7095</v>
      </c>
      <c r="KN89" s="188">
        <v>0</v>
      </c>
      <c r="KO89" s="188">
        <v>7510</v>
      </c>
      <c r="KP89" s="188">
        <v>3156</v>
      </c>
      <c r="KQ89" s="188">
        <v>3012</v>
      </c>
      <c r="KR89" s="188">
        <v>3091</v>
      </c>
      <c r="KS89" s="188">
        <v>3786</v>
      </c>
      <c r="KT89" s="188">
        <v>2069</v>
      </c>
      <c r="KU89" s="188">
        <v>-175</v>
      </c>
      <c r="KV89" s="188">
        <v>2492</v>
      </c>
      <c r="KX89" s="188">
        <v>6076</v>
      </c>
      <c r="KY89" s="188">
        <v>0</v>
      </c>
      <c r="KZ89" s="188">
        <v>1225</v>
      </c>
      <c r="LA89" s="188">
        <v>1708</v>
      </c>
      <c r="LB89" s="188">
        <v>7451</v>
      </c>
      <c r="LC89" s="188">
        <v>10256</v>
      </c>
      <c r="LD89" s="188">
        <v>8170</v>
      </c>
      <c r="LE89" s="188">
        <v>-728</v>
      </c>
      <c r="LF89" s="188">
        <v>-202</v>
      </c>
      <c r="LG89" s="188">
        <v>0</v>
      </c>
      <c r="LI89" s="188">
        <v>7099</v>
      </c>
      <c r="LJ89" s="188">
        <v>0</v>
      </c>
      <c r="LK89" s="188">
        <v>6766</v>
      </c>
      <c r="LL89" s="188">
        <v>2785</v>
      </c>
      <c r="LM89" s="188">
        <v>3292</v>
      </c>
      <c r="LN89" s="188">
        <v>1839</v>
      </c>
      <c r="LO89" s="188">
        <v>3921</v>
      </c>
      <c r="LP89" s="188">
        <v>2583</v>
      </c>
      <c r="LQ89" s="188">
        <v>-176</v>
      </c>
      <c r="LR89" s="188">
        <v>3568</v>
      </c>
      <c r="LT89" s="188">
        <v>6085</v>
      </c>
      <c r="LU89" s="188">
        <v>0</v>
      </c>
      <c r="LV89" s="188">
        <v>1311</v>
      </c>
      <c r="LW89" s="188">
        <v>5554</v>
      </c>
      <c r="LX89" s="188">
        <v>8948</v>
      </c>
      <c r="LY89" s="188">
        <v>3538</v>
      </c>
      <c r="LZ89" s="188">
        <v>7897</v>
      </c>
      <c r="MA89" s="188">
        <v>70</v>
      </c>
      <c r="MB89" s="188">
        <v>-151</v>
      </c>
      <c r="MC89" s="188">
        <v>0</v>
      </c>
    </row>
    <row r="90" spans="2:341">
      <c r="B90" s="208">
        <f t="shared" si="20"/>
        <v>6417.9666666666662</v>
      </c>
      <c r="C90" s="208">
        <f t="shared" si="21"/>
        <v>0</v>
      </c>
      <c r="D90" s="208">
        <f t="shared" si="22"/>
        <v>4031.7333333333331</v>
      </c>
      <c r="E90" s="208">
        <f t="shared" si="23"/>
        <v>2997.7</v>
      </c>
      <c r="F90" s="208">
        <f t="shared" si="24"/>
        <v>4475.9333333333334</v>
      </c>
      <c r="G90" s="208">
        <f t="shared" si="25"/>
        <v>6816.7</v>
      </c>
      <c r="H90" s="208">
        <f t="shared" si="26"/>
        <v>6074.2333333333336</v>
      </c>
      <c r="I90" s="208">
        <f t="shared" si="27"/>
        <v>-553.83333333333337</v>
      </c>
      <c r="J90" s="208">
        <f t="shared" si="28"/>
        <v>-157.86666666666667</v>
      </c>
      <c r="K90" s="208">
        <f t="shared" si="29"/>
        <v>2280.7666666666669</v>
      </c>
      <c r="M90" s="188">
        <v>7083</v>
      </c>
      <c r="N90" s="188">
        <v>0</v>
      </c>
      <c r="O90" s="188">
        <v>1549</v>
      </c>
      <c r="P90" s="188">
        <v>2243</v>
      </c>
      <c r="Q90" s="188">
        <v>7402</v>
      </c>
      <c r="R90" s="188">
        <v>5971</v>
      </c>
      <c r="S90" s="188">
        <v>8745</v>
      </c>
      <c r="T90" s="188">
        <v>-567</v>
      </c>
      <c r="U90" s="188">
        <v>-151</v>
      </c>
      <c r="V90" s="188">
        <v>0</v>
      </c>
      <c r="X90" s="188">
        <v>7067</v>
      </c>
      <c r="Y90" s="188">
        <v>0</v>
      </c>
      <c r="Z90" s="188">
        <v>2227</v>
      </c>
      <c r="AA90" s="188">
        <v>760</v>
      </c>
      <c r="AB90" s="188">
        <v>6723</v>
      </c>
      <c r="AC90" s="188">
        <v>10206</v>
      </c>
      <c r="AD90" s="188">
        <v>4559</v>
      </c>
      <c r="AE90" s="188">
        <v>-1709</v>
      </c>
      <c r="AF90" s="188">
        <v>-102</v>
      </c>
      <c r="AG90" s="188">
        <v>2535</v>
      </c>
      <c r="AI90" s="188">
        <v>6894</v>
      </c>
      <c r="AJ90" s="188">
        <v>0</v>
      </c>
      <c r="AK90" s="188">
        <v>8513</v>
      </c>
      <c r="AL90" s="188">
        <v>2904</v>
      </c>
      <c r="AM90" s="188">
        <v>3453</v>
      </c>
      <c r="AN90" s="188">
        <v>4758</v>
      </c>
      <c r="AO90" s="188">
        <v>3732</v>
      </c>
      <c r="AP90" s="188">
        <v>-1178</v>
      </c>
      <c r="AQ90" s="188">
        <v>-284</v>
      </c>
      <c r="AR90" s="188">
        <v>4114</v>
      </c>
      <c r="AT90" s="188">
        <v>7083</v>
      </c>
      <c r="AU90" s="188">
        <v>0</v>
      </c>
      <c r="AV90" s="188">
        <v>1684</v>
      </c>
      <c r="AW90" s="188">
        <v>2115</v>
      </c>
      <c r="AX90" s="188">
        <v>8640</v>
      </c>
      <c r="AY90" s="188">
        <v>5014</v>
      </c>
      <c r="AZ90" s="188">
        <v>9010</v>
      </c>
      <c r="BA90" s="188">
        <v>-1271</v>
      </c>
      <c r="BB90" s="188">
        <v>-151</v>
      </c>
      <c r="BC90" s="188">
        <v>0</v>
      </c>
      <c r="BE90" s="188">
        <v>5960</v>
      </c>
      <c r="BF90" s="188">
        <v>0</v>
      </c>
      <c r="BG90" s="188">
        <v>7086</v>
      </c>
      <c r="BH90" s="188">
        <v>6085</v>
      </c>
      <c r="BI90" s="188">
        <v>3701</v>
      </c>
      <c r="BJ90" s="188">
        <v>2337</v>
      </c>
      <c r="BK90" s="188">
        <v>5072</v>
      </c>
      <c r="BL90" s="188">
        <v>-737</v>
      </c>
      <c r="BM90" s="188">
        <v>-258</v>
      </c>
      <c r="BN90" s="188">
        <v>3358</v>
      </c>
      <c r="BP90" s="188">
        <v>6910</v>
      </c>
      <c r="BQ90" s="188">
        <v>0</v>
      </c>
      <c r="BR90" s="188">
        <v>797</v>
      </c>
      <c r="BS90" s="188">
        <v>1687</v>
      </c>
      <c r="BT90" s="188">
        <v>7871</v>
      </c>
      <c r="BU90" s="188">
        <v>7381</v>
      </c>
      <c r="BV90" s="188">
        <v>8587</v>
      </c>
      <c r="BW90" s="188">
        <v>7</v>
      </c>
      <c r="BX90" s="188">
        <v>-151</v>
      </c>
      <c r="BY90" s="188">
        <v>0</v>
      </c>
      <c r="CA90" s="188">
        <v>6875</v>
      </c>
      <c r="CB90" s="188">
        <v>0</v>
      </c>
      <c r="CC90" s="188">
        <v>8399</v>
      </c>
      <c r="CD90" s="188">
        <v>3984</v>
      </c>
      <c r="CE90" s="188">
        <v>4965</v>
      </c>
      <c r="CF90" s="188">
        <v>2825</v>
      </c>
      <c r="CG90" s="188">
        <v>4053</v>
      </c>
      <c r="CH90" s="188">
        <v>-944</v>
      </c>
      <c r="CI90" s="188">
        <v>-304</v>
      </c>
      <c r="CJ90" s="188">
        <v>4562</v>
      </c>
      <c r="CL90" s="188">
        <v>5062</v>
      </c>
      <c r="CM90" s="188">
        <v>0</v>
      </c>
      <c r="CN90" s="188">
        <v>6977</v>
      </c>
      <c r="CO90" s="188">
        <v>6705</v>
      </c>
      <c r="CP90" s="188">
        <v>2639</v>
      </c>
      <c r="CQ90" s="188">
        <v>2027</v>
      </c>
      <c r="CR90" s="188">
        <v>4195</v>
      </c>
      <c r="CS90" s="188">
        <v>1730</v>
      </c>
      <c r="CT90" s="188">
        <v>-100</v>
      </c>
      <c r="CU90" s="188">
        <v>2488</v>
      </c>
      <c r="CV90" s="190"/>
      <c r="CW90" s="188">
        <v>6071</v>
      </c>
      <c r="CX90" s="188">
        <v>0</v>
      </c>
      <c r="CY90" s="188">
        <v>2465</v>
      </c>
      <c r="CZ90" s="188">
        <v>3037</v>
      </c>
      <c r="DA90" s="188">
        <v>5217</v>
      </c>
      <c r="DB90" s="188">
        <v>7694</v>
      </c>
      <c r="DC90" s="188">
        <v>9292</v>
      </c>
      <c r="DD90" s="188">
        <v>-2028</v>
      </c>
      <c r="DE90" s="188">
        <v>0</v>
      </c>
      <c r="DF90" s="188">
        <v>0</v>
      </c>
      <c r="DH90" s="188">
        <v>6939</v>
      </c>
      <c r="DI90" s="188">
        <v>0</v>
      </c>
      <c r="DJ90" s="188">
        <v>2503</v>
      </c>
      <c r="DK90" s="188">
        <v>3154</v>
      </c>
      <c r="DL90" s="188">
        <v>4559</v>
      </c>
      <c r="DM90" s="188">
        <v>8211</v>
      </c>
      <c r="DN90" s="188">
        <v>3880</v>
      </c>
      <c r="DO90" s="188">
        <v>341</v>
      </c>
      <c r="DP90" s="188">
        <v>-284</v>
      </c>
      <c r="DQ90" s="188">
        <v>5111</v>
      </c>
      <c r="DS90" s="188">
        <v>7092</v>
      </c>
      <c r="DT90" s="188">
        <v>0</v>
      </c>
      <c r="DU90" s="188">
        <v>1258</v>
      </c>
      <c r="DV90" s="188">
        <v>1809</v>
      </c>
      <c r="DW90" s="188">
        <v>5738</v>
      </c>
      <c r="DX90" s="188">
        <v>5079</v>
      </c>
      <c r="DY90" s="188">
        <v>4836</v>
      </c>
      <c r="DZ90" s="188">
        <v>667</v>
      </c>
      <c r="EA90" s="188">
        <v>-151</v>
      </c>
      <c r="EB90" s="188">
        <v>5585</v>
      </c>
      <c r="ED90" s="188">
        <v>7082</v>
      </c>
      <c r="EE90" s="188">
        <v>0</v>
      </c>
      <c r="EF90" s="188">
        <v>934</v>
      </c>
      <c r="EG90" s="188">
        <v>1363</v>
      </c>
      <c r="EH90" s="188">
        <v>1605</v>
      </c>
      <c r="EI90" s="188">
        <v>13870</v>
      </c>
      <c r="EJ90" s="188">
        <v>9297</v>
      </c>
      <c r="EK90" s="188">
        <v>-1607</v>
      </c>
      <c r="EL90" s="188">
        <v>-100</v>
      </c>
      <c r="EM90" s="188">
        <v>0</v>
      </c>
      <c r="EO90" s="188">
        <v>6458</v>
      </c>
      <c r="EP90" s="188">
        <v>0</v>
      </c>
      <c r="EQ90" s="188">
        <v>5466</v>
      </c>
      <c r="ER90" s="188">
        <v>1798</v>
      </c>
      <c r="ES90" s="188">
        <v>923</v>
      </c>
      <c r="ET90" s="188">
        <v>10567</v>
      </c>
      <c r="EU90" s="188">
        <v>6561</v>
      </c>
      <c r="EV90" s="188">
        <v>-805</v>
      </c>
      <c r="EW90" s="188">
        <v>0</v>
      </c>
      <c r="EX90" s="188">
        <v>0</v>
      </c>
      <c r="EZ90" s="188">
        <v>6863</v>
      </c>
      <c r="FA90" s="188">
        <v>0</v>
      </c>
      <c r="FB90" s="188">
        <v>4981</v>
      </c>
      <c r="FC90" s="188">
        <v>4612</v>
      </c>
      <c r="FD90" s="188">
        <v>4339</v>
      </c>
      <c r="FE90" s="188">
        <v>4108</v>
      </c>
      <c r="FF90" s="188">
        <v>4082</v>
      </c>
      <c r="FG90" s="188">
        <v>-1223</v>
      </c>
      <c r="FH90" s="188">
        <v>-283</v>
      </c>
      <c r="FI90" s="188">
        <v>5365</v>
      </c>
      <c r="FK90" s="188">
        <v>5025</v>
      </c>
      <c r="FL90" s="188">
        <v>0</v>
      </c>
      <c r="FM90" s="188">
        <v>6035</v>
      </c>
      <c r="FN90" s="188">
        <v>4708</v>
      </c>
      <c r="FO90" s="188">
        <v>735</v>
      </c>
      <c r="FP90" s="188">
        <v>9684</v>
      </c>
      <c r="FQ90" s="188">
        <v>4148</v>
      </c>
      <c r="FR90" s="188">
        <v>-1949</v>
      </c>
      <c r="FS90" s="188">
        <v>-92</v>
      </c>
      <c r="FT90" s="188">
        <v>3887</v>
      </c>
      <c r="FV90" s="188">
        <v>5884</v>
      </c>
      <c r="FW90" s="188">
        <v>0</v>
      </c>
      <c r="FX90" s="188">
        <v>1437</v>
      </c>
      <c r="FY90" s="188">
        <v>2144</v>
      </c>
      <c r="FZ90" s="188">
        <v>2046</v>
      </c>
      <c r="GA90" s="188">
        <v>13667</v>
      </c>
      <c r="GB90" s="188">
        <v>5582</v>
      </c>
      <c r="GC90" s="188">
        <v>-2714</v>
      </c>
      <c r="GD90" s="188">
        <v>-100</v>
      </c>
      <c r="GE90" s="188">
        <v>3580</v>
      </c>
      <c r="GG90" s="188">
        <v>5038</v>
      </c>
      <c r="GH90" s="188">
        <v>0</v>
      </c>
      <c r="GI90" s="188">
        <v>7680</v>
      </c>
      <c r="GJ90" s="188">
        <v>2740</v>
      </c>
      <c r="GK90" s="188">
        <v>4054</v>
      </c>
      <c r="GL90" s="188">
        <v>3477</v>
      </c>
      <c r="GM90" s="188">
        <v>4935</v>
      </c>
      <c r="GN90" s="188">
        <v>-201</v>
      </c>
      <c r="GO90" s="188">
        <v>-248</v>
      </c>
      <c r="GP90" s="188">
        <v>4691</v>
      </c>
      <c r="GR90" s="188">
        <v>6355</v>
      </c>
      <c r="GS90" s="188">
        <v>0</v>
      </c>
      <c r="GT90" s="188">
        <v>1799</v>
      </c>
      <c r="GU90" s="188">
        <v>2710</v>
      </c>
      <c r="GV90" s="188">
        <v>4413</v>
      </c>
      <c r="GW90" s="188">
        <v>12401</v>
      </c>
      <c r="GX90" s="188">
        <v>5904</v>
      </c>
      <c r="GY90" s="188">
        <v>-934</v>
      </c>
      <c r="GZ90" s="188">
        <v>0</v>
      </c>
      <c r="HA90" s="188">
        <v>0</v>
      </c>
      <c r="HC90" s="188">
        <v>6069</v>
      </c>
      <c r="HD90" s="188">
        <v>0</v>
      </c>
      <c r="HE90" s="188">
        <v>1567</v>
      </c>
      <c r="HF90" s="188">
        <v>1221</v>
      </c>
      <c r="HG90" s="188">
        <v>4845</v>
      </c>
      <c r="HH90" s="188">
        <v>12144</v>
      </c>
      <c r="HI90" s="188">
        <v>8187</v>
      </c>
      <c r="HJ90" s="188">
        <v>-2286</v>
      </c>
      <c r="HK90" s="188">
        <v>0</v>
      </c>
      <c r="HL90" s="188">
        <v>0</v>
      </c>
      <c r="HN90" s="188">
        <v>7078</v>
      </c>
      <c r="HO90" s="188">
        <v>0</v>
      </c>
      <c r="HP90" s="188">
        <v>1428</v>
      </c>
      <c r="HQ90" s="188">
        <v>1041</v>
      </c>
      <c r="HR90" s="188">
        <v>3434</v>
      </c>
      <c r="HS90" s="188">
        <v>12910</v>
      </c>
      <c r="HT90" s="188">
        <v>8153</v>
      </c>
      <c r="HU90" s="188">
        <v>-266</v>
      </c>
      <c r="HV90" s="188">
        <v>-151</v>
      </c>
      <c r="HW90" s="188">
        <v>0</v>
      </c>
      <c r="HY90" s="188">
        <v>5971</v>
      </c>
      <c r="HZ90" s="188">
        <v>0</v>
      </c>
      <c r="IA90" s="188">
        <v>6556</v>
      </c>
      <c r="IB90" s="188">
        <v>5020</v>
      </c>
      <c r="IC90" s="188">
        <v>2089</v>
      </c>
      <c r="ID90" s="188">
        <v>3637</v>
      </c>
      <c r="IE90" s="188">
        <v>5160</v>
      </c>
      <c r="IF90" s="188">
        <v>-445</v>
      </c>
      <c r="IG90" s="188">
        <v>-202</v>
      </c>
      <c r="IH90" s="188">
        <v>4533</v>
      </c>
      <c r="IJ90" s="188">
        <v>7074</v>
      </c>
      <c r="IK90" s="188">
        <v>0</v>
      </c>
      <c r="IL90" s="188">
        <v>1354</v>
      </c>
      <c r="IM90" s="188">
        <v>1655</v>
      </c>
      <c r="IN90" s="188">
        <v>8393</v>
      </c>
      <c r="IO90" s="188">
        <v>6900</v>
      </c>
      <c r="IP90" s="188">
        <v>8038</v>
      </c>
      <c r="IQ90" s="188">
        <v>-285</v>
      </c>
      <c r="IR90" s="188">
        <v>-150</v>
      </c>
      <c r="IS90" s="188">
        <v>0</v>
      </c>
      <c r="IU90" s="188">
        <v>5936</v>
      </c>
      <c r="IV90" s="188">
        <v>0</v>
      </c>
      <c r="IW90" s="188">
        <v>6199</v>
      </c>
      <c r="IX90" s="188">
        <v>3136</v>
      </c>
      <c r="IY90" s="188">
        <v>1197</v>
      </c>
      <c r="IZ90" s="188">
        <v>6592</v>
      </c>
      <c r="JA90" s="188">
        <v>5212</v>
      </c>
      <c r="JB90" s="188">
        <v>284</v>
      </c>
      <c r="JC90" s="188">
        <v>-196</v>
      </c>
      <c r="JD90" s="188">
        <v>4540</v>
      </c>
      <c r="JF90" s="188">
        <v>6981</v>
      </c>
      <c r="JG90" s="188">
        <v>0</v>
      </c>
      <c r="JH90" s="188">
        <v>7081</v>
      </c>
      <c r="JI90" s="188">
        <v>7553</v>
      </c>
      <c r="JJ90" s="188">
        <v>4059</v>
      </c>
      <c r="JK90" s="188">
        <v>1407</v>
      </c>
      <c r="JL90" s="188">
        <v>4089</v>
      </c>
      <c r="JM90" s="188">
        <v>-2401</v>
      </c>
      <c r="JN90" s="188">
        <v>-175</v>
      </c>
      <c r="JO90" s="188">
        <v>2752</v>
      </c>
      <c r="JQ90" s="188">
        <v>7082</v>
      </c>
      <c r="JR90" s="188">
        <v>0</v>
      </c>
      <c r="JS90" s="188">
        <v>1191</v>
      </c>
      <c r="JT90" s="188">
        <v>1497</v>
      </c>
      <c r="JU90" s="188">
        <v>8051</v>
      </c>
      <c r="JV90" s="188">
        <v>5129</v>
      </c>
      <c r="JW90" s="188">
        <v>9037</v>
      </c>
      <c r="JX90" s="188">
        <v>216</v>
      </c>
      <c r="JY90" s="188">
        <v>-151</v>
      </c>
      <c r="JZ90" s="188">
        <v>0</v>
      </c>
      <c r="KB90" s="188">
        <v>4240</v>
      </c>
      <c r="KC90" s="188">
        <v>0</v>
      </c>
      <c r="KD90" s="188">
        <v>7035</v>
      </c>
      <c r="KE90" s="188">
        <v>1247</v>
      </c>
      <c r="KF90" s="188">
        <v>1030</v>
      </c>
      <c r="KG90" s="188">
        <v>7779</v>
      </c>
      <c r="KH90" s="188">
        <v>3996</v>
      </c>
      <c r="KI90" s="188">
        <v>-622</v>
      </c>
      <c r="KJ90" s="188">
        <v>-248</v>
      </c>
      <c r="KK90" s="188">
        <v>5266</v>
      </c>
      <c r="KM90" s="188">
        <v>7098</v>
      </c>
      <c r="KN90" s="188">
        <v>0</v>
      </c>
      <c r="KO90" s="188">
        <v>7502</v>
      </c>
      <c r="KP90" s="188">
        <v>3060</v>
      </c>
      <c r="KQ90" s="188">
        <v>2916</v>
      </c>
      <c r="KR90" s="188">
        <v>3006</v>
      </c>
      <c r="KS90" s="188">
        <v>3780</v>
      </c>
      <c r="KT90" s="188">
        <v>2076</v>
      </c>
      <c r="KU90" s="188">
        <v>-176</v>
      </c>
      <c r="KV90" s="188">
        <v>2481</v>
      </c>
      <c r="KX90" s="188">
        <v>6088</v>
      </c>
      <c r="KY90" s="188">
        <v>0</v>
      </c>
      <c r="KZ90" s="188">
        <v>1199</v>
      </c>
      <c r="LA90" s="188">
        <v>1710</v>
      </c>
      <c r="LB90" s="188">
        <v>7191</v>
      </c>
      <c r="LC90" s="188">
        <v>10293</v>
      </c>
      <c r="LD90" s="188">
        <v>8201</v>
      </c>
      <c r="LE90" s="188">
        <v>-861</v>
      </c>
      <c r="LF90" s="188">
        <v>-201</v>
      </c>
      <c r="LG90" s="188">
        <v>0</v>
      </c>
      <c r="LI90" s="188">
        <v>7098</v>
      </c>
      <c r="LJ90" s="188">
        <v>0</v>
      </c>
      <c r="LK90" s="188">
        <v>6761</v>
      </c>
      <c r="LL90" s="188">
        <v>2725</v>
      </c>
      <c r="LM90" s="188">
        <v>3306</v>
      </c>
      <c r="LN90" s="188">
        <v>1846</v>
      </c>
      <c r="LO90" s="188">
        <v>3921</v>
      </c>
      <c r="LP90" s="188">
        <v>2454</v>
      </c>
      <c r="LQ90" s="188">
        <v>-176</v>
      </c>
      <c r="LR90" s="188">
        <v>3575</v>
      </c>
      <c r="LT90" s="188">
        <v>6083</v>
      </c>
      <c r="LU90" s="188">
        <v>0</v>
      </c>
      <c r="LV90" s="188">
        <v>1289</v>
      </c>
      <c r="LW90" s="188">
        <v>5508</v>
      </c>
      <c r="LX90" s="188">
        <v>8744</v>
      </c>
      <c r="LY90" s="188">
        <v>3581</v>
      </c>
      <c r="LZ90" s="188">
        <v>7983</v>
      </c>
      <c r="MA90" s="188">
        <v>643</v>
      </c>
      <c r="MB90" s="188">
        <v>-151</v>
      </c>
      <c r="MC90" s="188">
        <v>0</v>
      </c>
    </row>
    <row r="91" spans="2:341">
      <c r="B91" s="208">
        <f t="shared" si="20"/>
        <v>6416.3</v>
      </c>
      <c r="C91" s="208">
        <f t="shared" si="21"/>
        <v>0</v>
      </c>
      <c r="D91" s="208">
        <f t="shared" si="22"/>
        <v>4045.9</v>
      </c>
      <c r="E91" s="208">
        <f t="shared" si="23"/>
        <v>3005.6666666666665</v>
      </c>
      <c r="F91" s="208">
        <f t="shared" si="24"/>
        <v>4275.4666666666662</v>
      </c>
      <c r="G91" s="208">
        <f t="shared" si="25"/>
        <v>6847.1</v>
      </c>
      <c r="H91" s="208">
        <f t="shared" si="26"/>
        <v>6061.9666666666662</v>
      </c>
      <c r="I91" s="208">
        <f t="shared" si="27"/>
        <v>-622</v>
      </c>
      <c r="J91" s="208">
        <f t="shared" si="28"/>
        <v>-155.36666666666667</v>
      </c>
      <c r="K91" s="208">
        <f t="shared" si="29"/>
        <v>2282.3000000000002</v>
      </c>
      <c r="M91" s="188">
        <v>7081</v>
      </c>
      <c r="N91" s="188">
        <v>0</v>
      </c>
      <c r="O91" s="188">
        <v>1583</v>
      </c>
      <c r="P91" s="188">
        <v>2252</v>
      </c>
      <c r="Q91" s="188">
        <v>7374</v>
      </c>
      <c r="R91" s="188">
        <v>5906</v>
      </c>
      <c r="S91" s="188">
        <v>8563</v>
      </c>
      <c r="T91" s="188">
        <v>-657</v>
      </c>
      <c r="U91" s="188">
        <v>-150</v>
      </c>
      <c r="V91" s="188">
        <v>0</v>
      </c>
      <c r="X91" s="188">
        <v>7071</v>
      </c>
      <c r="Y91" s="188">
        <v>0</v>
      </c>
      <c r="Z91" s="188">
        <v>2156</v>
      </c>
      <c r="AA91" s="188">
        <v>792</v>
      </c>
      <c r="AB91" s="188">
        <v>6355</v>
      </c>
      <c r="AC91" s="188">
        <v>10450</v>
      </c>
      <c r="AD91" s="188">
        <v>4527</v>
      </c>
      <c r="AE91" s="188">
        <v>-1889</v>
      </c>
      <c r="AF91" s="188">
        <v>-102</v>
      </c>
      <c r="AG91" s="188">
        <v>2739</v>
      </c>
      <c r="AI91" s="188">
        <v>6882</v>
      </c>
      <c r="AJ91" s="188">
        <v>0</v>
      </c>
      <c r="AK91" s="188">
        <v>8527</v>
      </c>
      <c r="AL91" s="188">
        <v>2990</v>
      </c>
      <c r="AM91" s="188">
        <v>3417</v>
      </c>
      <c r="AN91" s="188">
        <v>4759</v>
      </c>
      <c r="AO91" s="188">
        <v>3722</v>
      </c>
      <c r="AP91" s="188">
        <v>-1255</v>
      </c>
      <c r="AQ91" s="188">
        <v>-284</v>
      </c>
      <c r="AR91" s="188">
        <v>4163</v>
      </c>
      <c r="AT91" s="188">
        <v>7086</v>
      </c>
      <c r="AU91" s="188">
        <v>0</v>
      </c>
      <c r="AV91" s="188">
        <v>1668</v>
      </c>
      <c r="AW91" s="188">
        <v>2039</v>
      </c>
      <c r="AX91" s="188">
        <v>8355</v>
      </c>
      <c r="AY91" s="188">
        <v>5201</v>
      </c>
      <c r="AZ91" s="188">
        <v>9050</v>
      </c>
      <c r="BA91" s="188">
        <v>-1499</v>
      </c>
      <c r="BB91" s="188">
        <v>-150</v>
      </c>
      <c r="BC91" s="188">
        <v>0</v>
      </c>
      <c r="BE91" s="188">
        <v>5962</v>
      </c>
      <c r="BF91" s="188">
        <v>0</v>
      </c>
      <c r="BG91" s="188">
        <v>7183</v>
      </c>
      <c r="BH91" s="188">
        <v>6350</v>
      </c>
      <c r="BI91" s="188">
        <v>3260</v>
      </c>
      <c r="BJ91" s="188">
        <v>2360</v>
      </c>
      <c r="BK91" s="188">
        <v>5096</v>
      </c>
      <c r="BL91" s="188">
        <v>-790</v>
      </c>
      <c r="BM91" s="188">
        <v>-234</v>
      </c>
      <c r="BN91" s="188">
        <v>3355</v>
      </c>
      <c r="BP91" s="188">
        <v>6893</v>
      </c>
      <c r="BQ91" s="188">
        <v>0</v>
      </c>
      <c r="BR91" s="188">
        <v>764</v>
      </c>
      <c r="BS91" s="188">
        <v>1736</v>
      </c>
      <c r="BT91" s="188">
        <v>7523</v>
      </c>
      <c r="BU91" s="188">
        <v>7499</v>
      </c>
      <c r="BV91" s="188">
        <v>8660</v>
      </c>
      <c r="BW91" s="188">
        <v>-364</v>
      </c>
      <c r="BX91" s="188">
        <v>-150</v>
      </c>
      <c r="BY91" s="188">
        <v>0</v>
      </c>
      <c r="CA91" s="188">
        <v>6877</v>
      </c>
      <c r="CB91" s="188">
        <v>0</v>
      </c>
      <c r="CC91" s="188">
        <v>8523</v>
      </c>
      <c r="CD91" s="188">
        <v>4153</v>
      </c>
      <c r="CE91" s="188">
        <v>4843</v>
      </c>
      <c r="CF91" s="188">
        <v>2957</v>
      </c>
      <c r="CG91" s="188">
        <v>4033</v>
      </c>
      <c r="CH91" s="188">
        <v>-1298</v>
      </c>
      <c r="CI91" s="188">
        <v>-304</v>
      </c>
      <c r="CJ91" s="188">
        <v>4485</v>
      </c>
      <c r="CL91" s="188">
        <v>5061</v>
      </c>
      <c r="CM91" s="188">
        <v>0</v>
      </c>
      <c r="CN91" s="188">
        <v>6966</v>
      </c>
      <c r="CO91" s="188">
        <v>6490</v>
      </c>
      <c r="CP91" s="188">
        <v>2676</v>
      </c>
      <c r="CQ91" s="188">
        <v>2055</v>
      </c>
      <c r="CR91" s="188">
        <v>4213</v>
      </c>
      <c r="CS91" s="188">
        <v>1809</v>
      </c>
      <c r="CT91" s="188">
        <v>-100</v>
      </c>
      <c r="CU91" s="188">
        <v>2502</v>
      </c>
      <c r="CV91" s="190"/>
      <c r="CW91" s="188">
        <v>6072</v>
      </c>
      <c r="CX91" s="188">
        <v>0</v>
      </c>
      <c r="CY91" s="188">
        <v>2462</v>
      </c>
      <c r="CZ91" s="188">
        <v>2896</v>
      </c>
      <c r="DA91" s="188">
        <v>5176</v>
      </c>
      <c r="DB91" s="188">
        <v>7756</v>
      </c>
      <c r="DC91" s="188">
        <v>9261</v>
      </c>
      <c r="DD91" s="188">
        <v>-2006</v>
      </c>
      <c r="DE91" s="188">
        <v>0</v>
      </c>
      <c r="DF91" s="188">
        <v>0</v>
      </c>
      <c r="DH91" s="188">
        <v>6933</v>
      </c>
      <c r="DI91" s="188">
        <v>0</v>
      </c>
      <c r="DJ91" s="188">
        <v>2494</v>
      </c>
      <c r="DK91" s="188">
        <v>2960</v>
      </c>
      <c r="DL91" s="188">
        <v>4473</v>
      </c>
      <c r="DM91" s="188">
        <v>8292</v>
      </c>
      <c r="DN91" s="188">
        <v>3878</v>
      </c>
      <c r="DO91" s="188">
        <v>390</v>
      </c>
      <c r="DP91" s="188">
        <v>-284</v>
      </c>
      <c r="DQ91" s="188">
        <v>5095</v>
      </c>
      <c r="DS91" s="188">
        <v>7092</v>
      </c>
      <c r="DT91" s="188">
        <v>0</v>
      </c>
      <c r="DU91" s="188">
        <v>1285</v>
      </c>
      <c r="DV91" s="188">
        <v>1874</v>
      </c>
      <c r="DW91" s="188">
        <v>5505</v>
      </c>
      <c r="DX91" s="188">
        <v>5116</v>
      </c>
      <c r="DY91" s="188">
        <v>4847</v>
      </c>
      <c r="DZ91" s="188">
        <v>611</v>
      </c>
      <c r="EA91" s="188">
        <v>-150</v>
      </c>
      <c r="EB91" s="188">
        <v>5576</v>
      </c>
      <c r="ED91" s="188">
        <v>7079</v>
      </c>
      <c r="EE91" s="188">
        <v>0</v>
      </c>
      <c r="EF91" s="188">
        <v>1006</v>
      </c>
      <c r="EG91" s="188">
        <v>1398</v>
      </c>
      <c r="EH91" s="188">
        <v>1782</v>
      </c>
      <c r="EI91" s="188">
        <v>13371</v>
      </c>
      <c r="EJ91" s="188">
        <v>9033</v>
      </c>
      <c r="EK91" s="188">
        <v>-1483</v>
      </c>
      <c r="EL91" s="188">
        <v>-100</v>
      </c>
      <c r="EM91" s="188">
        <v>0</v>
      </c>
      <c r="EO91" s="188">
        <v>6459</v>
      </c>
      <c r="EP91" s="188">
        <v>0</v>
      </c>
      <c r="EQ91" s="188">
        <v>5327</v>
      </c>
      <c r="ER91" s="188">
        <v>1749</v>
      </c>
      <c r="ES91" s="188">
        <v>721</v>
      </c>
      <c r="ET91" s="188">
        <v>10649</v>
      </c>
      <c r="EU91" s="188">
        <v>6550</v>
      </c>
      <c r="EV91" s="188">
        <v>-390</v>
      </c>
      <c r="EW91" s="188">
        <v>0</v>
      </c>
      <c r="EX91" s="188">
        <v>0</v>
      </c>
      <c r="EZ91" s="188">
        <v>6853</v>
      </c>
      <c r="FA91" s="188">
        <v>0</v>
      </c>
      <c r="FB91" s="188">
        <v>5055</v>
      </c>
      <c r="FC91" s="188">
        <v>4723</v>
      </c>
      <c r="FD91" s="188">
        <v>4148</v>
      </c>
      <c r="FE91" s="188">
        <v>4096</v>
      </c>
      <c r="FF91" s="188">
        <v>3969</v>
      </c>
      <c r="FG91" s="188">
        <v>-1163</v>
      </c>
      <c r="FH91" s="188">
        <v>-283</v>
      </c>
      <c r="FI91" s="188">
        <v>5382</v>
      </c>
      <c r="FK91" s="188">
        <v>5022</v>
      </c>
      <c r="FL91" s="188">
        <v>0</v>
      </c>
      <c r="FM91" s="188">
        <v>6024</v>
      </c>
      <c r="FN91" s="188">
        <v>4633</v>
      </c>
      <c r="FO91" s="188">
        <v>656</v>
      </c>
      <c r="FP91" s="188">
        <v>9659</v>
      </c>
      <c r="FQ91" s="188">
        <v>4145</v>
      </c>
      <c r="FR91" s="188">
        <v>-2119</v>
      </c>
      <c r="FS91" s="188">
        <v>-81</v>
      </c>
      <c r="FT91" s="188">
        <v>3880</v>
      </c>
      <c r="FV91" s="188">
        <v>5889</v>
      </c>
      <c r="FW91" s="188">
        <v>0</v>
      </c>
      <c r="FX91" s="188">
        <v>1394</v>
      </c>
      <c r="FY91" s="188">
        <v>1990</v>
      </c>
      <c r="FZ91" s="188">
        <v>2171</v>
      </c>
      <c r="GA91" s="188">
        <v>13958</v>
      </c>
      <c r="GB91" s="188">
        <v>5523</v>
      </c>
      <c r="GC91" s="188">
        <v>-3120</v>
      </c>
      <c r="GD91" s="188">
        <v>-100</v>
      </c>
      <c r="GE91" s="188">
        <v>3452</v>
      </c>
      <c r="GG91" s="188">
        <v>5033</v>
      </c>
      <c r="GH91" s="188">
        <v>0</v>
      </c>
      <c r="GI91" s="188">
        <v>7678</v>
      </c>
      <c r="GJ91" s="188">
        <v>2906</v>
      </c>
      <c r="GK91" s="188">
        <v>4027</v>
      </c>
      <c r="GL91" s="188">
        <v>3524</v>
      </c>
      <c r="GM91" s="188">
        <v>4939</v>
      </c>
      <c r="GN91" s="188">
        <v>-320</v>
      </c>
      <c r="GO91" s="188">
        <v>-233</v>
      </c>
      <c r="GP91" s="188">
        <v>4557</v>
      </c>
      <c r="GR91" s="188">
        <v>6358</v>
      </c>
      <c r="GS91" s="188">
        <v>0</v>
      </c>
      <c r="GT91" s="188">
        <v>1812</v>
      </c>
      <c r="GU91" s="188">
        <v>2449</v>
      </c>
      <c r="GV91" s="188">
        <v>4148</v>
      </c>
      <c r="GW91" s="188">
        <v>12605</v>
      </c>
      <c r="GX91" s="188">
        <v>5882</v>
      </c>
      <c r="GY91" s="188">
        <v>-850</v>
      </c>
      <c r="GZ91" s="188">
        <v>0</v>
      </c>
      <c r="HA91" s="188">
        <v>0</v>
      </c>
      <c r="HC91" s="188">
        <v>6070</v>
      </c>
      <c r="HD91" s="188">
        <v>0</v>
      </c>
      <c r="HE91" s="188">
        <v>1606</v>
      </c>
      <c r="HF91" s="188">
        <v>1620</v>
      </c>
      <c r="HG91" s="188">
        <v>4410</v>
      </c>
      <c r="HH91" s="188">
        <v>12157</v>
      </c>
      <c r="HI91" s="188">
        <v>8308</v>
      </c>
      <c r="HJ91" s="188">
        <v>-2479</v>
      </c>
      <c r="HK91" s="188">
        <v>0</v>
      </c>
      <c r="HL91" s="188">
        <v>0</v>
      </c>
      <c r="HN91" s="188">
        <v>7082</v>
      </c>
      <c r="HO91" s="188">
        <v>0</v>
      </c>
      <c r="HP91" s="188">
        <v>1340</v>
      </c>
      <c r="HQ91" s="188">
        <v>934</v>
      </c>
      <c r="HR91" s="188">
        <v>2795</v>
      </c>
      <c r="HS91" s="188">
        <v>12971</v>
      </c>
      <c r="HT91" s="188">
        <v>8118</v>
      </c>
      <c r="HU91" s="188">
        <v>172</v>
      </c>
      <c r="HV91" s="188">
        <v>-150</v>
      </c>
      <c r="HW91" s="188">
        <v>0</v>
      </c>
      <c r="HY91" s="188">
        <v>5968</v>
      </c>
      <c r="HZ91" s="188">
        <v>0</v>
      </c>
      <c r="IA91" s="188">
        <v>6511</v>
      </c>
      <c r="IB91" s="188">
        <v>5073</v>
      </c>
      <c r="IC91" s="188">
        <v>1709</v>
      </c>
      <c r="ID91" s="188">
        <v>3832</v>
      </c>
      <c r="IE91" s="188">
        <v>5144</v>
      </c>
      <c r="IF91" s="188">
        <v>-317</v>
      </c>
      <c r="IG91" s="188">
        <v>-201</v>
      </c>
      <c r="IH91" s="188">
        <v>4535</v>
      </c>
      <c r="IJ91" s="188">
        <v>7077</v>
      </c>
      <c r="IK91" s="188">
        <v>0</v>
      </c>
      <c r="IL91" s="188">
        <v>1329</v>
      </c>
      <c r="IM91" s="188">
        <v>1520</v>
      </c>
      <c r="IN91" s="188">
        <v>7959</v>
      </c>
      <c r="IO91" s="188">
        <v>6971</v>
      </c>
      <c r="IP91" s="188">
        <v>8141</v>
      </c>
      <c r="IQ91" s="188">
        <v>-190</v>
      </c>
      <c r="IR91" s="188">
        <v>-151</v>
      </c>
      <c r="IS91" s="188">
        <v>0</v>
      </c>
      <c r="IU91" s="188">
        <v>5938</v>
      </c>
      <c r="IV91" s="188">
        <v>0</v>
      </c>
      <c r="IW91" s="188">
        <v>6430</v>
      </c>
      <c r="IX91" s="188">
        <v>3158</v>
      </c>
      <c r="IY91" s="188">
        <v>851</v>
      </c>
      <c r="IZ91" s="188">
        <v>6622</v>
      </c>
      <c r="JA91" s="188">
        <v>5188</v>
      </c>
      <c r="JB91" s="188">
        <v>-131</v>
      </c>
      <c r="JC91" s="188">
        <v>-194</v>
      </c>
      <c r="JD91" s="188">
        <v>4546</v>
      </c>
      <c r="JF91" s="188">
        <v>6976</v>
      </c>
      <c r="JG91" s="188">
        <v>0</v>
      </c>
      <c r="JH91" s="188">
        <v>7072</v>
      </c>
      <c r="JI91" s="188">
        <v>7799</v>
      </c>
      <c r="JJ91" s="188">
        <v>3941</v>
      </c>
      <c r="JK91" s="188">
        <v>1300</v>
      </c>
      <c r="JL91" s="188">
        <v>4112</v>
      </c>
      <c r="JM91" s="188">
        <v>-2652</v>
      </c>
      <c r="JN91" s="188">
        <v>-175</v>
      </c>
      <c r="JO91" s="188">
        <v>2820</v>
      </c>
      <c r="JQ91" s="188">
        <v>7076</v>
      </c>
      <c r="JR91" s="188">
        <v>0</v>
      </c>
      <c r="JS91" s="188">
        <v>1172</v>
      </c>
      <c r="JT91" s="188">
        <v>1433</v>
      </c>
      <c r="JU91" s="188">
        <v>8033</v>
      </c>
      <c r="JV91" s="188">
        <v>5048</v>
      </c>
      <c r="JW91" s="188">
        <v>9040</v>
      </c>
      <c r="JX91" s="188">
        <v>-128</v>
      </c>
      <c r="JY91" s="188">
        <v>-151</v>
      </c>
      <c r="JZ91" s="188">
        <v>0</v>
      </c>
      <c r="KB91" s="188">
        <v>4237</v>
      </c>
      <c r="KC91" s="188">
        <v>0</v>
      </c>
      <c r="KD91" s="188">
        <v>7222</v>
      </c>
      <c r="KE91" s="188">
        <v>1357</v>
      </c>
      <c r="KF91" s="188">
        <v>567</v>
      </c>
      <c r="KG91" s="188">
        <v>7835</v>
      </c>
      <c r="KH91" s="188">
        <v>3937</v>
      </c>
      <c r="KI91" s="188">
        <v>-712</v>
      </c>
      <c r="KJ91" s="188">
        <v>-232</v>
      </c>
      <c r="KK91" s="188">
        <v>5290</v>
      </c>
      <c r="KM91" s="188">
        <v>7092</v>
      </c>
      <c r="KN91" s="188">
        <v>0</v>
      </c>
      <c r="KO91" s="188">
        <v>7498</v>
      </c>
      <c r="KP91" s="188">
        <v>3113</v>
      </c>
      <c r="KQ91" s="188">
        <v>2692</v>
      </c>
      <c r="KR91" s="188">
        <v>2984</v>
      </c>
      <c r="KS91" s="188">
        <v>3777</v>
      </c>
      <c r="KT91" s="188">
        <v>1939</v>
      </c>
      <c r="KU91" s="188">
        <v>-175</v>
      </c>
      <c r="KV91" s="188">
        <v>2509</v>
      </c>
      <c r="KX91" s="188">
        <v>6084</v>
      </c>
      <c r="KY91" s="188">
        <v>0</v>
      </c>
      <c r="KZ91" s="188">
        <v>1221</v>
      </c>
      <c r="LA91" s="188">
        <v>1548</v>
      </c>
      <c r="LB91" s="188">
        <v>7152</v>
      </c>
      <c r="LC91" s="188">
        <v>10177</v>
      </c>
      <c r="LD91" s="188">
        <v>8281</v>
      </c>
      <c r="LE91" s="188">
        <v>-921</v>
      </c>
      <c r="LF91" s="188">
        <v>-201</v>
      </c>
      <c r="LG91" s="188">
        <v>0</v>
      </c>
      <c r="LI91" s="188">
        <v>7105</v>
      </c>
      <c r="LJ91" s="188">
        <v>0</v>
      </c>
      <c r="LK91" s="188">
        <v>6776</v>
      </c>
      <c r="LL91" s="188">
        <v>2829</v>
      </c>
      <c r="LM91" s="188">
        <v>3328</v>
      </c>
      <c r="LN91" s="188">
        <v>1712</v>
      </c>
      <c r="LO91" s="188">
        <v>3924</v>
      </c>
      <c r="LP91" s="188">
        <v>2206</v>
      </c>
      <c r="LQ91" s="188">
        <v>-175</v>
      </c>
      <c r="LR91" s="188">
        <v>3583</v>
      </c>
      <c r="LT91" s="188">
        <v>6081</v>
      </c>
      <c r="LU91" s="188">
        <v>0</v>
      </c>
      <c r="LV91" s="188">
        <v>1293</v>
      </c>
      <c r="LW91" s="188">
        <v>5406</v>
      </c>
      <c r="LX91" s="188">
        <v>8217</v>
      </c>
      <c r="LY91" s="188">
        <v>3591</v>
      </c>
      <c r="LZ91" s="188">
        <v>7998</v>
      </c>
      <c r="MA91" s="188">
        <v>946</v>
      </c>
      <c r="MB91" s="188">
        <v>-151</v>
      </c>
      <c r="MC91" s="188">
        <v>0</v>
      </c>
    </row>
    <row r="92" spans="2:341">
      <c r="B92" s="208">
        <f t="shared" si="20"/>
        <v>6415.9333333333334</v>
      </c>
      <c r="C92" s="208">
        <f t="shared" si="21"/>
        <v>0</v>
      </c>
      <c r="D92" s="208">
        <f t="shared" si="22"/>
        <v>4037.5333333333333</v>
      </c>
      <c r="E92" s="208">
        <f t="shared" si="23"/>
        <v>2999.8333333333335</v>
      </c>
      <c r="F92" s="208">
        <f t="shared" si="24"/>
        <v>4169.9666666666662</v>
      </c>
      <c r="G92" s="208">
        <f t="shared" si="25"/>
        <v>6851.9</v>
      </c>
      <c r="H92" s="208">
        <f t="shared" si="26"/>
        <v>6056.7666666666664</v>
      </c>
      <c r="I92" s="208">
        <f t="shared" si="27"/>
        <v>-653.13333333333333</v>
      </c>
      <c r="J92" s="208">
        <f t="shared" si="28"/>
        <v>-155.43333333333334</v>
      </c>
      <c r="K92" s="208">
        <f t="shared" si="29"/>
        <v>2281.3000000000002</v>
      </c>
      <c r="M92" s="188">
        <v>7080</v>
      </c>
      <c r="N92" s="188">
        <v>0</v>
      </c>
      <c r="O92" s="188">
        <v>1534</v>
      </c>
      <c r="P92" s="188">
        <v>2157</v>
      </c>
      <c r="Q92" s="188">
        <v>7500</v>
      </c>
      <c r="R92" s="188">
        <v>5795</v>
      </c>
      <c r="S92" s="188">
        <v>8528</v>
      </c>
      <c r="T92" s="188">
        <v>-761</v>
      </c>
      <c r="U92" s="188">
        <v>-151</v>
      </c>
      <c r="V92" s="188">
        <v>0</v>
      </c>
      <c r="X92" s="188">
        <v>7075</v>
      </c>
      <c r="Y92" s="188">
        <v>0</v>
      </c>
      <c r="Z92" s="188">
        <v>2154</v>
      </c>
      <c r="AA92" s="188">
        <v>885</v>
      </c>
      <c r="AB92" s="188">
        <v>6420</v>
      </c>
      <c r="AC92" s="188">
        <v>10466</v>
      </c>
      <c r="AD92" s="188">
        <v>4527</v>
      </c>
      <c r="AE92" s="188">
        <v>-1942</v>
      </c>
      <c r="AF92" s="188">
        <v>-102</v>
      </c>
      <c r="AG92" s="188">
        <v>2688</v>
      </c>
      <c r="AI92" s="188">
        <v>6886</v>
      </c>
      <c r="AJ92" s="188">
        <v>0</v>
      </c>
      <c r="AK92" s="188">
        <v>8528</v>
      </c>
      <c r="AL92" s="188">
        <v>2862</v>
      </c>
      <c r="AM92" s="188">
        <v>2948</v>
      </c>
      <c r="AN92" s="188">
        <v>4849</v>
      </c>
      <c r="AO92" s="188">
        <v>3722</v>
      </c>
      <c r="AP92" s="188">
        <v>-1299</v>
      </c>
      <c r="AQ92" s="188">
        <v>-284</v>
      </c>
      <c r="AR92" s="188">
        <v>4225</v>
      </c>
      <c r="AT92" s="188">
        <v>7090</v>
      </c>
      <c r="AU92" s="188">
        <v>0</v>
      </c>
      <c r="AV92" s="188">
        <v>1592</v>
      </c>
      <c r="AW92" s="188">
        <v>2134</v>
      </c>
      <c r="AX92" s="188">
        <v>8302</v>
      </c>
      <c r="AY92" s="188">
        <v>5361</v>
      </c>
      <c r="AZ92" s="188">
        <v>9036</v>
      </c>
      <c r="BA92" s="188">
        <v>-1395</v>
      </c>
      <c r="BB92" s="188">
        <v>-150</v>
      </c>
      <c r="BC92" s="188">
        <v>0</v>
      </c>
      <c r="BE92" s="188">
        <v>5959</v>
      </c>
      <c r="BF92" s="188">
        <v>0</v>
      </c>
      <c r="BG92" s="188">
        <v>7229</v>
      </c>
      <c r="BH92" s="188">
        <v>6443</v>
      </c>
      <c r="BI92" s="188">
        <v>3122</v>
      </c>
      <c r="BJ92" s="188">
        <v>2442</v>
      </c>
      <c r="BK92" s="188">
        <v>5096</v>
      </c>
      <c r="BL92" s="188">
        <v>-994</v>
      </c>
      <c r="BM92" s="188">
        <v>-234</v>
      </c>
      <c r="BN92" s="188">
        <v>3334</v>
      </c>
      <c r="BP92" s="188">
        <v>6876</v>
      </c>
      <c r="BQ92" s="188">
        <v>0</v>
      </c>
      <c r="BR92" s="188">
        <v>759</v>
      </c>
      <c r="BS92" s="188">
        <v>1742</v>
      </c>
      <c r="BT92" s="188">
        <v>7476</v>
      </c>
      <c r="BU92" s="188">
        <v>7653</v>
      </c>
      <c r="BV92" s="188">
        <v>8762</v>
      </c>
      <c r="BW92" s="188">
        <v>-258</v>
      </c>
      <c r="BX92" s="188">
        <v>-151</v>
      </c>
      <c r="BY92" s="188">
        <v>0</v>
      </c>
      <c r="CA92" s="188">
        <v>6869</v>
      </c>
      <c r="CB92" s="188">
        <v>0</v>
      </c>
      <c r="CC92" s="188">
        <v>8518</v>
      </c>
      <c r="CD92" s="188">
        <v>4150</v>
      </c>
      <c r="CE92" s="188">
        <v>4761</v>
      </c>
      <c r="CF92" s="188">
        <v>3185</v>
      </c>
      <c r="CG92" s="188">
        <v>4033</v>
      </c>
      <c r="CH92" s="188">
        <v>-1465</v>
      </c>
      <c r="CI92" s="188">
        <v>-304</v>
      </c>
      <c r="CJ92" s="188">
        <v>4530</v>
      </c>
      <c r="CL92" s="188">
        <v>5063</v>
      </c>
      <c r="CM92" s="188">
        <v>0</v>
      </c>
      <c r="CN92" s="188">
        <v>6924</v>
      </c>
      <c r="CO92" s="188">
        <v>6405</v>
      </c>
      <c r="CP92" s="188">
        <v>2672</v>
      </c>
      <c r="CQ92" s="188">
        <v>2063</v>
      </c>
      <c r="CR92" s="188">
        <v>4213</v>
      </c>
      <c r="CS92" s="188">
        <v>1738</v>
      </c>
      <c r="CT92" s="188">
        <v>-100</v>
      </c>
      <c r="CU92" s="188">
        <v>2476</v>
      </c>
      <c r="CV92" s="190"/>
      <c r="CW92" s="188">
        <v>6072</v>
      </c>
      <c r="CX92" s="188">
        <v>0</v>
      </c>
      <c r="CY92" s="188">
        <v>2454</v>
      </c>
      <c r="CZ92" s="188">
        <v>2738</v>
      </c>
      <c r="DA92" s="188">
        <v>5012</v>
      </c>
      <c r="DB92" s="188">
        <v>7860</v>
      </c>
      <c r="DC92" s="188">
        <v>9232</v>
      </c>
      <c r="DD92" s="188">
        <v>-2061</v>
      </c>
      <c r="DE92" s="188">
        <v>0</v>
      </c>
      <c r="DF92" s="188">
        <v>0</v>
      </c>
      <c r="DH92" s="188">
        <v>6938</v>
      </c>
      <c r="DI92" s="188">
        <v>0</v>
      </c>
      <c r="DJ92" s="188">
        <v>2468</v>
      </c>
      <c r="DK92" s="188">
        <v>2981</v>
      </c>
      <c r="DL92" s="188">
        <v>4529</v>
      </c>
      <c r="DM92" s="188">
        <v>8254</v>
      </c>
      <c r="DN92" s="188">
        <v>3878</v>
      </c>
      <c r="DO92" s="188">
        <v>332</v>
      </c>
      <c r="DP92" s="188">
        <v>-284</v>
      </c>
      <c r="DQ92" s="188">
        <v>5117</v>
      </c>
      <c r="DS92" s="188">
        <v>7089</v>
      </c>
      <c r="DT92" s="188">
        <v>0</v>
      </c>
      <c r="DU92" s="188">
        <v>1268</v>
      </c>
      <c r="DV92" s="188">
        <v>1860</v>
      </c>
      <c r="DW92" s="188">
        <v>5368</v>
      </c>
      <c r="DX92" s="188">
        <v>5181</v>
      </c>
      <c r="DY92" s="188">
        <v>4847</v>
      </c>
      <c r="DZ92" s="188">
        <v>569</v>
      </c>
      <c r="EA92" s="188">
        <v>-151</v>
      </c>
      <c r="EB92" s="188">
        <v>5556</v>
      </c>
      <c r="ED92" s="188">
        <v>7088</v>
      </c>
      <c r="EE92" s="188">
        <v>0</v>
      </c>
      <c r="EF92" s="188">
        <v>998</v>
      </c>
      <c r="EG92" s="188">
        <v>1454</v>
      </c>
      <c r="EH92" s="188">
        <v>1679</v>
      </c>
      <c r="EI92" s="188">
        <v>13186</v>
      </c>
      <c r="EJ92" s="188">
        <v>8989</v>
      </c>
      <c r="EK92" s="188">
        <v>-1434</v>
      </c>
      <c r="EL92" s="188">
        <v>-100</v>
      </c>
      <c r="EM92" s="188">
        <v>0</v>
      </c>
      <c r="EO92" s="188">
        <v>6468</v>
      </c>
      <c r="EP92" s="188">
        <v>0</v>
      </c>
      <c r="EQ92" s="188">
        <v>5241</v>
      </c>
      <c r="ER92" s="188">
        <v>1712</v>
      </c>
      <c r="ES92" s="188">
        <v>632</v>
      </c>
      <c r="ET92" s="188">
        <v>10728</v>
      </c>
      <c r="EU92" s="188">
        <v>6528</v>
      </c>
      <c r="EV92" s="188">
        <v>-543</v>
      </c>
      <c r="EW92" s="188">
        <v>0</v>
      </c>
      <c r="EX92" s="188">
        <v>0</v>
      </c>
      <c r="EZ92" s="188">
        <v>6856</v>
      </c>
      <c r="FA92" s="188">
        <v>0</v>
      </c>
      <c r="FB92" s="188">
        <v>5126</v>
      </c>
      <c r="FC92" s="188">
        <v>4756</v>
      </c>
      <c r="FD92" s="188">
        <v>4342</v>
      </c>
      <c r="FE92" s="188">
        <v>3876</v>
      </c>
      <c r="FF92" s="188">
        <v>3969</v>
      </c>
      <c r="FG92" s="188">
        <v>-1150</v>
      </c>
      <c r="FH92" s="188">
        <v>-284</v>
      </c>
      <c r="FI92" s="188">
        <v>5385</v>
      </c>
      <c r="FK92" s="188">
        <v>5025</v>
      </c>
      <c r="FL92" s="188">
        <v>0</v>
      </c>
      <c r="FM92" s="188">
        <v>6088</v>
      </c>
      <c r="FN92" s="188">
        <v>4830</v>
      </c>
      <c r="FO92" s="188">
        <v>637</v>
      </c>
      <c r="FP92" s="188">
        <v>9513</v>
      </c>
      <c r="FQ92" s="188">
        <v>4145</v>
      </c>
      <c r="FR92" s="188">
        <v>-2139</v>
      </c>
      <c r="FS92" s="188">
        <v>-81</v>
      </c>
      <c r="FT92" s="188">
        <v>3893</v>
      </c>
      <c r="FV92" s="188">
        <v>5888</v>
      </c>
      <c r="FW92" s="188">
        <v>0</v>
      </c>
      <c r="FX92" s="188">
        <v>1329</v>
      </c>
      <c r="FY92" s="188">
        <v>1955</v>
      </c>
      <c r="FZ92" s="188">
        <v>2166</v>
      </c>
      <c r="GA92" s="188">
        <v>14094</v>
      </c>
      <c r="GB92" s="188">
        <v>5523</v>
      </c>
      <c r="GC92" s="188">
        <v>-3145</v>
      </c>
      <c r="GD92" s="188">
        <v>-100</v>
      </c>
      <c r="GE92" s="188">
        <v>3328</v>
      </c>
      <c r="GG92" s="188">
        <v>5033</v>
      </c>
      <c r="GH92" s="188">
        <v>0</v>
      </c>
      <c r="GI92" s="188">
        <v>7698</v>
      </c>
      <c r="GJ92" s="188">
        <v>2816</v>
      </c>
      <c r="GK92" s="188">
        <v>3787</v>
      </c>
      <c r="GL92" s="188">
        <v>3528</v>
      </c>
      <c r="GM92" s="188">
        <v>4939</v>
      </c>
      <c r="GN92" s="188">
        <v>-359</v>
      </c>
      <c r="GO92" s="188">
        <v>-232</v>
      </c>
      <c r="GP92" s="188">
        <v>4596</v>
      </c>
      <c r="GR92" s="188">
        <v>6356</v>
      </c>
      <c r="GS92" s="188">
        <v>0</v>
      </c>
      <c r="GT92" s="188">
        <v>1813</v>
      </c>
      <c r="GU92" s="188">
        <v>2464</v>
      </c>
      <c r="GV92" s="188">
        <v>3927</v>
      </c>
      <c r="GW92" s="188">
        <v>12426</v>
      </c>
      <c r="GX92" s="188">
        <v>5976</v>
      </c>
      <c r="GY92" s="188">
        <v>-688</v>
      </c>
      <c r="GZ92" s="188">
        <v>0</v>
      </c>
      <c r="HA92" s="188">
        <v>0</v>
      </c>
      <c r="HC92" s="188">
        <v>6063</v>
      </c>
      <c r="HD92" s="188">
        <v>0</v>
      </c>
      <c r="HE92" s="188">
        <v>1577</v>
      </c>
      <c r="HF92" s="188">
        <v>1716</v>
      </c>
      <c r="HG92" s="188">
        <v>3747</v>
      </c>
      <c r="HH92" s="188">
        <v>12043</v>
      </c>
      <c r="HI92" s="188">
        <v>8452</v>
      </c>
      <c r="HJ92" s="188">
        <v>-2360</v>
      </c>
      <c r="HK92" s="188">
        <v>0</v>
      </c>
      <c r="HL92" s="188">
        <v>0</v>
      </c>
      <c r="HN92" s="188">
        <v>7082</v>
      </c>
      <c r="HO92" s="188">
        <v>0</v>
      </c>
      <c r="HP92" s="188">
        <v>1326</v>
      </c>
      <c r="HQ92" s="188">
        <v>972</v>
      </c>
      <c r="HR92" s="188">
        <v>2735</v>
      </c>
      <c r="HS92" s="188">
        <v>13049</v>
      </c>
      <c r="HT92" s="188">
        <v>7963</v>
      </c>
      <c r="HU92" s="188">
        <v>-129</v>
      </c>
      <c r="HV92" s="188">
        <v>-151</v>
      </c>
      <c r="HW92" s="188">
        <v>0</v>
      </c>
      <c r="HY92" s="188">
        <v>5965</v>
      </c>
      <c r="HZ92" s="188">
        <v>0</v>
      </c>
      <c r="IA92" s="188">
        <v>6535</v>
      </c>
      <c r="IB92" s="188">
        <v>5140</v>
      </c>
      <c r="IC92" s="188">
        <v>1634</v>
      </c>
      <c r="ID92" s="188">
        <v>3815</v>
      </c>
      <c r="IE92" s="188">
        <v>5144</v>
      </c>
      <c r="IF92" s="188">
        <v>-427</v>
      </c>
      <c r="IG92" s="188">
        <v>-201</v>
      </c>
      <c r="IH92" s="188">
        <v>4576</v>
      </c>
      <c r="IJ92" s="188">
        <v>7074</v>
      </c>
      <c r="IK92" s="188">
        <v>0</v>
      </c>
      <c r="IL92" s="188">
        <v>1319</v>
      </c>
      <c r="IM92" s="188">
        <v>1500</v>
      </c>
      <c r="IN92" s="188">
        <v>7827</v>
      </c>
      <c r="IO92" s="188">
        <v>6690</v>
      </c>
      <c r="IP92" s="188">
        <v>8088</v>
      </c>
      <c r="IQ92" s="188">
        <v>-260</v>
      </c>
      <c r="IR92" s="188">
        <v>-150</v>
      </c>
      <c r="IS92" s="188">
        <v>0</v>
      </c>
      <c r="IU92" s="188">
        <v>5934</v>
      </c>
      <c r="IV92" s="188">
        <v>0</v>
      </c>
      <c r="IW92" s="188">
        <v>6511</v>
      </c>
      <c r="IX92" s="188">
        <v>3129</v>
      </c>
      <c r="IY92" s="188">
        <v>752</v>
      </c>
      <c r="IZ92" s="188">
        <v>6857</v>
      </c>
      <c r="JA92" s="188">
        <v>5188</v>
      </c>
      <c r="JB92" s="188">
        <v>-223</v>
      </c>
      <c r="JC92" s="188">
        <v>-194</v>
      </c>
      <c r="JD92" s="188">
        <v>4591</v>
      </c>
      <c r="JF92" s="188">
        <v>6977</v>
      </c>
      <c r="JG92" s="188">
        <v>0</v>
      </c>
      <c r="JH92" s="188">
        <v>7063</v>
      </c>
      <c r="JI92" s="188">
        <v>7832</v>
      </c>
      <c r="JJ92" s="188">
        <v>3836</v>
      </c>
      <c r="JK92" s="188">
        <v>1259</v>
      </c>
      <c r="JL92" s="188">
        <v>4112</v>
      </c>
      <c r="JM92" s="188">
        <v>-2704</v>
      </c>
      <c r="JN92" s="188">
        <v>-172</v>
      </c>
      <c r="JO92" s="188">
        <v>2823</v>
      </c>
      <c r="JQ92" s="188">
        <v>7078</v>
      </c>
      <c r="JR92" s="188">
        <v>0</v>
      </c>
      <c r="JS92" s="188">
        <v>1126</v>
      </c>
      <c r="JT92" s="188">
        <v>1427</v>
      </c>
      <c r="JU92" s="188">
        <v>7722</v>
      </c>
      <c r="JV92" s="188">
        <v>5077</v>
      </c>
      <c r="JW92" s="188">
        <v>8973</v>
      </c>
      <c r="JX92" s="188">
        <v>126</v>
      </c>
      <c r="JY92" s="188">
        <v>-151</v>
      </c>
      <c r="JZ92" s="188">
        <v>0</v>
      </c>
      <c r="KB92" s="188">
        <v>4235</v>
      </c>
      <c r="KC92" s="188">
        <v>0</v>
      </c>
      <c r="KD92" s="188">
        <v>7142</v>
      </c>
      <c r="KE92" s="188">
        <v>1134</v>
      </c>
      <c r="KF92" s="188">
        <v>321</v>
      </c>
      <c r="KG92" s="188">
        <v>8019</v>
      </c>
      <c r="KH92" s="188">
        <v>3937</v>
      </c>
      <c r="KI92" s="188">
        <v>-576</v>
      </c>
      <c r="KJ92" s="188">
        <v>-232</v>
      </c>
      <c r="KK92" s="188">
        <v>5246</v>
      </c>
      <c r="KM92" s="188">
        <v>7100</v>
      </c>
      <c r="KN92" s="188">
        <v>0</v>
      </c>
      <c r="KO92" s="188">
        <v>7497</v>
      </c>
      <c r="KP92" s="188">
        <v>3053</v>
      </c>
      <c r="KQ92" s="188">
        <v>2529</v>
      </c>
      <c r="KR92" s="188">
        <v>2995</v>
      </c>
      <c r="KS92" s="188">
        <v>3777</v>
      </c>
      <c r="KT92" s="188">
        <v>2000</v>
      </c>
      <c r="KU92" s="188">
        <v>-176</v>
      </c>
      <c r="KV92" s="188">
        <v>2501</v>
      </c>
      <c r="KX92" s="188">
        <v>6083</v>
      </c>
      <c r="KY92" s="188">
        <v>0</v>
      </c>
      <c r="KZ92" s="188">
        <v>1224</v>
      </c>
      <c r="LA92" s="188">
        <v>1626</v>
      </c>
      <c r="LB92" s="188">
        <v>6982</v>
      </c>
      <c r="LC92" s="188">
        <v>10042</v>
      </c>
      <c r="LD92" s="188">
        <v>8200</v>
      </c>
      <c r="LE92" s="188">
        <v>-940</v>
      </c>
      <c r="LF92" s="188">
        <v>-201</v>
      </c>
      <c r="LG92" s="188">
        <v>0</v>
      </c>
      <c r="LI92" s="188">
        <v>7094</v>
      </c>
      <c r="LJ92" s="188">
        <v>0</v>
      </c>
      <c r="LK92" s="188">
        <v>6748</v>
      </c>
      <c r="LL92" s="188">
        <v>2696</v>
      </c>
      <c r="LM92" s="188">
        <v>3302</v>
      </c>
      <c r="LN92" s="188">
        <v>1667</v>
      </c>
      <c r="LO92" s="188">
        <v>3924</v>
      </c>
      <c r="LP92" s="188">
        <v>2180</v>
      </c>
      <c r="LQ92" s="188">
        <v>-176</v>
      </c>
      <c r="LR92" s="188">
        <v>3574</v>
      </c>
      <c r="LT92" s="188">
        <v>6082</v>
      </c>
      <c r="LU92" s="188">
        <v>0</v>
      </c>
      <c r="LV92" s="188">
        <v>1337</v>
      </c>
      <c r="LW92" s="188">
        <v>5426</v>
      </c>
      <c r="LX92" s="188">
        <v>8432</v>
      </c>
      <c r="LY92" s="188">
        <v>3584</v>
      </c>
      <c r="LZ92" s="188">
        <v>8002</v>
      </c>
      <c r="MA92" s="188">
        <v>713</v>
      </c>
      <c r="MB92" s="188">
        <v>-151</v>
      </c>
      <c r="MC92" s="188">
        <v>0</v>
      </c>
    </row>
    <row r="93" spans="2:341">
      <c r="B93" s="208">
        <f t="shared" si="20"/>
        <v>6416.0666666666666</v>
      </c>
      <c r="C93" s="208">
        <f t="shared" si="21"/>
        <v>0</v>
      </c>
      <c r="D93" s="208">
        <f t="shared" si="22"/>
        <v>4017.6666666666665</v>
      </c>
      <c r="E93" s="208">
        <f t="shared" si="23"/>
        <v>2937</v>
      </c>
      <c r="F93" s="208">
        <f t="shared" si="24"/>
        <v>3993.1666666666665</v>
      </c>
      <c r="G93" s="208">
        <f t="shared" si="25"/>
        <v>6907.166666666667</v>
      </c>
      <c r="H93" s="208">
        <f t="shared" si="26"/>
        <v>6058.2333333333336</v>
      </c>
      <c r="I93" s="208">
        <f t="shared" si="27"/>
        <v>-616.70000000000005</v>
      </c>
      <c r="J93" s="208">
        <f t="shared" si="28"/>
        <v>-155.46666666666667</v>
      </c>
      <c r="K93" s="208">
        <f t="shared" si="29"/>
        <v>2283.8666666666668</v>
      </c>
      <c r="M93" s="188">
        <v>7081</v>
      </c>
      <c r="N93" s="188">
        <v>0</v>
      </c>
      <c r="O93" s="188">
        <v>1500</v>
      </c>
      <c r="P93" s="188">
        <v>2223</v>
      </c>
      <c r="Q93" s="188">
        <v>7471</v>
      </c>
      <c r="R93" s="188">
        <v>5848</v>
      </c>
      <c r="S93" s="188">
        <v>8430</v>
      </c>
      <c r="T93" s="188">
        <v>-812</v>
      </c>
      <c r="U93" s="188">
        <v>-151</v>
      </c>
      <c r="V93" s="188">
        <v>0</v>
      </c>
      <c r="X93" s="188">
        <v>7075</v>
      </c>
      <c r="Y93" s="188">
        <v>0</v>
      </c>
      <c r="Z93" s="188">
        <v>2078</v>
      </c>
      <c r="AA93" s="188">
        <v>772</v>
      </c>
      <c r="AB93" s="188">
        <v>6009</v>
      </c>
      <c r="AC93" s="188">
        <v>10824</v>
      </c>
      <c r="AD93" s="188">
        <v>4527</v>
      </c>
      <c r="AE93" s="188">
        <v>-1961</v>
      </c>
      <c r="AF93" s="188">
        <v>-102</v>
      </c>
      <c r="AG93" s="188">
        <v>2727</v>
      </c>
      <c r="AI93" s="188">
        <v>6892</v>
      </c>
      <c r="AJ93" s="188">
        <v>0</v>
      </c>
      <c r="AK93" s="188">
        <v>8481</v>
      </c>
      <c r="AL93" s="188">
        <v>2733</v>
      </c>
      <c r="AM93" s="188">
        <v>2715</v>
      </c>
      <c r="AN93" s="188">
        <v>4965</v>
      </c>
      <c r="AO93" s="188">
        <v>3722</v>
      </c>
      <c r="AP93" s="188">
        <v>-1296</v>
      </c>
      <c r="AQ93" s="188">
        <v>-284</v>
      </c>
      <c r="AR93" s="188">
        <v>4343</v>
      </c>
      <c r="AT93" s="188">
        <v>7086</v>
      </c>
      <c r="AU93" s="188">
        <v>0</v>
      </c>
      <c r="AV93" s="188">
        <v>1565</v>
      </c>
      <c r="AW93" s="188">
        <v>2012</v>
      </c>
      <c r="AX93" s="188">
        <v>8087</v>
      </c>
      <c r="AY93" s="188">
        <v>5494</v>
      </c>
      <c r="AZ93" s="188">
        <v>9014</v>
      </c>
      <c r="BA93" s="188">
        <v>-1459</v>
      </c>
      <c r="BB93" s="188">
        <v>-151</v>
      </c>
      <c r="BC93" s="188">
        <v>0</v>
      </c>
      <c r="BE93" s="188">
        <v>5951</v>
      </c>
      <c r="BF93" s="188">
        <v>0</v>
      </c>
      <c r="BG93" s="188">
        <v>7174</v>
      </c>
      <c r="BH93" s="188">
        <v>6053</v>
      </c>
      <c r="BI93" s="188">
        <v>2793</v>
      </c>
      <c r="BJ93" s="188">
        <v>2583</v>
      </c>
      <c r="BK93" s="188">
        <v>5096</v>
      </c>
      <c r="BL93" s="188">
        <v>-856</v>
      </c>
      <c r="BM93" s="188">
        <v>-234</v>
      </c>
      <c r="BN93" s="188">
        <v>3476</v>
      </c>
      <c r="BP93" s="188">
        <v>6863</v>
      </c>
      <c r="BQ93" s="188">
        <v>0</v>
      </c>
      <c r="BR93" s="188">
        <v>754</v>
      </c>
      <c r="BS93" s="188">
        <v>1727</v>
      </c>
      <c r="BT93" s="188">
        <v>6942</v>
      </c>
      <c r="BU93" s="188">
        <v>7758</v>
      </c>
      <c r="BV93" s="188">
        <v>8674</v>
      </c>
      <c r="BW93" s="188">
        <v>-83</v>
      </c>
      <c r="BX93" s="188">
        <v>-151</v>
      </c>
      <c r="BY93" s="188">
        <v>0</v>
      </c>
      <c r="CA93" s="188">
        <v>6869</v>
      </c>
      <c r="CB93" s="188">
        <v>0</v>
      </c>
      <c r="CC93" s="188">
        <v>8516</v>
      </c>
      <c r="CD93" s="188">
        <v>4074</v>
      </c>
      <c r="CE93" s="188">
        <v>4478</v>
      </c>
      <c r="CF93" s="188">
        <v>3314</v>
      </c>
      <c r="CG93" s="188">
        <v>4033</v>
      </c>
      <c r="CH93" s="188">
        <v>-1232</v>
      </c>
      <c r="CI93" s="188">
        <v>-304</v>
      </c>
      <c r="CJ93" s="188">
        <v>4395</v>
      </c>
      <c r="CL93" s="188">
        <v>5066</v>
      </c>
      <c r="CM93" s="188">
        <v>0</v>
      </c>
      <c r="CN93" s="188">
        <v>6841</v>
      </c>
      <c r="CO93" s="188">
        <v>6373</v>
      </c>
      <c r="CP93" s="188">
        <v>2592</v>
      </c>
      <c r="CQ93" s="188">
        <v>2103</v>
      </c>
      <c r="CR93" s="188">
        <v>4213</v>
      </c>
      <c r="CS93" s="188">
        <v>1900</v>
      </c>
      <c r="CT93" s="188">
        <v>-100</v>
      </c>
      <c r="CU93" s="188">
        <v>2486</v>
      </c>
      <c r="CV93" s="190"/>
      <c r="CW93" s="188">
        <v>6068</v>
      </c>
      <c r="CX93" s="188">
        <v>0</v>
      </c>
      <c r="CY93" s="188">
        <v>2411</v>
      </c>
      <c r="CZ93" s="188">
        <v>2620</v>
      </c>
      <c r="DA93" s="188">
        <v>4412</v>
      </c>
      <c r="DB93" s="188">
        <v>8004</v>
      </c>
      <c r="DC93" s="188">
        <v>9197</v>
      </c>
      <c r="DD93" s="188">
        <v>-1868</v>
      </c>
      <c r="DE93" s="188">
        <v>0</v>
      </c>
      <c r="DF93" s="188">
        <v>0</v>
      </c>
      <c r="DH93" s="188">
        <v>6936</v>
      </c>
      <c r="DI93" s="188">
        <v>0</v>
      </c>
      <c r="DJ93" s="188">
        <v>2457</v>
      </c>
      <c r="DK93" s="188">
        <v>2984</v>
      </c>
      <c r="DL93" s="188">
        <v>4519</v>
      </c>
      <c r="DM93" s="188">
        <v>8346</v>
      </c>
      <c r="DN93" s="188">
        <v>3878</v>
      </c>
      <c r="DO93" s="188">
        <v>259</v>
      </c>
      <c r="DP93" s="188">
        <v>-284</v>
      </c>
      <c r="DQ93" s="188">
        <v>5132</v>
      </c>
      <c r="DS93" s="188">
        <v>7096</v>
      </c>
      <c r="DT93" s="188">
        <v>0</v>
      </c>
      <c r="DU93" s="188">
        <v>1275</v>
      </c>
      <c r="DV93" s="188">
        <v>1885</v>
      </c>
      <c r="DW93" s="188">
        <v>5210</v>
      </c>
      <c r="DX93" s="188">
        <v>5133</v>
      </c>
      <c r="DY93" s="188">
        <v>4847</v>
      </c>
      <c r="DZ93" s="188">
        <v>630</v>
      </c>
      <c r="EA93" s="188">
        <v>-150</v>
      </c>
      <c r="EB93" s="188">
        <v>5531</v>
      </c>
      <c r="ED93" s="188">
        <v>7083</v>
      </c>
      <c r="EE93" s="188">
        <v>0</v>
      </c>
      <c r="EF93" s="188">
        <v>1009</v>
      </c>
      <c r="EG93" s="188">
        <v>1478</v>
      </c>
      <c r="EH93" s="188">
        <v>1527</v>
      </c>
      <c r="EI93" s="188">
        <v>13117</v>
      </c>
      <c r="EJ93" s="188">
        <v>9195</v>
      </c>
      <c r="EK93" s="188">
        <v>-1436</v>
      </c>
      <c r="EL93" s="188">
        <v>-100</v>
      </c>
      <c r="EM93" s="188">
        <v>0</v>
      </c>
      <c r="EO93" s="188">
        <v>6470</v>
      </c>
      <c r="EP93" s="188">
        <v>0</v>
      </c>
      <c r="EQ93" s="188">
        <v>5203</v>
      </c>
      <c r="ER93" s="188">
        <v>1710</v>
      </c>
      <c r="ES93" s="188">
        <v>533</v>
      </c>
      <c r="ET93" s="188">
        <v>10617</v>
      </c>
      <c r="EU93" s="188">
        <v>6544</v>
      </c>
      <c r="EV93" s="188">
        <v>-521</v>
      </c>
      <c r="EW93" s="188">
        <v>0</v>
      </c>
      <c r="EX93" s="188">
        <v>0</v>
      </c>
      <c r="EZ93" s="188">
        <v>6860</v>
      </c>
      <c r="FA93" s="188">
        <v>0</v>
      </c>
      <c r="FB93" s="188">
        <v>5159</v>
      </c>
      <c r="FC93" s="188">
        <v>4723</v>
      </c>
      <c r="FD93" s="188">
        <v>4266</v>
      </c>
      <c r="FE93" s="188">
        <v>3822</v>
      </c>
      <c r="FF93" s="188">
        <v>3969</v>
      </c>
      <c r="FG93" s="188">
        <v>-1174</v>
      </c>
      <c r="FH93" s="188">
        <v>-283</v>
      </c>
      <c r="FI93" s="188">
        <v>5392</v>
      </c>
      <c r="FK93" s="188">
        <v>5026</v>
      </c>
      <c r="FL93" s="188">
        <v>0</v>
      </c>
      <c r="FM93" s="188">
        <v>6040</v>
      </c>
      <c r="FN93" s="188">
        <v>4842</v>
      </c>
      <c r="FO93" s="188">
        <v>606</v>
      </c>
      <c r="FP93" s="188">
        <v>9444</v>
      </c>
      <c r="FQ93" s="188">
        <v>4145</v>
      </c>
      <c r="FR93" s="188">
        <v>-2130</v>
      </c>
      <c r="FS93" s="188">
        <v>-81</v>
      </c>
      <c r="FT93" s="188">
        <v>3868</v>
      </c>
      <c r="FV93" s="188">
        <v>5887</v>
      </c>
      <c r="FW93" s="188">
        <v>0</v>
      </c>
      <c r="FX93" s="188">
        <v>1302</v>
      </c>
      <c r="FY93" s="188">
        <v>1881</v>
      </c>
      <c r="FZ93" s="188">
        <v>2087</v>
      </c>
      <c r="GA93" s="188">
        <v>14226</v>
      </c>
      <c r="GB93" s="188">
        <v>5523</v>
      </c>
      <c r="GC93" s="188">
        <v>-3046</v>
      </c>
      <c r="GD93" s="188">
        <v>-100</v>
      </c>
      <c r="GE93" s="188">
        <v>3250</v>
      </c>
      <c r="GG93" s="188">
        <v>5036</v>
      </c>
      <c r="GH93" s="188">
        <v>0</v>
      </c>
      <c r="GI93" s="188">
        <v>7720</v>
      </c>
      <c r="GJ93" s="188">
        <v>2814</v>
      </c>
      <c r="GK93" s="188">
        <v>3690</v>
      </c>
      <c r="GL93" s="188">
        <v>3526</v>
      </c>
      <c r="GM93" s="188">
        <v>4939</v>
      </c>
      <c r="GN93" s="188">
        <v>-382</v>
      </c>
      <c r="GO93" s="188">
        <v>-233</v>
      </c>
      <c r="GP93" s="188">
        <v>4632</v>
      </c>
      <c r="GR93" s="188">
        <v>6348</v>
      </c>
      <c r="GS93" s="188">
        <v>0</v>
      </c>
      <c r="GT93" s="188">
        <v>1846</v>
      </c>
      <c r="GU93" s="188">
        <v>2343</v>
      </c>
      <c r="GV93" s="188">
        <v>3863</v>
      </c>
      <c r="GW93" s="188">
        <v>12140</v>
      </c>
      <c r="GX93" s="188">
        <v>5981</v>
      </c>
      <c r="GY93" s="188">
        <v>-739</v>
      </c>
      <c r="GZ93" s="188">
        <v>0</v>
      </c>
      <c r="HA93" s="188">
        <v>0</v>
      </c>
      <c r="HC93" s="188">
        <v>6070</v>
      </c>
      <c r="HD93" s="188">
        <v>0</v>
      </c>
      <c r="HE93" s="188">
        <v>1587</v>
      </c>
      <c r="HF93" s="188">
        <v>1634</v>
      </c>
      <c r="HG93" s="188">
        <v>3512</v>
      </c>
      <c r="HH93" s="188">
        <v>12058</v>
      </c>
      <c r="HI93" s="188">
        <v>8415</v>
      </c>
      <c r="HJ93" s="188">
        <v>-2394</v>
      </c>
      <c r="HK93" s="188">
        <v>0</v>
      </c>
      <c r="HL93" s="188">
        <v>0</v>
      </c>
      <c r="HN93" s="188">
        <v>7086</v>
      </c>
      <c r="HO93" s="188">
        <v>0</v>
      </c>
      <c r="HP93" s="188">
        <v>1314</v>
      </c>
      <c r="HQ93" s="188">
        <v>896</v>
      </c>
      <c r="HR93" s="188">
        <v>2703</v>
      </c>
      <c r="HS93" s="188">
        <v>13068</v>
      </c>
      <c r="HT93" s="188">
        <v>7945</v>
      </c>
      <c r="HU93" s="188">
        <v>-55</v>
      </c>
      <c r="HV93" s="188">
        <v>-151</v>
      </c>
      <c r="HW93" s="188">
        <v>0</v>
      </c>
      <c r="HY93" s="188">
        <v>5967</v>
      </c>
      <c r="HZ93" s="188">
        <v>0</v>
      </c>
      <c r="IA93" s="188">
        <v>6551</v>
      </c>
      <c r="IB93" s="188">
        <v>4944</v>
      </c>
      <c r="IC93" s="188">
        <v>1295</v>
      </c>
      <c r="ID93" s="188">
        <v>3797</v>
      </c>
      <c r="IE93" s="188">
        <v>5144</v>
      </c>
      <c r="IF93" s="188">
        <v>-292</v>
      </c>
      <c r="IG93" s="188">
        <v>-201</v>
      </c>
      <c r="IH93" s="188">
        <v>4605</v>
      </c>
      <c r="IJ93" s="188">
        <v>7077</v>
      </c>
      <c r="IK93" s="188">
        <v>0</v>
      </c>
      <c r="IL93" s="188">
        <v>1295</v>
      </c>
      <c r="IM93" s="188">
        <v>1462</v>
      </c>
      <c r="IN93" s="188">
        <v>7762</v>
      </c>
      <c r="IO93" s="188">
        <v>7093</v>
      </c>
      <c r="IP93" s="188">
        <v>8004</v>
      </c>
      <c r="IQ93" s="188">
        <v>-182</v>
      </c>
      <c r="IR93" s="188">
        <v>-150</v>
      </c>
      <c r="IS93" s="188">
        <v>0</v>
      </c>
      <c r="IU93" s="188">
        <v>5937</v>
      </c>
      <c r="IV93" s="188">
        <v>0</v>
      </c>
      <c r="IW93" s="188">
        <v>6520</v>
      </c>
      <c r="IX93" s="188">
        <v>3047</v>
      </c>
      <c r="IY93" s="188">
        <v>622</v>
      </c>
      <c r="IZ93" s="188">
        <v>7059</v>
      </c>
      <c r="JA93" s="188">
        <v>5188</v>
      </c>
      <c r="JB93" s="188">
        <v>-220</v>
      </c>
      <c r="JC93" s="188">
        <v>-194</v>
      </c>
      <c r="JD93" s="188">
        <v>4572</v>
      </c>
      <c r="JF93" s="188">
        <v>6977</v>
      </c>
      <c r="JG93" s="188">
        <v>0</v>
      </c>
      <c r="JH93" s="188">
        <v>7039</v>
      </c>
      <c r="JI93" s="188">
        <v>7821</v>
      </c>
      <c r="JJ93" s="188">
        <v>3822</v>
      </c>
      <c r="JK93" s="188">
        <v>1183</v>
      </c>
      <c r="JL93" s="188">
        <v>4112</v>
      </c>
      <c r="JM93" s="188">
        <v>-2727</v>
      </c>
      <c r="JN93" s="188">
        <v>-172</v>
      </c>
      <c r="JO93" s="188">
        <v>2863</v>
      </c>
      <c r="JQ93" s="188">
        <v>7078</v>
      </c>
      <c r="JR93" s="188">
        <v>0</v>
      </c>
      <c r="JS93" s="188">
        <v>1049</v>
      </c>
      <c r="JT93" s="188">
        <v>1290</v>
      </c>
      <c r="JU93" s="188">
        <v>7594</v>
      </c>
      <c r="JV93" s="188">
        <v>5183</v>
      </c>
      <c r="JW93" s="188">
        <v>9056</v>
      </c>
      <c r="JX93" s="188">
        <v>98</v>
      </c>
      <c r="JY93" s="188">
        <v>-151</v>
      </c>
      <c r="JZ93" s="188">
        <v>0</v>
      </c>
      <c r="KB93" s="188">
        <v>4236</v>
      </c>
      <c r="KC93" s="188">
        <v>0</v>
      </c>
      <c r="KD93" s="188">
        <v>7081</v>
      </c>
      <c r="KE93" s="188">
        <v>1124</v>
      </c>
      <c r="KF93" s="188">
        <v>129</v>
      </c>
      <c r="KG93" s="188">
        <v>8185</v>
      </c>
      <c r="KH93" s="188">
        <v>3937</v>
      </c>
      <c r="KI93" s="188">
        <v>-599</v>
      </c>
      <c r="KJ93" s="188">
        <v>-233</v>
      </c>
      <c r="KK93" s="188">
        <v>5201</v>
      </c>
      <c r="KM93" s="188">
        <v>7095</v>
      </c>
      <c r="KN93" s="188">
        <v>0</v>
      </c>
      <c r="KO93" s="188">
        <v>7484</v>
      </c>
      <c r="KP93" s="188">
        <v>2945</v>
      </c>
      <c r="KQ93" s="188">
        <v>2445</v>
      </c>
      <c r="KR93" s="188">
        <v>2980</v>
      </c>
      <c r="KS93" s="188">
        <v>3777</v>
      </c>
      <c r="KT93" s="188">
        <v>1921</v>
      </c>
      <c r="KU93" s="188">
        <v>-176</v>
      </c>
      <c r="KV93" s="188">
        <v>2456</v>
      </c>
      <c r="KX93" s="188">
        <v>6083</v>
      </c>
      <c r="KY93" s="188">
        <v>0</v>
      </c>
      <c r="KZ93" s="188">
        <v>1224</v>
      </c>
      <c r="LA93" s="188">
        <v>1632</v>
      </c>
      <c r="LB93" s="188">
        <v>6880</v>
      </c>
      <c r="LC93" s="188">
        <v>10023</v>
      </c>
      <c r="LD93" s="188">
        <v>8268</v>
      </c>
      <c r="LE93" s="188">
        <v>-938</v>
      </c>
      <c r="LF93" s="188">
        <v>-201</v>
      </c>
      <c r="LG93" s="188">
        <v>0</v>
      </c>
      <c r="LI93" s="188">
        <v>7098</v>
      </c>
      <c r="LJ93" s="188">
        <v>0</v>
      </c>
      <c r="LK93" s="188">
        <v>6713</v>
      </c>
      <c r="LL93" s="188">
        <v>2640</v>
      </c>
      <c r="LM93" s="188">
        <v>3146</v>
      </c>
      <c r="LN93" s="188">
        <v>1669</v>
      </c>
      <c r="LO93" s="188">
        <v>3924</v>
      </c>
      <c r="LP93" s="188">
        <v>2211</v>
      </c>
      <c r="LQ93" s="188">
        <v>-176</v>
      </c>
      <c r="LR93" s="188">
        <v>3587</v>
      </c>
      <c r="LT93" s="188">
        <v>6085</v>
      </c>
      <c r="LU93" s="188">
        <v>0</v>
      </c>
      <c r="LV93" s="188">
        <v>1342</v>
      </c>
      <c r="LW93" s="188">
        <v>5428</v>
      </c>
      <c r="LX93" s="188">
        <v>8085</v>
      </c>
      <c r="LY93" s="188">
        <v>3653</v>
      </c>
      <c r="LZ93" s="188">
        <v>8050</v>
      </c>
      <c r="MA93" s="188">
        <v>882</v>
      </c>
      <c r="MB93" s="188">
        <v>-151</v>
      </c>
      <c r="MC93" s="188">
        <v>0</v>
      </c>
    </row>
    <row r="94" spans="2:341">
      <c r="B94" s="208">
        <f t="shared" si="20"/>
        <v>6415.3</v>
      </c>
      <c r="C94" s="208">
        <f t="shared" si="21"/>
        <v>0</v>
      </c>
      <c r="D94" s="208">
        <f t="shared" si="22"/>
        <v>3977.6333333333332</v>
      </c>
      <c r="E94" s="208">
        <f t="shared" si="23"/>
        <v>2897.6666666666665</v>
      </c>
      <c r="F94" s="208">
        <f t="shared" si="24"/>
        <v>3828.4</v>
      </c>
      <c r="G94" s="208">
        <f t="shared" si="25"/>
        <v>6995.166666666667</v>
      </c>
      <c r="H94" s="208">
        <f t="shared" si="26"/>
        <v>6063.333333333333</v>
      </c>
      <c r="I94" s="208">
        <f t="shared" si="27"/>
        <v>-608.33333333333337</v>
      </c>
      <c r="J94" s="208">
        <f t="shared" si="28"/>
        <v>-155.46666666666667</v>
      </c>
      <c r="K94" s="208">
        <f t="shared" si="29"/>
        <v>2276.1666666666665</v>
      </c>
      <c r="M94" s="188">
        <v>7084</v>
      </c>
      <c r="N94" s="188">
        <v>0</v>
      </c>
      <c r="O94" s="188">
        <v>1483</v>
      </c>
      <c r="P94" s="188">
        <v>2243</v>
      </c>
      <c r="Q94" s="188">
        <v>7466</v>
      </c>
      <c r="R94" s="188">
        <v>5733</v>
      </c>
      <c r="S94" s="188">
        <v>8349</v>
      </c>
      <c r="T94" s="188">
        <v>-690</v>
      </c>
      <c r="U94" s="188">
        <v>-149</v>
      </c>
      <c r="V94" s="188">
        <v>0</v>
      </c>
      <c r="X94" s="188">
        <v>7071</v>
      </c>
      <c r="Y94" s="188">
        <v>0</v>
      </c>
      <c r="Z94" s="188">
        <v>1930</v>
      </c>
      <c r="AA94" s="188">
        <v>726</v>
      </c>
      <c r="AB94" s="188">
        <v>5681</v>
      </c>
      <c r="AC94" s="188">
        <v>11018</v>
      </c>
      <c r="AD94" s="188">
        <v>4527</v>
      </c>
      <c r="AE94" s="188">
        <v>-1814</v>
      </c>
      <c r="AF94" s="188">
        <v>-102</v>
      </c>
      <c r="AG94" s="188">
        <v>2734</v>
      </c>
      <c r="AI94" s="188">
        <v>6895</v>
      </c>
      <c r="AJ94" s="188">
        <v>0</v>
      </c>
      <c r="AK94" s="188">
        <v>8451</v>
      </c>
      <c r="AL94" s="188">
        <v>2648</v>
      </c>
      <c r="AM94" s="188">
        <v>2649</v>
      </c>
      <c r="AN94" s="188">
        <v>5052</v>
      </c>
      <c r="AO94" s="188">
        <v>3722</v>
      </c>
      <c r="AP94" s="188">
        <v>-1267</v>
      </c>
      <c r="AQ94" s="188">
        <v>-284</v>
      </c>
      <c r="AR94" s="188">
        <v>4385</v>
      </c>
      <c r="AT94" s="188">
        <v>7084</v>
      </c>
      <c r="AU94" s="188">
        <v>0</v>
      </c>
      <c r="AV94" s="188">
        <v>1555</v>
      </c>
      <c r="AW94" s="188">
        <v>1928</v>
      </c>
      <c r="AX94" s="188">
        <v>7924</v>
      </c>
      <c r="AY94" s="188">
        <v>5591</v>
      </c>
      <c r="AZ94" s="188">
        <v>9016</v>
      </c>
      <c r="BA94" s="188">
        <v>-1452</v>
      </c>
      <c r="BB94" s="188">
        <v>-151</v>
      </c>
      <c r="BC94" s="188">
        <v>0</v>
      </c>
      <c r="BE94" s="188">
        <v>5950</v>
      </c>
      <c r="BF94" s="188">
        <v>0</v>
      </c>
      <c r="BG94" s="188">
        <v>7090</v>
      </c>
      <c r="BH94" s="188">
        <v>6037</v>
      </c>
      <c r="BI94" s="188">
        <v>2733</v>
      </c>
      <c r="BJ94" s="188">
        <v>2654</v>
      </c>
      <c r="BK94" s="188">
        <v>5096</v>
      </c>
      <c r="BL94" s="188">
        <v>-860</v>
      </c>
      <c r="BM94" s="188">
        <v>-235</v>
      </c>
      <c r="BN94" s="188">
        <v>3429</v>
      </c>
      <c r="BP94" s="188">
        <v>6847</v>
      </c>
      <c r="BQ94" s="188">
        <v>0</v>
      </c>
      <c r="BR94" s="188">
        <v>742</v>
      </c>
      <c r="BS94" s="188">
        <v>1630</v>
      </c>
      <c r="BT94" s="188">
        <v>6716</v>
      </c>
      <c r="BU94" s="188">
        <v>7912</v>
      </c>
      <c r="BV94" s="188">
        <v>8715</v>
      </c>
      <c r="BW94" s="188">
        <v>-137</v>
      </c>
      <c r="BX94" s="188">
        <v>-151</v>
      </c>
      <c r="BY94" s="188">
        <v>0</v>
      </c>
      <c r="CA94" s="188">
        <v>6871</v>
      </c>
      <c r="CB94" s="188">
        <v>0</v>
      </c>
      <c r="CC94" s="188">
        <v>8507</v>
      </c>
      <c r="CD94" s="188">
        <v>4059</v>
      </c>
      <c r="CE94" s="188">
        <v>4345</v>
      </c>
      <c r="CF94" s="188">
        <v>3487</v>
      </c>
      <c r="CG94" s="188">
        <v>4033</v>
      </c>
      <c r="CH94" s="188">
        <v>-1242</v>
      </c>
      <c r="CI94" s="188">
        <v>-304</v>
      </c>
      <c r="CJ94" s="188">
        <v>4249</v>
      </c>
      <c r="CL94" s="188">
        <v>5066</v>
      </c>
      <c r="CM94" s="188">
        <v>0</v>
      </c>
      <c r="CN94" s="188">
        <v>6728</v>
      </c>
      <c r="CO94" s="188">
        <v>6365</v>
      </c>
      <c r="CP94" s="188">
        <v>2605</v>
      </c>
      <c r="CQ94" s="188">
        <v>2101</v>
      </c>
      <c r="CR94" s="188">
        <v>4213</v>
      </c>
      <c r="CS94" s="188">
        <v>1800</v>
      </c>
      <c r="CT94" s="188">
        <v>-100</v>
      </c>
      <c r="CU94" s="188">
        <v>2501</v>
      </c>
      <c r="CV94" s="190"/>
      <c r="CW94" s="188">
        <v>6074</v>
      </c>
      <c r="CX94" s="188">
        <v>0</v>
      </c>
      <c r="CY94" s="188">
        <v>2449</v>
      </c>
      <c r="CZ94" s="188">
        <v>2750</v>
      </c>
      <c r="DA94" s="188">
        <v>4323</v>
      </c>
      <c r="DB94" s="188">
        <v>8110</v>
      </c>
      <c r="DC94" s="188">
        <v>9239</v>
      </c>
      <c r="DD94" s="188">
        <v>-2079</v>
      </c>
      <c r="DE94" s="188">
        <v>0</v>
      </c>
      <c r="DF94" s="188">
        <v>0</v>
      </c>
      <c r="DH94" s="188">
        <v>6937</v>
      </c>
      <c r="DI94" s="188">
        <v>0</v>
      </c>
      <c r="DJ94" s="188">
        <v>2448</v>
      </c>
      <c r="DK94" s="188">
        <v>2894</v>
      </c>
      <c r="DL94" s="188">
        <v>4308</v>
      </c>
      <c r="DM94" s="188">
        <v>8442</v>
      </c>
      <c r="DN94" s="188">
        <v>3878</v>
      </c>
      <c r="DO94" s="188">
        <v>296</v>
      </c>
      <c r="DP94" s="188">
        <v>-284</v>
      </c>
      <c r="DQ94" s="188">
        <v>5104</v>
      </c>
      <c r="DS94" s="188">
        <v>7088</v>
      </c>
      <c r="DT94" s="188">
        <v>0</v>
      </c>
      <c r="DU94" s="188">
        <v>1244</v>
      </c>
      <c r="DV94" s="188">
        <v>1912</v>
      </c>
      <c r="DW94" s="188">
        <v>5045</v>
      </c>
      <c r="DX94" s="188">
        <v>5203</v>
      </c>
      <c r="DY94" s="188">
        <v>4847</v>
      </c>
      <c r="DZ94" s="188">
        <v>603</v>
      </c>
      <c r="EA94" s="188">
        <v>-151</v>
      </c>
      <c r="EB94" s="188">
        <v>5524</v>
      </c>
      <c r="ED94" s="188">
        <v>7079</v>
      </c>
      <c r="EE94" s="188">
        <v>0</v>
      </c>
      <c r="EF94" s="188">
        <v>994</v>
      </c>
      <c r="EG94" s="188">
        <v>1424</v>
      </c>
      <c r="EH94" s="188">
        <v>1454</v>
      </c>
      <c r="EI94" s="188">
        <v>13187</v>
      </c>
      <c r="EJ94" s="188">
        <v>9074</v>
      </c>
      <c r="EK94" s="188">
        <v>-1487</v>
      </c>
      <c r="EL94" s="188">
        <v>-100</v>
      </c>
      <c r="EM94" s="188">
        <v>0</v>
      </c>
      <c r="EO94" s="188">
        <v>6470</v>
      </c>
      <c r="EP94" s="188">
        <v>0</v>
      </c>
      <c r="EQ94" s="188">
        <v>5047</v>
      </c>
      <c r="ER94" s="188">
        <v>1556</v>
      </c>
      <c r="ES94" s="188">
        <v>335</v>
      </c>
      <c r="ET94" s="188">
        <v>10627</v>
      </c>
      <c r="EU94" s="188">
        <v>6601</v>
      </c>
      <c r="EV94" s="188">
        <v>-583</v>
      </c>
      <c r="EW94" s="188">
        <v>0</v>
      </c>
      <c r="EX94" s="188">
        <v>0</v>
      </c>
      <c r="EZ94" s="188">
        <v>6860</v>
      </c>
      <c r="FA94" s="188">
        <v>0</v>
      </c>
      <c r="FB94" s="188">
        <v>5132</v>
      </c>
      <c r="FC94" s="188">
        <v>4690</v>
      </c>
      <c r="FD94" s="188">
        <v>4060</v>
      </c>
      <c r="FE94" s="188">
        <v>3775</v>
      </c>
      <c r="FF94" s="188">
        <v>3969</v>
      </c>
      <c r="FG94" s="188">
        <v>-1058</v>
      </c>
      <c r="FH94" s="188">
        <v>-284</v>
      </c>
      <c r="FI94" s="188">
        <v>5381</v>
      </c>
      <c r="FK94" s="188">
        <v>5028</v>
      </c>
      <c r="FL94" s="188">
        <v>0</v>
      </c>
      <c r="FM94" s="188">
        <v>5991</v>
      </c>
      <c r="FN94" s="188">
        <v>4633</v>
      </c>
      <c r="FO94" s="188">
        <v>470</v>
      </c>
      <c r="FP94" s="188">
        <v>9513</v>
      </c>
      <c r="FQ94" s="188">
        <v>4145</v>
      </c>
      <c r="FR94" s="188">
        <v>-2060</v>
      </c>
      <c r="FS94" s="188">
        <v>-81</v>
      </c>
      <c r="FT94" s="188">
        <v>3894</v>
      </c>
      <c r="FV94" s="188">
        <v>5879</v>
      </c>
      <c r="FW94" s="188">
        <v>0</v>
      </c>
      <c r="FX94" s="188">
        <v>1279</v>
      </c>
      <c r="FY94" s="188">
        <v>1860</v>
      </c>
      <c r="FZ94" s="188">
        <v>2123</v>
      </c>
      <c r="GA94" s="188">
        <v>14266</v>
      </c>
      <c r="GB94" s="188">
        <v>5523</v>
      </c>
      <c r="GC94" s="188">
        <v>-3129</v>
      </c>
      <c r="GD94" s="188">
        <v>-100</v>
      </c>
      <c r="GE94" s="188">
        <v>3166</v>
      </c>
      <c r="GG94" s="188">
        <v>5035</v>
      </c>
      <c r="GH94" s="188">
        <v>0</v>
      </c>
      <c r="GI94" s="188">
        <v>7703</v>
      </c>
      <c r="GJ94" s="188">
        <v>2819</v>
      </c>
      <c r="GK94" s="188">
        <v>3496</v>
      </c>
      <c r="GL94" s="188">
        <v>3578</v>
      </c>
      <c r="GM94" s="188">
        <v>4939</v>
      </c>
      <c r="GN94" s="188">
        <v>-519</v>
      </c>
      <c r="GO94" s="188">
        <v>-232</v>
      </c>
      <c r="GP94" s="188">
        <v>4719</v>
      </c>
      <c r="GR94" s="188">
        <v>6349</v>
      </c>
      <c r="GS94" s="188">
        <v>0</v>
      </c>
      <c r="GT94" s="188">
        <v>1803</v>
      </c>
      <c r="GU94" s="188">
        <v>2200</v>
      </c>
      <c r="GV94" s="188">
        <v>3662</v>
      </c>
      <c r="GW94" s="188">
        <v>12393</v>
      </c>
      <c r="GX94" s="188">
        <v>5975</v>
      </c>
      <c r="GY94" s="188">
        <v>-579</v>
      </c>
      <c r="GZ94" s="188">
        <v>0</v>
      </c>
      <c r="HA94" s="188">
        <v>0</v>
      </c>
      <c r="HC94" s="188">
        <v>6069</v>
      </c>
      <c r="HD94" s="188">
        <v>0</v>
      </c>
      <c r="HE94" s="188">
        <v>1565</v>
      </c>
      <c r="HF94" s="188">
        <v>1587</v>
      </c>
      <c r="HG94" s="188">
        <v>2987</v>
      </c>
      <c r="HH94" s="188">
        <v>12244</v>
      </c>
      <c r="HI94" s="188">
        <v>8571</v>
      </c>
      <c r="HJ94" s="188">
        <v>-2255</v>
      </c>
      <c r="HK94" s="188">
        <v>0</v>
      </c>
      <c r="HL94" s="188">
        <v>0</v>
      </c>
      <c r="HN94" s="188">
        <v>7075</v>
      </c>
      <c r="HO94" s="188">
        <v>0</v>
      </c>
      <c r="HP94" s="188">
        <v>1227</v>
      </c>
      <c r="HQ94" s="188">
        <v>833</v>
      </c>
      <c r="HR94" s="188">
        <v>2443</v>
      </c>
      <c r="HS94" s="188">
        <v>13295</v>
      </c>
      <c r="HT94" s="188">
        <v>7980</v>
      </c>
      <c r="HU94" s="188">
        <v>-82</v>
      </c>
      <c r="HV94" s="188">
        <v>-150</v>
      </c>
      <c r="HW94" s="188">
        <v>0</v>
      </c>
      <c r="HY94" s="188">
        <v>5967</v>
      </c>
      <c r="HZ94" s="188">
        <v>0</v>
      </c>
      <c r="IA94" s="188">
        <v>6542</v>
      </c>
      <c r="IB94" s="188">
        <v>4916</v>
      </c>
      <c r="IC94" s="188">
        <v>1308</v>
      </c>
      <c r="ID94" s="188">
        <v>4342</v>
      </c>
      <c r="IE94" s="188">
        <v>5144</v>
      </c>
      <c r="IF94" s="188">
        <v>-350</v>
      </c>
      <c r="IG94" s="188">
        <v>-201</v>
      </c>
      <c r="IH94" s="188">
        <v>4563</v>
      </c>
      <c r="IJ94" s="188">
        <v>7076</v>
      </c>
      <c r="IK94" s="188">
        <v>0</v>
      </c>
      <c r="IL94" s="188">
        <v>1232</v>
      </c>
      <c r="IM94" s="188">
        <v>1435</v>
      </c>
      <c r="IN94" s="188">
        <v>7694</v>
      </c>
      <c r="IO94" s="188">
        <v>7106</v>
      </c>
      <c r="IP94" s="188">
        <v>7961</v>
      </c>
      <c r="IQ94" s="188">
        <v>-228</v>
      </c>
      <c r="IR94" s="188">
        <v>-151</v>
      </c>
      <c r="IS94" s="188">
        <v>0</v>
      </c>
      <c r="IU94" s="188">
        <v>5935</v>
      </c>
      <c r="IV94" s="188">
        <v>0</v>
      </c>
      <c r="IW94" s="188">
        <v>6373</v>
      </c>
      <c r="IX94" s="188">
        <v>3045</v>
      </c>
      <c r="IY94" s="188">
        <v>523</v>
      </c>
      <c r="IZ94" s="188">
        <v>7151</v>
      </c>
      <c r="JA94" s="188">
        <v>5188</v>
      </c>
      <c r="JB94" s="188">
        <v>-245</v>
      </c>
      <c r="JC94" s="188">
        <v>-194</v>
      </c>
      <c r="JD94" s="188">
        <v>4577</v>
      </c>
      <c r="JF94" s="188">
        <v>6982</v>
      </c>
      <c r="JG94" s="188">
        <v>0</v>
      </c>
      <c r="JH94" s="188">
        <v>7002</v>
      </c>
      <c r="JI94" s="188">
        <v>7714</v>
      </c>
      <c r="JJ94" s="188">
        <v>3510</v>
      </c>
      <c r="JK94" s="188">
        <v>1174</v>
      </c>
      <c r="JL94" s="188">
        <v>4112</v>
      </c>
      <c r="JM94" s="188">
        <v>-2524</v>
      </c>
      <c r="JN94" s="188">
        <v>-172</v>
      </c>
      <c r="JO94" s="188">
        <v>2893</v>
      </c>
      <c r="JQ94" s="188">
        <v>7081</v>
      </c>
      <c r="JR94" s="188">
        <v>0</v>
      </c>
      <c r="JS94" s="188">
        <v>1026</v>
      </c>
      <c r="JT94" s="188">
        <v>1294</v>
      </c>
      <c r="JU94" s="188">
        <v>7221</v>
      </c>
      <c r="JV94" s="188">
        <v>5346</v>
      </c>
      <c r="JW94" s="188">
        <v>8978</v>
      </c>
      <c r="JX94" s="188">
        <v>-2</v>
      </c>
      <c r="JY94" s="188">
        <v>-151</v>
      </c>
      <c r="JZ94" s="188">
        <v>0</v>
      </c>
      <c r="KB94" s="188">
        <v>4236</v>
      </c>
      <c r="KC94" s="188">
        <v>0</v>
      </c>
      <c r="KD94" s="188">
        <v>7047</v>
      </c>
      <c r="KE94" s="188">
        <v>1131</v>
      </c>
      <c r="KF94" s="188">
        <v>117</v>
      </c>
      <c r="KG94" s="188">
        <v>8154</v>
      </c>
      <c r="KH94" s="188">
        <v>3937</v>
      </c>
      <c r="KI94" s="188">
        <v>-444</v>
      </c>
      <c r="KJ94" s="188">
        <v>-232</v>
      </c>
      <c r="KK94" s="188">
        <v>5140</v>
      </c>
      <c r="KM94" s="188">
        <v>7095</v>
      </c>
      <c r="KN94" s="188">
        <v>0</v>
      </c>
      <c r="KO94" s="188">
        <v>7487</v>
      </c>
      <c r="KP94" s="188">
        <v>2923</v>
      </c>
      <c r="KQ94" s="188">
        <v>2381</v>
      </c>
      <c r="KR94" s="188">
        <v>2905</v>
      </c>
      <c r="KS94" s="188">
        <v>3777</v>
      </c>
      <c r="KT94" s="188">
        <v>1806</v>
      </c>
      <c r="KU94" s="188">
        <v>-176</v>
      </c>
      <c r="KV94" s="188">
        <v>2455</v>
      </c>
      <c r="KX94" s="188">
        <v>6085</v>
      </c>
      <c r="KY94" s="188">
        <v>0</v>
      </c>
      <c r="KZ94" s="188">
        <v>1213</v>
      </c>
      <c r="LA94" s="188">
        <v>1595</v>
      </c>
      <c r="LB94" s="188">
        <v>6288</v>
      </c>
      <c r="LC94" s="188">
        <v>10125</v>
      </c>
      <c r="LD94" s="188">
        <v>8315</v>
      </c>
      <c r="LE94" s="188">
        <v>-705</v>
      </c>
      <c r="LF94" s="188">
        <v>-202</v>
      </c>
      <c r="LG94" s="188">
        <v>0</v>
      </c>
      <c r="LI94" s="188">
        <v>7107</v>
      </c>
      <c r="LJ94" s="188">
        <v>0</v>
      </c>
      <c r="LK94" s="188">
        <v>6702</v>
      </c>
      <c r="LL94" s="188">
        <v>2637</v>
      </c>
      <c r="LM94" s="188">
        <v>3086</v>
      </c>
      <c r="LN94" s="188">
        <v>1658</v>
      </c>
      <c r="LO94" s="188">
        <v>3924</v>
      </c>
      <c r="LP94" s="188">
        <v>2202</v>
      </c>
      <c r="LQ94" s="188">
        <v>-176</v>
      </c>
      <c r="LR94" s="188">
        <v>3571</v>
      </c>
      <c r="LT94" s="188">
        <v>6084</v>
      </c>
      <c r="LU94" s="188">
        <v>0</v>
      </c>
      <c r="LV94" s="188">
        <v>1337</v>
      </c>
      <c r="LW94" s="188">
        <v>5446</v>
      </c>
      <c r="LX94" s="188">
        <v>7899</v>
      </c>
      <c r="LY94" s="188">
        <v>3713</v>
      </c>
      <c r="LZ94" s="188">
        <v>8152</v>
      </c>
      <c r="MA94" s="188">
        <v>834</v>
      </c>
      <c r="MB94" s="188">
        <v>-151</v>
      </c>
      <c r="MC94" s="188">
        <v>0</v>
      </c>
    </row>
    <row r="95" spans="2:341">
      <c r="B95" s="208">
        <f t="shared" si="20"/>
        <v>6415.2666666666664</v>
      </c>
      <c r="C95" s="208">
        <f t="shared" si="21"/>
        <v>0</v>
      </c>
      <c r="D95" s="208">
        <f t="shared" si="22"/>
        <v>3942.2</v>
      </c>
      <c r="E95" s="208">
        <f t="shared" si="23"/>
        <v>2835.3333333333335</v>
      </c>
      <c r="F95" s="208">
        <f t="shared" si="24"/>
        <v>3655.5666666666666</v>
      </c>
      <c r="G95" s="208">
        <f t="shared" si="25"/>
        <v>7060.7666666666664</v>
      </c>
      <c r="H95" s="208">
        <f t="shared" si="26"/>
        <v>6048.7333333333336</v>
      </c>
      <c r="I95" s="208">
        <f t="shared" si="27"/>
        <v>-586.63333333333333</v>
      </c>
      <c r="J95" s="208">
        <f t="shared" si="28"/>
        <v>-155.36666666666667</v>
      </c>
      <c r="K95" s="208">
        <f t="shared" si="29"/>
        <v>2270.5666666666666</v>
      </c>
      <c r="M95" s="188">
        <v>7078</v>
      </c>
      <c r="N95" s="188">
        <v>0</v>
      </c>
      <c r="O95" s="188">
        <v>1452</v>
      </c>
      <c r="P95" s="188">
        <v>2226</v>
      </c>
      <c r="Q95" s="188">
        <v>7441</v>
      </c>
      <c r="R95" s="188">
        <v>5643</v>
      </c>
      <c r="S95" s="188">
        <v>8309</v>
      </c>
      <c r="T95" s="188">
        <v>-712</v>
      </c>
      <c r="U95" s="188">
        <v>-150</v>
      </c>
      <c r="V95" s="188">
        <v>0</v>
      </c>
      <c r="X95" s="188">
        <v>7072</v>
      </c>
      <c r="Y95" s="188">
        <v>0</v>
      </c>
      <c r="Z95" s="188">
        <v>1854</v>
      </c>
      <c r="AA95" s="188">
        <v>720</v>
      </c>
      <c r="AB95" s="188">
        <v>5528</v>
      </c>
      <c r="AC95" s="188">
        <v>11319</v>
      </c>
      <c r="AD95" s="188">
        <v>4527</v>
      </c>
      <c r="AE95" s="188">
        <v>-1785</v>
      </c>
      <c r="AF95" s="188">
        <v>-102</v>
      </c>
      <c r="AG95" s="188">
        <v>2544</v>
      </c>
      <c r="AI95" s="188">
        <v>6891</v>
      </c>
      <c r="AJ95" s="188">
        <v>0</v>
      </c>
      <c r="AK95" s="188">
        <v>8361</v>
      </c>
      <c r="AL95" s="188">
        <v>2564</v>
      </c>
      <c r="AM95" s="188">
        <v>2502</v>
      </c>
      <c r="AN95" s="188">
        <v>5095</v>
      </c>
      <c r="AO95" s="188">
        <v>3722</v>
      </c>
      <c r="AP95" s="188">
        <v>-1246</v>
      </c>
      <c r="AQ95" s="188">
        <v>-284</v>
      </c>
      <c r="AR95" s="188">
        <v>4424</v>
      </c>
      <c r="AT95" s="188">
        <v>7087</v>
      </c>
      <c r="AU95" s="188">
        <v>0</v>
      </c>
      <c r="AV95" s="188">
        <v>1452</v>
      </c>
      <c r="AW95" s="188">
        <v>1916</v>
      </c>
      <c r="AX95" s="188">
        <v>7510</v>
      </c>
      <c r="AY95" s="188">
        <v>5949</v>
      </c>
      <c r="AZ95" s="188">
        <v>8972</v>
      </c>
      <c r="BA95" s="188">
        <v>-1413</v>
      </c>
      <c r="BB95" s="188">
        <v>-151</v>
      </c>
      <c r="BC95" s="188">
        <v>0</v>
      </c>
      <c r="BE95" s="188">
        <v>5947</v>
      </c>
      <c r="BF95" s="188">
        <v>0</v>
      </c>
      <c r="BG95" s="188">
        <v>7039</v>
      </c>
      <c r="BH95" s="188">
        <v>5889</v>
      </c>
      <c r="BI95" s="188">
        <v>2566</v>
      </c>
      <c r="BJ95" s="188">
        <v>2701</v>
      </c>
      <c r="BK95" s="188">
        <v>5096</v>
      </c>
      <c r="BL95" s="188">
        <v>-837</v>
      </c>
      <c r="BM95" s="188">
        <v>-234</v>
      </c>
      <c r="BN95" s="188">
        <v>3526</v>
      </c>
      <c r="BP95" s="188">
        <v>6831</v>
      </c>
      <c r="BQ95" s="188">
        <v>0</v>
      </c>
      <c r="BR95" s="188">
        <v>715</v>
      </c>
      <c r="BS95" s="188">
        <v>1577</v>
      </c>
      <c r="BT95" s="188">
        <v>6415</v>
      </c>
      <c r="BU95" s="188">
        <v>8119</v>
      </c>
      <c r="BV95" s="188">
        <v>8652</v>
      </c>
      <c r="BW95" s="188">
        <v>-226</v>
      </c>
      <c r="BX95" s="188">
        <v>-150</v>
      </c>
      <c r="BY95" s="188">
        <v>0</v>
      </c>
      <c r="CA95" s="188">
        <v>6865</v>
      </c>
      <c r="CB95" s="188">
        <v>0</v>
      </c>
      <c r="CC95" s="188">
        <v>8470</v>
      </c>
      <c r="CD95" s="188">
        <v>3995</v>
      </c>
      <c r="CE95" s="188">
        <v>4087</v>
      </c>
      <c r="CF95" s="188">
        <v>3779</v>
      </c>
      <c r="CG95" s="188">
        <v>4033</v>
      </c>
      <c r="CH95" s="188">
        <v>-1200</v>
      </c>
      <c r="CI95" s="188">
        <v>-304</v>
      </c>
      <c r="CJ95" s="188">
        <v>4179</v>
      </c>
      <c r="CL95" s="188">
        <v>5064</v>
      </c>
      <c r="CM95" s="188">
        <v>0</v>
      </c>
      <c r="CN95" s="188">
        <v>6683</v>
      </c>
      <c r="CO95" s="188">
        <v>6301</v>
      </c>
      <c r="CP95" s="188">
        <v>2558</v>
      </c>
      <c r="CQ95" s="188">
        <v>2122</v>
      </c>
      <c r="CR95" s="188">
        <v>4213</v>
      </c>
      <c r="CS95" s="188">
        <v>1773</v>
      </c>
      <c r="CT95" s="188">
        <v>-100</v>
      </c>
      <c r="CU95" s="188">
        <v>2467</v>
      </c>
      <c r="CV95" s="190"/>
      <c r="CW95" s="188">
        <v>6073</v>
      </c>
      <c r="CX95" s="188">
        <v>0</v>
      </c>
      <c r="CY95" s="188">
        <v>2424</v>
      </c>
      <c r="CZ95" s="188">
        <v>2717</v>
      </c>
      <c r="DA95" s="188">
        <v>4013</v>
      </c>
      <c r="DB95" s="188">
        <v>8184</v>
      </c>
      <c r="DC95" s="188">
        <v>9222</v>
      </c>
      <c r="DD95" s="188">
        <v>-1907</v>
      </c>
      <c r="DE95" s="188">
        <v>0</v>
      </c>
      <c r="DF95" s="188">
        <v>0</v>
      </c>
      <c r="DH95" s="188">
        <v>6936</v>
      </c>
      <c r="DI95" s="188">
        <v>0</v>
      </c>
      <c r="DJ95" s="188">
        <v>2443</v>
      </c>
      <c r="DK95" s="188">
        <v>2690</v>
      </c>
      <c r="DL95" s="188">
        <v>3901</v>
      </c>
      <c r="DM95" s="188">
        <v>8798</v>
      </c>
      <c r="DN95" s="188">
        <v>3878</v>
      </c>
      <c r="DO95" s="188">
        <v>321</v>
      </c>
      <c r="DP95" s="188">
        <v>-284</v>
      </c>
      <c r="DQ95" s="188">
        <v>5104</v>
      </c>
      <c r="DS95" s="188">
        <v>7091</v>
      </c>
      <c r="DT95" s="188">
        <v>0</v>
      </c>
      <c r="DU95" s="188">
        <v>1255</v>
      </c>
      <c r="DV95" s="188">
        <v>1867</v>
      </c>
      <c r="DW95" s="188">
        <v>4796</v>
      </c>
      <c r="DX95" s="188">
        <v>5204</v>
      </c>
      <c r="DY95" s="188">
        <v>4847</v>
      </c>
      <c r="DZ95" s="188">
        <v>551</v>
      </c>
      <c r="EA95" s="188">
        <v>-151</v>
      </c>
      <c r="EB95" s="188">
        <v>5507</v>
      </c>
      <c r="ED95" s="188">
        <v>7085</v>
      </c>
      <c r="EE95" s="188">
        <v>0</v>
      </c>
      <c r="EF95" s="188">
        <v>994</v>
      </c>
      <c r="EG95" s="188">
        <v>1415</v>
      </c>
      <c r="EH95" s="188">
        <v>1212</v>
      </c>
      <c r="EI95" s="188">
        <v>13158</v>
      </c>
      <c r="EJ95" s="188">
        <v>9037</v>
      </c>
      <c r="EK95" s="188">
        <v>-1541</v>
      </c>
      <c r="EL95" s="188">
        <v>-100</v>
      </c>
      <c r="EM95" s="188">
        <v>0</v>
      </c>
      <c r="EO95" s="188">
        <v>6478</v>
      </c>
      <c r="EP95" s="188">
        <v>0</v>
      </c>
      <c r="EQ95" s="188">
        <v>4974</v>
      </c>
      <c r="ER95" s="188">
        <v>1580</v>
      </c>
      <c r="ES95" s="188">
        <v>326</v>
      </c>
      <c r="ET95" s="188">
        <v>10702</v>
      </c>
      <c r="EU95" s="188">
        <v>6627</v>
      </c>
      <c r="EV95" s="188">
        <v>-653</v>
      </c>
      <c r="EW95" s="188">
        <v>0</v>
      </c>
      <c r="EX95" s="188">
        <v>0</v>
      </c>
      <c r="EZ95" s="188">
        <v>6860</v>
      </c>
      <c r="FA95" s="188">
        <v>0</v>
      </c>
      <c r="FB95" s="188">
        <v>5153</v>
      </c>
      <c r="FC95" s="188">
        <v>4381</v>
      </c>
      <c r="FD95" s="188">
        <v>4201</v>
      </c>
      <c r="FE95" s="188">
        <v>3774</v>
      </c>
      <c r="FF95" s="188">
        <v>3969</v>
      </c>
      <c r="FG95" s="188">
        <v>-1063</v>
      </c>
      <c r="FH95" s="188">
        <v>-283</v>
      </c>
      <c r="FI95" s="188">
        <v>5381</v>
      </c>
      <c r="FK95" s="188">
        <v>5029</v>
      </c>
      <c r="FL95" s="188">
        <v>0</v>
      </c>
      <c r="FM95" s="188">
        <v>5913</v>
      </c>
      <c r="FN95" s="188">
        <v>4617</v>
      </c>
      <c r="FO95" s="188">
        <v>534</v>
      </c>
      <c r="FP95" s="188">
        <v>9566</v>
      </c>
      <c r="FQ95" s="188">
        <v>4145</v>
      </c>
      <c r="FR95" s="188">
        <v>-2156</v>
      </c>
      <c r="FS95" s="188">
        <v>-81</v>
      </c>
      <c r="FT95" s="188">
        <v>3876</v>
      </c>
      <c r="FV95" s="188">
        <v>5890</v>
      </c>
      <c r="FW95" s="188">
        <v>0</v>
      </c>
      <c r="FX95" s="188">
        <v>1223</v>
      </c>
      <c r="FY95" s="188">
        <v>1758</v>
      </c>
      <c r="FZ95" s="188">
        <v>1647</v>
      </c>
      <c r="GA95" s="188">
        <v>14328</v>
      </c>
      <c r="GB95" s="188">
        <v>5523</v>
      </c>
      <c r="GC95" s="188">
        <v>-2798</v>
      </c>
      <c r="GD95" s="188">
        <v>-100</v>
      </c>
      <c r="GE95" s="188">
        <v>3114</v>
      </c>
      <c r="GG95" s="188">
        <v>5037</v>
      </c>
      <c r="GH95" s="188">
        <v>0</v>
      </c>
      <c r="GI95" s="188">
        <v>7685</v>
      </c>
      <c r="GJ95" s="188">
        <v>2740</v>
      </c>
      <c r="GK95" s="188">
        <v>3207</v>
      </c>
      <c r="GL95" s="188">
        <v>3602</v>
      </c>
      <c r="GM95" s="188">
        <v>4939</v>
      </c>
      <c r="GN95" s="188">
        <v>-337</v>
      </c>
      <c r="GO95" s="188">
        <v>-232</v>
      </c>
      <c r="GP95" s="188">
        <v>4674</v>
      </c>
      <c r="GR95" s="188">
        <v>6357</v>
      </c>
      <c r="GS95" s="188">
        <v>0</v>
      </c>
      <c r="GT95" s="188">
        <v>1757</v>
      </c>
      <c r="GU95" s="188">
        <v>2132</v>
      </c>
      <c r="GV95" s="188">
        <v>3582</v>
      </c>
      <c r="GW95" s="188">
        <v>12186</v>
      </c>
      <c r="GX95" s="188">
        <v>5941</v>
      </c>
      <c r="GY95" s="188">
        <v>-728</v>
      </c>
      <c r="GZ95" s="188">
        <v>0</v>
      </c>
      <c r="HA95" s="188">
        <v>0</v>
      </c>
      <c r="HC95" s="188">
        <v>6066</v>
      </c>
      <c r="HD95" s="188">
        <v>0</v>
      </c>
      <c r="HE95" s="188">
        <v>1522</v>
      </c>
      <c r="HF95" s="188">
        <v>1518</v>
      </c>
      <c r="HG95" s="188">
        <v>2800</v>
      </c>
      <c r="HH95" s="188">
        <v>12307</v>
      </c>
      <c r="HI95" s="188">
        <v>8607</v>
      </c>
      <c r="HJ95" s="188">
        <v>-2279</v>
      </c>
      <c r="HK95" s="188">
        <v>0</v>
      </c>
      <c r="HL95" s="188">
        <v>0</v>
      </c>
      <c r="HN95" s="188">
        <v>7083</v>
      </c>
      <c r="HO95" s="188">
        <v>0</v>
      </c>
      <c r="HP95" s="188">
        <v>1179</v>
      </c>
      <c r="HQ95" s="188">
        <v>810</v>
      </c>
      <c r="HR95" s="188">
        <v>2007</v>
      </c>
      <c r="HS95" s="188">
        <v>13412</v>
      </c>
      <c r="HT95" s="188">
        <v>7922</v>
      </c>
      <c r="HU95" s="188">
        <v>129</v>
      </c>
      <c r="HV95" s="188">
        <v>-151</v>
      </c>
      <c r="HW95" s="188">
        <v>0</v>
      </c>
      <c r="HY95" s="188">
        <v>5964</v>
      </c>
      <c r="HZ95" s="188">
        <v>0</v>
      </c>
      <c r="IA95" s="188">
        <v>6426</v>
      </c>
      <c r="IB95" s="188">
        <v>4790</v>
      </c>
      <c r="IC95" s="188">
        <v>1187</v>
      </c>
      <c r="ID95" s="188">
        <v>4309</v>
      </c>
      <c r="IE95" s="188">
        <v>5144</v>
      </c>
      <c r="IF95" s="188">
        <v>-280</v>
      </c>
      <c r="IG95" s="188">
        <v>-201</v>
      </c>
      <c r="IH95" s="188">
        <v>4577</v>
      </c>
      <c r="IJ95" s="188">
        <v>7075</v>
      </c>
      <c r="IK95" s="188">
        <v>0</v>
      </c>
      <c r="IL95" s="188">
        <v>1158</v>
      </c>
      <c r="IM95" s="188">
        <v>1498</v>
      </c>
      <c r="IN95" s="188">
        <v>7328</v>
      </c>
      <c r="IO95" s="188">
        <v>7177</v>
      </c>
      <c r="IP95" s="188">
        <v>7923</v>
      </c>
      <c r="IQ95" s="188">
        <v>-177</v>
      </c>
      <c r="IR95" s="188">
        <v>-150</v>
      </c>
      <c r="IS95" s="188">
        <v>0</v>
      </c>
      <c r="IU95" s="188">
        <v>5938</v>
      </c>
      <c r="IV95" s="188">
        <v>0</v>
      </c>
      <c r="IW95" s="188">
        <v>6306</v>
      </c>
      <c r="IX95" s="188">
        <v>2867</v>
      </c>
      <c r="IY95" s="188">
        <v>508</v>
      </c>
      <c r="IZ95" s="188">
        <v>7172</v>
      </c>
      <c r="JA95" s="188">
        <v>5188</v>
      </c>
      <c r="JB95" s="188">
        <v>5</v>
      </c>
      <c r="JC95" s="188">
        <v>-194</v>
      </c>
      <c r="JD95" s="188">
        <v>4599</v>
      </c>
      <c r="JF95" s="188">
        <v>6976</v>
      </c>
      <c r="JG95" s="188">
        <v>0</v>
      </c>
      <c r="JH95" s="188">
        <v>6941</v>
      </c>
      <c r="JI95" s="188">
        <v>7647</v>
      </c>
      <c r="JJ95" s="188">
        <v>3387</v>
      </c>
      <c r="JK95" s="188">
        <v>1204</v>
      </c>
      <c r="JL95" s="188">
        <v>4112</v>
      </c>
      <c r="JM95" s="188">
        <v>-2641</v>
      </c>
      <c r="JN95" s="188">
        <v>-172</v>
      </c>
      <c r="JO95" s="188">
        <v>2984</v>
      </c>
      <c r="JQ95" s="188">
        <v>7079</v>
      </c>
      <c r="JR95" s="188">
        <v>0</v>
      </c>
      <c r="JS95" s="188">
        <v>1051</v>
      </c>
      <c r="JT95" s="188">
        <v>1274</v>
      </c>
      <c r="JU95" s="188">
        <v>7192</v>
      </c>
      <c r="JV95" s="188">
        <v>5302</v>
      </c>
      <c r="JW95" s="188">
        <v>8933</v>
      </c>
      <c r="JX95" s="188">
        <v>123</v>
      </c>
      <c r="JY95" s="188">
        <v>-151</v>
      </c>
      <c r="JZ95" s="188">
        <v>0</v>
      </c>
      <c r="KB95" s="188">
        <v>4237</v>
      </c>
      <c r="KC95" s="188">
        <v>0</v>
      </c>
      <c r="KD95" s="188">
        <v>7138</v>
      </c>
      <c r="KE95" s="188">
        <v>1125</v>
      </c>
      <c r="KF95" s="188">
        <v>-115</v>
      </c>
      <c r="KG95" s="188">
        <v>8217</v>
      </c>
      <c r="KH95" s="188">
        <v>3937</v>
      </c>
      <c r="KI95" s="188">
        <v>-568</v>
      </c>
      <c r="KJ95" s="188">
        <v>-233</v>
      </c>
      <c r="KK95" s="188">
        <v>5173</v>
      </c>
      <c r="KM95" s="188">
        <v>7092</v>
      </c>
      <c r="KN95" s="188">
        <v>0</v>
      </c>
      <c r="KO95" s="188">
        <v>7476</v>
      </c>
      <c r="KP95" s="188">
        <v>2810</v>
      </c>
      <c r="KQ95" s="188">
        <v>2254</v>
      </c>
      <c r="KR95" s="188">
        <v>2918</v>
      </c>
      <c r="KS95" s="188">
        <v>3777</v>
      </c>
      <c r="KT95" s="188">
        <v>1847</v>
      </c>
      <c r="KU95" s="188">
        <v>-175</v>
      </c>
      <c r="KV95" s="188">
        <v>2443</v>
      </c>
      <c r="KX95" s="188">
        <v>6082</v>
      </c>
      <c r="KY95" s="188">
        <v>0</v>
      </c>
      <c r="KZ95" s="188">
        <v>1222</v>
      </c>
      <c r="LA95" s="188">
        <v>1619</v>
      </c>
      <c r="LB95" s="188">
        <v>6220</v>
      </c>
      <c r="LC95" s="188">
        <v>10239</v>
      </c>
      <c r="LD95" s="188">
        <v>8206</v>
      </c>
      <c r="LE95" s="188">
        <v>-949</v>
      </c>
      <c r="LF95" s="188">
        <v>-202</v>
      </c>
      <c r="LG95" s="188">
        <v>0</v>
      </c>
      <c r="LI95" s="188">
        <v>7105</v>
      </c>
      <c r="LJ95" s="188">
        <v>0</v>
      </c>
      <c r="LK95" s="188">
        <v>6673</v>
      </c>
      <c r="LL95" s="188">
        <v>2549</v>
      </c>
      <c r="LM95" s="188">
        <v>2910</v>
      </c>
      <c r="LN95" s="188">
        <v>1625</v>
      </c>
      <c r="LO95" s="188">
        <v>3924</v>
      </c>
      <c r="LP95" s="188">
        <v>2156</v>
      </c>
      <c r="LQ95" s="188">
        <v>-175</v>
      </c>
      <c r="LR95" s="188">
        <v>3545</v>
      </c>
      <c r="LT95" s="188">
        <v>6090</v>
      </c>
      <c r="LU95" s="188">
        <v>0</v>
      </c>
      <c r="LV95" s="188">
        <v>1327</v>
      </c>
      <c r="LW95" s="188">
        <v>5468</v>
      </c>
      <c r="LX95" s="188">
        <v>7963</v>
      </c>
      <c r="LY95" s="188">
        <v>3712</v>
      </c>
      <c r="LZ95" s="188">
        <v>8137</v>
      </c>
      <c r="MA95" s="188">
        <v>992</v>
      </c>
      <c r="MB95" s="188">
        <v>-151</v>
      </c>
      <c r="MC95" s="188">
        <v>0</v>
      </c>
    </row>
    <row r="96" spans="2:341">
      <c r="B96" s="208">
        <f t="shared" si="20"/>
        <v>6414.9333333333334</v>
      </c>
      <c r="C96" s="208">
        <f t="shared" si="21"/>
        <v>0</v>
      </c>
      <c r="D96" s="208">
        <f t="shared" si="22"/>
        <v>3922.5666666666666</v>
      </c>
      <c r="E96" s="208">
        <f t="shared" si="23"/>
        <v>2808.6</v>
      </c>
      <c r="F96" s="208">
        <f t="shared" si="24"/>
        <v>3505.0333333333333</v>
      </c>
      <c r="G96" s="208">
        <f t="shared" si="25"/>
        <v>7090.166666666667</v>
      </c>
      <c r="H96" s="208">
        <f t="shared" si="26"/>
        <v>6036.333333333333</v>
      </c>
      <c r="I96" s="208">
        <f t="shared" si="27"/>
        <v>-645.5333333333333</v>
      </c>
      <c r="J96" s="208">
        <f t="shared" si="28"/>
        <v>-155.1</v>
      </c>
      <c r="K96" s="208">
        <f t="shared" si="29"/>
        <v>2249.1333333333332</v>
      </c>
      <c r="M96" s="188">
        <v>7079</v>
      </c>
      <c r="N96" s="188">
        <v>0</v>
      </c>
      <c r="O96" s="188">
        <v>1466</v>
      </c>
      <c r="P96" s="188">
        <v>2239</v>
      </c>
      <c r="Q96" s="188">
        <v>7446</v>
      </c>
      <c r="R96" s="188">
        <v>5715</v>
      </c>
      <c r="S96" s="188">
        <v>8182</v>
      </c>
      <c r="T96" s="188">
        <v>-933</v>
      </c>
      <c r="U96" s="188">
        <v>-151</v>
      </c>
      <c r="V96" s="188">
        <v>0</v>
      </c>
      <c r="X96" s="188">
        <v>7073</v>
      </c>
      <c r="Y96" s="188">
        <v>0</v>
      </c>
      <c r="Z96" s="188">
        <v>1906</v>
      </c>
      <c r="AA96" s="188">
        <v>739</v>
      </c>
      <c r="AB96" s="188">
        <v>5209</v>
      </c>
      <c r="AC96" s="188">
        <v>11239</v>
      </c>
      <c r="AD96" s="188">
        <v>4527</v>
      </c>
      <c r="AE96" s="188">
        <v>-1618</v>
      </c>
      <c r="AF96" s="188">
        <v>-102</v>
      </c>
      <c r="AG96" s="188">
        <v>2515</v>
      </c>
      <c r="AI96" s="188">
        <v>6892</v>
      </c>
      <c r="AJ96" s="188">
        <v>0</v>
      </c>
      <c r="AK96" s="188">
        <v>8357</v>
      </c>
      <c r="AL96" s="188">
        <v>2522</v>
      </c>
      <c r="AM96" s="188">
        <v>2179</v>
      </c>
      <c r="AN96" s="188">
        <v>5179</v>
      </c>
      <c r="AO96" s="188">
        <v>3722</v>
      </c>
      <c r="AP96" s="188">
        <v>-1266</v>
      </c>
      <c r="AQ96" s="188">
        <v>-283</v>
      </c>
      <c r="AR96" s="188">
        <v>4384</v>
      </c>
      <c r="AT96" s="188">
        <v>7087</v>
      </c>
      <c r="AU96" s="188">
        <v>0</v>
      </c>
      <c r="AV96" s="188">
        <v>1318</v>
      </c>
      <c r="AW96" s="188">
        <v>1912</v>
      </c>
      <c r="AX96" s="188">
        <v>7103</v>
      </c>
      <c r="AY96" s="188">
        <v>5984</v>
      </c>
      <c r="AZ96" s="188">
        <v>8882</v>
      </c>
      <c r="BA96" s="188">
        <v>-1352</v>
      </c>
      <c r="BB96" s="188">
        <v>-151</v>
      </c>
      <c r="BC96" s="188">
        <v>0</v>
      </c>
      <c r="BE96" s="188">
        <v>5944</v>
      </c>
      <c r="BF96" s="188">
        <v>0</v>
      </c>
      <c r="BG96" s="188">
        <v>7021</v>
      </c>
      <c r="BH96" s="188">
        <v>5909</v>
      </c>
      <c r="BI96" s="188">
        <v>2414</v>
      </c>
      <c r="BJ96" s="188">
        <v>2858</v>
      </c>
      <c r="BK96" s="188">
        <v>5096</v>
      </c>
      <c r="BL96" s="188">
        <v>-1070</v>
      </c>
      <c r="BM96" s="188">
        <v>-234</v>
      </c>
      <c r="BN96" s="188">
        <v>3520</v>
      </c>
      <c r="BP96" s="188">
        <v>6816</v>
      </c>
      <c r="BQ96" s="188">
        <v>0</v>
      </c>
      <c r="BR96" s="188">
        <v>696</v>
      </c>
      <c r="BS96" s="188">
        <v>1529</v>
      </c>
      <c r="BT96" s="188">
        <v>5786</v>
      </c>
      <c r="BU96" s="188">
        <v>8490</v>
      </c>
      <c r="BV96" s="188">
        <v>8628</v>
      </c>
      <c r="BW96" s="188">
        <v>-183</v>
      </c>
      <c r="BX96" s="188">
        <v>-151</v>
      </c>
      <c r="BY96" s="188">
        <v>0</v>
      </c>
      <c r="CA96" s="188">
        <v>6867</v>
      </c>
      <c r="CB96" s="188">
        <v>0</v>
      </c>
      <c r="CC96" s="188">
        <v>8411</v>
      </c>
      <c r="CD96" s="188">
        <v>4032</v>
      </c>
      <c r="CE96" s="188">
        <v>3749</v>
      </c>
      <c r="CF96" s="188">
        <v>3765</v>
      </c>
      <c r="CG96" s="188">
        <v>4033</v>
      </c>
      <c r="CH96" s="188">
        <v>-1081</v>
      </c>
      <c r="CI96" s="188">
        <v>-299</v>
      </c>
      <c r="CJ96" s="188">
        <v>4138</v>
      </c>
      <c r="CL96" s="188">
        <v>5066</v>
      </c>
      <c r="CM96" s="188">
        <v>0</v>
      </c>
      <c r="CN96" s="188">
        <v>6679</v>
      </c>
      <c r="CO96" s="188">
        <v>6142</v>
      </c>
      <c r="CP96" s="188">
        <v>2588</v>
      </c>
      <c r="CQ96" s="188">
        <v>2097</v>
      </c>
      <c r="CR96" s="188">
        <v>4213</v>
      </c>
      <c r="CS96" s="188">
        <v>1810</v>
      </c>
      <c r="CT96" s="188">
        <v>-100</v>
      </c>
      <c r="CU96" s="188">
        <v>2480</v>
      </c>
      <c r="CV96" s="190"/>
      <c r="CW96" s="188">
        <v>6069</v>
      </c>
      <c r="CX96" s="188">
        <v>0</v>
      </c>
      <c r="CY96" s="188">
        <v>2377</v>
      </c>
      <c r="CZ96" s="188">
        <v>2526</v>
      </c>
      <c r="DA96" s="188">
        <v>3727</v>
      </c>
      <c r="DB96" s="188">
        <v>8216</v>
      </c>
      <c r="DC96" s="188">
        <v>9149</v>
      </c>
      <c r="DD96" s="188">
        <v>-2056</v>
      </c>
      <c r="DE96" s="188">
        <v>0</v>
      </c>
      <c r="DF96" s="188">
        <v>0</v>
      </c>
      <c r="DH96" s="188">
        <v>6937</v>
      </c>
      <c r="DI96" s="188">
        <v>0</v>
      </c>
      <c r="DJ96" s="188">
        <v>2456</v>
      </c>
      <c r="DK96" s="188">
        <v>2625</v>
      </c>
      <c r="DL96" s="188">
        <v>3574</v>
      </c>
      <c r="DM96" s="188">
        <v>8913</v>
      </c>
      <c r="DN96" s="188">
        <v>3878</v>
      </c>
      <c r="DO96" s="188">
        <v>307</v>
      </c>
      <c r="DP96" s="188">
        <v>-284</v>
      </c>
      <c r="DQ96" s="188">
        <v>5099</v>
      </c>
      <c r="DS96" s="188">
        <v>7096</v>
      </c>
      <c r="DT96" s="188">
        <v>0</v>
      </c>
      <c r="DU96" s="188">
        <v>1207</v>
      </c>
      <c r="DV96" s="188">
        <v>1814</v>
      </c>
      <c r="DW96" s="188">
        <v>4657</v>
      </c>
      <c r="DX96" s="188">
        <v>5263</v>
      </c>
      <c r="DY96" s="188">
        <v>4847</v>
      </c>
      <c r="DZ96" s="188">
        <v>325</v>
      </c>
      <c r="EA96" s="188">
        <v>-150</v>
      </c>
      <c r="EB96" s="188">
        <v>5460</v>
      </c>
      <c r="ED96" s="188">
        <v>7084</v>
      </c>
      <c r="EE96" s="188">
        <v>0</v>
      </c>
      <c r="EF96" s="188">
        <v>1028</v>
      </c>
      <c r="EG96" s="188">
        <v>1637</v>
      </c>
      <c r="EH96" s="188">
        <v>1356</v>
      </c>
      <c r="EI96" s="188">
        <v>12548</v>
      </c>
      <c r="EJ96" s="188">
        <v>9017</v>
      </c>
      <c r="EK96" s="188">
        <v>-1221</v>
      </c>
      <c r="EL96" s="188">
        <v>-100</v>
      </c>
      <c r="EM96" s="188">
        <v>0</v>
      </c>
      <c r="EO96" s="188">
        <v>6480</v>
      </c>
      <c r="EP96" s="188">
        <v>0</v>
      </c>
      <c r="EQ96" s="188">
        <v>4864</v>
      </c>
      <c r="ER96" s="188">
        <v>1626</v>
      </c>
      <c r="ES96" s="188">
        <v>230</v>
      </c>
      <c r="ET96" s="188">
        <v>10642</v>
      </c>
      <c r="EU96" s="188">
        <v>6541</v>
      </c>
      <c r="EV96" s="188">
        <v>-567</v>
      </c>
      <c r="EW96" s="188">
        <v>0</v>
      </c>
      <c r="EX96" s="188">
        <v>0</v>
      </c>
      <c r="EZ96" s="188">
        <v>6862</v>
      </c>
      <c r="FA96" s="188">
        <v>0</v>
      </c>
      <c r="FB96" s="188">
        <v>5140</v>
      </c>
      <c r="FC96" s="188">
        <v>4345</v>
      </c>
      <c r="FD96" s="188">
        <v>4162</v>
      </c>
      <c r="FE96" s="188">
        <v>3781</v>
      </c>
      <c r="FF96" s="188">
        <v>3969</v>
      </c>
      <c r="FG96" s="188">
        <v>-1088</v>
      </c>
      <c r="FH96" s="188">
        <v>-279</v>
      </c>
      <c r="FI96" s="188">
        <v>5370</v>
      </c>
      <c r="FK96" s="188">
        <v>5029</v>
      </c>
      <c r="FL96" s="188">
        <v>0</v>
      </c>
      <c r="FM96" s="188">
        <v>5889</v>
      </c>
      <c r="FN96" s="188">
        <v>4600</v>
      </c>
      <c r="FO96" s="188">
        <v>444</v>
      </c>
      <c r="FP96" s="188">
        <v>9556</v>
      </c>
      <c r="FQ96" s="188">
        <v>4145</v>
      </c>
      <c r="FR96" s="188">
        <v>-2084</v>
      </c>
      <c r="FS96" s="188">
        <v>-81</v>
      </c>
      <c r="FT96" s="188">
        <v>3796</v>
      </c>
      <c r="FV96" s="188">
        <v>5887</v>
      </c>
      <c r="FW96" s="188">
        <v>0</v>
      </c>
      <c r="FX96" s="188">
        <v>1246</v>
      </c>
      <c r="FY96" s="188">
        <v>1644</v>
      </c>
      <c r="FZ96" s="188">
        <v>1523</v>
      </c>
      <c r="GA96" s="188">
        <v>14456</v>
      </c>
      <c r="GB96" s="188">
        <v>5523</v>
      </c>
      <c r="GC96" s="188">
        <v>-2958</v>
      </c>
      <c r="GD96" s="188">
        <v>-100</v>
      </c>
      <c r="GE96" s="188">
        <v>2905</v>
      </c>
      <c r="GG96" s="188">
        <v>5035</v>
      </c>
      <c r="GH96" s="188">
        <v>0</v>
      </c>
      <c r="GI96" s="188">
        <v>7684</v>
      </c>
      <c r="GJ96" s="188">
        <v>2685</v>
      </c>
      <c r="GK96" s="188">
        <v>3052</v>
      </c>
      <c r="GL96" s="188">
        <v>3680</v>
      </c>
      <c r="GM96" s="188">
        <v>4939</v>
      </c>
      <c r="GN96" s="188">
        <v>-426</v>
      </c>
      <c r="GO96" s="188">
        <v>-233</v>
      </c>
      <c r="GP96" s="188">
        <v>4594</v>
      </c>
      <c r="GR96" s="188">
        <v>6354</v>
      </c>
      <c r="GS96" s="188">
        <v>0</v>
      </c>
      <c r="GT96" s="188">
        <v>1760</v>
      </c>
      <c r="GU96" s="188">
        <v>1858</v>
      </c>
      <c r="GV96" s="188">
        <v>3540</v>
      </c>
      <c r="GW96" s="188">
        <v>12122</v>
      </c>
      <c r="GX96" s="188">
        <v>5945</v>
      </c>
      <c r="GY96" s="188">
        <v>-860</v>
      </c>
      <c r="GZ96" s="188">
        <v>0</v>
      </c>
      <c r="HA96" s="188">
        <v>0</v>
      </c>
      <c r="HC96" s="188">
        <v>6068</v>
      </c>
      <c r="HD96" s="188">
        <v>0</v>
      </c>
      <c r="HE96" s="188">
        <v>1501</v>
      </c>
      <c r="HF96" s="188">
        <v>1468</v>
      </c>
      <c r="HG96" s="188">
        <v>2523</v>
      </c>
      <c r="HH96" s="188">
        <v>12437</v>
      </c>
      <c r="HI96" s="188">
        <v>8616</v>
      </c>
      <c r="HJ96" s="188">
        <v>-2306</v>
      </c>
      <c r="HK96" s="188">
        <v>0</v>
      </c>
      <c r="HL96" s="188">
        <v>0</v>
      </c>
      <c r="HN96" s="188">
        <v>7086</v>
      </c>
      <c r="HO96" s="188">
        <v>0</v>
      </c>
      <c r="HP96" s="188">
        <v>1211</v>
      </c>
      <c r="HQ96" s="188">
        <v>842</v>
      </c>
      <c r="HR96" s="188">
        <v>2040</v>
      </c>
      <c r="HS96" s="188">
        <v>13457</v>
      </c>
      <c r="HT96" s="188">
        <v>7896</v>
      </c>
      <c r="HU96" s="188">
        <v>-36</v>
      </c>
      <c r="HV96" s="188">
        <v>-151</v>
      </c>
      <c r="HW96" s="188">
        <v>0</v>
      </c>
      <c r="HY96" s="188">
        <v>5966</v>
      </c>
      <c r="HZ96" s="188">
        <v>0</v>
      </c>
      <c r="IA96" s="188">
        <v>6368</v>
      </c>
      <c r="IB96" s="188">
        <v>4799</v>
      </c>
      <c r="IC96" s="188">
        <v>1151</v>
      </c>
      <c r="ID96" s="188">
        <v>4420</v>
      </c>
      <c r="IE96" s="188">
        <v>5144</v>
      </c>
      <c r="IF96" s="188">
        <v>-413</v>
      </c>
      <c r="IG96" s="188">
        <v>-202</v>
      </c>
      <c r="IH96" s="188">
        <v>4582</v>
      </c>
      <c r="IJ96" s="188">
        <v>7079</v>
      </c>
      <c r="IK96" s="188">
        <v>0</v>
      </c>
      <c r="IL96" s="188">
        <v>1043</v>
      </c>
      <c r="IM96" s="188">
        <v>1547</v>
      </c>
      <c r="IN96" s="188">
        <v>6918</v>
      </c>
      <c r="IO96" s="188">
        <v>7392</v>
      </c>
      <c r="IP96" s="188">
        <v>7924</v>
      </c>
      <c r="IQ96" s="188">
        <v>-22</v>
      </c>
      <c r="IR96" s="188">
        <v>-151</v>
      </c>
      <c r="IS96" s="188">
        <v>0</v>
      </c>
      <c r="IU96" s="188">
        <v>5934</v>
      </c>
      <c r="IV96" s="188">
        <v>0</v>
      </c>
      <c r="IW96" s="188">
        <v>6310</v>
      </c>
      <c r="IX96" s="188">
        <v>2955</v>
      </c>
      <c r="IY96" s="188">
        <v>492</v>
      </c>
      <c r="IZ96" s="188">
        <v>7100</v>
      </c>
      <c r="JA96" s="188">
        <v>5188</v>
      </c>
      <c r="JB96" s="188">
        <v>-368</v>
      </c>
      <c r="JC96" s="188">
        <v>-193</v>
      </c>
      <c r="JD96" s="188">
        <v>4552</v>
      </c>
      <c r="JF96" s="188">
        <v>6980</v>
      </c>
      <c r="JG96" s="188">
        <v>0</v>
      </c>
      <c r="JH96" s="188">
        <v>6957</v>
      </c>
      <c r="JI96" s="188">
        <v>7412</v>
      </c>
      <c r="JJ96" s="188">
        <v>3502</v>
      </c>
      <c r="JK96" s="188">
        <v>1235</v>
      </c>
      <c r="JL96" s="188">
        <v>4105</v>
      </c>
      <c r="JM96" s="188">
        <v>-2798</v>
      </c>
      <c r="JN96" s="188">
        <v>-173</v>
      </c>
      <c r="JO96" s="188">
        <v>2945</v>
      </c>
      <c r="JQ96" s="188">
        <v>7084</v>
      </c>
      <c r="JR96" s="188">
        <v>0</v>
      </c>
      <c r="JS96" s="188">
        <v>1029</v>
      </c>
      <c r="JT96" s="188">
        <v>1291</v>
      </c>
      <c r="JU96" s="188">
        <v>6972</v>
      </c>
      <c r="JV96" s="188">
        <v>5416</v>
      </c>
      <c r="JW96" s="188">
        <v>8909</v>
      </c>
      <c r="JX96" s="188">
        <v>-35</v>
      </c>
      <c r="JY96" s="188">
        <v>-151</v>
      </c>
      <c r="JZ96" s="188">
        <v>0</v>
      </c>
      <c r="KB96" s="188">
        <v>4237</v>
      </c>
      <c r="KC96" s="188">
        <v>0</v>
      </c>
      <c r="KD96" s="188">
        <v>7203</v>
      </c>
      <c r="KE96" s="188">
        <v>1175</v>
      </c>
      <c r="KF96" s="188">
        <v>94</v>
      </c>
      <c r="KG96" s="188">
        <v>8270</v>
      </c>
      <c r="KH96" s="188">
        <v>3937</v>
      </c>
      <c r="KI96" s="188">
        <v>-1271</v>
      </c>
      <c r="KJ96" s="188">
        <v>-232</v>
      </c>
      <c r="KK96" s="188">
        <v>5152</v>
      </c>
      <c r="KM96" s="188">
        <v>7091</v>
      </c>
      <c r="KN96" s="188">
        <v>0</v>
      </c>
      <c r="KO96" s="188">
        <v>7402</v>
      </c>
      <c r="KP96" s="188">
        <v>2801</v>
      </c>
      <c r="KQ96" s="188">
        <v>1958</v>
      </c>
      <c r="KR96" s="188">
        <v>2900</v>
      </c>
      <c r="KS96" s="188">
        <v>3777</v>
      </c>
      <c r="KT96" s="188">
        <v>2027</v>
      </c>
      <c r="KU96" s="188">
        <v>-175</v>
      </c>
      <c r="KV96" s="188">
        <v>2444</v>
      </c>
      <c r="KX96" s="188">
        <v>6081</v>
      </c>
      <c r="KY96" s="188">
        <v>0</v>
      </c>
      <c r="KZ96" s="188">
        <v>1211</v>
      </c>
      <c r="LA96" s="188">
        <v>1560</v>
      </c>
      <c r="LB96" s="188">
        <v>5928</v>
      </c>
      <c r="LC96" s="188">
        <v>10242</v>
      </c>
      <c r="LD96" s="188">
        <v>8288</v>
      </c>
      <c r="LE96" s="188">
        <v>-962</v>
      </c>
      <c r="LF96" s="188">
        <v>-201</v>
      </c>
      <c r="LG96" s="188">
        <v>0</v>
      </c>
      <c r="LI96" s="188">
        <v>7101</v>
      </c>
      <c r="LJ96" s="188">
        <v>0</v>
      </c>
      <c r="LK96" s="188">
        <v>6624</v>
      </c>
      <c r="LL96" s="188">
        <v>2582</v>
      </c>
      <c r="LM96" s="188">
        <v>3033</v>
      </c>
      <c r="LN96" s="188">
        <v>1654</v>
      </c>
      <c r="LO96" s="188">
        <v>3916</v>
      </c>
      <c r="LP96" s="188">
        <v>2029</v>
      </c>
      <c r="LQ96" s="188">
        <v>-176</v>
      </c>
      <c r="LR96" s="188">
        <v>3538</v>
      </c>
      <c r="LT96" s="188">
        <v>6084</v>
      </c>
      <c r="LU96" s="188">
        <v>0</v>
      </c>
      <c r="LV96" s="188">
        <v>1313</v>
      </c>
      <c r="LW96" s="188">
        <v>5442</v>
      </c>
      <c r="LX96" s="188">
        <v>7801</v>
      </c>
      <c r="LY96" s="188">
        <v>3678</v>
      </c>
      <c r="LZ96" s="188">
        <v>8154</v>
      </c>
      <c r="MA96" s="188">
        <v>1110</v>
      </c>
      <c r="MB96" s="188">
        <v>-150</v>
      </c>
      <c r="MC96" s="188">
        <v>0</v>
      </c>
    </row>
    <row r="97" spans="2:341">
      <c r="B97" s="208">
        <f t="shared" si="20"/>
        <v>6414.0333333333338</v>
      </c>
      <c r="C97" s="208">
        <f t="shared" si="21"/>
        <v>0</v>
      </c>
      <c r="D97" s="208">
        <f t="shared" si="22"/>
        <v>3970.5</v>
      </c>
      <c r="E97" s="208">
        <f t="shared" si="23"/>
        <v>2939.6333333333332</v>
      </c>
      <c r="F97" s="208">
        <f t="shared" si="24"/>
        <v>3490.4</v>
      </c>
      <c r="G97" s="208">
        <f t="shared" si="25"/>
        <v>7100.4</v>
      </c>
      <c r="H97" s="208">
        <f t="shared" si="26"/>
        <v>6014.4</v>
      </c>
      <c r="I97" s="208">
        <f t="shared" si="27"/>
        <v>-779.56666666666672</v>
      </c>
      <c r="J97" s="208">
        <f t="shared" si="28"/>
        <v>-154.43333333333334</v>
      </c>
      <c r="K97" s="208">
        <f t="shared" si="29"/>
        <v>2233.9333333333334</v>
      </c>
      <c r="M97" s="188">
        <v>7079</v>
      </c>
      <c r="N97" s="188">
        <v>0</v>
      </c>
      <c r="O97" s="188">
        <v>1527</v>
      </c>
      <c r="P97" s="188">
        <v>2748</v>
      </c>
      <c r="Q97" s="188">
        <v>6899</v>
      </c>
      <c r="R97" s="188">
        <v>5714</v>
      </c>
      <c r="S97" s="188">
        <v>8153</v>
      </c>
      <c r="T97" s="188">
        <v>-941</v>
      </c>
      <c r="U97" s="188">
        <v>-151</v>
      </c>
      <c r="V97" s="188">
        <v>0</v>
      </c>
      <c r="X97" s="188">
        <v>7075</v>
      </c>
      <c r="Y97" s="188">
        <v>0</v>
      </c>
      <c r="Z97" s="188">
        <v>2047</v>
      </c>
      <c r="AA97" s="188">
        <v>1132</v>
      </c>
      <c r="AB97" s="188">
        <v>5219</v>
      </c>
      <c r="AC97" s="188">
        <v>11234</v>
      </c>
      <c r="AD97" s="188">
        <v>4453</v>
      </c>
      <c r="AE97" s="188">
        <v>-1823</v>
      </c>
      <c r="AF97" s="188">
        <v>-102</v>
      </c>
      <c r="AG97" s="188">
        <v>2490</v>
      </c>
      <c r="AI97" s="188">
        <v>6892</v>
      </c>
      <c r="AJ97" s="188">
        <v>0</v>
      </c>
      <c r="AK97" s="188">
        <v>8358</v>
      </c>
      <c r="AL97" s="188">
        <v>2749</v>
      </c>
      <c r="AM97" s="188">
        <v>2183</v>
      </c>
      <c r="AN97" s="188">
        <v>5233</v>
      </c>
      <c r="AO97" s="188">
        <v>3720</v>
      </c>
      <c r="AP97" s="188">
        <v>-1375</v>
      </c>
      <c r="AQ97" s="188">
        <v>-284</v>
      </c>
      <c r="AR97" s="188">
        <v>4400</v>
      </c>
      <c r="AT97" s="188">
        <v>7080</v>
      </c>
      <c r="AU97" s="188">
        <v>0</v>
      </c>
      <c r="AV97" s="188">
        <v>1338</v>
      </c>
      <c r="AW97" s="188">
        <v>2095</v>
      </c>
      <c r="AX97" s="188">
        <v>7069</v>
      </c>
      <c r="AY97" s="188">
        <v>6024</v>
      </c>
      <c r="AZ97" s="188">
        <v>8928</v>
      </c>
      <c r="BA97" s="188">
        <v>-1293</v>
      </c>
      <c r="BB97" s="188">
        <v>-151</v>
      </c>
      <c r="BC97" s="188">
        <v>0</v>
      </c>
      <c r="BE97" s="188">
        <v>5939</v>
      </c>
      <c r="BF97" s="188">
        <v>0</v>
      </c>
      <c r="BG97" s="188">
        <v>7087</v>
      </c>
      <c r="BH97" s="188">
        <v>5943</v>
      </c>
      <c r="BI97" s="188">
        <v>2380</v>
      </c>
      <c r="BJ97" s="188">
        <v>3008</v>
      </c>
      <c r="BK97" s="188">
        <v>5120</v>
      </c>
      <c r="BL97" s="188">
        <v>-1431</v>
      </c>
      <c r="BM97" s="188">
        <v>-235</v>
      </c>
      <c r="BN97" s="188">
        <v>3549</v>
      </c>
      <c r="BP97" s="188">
        <v>6805</v>
      </c>
      <c r="BQ97" s="188">
        <v>0</v>
      </c>
      <c r="BR97" s="188">
        <v>692</v>
      </c>
      <c r="BS97" s="188">
        <v>1604</v>
      </c>
      <c r="BT97" s="188">
        <v>5765</v>
      </c>
      <c r="BU97" s="188">
        <v>8496</v>
      </c>
      <c r="BV97" s="188">
        <v>8419</v>
      </c>
      <c r="BW97" s="188">
        <v>74</v>
      </c>
      <c r="BX97" s="188">
        <v>-150</v>
      </c>
      <c r="BY97" s="188">
        <v>0</v>
      </c>
      <c r="CA97" s="188">
        <v>6864</v>
      </c>
      <c r="CB97" s="188">
        <v>0</v>
      </c>
      <c r="CC97" s="188">
        <v>8556</v>
      </c>
      <c r="CD97" s="188">
        <v>4030</v>
      </c>
      <c r="CE97" s="188">
        <v>3461</v>
      </c>
      <c r="CF97" s="188">
        <v>3903</v>
      </c>
      <c r="CG97" s="188">
        <v>4031</v>
      </c>
      <c r="CH97" s="188">
        <v>-1216</v>
      </c>
      <c r="CI97" s="188">
        <v>-289</v>
      </c>
      <c r="CJ97" s="188">
        <v>4092</v>
      </c>
      <c r="CL97" s="188">
        <v>5064</v>
      </c>
      <c r="CM97" s="188">
        <v>0</v>
      </c>
      <c r="CN97" s="188">
        <v>6732</v>
      </c>
      <c r="CO97" s="188">
        <v>6249</v>
      </c>
      <c r="CP97" s="188">
        <v>2690</v>
      </c>
      <c r="CQ97" s="188">
        <v>2086</v>
      </c>
      <c r="CR97" s="188">
        <v>4138</v>
      </c>
      <c r="CS97" s="188">
        <v>1759</v>
      </c>
      <c r="CT97" s="188">
        <v>-100</v>
      </c>
      <c r="CU97" s="188">
        <v>2426</v>
      </c>
      <c r="CV97" s="190"/>
      <c r="CW97" s="188">
        <v>6072</v>
      </c>
      <c r="CX97" s="188">
        <v>0</v>
      </c>
      <c r="CY97" s="188">
        <v>2393</v>
      </c>
      <c r="CZ97" s="188">
        <v>2590</v>
      </c>
      <c r="DA97" s="188">
        <v>3756</v>
      </c>
      <c r="DB97" s="188">
        <v>8276</v>
      </c>
      <c r="DC97" s="188">
        <v>9183</v>
      </c>
      <c r="DD97" s="188">
        <v>-2408</v>
      </c>
      <c r="DE97" s="188">
        <v>0</v>
      </c>
      <c r="DF97" s="188">
        <v>0</v>
      </c>
      <c r="DH97" s="188">
        <v>6938</v>
      </c>
      <c r="DI97" s="188">
        <v>0</v>
      </c>
      <c r="DJ97" s="188">
        <v>2400</v>
      </c>
      <c r="DK97" s="188">
        <v>2743</v>
      </c>
      <c r="DL97" s="188">
        <v>3600</v>
      </c>
      <c r="DM97" s="188">
        <v>9024</v>
      </c>
      <c r="DN97" s="188">
        <v>3836</v>
      </c>
      <c r="DO97" s="188">
        <v>123</v>
      </c>
      <c r="DP97" s="188">
        <v>-284</v>
      </c>
      <c r="DQ97" s="188">
        <v>5031</v>
      </c>
      <c r="DS97" s="188">
        <v>7091</v>
      </c>
      <c r="DT97" s="188">
        <v>0</v>
      </c>
      <c r="DU97" s="188">
        <v>1321</v>
      </c>
      <c r="DV97" s="188">
        <v>2015</v>
      </c>
      <c r="DW97" s="188">
        <v>4711</v>
      </c>
      <c r="DX97" s="188">
        <v>5298</v>
      </c>
      <c r="DY97" s="188">
        <v>4688</v>
      </c>
      <c r="DZ97" s="188">
        <v>129</v>
      </c>
      <c r="EA97" s="188">
        <v>-151</v>
      </c>
      <c r="EB97" s="188">
        <v>5412</v>
      </c>
      <c r="ED97" s="188">
        <v>7087</v>
      </c>
      <c r="EE97" s="188">
        <v>0</v>
      </c>
      <c r="EF97" s="188">
        <v>1051</v>
      </c>
      <c r="EG97" s="188">
        <v>1953</v>
      </c>
      <c r="EH97" s="188">
        <v>1665</v>
      </c>
      <c r="EI97" s="188">
        <v>12389</v>
      </c>
      <c r="EJ97" s="188">
        <v>8919</v>
      </c>
      <c r="EK97" s="188">
        <v>-1546</v>
      </c>
      <c r="EL97" s="188">
        <v>-100</v>
      </c>
      <c r="EM97" s="188">
        <v>0</v>
      </c>
      <c r="EO97" s="188">
        <v>6487</v>
      </c>
      <c r="EP97" s="188">
        <v>0</v>
      </c>
      <c r="EQ97" s="188">
        <v>4935</v>
      </c>
      <c r="ER97" s="188">
        <v>1796</v>
      </c>
      <c r="ES97" s="188">
        <v>84</v>
      </c>
      <c r="ET97" s="188">
        <v>10578</v>
      </c>
      <c r="EU97" s="188">
        <v>6418</v>
      </c>
      <c r="EV97" s="188">
        <v>-614</v>
      </c>
      <c r="EW97" s="188">
        <v>0</v>
      </c>
      <c r="EX97" s="188">
        <v>0</v>
      </c>
      <c r="EZ97" s="188">
        <v>6857</v>
      </c>
      <c r="FA97" s="188">
        <v>0</v>
      </c>
      <c r="FB97" s="188">
        <v>5136</v>
      </c>
      <c r="FC97" s="188">
        <v>4398</v>
      </c>
      <c r="FD97" s="188">
        <v>4126</v>
      </c>
      <c r="FE97" s="188">
        <v>3756</v>
      </c>
      <c r="FF97" s="188">
        <v>4030</v>
      </c>
      <c r="FG97" s="188">
        <v>-1475</v>
      </c>
      <c r="FH97" s="188">
        <v>-268</v>
      </c>
      <c r="FI97" s="188">
        <v>5335</v>
      </c>
      <c r="FK97" s="188">
        <v>5030</v>
      </c>
      <c r="FL97" s="188">
        <v>0</v>
      </c>
      <c r="FM97" s="188">
        <v>5967</v>
      </c>
      <c r="FN97" s="188">
        <v>4842</v>
      </c>
      <c r="FO97" s="188">
        <v>475</v>
      </c>
      <c r="FP97" s="188">
        <v>9517</v>
      </c>
      <c r="FQ97" s="188">
        <v>4133</v>
      </c>
      <c r="FR97" s="188">
        <v>-2157</v>
      </c>
      <c r="FS97" s="188">
        <v>-81</v>
      </c>
      <c r="FT97" s="188">
        <v>3794</v>
      </c>
      <c r="FV97" s="188">
        <v>5889</v>
      </c>
      <c r="FW97" s="188">
        <v>0</v>
      </c>
      <c r="FX97" s="188">
        <v>1287</v>
      </c>
      <c r="FY97" s="188">
        <v>1903</v>
      </c>
      <c r="FZ97" s="188">
        <v>1454</v>
      </c>
      <c r="GA97" s="188">
        <v>14559</v>
      </c>
      <c r="GB97" s="188">
        <v>5539</v>
      </c>
      <c r="GC97" s="188">
        <v>-3012</v>
      </c>
      <c r="GD97" s="188">
        <v>-100</v>
      </c>
      <c r="GE97" s="188">
        <v>2867</v>
      </c>
      <c r="GG97" s="188">
        <v>5031</v>
      </c>
      <c r="GH97" s="188">
        <v>0</v>
      </c>
      <c r="GI97" s="188">
        <v>7708</v>
      </c>
      <c r="GJ97" s="188">
        <v>2920</v>
      </c>
      <c r="GK97" s="188">
        <v>3392</v>
      </c>
      <c r="GL97" s="188">
        <v>3612</v>
      </c>
      <c r="GM97" s="188">
        <v>4854</v>
      </c>
      <c r="GN97" s="188">
        <v>-655</v>
      </c>
      <c r="GO97" s="188">
        <v>-232</v>
      </c>
      <c r="GP97" s="188">
        <v>4595</v>
      </c>
      <c r="GR97" s="188">
        <v>6358</v>
      </c>
      <c r="GS97" s="188">
        <v>0</v>
      </c>
      <c r="GT97" s="188">
        <v>1805</v>
      </c>
      <c r="GU97" s="188">
        <v>2408</v>
      </c>
      <c r="GV97" s="188">
        <v>3678</v>
      </c>
      <c r="GW97" s="188">
        <v>11693</v>
      </c>
      <c r="GX97" s="188">
        <v>5914</v>
      </c>
      <c r="GY97" s="188">
        <v>-1039</v>
      </c>
      <c r="GZ97" s="188">
        <v>0</v>
      </c>
      <c r="HA97" s="188">
        <v>0</v>
      </c>
      <c r="HC97" s="188">
        <v>6065</v>
      </c>
      <c r="HD97" s="188">
        <v>0</v>
      </c>
      <c r="HE97" s="188">
        <v>1467</v>
      </c>
      <c r="HF97" s="188">
        <v>1513</v>
      </c>
      <c r="HG97" s="188">
        <v>2048</v>
      </c>
      <c r="HH97" s="188">
        <v>12442</v>
      </c>
      <c r="HI97" s="188">
        <v>8690</v>
      </c>
      <c r="HJ97" s="188">
        <v>-2379</v>
      </c>
      <c r="HK97" s="188">
        <v>0</v>
      </c>
      <c r="HL97" s="188">
        <v>0</v>
      </c>
      <c r="HN97" s="188">
        <v>7084</v>
      </c>
      <c r="HO97" s="188">
        <v>0</v>
      </c>
      <c r="HP97" s="188">
        <v>1167</v>
      </c>
      <c r="HQ97" s="188">
        <v>847</v>
      </c>
      <c r="HR97" s="188">
        <v>1710</v>
      </c>
      <c r="HS97" s="188">
        <v>13540</v>
      </c>
      <c r="HT97" s="188">
        <v>7910</v>
      </c>
      <c r="HU97" s="188">
        <v>142</v>
      </c>
      <c r="HV97" s="188">
        <v>-150</v>
      </c>
      <c r="HW97" s="188">
        <v>0</v>
      </c>
      <c r="HY97" s="188">
        <v>5966</v>
      </c>
      <c r="HZ97" s="188">
        <v>0</v>
      </c>
      <c r="IA97" s="188">
        <v>6556</v>
      </c>
      <c r="IB97" s="188">
        <v>4663</v>
      </c>
      <c r="IC97" s="188">
        <v>1221</v>
      </c>
      <c r="ID97" s="188">
        <v>4464</v>
      </c>
      <c r="IE97" s="188">
        <v>5167</v>
      </c>
      <c r="IF97" s="188">
        <v>-424</v>
      </c>
      <c r="IG97" s="188">
        <v>-202</v>
      </c>
      <c r="IH97" s="188">
        <v>4563</v>
      </c>
      <c r="IJ97" s="188">
        <v>7075</v>
      </c>
      <c r="IK97" s="188">
        <v>0</v>
      </c>
      <c r="IL97" s="188">
        <v>1045</v>
      </c>
      <c r="IM97" s="188">
        <v>1495</v>
      </c>
      <c r="IN97" s="188">
        <v>6990</v>
      </c>
      <c r="IO97" s="188">
        <v>7439</v>
      </c>
      <c r="IP97" s="188">
        <v>7912</v>
      </c>
      <c r="IQ97" s="188">
        <v>-87</v>
      </c>
      <c r="IR97" s="188">
        <v>-151</v>
      </c>
      <c r="IS97" s="188">
        <v>0</v>
      </c>
      <c r="IU97" s="188">
        <v>5935</v>
      </c>
      <c r="IV97" s="188">
        <v>0</v>
      </c>
      <c r="IW97" s="188">
        <v>6415</v>
      </c>
      <c r="IX97" s="188">
        <v>3146</v>
      </c>
      <c r="IY97" s="188">
        <v>515</v>
      </c>
      <c r="IZ97" s="188">
        <v>7233</v>
      </c>
      <c r="JA97" s="188">
        <v>5187</v>
      </c>
      <c r="JB97" s="188">
        <v>-519</v>
      </c>
      <c r="JC97" s="188">
        <v>-192</v>
      </c>
      <c r="JD97" s="188">
        <v>4490</v>
      </c>
      <c r="JF97" s="188">
        <v>6972</v>
      </c>
      <c r="JG97" s="188">
        <v>0</v>
      </c>
      <c r="JH97" s="188">
        <v>7031</v>
      </c>
      <c r="JI97" s="188">
        <v>7499</v>
      </c>
      <c r="JJ97" s="188">
        <v>3873</v>
      </c>
      <c r="JK97" s="188">
        <v>1208</v>
      </c>
      <c r="JL97" s="188">
        <v>4092</v>
      </c>
      <c r="JM97" s="188">
        <v>-3316</v>
      </c>
      <c r="JN97" s="188">
        <v>-174</v>
      </c>
      <c r="JO97" s="188">
        <v>2962</v>
      </c>
      <c r="JQ97" s="188">
        <v>7087</v>
      </c>
      <c r="JR97" s="188">
        <v>0</v>
      </c>
      <c r="JS97" s="188">
        <v>1038</v>
      </c>
      <c r="JT97" s="188">
        <v>1371</v>
      </c>
      <c r="JU97" s="188">
        <v>6726</v>
      </c>
      <c r="JV97" s="188">
        <v>5526</v>
      </c>
      <c r="JW97" s="188">
        <v>8901</v>
      </c>
      <c r="JX97" s="188">
        <v>58</v>
      </c>
      <c r="JY97" s="188">
        <v>-151</v>
      </c>
      <c r="JZ97" s="188">
        <v>0</v>
      </c>
      <c r="KB97" s="188">
        <v>4239</v>
      </c>
      <c r="KC97" s="188">
        <v>0</v>
      </c>
      <c r="KD97" s="188">
        <v>7529</v>
      </c>
      <c r="KE97" s="188">
        <v>1389</v>
      </c>
      <c r="KF97" s="188">
        <v>181</v>
      </c>
      <c r="KG97" s="188">
        <v>8288</v>
      </c>
      <c r="KH97" s="188">
        <v>3890</v>
      </c>
      <c r="KI97" s="188">
        <v>-2132</v>
      </c>
      <c r="KJ97" s="188">
        <v>-232</v>
      </c>
      <c r="KK97" s="188">
        <v>5088</v>
      </c>
      <c r="KM97" s="188">
        <v>7096</v>
      </c>
      <c r="KN97" s="188">
        <v>0</v>
      </c>
      <c r="KO97" s="188">
        <v>7459</v>
      </c>
      <c r="KP97" s="188">
        <v>2691</v>
      </c>
      <c r="KQ97" s="188">
        <v>1872</v>
      </c>
      <c r="KR97" s="188">
        <v>2921</v>
      </c>
      <c r="KS97" s="188">
        <v>3781</v>
      </c>
      <c r="KT97" s="188">
        <v>2120</v>
      </c>
      <c r="KU97" s="188">
        <v>-175</v>
      </c>
      <c r="KV97" s="188">
        <v>2421</v>
      </c>
      <c r="KX97" s="188">
        <v>6081</v>
      </c>
      <c r="KY97" s="188">
        <v>0</v>
      </c>
      <c r="KZ97" s="188">
        <v>1142</v>
      </c>
      <c r="LA97" s="188">
        <v>1355</v>
      </c>
      <c r="LB97" s="188">
        <v>6295</v>
      </c>
      <c r="LC97" s="188">
        <v>10255</v>
      </c>
      <c r="LD97" s="188">
        <v>8283</v>
      </c>
      <c r="LE97" s="188">
        <v>-1047</v>
      </c>
      <c r="LF97" s="188">
        <v>-202</v>
      </c>
      <c r="LG97" s="188">
        <v>0</v>
      </c>
      <c r="LI97" s="188">
        <v>7097</v>
      </c>
      <c r="LJ97" s="188">
        <v>0</v>
      </c>
      <c r="LK97" s="188">
        <v>6620</v>
      </c>
      <c r="LL97" s="188">
        <v>2564</v>
      </c>
      <c r="LM97" s="188">
        <v>2773</v>
      </c>
      <c r="LN97" s="188">
        <v>1629</v>
      </c>
      <c r="LO97" s="188">
        <v>3913</v>
      </c>
      <c r="LP97" s="188">
        <v>2112</v>
      </c>
      <c r="LQ97" s="188">
        <v>-175</v>
      </c>
      <c r="LR97" s="188">
        <v>3503</v>
      </c>
      <c r="LT97" s="188">
        <v>6086</v>
      </c>
      <c r="LU97" s="188">
        <v>0</v>
      </c>
      <c r="LV97" s="188">
        <v>1306</v>
      </c>
      <c r="LW97" s="188">
        <v>5538</v>
      </c>
      <c r="LX97" s="188">
        <v>7901</v>
      </c>
      <c r="LY97" s="188">
        <v>3667</v>
      </c>
      <c r="LZ97" s="188">
        <v>8230</v>
      </c>
      <c r="MA97" s="188">
        <v>985</v>
      </c>
      <c r="MB97" s="188">
        <v>-151</v>
      </c>
      <c r="MC97" s="188">
        <v>0</v>
      </c>
    </row>
    <row r="98" spans="2:341">
      <c r="B98" s="208">
        <f t="shared" si="20"/>
        <v>6412.8666666666668</v>
      </c>
      <c r="C98" s="208">
        <f t="shared" si="21"/>
        <v>0</v>
      </c>
      <c r="D98" s="208">
        <f t="shared" si="22"/>
        <v>3961.2666666666669</v>
      </c>
      <c r="E98" s="208">
        <f t="shared" si="23"/>
        <v>2951.7</v>
      </c>
      <c r="F98" s="208">
        <f t="shared" si="24"/>
        <v>3452.0666666666666</v>
      </c>
      <c r="G98" s="208">
        <f t="shared" si="25"/>
        <v>7097.5</v>
      </c>
      <c r="H98" s="208">
        <f t="shared" si="26"/>
        <v>5998.5666666666666</v>
      </c>
      <c r="I98" s="208">
        <f t="shared" si="27"/>
        <v>-781.76666666666665</v>
      </c>
      <c r="J98" s="208">
        <f t="shared" si="28"/>
        <v>-154.1</v>
      </c>
      <c r="K98" s="208">
        <f t="shared" si="29"/>
        <v>2217.1666666666665</v>
      </c>
      <c r="M98" s="188">
        <v>7072</v>
      </c>
      <c r="N98" s="188">
        <v>0</v>
      </c>
      <c r="O98" s="188">
        <v>1549</v>
      </c>
      <c r="P98" s="188">
        <v>2799</v>
      </c>
      <c r="Q98" s="188">
        <v>6796</v>
      </c>
      <c r="R98" s="188">
        <v>5687</v>
      </c>
      <c r="S98" s="188">
        <v>8088</v>
      </c>
      <c r="T98" s="188">
        <v>-801</v>
      </c>
      <c r="U98" s="188">
        <v>-151</v>
      </c>
      <c r="V98" s="188">
        <v>0</v>
      </c>
      <c r="X98" s="188">
        <v>7075</v>
      </c>
      <c r="Y98" s="188">
        <v>0</v>
      </c>
      <c r="Z98" s="188">
        <v>2021</v>
      </c>
      <c r="AA98" s="188">
        <v>1292</v>
      </c>
      <c r="AB98" s="188">
        <v>5091</v>
      </c>
      <c r="AC98" s="188">
        <v>11438</v>
      </c>
      <c r="AD98" s="188">
        <v>4453</v>
      </c>
      <c r="AE98" s="188">
        <v>-2116</v>
      </c>
      <c r="AF98" s="188">
        <v>-102</v>
      </c>
      <c r="AG98" s="188">
        <v>2417</v>
      </c>
      <c r="AI98" s="188">
        <v>6888</v>
      </c>
      <c r="AJ98" s="188">
        <v>0</v>
      </c>
      <c r="AK98" s="188">
        <v>8265</v>
      </c>
      <c r="AL98" s="188">
        <v>2680</v>
      </c>
      <c r="AM98" s="188">
        <v>2043</v>
      </c>
      <c r="AN98" s="188">
        <v>5331</v>
      </c>
      <c r="AO98" s="188">
        <v>3720</v>
      </c>
      <c r="AP98" s="188">
        <v>-1423</v>
      </c>
      <c r="AQ98" s="188">
        <v>-284</v>
      </c>
      <c r="AR98" s="188">
        <v>4376</v>
      </c>
      <c r="AT98" s="188">
        <v>7086</v>
      </c>
      <c r="AU98" s="188">
        <v>0</v>
      </c>
      <c r="AV98" s="188">
        <v>1275</v>
      </c>
      <c r="AW98" s="188">
        <v>2133</v>
      </c>
      <c r="AX98" s="188">
        <v>6915</v>
      </c>
      <c r="AY98" s="188">
        <v>6155</v>
      </c>
      <c r="AZ98" s="188">
        <v>8901</v>
      </c>
      <c r="BA98" s="188">
        <v>-1385</v>
      </c>
      <c r="BB98" s="188">
        <v>-151</v>
      </c>
      <c r="BC98" s="188">
        <v>0</v>
      </c>
      <c r="BE98" s="188">
        <v>5940</v>
      </c>
      <c r="BF98" s="188">
        <v>0</v>
      </c>
      <c r="BG98" s="188">
        <v>7071</v>
      </c>
      <c r="BH98" s="188">
        <v>5938</v>
      </c>
      <c r="BI98" s="188">
        <v>2202</v>
      </c>
      <c r="BJ98" s="188">
        <v>3154</v>
      </c>
      <c r="BK98" s="188">
        <v>5120</v>
      </c>
      <c r="BL98" s="188">
        <v>-1324</v>
      </c>
      <c r="BM98" s="188">
        <v>-234</v>
      </c>
      <c r="BN98" s="188">
        <v>3577</v>
      </c>
      <c r="BP98" s="188">
        <v>6787</v>
      </c>
      <c r="BQ98" s="188">
        <v>0</v>
      </c>
      <c r="BR98" s="188">
        <v>738</v>
      </c>
      <c r="BS98" s="188">
        <v>2074</v>
      </c>
      <c r="BT98" s="188">
        <v>6378</v>
      </c>
      <c r="BU98" s="188">
        <v>7413</v>
      </c>
      <c r="BV98" s="188">
        <v>8337</v>
      </c>
      <c r="BW98" s="188">
        <v>129</v>
      </c>
      <c r="BX98" s="188">
        <v>-150</v>
      </c>
      <c r="BY98" s="188">
        <v>0</v>
      </c>
      <c r="CA98" s="188">
        <v>6868</v>
      </c>
      <c r="CB98" s="188">
        <v>0</v>
      </c>
      <c r="CC98" s="188">
        <v>8585</v>
      </c>
      <c r="CD98" s="188">
        <v>4049</v>
      </c>
      <c r="CE98" s="188">
        <v>3291</v>
      </c>
      <c r="CF98" s="188">
        <v>4073</v>
      </c>
      <c r="CG98" s="188">
        <v>4031</v>
      </c>
      <c r="CH98" s="188">
        <v>-1332</v>
      </c>
      <c r="CI98" s="188">
        <v>-283</v>
      </c>
      <c r="CJ98" s="188">
        <v>4032</v>
      </c>
      <c r="CL98" s="188">
        <v>5066</v>
      </c>
      <c r="CM98" s="188">
        <v>0</v>
      </c>
      <c r="CN98" s="188">
        <v>6700</v>
      </c>
      <c r="CO98" s="188">
        <v>6188</v>
      </c>
      <c r="CP98" s="188">
        <v>2673</v>
      </c>
      <c r="CQ98" s="188">
        <v>2102</v>
      </c>
      <c r="CR98" s="188">
        <v>4138</v>
      </c>
      <c r="CS98" s="188">
        <v>1607</v>
      </c>
      <c r="CT98" s="188">
        <v>-100</v>
      </c>
      <c r="CU98" s="188">
        <v>2426</v>
      </c>
      <c r="CV98" s="190"/>
      <c r="CW98" s="188">
        <v>6069</v>
      </c>
      <c r="CX98" s="188">
        <v>0</v>
      </c>
      <c r="CY98" s="188">
        <v>2302</v>
      </c>
      <c r="CZ98" s="188">
        <v>2350</v>
      </c>
      <c r="DA98" s="188">
        <v>3673</v>
      </c>
      <c r="DB98" s="188">
        <v>8282</v>
      </c>
      <c r="DC98" s="188">
        <v>9144</v>
      </c>
      <c r="DD98" s="188">
        <v>-2318</v>
      </c>
      <c r="DE98" s="188">
        <v>0</v>
      </c>
      <c r="DF98" s="188">
        <v>0</v>
      </c>
      <c r="DH98" s="188">
        <v>6937</v>
      </c>
      <c r="DI98" s="188">
        <v>0</v>
      </c>
      <c r="DJ98" s="188">
        <v>2363</v>
      </c>
      <c r="DK98" s="188">
        <v>2698</v>
      </c>
      <c r="DL98" s="188">
        <v>3509</v>
      </c>
      <c r="DM98" s="188">
        <v>9118</v>
      </c>
      <c r="DN98" s="188">
        <v>3836</v>
      </c>
      <c r="DO98" s="188">
        <v>204</v>
      </c>
      <c r="DP98" s="188">
        <v>-284</v>
      </c>
      <c r="DQ98" s="188">
        <v>4979</v>
      </c>
      <c r="DS98" s="188">
        <v>7093</v>
      </c>
      <c r="DT98" s="188">
        <v>0</v>
      </c>
      <c r="DU98" s="188">
        <v>1340</v>
      </c>
      <c r="DV98" s="188">
        <v>2016</v>
      </c>
      <c r="DW98" s="188">
        <v>4782</v>
      </c>
      <c r="DX98" s="188">
        <v>5375</v>
      </c>
      <c r="DY98" s="188">
        <v>4688</v>
      </c>
      <c r="DZ98" s="188">
        <v>197</v>
      </c>
      <c r="EA98" s="188">
        <v>-150</v>
      </c>
      <c r="EB98" s="188">
        <v>5361</v>
      </c>
      <c r="ED98" s="188">
        <v>7082</v>
      </c>
      <c r="EE98" s="188">
        <v>0</v>
      </c>
      <c r="EF98" s="188">
        <v>1036</v>
      </c>
      <c r="EG98" s="188">
        <v>1894</v>
      </c>
      <c r="EH98" s="188">
        <v>1648</v>
      </c>
      <c r="EI98" s="188">
        <v>12361</v>
      </c>
      <c r="EJ98" s="188">
        <v>8885</v>
      </c>
      <c r="EK98" s="188">
        <v>-1479</v>
      </c>
      <c r="EL98" s="188">
        <v>-100</v>
      </c>
      <c r="EM98" s="188">
        <v>0</v>
      </c>
      <c r="EO98" s="188">
        <v>6490</v>
      </c>
      <c r="EP98" s="188">
        <v>0</v>
      </c>
      <c r="EQ98" s="188">
        <v>4920</v>
      </c>
      <c r="ER98" s="188">
        <v>1811</v>
      </c>
      <c r="ES98" s="188">
        <v>148</v>
      </c>
      <c r="ET98" s="188">
        <v>10377</v>
      </c>
      <c r="EU98" s="188">
        <v>6366</v>
      </c>
      <c r="EV98" s="188">
        <v>-613</v>
      </c>
      <c r="EW98" s="188">
        <v>0</v>
      </c>
      <c r="EX98" s="188">
        <v>0</v>
      </c>
      <c r="EZ98" s="188">
        <v>6858</v>
      </c>
      <c r="FA98" s="188">
        <v>0</v>
      </c>
      <c r="FB98" s="188">
        <v>5139</v>
      </c>
      <c r="FC98" s="188">
        <v>4400</v>
      </c>
      <c r="FD98" s="188">
        <v>4126</v>
      </c>
      <c r="FE98" s="188">
        <v>3709</v>
      </c>
      <c r="FF98" s="188">
        <v>4030</v>
      </c>
      <c r="FG98" s="188">
        <v>-1200</v>
      </c>
      <c r="FH98" s="188">
        <v>-263</v>
      </c>
      <c r="FI98" s="188">
        <v>5317</v>
      </c>
      <c r="FK98" s="188">
        <v>5027</v>
      </c>
      <c r="FL98" s="188">
        <v>0</v>
      </c>
      <c r="FM98" s="188">
        <v>5994</v>
      </c>
      <c r="FN98" s="188">
        <v>4947</v>
      </c>
      <c r="FO98" s="188">
        <v>509</v>
      </c>
      <c r="FP98" s="188">
        <v>9395</v>
      </c>
      <c r="FQ98" s="188">
        <v>4133</v>
      </c>
      <c r="FR98" s="188">
        <v>-2259</v>
      </c>
      <c r="FS98" s="188">
        <v>-81</v>
      </c>
      <c r="FT98" s="188">
        <v>3743</v>
      </c>
      <c r="FV98" s="188">
        <v>5882</v>
      </c>
      <c r="FW98" s="188">
        <v>0</v>
      </c>
      <c r="FX98" s="188">
        <v>1317</v>
      </c>
      <c r="FY98" s="188">
        <v>1916</v>
      </c>
      <c r="FZ98" s="188">
        <v>1398</v>
      </c>
      <c r="GA98" s="188">
        <v>14555</v>
      </c>
      <c r="GB98" s="188">
        <v>5539</v>
      </c>
      <c r="GC98" s="188">
        <v>-2991</v>
      </c>
      <c r="GD98" s="188">
        <v>-100</v>
      </c>
      <c r="GE98" s="188">
        <v>2782</v>
      </c>
      <c r="GG98" s="188">
        <v>5032</v>
      </c>
      <c r="GH98" s="188">
        <v>0</v>
      </c>
      <c r="GI98" s="188">
        <v>7703</v>
      </c>
      <c r="GJ98" s="188">
        <v>2964</v>
      </c>
      <c r="GK98" s="188">
        <v>3377</v>
      </c>
      <c r="GL98" s="188">
        <v>3629</v>
      </c>
      <c r="GM98" s="188">
        <v>4854</v>
      </c>
      <c r="GN98" s="188">
        <v>-725</v>
      </c>
      <c r="GO98" s="188">
        <v>-232</v>
      </c>
      <c r="GP98" s="188">
        <v>4542</v>
      </c>
      <c r="GR98" s="188">
        <v>6358</v>
      </c>
      <c r="GS98" s="188">
        <v>0</v>
      </c>
      <c r="GT98" s="188">
        <v>1800</v>
      </c>
      <c r="GU98" s="188">
        <v>2313</v>
      </c>
      <c r="GV98" s="188">
        <v>3518</v>
      </c>
      <c r="GW98" s="188">
        <v>11621</v>
      </c>
      <c r="GX98" s="188">
        <v>5946</v>
      </c>
      <c r="GY98" s="188">
        <v>-898</v>
      </c>
      <c r="GZ98" s="188">
        <v>0</v>
      </c>
      <c r="HA98" s="188">
        <v>0</v>
      </c>
      <c r="HC98" s="188">
        <v>6066</v>
      </c>
      <c r="HD98" s="188">
        <v>0</v>
      </c>
      <c r="HE98" s="188">
        <v>1473</v>
      </c>
      <c r="HF98" s="188">
        <v>1449</v>
      </c>
      <c r="HG98" s="188">
        <v>1886</v>
      </c>
      <c r="HH98" s="188">
        <v>12667</v>
      </c>
      <c r="HI98" s="188">
        <v>8567</v>
      </c>
      <c r="HJ98" s="188">
        <v>-2269</v>
      </c>
      <c r="HK98" s="188">
        <v>0</v>
      </c>
      <c r="HL98" s="188">
        <v>0</v>
      </c>
      <c r="HN98" s="188">
        <v>7080</v>
      </c>
      <c r="HO98" s="188">
        <v>0</v>
      </c>
      <c r="HP98" s="188">
        <v>1158</v>
      </c>
      <c r="HQ98" s="188">
        <v>833</v>
      </c>
      <c r="HR98" s="188">
        <v>1663</v>
      </c>
      <c r="HS98" s="188">
        <v>13495</v>
      </c>
      <c r="HT98" s="188">
        <v>7857</v>
      </c>
      <c r="HU98" s="188">
        <v>165</v>
      </c>
      <c r="HV98" s="188">
        <v>-151</v>
      </c>
      <c r="HW98" s="188">
        <v>0</v>
      </c>
      <c r="HY98" s="188">
        <v>5964</v>
      </c>
      <c r="HZ98" s="188">
        <v>0</v>
      </c>
      <c r="IA98" s="188">
        <v>6546</v>
      </c>
      <c r="IB98" s="188">
        <v>4630</v>
      </c>
      <c r="IC98" s="188">
        <v>1224</v>
      </c>
      <c r="ID98" s="188">
        <v>4440</v>
      </c>
      <c r="IE98" s="188">
        <v>5167</v>
      </c>
      <c r="IF98" s="188">
        <v>-487</v>
      </c>
      <c r="IG98" s="188">
        <v>-201</v>
      </c>
      <c r="IH98" s="188">
        <v>4501</v>
      </c>
      <c r="IJ98" s="188">
        <v>7076</v>
      </c>
      <c r="IK98" s="188">
        <v>0</v>
      </c>
      <c r="IL98" s="188">
        <v>1020</v>
      </c>
      <c r="IM98" s="188">
        <v>1507</v>
      </c>
      <c r="IN98" s="188">
        <v>6934</v>
      </c>
      <c r="IO98" s="188">
        <v>7503</v>
      </c>
      <c r="IP98" s="188">
        <v>7822</v>
      </c>
      <c r="IQ98" s="188">
        <v>-132</v>
      </c>
      <c r="IR98" s="188">
        <v>-151</v>
      </c>
      <c r="IS98" s="188">
        <v>0</v>
      </c>
      <c r="IU98" s="188">
        <v>5934</v>
      </c>
      <c r="IV98" s="188">
        <v>0</v>
      </c>
      <c r="IW98" s="188">
        <v>6496</v>
      </c>
      <c r="IX98" s="188">
        <v>3197</v>
      </c>
      <c r="IY98" s="188">
        <v>521</v>
      </c>
      <c r="IZ98" s="188">
        <v>7292</v>
      </c>
      <c r="JA98" s="188">
        <v>5187</v>
      </c>
      <c r="JB98" s="188">
        <v>-731</v>
      </c>
      <c r="JC98" s="188">
        <v>-193</v>
      </c>
      <c r="JD98" s="188">
        <v>4525</v>
      </c>
      <c r="JF98" s="188">
        <v>6975</v>
      </c>
      <c r="JG98" s="188">
        <v>0</v>
      </c>
      <c r="JH98" s="188">
        <v>6980</v>
      </c>
      <c r="JI98" s="188">
        <v>7428</v>
      </c>
      <c r="JJ98" s="188">
        <v>3798</v>
      </c>
      <c r="JK98" s="188">
        <v>1243</v>
      </c>
      <c r="JL98" s="188">
        <v>4092</v>
      </c>
      <c r="JM98" s="188">
        <v>-3193</v>
      </c>
      <c r="JN98" s="188">
        <v>-174</v>
      </c>
      <c r="JO98" s="188">
        <v>2995</v>
      </c>
      <c r="JQ98" s="188">
        <v>7080</v>
      </c>
      <c r="JR98" s="188">
        <v>0</v>
      </c>
      <c r="JS98" s="188">
        <v>1043</v>
      </c>
      <c r="JT98" s="188">
        <v>1392</v>
      </c>
      <c r="JU98" s="188">
        <v>6820</v>
      </c>
      <c r="JV98" s="188">
        <v>5624</v>
      </c>
      <c r="JW98" s="188">
        <v>8798</v>
      </c>
      <c r="JX98" s="188">
        <v>-74</v>
      </c>
      <c r="JY98" s="188">
        <v>-151</v>
      </c>
      <c r="JZ98" s="188">
        <v>0</v>
      </c>
      <c r="KB98" s="188">
        <v>4245</v>
      </c>
      <c r="KC98" s="188">
        <v>0</v>
      </c>
      <c r="KD98" s="188">
        <v>7491</v>
      </c>
      <c r="KE98" s="188">
        <v>1388</v>
      </c>
      <c r="KF98" s="188">
        <v>-226</v>
      </c>
      <c r="KG98" s="188">
        <v>8472</v>
      </c>
      <c r="KH98" s="188">
        <v>3890</v>
      </c>
      <c r="KI98" s="188">
        <v>-2090</v>
      </c>
      <c r="KJ98" s="188">
        <v>-233</v>
      </c>
      <c r="KK98" s="188">
        <v>5061</v>
      </c>
      <c r="KM98" s="188">
        <v>7094</v>
      </c>
      <c r="KN98" s="188">
        <v>0</v>
      </c>
      <c r="KO98" s="188">
        <v>7492</v>
      </c>
      <c r="KP98" s="188">
        <v>2742</v>
      </c>
      <c r="KQ98" s="188">
        <v>1828</v>
      </c>
      <c r="KR98" s="188">
        <v>2941</v>
      </c>
      <c r="KS98" s="188">
        <v>3781</v>
      </c>
      <c r="KT98" s="188">
        <v>2108</v>
      </c>
      <c r="KU98" s="188">
        <v>-176</v>
      </c>
      <c r="KV98" s="188">
        <v>2408</v>
      </c>
      <c r="KX98" s="188">
        <v>6076</v>
      </c>
      <c r="KY98" s="188">
        <v>0</v>
      </c>
      <c r="KZ98" s="188">
        <v>1149</v>
      </c>
      <c r="LA98" s="188">
        <v>1380</v>
      </c>
      <c r="LB98" s="188">
        <v>6197</v>
      </c>
      <c r="LC98" s="188">
        <v>10242</v>
      </c>
      <c r="LD98" s="188">
        <v>8415</v>
      </c>
      <c r="LE98" s="188">
        <v>-1071</v>
      </c>
      <c r="LF98" s="188">
        <v>-201</v>
      </c>
      <c r="LG98" s="188">
        <v>0</v>
      </c>
      <c r="LI98" s="188">
        <v>7101</v>
      </c>
      <c r="LJ98" s="188">
        <v>0</v>
      </c>
      <c r="LK98" s="188">
        <v>6606</v>
      </c>
      <c r="LL98" s="188">
        <v>2600</v>
      </c>
      <c r="LM98" s="188">
        <v>2810</v>
      </c>
      <c r="LN98" s="188">
        <v>1553</v>
      </c>
      <c r="LO98" s="188">
        <v>3913</v>
      </c>
      <c r="LP98" s="188">
        <v>2053</v>
      </c>
      <c r="LQ98" s="188">
        <v>-176</v>
      </c>
      <c r="LR98" s="188">
        <v>3473</v>
      </c>
      <c r="LT98" s="188">
        <v>6085</v>
      </c>
      <c r="LU98" s="188">
        <v>0</v>
      </c>
      <c r="LV98" s="188">
        <v>1266</v>
      </c>
      <c r="LW98" s="188">
        <v>5543</v>
      </c>
      <c r="LX98" s="188">
        <v>8030</v>
      </c>
      <c r="LY98" s="188">
        <v>3678</v>
      </c>
      <c r="LZ98" s="188">
        <v>8259</v>
      </c>
      <c r="MA98" s="188">
        <v>995</v>
      </c>
      <c r="MB98" s="188">
        <v>-151</v>
      </c>
      <c r="MC98" s="188">
        <v>0</v>
      </c>
    </row>
    <row r="99" spans="2:341">
      <c r="B99" s="208">
        <f t="shared" si="20"/>
        <v>6412.8</v>
      </c>
      <c r="C99" s="208">
        <f t="shared" si="21"/>
        <v>0</v>
      </c>
      <c r="D99" s="208">
        <f t="shared" si="22"/>
        <v>3941.6</v>
      </c>
      <c r="E99" s="208">
        <f t="shared" si="23"/>
        <v>2917.2333333333331</v>
      </c>
      <c r="F99" s="208">
        <f t="shared" si="24"/>
        <v>3358.6666666666665</v>
      </c>
      <c r="G99" s="208">
        <f t="shared" si="25"/>
        <v>7112.4</v>
      </c>
      <c r="H99" s="208">
        <f t="shared" si="26"/>
        <v>5983.7666666666664</v>
      </c>
      <c r="I99" s="208">
        <f t="shared" si="27"/>
        <v>-794</v>
      </c>
      <c r="J99" s="208">
        <f t="shared" si="28"/>
        <v>-154</v>
      </c>
      <c r="K99" s="208">
        <f t="shared" si="29"/>
        <v>2208.1999999999998</v>
      </c>
      <c r="M99" s="188">
        <v>7081</v>
      </c>
      <c r="N99" s="188">
        <v>0</v>
      </c>
      <c r="O99" s="188">
        <v>1552</v>
      </c>
      <c r="P99" s="188">
        <v>2731</v>
      </c>
      <c r="Q99" s="188">
        <v>6577</v>
      </c>
      <c r="R99" s="188">
        <v>5735</v>
      </c>
      <c r="S99" s="188">
        <v>7970</v>
      </c>
      <c r="T99" s="188">
        <v>-856</v>
      </c>
      <c r="U99" s="188">
        <v>-151</v>
      </c>
      <c r="V99" s="188">
        <v>0</v>
      </c>
      <c r="X99" s="188">
        <v>7076</v>
      </c>
      <c r="Y99" s="188">
        <v>0</v>
      </c>
      <c r="Z99" s="188">
        <v>1951</v>
      </c>
      <c r="AA99" s="188">
        <v>1022</v>
      </c>
      <c r="AB99" s="188">
        <v>4976</v>
      </c>
      <c r="AC99" s="188">
        <v>11583</v>
      </c>
      <c r="AD99" s="188">
        <v>4453</v>
      </c>
      <c r="AE99" s="188">
        <v>-2096</v>
      </c>
      <c r="AF99" s="188">
        <v>-102</v>
      </c>
      <c r="AG99" s="188">
        <v>2421</v>
      </c>
      <c r="AI99" s="188">
        <v>6891</v>
      </c>
      <c r="AJ99" s="188">
        <v>0</v>
      </c>
      <c r="AK99" s="188">
        <v>8247</v>
      </c>
      <c r="AL99" s="188">
        <v>2695</v>
      </c>
      <c r="AM99" s="188">
        <v>1824</v>
      </c>
      <c r="AN99" s="188">
        <v>5328</v>
      </c>
      <c r="AO99" s="188">
        <v>3720</v>
      </c>
      <c r="AP99" s="188">
        <v>-1418</v>
      </c>
      <c r="AQ99" s="188">
        <v>-284</v>
      </c>
      <c r="AR99" s="188">
        <v>4450</v>
      </c>
      <c r="AT99" s="188">
        <v>7084</v>
      </c>
      <c r="AU99" s="188">
        <v>0</v>
      </c>
      <c r="AV99" s="188">
        <v>1210</v>
      </c>
      <c r="AW99" s="188">
        <v>2026</v>
      </c>
      <c r="AX99" s="188">
        <v>6709</v>
      </c>
      <c r="AY99" s="188">
        <v>6316</v>
      </c>
      <c r="AZ99" s="188">
        <v>9023</v>
      </c>
      <c r="BA99" s="188">
        <v>-1468</v>
      </c>
      <c r="BB99" s="188">
        <v>-150</v>
      </c>
      <c r="BC99" s="188">
        <v>0</v>
      </c>
      <c r="BE99" s="188">
        <v>5940</v>
      </c>
      <c r="BF99" s="188">
        <v>0</v>
      </c>
      <c r="BG99" s="188">
        <v>7055</v>
      </c>
      <c r="BH99" s="188">
        <v>5830</v>
      </c>
      <c r="BI99" s="188">
        <v>2115</v>
      </c>
      <c r="BJ99" s="188">
        <v>3238</v>
      </c>
      <c r="BK99" s="188">
        <v>5120</v>
      </c>
      <c r="BL99" s="188">
        <v>-1453</v>
      </c>
      <c r="BM99" s="188">
        <v>-235</v>
      </c>
      <c r="BN99" s="188">
        <v>3568</v>
      </c>
      <c r="BP99" s="188">
        <v>6772</v>
      </c>
      <c r="BQ99" s="188">
        <v>0</v>
      </c>
      <c r="BR99" s="188">
        <v>810</v>
      </c>
      <c r="BS99" s="188">
        <v>2607</v>
      </c>
      <c r="BT99" s="188">
        <v>6398</v>
      </c>
      <c r="BU99" s="188">
        <v>7122</v>
      </c>
      <c r="BV99" s="188">
        <v>8257</v>
      </c>
      <c r="BW99" s="188">
        <v>-54</v>
      </c>
      <c r="BX99" s="188">
        <v>-151</v>
      </c>
      <c r="BY99" s="188">
        <v>0</v>
      </c>
      <c r="CA99" s="188">
        <v>6859</v>
      </c>
      <c r="CB99" s="188">
        <v>0</v>
      </c>
      <c r="CC99" s="188">
        <v>8448</v>
      </c>
      <c r="CD99" s="188">
        <v>3876</v>
      </c>
      <c r="CE99" s="188">
        <v>3032</v>
      </c>
      <c r="CF99" s="188">
        <v>4343</v>
      </c>
      <c r="CG99" s="188">
        <v>4031</v>
      </c>
      <c r="CH99" s="188">
        <v>-1282</v>
      </c>
      <c r="CI99" s="188">
        <v>-284</v>
      </c>
      <c r="CJ99" s="188">
        <v>4117</v>
      </c>
      <c r="CL99" s="188">
        <v>5064</v>
      </c>
      <c r="CM99" s="188">
        <v>0</v>
      </c>
      <c r="CN99" s="188">
        <v>6700</v>
      </c>
      <c r="CO99" s="188">
        <v>6195</v>
      </c>
      <c r="CP99" s="188">
        <v>2669</v>
      </c>
      <c r="CQ99" s="188">
        <v>2088</v>
      </c>
      <c r="CR99" s="188">
        <v>4138</v>
      </c>
      <c r="CS99" s="188">
        <v>1630</v>
      </c>
      <c r="CT99" s="188">
        <v>-100</v>
      </c>
      <c r="CU99" s="188">
        <v>2355</v>
      </c>
      <c r="CV99" s="190"/>
      <c r="CW99" s="188">
        <v>6072</v>
      </c>
      <c r="CX99" s="188">
        <v>0</v>
      </c>
      <c r="CY99" s="188">
        <v>2216</v>
      </c>
      <c r="CZ99" s="188">
        <v>2283</v>
      </c>
      <c r="DA99" s="188">
        <v>3939</v>
      </c>
      <c r="DB99" s="188">
        <v>8306</v>
      </c>
      <c r="DC99" s="188">
        <v>9088</v>
      </c>
      <c r="DD99" s="188">
        <v>-2380</v>
      </c>
      <c r="DE99" s="188">
        <v>0</v>
      </c>
      <c r="DF99" s="188">
        <v>0</v>
      </c>
      <c r="DH99" s="188">
        <v>6937</v>
      </c>
      <c r="DI99" s="188">
        <v>0</v>
      </c>
      <c r="DJ99" s="188">
        <v>2348</v>
      </c>
      <c r="DK99" s="188">
        <v>2678</v>
      </c>
      <c r="DL99" s="188">
        <v>3294</v>
      </c>
      <c r="DM99" s="188">
        <v>9194</v>
      </c>
      <c r="DN99" s="188">
        <v>3836</v>
      </c>
      <c r="DO99" s="188">
        <v>246</v>
      </c>
      <c r="DP99" s="188">
        <v>-284</v>
      </c>
      <c r="DQ99" s="188">
        <v>4934</v>
      </c>
      <c r="DS99" s="188">
        <v>7098</v>
      </c>
      <c r="DT99" s="188">
        <v>0</v>
      </c>
      <c r="DU99" s="188">
        <v>1330</v>
      </c>
      <c r="DV99" s="188">
        <v>1963</v>
      </c>
      <c r="DW99" s="188">
        <v>4617</v>
      </c>
      <c r="DX99" s="188">
        <v>5396</v>
      </c>
      <c r="DY99" s="188">
        <v>4688</v>
      </c>
      <c r="DZ99" s="188">
        <v>281</v>
      </c>
      <c r="EA99" s="188">
        <v>-150</v>
      </c>
      <c r="EB99" s="188">
        <v>5298</v>
      </c>
      <c r="ED99" s="188">
        <v>7082</v>
      </c>
      <c r="EE99" s="188">
        <v>0</v>
      </c>
      <c r="EF99" s="188">
        <v>1033</v>
      </c>
      <c r="EG99" s="188">
        <v>1980</v>
      </c>
      <c r="EH99" s="188">
        <v>1868</v>
      </c>
      <c r="EI99" s="188">
        <v>12291</v>
      </c>
      <c r="EJ99" s="188">
        <v>8656</v>
      </c>
      <c r="EK99" s="188">
        <v>-1480</v>
      </c>
      <c r="EL99" s="188">
        <v>-100</v>
      </c>
      <c r="EM99" s="188">
        <v>0</v>
      </c>
      <c r="EO99" s="188">
        <v>6493</v>
      </c>
      <c r="EP99" s="188">
        <v>0</v>
      </c>
      <c r="EQ99" s="188">
        <v>4854</v>
      </c>
      <c r="ER99" s="188">
        <v>1725</v>
      </c>
      <c r="ES99" s="188">
        <v>-14</v>
      </c>
      <c r="ET99" s="188">
        <v>10397</v>
      </c>
      <c r="EU99" s="188">
        <v>6370</v>
      </c>
      <c r="EV99" s="188">
        <v>-823</v>
      </c>
      <c r="EW99" s="188">
        <v>0</v>
      </c>
      <c r="EX99" s="188">
        <v>0</v>
      </c>
      <c r="EZ99" s="188">
        <v>6858</v>
      </c>
      <c r="FA99" s="188">
        <v>0</v>
      </c>
      <c r="FB99" s="188">
        <v>5155</v>
      </c>
      <c r="FC99" s="188">
        <v>4410</v>
      </c>
      <c r="FD99" s="188">
        <v>4312</v>
      </c>
      <c r="FE99" s="188">
        <v>3663</v>
      </c>
      <c r="FF99" s="188">
        <v>4030</v>
      </c>
      <c r="FG99" s="188">
        <v>-1506</v>
      </c>
      <c r="FH99" s="188">
        <v>-263</v>
      </c>
      <c r="FI99" s="188">
        <v>5279</v>
      </c>
      <c r="FK99" s="188">
        <v>5027</v>
      </c>
      <c r="FL99" s="188">
        <v>0</v>
      </c>
      <c r="FM99" s="188">
        <v>5924</v>
      </c>
      <c r="FN99" s="188">
        <v>4842</v>
      </c>
      <c r="FO99" s="188">
        <v>487</v>
      </c>
      <c r="FP99" s="188">
        <v>9474</v>
      </c>
      <c r="FQ99" s="188">
        <v>4133</v>
      </c>
      <c r="FR99" s="188">
        <v>-2324</v>
      </c>
      <c r="FS99" s="188">
        <v>-81</v>
      </c>
      <c r="FT99" s="188">
        <v>3689</v>
      </c>
      <c r="FV99" s="188">
        <v>5882</v>
      </c>
      <c r="FW99" s="188">
        <v>0</v>
      </c>
      <c r="FX99" s="188">
        <v>1367</v>
      </c>
      <c r="FY99" s="188">
        <v>1892</v>
      </c>
      <c r="FZ99" s="188">
        <v>1395</v>
      </c>
      <c r="GA99" s="188">
        <v>14568</v>
      </c>
      <c r="GB99" s="188">
        <v>5539</v>
      </c>
      <c r="GC99" s="188">
        <v>-2957</v>
      </c>
      <c r="GD99" s="188">
        <v>-100</v>
      </c>
      <c r="GE99" s="188">
        <v>2698</v>
      </c>
      <c r="GG99" s="188">
        <v>5033</v>
      </c>
      <c r="GH99" s="188">
        <v>0</v>
      </c>
      <c r="GI99" s="188">
        <v>7689</v>
      </c>
      <c r="GJ99" s="188">
        <v>2848</v>
      </c>
      <c r="GK99" s="188">
        <v>3086</v>
      </c>
      <c r="GL99" s="188">
        <v>3687</v>
      </c>
      <c r="GM99" s="188">
        <v>4854</v>
      </c>
      <c r="GN99" s="188">
        <v>-604</v>
      </c>
      <c r="GO99" s="188">
        <v>-232</v>
      </c>
      <c r="GP99" s="188">
        <v>4547</v>
      </c>
      <c r="GR99" s="188">
        <v>6352</v>
      </c>
      <c r="GS99" s="188">
        <v>0</v>
      </c>
      <c r="GT99" s="188">
        <v>1806</v>
      </c>
      <c r="GU99" s="188">
        <v>2105</v>
      </c>
      <c r="GV99" s="188">
        <v>3199</v>
      </c>
      <c r="GW99" s="188">
        <v>11674</v>
      </c>
      <c r="GX99" s="188">
        <v>5957</v>
      </c>
      <c r="GY99" s="188">
        <v>-619</v>
      </c>
      <c r="GZ99" s="188">
        <v>0</v>
      </c>
      <c r="HA99" s="188">
        <v>0</v>
      </c>
      <c r="HC99" s="188">
        <v>6064</v>
      </c>
      <c r="HD99" s="188">
        <v>0</v>
      </c>
      <c r="HE99" s="188">
        <v>1410</v>
      </c>
      <c r="HF99" s="188">
        <v>1372</v>
      </c>
      <c r="HG99" s="188">
        <v>1571</v>
      </c>
      <c r="HH99" s="188">
        <v>12660</v>
      </c>
      <c r="HI99" s="188">
        <v>8588</v>
      </c>
      <c r="HJ99" s="188">
        <v>-2050</v>
      </c>
      <c r="HK99" s="188">
        <v>0</v>
      </c>
      <c r="HL99" s="188">
        <v>0</v>
      </c>
      <c r="HN99" s="188">
        <v>7081</v>
      </c>
      <c r="HO99" s="188">
        <v>0</v>
      </c>
      <c r="HP99" s="188">
        <v>1182</v>
      </c>
      <c r="HQ99" s="188">
        <v>843</v>
      </c>
      <c r="HR99" s="188">
        <v>1691</v>
      </c>
      <c r="HS99" s="188">
        <v>13471</v>
      </c>
      <c r="HT99" s="188">
        <v>7763</v>
      </c>
      <c r="HU99" s="188">
        <v>130</v>
      </c>
      <c r="HV99" s="188">
        <v>-151</v>
      </c>
      <c r="HW99" s="188">
        <v>0</v>
      </c>
      <c r="HY99" s="188">
        <v>5961</v>
      </c>
      <c r="HZ99" s="188">
        <v>0</v>
      </c>
      <c r="IA99" s="188">
        <v>6533</v>
      </c>
      <c r="IB99" s="188">
        <v>4564</v>
      </c>
      <c r="IC99" s="188">
        <v>1169</v>
      </c>
      <c r="ID99" s="188">
        <v>4426</v>
      </c>
      <c r="IE99" s="188">
        <v>5167</v>
      </c>
      <c r="IF99" s="188">
        <v>-458</v>
      </c>
      <c r="IG99" s="188">
        <v>-201</v>
      </c>
      <c r="IH99" s="188">
        <v>4519</v>
      </c>
      <c r="IJ99" s="188">
        <v>7077</v>
      </c>
      <c r="IK99" s="188">
        <v>0</v>
      </c>
      <c r="IL99" s="188">
        <v>1035</v>
      </c>
      <c r="IM99" s="188">
        <v>1650</v>
      </c>
      <c r="IN99" s="188">
        <v>6743</v>
      </c>
      <c r="IO99" s="188">
        <v>7530</v>
      </c>
      <c r="IP99" s="188">
        <v>7802</v>
      </c>
      <c r="IQ99" s="188">
        <v>-162</v>
      </c>
      <c r="IR99" s="188">
        <v>-150</v>
      </c>
      <c r="IS99" s="188">
        <v>0</v>
      </c>
      <c r="IU99" s="188">
        <v>5937</v>
      </c>
      <c r="IV99" s="188">
        <v>0</v>
      </c>
      <c r="IW99" s="188">
        <v>6438</v>
      </c>
      <c r="IX99" s="188">
        <v>3081</v>
      </c>
      <c r="IY99" s="188">
        <v>463</v>
      </c>
      <c r="IZ99" s="188">
        <v>7272</v>
      </c>
      <c r="JA99" s="188">
        <v>5187</v>
      </c>
      <c r="JB99" s="188">
        <v>-735</v>
      </c>
      <c r="JC99" s="188">
        <v>-192</v>
      </c>
      <c r="JD99" s="188">
        <v>4515</v>
      </c>
      <c r="JF99" s="188">
        <v>6976</v>
      </c>
      <c r="JG99" s="188">
        <v>0</v>
      </c>
      <c r="JH99" s="188">
        <v>6954</v>
      </c>
      <c r="JI99" s="188">
        <v>7359</v>
      </c>
      <c r="JJ99" s="188">
        <v>3780</v>
      </c>
      <c r="JK99" s="188">
        <v>1296</v>
      </c>
      <c r="JL99" s="188">
        <v>4092</v>
      </c>
      <c r="JM99" s="188">
        <v>-3357</v>
      </c>
      <c r="JN99" s="188">
        <v>-173</v>
      </c>
      <c r="JO99" s="188">
        <v>2976</v>
      </c>
      <c r="JQ99" s="188">
        <v>7082</v>
      </c>
      <c r="JR99" s="188">
        <v>0</v>
      </c>
      <c r="JS99" s="188">
        <v>1043</v>
      </c>
      <c r="JT99" s="188">
        <v>1369</v>
      </c>
      <c r="JU99" s="188">
        <v>6781</v>
      </c>
      <c r="JV99" s="188">
        <v>5561</v>
      </c>
      <c r="JW99" s="188">
        <v>8692</v>
      </c>
      <c r="JX99" s="188">
        <v>102</v>
      </c>
      <c r="JY99" s="188">
        <v>-151</v>
      </c>
      <c r="JZ99" s="188">
        <v>0</v>
      </c>
      <c r="KB99" s="188">
        <v>4245</v>
      </c>
      <c r="KC99" s="188">
        <v>0</v>
      </c>
      <c r="KD99" s="188">
        <v>7499</v>
      </c>
      <c r="KE99" s="188">
        <v>1364</v>
      </c>
      <c r="KF99" s="188">
        <v>-263</v>
      </c>
      <c r="KG99" s="188">
        <v>8444</v>
      </c>
      <c r="KH99" s="188">
        <v>3890</v>
      </c>
      <c r="KI99" s="188">
        <v>-2060</v>
      </c>
      <c r="KJ99" s="188">
        <v>-232</v>
      </c>
      <c r="KK99" s="188">
        <v>5072</v>
      </c>
      <c r="KM99" s="188">
        <v>7094</v>
      </c>
      <c r="KN99" s="188">
        <v>0</v>
      </c>
      <c r="KO99" s="188">
        <v>7460</v>
      </c>
      <c r="KP99" s="188">
        <v>2672</v>
      </c>
      <c r="KQ99" s="188">
        <v>1668</v>
      </c>
      <c r="KR99" s="188">
        <v>2968</v>
      </c>
      <c r="KS99" s="188">
        <v>3781</v>
      </c>
      <c r="KT99" s="188">
        <v>1952</v>
      </c>
      <c r="KU99" s="188">
        <v>-175</v>
      </c>
      <c r="KV99" s="188">
        <v>2372</v>
      </c>
      <c r="KX99" s="188">
        <v>6076</v>
      </c>
      <c r="KY99" s="188">
        <v>0</v>
      </c>
      <c r="KZ99" s="188">
        <v>1162</v>
      </c>
      <c r="LA99" s="188">
        <v>1435</v>
      </c>
      <c r="LB99" s="188">
        <v>5942</v>
      </c>
      <c r="LC99" s="188">
        <v>10227</v>
      </c>
      <c r="LD99" s="188">
        <v>8487</v>
      </c>
      <c r="LE99" s="188">
        <v>-1107</v>
      </c>
      <c r="LF99" s="188">
        <v>-201</v>
      </c>
      <c r="LG99" s="188">
        <v>0</v>
      </c>
      <c r="LI99" s="188">
        <v>7103</v>
      </c>
      <c r="LJ99" s="188">
        <v>0</v>
      </c>
      <c r="LK99" s="188">
        <v>6626</v>
      </c>
      <c r="LL99" s="188">
        <v>2600</v>
      </c>
      <c r="LM99" s="188">
        <v>2836</v>
      </c>
      <c r="LN99" s="188">
        <v>1523</v>
      </c>
      <c r="LO99" s="188">
        <v>3913</v>
      </c>
      <c r="LP99" s="188">
        <v>2011</v>
      </c>
      <c r="LQ99" s="188">
        <v>-176</v>
      </c>
      <c r="LR99" s="188">
        <v>3436</v>
      </c>
      <c r="LT99" s="188">
        <v>6087</v>
      </c>
      <c r="LU99" s="188">
        <v>0</v>
      </c>
      <c r="LV99" s="188">
        <v>1211</v>
      </c>
      <c r="LW99" s="188">
        <v>5500</v>
      </c>
      <c r="LX99" s="188">
        <v>7896</v>
      </c>
      <c r="LY99" s="188">
        <v>3591</v>
      </c>
      <c r="LZ99" s="188">
        <v>8288</v>
      </c>
      <c r="MA99" s="188">
        <v>1077</v>
      </c>
      <c r="MB99" s="188">
        <v>-151</v>
      </c>
      <c r="MC99" s="188">
        <v>0</v>
      </c>
    </row>
    <row r="100" spans="2:341">
      <c r="B100" s="208">
        <f t="shared" si="20"/>
        <v>6410.833333333333</v>
      </c>
      <c r="C100" s="208">
        <f t="shared" si="21"/>
        <v>0</v>
      </c>
      <c r="D100" s="208">
        <f t="shared" si="22"/>
        <v>3933.1666666666665</v>
      </c>
      <c r="E100" s="208">
        <f t="shared" si="23"/>
        <v>2946.6666666666665</v>
      </c>
      <c r="F100" s="208">
        <f t="shared" si="24"/>
        <v>3386.0333333333333</v>
      </c>
      <c r="G100" s="208">
        <f t="shared" si="25"/>
        <v>7123.0666666666666</v>
      </c>
      <c r="H100" s="208">
        <f t="shared" si="26"/>
        <v>5978.1</v>
      </c>
      <c r="I100" s="208">
        <f t="shared" si="27"/>
        <v>-792.8</v>
      </c>
      <c r="J100" s="208">
        <f t="shared" si="28"/>
        <v>-154.03333333333333</v>
      </c>
      <c r="K100" s="208">
        <f t="shared" si="29"/>
        <v>2192.1333333333332</v>
      </c>
      <c r="M100" s="188">
        <v>7081</v>
      </c>
      <c r="N100" s="188">
        <v>0</v>
      </c>
      <c r="O100" s="188">
        <v>1579</v>
      </c>
      <c r="P100" s="188">
        <v>2852</v>
      </c>
      <c r="Q100" s="188">
        <v>6800</v>
      </c>
      <c r="R100" s="188">
        <v>5777</v>
      </c>
      <c r="S100" s="188">
        <v>7884</v>
      </c>
      <c r="T100" s="188">
        <v>-977</v>
      </c>
      <c r="U100" s="188">
        <v>-150</v>
      </c>
      <c r="V100" s="188">
        <v>0</v>
      </c>
      <c r="X100" s="188">
        <v>7078</v>
      </c>
      <c r="Y100" s="188">
        <v>0</v>
      </c>
      <c r="Z100" s="188">
        <v>1918</v>
      </c>
      <c r="AA100" s="188">
        <v>974</v>
      </c>
      <c r="AB100" s="188">
        <v>4924</v>
      </c>
      <c r="AC100" s="188">
        <v>11787</v>
      </c>
      <c r="AD100" s="188">
        <v>4453</v>
      </c>
      <c r="AE100" s="188">
        <v>-2065</v>
      </c>
      <c r="AF100" s="188">
        <v>-102</v>
      </c>
      <c r="AG100" s="188">
        <v>2483</v>
      </c>
      <c r="AI100" s="188">
        <v>6892</v>
      </c>
      <c r="AJ100" s="188">
        <v>0</v>
      </c>
      <c r="AK100" s="188">
        <v>8264</v>
      </c>
      <c r="AL100" s="188">
        <v>2775</v>
      </c>
      <c r="AM100" s="188">
        <v>1894</v>
      </c>
      <c r="AN100" s="188">
        <v>5434</v>
      </c>
      <c r="AO100" s="188">
        <v>3720</v>
      </c>
      <c r="AP100" s="188">
        <v>-1513</v>
      </c>
      <c r="AQ100" s="188">
        <v>-284</v>
      </c>
      <c r="AR100" s="188">
        <v>4378</v>
      </c>
      <c r="AT100" s="188">
        <v>7084</v>
      </c>
      <c r="AU100" s="188">
        <v>0</v>
      </c>
      <c r="AV100" s="188">
        <v>1154</v>
      </c>
      <c r="AW100" s="188">
        <v>2001</v>
      </c>
      <c r="AX100" s="188">
        <v>6531</v>
      </c>
      <c r="AY100" s="188">
        <v>6436</v>
      </c>
      <c r="AZ100" s="188">
        <v>9004</v>
      </c>
      <c r="BA100" s="188">
        <v>-1410</v>
      </c>
      <c r="BB100" s="188">
        <v>-151</v>
      </c>
      <c r="BC100" s="188">
        <v>0</v>
      </c>
      <c r="BE100" s="188">
        <v>5932</v>
      </c>
      <c r="BF100" s="188">
        <v>0</v>
      </c>
      <c r="BG100" s="188">
        <v>7065</v>
      </c>
      <c r="BH100" s="188">
        <v>5644</v>
      </c>
      <c r="BI100" s="188">
        <v>2026</v>
      </c>
      <c r="BJ100" s="188">
        <v>3278</v>
      </c>
      <c r="BK100" s="188">
        <v>5120</v>
      </c>
      <c r="BL100" s="188">
        <v>-1279</v>
      </c>
      <c r="BM100" s="188">
        <v>-234</v>
      </c>
      <c r="BN100" s="188">
        <v>3609</v>
      </c>
      <c r="BP100" s="188">
        <v>6754</v>
      </c>
      <c r="BQ100" s="188">
        <v>0</v>
      </c>
      <c r="BR100" s="188">
        <v>795</v>
      </c>
      <c r="BS100" s="188">
        <v>2506</v>
      </c>
      <c r="BT100" s="188">
        <v>6250</v>
      </c>
      <c r="BU100" s="188">
        <v>7171</v>
      </c>
      <c r="BV100" s="188">
        <v>8248</v>
      </c>
      <c r="BW100" s="188">
        <v>-66</v>
      </c>
      <c r="BX100" s="188">
        <v>-151</v>
      </c>
      <c r="BY100" s="188">
        <v>0</v>
      </c>
      <c r="CA100" s="188">
        <v>6860</v>
      </c>
      <c r="CB100" s="188">
        <v>0</v>
      </c>
      <c r="CC100" s="188">
        <v>8367</v>
      </c>
      <c r="CD100" s="188">
        <v>3859</v>
      </c>
      <c r="CE100" s="188">
        <v>3028</v>
      </c>
      <c r="CF100" s="188">
        <v>4414</v>
      </c>
      <c r="CG100" s="188">
        <v>4031</v>
      </c>
      <c r="CH100" s="188">
        <v>-1214</v>
      </c>
      <c r="CI100" s="188">
        <v>-283</v>
      </c>
      <c r="CJ100" s="188">
        <v>4127</v>
      </c>
      <c r="CL100" s="188">
        <v>5060</v>
      </c>
      <c r="CM100" s="188">
        <v>0</v>
      </c>
      <c r="CN100" s="188">
        <v>6751</v>
      </c>
      <c r="CO100" s="188">
        <v>6229</v>
      </c>
      <c r="CP100" s="188">
        <v>2778</v>
      </c>
      <c r="CQ100" s="188">
        <v>2057</v>
      </c>
      <c r="CR100" s="188">
        <v>4138</v>
      </c>
      <c r="CS100" s="188">
        <v>1372</v>
      </c>
      <c r="CT100" s="188">
        <v>-100</v>
      </c>
      <c r="CU100" s="188">
        <v>2309</v>
      </c>
      <c r="CV100" s="190"/>
      <c r="CW100" s="188">
        <v>6066</v>
      </c>
      <c r="CX100" s="188">
        <v>0</v>
      </c>
      <c r="CY100" s="188">
        <v>2150</v>
      </c>
      <c r="CZ100" s="188">
        <v>2449</v>
      </c>
      <c r="DA100" s="188">
        <v>3841</v>
      </c>
      <c r="DB100" s="188">
        <v>8286</v>
      </c>
      <c r="DC100" s="188">
        <v>9027</v>
      </c>
      <c r="DD100" s="188">
        <v>-2403</v>
      </c>
      <c r="DE100" s="188">
        <v>0</v>
      </c>
      <c r="DF100" s="188">
        <v>0</v>
      </c>
      <c r="DH100" s="188">
        <v>6936</v>
      </c>
      <c r="DI100" s="188">
        <v>0</v>
      </c>
      <c r="DJ100" s="188">
        <v>2343</v>
      </c>
      <c r="DK100" s="188">
        <v>2622</v>
      </c>
      <c r="DL100" s="188">
        <v>3315</v>
      </c>
      <c r="DM100" s="188">
        <v>9350</v>
      </c>
      <c r="DN100" s="188">
        <v>3836</v>
      </c>
      <c r="DO100" s="188">
        <v>351</v>
      </c>
      <c r="DP100" s="188">
        <v>-284</v>
      </c>
      <c r="DQ100" s="188">
        <v>4917</v>
      </c>
      <c r="DS100" s="188">
        <v>7094</v>
      </c>
      <c r="DT100" s="188">
        <v>0</v>
      </c>
      <c r="DU100" s="188">
        <v>1359</v>
      </c>
      <c r="DV100" s="188">
        <v>2040</v>
      </c>
      <c r="DW100" s="188">
        <v>4720</v>
      </c>
      <c r="DX100" s="188">
        <v>5487</v>
      </c>
      <c r="DY100" s="188">
        <v>4688</v>
      </c>
      <c r="DZ100" s="188">
        <v>123</v>
      </c>
      <c r="EA100" s="188">
        <v>-151</v>
      </c>
      <c r="EB100" s="188">
        <v>5240</v>
      </c>
      <c r="ED100" s="188">
        <v>7079</v>
      </c>
      <c r="EE100" s="188">
        <v>0</v>
      </c>
      <c r="EF100" s="188">
        <v>1038</v>
      </c>
      <c r="EG100" s="188">
        <v>1993</v>
      </c>
      <c r="EH100" s="188">
        <v>1906</v>
      </c>
      <c r="EI100" s="188">
        <v>12042</v>
      </c>
      <c r="EJ100" s="188">
        <v>8683</v>
      </c>
      <c r="EK100" s="188">
        <v>-1440</v>
      </c>
      <c r="EL100" s="188">
        <v>-100</v>
      </c>
      <c r="EM100" s="188">
        <v>0</v>
      </c>
      <c r="EO100" s="188">
        <v>6497</v>
      </c>
      <c r="EP100" s="188">
        <v>0</v>
      </c>
      <c r="EQ100" s="188">
        <v>4630</v>
      </c>
      <c r="ER100" s="188">
        <v>1817</v>
      </c>
      <c r="ES100" s="188">
        <v>168</v>
      </c>
      <c r="ET100" s="188">
        <v>10236</v>
      </c>
      <c r="EU100" s="188">
        <v>6462</v>
      </c>
      <c r="EV100" s="188">
        <v>-567</v>
      </c>
      <c r="EW100" s="188">
        <v>0</v>
      </c>
      <c r="EX100" s="188">
        <v>0</v>
      </c>
      <c r="EZ100" s="188">
        <v>6851</v>
      </c>
      <c r="FA100" s="188">
        <v>0</v>
      </c>
      <c r="FB100" s="188">
        <v>5134</v>
      </c>
      <c r="FC100" s="188">
        <v>4407</v>
      </c>
      <c r="FD100" s="188">
        <v>4279</v>
      </c>
      <c r="FE100" s="188">
        <v>3652</v>
      </c>
      <c r="FF100" s="188">
        <v>4030</v>
      </c>
      <c r="FG100" s="188">
        <v>-1393</v>
      </c>
      <c r="FH100" s="188">
        <v>-263</v>
      </c>
      <c r="FI100" s="188">
        <v>5257</v>
      </c>
      <c r="FK100" s="188">
        <v>5026</v>
      </c>
      <c r="FL100" s="188">
        <v>0</v>
      </c>
      <c r="FM100" s="188">
        <v>5920</v>
      </c>
      <c r="FN100" s="188">
        <v>4785</v>
      </c>
      <c r="FO100" s="188">
        <v>693</v>
      </c>
      <c r="FP100" s="188">
        <v>9483</v>
      </c>
      <c r="FQ100" s="188">
        <v>4133</v>
      </c>
      <c r="FR100" s="188">
        <v>-2378</v>
      </c>
      <c r="FS100" s="188">
        <v>-81</v>
      </c>
      <c r="FT100" s="188">
        <v>3652</v>
      </c>
      <c r="FV100" s="188">
        <v>5885</v>
      </c>
      <c r="FW100" s="188">
        <v>0</v>
      </c>
      <c r="FX100" s="188">
        <v>1377</v>
      </c>
      <c r="FY100" s="188">
        <v>2036</v>
      </c>
      <c r="FZ100" s="188">
        <v>1575</v>
      </c>
      <c r="GA100" s="188">
        <v>14541</v>
      </c>
      <c r="GB100" s="188">
        <v>5539</v>
      </c>
      <c r="GC100" s="188">
        <v>-3117</v>
      </c>
      <c r="GD100" s="188">
        <v>-100</v>
      </c>
      <c r="GE100" s="188">
        <v>2566</v>
      </c>
      <c r="GG100" s="188">
        <v>5032</v>
      </c>
      <c r="GH100" s="188">
        <v>0</v>
      </c>
      <c r="GI100" s="188">
        <v>7685</v>
      </c>
      <c r="GJ100" s="188">
        <v>2846</v>
      </c>
      <c r="GK100" s="188">
        <v>3213</v>
      </c>
      <c r="GL100" s="188">
        <v>3728</v>
      </c>
      <c r="GM100" s="188">
        <v>4854</v>
      </c>
      <c r="GN100" s="188">
        <v>-573</v>
      </c>
      <c r="GO100" s="188">
        <v>-232</v>
      </c>
      <c r="GP100" s="188">
        <v>4464</v>
      </c>
      <c r="GR100" s="188">
        <v>6351</v>
      </c>
      <c r="GS100" s="188">
        <v>0</v>
      </c>
      <c r="GT100" s="188">
        <v>1827</v>
      </c>
      <c r="GU100" s="188">
        <v>2284</v>
      </c>
      <c r="GV100" s="188">
        <v>3183</v>
      </c>
      <c r="GW100" s="188">
        <v>11492</v>
      </c>
      <c r="GX100" s="188">
        <v>5925</v>
      </c>
      <c r="GY100" s="188">
        <v>-587</v>
      </c>
      <c r="GZ100" s="188">
        <v>0</v>
      </c>
      <c r="HA100" s="188">
        <v>0</v>
      </c>
      <c r="HC100" s="188">
        <v>6064</v>
      </c>
      <c r="HD100" s="188">
        <v>0</v>
      </c>
      <c r="HE100" s="188">
        <v>1359</v>
      </c>
      <c r="HF100" s="188">
        <v>1555</v>
      </c>
      <c r="HG100" s="188">
        <v>1398</v>
      </c>
      <c r="HH100" s="188">
        <v>12541</v>
      </c>
      <c r="HI100" s="188">
        <v>8644</v>
      </c>
      <c r="HJ100" s="188">
        <v>-1861</v>
      </c>
      <c r="HK100" s="188">
        <v>0</v>
      </c>
      <c r="HL100" s="188">
        <v>0</v>
      </c>
      <c r="HN100" s="188">
        <v>7080</v>
      </c>
      <c r="HO100" s="188">
        <v>0</v>
      </c>
      <c r="HP100" s="188">
        <v>1146</v>
      </c>
      <c r="HQ100" s="188">
        <v>837</v>
      </c>
      <c r="HR100" s="188">
        <v>1551</v>
      </c>
      <c r="HS100" s="188">
        <v>13575</v>
      </c>
      <c r="HT100" s="188">
        <v>7737</v>
      </c>
      <c r="HU100" s="188">
        <v>103</v>
      </c>
      <c r="HV100" s="188">
        <v>-151</v>
      </c>
      <c r="HW100" s="188">
        <v>0</v>
      </c>
      <c r="HY100" s="188">
        <v>5952</v>
      </c>
      <c r="HZ100" s="188">
        <v>0</v>
      </c>
      <c r="IA100" s="188">
        <v>6610</v>
      </c>
      <c r="IB100" s="188">
        <v>4690</v>
      </c>
      <c r="IC100" s="188">
        <v>1289</v>
      </c>
      <c r="ID100" s="188">
        <v>4401</v>
      </c>
      <c r="IE100" s="188">
        <v>5167</v>
      </c>
      <c r="IF100" s="188">
        <v>-490</v>
      </c>
      <c r="IG100" s="188">
        <v>-201</v>
      </c>
      <c r="IH100" s="188">
        <v>4528</v>
      </c>
      <c r="IJ100" s="188">
        <v>7074</v>
      </c>
      <c r="IK100" s="188">
        <v>0</v>
      </c>
      <c r="IL100" s="188">
        <v>1004</v>
      </c>
      <c r="IM100" s="188">
        <v>1678</v>
      </c>
      <c r="IN100" s="188">
        <v>6746</v>
      </c>
      <c r="IO100" s="188">
        <v>7608</v>
      </c>
      <c r="IP100" s="188">
        <v>7642</v>
      </c>
      <c r="IQ100" s="188">
        <v>-321</v>
      </c>
      <c r="IR100" s="188">
        <v>-150</v>
      </c>
      <c r="IS100" s="188">
        <v>0</v>
      </c>
      <c r="IU100" s="188">
        <v>5932</v>
      </c>
      <c r="IV100" s="188">
        <v>0</v>
      </c>
      <c r="IW100" s="188">
        <v>6496</v>
      </c>
      <c r="IX100" s="188">
        <v>3074</v>
      </c>
      <c r="IY100" s="188">
        <v>477</v>
      </c>
      <c r="IZ100" s="188">
        <v>7348</v>
      </c>
      <c r="JA100" s="188">
        <v>5187</v>
      </c>
      <c r="JB100" s="188">
        <v>-655</v>
      </c>
      <c r="JC100" s="188">
        <v>-193</v>
      </c>
      <c r="JD100" s="188">
        <v>4524</v>
      </c>
      <c r="JF100" s="188">
        <v>6972</v>
      </c>
      <c r="JG100" s="188">
        <v>0</v>
      </c>
      <c r="JH100" s="188">
        <v>6964</v>
      </c>
      <c r="JI100" s="188">
        <v>7419</v>
      </c>
      <c r="JJ100" s="188">
        <v>3781</v>
      </c>
      <c r="JK100" s="188">
        <v>1361</v>
      </c>
      <c r="JL100" s="188">
        <v>4092</v>
      </c>
      <c r="JM100" s="188">
        <v>-3373</v>
      </c>
      <c r="JN100" s="188">
        <v>-173</v>
      </c>
      <c r="JO100" s="188">
        <v>2983</v>
      </c>
      <c r="JQ100" s="188">
        <v>7084</v>
      </c>
      <c r="JR100" s="188">
        <v>0</v>
      </c>
      <c r="JS100" s="188">
        <v>1046</v>
      </c>
      <c r="JT100" s="188">
        <v>1426</v>
      </c>
      <c r="JU100" s="188">
        <v>6884</v>
      </c>
      <c r="JV100" s="188">
        <v>5395</v>
      </c>
      <c r="JW100" s="188">
        <v>8746</v>
      </c>
      <c r="JX100" s="188">
        <v>-158</v>
      </c>
      <c r="JY100" s="188">
        <v>-150</v>
      </c>
      <c r="JZ100" s="188">
        <v>0</v>
      </c>
      <c r="KB100" s="188">
        <v>4248</v>
      </c>
      <c r="KC100" s="188">
        <v>0</v>
      </c>
      <c r="KD100" s="188">
        <v>7469</v>
      </c>
      <c r="KE100" s="188">
        <v>1356</v>
      </c>
      <c r="KF100" s="188">
        <v>-268</v>
      </c>
      <c r="KG100" s="188">
        <v>8465</v>
      </c>
      <c r="KH100" s="188">
        <v>3890</v>
      </c>
      <c r="KI100" s="188">
        <v>-1905</v>
      </c>
      <c r="KJ100" s="188">
        <v>-233</v>
      </c>
      <c r="KK100" s="188">
        <v>4999</v>
      </c>
      <c r="KM100" s="188">
        <v>7095</v>
      </c>
      <c r="KN100" s="188">
        <v>0</v>
      </c>
      <c r="KO100" s="188">
        <v>7475</v>
      </c>
      <c r="KP100" s="188">
        <v>2662</v>
      </c>
      <c r="KQ100" s="188">
        <v>1756</v>
      </c>
      <c r="KR100" s="188">
        <v>2965</v>
      </c>
      <c r="KS100" s="188">
        <v>3781</v>
      </c>
      <c r="KT100" s="188">
        <v>2076</v>
      </c>
      <c r="KU100" s="188">
        <v>-176</v>
      </c>
      <c r="KV100" s="188">
        <v>2354</v>
      </c>
      <c r="KX100" s="188">
        <v>6083</v>
      </c>
      <c r="KY100" s="188">
        <v>0</v>
      </c>
      <c r="KZ100" s="188">
        <v>1171</v>
      </c>
      <c r="LA100" s="188">
        <v>1457</v>
      </c>
      <c r="LB100" s="188">
        <v>6011</v>
      </c>
      <c r="LC100" s="188">
        <v>10269</v>
      </c>
      <c r="LD100" s="188">
        <v>8491</v>
      </c>
      <c r="LE100" s="188">
        <v>-1133</v>
      </c>
      <c r="LF100" s="188">
        <v>-201</v>
      </c>
      <c r="LG100" s="188">
        <v>0</v>
      </c>
      <c r="LI100" s="188">
        <v>7098</v>
      </c>
      <c r="LJ100" s="188">
        <v>0</v>
      </c>
      <c r="LK100" s="188">
        <v>6672</v>
      </c>
      <c r="LL100" s="188">
        <v>2587</v>
      </c>
      <c r="LM100" s="188">
        <v>2781</v>
      </c>
      <c r="LN100" s="188">
        <v>1526</v>
      </c>
      <c r="LO100" s="188">
        <v>3913</v>
      </c>
      <c r="LP100" s="188">
        <v>2098</v>
      </c>
      <c r="LQ100" s="188">
        <v>-176</v>
      </c>
      <c r="LR100" s="188">
        <v>3374</v>
      </c>
      <c r="LT100" s="188">
        <v>6085</v>
      </c>
      <c r="LU100" s="188">
        <v>0</v>
      </c>
      <c r="LV100" s="188">
        <v>1227</v>
      </c>
      <c r="LW100" s="188">
        <v>5540</v>
      </c>
      <c r="LX100" s="188">
        <v>8051</v>
      </c>
      <c r="LY100" s="188">
        <v>3587</v>
      </c>
      <c r="LZ100" s="188">
        <v>8278</v>
      </c>
      <c r="MA100" s="188">
        <v>971</v>
      </c>
      <c r="MB100" s="188">
        <v>-151</v>
      </c>
      <c r="MC100" s="188">
        <v>0</v>
      </c>
    </row>
    <row r="101" spans="2:341">
      <c r="B101" s="208">
        <f t="shared" si="20"/>
        <v>6410.2</v>
      </c>
      <c r="C101" s="208">
        <f t="shared" si="21"/>
        <v>0</v>
      </c>
      <c r="D101" s="208">
        <f t="shared" si="22"/>
        <v>3913.5666666666666</v>
      </c>
      <c r="E101" s="208">
        <f t="shared" si="23"/>
        <v>2925.3</v>
      </c>
      <c r="F101" s="208">
        <f t="shared" si="24"/>
        <v>3366.5</v>
      </c>
      <c r="G101" s="208">
        <f t="shared" si="25"/>
        <v>7118.0333333333338</v>
      </c>
      <c r="H101" s="208">
        <f t="shared" si="26"/>
        <v>5955.9</v>
      </c>
      <c r="I101" s="208">
        <f t="shared" si="27"/>
        <v>-803.56666666666672</v>
      </c>
      <c r="J101" s="208">
        <f t="shared" si="28"/>
        <v>-154</v>
      </c>
      <c r="K101" s="208">
        <f t="shared" si="29"/>
        <v>2170.2666666666669</v>
      </c>
      <c r="M101" s="188">
        <v>7080</v>
      </c>
      <c r="N101" s="188">
        <v>0</v>
      </c>
      <c r="O101" s="188">
        <v>1598</v>
      </c>
      <c r="P101" s="188">
        <v>2900</v>
      </c>
      <c r="Q101" s="188">
        <v>6839</v>
      </c>
      <c r="R101" s="188">
        <v>5664</v>
      </c>
      <c r="S101" s="188">
        <v>7785</v>
      </c>
      <c r="T101" s="188">
        <v>-728</v>
      </c>
      <c r="U101" s="188">
        <v>-151</v>
      </c>
      <c r="V101" s="188">
        <v>0</v>
      </c>
      <c r="X101" s="188">
        <v>7074</v>
      </c>
      <c r="Y101" s="188">
        <v>0</v>
      </c>
      <c r="Z101" s="188">
        <v>1841</v>
      </c>
      <c r="AA101" s="188">
        <v>852</v>
      </c>
      <c r="AB101" s="188">
        <v>4714</v>
      </c>
      <c r="AC101" s="188">
        <v>12020</v>
      </c>
      <c r="AD101" s="188">
        <v>4453</v>
      </c>
      <c r="AE101" s="188">
        <v>-2288</v>
      </c>
      <c r="AF101" s="188">
        <v>-101</v>
      </c>
      <c r="AG101" s="188">
        <v>2534</v>
      </c>
      <c r="AI101" s="188">
        <v>6891</v>
      </c>
      <c r="AJ101" s="188">
        <v>0</v>
      </c>
      <c r="AK101" s="188">
        <v>8269</v>
      </c>
      <c r="AL101" s="188">
        <v>2717</v>
      </c>
      <c r="AM101" s="188">
        <v>1850</v>
      </c>
      <c r="AN101" s="188">
        <v>5529</v>
      </c>
      <c r="AO101" s="188">
        <v>3720</v>
      </c>
      <c r="AP101" s="188">
        <v>-1519</v>
      </c>
      <c r="AQ101" s="188">
        <v>-284</v>
      </c>
      <c r="AR101" s="188">
        <v>4320</v>
      </c>
      <c r="AT101" s="188">
        <v>7085</v>
      </c>
      <c r="AU101" s="188">
        <v>0</v>
      </c>
      <c r="AV101" s="188">
        <v>1187</v>
      </c>
      <c r="AW101" s="188">
        <v>2063</v>
      </c>
      <c r="AX101" s="188">
        <v>6695</v>
      </c>
      <c r="AY101" s="188">
        <v>6502</v>
      </c>
      <c r="AZ101" s="188">
        <v>8983</v>
      </c>
      <c r="BA101" s="188">
        <v>-1549</v>
      </c>
      <c r="BB101" s="188">
        <v>-151</v>
      </c>
      <c r="BC101" s="188">
        <v>0</v>
      </c>
      <c r="BE101" s="188">
        <v>5938</v>
      </c>
      <c r="BF101" s="188">
        <v>0</v>
      </c>
      <c r="BG101" s="188">
        <v>7006</v>
      </c>
      <c r="BH101" s="188">
        <v>5613</v>
      </c>
      <c r="BI101" s="188">
        <v>1947</v>
      </c>
      <c r="BJ101" s="188">
        <v>3346</v>
      </c>
      <c r="BK101" s="188">
        <v>5120</v>
      </c>
      <c r="BL101" s="188">
        <v>-1340</v>
      </c>
      <c r="BM101" s="188">
        <v>-234</v>
      </c>
      <c r="BN101" s="188">
        <v>3597</v>
      </c>
      <c r="BP101" s="188">
        <v>6736</v>
      </c>
      <c r="BQ101" s="188">
        <v>0</v>
      </c>
      <c r="BR101" s="188">
        <v>811</v>
      </c>
      <c r="BS101" s="188">
        <v>2506</v>
      </c>
      <c r="BT101" s="188">
        <v>6355</v>
      </c>
      <c r="BU101" s="188">
        <v>7129</v>
      </c>
      <c r="BV101" s="188">
        <v>8191</v>
      </c>
      <c r="BW101" s="188">
        <v>146</v>
      </c>
      <c r="BX101" s="188">
        <v>-151</v>
      </c>
      <c r="BY101" s="188">
        <v>0</v>
      </c>
      <c r="CA101" s="188">
        <v>6855</v>
      </c>
      <c r="CB101" s="188">
        <v>0</v>
      </c>
      <c r="CC101" s="188">
        <v>8315</v>
      </c>
      <c r="CD101" s="188">
        <v>3725</v>
      </c>
      <c r="CE101" s="188">
        <v>2845</v>
      </c>
      <c r="CF101" s="188">
        <v>4586</v>
      </c>
      <c r="CG101" s="188">
        <v>4031</v>
      </c>
      <c r="CH101" s="188">
        <v>-1309</v>
      </c>
      <c r="CI101" s="188">
        <v>-283</v>
      </c>
      <c r="CJ101" s="188">
        <v>4164</v>
      </c>
      <c r="CL101" s="188">
        <v>5063</v>
      </c>
      <c r="CM101" s="188">
        <v>0</v>
      </c>
      <c r="CN101" s="188">
        <v>6729</v>
      </c>
      <c r="CO101" s="188">
        <v>6228</v>
      </c>
      <c r="CP101" s="188">
        <v>2779</v>
      </c>
      <c r="CQ101" s="188">
        <v>2021</v>
      </c>
      <c r="CR101" s="188">
        <v>4138</v>
      </c>
      <c r="CS101" s="188">
        <v>1535</v>
      </c>
      <c r="CT101" s="188">
        <v>-100</v>
      </c>
      <c r="CU101" s="188">
        <v>2235</v>
      </c>
      <c r="CV101" s="190"/>
      <c r="CW101" s="188">
        <v>6069</v>
      </c>
      <c r="CX101" s="188">
        <v>0</v>
      </c>
      <c r="CY101" s="188">
        <v>2081</v>
      </c>
      <c r="CZ101" s="188">
        <v>2376</v>
      </c>
      <c r="DA101" s="188">
        <v>3669</v>
      </c>
      <c r="DB101" s="188">
        <v>8242</v>
      </c>
      <c r="DC101" s="188">
        <v>9010</v>
      </c>
      <c r="DD101" s="188">
        <v>-2202</v>
      </c>
      <c r="DE101" s="188">
        <v>0</v>
      </c>
      <c r="DF101" s="188">
        <v>0</v>
      </c>
      <c r="DH101" s="188">
        <v>6932</v>
      </c>
      <c r="DI101" s="188">
        <v>0</v>
      </c>
      <c r="DJ101" s="188">
        <v>2317</v>
      </c>
      <c r="DK101" s="188">
        <v>2572</v>
      </c>
      <c r="DL101" s="188">
        <v>3177</v>
      </c>
      <c r="DM101" s="188">
        <v>9404</v>
      </c>
      <c r="DN101" s="188">
        <v>3836</v>
      </c>
      <c r="DO101" s="188">
        <v>332</v>
      </c>
      <c r="DP101" s="188">
        <v>-284</v>
      </c>
      <c r="DQ101" s="188">
        <v>4863</v>
      </c>
      <c r="DS101" s="188">
        <v>7093</v>
      </c>
      <c r="DT101" s="188">
        <v>0</v>
      </c>
      <c r="DU101" s="188">
        <v>1315</v>
      </c>
      <c r="DV101" s="188">
        <v>1918</v>
      </c>
      <c r="DW101" s="188">
        <v>4518</v>
      </c>
      <c r="DX101" s="188">
        <v>5532</v>
      </c>
      <c r="DY101" s="188">
        <v>4688</v>
      </c>
      <c r="DZ101" s="188">
        <v>215</v>
      </c>
      <c r="EA101" s="188">
        <v>-151</v>
      </c>
      <c r="EB101" s="188">
        <v>5175</v>
      </c>
      <c r="ED101" s="188">
        <v>7082</v>
      </c>
      <c r="EE101" s="188">
        <v>0</v>
      </c>
      <c r="EF101" s="188">
        <v>1101</v>
      </c>
      <c r="EG101" s="188">
        <v>1985</v>
      </c>
      <c r="EH101" s="188">
        <v>1913</v>
      </c>
      <c r="EI101" s="188">
        <v>12102</v>
      </c>
      <c r="EJ101" s="188">
        <v>8601</v>
      </c>
      <c r="EK101" s="188">
        <v>-1566</v>
      </c>
      <c r="EL101" s="188">
        <v>-100</v>
      </c>
      <c r="EM101" s="188">
        <v>0</v>
      </c>
      <c r="EO101" s="188">
        <v>6508</v>
      </c>
      <c r="EP101" s="188">
        <v>0</v>
      </c>
      <c r="EQ101" s="188">
        <v>4631</v>
      </c>
      <c r="ER101" s="188">
        <v>1935</v>
      </c>
      <c r="ES101" s="188">
        <v>198</v>
      </c>
      <c r="ET101" s="188">
        <v>9922</v>
      </c>
      <c r="EU101" s="188">
        <v>6393</v>
      </c>
      <c r="EV101" s="188">
        <v>-796</v>
      </c>
      <c r="EW101" s="188">
        <v>0</v>
      </c>
      <c r="EX101" s="188">
        <v>0</v>
      </c>
      <c r="EZ101" s="188">
        <v>6856</v>
      </c>
      <c r="FA101" s="188">
        <v>0</v>
      </c>
      <c r="FB101" s="188">
        <v>5111</v>
      </c>
      <c r="FC101" s="188">
        <v>4361</v>
      </c>
      <c r="FD101" s="188">
        <v>4176</v>
      </c>
      <c r="FE101" s="188">
        <v>3610</v>
      </c>
      <c r="FF101" s="188">
        <v>4030</v>
      </c>
      <c r="FG101" s="188">
        <v>-1416</v>
      </c>
      <c r="FH101" s="188">
        <v>-263</v>
      </c>
      <c r="FI101" s="188">
        <v>5227</v>
      </c>
      <c r="FK101" s="188">
        <v>5027</v>
      </c>
      <c r="FL101" s="188">
        <v>0</v>
      </c>
      <c r="FM101" s="188">
        <v>5844</v>
      </c>
      <c r="FN101" s="188">
        <v>4724</v>
      </c>
      <c r="FO101" s="188">
        <v>627</v>
      </c>
      <c r="FP101" s="188">
        <v>9556</v>
      </c>
      <c r="FQ101" s="188">
        <v>4133</v>
      </c>
      <c r="FR101" s="188">
        <v>-2263</v>
      </c>
      <c r="FS101" s="188">
        <v>-81</v>
      </c>
      <c r="FT101" s="188">
        <v>3595</v>
      </c>
      <c r="FV101" s="188">
        <v>5881</v>
      </c>
      <c r="FW101" s="188">
        <v>0</v>
      </c>
      <c r="FX101" s="188">
        <v>1409</v>
      </c>
      <c r="FY101" s="188">
        <v>2141</v>
      </c>
      <c r="FZ101" s="188">
        <v>1746</v>
      </c>
      <c r="GA101" s="188">
        <v>14415</v>
      </c>
      <c r="GB101" s="188">
        <v>5539</v>
      </c>
      <c r="GC101" s="188">
        <v>-3083</v>
      </c>
      <c r="GD101" s="188">
        <v>-100</v>
      </c>
      <c r="GE101" s="188">
        <v>2427</v>
      </c>
      <c r="GG101" s="188">
        <v>5033</v>
      </c>
      <c r="GH101" s="188">
        <v>0</v>
      </c>
      <c r="GI101" s="188">
        <v>7684</v>
      </c>
      <c r="GJ101" s="188">
        <v>2795</v>
      </c>
      <c r="GK101" s="188">
        <v>3097</v>
      </c>
      <c r="GL101" s="188">
        <v>3769</v>
      </c>
      <c r="GM101" s="188">
        <v>4854</v>
      </c>
      <c r="GN101" s="188">
        <v>-764</v>
      </c>
      <c r="GO101" s="188">
        <v>-232</v>
      </c>
      <c r="GP101" s="188">
        <v>4468</v>
      </c>
      <c r="GR101" s="188">
        <v>6355</v>
      </c>
      <c r="GS101" s="188">
        <v>0</v>
      </c>
      <c r="GT101" s="188">
        <v>1828</v>
      </c>
      <c r="GU101" s="188">
        <v>2276</v>
      </c>
      <c r="GV101" s="188">
        <v>3271</v>
      </c>
      <c r="GW101" s="188">
        <v>11150</v>
      </c>
      <c r="GX101" s="188">
        <v>5901</v>
      </c>
      <c r="GY101" s="188">
        <v>-601</v>
      </c>
      <c r="GZ101" s="188">
        <v>0</v>
      </c>
      <c r="HA101" s="188">
        <v>0</v>
      </c>
      <c r="HC101" s="188">
        <v>6068</v>
      </c>
      <c r="HD101" s="188">
        <v>0</v>
      </c>
      <c r="HE101" s="188">
        <v>1306</v>
      </c>
      <c r="HF101" s="188">
        <v>1624</v>
      </c>
      <c r="HG101" s="188">
        <v>1253</v>
      </c>
      <c r="HH101" s="188">
        <v>12522</v>
      </c>
      <c r="HI101" s="188">
        <v>8628</v>
      </c>
      <c r="HJ101" s="188">
        <v>-2003</v>
      </c>
      <c r="HK101" s="188">
        <v>0</v>
      </c>
      <c r="HL101" s="188">
        <v>0</v>
      </c>
      <c r="HN101" s="188">
        <v>7076</v>
      </c>
      <c r="HO101" s="188">
        <v>0</v>
      </c>
      <c r="HP101" s="188">
        <v>1137</v>
      </c>
      <c r="HQ101" s="188">
        <v>855</v>
      </c>
      <c r="HR101" s="188">
        <v>1661</v>
      </c>
      <c r="HS101" s="188">
        <v>13504</v>
      </c>
      <c r="HT101" s="188">
        <v>7702</v>
      </c>
      <c r="HU101" s="188">
        <v>126</v>
      </c>
      <c r="HV101" s="188">
        <v>-151</v>
      </c>
      <c r="HW101" s="188">
        <v>0</v>
      </c>
      <c r="HY101" s="188">
        <v>5952</v>
      </c>
      <c r="HZ101" s="188">
        <v>0</v>
      </c>
      <c r="IA101" s="188">
        <v>6586</v>
      </c>
      <c r="IB101" s="188">
        <v>4540</v>
      </c>
      <c r="IC101" s="188">
        <v>1236</v>
      </c>
      <c r="ID101" s="188">
        <v>4418</v>
      </c>
      <c r="IE101" s="188">
        <v>5167</v>
      </c>
      <c r="IF101" s="188">
        <v>-570</v>
      </c>
      <c r="IG101" s="188">
        <v>-201</v>
      </c>
      <c r="IH101" s="188">
        <v>4469</v>
      </c>
      <c r="IJ101" s="188">
        <v>7071</v>
      </c>
      <c r="IK101" s="188">
        <v>0</v>
      </c>
      <c r="IL101" s="188">
        <v>994</v>
      </c>
      <c r="IM101" s="188">
        <v>1628</v>
      </c>
      <c r="IN101" s="188">
        <v>6642</v>
      </c>
      <c r="IO101" s="188">
        <v>7686</v>
      </c>
      <c r="IP101" s="188">
        <v>7632</v>
      </c>
      <c r="IQ101" s="188">
        <v>-261</v>
      </c>
      <c r="IR101" s="188">
        <v>-150</v>
      </c>
      <c r="IS101" s="188">
        <v>0</v>
      </c>
      <c r="IU101" s="188">
        <v>5931</v>
      </c>
      <c r="IV101" s="188">
        <v>0</v>
      </c>
      <c r="IW101" s="188">
        <v>6486</v>
      </c>
      <c r="IX101" s="188">
        <v>3000</v>
      </c>
      <c r="IY101" s="188">
        <v>480</v>
      </c>
      <c r="IZ101" s="188">
        <v>7265</v>
      </c>
      <c r="JA101" s="188">
        <v>5187</v>
      </c>
      <c r="JB101" s="188">
        <v>-660</v>
      </c>
      <c r="JC101" s="188">
        <v>-192</v>
      </c>
      <c r="JD101" s="188">
        <v>4543</v>
      </c>
      <c r="JF101" s="188">
        <v>6972</v>
      </c>
      <c r="JG101" s="188">
        <v>0</v>
      </c>
      <c r="JH101" s="188">
        <v>6961</v>
      </c>
      <c r="JI101" s="188">
        <v>7412</v>
      </c>
      <c r="JJ101" s="188">
        <v>3787</v>
      </c>
      <c r="JK101" s="188">
        <v>1350</v>
      </c>
      <c r="JL101" s="188">
        <v>4092</v>
      </c>
      <c r="JM101" s="188">
        <v>-3367</v>
      </c>
      <c r="JN101" s="188">
        <v>-173</v>
      </c>
      <c r="JO101" s="188">
        <v>2918</v>
      </c>
      <c r="JQ101" s="188">
        <v>7077</v>
      </c>
      <c r="JR101" s="188">
        <v>0</v>
      </c>
      <c r="JS101" s="188">
        <v>1025</v>
      </c>
      <c r="JT101" s="188">
        <v>1408</v>
      </c>
      <c r="JU101" s="188">
        <v>6793</v>
      </c>
      <c r="JV101" s="188">
        <v>5463</v>
      </c>
      <c r="JW101" s="188">
        <v>8581</v>
      </c>
      <c r="JX101" s="188">
        <v>-67</v>
      </c>
      <c r="JY101" s="188">
        <v>-151</v>
      </c>
      <c r="JZ101" s="188">
        <v>0</v>
      </c>
      <c r="KB101" s="188">
        <v>4249</v>
      </c>
      <c r="KC101" s="188">
        <v>0</v>
      </c>
      <c r="KD101" s="188">
        <v>7437</v>
      </c>
      <c r="KE101" s="188">
        <v>1406</v>
      </c>
      <c r="KF101" s="188">
        <v>-64</v>
      </c>
      <c r="KG101" s="188">
        <v>8595</v>
      </c>
      <c r="KH101" s="188">
        <v>3890</v>
      </c>
      <c r="KI101" s="188">
        <v>-2135</v>
      </c>
      <c r="KJ101" s="188">
        <v>-232</v>
      </c>
      <c r="KK101" s="188">
        <v>4945</v>
      </c>
      <c r="KM101" s="188">
        <v>7095</v>
      </c>
      <c r="KN101" s="188">
        <v>0</v>
      </c>
      <c r="KO101" s="188">
        <v>7428</v>
      </c>
      <c r="KP101" s="188">
        <v>2532</v>
      </c>
      <c r="KQ101" s="188">
        <v>1927</v>
      </c>
      <c r="KR101" s="188">
        <v>2971</v>
      </c>
      <c r="KS101" s="188">
        <v>3781</v>
      </c>
      <c r="KT101" s="188">
        <v>2114</v>
      </c>
      <c r="KU101" s="188">
        <v>-176</v>
      </c>
      <c r="KV101" s="188">
        <v>2332</v>
      </c>
      <c r="KX101" s="188">
        <v>6078</v>
      </c>
      <c r="KY101" s="188">
        <v>0</v>
      </c>
      <c r="KZ101" s="188">
        <v>1150</v>
      </c>
      <c r="LA101" s="188">
        <v>1532</v>
      </c>
      <c r="LB101" s="188">
        <v>5865</v>
      </c>
      <c r="LC101" s="188">
        <v>10222</v>
      </c>
      <c r="LD101" s="188">
        <v>8432</v>
      </c>
      <c r="LE101" s="188">
        <v>-1147</v>
      </c>
      <c r="LF101" s="188">
        <v>-202</v>
      </c>
      <c r="LG101" s="188">
        <v>0</v>
      </c>
      <c r="LI101" s="188">
        <v>7099</v>
      </c>
      <c r="LJ101" s="188">
        <v>0</v>
      </c>
      <c r="LK101" s="188">
        <v>6596</v>
      </c>
      <c r="LL101" s="188">
        <v>2600</v>
      </c>
      <c r="LM101" s="188">
        <v>2824</v>
      </c>
      <c r="LN101" s="188">
        <v>1561</v>
      </c>
      <c r="LO101" s="188">
        <v>3913</v>
      </c>
      <c r="LP101" s="188">
        <v>2084</v>
      </c>
      <c r="LQ101" s="188">
        <v>-176</v>
      </c>
      <c r="LR101" s="188">
        <v>3296</v>
      </c>
      <c r="LT101" s="188">
        <v>6080</v>
      </c>
      <c r="LU101" s="188">
        <v>0</v>
      </c>
      <c r="LV101" s="188">
        <v>1224</v>
      </c>
      <c r="LW101" s="188">
        <v>5535</v>
      </c>
      <c r="LX101" s="188">
        <v>8175</v>
      </c>
      <c r="LY101" s="188">
        <v>3485</v>
      </c>
      <c r="LZ101" s="188">
        <v>8266</v>
      </c>
      <c r="MA101" s="188">
        <v>975</v>
      </c>
      <c r="MB101" s="188">
        <v>-150</v>
      </c>
      <c r="MC101" s="188">
        <v>0</v>
      </c>
    </row>
    <row r="102" spans="2:341">
      <c r="B102" s="208">
        <f t="shared" ref="B102:B133" si="30">AVERAGE(M102,X102,AI102,AT102,BE102,BP102,CA102,CL102,CW102,DH102,DS102,ED102,EO102,EZ102,FK102,FV102,GG102,GR102,HC102,HN102,HY102,IJ102,IU102,JF102,JQ102,KB102,KM102,KX102,LI102,LT102)</f>
        <v>6410.333333333333</v>
      </c>
      <c r="C102" s="208">
        <f t="shared" ref="C102:C133" si="31">AVERAGE(N102,Y102,AJ102,AU102,BF102,BQ102,CB102,CM102,CX102,DI102,DT102,EE102,EP102,FA102,FL102,FW102,GH102,GS102,HD102,HO102,HZ102,IK102,IV102,JG102,JR102,KC102,KN102,KY102,LJ102,LU102)</f>
        <v>0</v>
      </c>
      <c r="D102" s="208">
        <f t="shared" ref="D102:D133" si="32">AVERAGE(O102,Z102,AK102,AV102,BG102,BR102,CC102,CN102,CY102,DJ102,DU102,EF102,EQ102,FB102,FM102,FX102,GI102,GT102,HE102,HP102,IA102,IL102,IW102,JH102,JS102,KD102,KO102,KZ102,LK102,LV102)</f>
        <v>3900.7333333333331</v>
      </c>
      <c r="E102" s="208">
        <f t="shared" ref="E102:E133" si="33">AVERAGE(P102,AA102,AL102,AW102,BH102,BS102,CD102,CO102,CZ102,DK102,DV102,EG102,ER102,FC102,FN102,FY102,GJ102,GU102,HF102,HQ102,IB102,IM102,IX102,JI102,JT102,KE102,KP102,LA102,LL102,LW102)</f>
        <v>2912.4333333333334</v>
      </c>
      <c r="F102" s="208">
        <f t="shared" ref="F102:F133" si="34">AVERAGE(Q102,AB102,AM102,AX102,BI102,BT102,CE102,CP102,DA102,DL102,DW102,EH102,ES102,FD102,FO102,FZ102,GK102,GV102,HG102,HR102,IC102,IN102,IY102,JJ102,JU102,KF102,KQ102,LB102,LM102,LX102)</f>
        <v>3297.9666666666667</v>
      </c>
      <c r="G102" s="208">
        <f t="shared" ref="G102:G133" si="35">AVERAGE(R102,AC102,AN102,AY102,BJ102,BU102,CF102,CQ102,DB102,DM102,DX102,EI102,ET102,FE102,FP102,GA102,GL102,GW102,HH102,HS102,ID102,IO102,IZ102,JK102,JV102,KG102,KR102,LC102,LN102,LY102)</f>
        <v>7143.4</v>
      </c>
      <c r="H102" s="208">
        <f t="shared" ref="H102:H133" si="36">AVERAGE(S102,AD102,AO102,AZ102,BK102,BV102,CG102,CR102,DC102,DN102,DY102,EJ102,EU102,FF102,FQ102,GB102,GM102,GX102,HI102,HT102,IE102,IP102,JA102,JL102,JW102,KH102,KS102,LD102,LO102,LZ102)</f>
        <v>5927</v>
      </c>
      <c r="I102" s="208">
        <f t="shared" ref="I102:I133" si="37">AVERAGE(T102,AE102,AP102,BA102,BL102,BW102,CH102,CS102,DD102,DO102,DZ102,EK102,EV102,FG102,FR102,GC102,GN102,GY102,HJ102,HU102,IF102,IQ102,JB102,JM102,JX102,KI102,KT102,LE102,LP102,MA102)</f>
        <v>-791.8</v>
      </c>
      <c r="J102" s="208">
        <f t="shared" ref="J102:J133" si="38">AVERAGE(U102,AF102,AQ102,BB102,BM102,BX102,CI102,CT102,DE102,DP102,EA102,EL102,EW102,FH102,FS102,GD102,GO102,GZ102,HK102,HV102,IG102,IR102,JC102,JN102,JY102,KJ102,KU102,LF102,LQ102,MB102)</f>
        <v>-153.03333333333333</v>
      </c>
      <c r="K102" s="208">
        <f t="shared" ref="K102:K133" si="39">AVERAGE(V102,AG102,AR102,BC102,BN102,BY102,CJ102,CU102,DF102,DQ102,EB102,EM102,EX102,FI102,FT102,GE102,GP102,HA102,HL102,HW102,IH102,IS102,JD102,JO102,JZ102,KK102,KV102,LG102,LR102,MC102)</f>
        <v>2137.7666666666669</v>
      </c>
      <c r="M102" s="188">
        <v>7078</v>
      </c>
      <c r="N102" s="188">
        <v>0</v>
      </c>
      <c r="O102" s="188">
        <v>1611</v>
      </c>
      <c r="P102" s="188">
        <v>3086</v>
      </c>
      <c r="Q102" s="188">
        <v>7057</v>
      </c>
      <c r="R102" s="188">
        <v>5400</v>
      </c>
      <c r="S102" s="188">
        <v>7597</v>
      </c>
      <c r="T102" s="188">
        <v>-943</v>
      </c>
      <c r="U102" s="188">
        <v>-136</v>
      </c>
      <c r="V102" s="188">
        <v>0</v>
      </c>
      <c r="X102" s="188">
        <v>7071</v>
      </c>
      <c r="Y102" s="188">
        <v>0</v>
      </c>
      <c r="Z102" s="188">
        <v>1739</v>
      </c>
      <c r="AA102" s="188">
        <v>792</v>
      </c>
      <c r="AB102" s="188">
        <v>4606</v>
      </c>
      <c r="AC102" s="188">
        <v>12156</v>
      </c>
      <c r="AD102" s="188">
        <v>4453</v>
      </c>
      <c r="AE102" s="188">
        <v>-2069</v>
      </c>
      <c r="AF102" s="188">
        <v>-102</v>
      </c>
      <c r="AG102" s="188">
        <v>2529</v>
      </c>
      <c r="AI102" s="188">
        <v>6887</v>
      </c>
      <c r="AJ102" s="188">
        <v>0</v>
      </c>
      <c r="AK102" s="188">
        <v>8207</v>
      </c>
      <c r="AL102" s="188">
        <v>2663</v>
      </c>
      <c r="AM102" s="188">
        <v>1773</v>
      </c>
      <c r="AN102" s="188">
        <v>5610</v>
      </c>
      <c r="AO102" s="188">
        <v>3720</v>
      </c>
      <c r="AP102" s="188">
        <v>-1389</v>
      </c>
      <c r="AQ102" s="188">
        <v>-283</v>
      </c>
      <c r="AR102" s="188">
        <v>4330</v>
      </c>
      <c r="AT102" s="188">
        <v>7086</v>
      </c>
      <c r="AU102" s="188">
        <v>0</v>
      </c>
      <c r="AV102" s="188">
        <v>1173</v>
      </c>
      <c r="AW102" s="188">
        <v>2044</v>
      </c>
      <c r="AX102" s="188">
        <v>6603</v>
      </c>
      <c r="AY102" s="188">
        <v>6561</v>
      </c>
      <c r="AZ102" s="188">
        <v>8942</v>
      </c>
      <c r="BA102" s="188">
        <v>-1427</v>
      </c>
      <c r="BB102" s="188">
        <v>-151</v>
      </c>
      <c r="BC102" s="188">
        <v>0</v>
      </c>
      <c r="BE102" s="188">
        <v>5933</v>
      </c>
      <c r="BF102" s="188">
        <v>0</v>
      </c>
      <c r="BG102" s="188">
        <v>6939</v>
      </c>
      <c r="BH102" s="188">
        <v>5404</v>
      </c>
      <c r="BI102" s="188">
        <v>1758</v>
      </c>
      <c r="BJ102" s="188">
        <v>3589</v>
      </c>
      <c r="BK102" s="188">
        <v>5120</v>
      </c>
      <c r="BL102" s="188">
        <v>-1513</v>
      </c>
      <c r="BM102" s="188">
        <v>-234</v>
      </c>
      <c r="BN102" s="188">
        <v>3703</v>
      </c>
      <c r="BP102" s="188">
        <v>6720</v>
      </c>
      <c r="BQ102" s="188">
        <v>0</v>
      </c>
      <c r="BR102" s="188">
        <v>799</v>
      </c>
      <c r="BS102" s="188">
        <v>2503</v>
      </c>
      <c r="BT102" s="188">
        <v>6372</v>
      </c>
      <c r="BU102" s="188">
        <v>7154</v>
      </c>
      <c r="BV102" s="188">
        <v>8136</v>
      </c>
      <c r="BW102" s="188">
        <v>-48</v>
      </c>
      <c r="BX102" s="188">
        <v>-150</v>
      </c>
      <c r="BY102" s="188">
        <v>0</v>
      </c>
      <c r="CA102" s="188">
        <v>6862</v>
      </c>
      <c r="CB102" s="188">
        <v>0</v>
      </c>
      <c r="CC102" s="188">
        <v>8323</v>
      </c>
      <c r="CD102" s="188">
        <v>3614</v>
      </c>
      <c r="CE102" s="188">
        <v>2705</v>
      </c>
      <c r="CF102" s="188">
        <v>4628</v>
      </c>
      <c r="CG102" s="188">
        <v>4031</v>
      </c>
      <c r="CH102" s="188">
        <v>-1154</v>
      </c>
      <c r="CI102" s="188">
        <v>-283</v>
      </c>
      <c r="CJ102" s="188">
        <v>4157</v>
      </c>
      <c r="CL102" s="188">
        <v>5063</v>
      </c>
      <c r="CM102" s="188">
        <v>0</v>
      </c>
      <c r="CN102" s="188">
        <v>6777</v>
      </c>
      <c r="CO102" s="188">
        <v>6293</v>
      </c>
      <c r="CP102" s="188">
        <v>2906</v>
      </c>
      <c r="CQ102" s="188">
        <v>2052</v>
      </c>
      <c r="CR102" s="188">
        <v>4136</v>
      </c>
      <c r="CS102" s="188">
        <v>1510</v>
      </c>
      <c r="CT102" s="188">
        <v>-100</v>
      </c>
      <c r="CU102" s="188">
        <v>2134</v>
      </c>
      <c r="CV102" s="190"/>
      <c r="CW102" s="188">
        <v>6073</v>
      </c>
      <c r="CX102" s="188">
        <v>0</v>
      </c>
      <c r="CY102" s="188">
        <v>1999</v>
      </c>
      <c r="CZ102" s="188">
        <v>2539</v>
      </c>
      <c r="DA102" s="188">
        <v>3417</v>
      </c>
      <c r="DB102" s="188">
        <v>8319</v>
      </c>
      <c r="DC102" s="188">
        <v>8987</v>
      </c>
      <c r="DD102" s="188">
        <v>-2127</v>
      </c>
      <c r="DE102" s="188">
        <v>0</v>
      </c>
      <c r="DF102" s="188">
        <v>0</v>
      </c>
      <c r="DH102" s="188">
        <v>6932</v>
      </c>
      <c r="DI102" s="188">
        <v>0</v>
      </c>
      <c r="DJ102" s="188">
        <v>2325</v>
      </c>
      <c r="DK102" s="188">
        <v>2607</v>
      </c>
      <c r="DL102" s="188">
        <v>3206</v>
      </c>
      <c r="DM102" s="188">
        <v>9503</v>
      </c>
      <c r="DN102" s="188">
        <v>3836</v>
      </c>
      <c r="DO102" s="188">
        <v>307</v>
      </c>
      <c r="DP102" s="188">
        <v>-284</v>
      </c>
      <c r="DQ102" s="188">
        <v>4789</v>
      </c>
      <c r="DS102" s="188">
        <v>7096</v>
      </c>
      <c r="DT102" s="188">
        <v>0</v>
      </c>
      <c r="DU102" s="188">
        <v>1240</v>
      </c>
      <c r="DV102" s="188">
        <v>1893</v>
      </c>
      <c r="DW102" s="188">
        <v>4721</v>
      </c>
      <c r="DX102" s="188">
        <v>5608</v>
      </c>
      <c r="DY102" s="188">
        <v>4688</v>
      </c>
      <c r="DZ102" s="188">
        <v>-27</v>
      </c>
      <c r="EA102" s="188">
        <v>-151</v>
      </c>
      <c r="EB102" s="188">
        <v>5112</v>
      </c>
      <c r="ED102" s="188">
        <v>7081</v>
      </c>
      <c r="EE102" s="188">
        <v>0</v>
      </c>
      <c r="EF102" s="188">
        <v>1104</v>
      </c>
      <c r="EG102" s="188">
        <v>1965</v>
      </c>
      <c r="EH102" s="188">
        <v>1665</v>
      </c>
      <c r="EI102" s="188">
        <v>12214</v>
      </c>
      <c r="EJ102" s="188">
        <v>8372</v>
      </c>
      <c r="EK102" s="188">
        <v>-1447</v>
      </c>
      <c r="EL102" s="188">
        <v>-100</v>
      </c>
      <c r="EM102" s="188">
        <v>0</v>
      </c>
      <c r="EO102" s="188">
        <v>6508</v>
      </c>
      <c r="EP102" s="188">
        <v>0</v>
      </c>
      <c r="EQ102" s="188">
        <v>4598</v>
      </c>
      <c r="ER102" s="188">
        <v>1862</v>
      </c>
      <c r="ES102" s="188">
        <v>108</v>
      </c>
      <c r="ET102" s="188">
        <v>10057</v>
      </c>
      <c r="EU102" s="188">
        <v>6346</v>
      </c>
      <c r="EV102" s="188">
        <v>-656</v>
      </c>
      <c r="EW102" s="188">
        <v>0</v>
      </c>
      <c r="EX102" s="188">
        <v>0</v>
      </c>
      <c r="EZ102" s="188">
        <v>6849</v>
      </c>
      <c r="FA102" s="188">
        <v>0</v>
      </c>
      <c r="FB102" s="188">
        <v>5107</v>
      </c>
      <c r="FC102" s="188">
        <v>4345</v>
      </c>
      <c r="FD102" s="188">
        <v>4205</v>
      </c>
      <c r="FE102" s="188">
        <v>3606</v>
      </c>
      <c r="FF102" s="188">
        <v>4030</v>
      </c>
      <c r="FG102" s="188">
        <v>-1377</v>
      </c>
      <c r="FH102" s="188">
        <v>-263</v>
      </c>
      <c r="FI102" s="188">
        <v>5181</v>
      </c>
      <c r="FK102" s="188">
        <v>5029</v>
      </c>
      <c r="FL102" s="188">
        <v>0</v>
      </c>
      <c r="FM102" s="188">
        <v>5900</v>
      </c>
      <c r="FN102" s="188">
        <v>4781</v>
      </c>
      <c r="FO102" s="188">
        <v>615</v>
      </c>
      <c r="FP102" s="188">
        <v>9547</v>
      </c>
      <c r="FQ102" s="188">
        <v>4133</v>
      </c>
      <c r="FR102" s="188">
        <v>-2126</v>
      </c>
      <c r="FS102" s="188">
        <v>-81</v>
      </c>
      <c r="FT102" s="188">
        <v>3438</v>
      </c>
      <c r="FV102" s="188">
        <v>5889</v>
      </c>
      <c r="FW102" s="188">
        <v>0</v>
      </c>
      <c r="FX102" s="188">
        <v>1406</v>
      </c>
      <c r="FY102" s="188">
        <v>2116</v>
      </c>
      <c r="FZ102" s="188">
        <v>1591</v>
      </c>
      <c r="GA102" s="188">
        <v>14399</v>
      </c>
      <c r="GB102" s="188">
        <v>5539</v>
      </c>
      <c r="GC102" s="188">
        <v>-2937</v>
      </c>
      <c r="GD102" s="188">
        <v>-100</v>
      </c>
      <c r="GE102" s="188">
        <v>2251</v>
      </c>
      <c r="GG102" s="188">
        <v>5032</v>
      </c>
      <c r="GH102" s="188">
        <v>0</v>
      </c>
      <c r="GI102" s="188">
        <v>7693</v>
      </c>
      <c r="GJ102" s="188">
        <v>2764</v>
      </c>
      <c r="GK102" s="188">
        <v>3096</v>
      </c>
      <c r="GL102" s="188">
        <v>3939</v>
      </c>
      <c r="GM102" s="188">
        <v>4883</v>
      </c>
      <c r="GN102" s="188">
        <v>-767</v>
      </c>
      <c r="GO102" s="188">
        <v>-232</v>
      </c>
      <c r="GP102" s="188">
        <v>4324</v>
      </c>
      <c r="GR102" s="188">
        <v>6355</v>
      </c>
      <c r="GS102" s="188">
        <v>0</v>
      </c>
      <c r="GT102" s="188">
        <v>1805</v>
      </c>
      <c r="GU102" s="188">
        <v>2306</v>
      </c>
      <c r="GV102" s="188">
        <v>3277</v>
      </c>
      <c r="GW102" s="188">
        <v>10911</v>
      </c>
      <c r="GX102" s="188">
        <v>5872</v>
      </c>
      <c r="GY102" s="188">
        <v>-608</v>
      </c>
      <c r="GZ102" s="188">
        <v>0</v>
      </c>
      <c r="HA102" s="188">
        <v>0</v>
      </c>
      <c r="HC102" s="188">
        <v>6066</v>
      </c>
      <c r="HD102" s="188">
        <v>0</v>
      </c>
      <c r="HE102" s="188">
        <v>1225</v>
      </c>
      <c r="HF102" s="188">
        <v>1631</v>
      </c>
      <c r="HG102" s="188">
        <v>1329</v>
      </c>
      <c r="HH102" s="188">
        <v>12410</v>
      </c>
      <c r="HI102" s="188">
        <v>8599</v>
      </c>
      <c r="HJ102" s="188">
        <v>-2159</v>
      </c>
      <c r="HK102" s="188">
        <v>0</v>
      </c>
      <c r="HL102" s="188">
        <v>0</v>
      </c>
      <c r="HN102" s="188">
        <v>7081</v>
      </c>
      <c r="HO102" s="188">
        <v>0</v>
      </c>
      <c r="HP102" s="188">
        <v>1179</v>
      </c>
      <c r="HQ102" s="188">
        <v>855</v>
      </c>
      <c r="HR102" s="188">
        <v>1500</v>
      </c>
      <c r="HS102" s="188">
        <v>13496</v>
      </c>
      <c r="HT102" s="188">
        <v>7539</v>
      </c>
      <c r="HU102" s="188">
        <v>100</v>
      </c>
      <c r="HV102" s="188">
        <v>-151</v>
      </c>
      <c r="HW102" s="188">
        <v>0</v>
      </c>
      <c r="HY102" s="188">
        <v>5954</v>
      </c>
      <c r="HZ102" s="188">
        <v>0</v>
      </c>
      <c r="IA102" s="188">
        <v>6525</v>
      </c>
      <c r="IB102" s="188">
        <v>4569</v>
      </c>
      <c r="IC102" s="188">
        <v>1229</v>
      </c>
      <c r="ID102" s="188">
        <v>4449</v>
      </c>
      <c r="IE102" s="188">
        <v>5167</v>
      </c>
      <c r="IF102" s="188">
        <v>-567</v>
      </c>
      <c r="IG102" s="188">
        <v>-201</v>
      </c>
      <c r="IH102" s="188">
        <v>4429</v>
      </c>
      <c r="IJ102" s="188">
        <v>7071</v>
      </c>
      <c r="IK102" s="188">
        <v>0</v>
      </c>
      <c r="IL102" s="188">
        <v>960</v>
      </c>
      <c r="IM102" s="188">
        <v>1624</v>
      </c>
      <c r="IN102" s="188">
        <v>6414</v>
      </c>
      <c r="IO102" s="188">
        <v>7743</v>
      </c>
      <c r="IP102" s="188">
        <v>7525</v>
      </c>
      <c r="IQ102" s="188">
        <v>-201</v>
      </c>
      <c r="IR102" s="188">
        <v>-151</v>
      </c>
      <c r="IS102" s="188">
        <v>0</v>
      </c>
      <c r="IU102" s="188">
        <v>5931</v>
      </c>
      <c r="IV102" s="188">
        <v>0</v>
      </c>
      <c r="IW102" s="188">
        <v>6548</v>
      </c>
      <c r="IX102" s="188">
        <v>2932</v>
      </c>
      <c r="IY102" s="188">
        <v>471</v>
      </c>
      <c r="IZ102" s="188">
        <v>7314</v>
      </c>
      <c r="JA102" s="188">
        <v>5187</v>
      </c>
      <c r="JB102" s="188">
        <v>-549</v>
      </c>
      <c r="JC102" s="188">
        <v>-193</v>
      </c>
      <c r="JD102" s="188">
        <v>4505</v>
      </c>
      <c r="JF102" s="188">
        <v>6970</v>
      </c>
      <c r="JG102" s="188">
        <v>0</v>
      </c>
      <c r="JH102" s="188">
        <v>6961</v>
      </c>
      <c r="JI102" s="188">
        <v>7414</v>
      </c>
      <c r="JJ102" s="188">
        <v>3655</v>
      </c>
      <c r="JK102" s="188">
        <v>1291</v>
      </c>
      <c r="JL102" s="188">
        <v>4092</v>
      </c>
      <c r="JM102" s="188">
        <v>-3236</v>
      </c>
      <c r="JN102" s="188">
        <v>-175</v>
      </c>
      <c r="JO102" s="188">
        <v>2888</v>
      </c>
      <c r="JQ102" s="188">
        <v>7082</v>
      </c>
      <c r="JR102" s="188">
        <v>0</v>
      </c>
      <c r="JS102" s="188">
        <v>1019</v>
      </c>
      <c r="JT102" s="188">
        <v>1423</v>
      </c>
      <c r="JU102" s="188">
        <v>6599</v>
      </c>
      <c r="JV102" s="188">
        <v>5539</v>
      </c>
      <c r="JW102" s="188">
        <v>8557</v>
      </c>
      <c r="JX102" s="188">
        <v>-169</v>
      </c>
      <c r="JY102" s="188">
        <v>-150</v>
      </c>
      <c r="JZ102" s="188">
        <v>0</v>
      </c>
      <c r="KB102" s="188">
        <v>4248</v>
      </c>
      <c r="KC102" s="188">
        <v>0</v>
      </c>
      <c r="KD102" s="188">
        <v>7419</v>
      </c>
      <c r="KE102" s="188">
        <v>1307</v>
      </c>
      <c r="KF102" s="188">
        <v>-235</v>
      </c>
      <c r="KG102" s="188">
        <v>8583</v>
      </c>
      <c r="KH102" s="188">
        <v>3890</v>
      </c>
      <c r="KI102" s="188">
        <v>-2192</v>
      </c>
      <c r="KJ102" s="188">
        <v>-232</v>
      </c>
      <c r="KK102" s="188">
        <v>4870</v>
      </c>
      <c r="KM102" s="188">
        <v>7097</v>
      </c>
      <c r="KN102" s="188">
        <v>0</v>
      </c>
      <c r="KO102" s="188">
        <v>7470</v>
      </c>
      <c r="KP102" s="188">
        <v>2467</v>
      </c>
      <c r="KQ102" s="188">
        <v>1902</v>
      </c>
      <c r="KR102" s="188">
        <v>2927</v>
      </c>
      <c r="KS102" s="188">
        <v>3781</v>
      </c>
      <c r="KT102" s="188">
        <v>2000</v>
      </c>
      <c r="KU102" s="188">
        <v>-161</v>
      </c>
      <c r="KV102" s="188">
        <v>2299</v>
      </c>
      <c r="KX102" s="188">
        <v>6078</v>
      </c>
      <c r="KY102" s="188">
        <v>0</v>
      </c>
      <c r="KZ102" s="188">
        <v>1153</v>
      </c>
      <c r="LA102" s="188">
        <v>1549</v>
      </c>
      <c r="LB102" s="188">
        <v>5806</v>
      </c>
      <c r="LC102" s="188">
        <v>10291</v>
      </c>
      <c r="LD102" s="188">
        <v>8431</v>
      </c>
      <c r="LE102" s="188">
        <v>-1357</v>
      </c>
      <c r="LF102" s="188">
        <v>-201</v>
      </c>
      <c r="LG102" s="188">
        <v>0</v>
      </c>
      <c r="LI102" s="188">
        <v>7099</v>
      </c>
      <c r="LJ102" s="188">
        <v>0</v>
      </c>
      <c r="LK102" s="188">
        <v>6595</v>
      </c>
      <c r="LL102" s="188">
        <v>2566</v>
      </c>
      <c r="LM102" s="188">
        <v>2755</v>
      </c>
      <c r="LN102" s="188">
        <v>1565</v>
      </c>
      <c r="LO102" s="188">
        <v>3913</v>
      </c>
      <c r="LP102" s="188">
        <v>2186</v>
      </c>
      <c r="LQ102" s="188">
        <v>-175</v>
      </c>
      <c r="LR102" s="188">
        <v>3194</v>
      </c>
      <c r="LT102" s="188">
        <v>6089</v>
      </c>
      <c r="LU102" s="188">
        <v>0</v>
      </c>
      <c r="LV102" s="188">
        <v>1223</v>
      </c>
      <c r="LW102" s="188">
        <v>5459</v>
      </c>
      <c r="LX102" s="188">
        <v>7833</v>
      </c>
      <c r="LY102" s="188">
        <v>3441</v>
      </c>
      <c r="LZ102" s="188">
        <v>8308</v>
      </c>
      <c r="MA102" s="188">
        <v>1188</v>
      </c>
      <c r="MB102" s="188">
        <v>-151</v>
      </c>
      <c r="MC102" s="188">
        <v>0</v>
      </c>
    </row>
    <row r="103" spans="2:341">
      <c r="B103" s="208">
        <f t="shared" si="30"/>
        <v>6410.5</v>
      </c>
      <c r="C103" s="208">
        <f t="shared" si="31"/>
        <v>0</v>
      </c>
      <c r="D103" s="208">
        <f t="shared" si="32"/>
        <v>3918.7</v>
      </c>
      <c r="E103" s="208">
        <f t="shared" si="33"/>
        <v>2979.0666666666666</v>
      </c>
      <c r="F103" s="208">
        <f t="shared" si="34"/>
        <v>3297.4</v>
      </c>
      <c r="G103" s="208">
        <f t="shared" si="35"/>
        <v>7219.333333333333</v>
      </c>
      <c r="H103" s="208">
        <f t="shared" si="36"/>
        <v>5901.3</v>
      </c>
      <c r="I103" s="208">
        <f t="shared" si="37"/>
        <v>-831.76666666666665</v>
      </c>
      <c r="J103" s="208">
        <f t="shared" si="38"/>
        <v>-152.30000000000001</v>
      </c>
      <c r="K103" s="208">
        <f t="shared" si="39"/>
        <v>2104.8666666666668</v>
      </c>
      <c r="M103" s="188">
        <v>7084</v>
      </c>
      <c r="N103" s="188">
        <v>0</v>
      </c>
      <c r="O103" s="188">
        <v>1622</v>
      </c>
      <c r="P103" s="188">
        <v>3111</v>
      </c>
      <c r="Q103" s="188">
        <v>7260</v>
      </c>
      <c r="R103" s="188">
        <v>5311</v>
      </c>
      <c r="S103" s="188">
        <v>7635</v>
      </c>
      <c r="T103" s="188">
        <v>-1200</v>
      </c>
      <c r="U103" s="188">
        <v>-124</v>
      </c>
      <c r="V103" s="188">
        <v>0</v>
      </c>
      <c r="X103" s="188">
        <v>7073</v>
      </c>
      <c r="Y103" s="188">
        <v>0</v>
      </c>
      <c r="Z103" s="188">
        <v>1728</v>
      </c>
      <c r="AA103" s="188">
        <v>918</v>
      </c>
      <c r="AB103" s="188">
        <v>4360</v>
      </c>
      <c r="AC103" s="188">
        <v>12391</v>
      </c>
      <c r="AD103" s="188">
        <v>4397</v>
      </c>
      <c r="AE103" s="188">
        <v>-2024</v>
      </c>
      <c r="AF103" s="188">
        <v>-102</v>
      </c>
      <c r="AG103" s="188">
        <v>2549</v>
      </c>
      <c r="AI103" s="188">
        <v>6890</v>
      </c>
      <c r="AJ103" s="188">
        <v>0</v>
      </c>
      <c r="AK103" s="188">
        <v>8033</v>
      </c>
      <c r="AL103" s="188">
        <v>2777</v>
      </c>
      <c r="AM103" s="188">
        <v>1815</v>
      </c>
      <c r="AN103" s="188">
        <v>5694</v>
      </c>
      <c r="AO103" s="188">
        <v>3699</v>
      </c>
      <c r="AP103" s="188">
        <v>-1235</v>
      </c>
      <c r="AQ103" s="188">
        <v>-284</v>
      </c>
      <c r="AR103" s="188">
        <v>4245</v>
      </c>
      <c r="AT103" s="188">
        <v>7093</v>
      </c>
      <c r="AU103" s="188">
        <v>0</v>
      </c>
      <c r="AV103" s="188">
        <v>1220</v>
      </c>
      <c r="AW103" s="188">
        <v>2213</v>
      </c>
      <c r="AX103" s="188">
        <v>6817</v>
      </c>
      <c r="AY103" s="188">
        <v>6643</v>
      </c>
      <c r="AZ103" s="188">
        <v>8806</v>
      </c>
      <c r="BA103" s="188">
        <v>-1723</v>
      </c>
      <c r="BB103" s="188">
        <v>-150</v>
      </c>
      <c r="BC103" s="188">
        <v>0</v>
      </c>
      <c r="BE103" s="188">
        <v>5932</v>
      </c>
      <c r="BF103" s="188">
        <v>0</v>
      </c>
      <c r="BG103" s="188">
        <v>6947</v>
      </c>
      <c r="BH103" s="188">
        <v>5356</v>
      </c>
      <c r="BI103" s="188">
        <v>1708</v>
      </c>
      <c r="BJ103" s="188">
        <v>3980</v>
      </c>
      <c r="BK103" s="188">
        <v>5125</v>
      </c>
      <c r="BL103" s="188">
        <v>-1518</v>
      </c>
      <c r="BM103" s="188">
        <v>-235</v>
      </c>
      <c r="BN103" s="188">
        <v>3711</v>
      </c>
      <c r="BP103" s="188">
        <v>6694</v>
      </c>
      <c r="BQ103" s="188">
        <v>0</v>
      </c>
      <c r="BR103" s="188">
        <v>805</v>
      </c>
      <c r="BS103" s="188">
        <v>2290</v>
      </c>
      <c r="BT103" s="188">
        <v>6341</v>
      </c>
      <c r="BU103" s="188">
        <v>7609</v>
      </c>
      <c r="BV103" s="188">
        <v>8063</v>
      </c>
      <c r="BW103" s="188">
        <v>-33</v>
      </c>
      <c r="BX103" s="188">
        <v>-151</v>
      </c>
      <c r="BY103" s="188">
        <v>0</v>
      </c>
      <c r="CA103" s="188">
        <v>6860</v>
      </c>
      <c r="CB103" s="188">
        <v>0</v>
      </c>
      <c r="CC103" s="188">
        <v>8481</v>
      </c>
      <c r="CD103" s="188">
        <v>3592</v>
      </c>
      <c r="CE103" s="188">
        <v>2172</v>
      </c>
      <c r="CF103" s="188">
        <v>4805</v>
      </c>
      <c r="CG103" s="188">
        <v>4038</v>
      </c>
      <c r="CH103" s="188">
        <v>-983</v>
      </c>
      <c r="CI103" s="188">
        <v>-283</v>
      </c>
      <c r="CJ103" s="188">
        <v>4206</v>
      </c>
      <c r="CL103" s="188">
        <v>5061</v>
      </c>
      <c r="CM103" s="188">
        <v>0</v>
      </c>
      <c r="CN103" s="188">
        <v>6930</v>
      </c>
      <c r="CO103" s="188">
        <v>6545</v>
      </c>
      <c r="CP103" s="188">
        <v>3003</v>
      </c>
      <c r="CQ103" s="188">
        <v>2075</v>
      </c>
      <c r="CR103" s="188">
        <v>4116</v>
      </c>
      <c r="CS103" s="188">
        <v>944</v>
      </c>
      <c r="CT103" s="188">
        <v>-100</v>
      </c>
      <c r="CU103" s="188">
        <v>1996</v>
      </c>
      <c r="CV103" s="190"/>
      <c r="CW103" s="188">
        <v>6067</v>
      </c>
      <c r="CX103" s="188">
        <v>0</v>
      </c>
      <c r="CY103" s="188">
        <v>1911</v>
      </c>
      <c r="CZ103" s="188">
        <v>2671</v>
      </c>
      <c r="DA103" s="188">
        <v>3401</v>
      </c>
      <c r="DB103" s="188">
        <v>8380</v>
      </c>
      <c r="DC103" s="188">
        <v>8940</v>
      </c>
      <c r="DD103" s="188">
        <v>-2439</v>
      </c>
      <c r="DE103" s="188">
        <v>0</v>
      </c>
      <c r="DF103" s="188">
        <v>0</v>
      </c>
      <c r="DH103" s="188">
        <v>6930</v>
      </c>
      <c r="DI103" s="188">
        <v>0</v>
      </c>
      <c r="DJ103" s="188">
        <v>2218</v>
      </c>
      <c r="DK103" s="188">
        <v>2438</v>
      </c>
      <c r="DL103" s="188">
        <v>3303</v>
      </c>
      <c r="DM103" s="188">
        <v>9583</v>
      </c>
      <c r="DN103" s="188">
        <v>3817</v>
      </c>
      <c r="DO103" s="188">
        <v>388</v>
      </c>
      <c r="DP103" s="188">
        <v>-284</v>
      </c>
      <c r="DQ103" s="188">
        <v>4755</v>
      </c>
      <c r="DS103" s="188">
        <v>7093</v>
      </c>
      <c r="DT103" s="188">
        <v>0</v>
      </c>
      <c r="DU103" s="188">
        <v>1248</v>
      </c>
      <c r="DV103" s="188">
        <v>1876</v>
      </c>
      <c r="DW103" s="188">
        <v>5029</v>
      </c>
      <c r="DX103" s="188">
        <v>5651</v>
      </c>
      <c r="DY103" s="188">
        <v>4682</v>
      </c>
      <c r="DZ103" s="188">
        <v>-311</v>
      </c>
      <c r="EA103" s="188">
        <v>-150</v>
      </c>
      <c r="EB103" s="188">
        <v>5015</v>
      </c>
      <c r="ED103" s="188">
        <v>7085</v>
      </c>
      <c r="EE103" s="188">
        <v>0</v>
      </c>
      <c r="EF103" s="188">
        <v>1141</v>
      </c>
      <c r="EG103" s="188">
        <v>1656</v>
      </c>
      <c r="EH103" s="188">
        <v>1478</v>
      </c>
      <c r="EI103" s="188">
        <v>12731</v>
      </c>
      <c r="EJ103" s="188">
        <v>8367</v>
      </c>
      <c r="EK103" s="188">
        <v>-1276</v>
      </c>
      <c r="EL103" s="188">
        <v>-100</v>
      </c>
      <c r="EM103" s="188">
        <v>0</v>
      </c>
      <c r="EO103" s="188">
        <v>6507</v>
      </c>
      <c r="EP103" s="188">
        <v>0</v>
      </c>
      <c r="EQ103" s="188">
        <v>4661</v>
      </c>
      <c r="ER103" s="188">
        <v>1982</v>
      </c>
      <c r="ES103" s="188">
        <v>151</v>
      </c>
      <c r="ET103" s="188">
        <v>10104</v>
      </c>
      <c r="EU103" s="188">
        <v>6329</v>
      </c>
      <c r="EV103" s="188">
        <v>-675</v>
      </c>
      <c r="EW103" s="188">
        <v>0</v>
      </c>
      <c r="EX103" s="188">
        <v>0</v>
      </c>
      <c r="EZ103" s="188">
        <v>6853</v>
      </c>
      <c r="FA103" s="188">
        <v>0</v>
      </c>
      <c r="FB103" s="188">
        <v>5127</v>
      </c>
      <c r="FC103" s="188">
        <v>4344</v>
      </c>
      <c r="FD103" s="188">
        <v>4165</v>
      </c>
      <c r="FE103" s="188">
        <v>3617</v>
      </c>
      <c r="FF103" s="188">
        <v>4030</v>
      </c>
      <c r="FG103" s="188">
        <v>-1299</v>
      </c>
      <c r="FH103" s="188">
        <v>-263</v>
      </c>
      <c r="FI103" s="188">
        <v>5150</v>
      </c>
      <c r="FK103" s="188">
        <v>5032</v>
      </c>
      <c r="FL103" s="188">
        <v>0</v>
      </c>
      <c r="FM103" s="188">
        <v>5932</v>
      </c>
      <c r="FN103" s="188">
        <v>4740</v>
      </c>
      <c r="FO103" s="188">
        <v>613</v>
      </c>
      <c r="FP103" s="188">
        <v>9576</v>
      </c>
      <c r="FQ103" s="188">
        <v>4128</v>
      </c>
      <c r="FR103" s="188">
        <v>-2188</v>
      </c>
      <c r="FS103" s="188">
        <v>-81</v>
      </c>
      <c r="FT103" s="188">
        <v>3333</v>
      </c>
      <c r="FV103" s="188">
        <v>5884</v>
      </c>
      <c r="FW103" s="188">
        <v>0</v>
      </c>
      <c r="FX103" s="188">
        <v>1453</v>
      </c>
      <c r="FY103" s="188">
        <v>2138</v>
      </c>
      <c r="FZ103" s="188">
        <v>1652</v>
      </c>
      <c r="GA103" s="188">
        <v>14507</v>
      </c>
      <c r="GB103" s="188">
        <v>5522</v>
      </c>
      <c r="GC103" s="188">
        <v>-3005</v>
      </c>
      <c r="GD103" s="188">
        <v>-100</v>
      </c>
      <c r="GE103" s="188">
        <v>1993</v>
      </c>
      <c r="GG103" s="188">
        <v>5032</v>
      </c>
      <c r="GH103" s="188">
        <v>0</v>
      </c>
      <c r="GI103" s="188">
        <v>7713</v>
      </c>
      <c r="GJ103" s="188">
        <v>2784</v>
      </c>
      <c r="GK103" s="188">
        <v>3348</v>
      </c>
      <c r="GL103" s="188">
        <v>3987</v>
      </c>
      <c r="GM103" s="188">
        <v>4827</v>
      </c>
      <c r="GN103" s="188">
        <v>-950</v>
      </c>
      <c r="GO103" s="188">
        <v>-232</v>
      </c>
      <c r="GP103" s="188">
        <v>4292</v>
      </c>
      <c r="GR103" s="188">
        <v>6359</v>
      </c>
      <c r="GS103" s="188">
        <v>0</v>
      </c>
      <c r="GT103" s="188">
        <v>1779</v>
      </c>
      <c r="GU103" s="188">
        <v>2768</v>
      </c>
      <c r="GV103" s="188">
        <v>3275</v>
      </c>
      <c r="GW103" s="188">
        <v>10612</v>
      </c>
      <c r="GX103" s="188">
        <v>5842</v>
      </c>
      <c r="GY103" s="188">
        <v>-562</v>
      </c>
      <c r="GZ103" s="188">
        <v>0</v>
      </c>
      <c r="HA103" s="188">
        <v>0</v>
      </c>
      <c r="HC103" s="188">
        <v>6068</v>
      </c>
      <c r="HD103" s="188">
        <v>0</v>
      </c>
      <c r="HE103" s="188">
        <v>1157</v>
      </c>
      <c r="HF103" s="188">
        <v>1758</v>
      </c>
      <c r="HG103" s="188">
        <v>1130</v>
      </c>
      <c r="HH103" s="188">
        <v>12517</v>
      </c>
      <c r="HI103" s="188">
        <v>8594</v>
      </c>
      <c r="HJ103" s="188">
        <v>-2402</v>
      </c>
      <c r="HK103" s="188">
        <v>0</v>
      </c>
      <c r="HL103" s="188">
        <v>0</v>
      </c>
      <c r="HN103" s="188">
        <v>7082</v>
      </c>
      <c r="HO103" s="188">
        <v>0</v>
      </c>
      <c r="HP103" s="188">
        <v>1225</v>
      </c>
      <c r="HQ103" s="188">
        <v>940</v>
      </c>
      <c r="HR103" s="188">
        <v>1467</v>
      </c>
      <c r="HS103" s="188">
        <v>13450</v>
      </c>
      <c r="HT103" s="188">
        <v>7454</v>
      </c>
      <c r="HU103" s="188">
        <v>120</v>
      </c>
      <c r="HV103" s="188">
        <v>-150</v>
      </c>
      <c r="HW103" s="188">
        <v>0</v>
      </c>
      <c r="HY103" s="188">
        <v>5963</v>
      </c>
      <c r="HZ103" s="188">
        <v>0</v>
      </c>
      <c r="IA103" s="188">
        <v>6498</v>
      </c>
      <c r="IB103" s="188">
        <v>4870</v>
      </c>
      <c r="IC103" s="188">
        <v>1486</v>
      </c>
      <c r="ID103" s="188">
        <v>4450</v>
      </c>
      <c r="IE103" s="188">
        <v>5150</v>
      </c>
      <c r="IF103" s="188">
        <v>-575</v>
      </c>
      <c r="IG103" s="188">
        <v>-202</v>
      </c>
      <c r="IH103" s="188">
        <v>4340</v>
      </c>
      <c r="IJ103" s="188">
        <v>7074</v>
      </c>
      <c r="IK103" s="188">
        <v>0</v>
      </c>
      <c r="IL103" s="188">
        <v>935</v>
      </c>
      <c r="IM103" s="188">
        <v>1893</v>
      </c>
      <c r="IN103" s="188">
        <v>6386</v>
      </c>
      <c r="IO103" s="188">
        <v>7756</v>
      </c>
      <c r="IP103" s="188">
        <v>7550</v>
      </c>
      <c r="IQ103" s="188">
        <v>-321</v>
      </c>
      <c r="IR103" s="188">
        <v>-150</v>
      </c>
      <c r="IS103" s="188">
        <v>0</v>
      </c>
      <c r="IU103" s="188">
        <v>5935</v>
      </c>
      <c r="IV103" s="188">
        <v>0</v>
      </c>
      <c r="IW103" s="188">
        <v>6674</v>
      </c>
      <c r="IX103" s="188">
        <v>3045</v>
      </c>
      <c r="IY103" s="188">
        <v>390</v>
      </c>
      <c r="IZ103" s="188">
        <v>7331</v>
      </c>
      <c r="JA103" s="188">
        <v>5163</v>
      </c>
      <c r="JB103" s="188">
        <v>-456</v>
      </c>
      <c r="JC103" s="188">
        <v>-193</v>
      </c>
      <c r="JD103" s="188">
        <v>4503</v>
      </c>
      <c r="JF103" s="188">
        <v>6971</v>
      </c>
      <c r="JG103" s="188">
        <v>0</v>
      </c>
      <c r="JH103" s="188">
        <v>6986</v>
      </c>
      <c r="JI103" s="188">
        <v>7471</v>
      </c>
      <c r="JJ103" s="188">
        <v>3560</v>
      </c>
      <c r="JK103" s="188">
        <v>1312</v>
      </c>
      <c r="JL103" s="188">
        <v>4092</v>
      </c>
      <c r="JM103" s="188">
        <v>-3060</v>
      </c>
      <c r="JN103" s="188">
        <v>-174</v>
      </c>
      <c r="JO103" s="188">
        <v>2880</v>
      </c>
      <c r="JQ103" s="188">
        <v>7079</v>
      </c>
      <c r="JR103" s="188">
        <v>0</v>
      </c>
      <c r="JS103" s="188">
        <v>1030</v>
      </c>
      <c r="JT103" s="188">
        <v>1493</v>
      </c>
      <c r="JU103" s="188">
        <v>6475</v>
      </c>
      <c r="JV103" s="188">
        <v>5586</v>
      </c>
      <c r="JW103" s="188">
        <v>8317</v>
      </c>
      <c r="JX103" s="188">
        <v>48</v>
      </c>
      <c r="JY103" s="188">
        <v>-150</v>
      </c>
      <c r="JZ103" s="188">
        <v>0</v>
      </c>
      <c r="KB103" s="188">
        <v>4251</v>
      </c>
      <c r="KC103" s="188">
        <v>0</v>
      </c>
      <c r="KD103" s="188">
        <v>7516</v>
      </c>
      <c r="KE103" s="188">
        <v>1415</v>
      </c>
      <c r="KF103" s="188">
        <v>-521</v>
      </c>
      <c r="KG103" s="188">
        <v>8708</v>
      </c>
      <c r="KH103" s="188">
        <v>3880</v>
      </c>
      <c r="KI103" s="188">
        <v>-2260</v>
      </c>
      <c r="KJ103" s="188">
        <v>-232</v>
      </c>
      <c r="KK103" s="188">
        <v>4858</v>
      </c>
      <c r="KM103" s="188">
        <v>7097</v>
      </c>
      <c r="KN103" s="188">
        <v>0</v>
      </c>
      <c r="KO103" s="188">
        <v>7467</v>
      </c>
      <c r="KP103" s="188">
        <v>2540</v>
      </c>
      <c r="KQ103" s="188">
        <v>1911</v>
      </c>
      <c r="KR103" s="188">
        <v>2919</v>
      </c>
      <c r="KS103" s="188">
        <v>3812</v>
      </c>
      <c r="KT103" s="188">
        <v>2183</v>
      </c>
      <c r="KU103" s="188">
        <v>-151</v>
      </c>
      <c r="KV103" s="188">
        <v>2239</v>
      </c>
      <c r="KX103" s="188">
        <v>6076</v>
      </c>
      <c r="KY103" s="188">
        <v>0</v>
      </c>
      <c r="KZ103" s="188">
        <v>1179</v>
      </c>
      <c r="LA103" s="188">
        <v>1720</v>
      </c>
      <c r="LB103" s="188">
        <v>5725</v>
      </c>
      <c r="LC103" s="188">
        <v>10301</v>
      </c>
      <c r="LD103" s="188">
        <v>8448</v>
      </c>
      <c r="LE103" s="188">
        <v>-1248</v>
      </c>
      <c r="LF103" s="188">
        <v>-202</v>
      </c>
      <c r="LG103" s="188">
        <v>0</v>
      </c>
      <c r="LI103" s="188">
        <v>7102</v>
      </c>
      <c r="LJ103" s="188">
        <v>0</v>
      </c>
      <c r="LK103" s="188">
        <v>6720</v>
      </c>
      <c r="LL103" s="188">
        <v>2600</v>
      </c>
      <c r="LM103" s="188">
        <v>2820</v>
      </c>
      <c r="LN103" s="188">
        <v>1542</v>
      </c>
      <c r="LO103" s="188">
        <v>3917</v>
      </c>
      <c r="LP103" s="188">
        <v>2169</v>
      </c>
      <c r="LQ103" s="188">
        <v>-176</v>
      </c>
      <c r="LR103" s="188">
        <v>3081</v>
      </c>
      <c r="LT103" s="188">
        <v>6088</v>
      </c>
      <c r="LU103" s="188">
        <v>0</v>
      </c>
      <c r="LV103" s="188">
        <v>1225</v>
      </c>
      <c r="LW103" s="188">
        <v>5428</v>
      </c>
      <c r="LX103" s="188">
        <v>8202</v>
      </c>
      <c r="LY103" s="188">
        <v>3452</v>
      </c>
      <c r="LZ103" s="188">
        <v>8299</v>
      </c>
      <c r="MA103" s="188">
        <v>938</v>
      </c>
      <c r="MB103" s="188">
        <v>-150</v>
      </c>
      <c r="MC103" s="188">
        <v>0</v>
      </c>
    </row>
    <row r="104" spans="2:341">
      <c r="B104" s="208">
        <f t="shared" si="30"/>
        <v>6409.3666666666668</v>
      </c>
      <c r="C104" s="208">
        <f t="shared" si="31"/>
        <v>0</v>
      </c>
      <c r="D104" s="208">
        <f t="shared" si="32"/>
        <v>3922.2</v>
      </c>
      <c r="E104" s="208">
        <f t="shared" si="33"/>
        <v>2974.5</v>
      </c>
      <c r="F104" s="208">
        <f t="shared" si="34"/>
        <v>3254.4333333333334</v>
      </c>
      <c r="G104" s="208">
        <f t="shared" si="35"/>
        <v>7258.6333333333332</v>
      </c>
      <c r="H104" s="208">
        <f t="shared" si="36"/>
        <v>5872.9</v>
      </c>
      <c r="I104" s="208">
        <f t="shared" si="37"/>
        <v>-875.83333333333337</v>
      </c>
      <c r="J104" s="208">
        <f t="shared" si="38"/>
        <v>-152.43333333333334</v>
      </c>
      <c r="K104" s="208">
        <f t="shared" si="39"/>
        <v>2064.5333333333333</v>
      </c>
      <c r="M104" s="188">
        <v>7084</v>
      </c>
      <c r="N104" s="188">
        <v>0</v>
      </c>
      <c r="O104" s="188">
        <v>1638</v>
      </c>
      <c r="P104" s="188">
        <v>3108</v>
      </c>
      <c r="Q104" s="188">
        <v>7138</v>
      </c>
      <c r="R104" s="188">
        <v>5108</v>
      </c>
      <c r="S104" s="188">
        <v>7508</v>
      </c>
      <c r="T104" s="188">
        <v>-850</v>
      </c>
      <c r="U104" s="188">
        <v>-124</v>
      </c>
      <c r="V104" s="188">
        <v>0</v>
      </c>
      <c r="X104" s="188">
        <v>7074</v>
      </c>
      <c r="Y104" s="188">
        <v>0</v>
      </c>
      <c r="Z104" s="188">
        <v>1673</v>
      </c>
      <c r="AA104" s="188">
        <v>866</v>
      </c>
      <c r="AB104" s="188">
        <v>4152</v>
      </c>
      <c r="AC104" s="188">
        <v>12521</v>
      </c>
      <c r="AD104" s="188">
        <v>4397</v>
      </c>
      <c r="AE104" s="188">
        <v>-1867</v>
      </c>
      <c r="AF104" s="188">
        <v>-102</v>
      </c>
      <c r="AG104" s="188">
        <v>2501</v>
      </c>
      <c r="AI104" s="188">
        <v>6889</v>
      </c>
      <c r="AJ104" s="188">
        <v>0</v>
      </c>
      <c r="AK104" s="188">
        <v>7998</v>
      </c>
      <c r="AL104" s="188">
        <v>2871</v>
      </c>
      <c r="AM104" s="188">
        <v>1960</v>
      </c>
      <c r="AN104" s="188">
        <v>5696</v>
      </c>
      <c r="AO104" s="188">
        <v>3699</v>
      </c>
      <c r="AP104" s="188">
        <v>-1397</v>
      </c>
      <c r="AQ104" s="188">
        <v>-284</v>
      </c>
      <c r="AR104" s="188">
        <v>4177</v>
      </c>
      <c r="AT104" s="188">
        <v>7086</v>
      </c>
      <c r="AU104" s="188">
        <v>0</v>
      </c>
      <c r="AV104" s="188">
        <v>1233</v>
      </c>
      <c r="AW104" s="188">
        <v>2158</v>
      </c>
      <c r="AX104" s="188">
        <v>6548</v>
      </c>
      <c r="AY104" s="188">
        <v>6792</v>
      </c>
      <c r="AZ104" s="188">
        <v>8841</v>
      </c>
      <c r="BA104" s="188">
        <v>-1947</v>
      </c>
      <c r="BB104" s="188">
        <v>-151</v>
      </c>
      <c r="BC104" s="188">
        <v>0</v>
      </c>
      <c r="BE104" s="188">
        <v>5934</v>
      </c>
      <c r="BF104" s="188">
        <v>0</v>
      </c>
      <c r="BG104" s="188">
        <v>6956</v>
      </c>
      <c r="BH104" s="188">
        <v>5551</v>
      </c>
      <c r="BI104" s="188">
        <v>1515</v>
      </c>
      <c r="BJ104" s="188">
        <v>4070</v>
      </c>
      <c r="BK104" s="188">
        <v>5125</v>
      </c>
      <c r="BL104" s="188">
        <v>-1652</v>
      </c>
      <c r="BM104" s="188">
        <v>-234</v>
      </c>
      <c r="BN104" s="188">
        <v>3627</v>
      </c>
      <c r="BP104" s="188">
        <v>6684</v>
      </c>
      <c r="BQ104" s="188">
        <v>0</v>
      </c>
      <c r="BR104" s="188">
        <v>802</v>
      </c>
      <c r="BS104" s="188">
        <v>2271</v>
      </c>
      <c r="BT104" s="188">
        <v>6347</v>
      </c>
      <c r="BU104" s="188">
        <v>7712</v>
      </c>
      <c r="BV104" s="188">
        <v>8076</v>
      </c>
      <c r="BW104" s="188">
        <v>-191</v>
      </c>
      <c r="BX104" s="188">
        <v>-151</v>
      </c>
      <c r="BY104" s="188">
        <v>0</v>
      </c>
      <c r="CA104" s="188">
        <v>6854</v>
      </c>
      <c r="CB104" s="188">
        <v>0</v>
      </c>
      <c r="CC104" s="188">
        <v>8535</v>
      </c>
      <c r="CD104" s="188">
        <v>3731</v>
      </c>
      <c r="CE104" s="188">
        <v>2218</v>
      </c>
      <c r="CF104" s="188">
        <v>4938</v>
      </c>
      <c r="CG104" s="188">
        <v>4038</v>
      </c>
      <c r="CH104" s="188">
        <v>-1187</v>
      </c>
      <c r="CI104" s="188">
        <v>-283</v>
      </c>
      <c r="CJ104" s="188">
        <v>4213</v>
      </c>
      <c r="CL104" s="188">
        <v>5064</v>
      </c>
      <c r="CM104" s="188">
        <v>0</v>
      </c>
      <c r="CN104" s="188">
        <v>6990</v>
      </c>
      <c r="CO104" s="188">
        <v>6657</v>
      </c>
      <c r="CP104" s="188">
        <v>2789</v>
      </c>
      <c r="CQ104" s="188">
        <v>2144</v>
      </c>
      <c r="CR104" s="188">
        <v>4116</v>
      </c>
      <c r="CS104" s="188">
        <v>904</v>
      </c>
      <c r="CT104" s="188">
        <v>-100</v>
      </c>
      <c r="CU104" s="188">
        <v>1894</v>
      </c>
      <c r="CV104" s="190"/>
      <c r="CW104" s="188">
        <v>6066</v>
      </c>
      <c r="CX104" s="188">
        <v>0</v>
      </c>
      <c r="CY104" s="188">
        <v>1887</v>
      </c>
      <c r="CZ104" s="188">
        <v>2664</v>
      </c>
      <c r="DA104" s="188">
        <v>3436</v>
      </c>
      <c r="DB104" s="188">
        <v>8319</v>
      </c>
      <c r="DC104" s="188">
        <v>8981</v>
      </c>
      <c r="DD104" s="188">
        <v>-2491</v>
      </c>
      <c r="DE104" s="188">
        <v>0</v>
      </c>
      <c r="DF104" s="188">
        <v>0</v>
      </c>
      <c r="DH104" s="188">
        <v>6942</v>
      </c>
      <c r="DI104" s="188">
        <v>0</v>
      </c>
      <c r="DJ104" s="188">
        <v>2188</v>
      </c>
      <c r="DK104" s="188">
        <v>2450</v>
      </c>
      <c r="DL104" s="188">
        <v>3357</v>
      </c>
      <c r="DM104" s="188">
        <v>9820</v>
      </c>
      <c r="DN104" s="188">
        <v>3817</v>
      </c>
      <c r="DO104" s="188">
        <v>232</v>
      </c>
      <c r="DP104" s="188">
        <v>-284</v>
      </c>
      <c r="DQ104" s="188">
        <v>4652</v>
      </c>
      <c r="DS104" s="188">
        <v>7092</v>
      </c>
      <c r="DT104" s="188">
        <v>0</v>
      </c>
      <c r="DU104" s="188">
        <v>1211</v>
      </c>
      <c r="DV104" s="188">
        <v>1804</v>
      </c>
      <c r="DW104" s="188">
        <v>4805</v>
      </c>
      <c r="DX104" s="188">
        <v>5792</v>
      </c>
      <c r="DY104" s="188">
        <v>4682</v>
      </c>
      <c r="DZ104" s="188">
        <v>-226</v>
      </c>
      <c r="EA104" s="188">
        <v>-150</v>
      </c>
      <c r="EB104" s="188">
        <v>4935</v>
      </c>
      <c r="ED104" s="188">
        <v>7081</v>
      </c>
      <c r="EE104" s="188">
        <v>0</v>
      </c>
      <c r="EF104" s="188">
        <v>1177</v>
      </c>
      <c r="EG104" s="188">
        <v>1672</v>
      </c>
      <c r="EH104" s="188">
        <v>1632</v>
      </c>
      <c r="EI104" s="188">
        <v>12711</v>
      </c>
      <c r="EJ104" s="188">
        <v>8124</v>
      </c>
      <c r="EK104" s="188">
        <v>-1374</v>
      </c>
      <c r="EL104" s="188">
        <v>-100</v>
      </c>
      <c r="EM104" s="188">
        <v>0</v>
      </c>
      <c r="EO104" s="188">
        <v>6519</v>
      </c>
      <c r="EP104" s="188">
        <v>0</v>
      </c>
      <c r="EQ104" s="188">
        <v>4560</v>
      </c>
      <c r="ER104" s="188">
        <v>1718</v>
      </c>
      <c r="ES104" s="188">
        <v>118</v>
      </c>
      <c r="ET104" s="188">
        <v>10102</v>
      </c>
      <c r="EU104" s="188">
        <v>6240</v>
      </c>
      <c r="EV104" s="188">
        <v>-919</v>
      </c>
      <c r="EW104" s="188">
        <v>0</v>
      </c>
      <c r="EX104" s="188">
        <v>0</v>
      </c>
      <c r="EZ104" s="188">
        <v>6842</v>
      </c>
      <c r="FA104" s="188">
        <v>0</v>
      </c>
      <c r="FB104" s="188">
        <v>5163</v>
      </c>
      <c r="FC104" s="188">
        <v>4365</v>
      </c>
      <c r="FD104" s="188">
        <v>4200</v>
      </c>
      <c r="FE104" s="188">
        <v>3575</v>
      </c>
      <c r="FF104" s="188">
        <v>4030</v>
      </c>
      <c r="FG104" s="188">
        <v>-1256</v>
      </c>
      <c r="FH104" s="188">
        <v>-263</v>
      </c>
      <c r="FI104" s="188">
        <v>5084</v>
      </c>
      <c r="FK104" s="188">
        <v>5032</v>
      </c>
      <c r="FL104" s="188">
        <v>0</v>
      </c>
      <c r="FM104" s="188">
        <v>5995</v>
      </c>
      <c r="FN104" s="188">
        <v>4659</v>
      </c>
      <c r="FO104" s="188">
        <v>586</v>
      </c>
      <c r="FP104" s="188">
        <v>9489</v>
      </c>
      <c r="FQ104" s="188">
        <v>4128</v>
      </c>
      <c r="FR104" s="188">
        <v>-2283</v>
      </c>
      <c r="FS104" s="188">
        <v>-81</v>
      </c>
      <c r="FT104" s="188">
        <v>3220</v>
      </c>
      <c r="FV104" s="188">
        <v>5883</v>
      </c>
      <c r="FW104" s="188">
        <v>0</v>
      </c>
      <c r="FX104" s="188">
        <v>1419</v>
      </c>
      <c r="FY104" s="188">
        <v>2064</v>
      </c>
      <c r="FZ104" s="188">
        <v>1546</v>
      </c>
      <c r="GA104" s="188">
        <v>14627</v>
      </c>
      <c r="GB104" s="188">
        <v>5522</v>
      </c>
      <c r="GC104" s="188">
        <v>-2832</v>
      </c>
      <c r="GD104" s="188">
        <v>-100</v>
      </c>
      <c r="GE104" s="188">
        <v>1867</v>
      </c>
      <c r="GG104" s="188">
        <v>5031</v>
      </c>
      <c r="GH104" s="188">
        <v>0</v>
      </c>
      <c r="GI104" s="188">
        <v>7708</v>
      </c>
      <c r="GJ104" s="188">
        <v>2568</v>
      </c>
      <c r="GK104" s="188">
        <v>3255</v>
      </c>
      <c r="GL104" s="188">
        <v>4086</v>
      </c>
      <c r="GM104" s="188">
        <v>4827</v>
      </c>
      <c r="GN104" s="188">
        <v>-810</v>
      </c>
      <c r="GO104" s="188">
        <v>-232</v>
      </c>
      <c r="GP104" s="188">
        <v>4287</v>
      </c>
      <c r="GR104" s="188">
        <v>6359</v>
      </c>
      <c r="GS104" s="188">
        <v>0</v>
      </c>
      <c r="GT104" s="188">
        <v>1769</v>
      </c>
      <c r="GU104" s="188">
        <v>2707</v>
      </c>
      <c r="GV104" s="188">
        <v>3306</v>
      </c>
      <c r="GW104" s="188">
        <v>10550</v>
      </c>
      <c r="GX104" s="188">
        <v>5743</v>
      </c>
      <c r="GY104" s="188">
        <v>-735</v>
      </c>
      <c r="GZ104" s="188">
        <v>0</v>
      </c>
      <c r="HA104" s="188">
        <v>0</v>
      </c>
      <c r="HC104" s="188">
        <v>6069</v>
      </c>
      <c r="HD104" s="188">
        <v>0</v>
      </c>
      <c r="HE104" s="188">
        <v>1114</v>
      </c>
      <c r="HF104" s="188">
        <v>1766</v>
      </c>
      <c r="HG104" s="188">
        <v>1108</v>
      </c>
      <c r="HH104" s="188">
        <v>12466</v>
      </c>
      <c r="HI104" s="188">
        <v>8465</v>
      </c>
      <c r="HJ104" s="188">
        <v>-2054</v>
      </c>
      <c r="HK104" s="188">
        <v>0</v>
      </c>
      <c r="HL104" s="188">
        <v>0</v>
      </c>
      <c r="HN104" s="188">
        <v>7083</v>
      </c>
      <c r="HO104" s="188">
        <v>0</v>
      </c>
      <c r="HP104" s="188">
        <v>1274</v>
      </c>
      <c r="HQ104" s="188">
        <v>1010</v>
      </c>
      <c r="HR104" s="188">
        <v>1513</v>
      </c>
      <c r="HS104" s="188">
        <v>13376</v>
      </c>
      <c r="HT104" s="188">
        <v>7357</v>
      </c>
      <c r="HU104" s="188">
        <v>142</v>
      </c>
      <c r="HV104" s="188">
        <v>-151</v>
      </c>
      <c r="HW104" s="188">
        <v>0</v>
      </c>
      <c r="HY104" s="188">
        <v>5962</v>
      </c>
      <c r="HZ104" s="188">
        <v>0</v>
      </c>
      <c r="IA104" s="188">
        <v>6505</v>
      </c>
      <c r="IB104" s="188">
        <v>4813</v>
      </c>
      <c r="IC104" s="188">
        <v>1503</v>
      </c>
      <c r="ID104" s="188">
        <v>4327</v>
      </c>
      <c r="IE104" s="188">
        <v>5150</v>
      </c>
      <c r="IF104" s="188">
        <v>-673</v>
      </c>
      <c r="IG104" s="188">
        <v>-201</v>
      </c>
      <c r="IH104" s="188">
        <v>4290</v>
      </c>
      <c r="IJ104" s="188">
        <v>7074</v>
      </c>
      <c r="IK104" s="188">
        <v>0</v>
      </c>
      <c r="IL104" s="188">
        <v>938</v>
      </c>
      <c r="IM104" s="188">
        <v>2041</v>
      </c>
      <c r="IN104" s="188">
        <v>6001</v>
      </c>
      <c r="IO104" s="188">
        <v>7867</v>
      </c>
      <c r="IP104" s="188">
        <v>7484</v>
      </c>
      <c r="IQ104" s="188">
        <v>-93</v>
      </c>
      <c r="IR104" s="188">
        <v>-151</v>
      </c>
      <c r="IS104" s="188">
        <v>0</v>
      </c>
      <c r="IU104" s="188">
        <v>5929</v>
      </c>
      <c r="IV104" s="188">
        <v>0</v>
      </c>
      <c r="IW104" s="188">
        <v>6727</v>
      </c>
      <c r="IX104" s="188">
        <v>3057</v>
      </c>
      <c r="IY104" s="188">
        <v>418</v>
      </c>
      <c r="IZ104" s="188">
        <v>7380</v>
      </c>
      <c r="JA104" s="188">
        <v>5163</v>
      </c>
      <c r="JB104" s="188">
        <v>-529</v>
      </c>
      <c r="JC104" s="188">
        <v>-193</v>
      </c>
      <c r="JD104" s="188">
        <v>4464</v>
      </c>
      <c r="JF104" s="188">
        <v>6966</v>
      </c>
      <c r="JG104" s="188">
        <v>0</v>
      </c>
      <c r="JH104" s="188">
        <v>7008</v>
      </c>
      <c r="JI104" s="188">
        <v>7486</v>
      </c>
      <c r="JJ104" s="188">
        <v>3524</v>
      </c>
      <c r="JK104" s="188">
        <v>1300</v>
      </c>
      <c r="JL104" s="188">
        <v>4092</v>
      </c>
      <c r="JM104" s="188">
        <v>-3122</v>
      </c>
      <c r="JN104" s="188">
        <v>-175</v>
      </c>
      <c r="JO104" s="188">
        <v>2874</v>
      </c>
      <c r="JQ104" s="188">
        <v>7076</v>
      </c>
      <c r="JR104" s="188">
        <v>0</v>
      </c>
      <c r="JS104" s="188">
        <v>1011</v>
      </c>
      <c r="JT104" s="188">
        <v>1505</v>
      </c>
      <c r="JU104" s="188">
        <v>6227</v>
      </c>
      <c r="JV104" s="188">
        <v>5905</v>
      </c>
      <c r="JW104" s="188">
        <v>8343</v>
      </c>
      <c r="JX104" s="188">
        <v>-129</v>
      </c>
      <c r="JY104" s="188">
        <v>-151</v>
      </c>
      <c r="JZ104" s="188">
        <v>0</v>
      </c>
      <c r="KB104" s="188">
        <v>4247</v>
      </c>
      <c r="KC104" s="188">
        <v>0</v>
      </c>
      <c r="KD104" s="188">
        <v>7533</v>
      </c>
      <c r="KE104" s="188">
        <v>1344</v>
      </c>
      <c r="KF104" s="188">
        <v>-625</v>
      </c>
      <c r="KG104" s="188">
        <v>8854</v>
      </c>
      <c r="KH104" s="188">
        <v>3880</v>
      </c>
      <c r="KI104" s="188">
        <v>-2402</v>
      </c>
      <c r="KJ104" s="188">
        <v>-232</v>
      </c>
      <c r="KK104" s="188">
        <v>4766</v>
      </c>
      <c r="KM104" s="188">
        <v>7096</v>
      </c>
      <c r="KN104" s="188">
        <v>0</v>
      </c>
      <c r="KO104" s="188">
        <v>7483</v>
      </c>
      <c r="KP104" s="188">
        <v>2558</v>
      </c>
      <c r="KQ104" s="188">
        <v>1879</v>
      </c>
      <c r="KR104" s="188">
        <v>2885</v>
      </c>
      <c r="KS104" s="188">
        <v>3812</v>
      </c>
      <c r="KT104" s="188">
        <v>2050</v>
      </c>
      <c r="KU104" s="188">
        <v>-151</v>
      </c>
      <c r="KV104" s="188">
        <v>2154</v>
      </c>
      <c r="KX104" s="188">
        <v>6079</v>
      </c>
      <c r="KY104" s="188">
        <v>0</v>
      </c>
      <c r="KZ104" s="188">
        <v>1179</v>
      </c>
      <c r="LA104" s="188">
        <v>1757</v>
      </c>
      <c r="LB104" s="188">
        <v>5797</v>
      </c>
      <c r="LC104" s="188">
        <v>10351</v>
      </c>
      <c r="LD104" s="188">
        <v>8324</v>
      </c>
      <c r="LE104" s="188">
        <v>-1450</v>
      </c>
      <c r="LF104" s="188">
        <v>-202</v>
      </c>
      <c r="LG104" s="188">
        <v>0</v>
      </c>
      <c r="LI104" s="188">
        <v>7100</v>
      </c>
      <c r="LJ104" s="188">
        <v>0</v>
      </c>
      <c r="LK104" s="188">
        <v>6767</v>
      </c>
      <c r="LL104" s="188">
        <v>2632</v>
      </c>
      <c r="LM104" s="188">
        <v>2912</v>
      </c>
      <c r="LN104" s="188">
        <v>1537</v>
      </c>
      <c r="LO104" s="188">
        <v>3917</v>
      </c>
      <c r="LP104" s="188">
        <v>2110</v>
      </c>
      <c r="LQ104" s="188">
        <v>-176</v>
      </c>
      <c r="LR104" s="188">
        <v>2931</v>
      </c>
      <c r="LT104" s="188">
        <v>6084</v>
      </c>
      <c r="LU104" s="188">
        <v>0</v>
      </c>
      <c r="LV104" s="188">
        <v>1225</v>
      </c>
      <c r="LW104" s="188">
        <v>5382</v>
      </c>
      <c r="LX104" s="188">
        <v>8468</v>
      </c>
      <c r="LY104" s="188">
        <v>3459</v>
      </c>
      <c r="LZ104" s="188">
        <v>8306</v>
      </c>
      <c r="MA104" s="188">
        <v>756</v>
      </c>
      <c r="MB104" s="188">
        <v>-151</v>
      </c>
      <c r="MC104" s="188">
        <v>0</v>
      </c>
    </row>
    <row r="105" spans="2:341">
      <c r="B105" s="208">
        <f t="shared" si="30"/>
        <v>6409.3</v>
      </c>
      <c r="C105" s="208">
        <f t="shared" si="31"/>
        <v>0</v>
      </c>
      <c r="D105" s="208">
        <f t="shared" si="32"/>
        <v>3925.3666666666668</v>
      </c>
      <c r="E105" s="208">
        <f t="shared" si="33"/>
        <v>2981.3</v>
      </c>
      <c r="F105" s="208">
        <f t="shared" si="34"/>
        <v>3252.7</v>
      </c>
      <c r="G105" s="208">
        <f t="shared" si="35"/>
        <v>7261.2</v>
      </c>
      <c r="H105" s="208">
        <f t="shared" si="36"/>
        <v>5847</v>
      </c>
      <c r="I105" s="208">
        <f t="shared" si="37"/>
        <v>-868.26666666666665</v>
      </c>
      <c r="J105" s="208">
        <f t="shared" si="38"/>
        <v>-152.43333333333334</v>
      </c>
      <c r="K105" s="208">
        <f t="shared" si="39"/>
        <v>2020.2666666666667</v>
      </c>
      <c r="M105" s="188">
        <v>7083</v>
      </c>
      <c r="N105" s="188">
        <v>0</v>
      </c>
      <c r="O105" s="188">
        <v>1654</v>
      </c>
      <c r="P105" s="188">
        <v>2992</v>
      </c>
      <c r="Q105" s="188">
        <v>7525</v>
      </c>
      <c r="R105" s="188">
        <v>5031</v>
      </c>
      <c r="S105" s="188">
        <v>7435</v>
      </c>
      <c r="T105" s="188">
        <v>-1088</v>
      </c>
      <c r="U105" s="188">
        <v>-124</v>
      </c>
      <c r="V105" s="188">
        <v>0</v>
      </c>
      <c r="X105" s="188">
        <v>7077</v>
      </c>
      <c r="Y105" s="188">
        <v>0</v>
      </c>
      <c r="Z105" s="188">
        <v>1660</v>
      </c>
      <c r="AA105" s="188">
        <v>925</v>
      </c>
      <c r="AB105" s="188">
        <v>4040</v>
      </c>
      <c r="AC105" s="188">
        <v>12496</v>
      </c>
      <c r="AD105" s="188">
        <v>4397</v>
      </c>
      <c r="AE105" s="188">
        <v>-1932</v>
      </c>
      <c r="AF105" s="188">
        <v>-102</v>
      </c>
      <c r="AG105" s="188">
        <v>2455</v>
      </c>
      <c r="AI105" s="188">
        <v>6890</v>
      </c>
      <c r="AJ105" s="188">
        <v>0</v>
      </c>
      <c r="AK105" s="188">
        <v>8000</v>
      </c>
      <c r="AL105" s="188">
        <v>2870</v>
      </c>
      <c r="AM105" s="188">
        <v>2010</v>
      </c>
      <c r="AN105" s="188">
        <v>5796</v>
      </c>
      <c r="AO105" s="188">
        <v>3699</v>
      </c>
      <c r="AP105" s="188">
        <v>-1568</v>
      </c>
      <c r="AQ105" s="188">
        <v>-284</v>
      </c>
      <c r="AR105" s="188">
        <v>4056</v>
      </c>
      <c r="AT105" s="188">
        <v>7083</v>
      </c>
      <c r="AU105" s="188">
        <v>0</v>
      </c>
      <c r="AV105" s="188">
        <v>1199</v>
      </c>
      <c r="AW105" s="188">
        <v>2095</v>
      </c>
      <c r="AX105" s="188">
        <v>6405</v>
      </c>
      <c r="AY105" s="188">
        <v>6998</v>
      </c>
      <c r="AZ105" s="188">
        <v>8713</v>
      </c>
      <c r="BA105" s="188">
        <v>-1821</v>
      </c>
      <c r="BB105" s="188">
        <v>-151</v>
      </c>
      <c r="BC105" s="188">
        <v>0</v>
      </c>
      <c r="BE105" s="188">
        <v>5927</v>
      </c>
      <c r="BF105" s="188">
        <v>0</v>
      </c>
      <c r="BG105" s="188">
        <v>6766</v>
      </c>
      <c r="BH105" s="188">
        <v>5650</v>
      </c>
      <c r="BI105" s="188">
        <v>1363</v>
      </c>
      <c r="BJ105" s="188">
        <v>4274</v>
      </c>
      <c r="BK105" s="188">
        <v>5125</v>
      </c>
      <c r="BL105" s="188">
        <v>-1579</v>
      </c>
      <c r="BM105" s="188">
        <v>-234</v>
      </c>
      <c r="BN105" s="188">
        <v>3595</v>
      </c>
      <c r="BP105" s="188">
        <v>6668</v>
      </c>
      <c r="BQ105" s="188">
        <v>0</v>
      </c>
      <c r="BR105" s="188">
        <v>801</v>
      </c>
      <c r="BS105" s="188">
        <v>2237</v>
      </c>
      <c r="BT105" s="188">
        <v>6177</v>
      </c>
      <c r="BU105" s="188">
        <v>7677</v>
      </c>
      <c r="BV105" s="188">
        <v>8064</v>
      </c>
      <c r="BW105" s="188">
        <v>61</v>
      </c>
      <c r="BX105" s="188">
        <v>-151</v>
      </c>
      <c r="BY105" s="188">
        <v>0</v>
      </c>
      <c r="CA105" s="188">
        <v>6859</v>
      </c>
      <c r="CB105" s="188">
        <v>0</v>
      </c>
      <c r="CC105" s="188">
        <v>8532</v>
      </c>
      <c r="CD105" s="188">
        <v>3704</v>
      </c>
      <c r="CE105" s="188">
        <v>2031</v>
      </c>
      <c r="CF105" s="188">
        <v>4964</v>
      </c>
      <c r="CG105" s="188">
        <v>4038</v>
      </c>
      <c r="CH105" s="188">
        <v>-1014</v>
      </c>
      <c r="CI105" s="188">
        <v>-283</v>
      </c>
      <c r="CJ105" s="188">
        <v>4170</v>
      </c>
      <c r="CL105" s="188">
        <v>5066</v>
      </c>
      <c r="CM105" s="188">
        <v>0</v>
      </c>
      <c r="CN105" s="188">
        <v>7061</v>
      </c>
      <c r="CO105" s="188">
        <v>6763</v>
      </c>
      <c r="CP105" s="188">
        <v>2838</v>
      </c>
      <c r="CQ105" s="188">
        <v>2098</v>
      </c>
      <c r="CR105" s="188">
        <v>4116</v>
      </c>
      <c r="CS105" s="188">
        <v>1051</v>
      </c>
      <c r="CT105" s="188">
        <v>-100</v>
      </c>
      <c r="CU105" s="188">
        <v>1730</v>
      </c>
      <c r="CV105" s="190"/>
      <c r="CW105" s="188">
        <v>6073</v>
      </c>
      <c r="CX105" s="188">
        <v>0</v>
      </c>
      <c r="CY105" s="188">
        <v>1882</v>
      </c>
      <c r="CZ105" s="188">
        <v>2614</v>
      </c>
      <c r="DA105" s="188">
        <v>3209</v>
      </c>
      <c r="DB105" s="188">
        <v>8282</v>
      </c>
      <c r="DC105" s="188">
        <v>8910</v>
      </c>
      <c r="DD105" s="188">
        <v>-2371</v>
      </c>
      <c r="DE105" s="188">
        <v>0</v>
      </c>
      <c r="DF105" s="188">
        <v>0</v>
      </c>
      <c r="DH105" s="188">
        <v>6952</v>
      </c>
      <c r="DI105" s="188">
        <v>0</v>
      </c>
      <c r="DJ105" s="188">
        <v>2158</v>
      </c>
      <c r="DK105" s="188">
        <v>2399</v>
      </c>
      <c r="DL105" s="188">
        <v>3232</v>
      </c>
      <c r="DM105" s="188">
        <v>9900</v>
      </c>
      <c r="DN105" s="188">
        <v>3817</v>
      </c>
      <c r="DO105" s="188">
        <v>320</v>
      </c>
      <c r="DP105" s="188">
        <v>-284</v>
      </c>
      <c r="DQ105" s="188">
        <v>4675</v>
      </c>
      <c r="DS105" s="188">
        <v>7090</v>
      </c>
      <c r="DT105" s="188">
        <v>0</v>
      </c>
      <c r="DU105" s="188">
        <v>1209</v>
      </c>
      <c r="DV105" s="188">
        <v>1805</v>
      </c>
      <c r="DW105" s="188">
        <v>4761</v>
      </c>
      <c r="DX105" s="188">
        <v>5845</v>
      </c>
      <c r="DY105" s="188">
        <v>4682</v>
      </c>
      <c r="DZ105" s="188">
        <v>-354</v>
      </c>
      <c r="EA105" s="188">
        <v>-150</v>
      </c>
      <c r="EB105" s="188">
        <v>4843</v>
      </c>
      <c r="ED105" s="188">
        <v>7080</v>
      </c>
      <c r="EE105" s="188">
        <v>0</v>
      </c>
      <c r="EF105" s="188">
        <v>1128</v>
      </c>
      <c r="EG105" s="188">
        <v>1623</v>
      </c>
      <c r="EH105" s="188">
        <v>1583</v>
      </c>
      <c r="EI105" s="188">
        <v>12702</v>
      </c>
      <c r="EJ105" s="188">
        <v>8102</v>
      </c>
      <c r="EK105" s="188">
        <v>-1096</v>
      </c>
      <c r="EL105" s="188">
        <v>-100</v>
      </c>
      <c r="EM105" s="188">
        <v>0</v>
      </c>
      <c r="EO105" s="188">
        <v>6525</v>
      </c>
      <c r="EP105" s="188">
        <v>0</v>
      </c>
      <c r="EQ105" s="188">
        <v>4675</v>
      </c>
      <c r="ER105" s="188">
        <v>1806</v>
      </c>
      <c r="ES105" s="188">
        <v>265</v>
      </c>
      <c r="ET105" s="188">
        <v>9872</v>
      </c>
      <c r="EU105" s="188">
        <v>6229</v>
      </c>
      <c r="EV105" s="188">
        <v>-893</v>
      </c>
      <c r="EW105" s="188">
        <v>0</v>
      </c>
      <c r="EX105" s="188">
        <v>0</v>
      </c>
      <c r="EZ105" s="188">
        <v>6838</v>
      </c>
      <c r="FA105" s="188">
        <v>0</v>
      </c>
      <c r="FB105" s="188">
        <v>5163</v>
      </c>
      <c r="FC105" s="188">
        <v>4401</v>
      </c>
      <c r="FD105" s="188">
        <v>4339</v>
      </c>
      <c r="FE105" s="188">
        <v>3545</v>
      </c>
      <c r="FF105" s="188">
        <v>4030</v>
      </c>
      <c r="FG105" s="188">
        <v>-1153</v>
      </c>
      <c r="FH105" s="188">
        <v>-263</v>
      </c>
      <c r="FI105" s="188">
        <v>5053</v>
      </c>
      <c r="FK105" s="188">
        <v>5031</v>
      </c>
      <c r="FL105" s="188">
        <v>0</v>
      </c>
      <c r="FM105" s="188">
        <v>6041</v>
      </c>
      <c r="FN105" s="188">
        <v>4762</v>
      </c>
      <c r="FO105" s="188">
        <v>681</v>
      </c>
      <c r="FP105" s="188">
        <v>9487</v>
      </c>
      <c r="FQ105" s="188">
        <v>4128</v>
      </c>
      <c r="FR105" s="188">
        <v>-2229</v>
      </c>
      <c r="FS105" s="188">
        <v>-81</v>
      </c>
      <c r="FT105" s="188">
        <v>3055</v>
      </c>
      <c r="FV105" s="188">
        <v>5882</v>
      </c>
      <c r="FW105" s="188">
        <v>0</v>
      </c>
      <c r="FX105" s="188">
        <v>1446</v>
      </c>
      <c r="FY105" s="188">
        <v>2288</v>
      </c>
      <c r="FZ105" s="188">
        <v>1752</v>
      </c>
      <c r="GA105" s="188">
        <v>14425</v>
      </c>
      <c r="GB105" s="188">
        <v>5522</v>
      </c>
      <c r="GC105" s="188">
        <v>-2622</v>
      </c>
      <c r="GD105" s="188">
        <v>-100</v>
      </c>
      <c r="GE105" s="188">
        <v>1610</v>
      </c>
      <c r="GG105" s="188">
        <v>5031</v>
      </c>
      <c r="GH105" s="188">
        <v>0</v>
      </c>
      <c r="GI105" s="188">
        <v>7720</v>
      </c>
      <c r="GJ105" s="188">
        <v>2640</v>
      </c>
      <c r="GK105" s="188">
        <v>3194</v>
      </c>
      <c r="GL105" s="188">
        <v>4178</v>
      </c>
      <c r="GM105" s="188">
        <v>4827</v>
      </c>
      <c r="GN105" s="188">
        <v>-810</v>
      </c>
      <c r="GO105" s="188">
        <v>-233</v>
      </c>
      <c r="GP105" s="188">
        <v>4354</v>
      </c>
      <c r="GR105" s="188">
        <v>6355</v>
      </c>
      <c r="GS105" s="188">
        <v>0</v>
      </c>
      <c r="GT105" s="188">
        <v>1754</v>
      </c>
      <c r="GU105" s="188">
        <v>2487</v>
      </c>
      <c r="GV105" s="188">
        <v>3069</v>
      </c>
      <c r="GW105" s="188">
        <v>10358</v>
      </c>
      <c r="GX105" s="188">
        <v>5665</v>
      </c>
      <c r="GY105" s="188">
        <v>-604</v>
      </c>
      <c r="GZ105" s="188">
        <v>0</v>
      </c>
      <c r="HA105" s="188">
        <v>0</v>
      </c>
      <c r="HC105" s="188">
        <v>6065</v>
      </c>
      <c r="HD105" s="188">
        <v>0</v>
      </c>
      <c r="HE105" s="188">
        <v>1119</v>
      </c>
      <c r="HF105" s="188">
        <v>1989</v>
      </c>
      <c r="HG105" s="188">
        <v>1111</v>
      </c>
      <c r="HH105" s="188">
        <v>12391</v>
      </c>
      <c r="HI105" s="188">
        <v>8361</v>
      </c>
      <c r="HJ105" s="188">
        <v>-2403</v>
      </c>
      <c r="HK105" s="188">
        <v>0</v>
      </c>
      <c r="HL105" s="188">
        <v>0</v>
      </c>
      <c r="HN105" s="188">
        <v>7082</v>
      </c>
      <c r="HO105" s="188">
        <v>0</v>
      </c>
      <c r="HP105" s="188">
        <v>1315</v>
      </c>
      <c r="HQ105" s="188">
        <v>1057</v>
      </c>
      <c r="HR105" s="188">
        <v>1382</v>
      </c>
      <c r="HS105" s="188">
        <v>13504</v>
      </c>
      <c r="HT105" s="188">
        <v>7291</v>
      </c>
      <c r="HU105" s="188">
        <v>86</v>
      </c>
      <c r="HV105" s="188">
        <v>-151</v>
      </c>
      <c r="HW105" s="188">
        <v>0</v>
      </c>
      <c r="HY105" s="188">
        <v>5960</v>
      </c>
      <c r="HZ105" s="188">
        <v>0</v>
      </c>
      <c r="IA105" s="188">
        <v>6560</v>
      </c>
      <c r="IB105" s="188">
        <v>4886</v>
      </c>
      <c r="IC105" s="188">
        <v>1631</v>
      </c>
      <c r="ID105" s="188">
        <v>4445</v>
      </c>
      <c r="IE105" s="188">
        <v>5150</v>
      </c>
      <c r="IF105" s="188">
        <v>-750</v>
      </c>
      <c r="IG105" s="188">
        <v>-201</v>
      </c>
      <c r="IH105" s="188">
        <v>4236</v>
      </c>
      <c r="IJ105" s="188">
        <v>7077</v>
      </c>
      <c r="IK105" s="188">
        <v>0</v>
      </c>
      <c r="IL105" s="188">
        <v>949</v>
      </c>
      <c r="IM105" s="188">
        <v>2110</v>
      </c>
      <c r="IN105" s="188">
        <v>6183</v>
      </c>
      <c r="IO105" s="188">
        <v>7696</v>
      </c>
      <c r="IP105" s="188">
        <v>7459</v>
      </c>
      <c r="IQ105" s="188">
        <v>-264</v>
      </c>
      <c r="IR105" s="188">
        <v>-151</v>
      </c>
      <c r="IS105" s="188">
        <v>0</v>
      </c>
      <c r="IU105" s="188">
        <v>5932</v>
      </c>
      <c r="IV105" s="188">
        <v>0</v>
      </c>
      <c r="IW105" s="188">
        <v>6762</v>
      </c>
      <c r="IX105" s="188">
        <v>3014</v>
      </c>
      <c r="IY105" s="188">
        <v>390</v>
      </c>
      <c r="IZ105" s="188">
        <v>7247</v>
      </c>
      <c r="JA105" s="188">
        <v>5163</v>
      </c>
      <c r="JB105" s="188">
        <v>-721</v>
      </c>
      <c r="JC105" s="188">
        <v>-193</v>
      </c>
      <c r="JD105" s="188">
        <v>4388</v>
      </c>
      <c r="JF105" s="188">
        <v>6973</v>
      </c>
      <c r="JG105" s="188">
        <v>0</v>
      </c>
      <c r="JH105" s="188">
        <v>7012</v>
      </c>
      <c r="JI105" s="188">
        <v>7420</v>
      </c>
      <c r="JJ105" s="188">
        <v>3597</v>
      </c>
      <c r="JK105" s="188">
        <v>1376</v>
      </c>
      <c r="JL105" s="188">
        <v>4092</v>
      </c>
      <c r="JM105" s="188">
        <v>-3140</v>
      </c>
      <c r="JN105" s="188">
        <v>-174</v>
      </c>
      <c r="JO105" s="188">
        <v>2847</v>
      </c>
      <c r="JQ105" s="188">
        <v>7078</v>
      </c>
      <c r="JR105" s="188">
        <v>0</v>
      </c>
      <c r="JS105" s="188">
        <v>990</v>
      </c>
      <c r="JT105" s="188">
        <v>1451</v>
      </c>
      <c r="JU105" s="188">
        <v>6113</v>
      </c>
      <c r="JV105" s="188">
        <v>6027</v>
      </c>
      <c r="JW105" s="188">
        <v>8234</v>
      </c>
      <c r="JX105" s="188">
        <v>-46</v>
      </c>
      <c r="JY105" s="188">
        <v>-151</v>
      </c>
      <c r="JZ105" s="188">
        <v>0</v>
      </c>
      <c r="KB105" s="188">
        <v>4243</v>
      </c>
      <c r="KC105" s="188">
        <v>0</v>
      </c>
      <c r="KD105" s="188">
        <v>7554</v>
      </c>
      <c r="KE105" s="188">
        <v>1331</v>
      </c>
      <c r="KF105" s="188">
        <v>-614</v>
      </c>
      <c r="KG105" s="188">
        <v>9016</v>
      </c>
      <c r="KH105" s="188">
        <v>3880</v>
      </c>
      <c r="KI105" s="188">
        <v>-2596</v>
      </c>
      <c r="KJ105" s="188">
        <v>-232</v>
      </c>
      <c r="KK105" s="188">
        <v>4759</v>
      </c>
      <c r="KM105" s="188">
        <v>7092</v>
      </c>
      <c r="KN105" s="188">
        <v>0</v>
      </c>
      <c r="KO105" s="188">
        <v>7487</v>
      </c>
      <c r="KP105" s="188">
        <v>2645</v>
      </c>
      <c r="KQ105" s="188">
        <v>2060</v>
      </c>
      <c r="KR105" s="188">
        <v>2863</v>
      </c>
      <c r="KS105" s="188">
        <v>3812</v>
      </c>
      <c r="KT105" s="188">
        <v>2010</v>
      </c>
      <c r="KU105" s="188">
        <v>-151</v>
      </c>
      <c r="KV105" s="188">
        <v>2058</v>
      </c>
      <c r="KX105" s="188">
        <v>6078</v>
      </c>
      <c r="KY105" s="188">
        <v>0</v>
      </c>
      <c r="KZ105" s="188">
        <v>1171</v>
      </c>
      <c r="LA105" s="188">
        <v>1723</v>
      </c>
      <c r="LB105" s="188">
        <v>5790</v>
      </c>
      <c r="LC105" s="188">
        <v>10351</v>
      </c>
      <c r="LD105" s="188">
        <v>8242</v>
      </c>
      <c r="LE105" s="188">
        <v>-1511</v>
      </c>
      <c r="LF105" s="188">
        <v>-202</v>
      </c>
      <c r="LG105" s="188">
        <v>0</v>
      </c>
      <c r="LI105" s="188">
        <v>7102</v>
      </c>
      <c r="LJ105" s="188">
        <v>0</v>
      </c>
      <c r="LK105" s="188">
        <v>6768</v>
      </c>
      <c r="LL105" s="188">
        <v>2648</v>
      </c>
      <c r="LM105" s="188">
        <v>2985</v>
      </c>
      <c r="LN105" s="188">
        <v>1533</v>
      </c>
      <c r="LO105" s="188">
        <v>3917</v>
      </c>
      <c r="LP105" s="188">
        <v>2120</v>
      </c>
      <c r="LQ105" s="188">
        <v>-176</v>
      </c>
      <c r="LR105" s="188">
        <v>2724</v>
      </c>
      <c r="LT105" s="188">
        <v>6087</v>
      </c>
      <c r="LU105" s="188">
        <v>0</v>
      </c>
      <c r="LV105" s="188">
        <v>1225</v>
      </c>
      <c r="LW105" s="188">
        <v>5104</v>
      </c>
      <c r="LX105" s="188">
        <v>8479</v>
      </c>
      <c r="LY105" s="188">
        <v>3459</v>
      </c>
      <c r="LZ105" s="188">
        <v>8310</v>
      </c>
      <c r="MA105" s="188">
        <v>869</v>
      </c>
      <c r="MB105" s="188">
        <v>-151</v>
      </c>
      <c r="MC105" s="188">
        <v>0</v>
      </c>
    </row>
    <row r="106" spans="2:341">
      <c r="B106" s="208">
        <f t="shared" si="30"/>
        <v>6408.666666666667</v>
      </c>
      <c r="C106" s="208">
        <f t="shared" si="31"/>
        <v>0</v>
      </c>
      <c r="D106" s="208">
        <f t="shared" si="32"/>
        <v>3908.1</v>
      </c>
      <c r="E106" s="208">
        <f t="shared" si="33"/>
        <v>3013.2</v>
      </c>
      <c r="F106" s="208">
        <f t="shared" si="34"/>
        <v>3306.2</v>
      </c>
      <c r="G106" s="208">
        <f t="shared" si="35"/>
        <v>7288.6333333333332</v>
      </c>
      <c r="H106" s="208">
        <f t="shared" si="36"/>
        <v>5810.8666666666668</v>
      </c>
      <c r="I106" s="208">
        <f t="shared" si="37"/>
        <v>-862.7</v>
      </c>
      <c r="J106" s="208">
        <f t="shared" si="38"/>
        <v>-152.30000000000001</v>
      </c>
      <c r="K106" s="208">
        <f t="shared" si="39"/>
        <v>1964.6</v>
      </c>
      <c r="M106" s="188">
        <v>7084</v>
      </c>
      <c r="N106" s="188">
        <v>0</v>
      </c>
      <c r="O106" s="188">
        <v>1692</v>
      </c>
      <c r="P106" s="188">
        <v>2992</v>
      </c>
      <c r="Q106" s="188">
        <v>7810</v>
      </c>
      <c r="R106" s="188">
        <v>4995</v>
      </c>
      <c r="S106" s="188">
        <v>7297</v>
      </c>
      <c r="T106" s="188">
        <v>-1219</v>
      </c>
      <c r="U106" s="188">
        <v>-124</v>
      </c>
      <c r="V106" s="188">
        <v>0</v>
      </c>
      <c r="X106" s="188">
        <v>7076</v>
      </c>
      <c r="Y106" s="188">
        <v>0</v>
      </c>
      <c r="Z106" s="188">
        <v>1678</v>
      </c>
      <c r="AA106" s="188">
        <v>962</v>
      </c>
      <c r="AB106" s="188">
        <v>4075</v>
      </c>
      <c r="AC106" s="188">
        <v>12573</v>
      </c>
      <c r="AD106" s="188">
        <v>4397</v>
      </c>
      <c r="AE106" s="188">
        <v>-1866</v>
      </c>
      <c r="AF106" s="188">
        <v>-102</v>
      </c>
      <c r="AG106" s="188">
        <v>2414</v>
      </c>
      <c r="AI106" s="188">
        <v>6881</v>
      </c>
      <c r="AJ106" s="188">
        <v>0</v>
      </c>
      <c r="AK106" s="188">
        <v>7965</v>
      </c>
      <c r="AL106" s="188">
        <v>2854</v>
      </c>
      <c r="AM106" s="188">
        <v>2017</v>
      </c>
      <c r="AN106" s="188">
        <v>5823</v>
      </c>
      <c r="AO106" s="188">
        <v>3699</v>
      </c>
      <c r="AP106" s="188">
        <v>-1272</v>
      </c>
      <c r="AQ106" s="188">
        <v>-283</v>
      </c>
      <c r="AR106" s="188">
        <v>3941</v>
      </c>
      <c r="AT106" s="188">
        <v>7080</v>
      </c>
      <c r="AU106" s="188">
        <v>0</v>
      </c>
      <c r="AV106" s="188">
        <v>1178</v>
      </c>
      <c r="AW106" s="188">
        <v>2047</v>
      </c>
      <c r="AX106" s="188">
        <v>6311</v>
      </c>
      <c r="AY106" s="188">
        <v>7085</v>
      </c>
      <c r="AZ106" s="188">
        <v>8556</v>
      </c>
      <c r="BA106" s="188">
        <v>-1773</v>
      </c>
      <c r="BB106" s="188">
        <v>-150</v>
      </c>
      <c r="BC106" s="188">
        <v>0</v>
      </c>
      <c r="BE106" s="188">
        <v>5939</v>
      </c>
      <c r="BF106" s="188">
        <v>0</v>
      </c>
      <c r="BG106" s="188">
        <v>6426</v>
      </c>
      <c r="BH106" s="188">
        <v>5898</v>
      </c>
      <c r="BI106" s="188">
        <v>1446</v>
      </c>
      <c r="BJ106" s="188">
        <v>4509</v>
      </c>
      <c r="BK106" s="188">
        <v>5125</v>
      </c>
      <c r="BL106" s="188">
        <v>-1819</v>
      </c>
      <c r="BM106" s="188">
        <v>-234</v>
      </c>
      <c r="BN106" s="188">
        <v>3563</v>
      </c>
      <c r="BP106" s="188">
        <v>6645</v>
      </c>
      <c r="BQ106" s="188">
        <v>0</v>
      </c>
      <c r="BR106" s="188">
        <v>790</v>
      </c>
      <c r="BS106" s="188">
        <v>2052</v>
      </c>
      <c r="BT106" s="188">
        <v>5963</v>
      </c>
      <c r="BU106" s="188">
        <v>8173</v>
      </c>
      <c r="BV106" s="188">
        <v>7989</v>
      </c>
      <c r="BW106" s="188">
        <v>48</v>
      </c>
      <c r="BX106" s="188">
        <v>-151</v>
      </c>
      <c r="BY106" s="188">
        <v>0</v>
      </c>
      <c r="CA106" s="188">
        <v>6860</v>
      </c>
      <c r="CB106" s="188">
        <v>0</v>
      </c>
      <c r="CC106" s="188">
        <v>8508</v>
      </c>
      <c r="CD106" s="188">
        <v>3714</v>
      </c>
      <c r="CE106" s="188">
        <v>2045</v>
      </c>
      <c r="CF106" s="188">
        <v>5080</v>
      </c>
      <c r="CG106" s="188">
        <v>4038</v>
      </c>
      <c r="CH106" s="188">
        <v>-1119</v>
      </c>
      <c r="CI106" s="188">
        <v>-283</v>
      </c>
      <c r="CJ106" s="188">
        <v>4182</v>
      </c>
      <c r="CL106" s="188">
        <v>5061</v>
      </c>
      <c r="CM106" s="188">
        <v>0</v>
      </c>
      <c r="CN106" s="188">
        <v>7068</v>
      </c>
      <c r="CO106" s="188">
        <v>6700</v>
      </c>
      <c r="CP106" s="188">
        <v>2984</v>
      </c>
      <c r="CQ106" s="188">
        <v>2066</v>
      </c>
      <c r="CR106" s="188">
        <v>4116</v>
      </c>
      <c r="CS106" s="188">
        <v>943</v>
      </c>
      <c r="CT106" s="188">
        <v>-100</v>
      </c>
      <c r="CU106" s="188">
        <v>1537</v>
      </c>
      <c r="CV106" s="190"/>
      <c r="CW106" s="188">
        <v>6072</v>
      </c>
      <c r="CX106" s="188">
        <v>0</v>
      </c>
      <c r="CY106" s="188">
        <v>1865</v>
      </c>
      <c r="CZ106" s="188">
        <v>2640</v>
      </c>
      <c r="DA106" s="188">
        <v>3177</v>
      </c>
      <c r="DB106" s="188">
        <v>8336</v>
      </c>
      <c r="DC106" s="188">
        <v>8735</v>
      </c>
      <c r="DD106" s="188">
        <v>-2360</v>
      </c>
      <c r="DE106" s="188">
        <v>0</v>
      </c>
      <c r="DF106" s="188">
        <v>0</v>
      </c>
      <c r="DH106" s="188">
        <v>6958</v>
      </c>
      <c r="DI106" s="188">
        <v>0</v>
      </c>
      <c r="DJ106" s="188">
        <v>2146</v>
      </c>
      <c r="DK106" s="188">
        <v>2378</v>
      </c>
      <c r="DL106" s="188">
        <v>3182</v>
      </c>
      <c r="DM106" s="188">
        <v>9929</v>
      </c>
      <c r="DN106" s="188">
        <v>3817</v>
      </c>
      <c r="DO106" s="188">
        <v>444</v>
      </c>
      <c r="DP106" s="188">
        <v>-284</v>
      </c>
      <c r="DQ106" s="188">
        <v>4627</v>
      </c>
      <c r="DS106" s="188">
        <v>7091</v>
      </c>
      <c r="DT106" s="188">
        <v>0</v>
      </c>
      <c r="DU106" s="188">
        <v>1252</v>
      </c>
      <c r="DV106" s="188">
        <v>1851</v>
      </c>
      <c r="DW106" s="188">
        <v>4981</v>
      </c>
      <c r="DX106" s="188">
        <v>5955</v>
      </c>
      <c r="DY106" s="188">
        <v>4682</v>
      </c>
      <c r="DZ106" s="188">
        <v>-295</v>
      </c>
      <c r="EA106" s="188">
        <v>-150</v>
      </c>
      <c r="EB106" s="188">
        <v>4746</v>
      </c>
      <c r="ED106" s="188">
        <v>7077</v>
      </c>
      <c r="EE106" s="188">
        <v>0</v>
      </c>
      <c r="EF106" s="188">
        <v>1161</v>
      </c>
      <c r="EG106" s="188">
        <v>1623</v>
      </c>
      <c r="EH106" s="188">
        <v>1605</v>
      </c>
      <c r="EI106" s="188">
        <v>12668</v>
      </c>
      <c r="EJ106" s="188">
        <v>8022</v>
      </c>
      <c r="EK106" s="188">
        <v>-1241</v>
      </c>
      <c r="EL106" s="188">
        <v>-100</v>
      </c>
      <c r="EM106" s="188">
        <v>0</v>
      </c>
      <c r="EO106" s="188">
        <v>6529</v>
      </c>
      <c r="EP106" s="188">
        <v>0</v>
      </c>
      <c r="EQ106" s="188">
        <v>4670</v>
      </c>
      <c r="ER106" s="188">
        <v>1763</v>
      </c>
      <c r="ES106" s="188">
        <v>179</v>
      </c>
      <c r="ET106" s="188">
        <v>9943</v>
      </c>
      <c r="EU106" s="188">
        <v>6171</v>
      </c>
      <c r="EV106" s="188">
        <v>-727</v>
      </c>
      <c r="EW106" s="188">
        <v>0</v>
      </c>
      <c r="EX106" s="188">
        <v>0</v>
      </c>
      <c r="EZ106" s="188">
        <v>6845</v>
      </c>
      <c r="FA106" s="188">
        <v>0</v>
      </c>
      <c r="FB106" s="188">
        <v>5158</v>
      </c>
      <c r="FC106" s="188">
        <v>4362</v>
      </c>
      <c r="FD106" s="188">
        <v>4465</v>
      </c>
      <c r="FE106" s="188">
        <v>3553</v>
      </c>
      <c r="FF106" s="188">
        <v>4030</v>
      </c>
      <c r="FG106" s="188">
        <v>-1260</v>
      </c>
      <c r="FH106" s="188">
        <v>-263</v>
      </c>
      <c r="FI106" s="188">
        <v>4996</v>
      </c>
      <c r="FK106" s="188">
        <v>5030</v>
      </c>
      <c r="FL106" s="188">
        <v>0</v>
      </c>
      <c r="FM106" s="188">
        <v>6134</v>
      </c>
      <c r="FN106" s="188">
        <v>4887</v>
      </c>
      <c r="FO106" s="188">
        <v>848</v>
      </c>
      <c r="FP106" s="188">
        <v>9469</v>
      </c>
      <c r="FQ106" s="188">
        <v>4128</v>
      </c>
      <c r="FR106" s="188">
        <v>-2195</v>
      </c>
      <c r="FS106" s="188">
        <v>-81</v>
      </c>
      <c r="FT106" s="188">
        <v>2852</v>
      </c>
      <c r="FV106" s="188">
        <v>5886</v>
      </c>
      <c r="FW106" s="188">
        <v>0</v>
      </c>
      <c r="FX106" s="188">
        <v>1475</v>
      </c>
      <c r="FY106" s="188">
        <v>2611</v>
      </c>
      <c r="FZ106" s="188">
        <v>2014</v>
      </c>
      <c r="GA106" s="188">
        <v>14222</v>
      </c>
      <c r="GB106" s="188">
        <v>5522</v>
      </c>
      <c r="GC106" s="188">
        <v>-2930</v>
      </c>
      <c r="GD106" s="188">
        <v>-100</v>
      </c>
      <c r="GE106" s="188">
        <v>1368</v>
      </c>
      <c r="GG106" s="188">
        <v>5030</v>
      </c>
      <c r="GH106" s="188">
        <v>0</v>
      </c>
      <c r="GI106" s="188">
        <v>7703</v>
      </c>
      <c r="GJ106" s="188">
        <v>2613</v>
      </c>
      <c r="GK106" s="188">
        <v>3259</v>
      </c>
      <c r="GL106" s="188">
        <v>4318</v>
      </c>
      <c r="GM106" s="188">
        <v>4827</v>
      </c>
      <c r="GN106" s="188">
        <v>-913</v>
      </c>
      <c r="GO106" s="188">
        <v>-232</v>
      </c>
      <c r="GP106" s="188">
        <v>4320</v>
      </c>
      <c r="GR106" s="188">
        <v>6351</v>
      </c>
      <c r="GS106" s="188">
        <v>0</v>
      </c>
      <c r="GT106" s="188">
        <v>1792</v>
      </c>
      <c r="GU106" s="188">
        <v>2655</v>
      </c>
      <c r="GV106" s="188">
        <v>3340</v>
      </c>
      <c r="GW106" s="188">
        <v>10181</v>
      </c>
      <c r="GX106" s="188">
        <v>5647</v>
      </c>
      <c r="GY106" s="188">
        <v>-557</v>
      </c>
      <c r="GZ106" s="188">
        <v>0</v>
      </c>
      <c r="HA106" s="188">
        <v>0</v>
      </c>
      <c r="HC106" s="188">
        <v>6068</v>
      </c>
      <c r="HD106" s="188">
        <v>0</v>
      </c>
      <c r="HE106" s="188">
        <v>1050</v>
      </c>
      <c r="HF106" s="188">
        <v>2035</v>
      </c>
      <c r="HG106" s="188">
        <v>962</v>
      </c>
      <c r="HH106" s="188">
        <v>12371</v>
      </c>
      <c r="HI106" s="188">
        <v>8241</v>
      </c>
      <c r="HJ106" s="188">
        <v>-2186</v>
      </c>
      <c r="HK106" s="188">
        <v>0</v>
      </c>
      <c r="HL106" s="188">
        <v>0</v>
      </c>
      <c r="HN106" s="188">
        <v>7078</v>
      </c>
      <c r="HO106" s="188">
        <v>0</v>
      </c>
      <c r="HP106" s="188">
        <v>1358</v>
      </c>
      <c r="HQ106" s="188">
        <v>1042</v>
      </c>
      <c r="HR106" s="188">
        <v>1428</v>
      </c>
      <c r="HS106" s="188">
        <v>13527</v>
      </c>
      <c r="HT106" s="188">
        <v>7196</v>
      </c>
      <c r="HU106" s="188">
        <v>-140</v>
      </c>
      <c r="HV106" s="188">
        <v>-151</v>
      </c>
      <c r="HW106" s="188">
        <v>0</v>
      </c>
      <c r="HY106" s="188">
        <v>5960</v>
      </c>
      <c r="HZ106" s="188">
        <v>0</v>
      </c>
      <c r="IA106" s="188">
        <v>6590</v>
      </c>
      <c r="IB106" s="188">
        <v>4975</v>
      </c>
      <c r="IC106" s="188">
        <v>1695</v>
      </c>
      <c r="ID106" s="188">
        <v>4506</v>
      </c>
      <c r="IE106" s="188">
        <v>5150</v>
      </c>
      <c r="IF106" s="188">
        <v>-715</v>
      </c>
      <c r="IG106" s="188">
        <v>-201</v>
      </c>
      <c r="IH106" s="188">
        <v>4184</v>
      </c>
      <c r="IJ106" s="188">
        <v>7076</v>
      </c>
      <c r="IK106" s="188">
        <v>0</v>
      </c>
      <c r="IL106" s="188">
        <v>948</v>
      </c>
      <c r="IM106" s="188">
        <v>2187</v>
      </c>
      <c r="IN106" s="188">
        <v>6254</v>
      </c>
      <c r="IO106" s="188">
        <v>7479</v>
      </c>
      <c r="IP106" s="188">
        <v>7403</v>
      </c>
      <c r="IQ106" s="188">
        <v>-217</v>
      </c>
      <c r="IR106" s="188">
        <v>-151</v>
      </c>
      <c r="IS106" s="188">
        <v>0</v>
      </c>
      <c r="IU106" s="188">
        <v>5928</v>
      </c>
      <c r="IV106" s="188">
        <v>0</v>
      </c>
      <c r="IW106" s="188">
        <v>6774</v>
      </c>
      <c r="IX106" s="188">
        <v>3017</v>
      </c>
      <c r="IY106" s="188">
        <v>431</v>
      </c>
      <c r="IZ106" s="188">
        <v>7306</v>
      </c>
      <c r="JA106" s="188">
        <v>5163</v>
      </c>
      <c r="JB106" s="188">
        <v>-498</v>
      </c>
      <c r="JC106" s="188">
        <v>-193</v>
      </c>
      <c r="JD106" s="188">
        <v>4328</v>
      </c>
      <c r="JF106" s="188">
        <v>6968</v>
      </c>
      <c r="JG106" s="188">
        <v>0</v>
      </c>
      <c r="JH106" s="188">
        <v>7025</v>
      </c>
      <c r="JI106" s="188">
        <v>7384</v>
      </c>
      <c r="JJ106" s="188">
        <v>3638</v>
      </c>
      <c r="JK106" s="188">
        <v>1419</v>
      </c>
      <c r="JL106" s="188">
        <v>4092</v>
      </c>
      <c r="JM106" s="188">
        <v>-3231</v>
      </c>
      <c r="JN106" s="188">
        <v>-175</v>
      </c>
      <c r="JO106" s="188">
        <v>2738</v>
      </c>
      <c r="JQ106" s="188">
        <v>7078</v>
      </c>
      <c r="JR106" s="188">
        <v>0</v>
      </c>
      <c r="JS106" s="188">
        <v>991</v>
      </c>
      <c r="JT106" s="188">
        <v>1455</v>
      </c>
      <c r="JU106" s="188">
        <v>6153</v>
      </c>
      <c r="JV106" s="188">
        <v>6068</v>
      </c>
      <c r="JW106" s="188">
        <v>8131</v>
      </c>
      <c r="JX106" s="188">
        <v>-21</v>
      </c>
      <c r="JY106" s="188">
        <v>-151</v>
      </c>
      <c r="JZ106" s="188">
        <v>0</v>
      </c>
      <c r="KB106" s="188">
        <v>4252</v>
      </c>
      <c r="KC106" s="188">
        <v>0</v>
      </c>
      <c r="KD106" s="188">
        <v>7588</v>
      </c>
      <c r="KE106" s="188">
        <v>1285</v>
      </c>
      <c r="KF106" s="188">
        <v>-605</v>
      </c>
      <c r="KG106" s="188">
        <v>8928</v>
      </c>
      <c r="KH106" s="188">
        <v>3880</v>
      </c>
      <c r="KI106" s="188">
        <v>-2485</v>
      </c>
      <c r="KJ106" s="188">
        <v>-232</v>
      </c>
      <c r="KK106" s="188">
        <v>4701</v>
      </c>
      <c r="KM106" s="188">
        <v>7094</v>
      </c>
      <c r="KN106" s="188">
        <v>0</v>
      </c>
      <c r="KO106" s="188">
        <v>7482</v>
      </c>
      <c r="KP106" s="188">
        <v>2660</v>
      </c>
      <c r="KQ106" s="188">
        <v>2084</v>
      </c>
      <c r="KR106" s="188">
        <v>2792</v>
      </c>
      <c r="KS106" s="188">
        <v>3812</v>
      </c>
      <c r="KT106" s="188">
        <v>2109</v>
      </c>
      <c r="KU106" s="188">
        <v>-151</v>
      </c>
      <c r="KV106" s="188">
        <v>1901</v>
      </c>
      <c r="KX106" s="188">
        <v>6079</v>
      </c>
      <c r="KY106" s="188">
        <v>0</v>
      </c>
      <c r="KZ106" s="188">
        <v>773</v>
      </c>
      <c r="LA106" s="188">
        <v>2028</v>
      </c>
      <c r="LB106" s="188">
        <v>6088</v>
      </c>
      <c r="LC106" s="188">
        <v>10348</v>
      </c>
      <c r="LD106" s="188">
        <v>8197</v>
      </c>
      <c r="LE106" s="188">
        <v>-1256</v>
      </c>
      <c r="LF106" s="188">
        <v>-201</v>
      </c>
      <c r="LG106" s="188">
        <v>0</v>
      </c>
      <c r="LI106" s="188">
        <v>7098</v>
      </c>
      <c r="LJ106" s="188">
        <v>0</v>
      </c>
      <c r="LK106" s="188">
        <v>6780</v>
      </c>
      <c r="LL106" s="188">
        <v>2727</v>
      </c>
      <c r="LM106" s="188">
        <v>3170</v>
      </c>
      <c r="LN106" s="188">
        <v>1527</v>
      </c>
      <c r="LO106" s="188">
        <v>3917</v>
      </c>
      <c r="LP106" s="188">
        <v>2153</v>
      </c>
      <c r="LQ106" s="188">
        <v>-175</v>
      </c>
      <c r="LR106" s="188">
        <v>2540</v>
      </c>
      <c r="LT106" s="188">
        <v>6086</v>
      </c>
      <c r="LU106" s="188">
        <v>0</v>
      </c>
      <c r="LV106" s="188">
        <v>1223</v>
      </c>
      <c r="LW106" s="188">
        <v>4999</v>
      </c>
      <c r="LX106" s="188">
        <v>8187</v>
      </c>
      <c r="LY106" s="188">
        <v>3510</v>
      </c>
      <c r="LZ106" s="188">
        <v>8346</v>
      </c>
      <c r="MA106" s="188">
        <v>717</v>
      </c>
      <c r="MB106" s="188">
        <v>-151</v>
      </c>
      <c r="MC106" s="188">
        <v>0</v>
      </c>
    </row>
    <row r="107" spans="2:341">
      <c r="B107" s="208">
        <f t="shared" si="30"/>
        <v>6409.0666666666666</v>
      </c>
      <c r="C107" s="208">
        <f t="shared" si="31"/>
        <v>0</v>
      </c>
      <c r="D107" s="208">
        <f t="shared" si="32"/>
        <v>3909.2666666666669</v>
      </c>
      <c r="E107" s="208">
        <f t="shared" si="33"/>
        <v>3008.2666666666669</v>
      </c>
      <c r="F107" s="208">
        <f t="shared" si="34"/>
        <v>3325.8333333333335</v>
      </c>
      <c r="G107" s="208">
        <f t="shared" si="35"/>
        <v>7320.666666666667</v>
      </c>
      <c r="H107" s="208">
        <f t="shared" si="36"/>
        <v>5778.9333333333334</v>
      </c>
      <c r="I107" s="208">
        <f t="shared" si="37"/>
        <v>-898.16666666666663</v>
      </c>
      <c r="J107" s="208">
        <f t="shared" si="38"/>
        <v>-152.4</v>
      </c>
      <c r="K107" s="208">
        <f t="shared" si="39"/>
        <v>1898.5</v>
      </c>
      <c r="M107" s="188">
        <v>7078</v>
      </c>
      <c r="N107" s="188">
        <v>0</v>
      </c>
      <c r="O107" s="188">
        <v>1670</v>
      </c>
      <c r="P107" s="188">
        <v>3053</v>
      </c>
      <c r="Q107" s="188">
        <v>7702</v>
      </c>
      <c r="R107" s="188">
        <v>5099</v>
      </c>
      <c r="S107" s="188">
        <v>7203</v>
      </c>
      <c r="T107" s="188">
        <v>-1152</v>
      </c>
      <c r="U107" s="188">
        <v>-124</v>
      </c>
      <c r="V107" s="188">
        <v>0</v>
      </c>
      <c r="X107" s="188">
        <v>7073</v>
      </c>
      <c r="Y107" s="188">
        <v>0</v>
      </c>
      <c r="Z107" s="188">
        <v>1670</v>
      </c>
      <c r="AA107" s="188">
        <v>882</v>
      </c>
      <c r="AB107" s="188">
        <v>3740</v>
      </c>
      <c r="AC107" s="188">
        <v>12690</v>
      </c>
      <c r="AD107" s="188">
        <v>4397</v>
      </c>
      <c r="AE107" s="188">
        <v>-1830</v>
      </c>
      <c r="AF107" s="188">
        <v>-102</v>
      </c>
      <c r="AG107" s="188">
        <v>2436</v>
      </c>
      <c r="AI107" s="188">
        <v>6893</v>
      </c>
      <c r="AJ107" s="188">
        <v>0</v>
      </c>
      <c r="AK107" s="188">
        <v>8012</v>
      </c>
      <c r="AL107" s="188">
        <v>2869</v>
      </c>
      <c r="AM107" s="188">
        <v>2121</v>
      </c>
      <c r="AN107" s="188">
        <v>5836</v>
      </c>
      <c r="AO107" s="188">
        <v>3699</v>
      </c>
      <c r="AP107" s="188">
        <v>-1505</v>
      </c>
      <c r="AQ107" s="188">
        <v>-284</v>
      </c>
      <c r="AR107" s="188">
        <v>3851</v>
      </c>
      <c r="AT107" s="188">
        <v>7083</v>
      </c>
      <c r="AU107" s="188">
        <v>0</v>
      </c>
      <c r="AV107" s="188">
        <v>1183</v>
      </c>
      <c r="AW107" s="188">
        <v>2039</v>
      </c>
      <c r="AX107" s="188">
        <v>6197</v>
      </c>
      <c r="AY107" s="188">
        <v>7290</v>
      </c>
      <c r="AZ107" s="188">
        <v>8540</v>
      </c>
      <c r="BA107" s="188">
        <v>-1908</v>
      </c>
      <c r="BB107" s="188">
        <v>-151</v>
      </c>
      <c r="BC107" s="188">
        <v>0</v>
      </c>
      <c r="BE107" s="188">
        <v>5939</v>
      </c>
      <c r="BF107" s="188">
        <v>0</v>
      </c>
      <c r="BG107" s="188">
        <v>6342</v>
      </c>
      <c r="BH107" s="188">
        <v>5816</v>
      </c>
      <c r="BI107" s="188">
        <v>1487</v>
      </c>
      <c r="BJ107" s="188">
        <v>4764</v>
      </c>
      <c r="BK107" s="188">
        <v>5125</v>
      </c>
      <c r="BL107" s="188">
        <v>-1590</v>
      </c>
      <c r="BM107" s="188">
        <v>-234</v>
      </c>
      <c r="BN107" s="188">
        <v>3377</v>
      </c>
      <c r="BP107" s="188">
        <v>6624</v>
      </c>
      <c r="BQ107" s="188">
        <v>0</v>
      </c>
      <c r="BR107" s="188">
        <v>786</v>
      </c>
      <c r="BS107" s="188">
        <v>1874</v>
      </c>
      <c r="BT107" s="188">
        <v>5938</v>
      </c>
      <c r="BU107" s="188">
        <v>8307</v>
      </c>
      <c r="BV107" s="188">
        <v>7999</v>
      </c>
      <c r="BW107" s="188">
        <v>-167</v>
      </c>
      <c r="BX107" s="188">
        <v>-151</v>
      </c>
      <c r="BY107" s="188">
        <v>0</v>
      </c>
      <c r="CA107" s="188">
        <v>6861</v>
      </c>
      <c r="CB107" s="188">
        <v>0</v>
      </c>
      <c r="CC107" s="188">
        <v>8475</v>
      </c>
      <c r="CD107" s="188">
        <v>3699</v>
      </c>
      <c r="CE107" s="188">
        <v>1967</v>
      </c>
      <c r="CF107" s="188">
        <v>5052</v>
      </c>
      <c r="CG107" s="188">
        <v>4038</v>
      </c>
      <c r="CH107" s="188">
        <v>-1074</v>
      </c>
      <c r="CI107" s="188">
        <v>-283</v>
      </c>
      <c r="CJ107" s="188">
        <v>4173</v>
      </c>
      <c r="CL107" s="188">
        <v>5062</v>
      </c>
      <c r="CM107" s="188">
        <v>0</v>
      </c>
      <c r="CN107" s="188">
        <v>7094</v>
      </c>
      <c r="CO107" s="188">
        <v>6659</v>
      </c>
      <c r="CP107" s="188">
        <v>3226</v>
      </c>
      <c r="CQ107" s="188">
        <v>2089</v>
      </c>
      <c r="CR107" s="188">
        <v>4116</v>
      </c>
      <c r="CS107" s="188">
        <v>1042</v>
      </c>
      <c r="CT107" s="188">
        <v>-100</v>
      </c>
      <c r="CU107" s="188">
        <v>1347</v>
      </c>
      <c r="CV107" s="190"/>
      <c r="CW107" s="188">
        <v>6069</v>
      </c>
      <c r="CX107" s="188">
        <v>0</v>
      </c>
      <c r="CY107" s="188">
        <v>1855</v>
      </c>
      <c r="CZ107" s="188">
        <v>2765</v>
      </c>
      <c r="DA107" s="188">
        <v>3249</v>
      </c>
      <c r="DB107" s="188">
        <v>8348</v>
      </c>
      <c r="DC107" s="188">
        <v>8615</v>
      </c>
      <c r="DD107" s="188">
        <v>-2448</v>
      </c>
      <c r="DE107" s="188">
        <v>0</v>
      </c>
      <c r="DF107" s="188">
        <v>0</v>
      </c>
      <c r="DH107" s="188">
        <v>6953</v>
      </c>
      <c r="DI107" s="188">
        <v>0</v>
      </c>
      <c r="DJ107" s="188">
        <v>2141</v>
      </c>
      <c r="DK107" s="188">
        <v>2316</v>
      </c>
      <c r="DL107" s="188">
        <v>3023</v>
      </c>
      <c r="DM107" s="188">
        <v>10031</v>
      </c>
      <c r="DN107" s="188">
        <v>3817</v>
      </c>
      <c r="DO107" s="188">
        <v>322</v>
      </c>
      <c r="DP107" s="188">
        <v>-284</v>
      </c>
      <c r="DQ107" s="188">
        <v>4566</v>
      </c>
      <c r="DS107" s="188">
        <v>7091</v>
      </c>
      <c r="DT107" s="188">
        <v>0</v>
      </c>
      <c r="DU107" s="188">
        <v>1259</v>
      </c>
      <c r="DV107" s="188">
        <v>1813</v>
      </c>
      <c r="DW107" s="188">
        <v>4925</v>
      </c>
      <c r="DX107" s="188">
        <v>6095</v>
      </c>
      <c r="DY107" s="188">
        <v>4682</v>
      </c>
      <c r="DZ107" s="188">
        <v>-322</v>
      </c>
      <c r="EA107" s="188">
        <v>-150</v>
      </c>
      <c r="EB107" s="188">
        <v>4639</v>
      </c>
      <c r="ED107" s="188">
        <v>7081</v>
      </c>
      <c r="EE107" s="188">
        <v>0</v>
      </c>
      <c r="EF107" s="188">
        <v>1185</v>
      </c>
      <c r="EG107" s="188">
        <v>1750</v>
      </c>
      <c r="EH107" s="188">
        <v>1692</v>
      </c>
      <c r="EI107" s="188">
        <v>12516</v>
      </c>
      <c r="EJ107" s="188">
        <v>7936</v>
      </c>
      <c r="EK107" s="188">
        <v>-1265</v>
      </c>
      <c r="EL107" s="188">
        <v>-100</v>
      </c>
      <c r="EM107" s="188">
        <v>0</v>
      </c>
      <c r="EO107" s="188">
        <v>6527</v>
      </c>
      <c r="EP107" s="188">
        <v>0</v>
      </c>
      <c r="EQ107" s="188">
        <v>4704</v>
      </c>
      <c r="ER107" s="188">
        <v>1769</v>
      </c>
      <c r="ES107" s="188">
        <v>439</v>
      </c>
      <c r="ET107" s="188">
        <v>9705</v>
      </c>
      <c r="EU107" s="188">
        <v>5988</v>
      </c>
      <c r="EV107" s="188">
        <v>-950</v>
      </c>
      <c r="EW107" s="188">
        <v>0</v>
      </c>
      <c r="EX107" s="188">
        <v>0</v>
      </c>
      <c r="EZ107" s="188">
        <v>6851</v>
      </c>
      <c r="FA107" s="188">
        <v>0</v>
      </c>
      <c r="FB107" s="188">
        <v>5120</v>
      </c>
      <c r="FC107" s="188">
        <v>4367</v>
      </c>
      <c r="FD107" s="188">
        <v>4397</v>
      </c>
      <c r="FE107" s="188">
        <v>3552</v>
      </c>
      <c r="FF107" s="188">
        <v>4030</v>
      </c>
      <c r="FG107" s="188">
        <v>-1459</v>
      </c>
      <c r="FH107" s="188">
        <v>-263</v>
      </c>
      <c r="FI107" s="188">
        <v>4915</v>
      </c>
      <c r="FK107" s="188">
        <v>5032</v>
      </c>
      <c r="FL107" s="188">
        <v>0</v>
      </c>
      <c r="FM107" s="188">
        <v>6133</v>
      </c>
      <c r="FN107" s="188">
        <v>4875</v>
      </c>
      <c r="FO107" s="188">
        <v>780</v>
      </c>
      <c r="FP107" s="188">
        <v>9479</v>
      </c>
      <c r="FQ107" s="188">
        <v>4128</v>
      </c>
      <c r="FR107" s="188">
        <v>-2183</v>
      </c>
      <c r="FS107" s="188">
        <v>-81</v>
      </c>
      <c r="FT107" s="188">
        <v>2607</v>
      </c>
      <c r="FV107" s="188">
        <v>5885</v>
      </c>
      <c r="FW107" s="188">
        <v>0</v>
      </c>
      <c r="FX107" s="188">
        <v>1488</v>
      </c>
      <c r="FY107" s="188">
        <v>2646</v>
      </c>
      <c r="FZ107" s="188">
        <v>2402</v>
      </c>
      <c r="GA107" s="188">
        <v>14070</v>
      </c>
      <c r="GB107" s="188">
        <v>5522</v>
      </c>
      <c r="GC107" s="188">
        <v>-2960</v>
      </c>
      <c r="GD107" s="188">
        <v>-100</v>
      </c>
      <c r="GE107" s="188">
        <v>1181</v>
      </c>
      <c r="GG107" s="188">
        <v>5031</v>
      </c>
      <c r="GH107" s="188">
        <v>0</v>
      </c>
      <c r="GI107" s="188">
        <v>7724</v>
      </c>
      <c r="GJ107" s="188">
        <v>2562</v>
      </c>
      <c r="GK107" s="188">
        <v>3185</v>
      </c>
      <c r="GL107" s="188">
        <v>4420</v>
      </c>
      <c r="GM107" s="188">
        <v>4827</v>
      </c>
      <c r="GN107" s="188">
        <v>-894</v>
      </c>
      <c r="GO107" s="188">
        <v>-232</v>
      </c>
      <c r="GP107" s="188">
        <v>4303</v>
      </c>
      <c r="GR107" s="188">
        <v>6358</v>
      </c>
      <c r="GS107" s="188">
        <v>0</v>
      </c>
      <c r="GT107" s="188">
        <v>1794</v>
      </c>
      <c r="GU107" s="188">
        <v>2503</v>
      </c>
      <c r="GV107" s="188">
        <v>3513</v>
      </c>
      <c r="GW107" s="188">
        <v>10049</v>
      </c>
      <c r="GX107" s="188">
        <v>5587</v>
      </c>
      <c r="GY107" s="188">
        <v>-726</v>
      </c>
      <c r="GZ107" s="188">
        <v>0</v>
      </c>
      <c r="HA107" s="188">
        <v>0</v>
      </c>
      <c r="HC107" s="188">
        <v>6067</v>
      </c>
      <c r="HD107" s="188">
        <v>0</v>
      </c>
      <c r="HE107" s="188">
        <v>1064</v>
      </c>
      <c r="HF107" s="188">
        <v>2157</v>
      </c>
      <c r="HG107" s="188">
        <v>991</v>
      </c>
      <c r="HH107" s="188">
        <v>12493</v>
      </c>
      <c r="HI107" s="188">
        <v>8143</v>
      </c>
      <c r="HJ107" s="188">
        <v>-2306</v>
      </c>
      <c r="HK107" s="188">
        <v>0</v>
      </c>
      <c r="HL107" s="188">
        <v>0</v>
      </c>
      <c r="HN107" s="188">
        <v>7084</v>
      </c>
      <c r="HO107" s="188">
        <v>0</v>
      </c>
      <c r="HP107" s="188">
        <v>1323</v>
      </c>
      <c r="HQ107" s="188">
        <v>1054</v>
      </c>
      <c r="HR107" s="188">
        <v>1446</v>
      </c>
      <c r="HS107" s="188">
        <v>13401</v>
      </c>
      <c r="HT107" s="188">
        <v>7134</v>
      </c>
      <c r="HU107" s="188">
        <v>91</v>
      </c>
      <c r="HV107" s="188">
        <v>-151</v>
      </c>
      <c r="HW107" s="188">
        <v>0</v>
      </c>
      <c r="HY107" s="188">
        <v>5958</v>
      </c>
      <c r="HZ107" s="188">
        <v>0</v>
      </c>
      <c r="IA107" s="188">
        <v>6605</v>
      </c>
      <c r="IB107" s="188">
        <v>4949</v>
      </c>
      <c r="IC107" s="188">
        <v>1648</v>
      </c>
      <c r="ID107" s="188">
        <v>4578</v>
      </c>
      <c r="IE107" s="188">
        <v>5150</v>
      </c>
      <c r="IF107" s="188">
        <v>-683</v>
      </c>
      <c r="IG107" s="188">
        <v>-201</v>
      </c>
      <c r="IH107" s="188">
        <v>4071</v>
      </c>
      <c r="IJ107" s="188">
        <v>7077</v>
      </c>
      <c r="IK107" s="188">
        <v>0</v>
      </c>
      <c r="IL107" s="188">
        <v>961</v>
      </c>
      <c r="IM107" s="188">
        <v>2211</v>
      </c>
      <c r="IN107" s="188">
        <v>6278</v>
      </c>
      <c r="IO107" s="188">
        <v>7406</v>
      </c>
      <c r="IP107" s="188">
        <v>7321</v>
      </c>
      <c r="IQ107" s="188">
        <v>-284</v>
      </c>
      <c r="IR107" s="188">
        <v>-151</v>
      </c>
      <c r="IS107" s="188">
        <v>0</v>
      </c>
      <c r="IU107" s="188">
        <v>5930</v>
      </c>
      <c r="IV107" s="188">
        <v>0</v>
      </c>
      <c r="IW107" s="188">
        <v>6787</v>
      </c>
      <c r="IX107" s="188">
        <v>3066</v>
      </c>
      <c r="IY107" s="188">
        <v>476</v>
      </c>
      <c r="IZ107" s="188">
        <v>7400</v>
      </c>
      <c r="JA107" s="188">
        <v>5163</v>
      </c>
      <c r="JB107" s="188">
        <v>-482</v>
      </c>
      <c r="JC107" s="188">
        <v>-193</v>
      </c>
      <c r="JD107" s="188">
        <v>4189</v>
      </c>
      <c r="JF107" s="188">
        <v>6968</v>
      </c>
      <c r="JG107" s="188">
        <v>0</v>
      </c>
      <c r="JH107" s="188">
        <v>7048</v>
      </c>
      <c r="JI107" s="188">
        <v>7531</v>
      </c>
      <c r="JJ107" s="188">
        <v>3666</v>
      </c>
      <c r="JK107" s="188">
        <v>1438</v>
      </c>
      <c r="JL107" s="188">
        <v>4092</v>
      </c>
      <c r="JM107" s="188">
        <v>-3347</v>
      </c>
      <c r="JN107" s="188">
        <v>-174</v>
      </c>
      <c r="JO107" s="188">
        <v>2644</v>
      </c>
      <c r="JQ107" s="188">
        <v>7078</v>
      </c>
      <c r="JR107" s="188">
        <v>0</v>
      </c>
      <c r="JS107" s="188">
        <v>1001</v>
      </c>
      <c r="JT107" s="188">
        <v>1447</v>
      </c>
      <c r="JU107" s="188">
        <v>6158</v>
      </c>
      <c r="JV107" s="188">
        <v>6099</v>
      </c>
      <c r="JW107" s="188">
        <v>7999</v>
      </c>
      <c r="JX107" s="188">
        <v>-144</v>
      </c>
      <c r="JY107" s="188">
        <v>-151</v>
      </c>
      <c r="JZ107" s="188">
        <v>0</v>
      </c>
      <c r="KB107" s="188">
        <v>4252</v>
      </c>
      <c r="KC107" s="188">
        <v>0</v>
      </c>
      <c r="KD107" s="188">
        <v>7545</v>
      </c>
      <c r="KE107" s="188">
        <v>1213</v>
      </c>
      <c r="KF107" s="188">
        <v>-565</v>
      </c>
      <c r="KG107" s="188">
        <v>9142</v>
      </c>
      <c r="KH107" s="188">
        <v>3880</v>
      </c>
      <c r="KI107" s="188">
        <v>-2494</v>
      </c>
      <c r="KJ107" s="188">
        <v>-232</v>
      </c>
      <c r="KK107" s="188">
        <v>4643</v>
      </c>
      <c r="KM107" s="188">
        <v>7096</v>
      </c>
      <c r="KN107" s="188">
        <v>0</v>
      </c>
      <c r="KO107" s="188">
        <v>7504</v>
      </c>
      <c r="KP107" s="188">
        <v>2731</v>
      </c>
      <c r="KQ107" s="188">
        <v>2218</v>
      </c>
      <c r="KR107" s="188">
        <v>2794</v>
      </c>
      <c r="KS107" s="188">
        <v>3812</v>
      </c>
      <c r="KT107" s="188">
        <v>2085</v>
      </c>
      <c r="KU107" s="188">
        <v>-151</v>
      </c>
      <c r="KV107" s="188">
        <v>1727</v>
      </c>
      <c r="KX107" s="188">
        <v>6083</v>
      </c>
      <c r="KY107" s="188">
        <v>0</v>
      </c>
      <c r="KZ107" s="188">
        <v>781</v>
      </c>
      <c r="LA107" s="188">
        <v>1857</v>
      </c>
      <c r="LB107" s="188">
        <v>5992</v>
      </c>
      <c r="LC107" s="188">
        <v>10453</v>
      </c>
      <c r="LD107" s="188">
        <v>8075</v>
      </c>
      <c r="LE107" s="188">
        <v>-1258</v>
      </c>
      <c r="LF107" s="188">
        <v>-202</v>
      </c>
      <c r="LG107" s="188">
        <v>0</v>
      </c>
      <c r="LI107" s="188">
        <v>7100</v>
      </c>
      <c r="LJ107" s="188">
        <v>0</v>
      </c>
      <c r="LK107" s="188">
        <v>6802</v>
      </c>
      <c r="LL107" s="188">
        <v>2807</v>
      </c>
      <c r="LM107" s="188">
        <v>3280</v>
      </c>
      <c r="LN107" s="188">
        <v>1525</v>
      </c>
      <c r="LO107" s="188">
        <v>3917</v>
      </c>
      <c r="LP107" s="188">
        <v>2039</v>
      </c>
      <c r="LQ107" s="188">
        <v>-176</v>
      </c>
      <c r="LR107" s="188">
        <v>2286</v>
      </c>
      <c r="LT107" s="188">
        <v>6088</v>
      </c>
      <c r="LU107" s="188">
        <v>0</v>
      </c>
      <c r="LV107" s="188">
        <v>1222</v>
      </c>
      <c r="LW107" s="188">
        <v>4968</v>
      </c>
      <c r="LX107" s="188">
        <v>8204</v>
      </c>
      <c r="LY107" s="188">
        <v>3499</v>
      </c>
      <c r="LZ107" s="188">
        <v>8433</v>
      </c>
      <c r="MA107" s="188">
        <v>907</v>
      </c>
      <c r="MB107" s="188">
        <v>-151</v>
      </c>
      <c r="MC107" s="188">
        <v>0</v>
      </c>
    </row>
    <row r="108" spans="2:341">
      <c r="B108" s="208">
        <f t="shared" si="30"/>
        <v>6408.4666666666662</v>
      </c>
      <c r="C108" s="208">
        <f t="shared" si="31"/>
        <v>0</v>
      </c>
      <c r="D108" s="208">
        <f t="shared" si="32"/>
        <v>3898.6333333333332</v>
      </c>
      <c r="E108" s="208">
        <f t="shared" si="33"/>
        <v>3018.9</v>
      </c>
      <c r="F108" s="208">
        <f t="shared" si="34"/>
        <v>3296.7</v>
      </c>
      <c r="G108" s="208">
        <f t="shared" si="35"/>
        <v>7344.9</v>
      </c>
      <c r="H108" s="208">
        <f t="shared" si="36"/>
        <v>5741.666666666667</v>
      </c>
      <c r="I108" s="208">
        <f t="shared" si="37"/>
        <v>-805.2</v>
      </c>
      <c r="J108" s="208">
        <f t="shared" si="38"/>
        <v>-153.33333333333334</v>
      </c>
      <c r="K108" s="208">
        <f t="shared" si="39"/>
        <v>1828.7666666666667</v>
      </c>
      <c r="M108" s="188">
        <v>7075</v>
      </c>
      <c r="N108" s="188">
        <v>0</v>
      </c>
      <c r="O108" s="188">
        <v>1715</v>
      </c>
      <c r="P108" s="188">
        <v>2887</v>
      </c>
      <c r="Q108" s="188">
        <v>7409</v>
      </c>
      <c r="R108" s="188">
        <v>5161</v>
      </c>
      <c r="S108" s="188">
        <v>7180</v>
      </c>
      <c r="T108" s="188">
        <v>-1175</v>
      </c>
      <c r="U108" s="188">
        <v>-119</v>
      </c>
      <c r="V108" s="188">
        <v>0</v>
      </c>
      <c r="X108" s="188">
        <v>7078</v>
      </c>
      <c r="Y108" s="188">
        <v>0</v>
      </c>
      <c r="Z108" s="188">
        <v>1670</v>
      </c>
      <c r="AA108" s="188">
        <v>912</v>
      </c>
      <c r="AB108" s="188">
        <v>3769</v>
      </c>
      <c r="AC108" s="188">
        <v>12715</v>
      </c>
      <c r="AD108" s="188">
        <v>4397</v>
      </c>
      <c r="AE108" s="188">
        <v>-1707</v>
      </c>
      <c r="AF108" s="188">
        <v>-102</v>
      </c>
      <c r="AG108" s="188">
        <v>2370</v>
      </c>
      <c r="AI108" s="188">
        <v>6890</v>
      </c>
      <c r="AJ108" s="188">
        <v>0</v>
      </c>
      <c r="AK108" s="188">
        <v>7953</v>
      </c>
      <c r="AL108" s="188">
        <v>2820</v>
      </c>
      <c r="AM108" s="188">
        <v>1997</v>
      </c>
      <c r="AN108" s="188">
        <v>5878</v>
      </c>
      <c r="AO108" s="188">
        <v>3699</v>
      </c>
      <c r="AP108" s="188">
        <v>-1106</v>
      </c>
      <c r="AQ108" s="188">
        <v>-284</v>
      </c>
      <c r="AR108" s="188">
        <v>3818</v>
      </c>
      <c r="AT108" s="188">
        <v>7086</v>
      </c>
      <c r="AU108" s="188">
        <v>0</v>
      </c>
      <c r="AV108" s="188">
        <v>1160</v>
      </c>
      <c r="AW108" s="188">
        <v>2089</v>
      </c>
      <c r="AX108" s="188">
        <v>6220</v>
      </c>
      <c r="AY108" s="188">
        <v>7627</v>
      </c>
      <c r="AZ108" s="188">
        <v>8312</v>
      </c>
      <c r="BA108" s="188">
        <v>-1863</v>
      </c>
      <c r="BB108" s="188">
        <v>-150</v>
      </c>
      <c r="BC108" s="188">
        <v>0</v>
      </c>
      <c r="BE108" s="188">
        <v>5943</v>
      </c>
      <c r="BF108" s="188">
        <v>0</v>
      </c>
      <c r="BG108" s="188">
        <v>6396</v>
      </c>
      <c r="BH108" s="188">
        <v>5621</v>
      </c>
      <c r="BI108" s="188">
        <v>1379</v>
      </c>
      <c r="BJ108" s="188">
        <v>4792</v>
      </c>
      <c r="BK108" s="188">
        <v>5125</v>
      </c>
      <c r="BL108" s="188">
        <v>-1543</v>
      </c>
      <c r="BM108" s="188">
        <v>-240</v>
      </c>
      <c r="BN108" s="188">
        <v>3192</v>
      </c>
      <c r="BP108" s="188">
        <v>6606</v>
      </c>
      <c r="BQ108" s="188">
        <v>0</v>
      </c>
      <c r="BR108" s="188">
        <v>772</v>
      </c>
      <c r="BS108" s="188">
        <v>1810</v>
      </c>
      <c r="BT108" s="188">
        <v>5952</v>
      </c>
      <c r="BU108" s="188">
        <v>8335</v>
      </c>
      <c r="BV108" s="188">
        <v>7960</v>
      </c>
      <c r="BW108" s="188">
        <v>-43</v>
      </c>
      <c r="BX108" s="188">
        <v>-151</v>
      </c>
      <c r="BY108" s="188">
        <v>0</v>
      </c>
      <c r="CA108" s="188">
        <v>6850</v>
      </c>
      <c r="CB108" s="188">
        <v>0</v>
      </c>
      <c r="CC108" s="188">
        <v>8459</v>
      </c>
      <c r="CD108" s="188">
        <v>3709</v>
      </c>
      <c r="CE108" s="188">
        <v>1792</v>
      </c>
      <c r="CF108" s="188">
        <v>5071</v>
      </c>
      <c r="CG108" s="188">
        <v>4038</v>
      </c>
      <c r="CH108" s="188">
        <v>-997</v>
      </c>
      <c r="CI108" s="188">
        <v>-283</v>
      </c>
      <c r="CJ108" s="188">
        <v>4111</v>
      </c>
      <c r="CL108" s="188">
        <v>5060</v>
      </c>
      <c r="CM108" s="188">
        <v>0</v>
      </c>
      <c r="CN108" s="188">
        <v>7077</v>
      </c>
      <c r="CO108" s="188">
        <v>6783</v>
      </c>
      <c r="CP108" s="188">
        <v>3770</v>
      </c>
      <c r="CQ108" s="188">
        <v>2096</v>
      </c>
      <c r="CR108" s="188">
        <v>4116</v>
      </c>
      <c r="CS108" s="188">
        <v>523</v>
      </c>
      <c r="CT108" s="188">
        <v>-100</v>
      </c>
      <c r="CU108" s="188">
        <v>1184</v>
      </c>
      <c r="CV108" s="190"/>
      <c r="CW108" s="188">
        <v>6070</v>
      </c>
      <c r="CX108" s="188">
        <v>0</v>
      </c>
      <c r="CY108" s="188">
        <v>1857</v>
      </c>
      <c r="CZ108" s="188">
        <v>2654</v>
      </c>
      <c r="DA108" s="188">
        <v>2990</v>
      </c>
      <c r="DB108" s="188">
        <v>8199</v>
      </c>
      <c r="DC108" s="188">
        <v>8512</v>
      </c>
      <c r="DD108" s="188">
        <v>-2122</v>
      </c>
      <c r="DE108" s="188">
        <v>0</v>
      </c>
      <c r="DF108" s="188">
        <v>0</v>
      </c>
      <c r="DH108" s="188">
        <v>6946</v>
      </c>
      <c r="DI108" s="188">
        <v>0</v>
      </c>
      <c r="DJ108" s="188">
        <v>2156</v>
      </c>
      <c r="DK108" s="188">
        <v>2377</v>
      </c>
      <c r="DL108" s="188">
        <v>3018</v>
      </c>
      <c r="DM108" s="188">
        <v>10108</v>
      </c>
      <c r="DN108" s="188">
        <v>3817</v>
      </c>
      <c r="DO108" s="188">
        <v>418</v>
      </c>
      <c r="DP108" s="188">
        <v>-284</v>
      </c>
      <c r="DQ108" s="188">
        <v>4525</v>
      </c>
      <c r="DS108" s="188">
        <v>7091</v>
      </c>
      <c r="DT108" s="188">
        <v>0</v>
      </c>
      <c r="DU108" s="188">
        <v>1205</v>
      </c>
      <c r="DV108" s="188">
        <v>1814</v>
      </c>
      <c r="DW108" s="188">
        <v>4835</v>
      </c>
      <c r="DX108" s="188">
        <v>6226</v>
      </c>
      <c r="DY108" s="188">
        <v>4682</v>
      </c>
      <c r="DZ108" s="188">
        <v>-245</v>
      </c>
      <c r="EA108" s="188">
        <v>-151</v>
      </c>
      <c r="EB108" s="188">
        <v>4501</v>
      </c>
      <c r="ED108" s="188">
        <v>7079</v>
      </c>
      <c r="EE108" s="188">
        <v>0</v>
      </c>
      <c r="EF108" s="188">
        <v>1196</v>
      </c>
      <c r="EG108" s="188">
        <v>1844</v>
      </c>
      <c r="EH108" s="188">
        <v>1883</v>
      </c>
      <c r="EI108" s="188">
        <v>12473</v>
      </c>
      <c r="EJ108" s="188">
        <v>7641</v>
      </c>
      <c r="EK108" s="188">
        <v>-1300</v>
      </c>
      <c r="EL108" s="188">
        <v>-100</v>
      </c>
      <c r="EM108" s="188">
        <v>0</v>
      </c>
      <c r="EO108" s="188">
        <v>6538</v>
      </c>
      <c r="EP108" s="188">
        <v>0</v>
      </c>
      <c r="EQ108" s="188">
        <v>4736</v>
      </c>
      <c r="ER108" s="188">
        <v>2180</v>
      </c>
      <c r="ES108" s="188">
        <v>589</v>
      </c>
      <c r="ET108" s="188">
        <v>9504</v>
      </c>
      <c r="EU108" s="188">
        <v>5882</v>
      </c>
      <c r="EV108" s="188">
        <v>-809</v>
      </c>
      <c r="EW108" s="188">
        <v>0</v>
      </c>
      <c r="EX108" s="188">
        <v>0</v>
      </c>
      <c r="EZ108" s="188">
        <v>6850</v>
      </c>
      <c r="FA108" s="188">
        <v>0</v>
      </c>
      <c r="FB108" s="188">
        <v>5073</v>
      </c>
      <c r="FC108" s="188">
        <v>4351</v>
      </c>
      <c r="FD108" s="188">
        <v>4370</v>
      </c>
      <c r="FE108" s="188">
        <v>3552</v>
      </c>
      <c r="FF108" s="188">
        <v>4030</v>
      </c>
      <c r="FG108" s="188">
        <v>-1316</v>
      </c>
      <c r="FH108" s="188">
        <v>-268</v>
      </c>
      <c r="FI108" s="188">
        <v>4859</v>
      </c>
      <c r="FK108" s="188">
        <v>5034</v>
      </c>
      <c r="FL108" s="188">
        <v>0</v>
      </c>
      <c r="FM108" s="188">
        <v>6151</v>
      </c>
      <c r="FN108" s="188">
        <v>5203</v>
      </c>
      <c r="FO108" s="188">
        <v>995</v>
      </c>
      <c r="FP108" s="188">
        <v>9497</v>
      </c>
      <c r="FQ108" s="188">
        <v>4128</v>
      </c>
      <c r="FR108" s="188">
        <v>-2350</v>
      </c>
      <c r="FS108" s="188">
        <v>-90</v>
      </c>
      <c r="FT108" s="188">
        <v>2285</v>
      </c>
      <c r="FV108" s="188">
        <v>5885</v>
      </c>
      <c r="FW108" s="188">
        <v>0</v>
      </c>
      <c r="FX108" s="188">
        <v>1477</v>
      </c>
      <c r="FY108" s="188">
        <v>2564</v>
      </c>
      <c r="FZ108" s="188">
        <v>2499</v>
      </c>
      <c r="GA108" s="188">
        <v>13963</v>
      </c>
      <c r="GB108" s="188">
        <v>5522</v>
      </c>
      <c r="GC108" s="188">
        <v>-2501</v>
      </c>
      <c r="GD108" s="188">
        <v>-100</v>
      </c>
      <c r="GE108" s="188">
        <v>963</v>
      </c>
      <c r="GG108" s="188">
        <v>5029</v>
      </c>
      <c r="GH108" s="188">
        <v>0</v>
      </c>
      <c r="GI108" s="188">
        <v>7725</v>
      </c>
      <c r="GJ108" s="188">
        <v>2628</v>
      </c>
      <c r="GK108" s="188">
        <v>3160</v>
      </c>
      <c r="GL108" s="188">
        <v>4530</v>
      </c>
      <c r="GM108" s="188">
        <v>4827</v>
      </c>
      <c r="GN108" s="188">
        <v>-955</v>
      </c>
      <c r="GO108" s="188">
        <v>-232</v>
      </c>
      <c r="GP108" s="188">
        <v>4255</v>
      </c>
      <c r="GR108" s="188">
        <v>6363</v>
      </c>
      <c r="GS108" s="188">
        <v>0</v>
      </c>
      <c r="GT108" s="188">
        <v>1797</v>
      </c>
      <c r="GU108" s="188">
        <v>2478</v>
      </c>
      <c r="GV108" s="188">
        <v>3656</v>
      </c>
      <c r="GW108" s="188">
        <v>10063</v>
      </c>
      <c r="GX108" s="188">
        <v>5514</v>
      </c>
      <c r="GY108" s="188">
        <v>-738</v>
      </c>
      <c r="GZ108" s="188">
        <v>0</v>
      </c>
      <c r="HA108" s="188">
        <v>0</v>
      </c>
      <c r="HC108" s="188">
        <v>6069</v>
      </c>
      <c r="HD108" s="188">
        <v>0</v>
      </c>
      <c r="HE108" s="188">
        <v>1071</v>
      </c>
      <c r="HF108" s="188">
        <v>2211</v>
      </c>
      <c r="HG108" s="188">
        <v>894</v>
      </c>
      <c r="HH108" s="188">
        <v>12441</v>
      </c>
      <c r="HI108" s="188">
        <v>8015</v>
      </c>
      <c r="HJ108" s="188">
        <v>-2064</v>
      </c>
      <c r="HK108" s="188">
        <v>0</v>
      </c>
      <c r="HL108" s="188">
        <v>0</v>
      </c>
      <c r="HN108" s="188">
        <v>7082</v>
      </c>
      <c r="HO108" s="188">
        <v>0</v>
      </c>
      <c r="HP108" s="188">
        <v>1313</v>
      </c>
      <c r="HQ108" s="188">
        <v>1031</v>
      </c>
      <c r="HR108" s="188">
        <v>1424</v>
      </c>
      <c r="HS108" s="188">
        <v>13475</v>
      </c>
      <c r="HT108" s="188">
        <v>7055</v>
      </c>
      <c r="HU108" s="188">
        <v>250</v>
      </c>
      <c r="HV108" s="188">
        <v>-151</v>
      </c>
      <c r="HW108" s="188">
        <v>0</v>
      </c>
      <c r="HY108" s="188">
        <v>5960</v>
      </c>
      <c r="HZ108" s="188">
        <v>0</v>
      </c>
      <c r="IA108" s="188">
        <v>6595</v>
      </c>
      <c r="IB108" s="188">
        <v>4864</v>
      </c>
      <c r="IC108" s="188">
        <v>1727</v>
      </c>
      <c r="ID108" s="188">
        <v>4596</v>
      </c>
      <c r="IE108" s="188">
        <v>5153</v>
      </c>
      <c r="IF108" s="188">
        <v>-707</v>
      </c>
      <c r="IG108" s="188">
        <v>-202</v>
      </c>
      <c r="IH108" s="188">
        <v>4000</v>
      </c>
      <c r="IJ108" s="188">
        <v>7071</v>
      </c>
      <c r="IK108" s="188">
        <v>0</v>
      </c>
      <c r="IL108" s="188">
        <v>968</v>
      </c>
      <c r="IM108" s="188">
        <v>2284</v>
      </c>
      <c r="IN108" s="188">
        <v>6236</v>
      </c>
      <c r="IO108" s="188">
        <v>7402</v>
      </c>
      <c r="IP108" s="188">
        <v>7343</v>
      </c>
      <c r="IQ108" s="188">
        <v>-205</v>
      </c>
      <c r="IR108" s="188">
        <v>-151</v>
      </c>
      <c r="IS108" s="188">
        <v>0</v>
      </c>
      <c r="IU108" s="188">
        <v>5932</v>
      </c>
      <c r="IV108" s="188">
        <v>0</v>
      </c>
      <c r="IW108" s="188">
        <v>6819</v>
      </c>
      <c r="IX108" s="188">
        <v>3191</v>
      </c>
      <c r="IY108" s="188">
        <v>626</v>
      </c>
      <c r="IZ108" s="188">
        <v>7405</v>
      </c>
      <c r="JA108" s="188">
        <v>5163</v>
      </c>
      <c r="JB108" s="188">
        <v>-741</v>
      </c>
      <c r="JC108" s="188">
        <v>-194</v>
      </c>
      <c r="JD108" s="188">
        <v>4116</v>
      </c>
      <c r="JF108" s="188">
        <v>6969</v>
      </c>
      <c r="JG108" s="188">
        <v>0</v>
      </c>
      <c r="JH108" s="188">
        <v>7020</v>
      </c>
      <c r="JI108" s="188">
        <v>7568</v>
      </c>
      <c r="JJ108" s="188">
        <v>3314</v>
      </c>
      <c r="JK108" s="188">
        <v>1530</v>
      </c>
      <c r="JL108" s="188">
        <v>4092</v>
      </c>
      <c r="JM108" s="188">
        <v>-3093</v>
      </c>
      <c r="JN108" s="188">
        <v>-170</v>
      </c>
      <c r="JO108" s="188">
        <v>2549</v>
      </c>
      <c r="JQ108" s="188">
        <v>7082</v>
      </c>
      <c r="JR108" s="188">
        <v>0</v>
      </c>
      <c r="JS108" s="188">
        <v>971</v>
      </c>
      <c r="JT108" s="188">
        <v>1456</v>
      </c>
      <c r="JU108" s="188">
        <v>5967</v>
      </c>
      <c r="JV108" s="188">
        <v>6091</v>
      </c>
      <c r="JW108" s="188">
        <v>7948</v>
      </c>
      <c r="JX108" s="188">
        <v>61</v>
      </c>
      <c r="JY108" s="188">
        <v>-151</v>
      </c>
      <c r="JZ108" s="188">
        <v>0</v>
      </c>
      <c r="KB108" s="188">
        <v>4253</v>
      </c>
      <c r="KC108" s="188">
        <v>0</v>
      </c>
      <c r="KD108" s="188">
        <v>7356</v>
      </c>
      <c r="KE108" s="188">
        <v>1145</v>
      </c>
      <c r="KF108" s="188">
        <v>-846</v>
      </c>
      <c r="KG108" s="188">
        <v>9150</v>
      </c>
      <c r="KH108" s="188">
        <v>3880</v>
      </c>
      <c r="KI108" s="188">
        <v>-2063</v>
      </c>
      <c r="KJ108" s="188">
        <v>-233</v>
      </c>
      <c r="KK108" s="188">
        <v>4611</v>
      </c>
      <c r="KM108" s="188">
        <v>7099</v>
      </c>
      <c r="KN108" s="188">
        <v>0</v>
      </c>
      <c r="KO108" s="188">
        <v>7498</v>
      </c>
      <c r="KP108" s="188">
        <v>2711</v>
      </c>
      <c r="KQ108" s="188">
        <v>2431</v>
      </c>
      <c r="KR108" s="188">
        <v>2742</v>
      </c>
      <c r="KS108" s="188">
        <v>3812</v>
      </c>
      <c r="KT108" s="188">
        <v>2056</v>
      </c>
      <c r="KU108" s="188">
        <v>-165</v>
      </c>
      <c r="KV108" s="188">
        <v>1524</v>
      </c>
      <c r="KX108" s="188">
        <v>6077</v>
      </c>
      <c r="KY108" s="188">
        <v>0</v>
      </c>
      <c r="KZ108" s="188">
        <v>789</v>
      </c>
      <c r="LA108" s="188">
        <v>1771</v>
      </c>
      <c r="LB108" s="188">
        <v>5836</v>
      </c>
      <c r="LC108" s="188">
        <v>10567</v>
      </c>
      <c r="LD108" s="188">
        <v>8044</v>
      </c>
      <c r="LE108" s="188">
        <v>-1063</v>
      </c>
      <c r="LF108" s="188">
        <v>-202</v>
      </c>
      <c r="LG108" s="188">
        <v>0</v>
      </c>
      <c r="LI108" s="188">
        <v>7101</v>
      </c>
      <c r="LJ108" s="188">
        <v>0</v>
      </c>
      <c r="LK108" s="188">
        <v>6797</v>
      </c>
      <c r="LL108" s="188">
        <v>2853</v>
      </c>
      <c r="LM108" s="188">
        <v>3365</v>
      </c>
      <c r="LN108" s="188">
        <v>1505</v>
      </c>
      <c r="LO108" s="188">
        <v>3917</v>
      </c>
      <c r="LP108" s="188">
        <v>2383</v>
      </c>
      <c r="LQ108" s="188">
        <v>-176</v>
      </c>
      <c r="LR108" s="188">
        <v>2000</v>
      </c>
      <c r="LT108" s="188">
        <v>6086</v>
      </c>
      <c r="LU108" s="188">
        <v>0</v>
      </c>
      <c r="LV108" s="188">
        <v>1187</v>
      </c>
      <c r="LW108" s="188">
        <v>4758</v>
      </c>
      <c r="LX108" s="188">
        <v>7644</v>
      </c>
      <c r="LY108" s="188">
        <v>3653</v>
      </c>
      <c r="LZ108" s="188">
        <v>8446</v>
      </c>
      <c r="MA108" s="188">
        <v>859</v>
      </c>
      <c r="MB108" s="188">
        <v>-151</v>
      </c>
      <c r="MC108" s="188">
        <v>0</v>
      </c>
    </row>
    <row r="109" spans="2:341">
      <c r="B109" s="208">
        <f t="shared" si="30"/>
        <v>6408.4</v>
      </c>
      <c r="C109" s="208">
        <f t="shared" si="31"/>
        <v>0</v>
      </c>
      <c r="D109" s="208">
        <f t="shared" si="32"/>
        <v>3883.4</v>
      </c>
      <c r="E109" s="208">
        <f t="shared" si="33"/>
        <v>3074.7333333333331</v>
      </c>
      <c r="F109" s="208">
        <f t="shared" si="34"/>
        <v>3333.7</v>
      </c>
      <c r="G109" s="208">
        <f t="shared" si="35"/>
        <v>7375.9</v>
      </c>
      <c r="H109" s="208">
        <f t="shared" si="36"/>
        <v>5715.3</v>
      </c>
      <c r="I109" s="208">
        <f t="shared" si="37"/>
        <v>-709.0333333333333</v>
      </c>
      <c r="J109" s="208">
        <f t="shared" si="38"/>
        <v>-153.43333333333334</v>
      </c>
      <c r="K109" s="208">
        <f t="shared" si="39"/>
        <v>1764</v>
      </c>
      <c r="M109" s="188">
        <v>7080</v>
      </c>
      <c r="N109" s="188">
        <v>0</v>
      </c>
      <c r="O109" s="188">
        <v>1724</v>
      </c>
      <c r="P109" s="188">
        <v>2731</v>
      </c>
      <c r="Q109" s="188">
        <v>7805</v>
      </c>
      <c r="R109" s="188">
        <v>5104</v>
      </c>
      <c r="S109" s="188">
        <v>7142</v>
      </c>
      <c r="T109" s="188">
        <v>-1048</v>
      </c>
      <c r="U109" s="188">
        <v>-119</v>
      </c>
      <c r="V109" s="188">
        <v>0</v>
      </c>
      <c r="X109" s="188">
        <v>7079</v>
      </c>
      <c r="Y109" s="188">
        <v>0</v>
      </c>
      <c r="Z109" s="188">
        <v>1659</v>
      </c>
      <c r="AA109" s="188">
        <v>997</v>
      </c>
      <c r="AB109" s="188">
        <v>3607</v>
      </c>
      <c r="AC109" s="188">
        <v>12802</v>
      </c>
      <c r="AD109" s="188">
        <v>4331</v>
      </c>
      <c r="AE109" s="188">
        <v>-1449</v>
      </c>
      <c r="AF109" s="188">
        <v>-102</v>
      </c>
      <c r="AG109" s="188">
        <v>2351</v>
      </c>
      <c r="AI109" s="188">
        <v>6888</v>
      </c>
      <c r="AJ109" s="188">
        <v>0</v>
      </c>
      <c r="AK109" s="188">
        <v>7943</v>
      </c>
      <c r="AL109" s="188">
        <v>2946</v>
      </c>
      <c r="AM109" s="188">
        <v>2013</v>
      </c>
      <c r="AN109" s="188">
        <v>5888</v>
      </c>
      <c r="AO109" s="188">
        <v>3719</v>
      </c>
      <c r="AP109" s="188">
        <v>-1069</v>
      </c>
      <c r="AQ109" s="188">
        <v>-284</v>
      </c>
      <c r="AR109" s="188">
        <v>3782</v>
      </c>
      <c r="AT109" s="188">
        <v>7085</v>
      </c>
      <c r="AU109" s="188">
        <v>0</v>
      </c>
      <c r="AV109" s="188">
        <v>1085</v>
      </c>
      <c r="AW109" s="188">
        <v>2158</v>
      </c>
      <c r="AX109" s="188">
        <v>5722</v>
      </c>
      <c r="AY109" s="188">
        <v>8474</v>
      </c>
      <c r="AZ109" s="188">
        <v>8237</v>
      </c>
      <c r="BA109" s="188">
        <v>-1923</v>
      </c>
      <c r="BB109" s="188">
        <v>-151</v>
      </c>
      <c r="BC109" s="188">
        <v>0</v>
      </c>
      <c r="BE109" s="188">
        <v>5948</v>
      </c>
      <c r="BF109" s="188">
        <v>0</v>
      </c>
      <c r="BG109" s="188">
        <v>6408</v>
      </c>
      <c r="BH109" s="188">
        <v>5898</v>
      </c>
      <c r="BI109" s="188">
        <v>1498</v>
      </c>
      <c r="BJ109" s="188">
        <v>4775</v>
      </c>
      <c r="BK109" s="188">
        <v>5114</v>
      </c>
      <c r="BL109" s="188">
        <v>-1589</v>
      </c>
      <c r="BM109" s="188">
        <v>-263</v>
      </c>
      <c r="BN109" s="188">
        <v>3149</v>
      </c>
      <c r="BP109" s="188">
        <v>6593</v>
      </c>
      <c r="BQ109" s="188">
        <v>0</v>
      </c>
      <c r="BR109" s="188">
        <v>788</v>
      </c>
      <c r="BS109" s="188">
        <v>1789</v>
      </c>
      <c r="BT109" s="188">
        <v>6014</v>
      </c>
      <c r="BU109" s="188">
        <v>8397</v>
      </c>
      <c r="BV109" s="188">
        <v>7861</v>
      </c>
      <c r="BW109" s="188">
        <v>-152</v>
      </c>
      <c r="BX109" s="188">
        <v>-151</v>
      </c>
      <c r="BY109" s="188">
        <v>0</v>
      </c>
      <c r="CA109" s="188">
        <v>6856</v>
      </c>
      <c r="CB109" s="188">
        <v>0</v>
      </c>
      <c r="CC109" s="188">
        <v>8470</v>
      </c>
      <c r="CD109" s="188">
        <v>3617</v>
      </c>
      <c r="CE109" s="188">
        <v>1834</v>
      </c>
      <c r="CF109" s="188">
        <v>5164</v>
      </c>
      <c r="CG109" s="188">
        <v>4070</v>
      </c>
      <c r="CH109" s="188">
        <v>-969</v>
      </c>
      <c r="CI109" s="188">
        <v>-283</v>
      </c>
      <c r="CJ109" s="188">
        <v>4149</v>
      </c>
      <c r="CL109" s="188">
        <v>5050</v>
      </c>
      <c r="CM109" s="188">
        <v>0</v>
      </c>
      <c r="CN109" s="188">
        <v>6925</v>
      </c>
      <c r="CO109" s="188">
        <v>6854</v>
      </c>
      <c r="CP109" s="188">
        <v>4436</v>
      </c>
      <c r="CQ109" s="188">
        <v>2131</v>
      </c>
      <c r="CR109" s="188">
        <v>4111</v>
      </c>
      <c r="CS109" s="188">
        <v>411</v>
      </c>
      <c r="CT109" s="188">
        <v>-100</v>
      </c>
      <c r="CU109" s="188">
        <v>1011</v>
      </c>
      <c r="CV109" s="190"/>
      <c r="CW109" s="188">
        <v>6072</v>
      </c>
      <c r="CX109" s="188">
        <v>0</v>
      </c>
      <c r="CY109" s="188">
        <v>1805</v>
      </c>
      <c r="CZ109" s="188">
        <v>2907</v>
      </c>
      <c r="DA109" s="188">
        <v>2717</v>
      </c>
      <c r="DB109" s="188">
        <v>8206</v>
      </c>
      <c r="DC109" s="188">
        <v>8319</v>
      </c>
      <c r="DD109" s="188">
        <v>-1485</v>
      </c>
      <c r="DE109" s="188">
        <v>0</v>
      </c>
      <c r="DF109" s="188">
        <v>0</v>
      </c>
      <c r="DH109" s="188">
        <v>6944</v>
      </c>
      <c r="DI109" s="188">
        <v>0</v>
      </c>
      <c r="DJ109" s="188">
        <v>2103</v>
      </c>
      <c r="DK109" s="188">
        <v>2498</v>
      </c>
      <c r="DL109" s="188">
        <v>2620</v>
      </c>
      <c r="DM109" s="188">
        <v>10248</v>
      </c>
      <c r="DN109" s="188">
        <v>3821</v>
      </c>
      <c r="DO109" s="188">
        <v>764</v>
      </c>
      <c r="DP109" s="188">
        <v>-284</v>
      </c>
      <c r="DQ109" s="188">
        <v>4415</v>
      </c>
      <c r="DS109" s="188">
        <v>7094</v>
      </c>
      <c r="DT109" s="188">
        <v>0</v>
      </c>
      <c r="DU109" s="188">
        <v>1202</v>
      </c>
      <c r="DV109" s="188">
        <v>1892</v>
      </c>
      <c r="DW109" s="188">
        <v>4917</v>
      </c>
      <c r="DX109" s="188">
        <v>6223</v>
      </c>
      <c r="DY109" s="188">
        <v>4789</v>
      </c>
      <c r="DZ109" s="188">
        <v>-13</v>
      </c>
      <c r="EA109" s="188">
        <v>-151</v>
      </c>
      <c r="EB109" s="188">
        <v>4357</v>
      </c>
      <c r="ED109" s="188">
        <v>7081</v>
      </c>
      <c r="EE109" s="188">
        <v>0</v>
      </c>
      <c r="EF109" s="188">
        <v>1213</v>
      </c>
      <c r="EG109" s="188">
        <v>1759</v>
      </c>
      <c r="EH109" s="188">
        <v>1940</v>
      </c>
      <c r="EI109" s="188">
        <v>12512</v>
      </c>
      <c r="EJ109" s="188">
        <v>7644</v>
      </c>
      <c r="EK109" s="188">
        <v>-1160</v>
      </c>
      <c r="EL109" s="188">
        <v>-100</v>
      </c>
      <c r="EM109" s="188">
        <v>0</v>
      </c>
      <c r="EO109" s="188">
        <v>6543</v>
      </c>
      <c r="EP109" s="188">
        <v>0</v>
      </c>
      <c r="EQ109" s="188">
        <v>4765</v>
      </c>
      <c r="ER109" s="188">
        <v>2200</v>
      </c>
      <c r="ES109" s="188">
        <v>832</v>
      </c>
      <c r="ET109" s="188">
        <v>9521</v>
      </c>
      <c r="EU109" s="188">
        <v>5802</v>
      </c>
      <c r="EV109" s="188">
        <v>-1332</v>
      </c>
      <c r="EW109" s="188">
        <v>0</v>
      </c>
      <c r="EX109" s="188">
        <v>0</v>
      </c>
      <c r="EZ109" s="188">
        <v>6853</v>
      </c>
      <c r="FA109" s="188">
        <v>0</v>
      </c>
      <c r="FB109" s="188">
        <v>5053</v>
      </c>
      <c r="FC109" s="188">
        <v>4493</v>
      </c>
      <c r="FD109" s="188">
        <v>4400</v>
      </c>
      <c r="FE109" s="188">
        <v>3582</v>
      </c>
      <c r="FF109" s="188">
        <v>4038</v>
      </c>
      <c r="FG109" s="188">
        <v>-1305</v>
      </c>
      <c r="FH109" s="188">
        <v>-278</v>
      </c>
      <c r="FI109" s="188">
        <v>4786</v>
      </c>
      <c r="FK109" s="188">
        <v>5034</v>
      </c>
      <c r="FL109" s="188">
        <v>0</v>
      </c>
      <c r="FM109" s="188">
        <v>6083</v>
      </c>
      <c r="FN109" s="188">
        <v>5196</v>
      </c>
      <c r="FO109" s="188">
        <v>1260</v>
      </c>
      <c r="FP109" s="188">
        <v>9480</v>
      </c>
      <c r="FQ109" s="188">
        <v>4148</v>
      </c>
      <c r="FR109" s="188">
        <v>-1954</v>
      </c>
      <c r="FS109" s="188">
        <v>-102</v>
      </c>
      <c r="FT109" s="188">
        <v>1976</v>
      </c>
      <c r="FV109" s="188">
        <v>5882</v>
      </c>
      <c r="FW109" s="188">
        <v>0</v>
      </c>
      <c r="FX109" s="188">
        <v>1432</v>
      </c>
      <c r="FY109" s="188">
        <v>2788</v>
      </c>
      <c r="FZ109" s="188">
        <v>2483</v>
      </c>
      <c r="GA109" s="188">
        <v>13601</v>
      </c>
      <c r="GB109" s="188">
        <v>5530</v>
      </c>
      <c r="GC109" s="188">
        <v>-2324</v>
      </c>
      <c r="GD109" s="188">
        <v>-100</v>
      </c>
      <c r="GE109" s="188">
        <v>745</v>
      </c>
      <c r="GG109" s="188">
        <v>5030</v>
      </c>
      <c r="GH109" s="188">
        <v>0</v>
      </c>
      <c r="GI109" s="188">
        <v>7725</v>
      </c>
      <c r="GJ109" s="188">
        <v>2776</v>
      </c>
      <c r="GK109" s="188">
        <v>3148</v>
      </c>
      <c r="GL109" s="188">
        <v>4584</v>
      </c>
      <c r="GM109" s="188">
        <v>4816</v>
      </c>
      <c r="GN109" s="188">
        <v>-950</v>
      </c>
      <c r="GO109" s="188">
        <v>-232</v>
      </c>
      <c r="GP109" s="188">
        <v>4193</v>
      </c>
      <c r="GR109" s="188">
        <v>6366</v>
      </c>
      <c r="GS109" s="188">
        <v>0</v>
      </c>
      <c r="GT109" s="188">
        <v>1797</v>
      </c>
      <c r="GU109" s="188">
        <v>2639</v>
      </c>
      <c r="GV109" s="188">
        <v>3552</v>
      </c>
      <c r="GW109" s="188">
        <v>10121</v>
      </c>
      <c r="GX109" s="188">
        <v>5450</v>
      </c>
      <c r="GY109" s="188">
        <v>-722</v>
      </c>
      <c r="GZ109" s="188">
        <v>0</v>
      </c>
      <c r="HA109" s="188">
        <v>0</v>
      </c>
      <c r="HC109" s="188">
        <v>6066</v>
      </c>
      <c r="HD109" s="188">
        <v>0</v>
      </c>
      <c r="HE109" s="188">
        <v>1045</v>
      </c>
      <c r="HF109" s="188">
        <v>2108</v>
      </c>
      <c r="HG109" s="188">
        <v>629</v>
      </c>
      <c r="HH109" s="188">
        <v>12472</v>
      </c>
      <c r="HI109" s="188">
        <v>7891</v>
      </c>
      <c r="HJ109" s="188">
        <v>-1719</v>
      </c>
      <c r="HK109" s="188">
        <v>0</v>
      </c>
      <c r="HL109" s="188">
        <v>0</v>
      </c>
      <c r="HN109" s="188">
        <v>7077</v>
      </c>
      <c r="HO109" s="188">
        <v>0</v>
      </c>
      <c r="HP109" s="188">
        <v>1233</v>
      </c>
      <c r="HQ109" s="188">
        <v>996</v>
      </c>
      <c r="HR109" s="188">
        <v>1655</v>
      </c>
      <c r="HS109" s="188">
        <v>13664</v>
      </c>
      <c r="HT109" s="188">
        <v>6991</v>
      </c>
      <c r="HU109" s="188">
        <v>218</v>
      </c>
      <c r="HV109" s="188">
        <v>-151</v>
      </c>
      <c r="HW109" s="188">
        <v>0</v>
      </c>
      <c r="HY109" s="188">
        <v>5962</v>
      </c>
      <c r="HZ109" s="188">
        <v>0</v>
      </c>
      <c r="IA109" s="188">
        <v>6610</v>
      </c>
      <c r="IB109" s="188">
        <v>4927</v>
      </c>
      <c r="IC109" s="188">
        <v>1597</v>
      </c>
      <c r="ID109" s="188">
        <v>4563</v>
      </c>
      <c r="IE109" s="188">
        <v>5170</v>
      </c>
      <c r="IF109" s="188">
        <v>-298</v>
      </c>
      <c r="IG109" s="188">
        <v>-202</v>
      </c>
      <c r="IH109" s="188">
        <v>3945</v>
      </c>
      <c r="IJ109" s="188">
        <v>7078</v>
      </c>
      <c r="IK109" s="188">
        <v>0</v>
      </c>
      <c r="IL109" s="188">
        <v>972</v>
      </c>
      <c r="IM109" s="188">
        <v>2305</v>
      </c>
      <c r="IN109" s="188">
        <v>6403</v>
      </c>
      <c r="IO109" s="188">
        <v>7249</v>
      </c>
      <c r="IP109" s="188">
        <v>7334</v>
      </c>
      <c r="IQ109" s="188">
        <v>-164</v>
      </c>
      <c r="IR109" s="188">
        <v>-151</v>
      </c>
      <c r="IS109" s="188">
        <v>0</v>
      </c>
      <c r="IU109" s="188">
        <v>5929</v>
      </c>
      <c r="IV109" s="188">
        <v>0</v>
      </c>
      <c r="IW109" s="188">
        <v>6912</v>
      </c>
      <c r="IX109" s="188">
        <v>3759</v>
      </c>
      <c r="IY109" s="188">
        <v>766</v>
      </c>
      <c r="IZ109" s="188">
        <v>7424</v>
      </c>
      <c r="JA109" s="188">
        <v>5175</v>
      </c>
      <c r="JB109" s="188">
        <v>-1142</v>
      </c>
      <c r="JC109" s="188">
        <v>-194</v>
      </c>
      <c r="JD109" s="188">
        <v>4010</v>
      </c>
      <c r="JF109" s="188">
        <v>6961</v>
      </c>
      <c r="JG109" s="188">
        <v>0</v>
      </c>
      <c r="JH109" s="188">
        <v>7033</v>
      </c>
      <c r="JI109" s="188">
        <v>7717</v>
      </c>
      <c r="JJ109" s="188">
        <v>3250</v>
      </c>
      <c r="JK109" s="188">
        <v>1573</v>
      </c>
      <c r="JL109" s="188">
        <v>4088</v>
      </c>
      <c r="JM109" s="188">
        <v>-3109</v>
      </c>
      <c r="JN109" s="188">
        <v>-118</v>
      </c>
      <c r="JO109" s="188">
        <v>2415</v>
      </c>
      <c r="JQ109" s="188">
        <v>7077</v>
      </c>
      <c r="JR109" s="188">
        <v>0</v>
      </c>
      <c r="JS109" s="188">
        <v>1002</v>
      </c>
      <c r="JT109" s="188">
        <v>1590</v>
      </c>
      <c r="JU109" s="188">
        <v>6026</v>
      </c>
      <c r="JV109" s="188">
        <v>6065</v>
      </c>
      <c r="JW109" s="188">
        <v>7787</v>
      </c>
      <c r="JX109" s="188">
        <v>51</v>
      </c>
      <c r="JY109" s="188">
        <v>-151</v>
      </c>
      <c r="JZ109" s="188">
        <v>0</v>
      </c>
      <c r="KB109" s="188">
        <v>4254</v>
      </c>
      <c r="KC109" s="188">
        <v>0</v>
      </c>
      <c r="KD109" s="188">
        <v>7258</v>
      </c>
      <c r="KE109" s="188">
        <v>1109</v>
      </c>
      <c r="KF109" s="188">
        <v>-945</v>
      </c>
      <c r="KG109" s="188">
        <v>8993</v>
      </c>
      <c r="KH109" s="188">
        <v>3868</v>
      </c>
      <c r="KI109" s="188">
        <v>-1799</v>
      </c>
      <c r="KJ109" s="188">
        <v>-232</v>
      </c>
      <c r="KK109" s="188">
        <v>4604</v>
      </c>
      <c r="KM109" s="188">
        <v>7096</v>
      </c>
      <c r="KN109" s="188">
        <v>0</v>
      </c>
      <c r="KO109" s="188">
        <v>7454</v>
      </c>
      <c r="KP109" s="188">
        <v>2691</v>
      </c>
      <c r="KQ109" s="188">
        <v>2858</v>
      </c>
      <c r="KR109" s="188">
        <v>2722</v>
      </c>
      <c r="KS109" s="188">
        <v>3838</v>
      </c>
      <c r="KT109" s="188">
        <v>2384</v>
      </c>
      <c r="KU109" s="188">
        <v>-175</v>
      </c>
      <c r="KV109" s="188">
        <v>1327</v>
      </c>
      <c r="KX109" s="188">
        <v>6082</v>
      </c>
      <c r="KY109" s="188">
        <v>0</v>
      </c>
      <c r="KZ109" s="188">
        <v>821</v>
      </c>
      <c r="LA109" s="188">
        <v>1818</v>
      </c>
      <c r="LB109" s="188">
        <v>5846</v>
      </c>
      <c r="LC109" s="188">
        <v>10537</v>
      </c>
      <c r="LD109" s="188">
        <v>7992</v>
      </c>
      <c r="LE109" s="188">
        <v>-1132</v>
      </c>
      <c r="LF109" s="188">
        <v>-202</v>
      </c>
      <c r="LG109" s="188">
        <v>0</v>
      </c>
      <c r="LI109" s="188">
        <v>7103</v>
      </c>
      <c r="LJ109" s="188">
        <v>0</v>
      </c>
      <c r="LK109" s="188">
        <v>6776</v>
      </c>
      <c r="LL109" s="188">
        <v>2662</v>
      </c>
      <c r="LM109" s="188">
        <v>3475</v>
      </c>
      <c r="LN109" s="188">
        <v>1506</v>
      </c>
      <c r="LO109" s="188">
        <v>3929</v>
      </c>
      <c r="LP109" s="188">
        <v>3104</v>
      </c>
      <c r="LQ109" s="188">
        <v>-176</v>
      </c>
      <c r="LR109" s="188">
        <v>1705</v>
      </c>
      <c r="LT109" s="188">
        <v>6089</v>
      </c>
      <c r="LU109" s="188">
        <v>0</v>
      </c>
      <c r="LV109" s="188">
        <v>1206</v>
      </c>
      <c r="LW109" s="188">
        <v>4422</v>
      </c>
      <c r="LX109" s="188">
        <v>7653</v>
      </c>
      <c r="LY109" s="188">
        <v>3696</v>
      </c>
      <c r="LZ109" s="188">
        <v>8454</v>
      </c>
      <c r="MA109" s="188">
        <v>604</v>
      </c>
      <c r="MB109" s="188">
        <v>-151</v>
      </c>
      <c r="MC109" s="188">
        <v>0</v>
      </c>
    </row>
    <row r="110" spans="2:341">
      <c r="B110" s="208">
        <f t="shared" si="30"/>
        <v>6405.4</v>
      </c>
      <c r="C110" s="208">
        <f t="shared" si="31"/>
        <v>0</v>
      </c>
      <c r="D110" s="208">
        <f t="shared" si="32"/>
        <v>3908.6</v>
      </c>
      <c r="E110" s="208">
        <f t="shared" si="33"/>
        <v>3127.9</v>
      </c>
      <c r="F110" s="208">
        <f t="shared" si="34"/>
        <v>3427.8333333333335</v>
      </c>
      <c r="G110" s="208">
        <f t="shared" si="35"/>
        <v>7369.4666666666662</v>
      </c>
      <c r="H110" s="208">
        <f t="shared" si="36"/>
        <v>5680.1333333333332</v>
      </c>
      <c r="I110" s="208">
        <f t="shared" si="37"/>
        <v>-766.63333333333333</v>
      </c>
      <c r="J110" s="208">
        <f t="shared" si="38"/>
        <v>-152.83333333333334</v>
      </c>
      <c r="K110" s="208">
        <f t="shared" si="39"/>
        <v>1687.1666666666667</v>
      </c>
      <c r="M110" s="188">
        <v>7079</v>
      </c>
      <c r="N110" s="188">
        <v>0</v>
      </c>
      <c r="O110" s="188">
        <v>1783</v>
      </c>
      <c r="P110" s="188">
        <v>2807</v>
      </c>
      <c r="Q110" s="188">
        <v>7910</v>
      </c>
      <c r="R110" s="188">
        <v>5178</v>
      </c>
      <c r="S110" s="188">
        <v>7031</v>
      </c>
      <c r="T110" s="188">
        <v>-1307</v>
      </c>
      <c r="U110" s="188">
        <v>-118</v>
      </c>
      <c r="V110" s="188">
        <v>0</v>
      </c>
      <c r="X110" s="188">
        <v>7079</v>
      </c>
      <c r="Y110" s="188">
        <v>0</v>
      </c>
      <c r="Z110" s="188">
        <v>1652</v>
      </c>
      <c r="AA110" s="188">
        <v>943</v>
      </c>
      <c r="AB110" s="188">
        <v>3569</v>
      </c>
      <c r="AC110" s="188">
        <v>12695</v>
      </c>
      <c r="AD110" s="188">
        <v>4331</v>
      </c>
      <c r="AE110" s="188">
        <v>-1512</v>
      </c>
      <c r="AF110" s="188">
        <v>-101</v>
      </c>
      <c r="AG110" s="188">
        <v>2300</v>
      </c>
      <c r="AI110" s="188">
        <v>6888</v>
      </c>
      <c r="AJ110" s="188">
        <v>0</v>
      </c>
      <c r="AK110" s="188">
        <v>7953</v>
      </c>
      <c r="AL110" s="188">
        <v>2966</v>
      </c>
      <c r="AM110" s="188">
        <v>2025</v>
      </c>
      <c r="AN110" s="188">
        <v>5950</v>
      </c>
      <c r="AO110" s="188">
        <v>3719</v>
      </c>
      <c r="AP110" s="188">
        <v>-1031</v>
      </c>
      <c r="AQ110" s="188">
        <v>-284</v>
      </c>
      <c r="AR110" s="188">
        <v>3657</v>
      </c>
      <c r="AT110" s="188">
        <v>7086</v>
      </c>
      <c r="AU110" s="188">
        <v>0</v>
      </c>
      <c r="AV110" s="188">
        <v>1040</v>
      </c>
      <c r="AW110" s="188">
        <v>2107</v>
      </c>
      <c r="AX110" s="188">
        <v>5604</v>
      </c>
      <c r="AY110" s="188">
        <v>8744</v>
      </c>
      <c r="AZ110" s="188">
        <v>8123</v>
      </c>
      <c r="BA110" s="188">
        <v>-1860</v>
      </c>
      <c r="BB110" s="188">
        <v>-150</v>
      </c>
      <c r="BC110" s="188">
        <v>0</v>
      </c>
      <c r="BE110" s="188">
        <v>5945</v>
      </c>
      <c r="BF110" s="188">
        <v>0</v>
      </c>
      <c r="BG110" s="188">
        <v>6424</v>
      </c>
      <c r="BH110" s="188">
        <v>6070</v>
      </c>
      <c r="BI110" s="188">
        <v>1464</v>
      </c>
      <c r="BJ110" s="188">
        <v>4725</v>
      </c>
      <c r="BK110" s="188">
        <v>5114</v>
      </c>
      <c r="BL110" s="188">
        <v>-1661</v>
      </c>
      <c r="BM110" s="188">
        <v>-263</v>
      </c>
      <c r="BN110" s="188">
        <v>3103</v>
      </c>
      <c r="BP110" s="188">
        <v>6571</v>
      </c>
      <c r="BQ110" s="188">
        <v>0</v>
      </c>
      <c r="BR110" s="188">
        <v>844</v>
      </c>
      <c r="BS110" s="188">
        <v>1922</v>
      </c>
      <c r="BT110" s="188">
        <v>5968</v>
      </c>
      <c r="BU110" s="188">
        <v>8446</v>
      </c>
      <c r="BV110" s="188">
        <v>7919</v>
      </c>
      <c r="BW110" s="188">
        <v>-421</v>
      </c>
      <c r="BX110" s="188">
        <v>-151</v>
      </c>
      <c r="BY110" s="188">
        <v>0</v>
      </c>
      <c r="CA110" s="188">
        <v>6858</v>
      </c>
      <c r="CB110" s="188">
        <v>0</v>
      </c>
      <c r="CC110" s="188">
        <v>8520</v>
      </c>
      <c r="CD110" s="188">
        <v>3661</v>
      </c>
      <c r="CE110" s="188">
        <v>1953</v>
      </c>
      <c r="CF110" s="188">
        <v>5094</v>
      </c>
      <c r="CG110" s="188">
        <v>4070</v>
      </c>
      <c r="CH110" s="188">
        <v>-1002</v>
      </c>
      <c r="CI110" s="188">
        <v>-283</v>
      </c>
      <c r="CJ110" s="188">
        <v>4010</v>
      </c>
      <c r="CL110" s="188">
        <v>5054</v>
      </c>
      <c r="CM110" s="188">
        <v>0</v>
      </c>
      <c r="CN110" s="188">
        <v>6936</v>
      </c>
      <c r="CO110" s="188">
        <v>6872</v>
      </c>
      <c r="CP110" s="188">
        <v>4825</v>
      </c>
      <c r="CQ110" s="188">
        <v>2159</v>
      </c>
      <c r="CR110" s="188">
        <v>4111</v>
      </c>
      <c r="CS110" s="188">
        <v>407</v>
      </c>
      <c r="CT110" s="188">
        <v>-100</v>
      </c>
      <c r="CU110" s="188">
        <v>807</v>
      </c>
      <c r="CV110" s="190"/>
      <c r="CW110" s="188">
        <v>6070</v>
      </c>
      <c r="CX110" s="188">
        <v>0</v>
      </c>
      <c r="CY110" s="188">
        <v>1885</v>
      </c>
      <c r="CZ110" s="188">
        <v>3124</v>
      </c>
      <c r="DA110" s="188">
        <v>3009</v>
      </c>
      <c r="DB110" s="188">
        <v>8074</v>
      </c>
      <c r="DC110" s="188">
        <v>8196</v>
      </c>
      <c r="DD110" s="188">
        <v>-1647</v>
      </c>
      <c r="DE110" s="188">
        <v>0</v>
      </c>
      <c r="DF110" s="188">
        <v>0</v>
      </c>
      <c r="DH110" s="188">
        <v>6937</v>
      </c>
      <c r="DI110" s="188">
        <v>0</v>
      </c>
      <c r="DJ110" s="188">
        <v>2069</v>
      </c>
      <c r="DK110" s="188">
        <v>2503</v>
      </c>
      <c r="DL110" s="188">
        <v>2720</v>
      </c>
      <c r="DM110" s="188">
        <v>10294</v>
      </c>
      <c r="DN110" s="188">
        <v>3821</v>
      </c>
      <c r="DO110" s="188">
        <v>414</v>
      </c>
      <c r="DP110" s="188">
        <v>-284</v>
      </c>
      <c r="DQ110" s="188">
        <v>4291</v>
      </c>
      <c r="DS110" s="188">
        <v>7091</v>
      </c>
      <c r="DT110" s="188">
        <v>0</v>
      </c>
      <c r="DU110" s="188">
        <v>1160</v>
      </c>
      <c r="DV110" s="188">
        <v>1991</v>
      </c>
      <c r="DW110" s="188">
        <v>4932</v>
      </c>
      <c r="DX110" s="188">
        <v>6310</v>
      </c>
      <c r="DY110" s="188">
        <v>4789</v>
      </c>
      <c r="DZ110" s="188">
        <v>-215</v>
      </c>
      <c r="EA110" s="188">
        <v>-150</v>
      </c>
      <c r="EB110" s="188">
        <v>4222</v>
      </c>
      <c r="ED110" s="188">
        <v>7079</v>
      </c>
      <c r="EE110" s="188">
        <v>0</v>
      </c>
      <c r="EF110" s="188">
        <v>1220</v>
      </c>
      <c r="EG110" s="188">
        <v>1804</v>
      </c>
      <c r="EH110" s="188">
        <v>2115</v>
      </c>
      <c r="EI110" s="188">
        <v>12534</v>
      </c>
      <c r="EJ110" s="188">
        <v>7513</v>
      </c>
      <c r="EK110" s="188">
        <v>-1101</v>
      </c>
      <c r="EL110" s="188">
        <v>-100</v>
      </c>
      <c r="EM110" s="188">
        <v>0</v>
      </c>
      <c r="EO110" s="188">
        <v>6548</v>
      </c>
      <c r="EP110" s="188">
        <v>0</v>
      </c>
      <c r="EQ110" s="188">
        <v>4896</v>
      </c>
      <c r="ER110" s="188">
        <v>2078</v>
      </c>
      <c r="ES110" s="188">
        <v>971</v>
      </c>
      <c r="ET110" s="188">
        <v>9379</v>
      </c>
      <c r="EU110" s="188">
        <v>5655</v>
      </c>
      <c r="EV110" s="188">
        <v>-1001</v>
      </c>
      <c r="EW110" s="188">
        <v>0</v>
      </c>
      <c r="EX110" s="188">
        <v>0</v>
      </c>
      <c r="EZ110" s="188">
        <v>6854</v>
      </c>
      <c r="FA110" s="188">
        <v>0</v>
      </c>
      <c r="FB110" s="188">
        <v>5089</v>
      </c>
      <c r="FC110" s="188">
        <v>4610</v>
      </c>
      <c r="FD110" s="188">
        <v>4437</v>
      </c>
      <c r="FE110" s="188">
        <v>3588</v>
      </c>
      <c r="FF110" s="188">
        <v>4038</v>
      </c>
      <c r="FG110" s="188">
        <v>-1272</v>
      </c>
      <c r="FH110" s="188">
        <v>-283</v>
      </c>
      <c r="FI110" s="188">
        <v>4688</v>
      </c>
      <c r="FK110" s="188">
        <v>5035</v>
      </c>
      <c r="FL110" s="188">
        <v>0</v>
      </c>
      <c r="FM110" s="188">
        <v>6219</v>
      </c>
      <c r="FN110" s="188">
        <v>5659</v>
      </c>
      <c r="FO110" s="188">
        <v>1313</v>
      </c>
      <c r="FP110" s="188">
        <v>9415</v>
      </c>
      <c r="FQ110" s="188">
        <v>4148</v>
      </c>
      <c r="FR110" s="188">
        <v>-2198</v>
      </c>
      <c r="FS110" s="188">
        <v>-102</v>
      </c>
      <c r="FT110" s="188">
        <v>1666</v>
      </c>
      <c r="FV110" s="188">
        <v>5883</v>
      </c>
      <c r="FW110" s="188">
        <v>0</v>
      </c>
      <c r="FX110" s="188">
        <v>1438</v>
      </c>
      <c r="FY110" s="188">
        <v>2888</v>
      </c>
      <c r="FZ110" s="188">
        <v>2772</v>
      </c>
      <c r="GA110" s="188">
        <v>13605</v>
      </c>
      <c r="GB110" s="188">
        <v>5530</v>
      </c>
      <c r="GC110" s="188">
        <v>-2340</v>
      </c>
      <c r="GD110" s="188">
        <v>-100</v>
      </c>
      <c r="GE110" s="188">
        <v>538</v>
      </c>
      <c r="GG110" s="188">
        <v>4991</v>
      </c>
      <c r="GH110" s="188">
        <v>0</v>
      </c>
      <c r="GI110" s="188">
        <v>7733</v>
      </c>
      <c r="GJ110" s="188">
        <v>2778</v>
      </c>
      <c r="GK110" s="188">
        <v>3280</v>
      </c>
      <c r="GL110" s="188">
        <v>4675</v>
      </c>
      <c r="GM110" s="188">
        <v>4816</v>
      </c>
      <c r="GN110" s="188">
        <v>-1038</v>
      </c>
      <c r="GO110" s="188">
        <v>-232</v>
      </c>
      <c r="GP110" s="188">
        <v>4162</v>
      </c>
      <c r="GR110" s="188">
        <v>6370</v>
      </c>
      <c r="GS110" s="188">
        <v>0</v>
      </c>
      <c r="GT110" s="188">
        <v>1806</v>
      </c>
      <c r="GU110" s="188">
        <v>2458</v>
      </c>
      <c r="GV110" s="188">
        <v>3581</v>
      </c>
      <c r="GW110" s="188">
        <v>10215</v>
      </c>
      <c r="GX110" s="188">
        <v>5386</v>
      </c>
      <c r="GY110" s="188">
        <v>-766</v>
      </c>
      <c r="GZ110" s="188">
        <v>0</v>
      </c>
      <c r="HA110" s="188">
        <v>0</v>
      </c>
      <c r="HC110" s="188">
        <v>6069</v>
      </c>
      <c r="HD110" s="188">
        <v>0</v>
      </c>
      <c r="HE110" s="188">
        <v>1069</v>
      </c>
      <c r="HF110" s="188">
        <v>2080</v>
      </c>
      <c r="HG110" s="188">
        <v>818</v>
      </c>
      <c r="HH110" s="188">
        <v>12536</v>
      </c>
      <c r="HI110" s="188">
        <v>7795</v>
      </c>
      <c r="HJ110" s="188">
        <v>-1890</v>
      </c>
      <c r="HK110" s="188">
        <v>0</v>
      </c>
      <c r="HL110" s="188">
        <v>0</v>
      </c>
      <c r="HN110" s="188">
        <v>7079</v>
      </c>
      <c r="HO110" s="188">
        <v>0</v>
      </c>
      <c r="HP110" s="188">
        <v>1221</v>
      </c>
      <c r="HQ110" s="188">
        <v>1015</v>
      </c>
      <c r="HR110" s="188">
        <v>1657</v>
      </c>
      <c r="HS110" s="188">
        <v>13697</v>
      </c>
      <c r="HT110" s="188">
        <v>6930</v>
      </c>
      <c r="HU110" s="188">
        <v>51</v>
      </c>
      <c r="HV110" s="188">
        <v>-151</v>
      </c>
      <c r="HW110" s="188">
        <v>0</v>
      </c>
      <c r="HY110" s="188">
        <v>5961</v>
      </c>
      <c r="HZ110" s="188">
        <v>0</v>
      </c>
      <c r="IA110" s="188">
        <v>6694</v>
      </c>
      <c r="IB110" s="188">
        <v>4930</v>
      </c>
      <c r="IC110" s="188">
        <v>1594</v>
      </c>
      <c r="ID110" s="188">
        <v>4493</v>
      </c>
      <c r="IE110" s="188">
        <v>5170</v>
      </c>
      <c r="IF110" s="188">
        <v>-369</v>
      </c>
      <c r="IG110" s="188">
        <v>-201</v>
      </c>
      <c r="IH110" s="188">
        <v>3873</v>
      </c>
      <c r="IJ110" s="188">
        <v>7079</v>
      </c>
      <c r="IK110" s="188">
        <v>0</v>
      </c>
      <c r="IL110" s="188">
        <v>975</v>
      </c>
      <c r="IM110" s="188">
        <v>2368</v>
      </c>
      <c r="IN110" s="188">
        <v>6564</v>
      </c>
      <c r="IO110" s="188">
        <v>7087</v>
      </c>
      <c r="IP110" s="188">
        <v>7221</v>
      </c>
      <c r="IQ110" s="188">
        <v>-202</v>
      </c>
      <c r="IR110" s="188">
        <v>-151</v>
      </c>
      <c r="IS110" s="188">
        <v>0</v>
      </c>
      <c r="IU110" s="188">
        <v>5927</v>
      </c>
      <c r="IV110" s="188">
        <v>0</v>
      </c>
      <c r="IW110" s="188">
        <v>6930</v>
      </c>
      <c r="IX110" s="188">
        <v>3830</v>
      </c>
      <c r="IY110" s="188">
        <v>768</v>
      </c>
      <c r="IZ110" s="188">
        <v>7342</v>
      </c>
      <c r="JA110" s="188">
        <v>5175</v>
      </c>
      <c r="JB110" s="188">
        <v>-1113</v>
      </c>
      <c r="JC110" s="188">
        <v>-194</v>
      </c>
      <c r="JD110" s="188">
        <v>3892</v>
      </c>
      <c r="JF110" s="188">
        <v>6953</v>
      </c>
      <c r="JG110" s="188">
        <v>0</v>
      </c>
      <c r="JH110" s="188">
        <v>7053</v>
      </c>
      <c r="JI110" s="188">
        <v>7640</v>
      </c>
      <c r="JJ110" s="188">
        <v>3336</v>
      </c>
      <c r="JK110" s="188">
        <v>1569</v>
      </c>
      <c r="JL110" s="188">
        <v>4088</v>
      </c>
      <c r="JM110" s="188">
        <v>-3078</v>
      </c>
      <c r="JN110" s="188">
        <v>-100</v>
      </c>
      <c r="JO110" s="188">
        <v>2387</v>
      </c>
      <c r="JQ110" s="188">
        <v>7081</v>
      </c>
      <c r="JR110" s="188">
        <v>0</v>
      </c>
      <c r="JS110" s="188">
        <v>1022</v>
      </c>
      <c r="JT110" s="188">
        <v>1767</v>
      </c>
      <c r="JU110" s="188">
        <v>6102</v>
      </c>
      <c r="JV110" s="188">
        <v>5889</v>
      </c>
      <c r="JW110" s="188">
        <v>7666</v>
      </c>
      <c r="JX110" s="188">
        <v>151</v>
      </c>
      <c r="JY110" s="188">
        <v>-151</v>
      </c>
      <c r="JZ110" s="188">
        <v>0</v>
      </c>
      <c r="KB110" s="188">
        <v>4247</v>
      </c>
      <c r="KC110" s="188">
        <v>0</v>
      </c>
      <c r="KD110" s="188">
        <v>7273</v>
      </c>
      <c r="KE110" s="188">
        <v>1271</v>
      </c>
      <c r="KF110" s="188">
        <v>-525</v>
      </c>
      <c r="KG110" s="188">
        <v>8851</v>
      </c>
      <c r="KH110" s="188">
        <v>3868</v>
      </c>
      <c r="KI110" s="188">
        <v>-1966</v>
      </c>
      <c r="KJ110" s="188">
        <v>-232</v>
      </c>
      <c r="KK110" s="188">
        <v>4491</v>
      </c>
      <c r="KM110" s="188">
        <v>7086</v>
      </c>
      <c r="KN110" s="188">
        <v>0</v>
      </c>
      <c r="KO110" s="188">
        <v>7518</v>
      </c>
      <c r="KP110" s="188">
        <v>2795</v>
      </c>
      <c r="KQ110" s="188">
        <v>3070</v>
      </c>
      <c r="KR110" s="188">
        <v>2677</v>
      </c>
      <c r="KS110" s="188">
        <v>3838</v>
      </c>
      <c r="KT110" s="188">
        <v>2277</v>
      </c>
      <c r="KU110" s="188">
        <v>-176</v>
      </c>
      <c r="KV110" s="188">
        <v>1125</v>
      </c>
      <c r="KX110" s="188">
        <v>6078</v>
      </c>
      <c r="KY110" s="188">
        <v>0</v>
      </c>
      <c r="KZ110" s="188">
        <v>810</v>
      </c>
      <c r="LA110" s="188">
        <v>1834</v>
      </c>
      <c r="LB110" s="188">
        <v>5831</v>
      </c>
      <c r="LC110" s="188">
        <v>10519</v>
      </c>
      <c r="LD110" s="188">
        <v>7943</v>
      </c>
      <c r="LE110" s="188">
        <v>-1376</v>
      </c>
      <c r="LF110" s="188">
        <v>-202</v>
      </c>
      <c r="LG110" s="188">
        <v>0</v>
      </c>
      <c r="LI110" s="188">
        <v>7101</v>
      </c>
      <c r="LJ110" s="188">
        <v>0</v>
      </c>
      <c r="LK110" s="188">
        <v>6810</v>
      </c>
      <c r="LL110" s="188">
        <v>2700</v>
      </c>
      <c r="LM110" s="188">
        <v>3777</v>
      </c>
      <c r="LN110" s="188">
        <v>1519</v>
      </c>
      <c r="LO110" s="188">
        <v>3929</v>
      </c>
      <c r="LP110" s="188">
        <v>3156</v>
      </c>
      <c r="LQ110" s="188">
        <v>-175</v>
      </c>
      <c r="LR110" s="188">
        <v>1403</v>
      </c>
      <c r="LT110" s="188">
        <v>6083</v>
      </c>
      <c r="LU110" s="188">
        <v>0</v>
      </c>
      <c r="LV110" s="188">
        <v>1216</v>
      </c>
      <c r="LW110" s="188">
        <v>4366</v>
      </c>
      <c r="LX110" s="188">
        <v>7395</v>
      </c>
      <c r="LY110" s="188">
        <v>3825</v>
      </c>
      <c r="LZ110" s="188">
        <v>8471</v>
      </c>
      <c r="MA110" s="188">
        <v>911</v>
      </c>
      <c r="MB110" s="188">
        <v>-151</v>
      </c>
      <c r="MC110" s="188">
        <v>0</v>
      </c>
    </row>
    <row r="111" spans="2:341">
      <c r="B111" s="208">
        <f t="shared" si="30"/>
        <v>6403.2333333333336</v>
      </c>
      <c r="C111" s="208">
        <f t="shared" si="31"/>
        <v>0</v>
      </c>
      <c r="D111" s="208">
        <f t="shared" si="32"/>
        <v>3915.7333333333331</v>
      </c>
      <c r="E111" s="208">
        <f t="shared" si="33"/>
        <v>3147.8666666666668</v>
      </c>
      <c r="F111" s="208">
        <f t="shared" si="34"/>
        <v>3450.6333333333332</v>
      </c>
      <c r="G111" s="208">
        <f t="shared" si="35"/>
        <v>7393.7</v>
      </c>
      <c r="H111" s="208">
        <f t="shared" si="36"/>
        <v>5644.8</v>
      </c>
      <c r="I111" s="208">
        <f t="shared" si="37"/>
        <v>-735.9666666666667</v>
      </c>
      <c r="J111" s="208">
        <f t="shared" si="38"/>
        <v>-152.83333333333334</v>
      </c>
      <c r="K111" s="208">
        <f t="shared" si="39"/>
        <v>1614.1333333333334</v>
      </c>
      <c r="M111" s="188">
        <v>7080</v>
      </c>
      <c r="N111" s="188">
        <v>0</v>
      </c>
      <c r="O111" s="188">
        <v>1749</v>
      </c>
      <c r="P111" s="188">
        <v>2605</v>
      </c>
      <c r="Q111" s="188">
        <v>7607</v>
      </c>
      <c r="R111" s="188">
        <v>5274</v>
      </c>
      <c r="S111" s="188">
        <v>7063</v>
      </c>
      <c r="T111" s="188">
        <v>-994</v>
      </c>
      <c r="U111" s="188">
        <v>-118</v>
      </c>
      <c r="V111" s="188">
        <v>0</v>
      </c>
      <c r="X111" s="188">
        <v>7077</v>
      </c>
      <c r="Y111" s="188">
        <v>0</v>
      </c>
      <c r="Z111" s="188">
        <v>1665</v>
      </c>
      <c r="AA111" s="188">
        <v>1040</v>
      </c>
      <c r="AB111" s="188">
        <v>3761</v>
      </c>
      <c r="AC111" s="188">
        <v>12578</v>
      </c>
      <c r="AD111" s="188">
        <v>4331</v>
      </c>
      <c r="AE111" s="188">
        <v>-1478</v>
      </c>
      <c r="AF111" s="188">
        <v>-102</v>
      </c>
      <c r="AG111" s="188">
        <v>2206</v>
      </c>
      <c r="AI111" s="188">
        <v>6889</v>
      </c>
      <c r="AJ111" s="188">
        <v>0</v>
      </c>
      <c r="AK111" s="188">
        <v>7920</v>
      </c>
      <c r="AL111" s="188">
        <v>2918</v>
      </c>
      <c r="AM111" s="188">
        <v>1941</v>
      </c>
      <c r="AN111" s="188">
        <v>5975</v>
      </c>
      <c r="AO111" s="188">
        <v>3719</v>
      </c>
      <c r="AP111" s="188">
        <v>-1135</v>
      </c>
      <c r="AQ111" s="188">
        <v>-284</v>
      </c>
      <c r="AR111" s="188">
        <v>3536</v>
      </c>
      <c r="AT111" s="188">
        <v>7081</v>
      </c>
      <c r="AU111" s="188">
        <v>0</v>
      </c>
      <c r="AV111" s="188">
        <v>1002</v>
      </c>
      <c r="AW111" s="188">
        <v>2132</v>
      </c>
      <c r="AX111" s="188">
        <v>5652</v>
      </c>
      <c r="AY111" s="188">
        <v>8955</v>
      </c>
      <c r="AZ111" s="188">
        <v>7973</v>
      </c>
      <c r="BA111" s="188">
        <v>-1822</v>
      </c>
      <c r="BB111" s="188">
        <v>-150</v>
      </c>
      <c r="BC111" s="188">
        <v>0</v>
      </c>
      <c r="BE111" s="188">
        <v>5949</v>
      </c>
      <c r="BF111" s="188">
        <v>0</v>
      </c>
      <c r="BG111" s="188">
        <v>6377</v>
      </c>
      <c r="BH111" s="188">
        <v>5953</v>
      </c>
      <c r="BI111" s="188">
        <v>1271</v>
      </c>
      <c r="BJ111" s="188">
        <v>4757</v>
      </c>
      <c r="BK111" s="188">
        <v>5114</v>
      </c>
      <c r="BL111" s="188">
        <v>-1709</v>
      </c>
      <c r="BM111" s="188">
        <v>-263</v>
      </c>
      <c r="BN111" s="188">
        <v>3081</v>
      </c>
      <c r="BP111" s="188">
        <v>6550</v>
      </c>
      <c r="BQ111" s="188">
        <v>0</v>
      </c>
      <c r="BR111" s="188">
        <v>870</v>
      </c>
      <c r="BS111" s="188">
        <v>1865</v>
      </c>
      <c r="BT111" s="188">
        <v>5968</v>
      </c>
      <c r="BU111" s="188">
        <v>8458</v>
      </c>
      <c r="BV111" s="188">
        <v>7760</v>
      </c>
      <c r="BW111" s="188">
        <v>-308</v>
      </c>
      <c r="BX111" s="188">
        <v>-150</v>
      </c>
      <c r="BY111" s="188">
        <v>0</v>
      </c>
      <c r="CA111" s="188">
        <v>6860</v>
      </c>
      <c r="CB111" s="188">
        <v>0</v>
      </c>
      <c r="CC111" s="188">
        <v>8505</v>
      </c>
      <c r="CD111" s="188">
        <v>3651</v>
      </c>
      <c r="CE111" s="188">
        <v>1906</v>
      </c>
      <c r="CF111" s="188">
        <v>5191</v>
      </c>
      <c r="CG111" s="188">
        <v>4070</v>
      </c>
      <c r="CH111" s="188">
        <v>-955</v>
      </c>
      <c r="CI111" s="188">
        <v>-284</v>
      </c>
      <c r="CJ111" s="188">
        <v>3898</v>
      </c>
      <c r="CL111" s="188">
        <v>5053</v>
      </c>
      <c r="CM111" s="188">
        <v>0</v>
      </c>
      <c r="CN111" s="188">
        <v>6935</v>
      </c>
      <c r="CO111" s="188">
        <v>6962</v>
      </c>
      <c r="CP111" s="188">
        <v>5063</v>
      </c>
      <c r="CQ111" s="188">
        <v>2136</v>
      </c>
      <c r="CR111" s="188">
        <v>4111</v>
      </c>
      <c r="CS111" s="188">
        <v>473</v>
      </c>
      <c r="CT111" s="188">
        <v>-100</v>
      </c>
      <c r="CU111" s="188">
        <v>628</v>
      </c>
      <c r="CV111" s="190"/>
      <c r="CW111" s="188">
        <v>6069</v>
      </c>
      <c r="CX111" s="188">
        <v>0</v>
      </c>
      <c r="CY111" s="188">
        <v>1918</v>
      </c>
      <c r="CZ111" s="188">
        <v>3135</v>
      </c>
      <c r="DA111" s="188">
        <v>3140</v>
      </c>
      <c r="DB111" s="188">
        <v>7927</v>
      </c>
      <c r="DC111" s="188">
        <v>7992</v>
      </c>
      <c r="DD111" s="188">
        <v>-1854</v>
      </c>
      <c r="DE111" s="188">
        <v>0</v>
      </c>
      <c r="DF111" s="188">
        <v>0</v>
      </c>
      <c r="DH111" s="188">
        <v>6928</v>
      </c>
      <c r="DI111" s="188">
        <v>0</v>
      </c>
      <c r="DJ111" s="188">
        <v>2084</v>
      </c>
      <c r="DK111" s="188">
        <v>2535</v>
      </c>
      <c r="DL111" s="188">
        <v>2903</v>
      </c>
      <c r="DM111" s="188">
        <v>10364</v>
      </c>
      <c r="DN111" s="188">
        <v>3821</v>
      </c>
      <c r="DO111" s="188">
        <v>486</v>
      </c>
      <c r="DP111" s="188">
        <v>-284</v>
      </c>
      <c r="DQ111" s="188">
        <v>4224</v>
      </c>
      <c r="DS111" s="188">
        <v>7095</v>
      </c>
      <c r="DT111" s="188">
        <v>0</v>
      </c>
      <c r="DU111" s="188">
        <v>1162</v>
      </c>
      <c r="DV111" s="188">
        <v>2045</v>
      </c>
      <c r="DW111" s="188">
        <v>4989</v>
      </c>
      <c r="DX111" s="188">
        <v>6437</v>
      </c>
      <c r="DY111" s="188">
        <v>4789</v>
      </c>
      <c r="DZ111" s="188">
        <v>-56</v>
      </c>
      <c r="EA111" s="188">
        <v>-151</v>
      </c>
      <c r="EB111" s="188">
        <v>4048</v>
      </c>
      <c r="ED111" s="188">
        <v>7082</v>
      </c>
      <c r="EE111" s="188">
        <v>0</v>
      </c>
      <c r="EF111" s="188">
        <v>1230</v>
      </c>
      <c r="EG111" s="188">
        <v>1731</v>
      </c>
      <c r="EH111" s="188">
        <v>1915</v>
      </c>
      <c r="EI111" s="188">
        <v>12804</v>
      </c>
      <c r="EJ111" s="188">
        <v>7329</v>
      </c>
      <c r="EK111" s="188">
        <v>-974</v>
      </c>
      <c r="EL111" s="188">
        <v>-100</v>
      </c>
      <c r="EM111" s="188">
        <v>0</v>
      </c>
      <c r="EO111" s="188">
        <v>6543</v>
      </c>
      <c r="EP111" s="188">
        <v>0</v>
      </c>
      <c r="EQ111" s="188">
        <v>4911</v>
      </c>
      <c r="ER111" s="188">
        <v>2003</v>
      </c>
      <c r="ES111" s="188">
        <v>1203</v>
      </c>
      <c r="ET111" s="188">
        <v>9362</v>
      </c>
      <c r="EU111" s="188">
        <v>5531</v>
      </c>
      <c r="EV111" s="188">
        <v>-984</v>
      </c>
      <c r="EW111" s="188">
        <v>0</v>
      </c>
      <c r="EX111" s="188">
        <v>0</v>
      </c>
      <c r="EZ111" s="188">
        <v>6847</v>
      </c>
      <c r="FA111" s="188">
        <v>0</v>
      </c>
      <c r="FB111" s="188">
        <v>5070</v>
      </c>
      <c r="FC111" s="188">
        <v>4702</v>
      </c>
      <c r="FD111" s="188">
        <v>4318</v>
      </c>
      <c r="FE111" s="188">
        <v>3655</v>
      </c>
      <c r="FF111" s="188">
        <v>4038</v>
      </c>
      <c r="FG111" s="188">
        <v>-1073</v>
      </c>
      <c r="FH111" s="188">
        <v>-283</v>
      </c>
      <c r="FI111" s="188">
        <v>4601</v>
      </c>
      <c r="FK111" s="188">
        <v>5037</v>
      </c>
      <c r="FL111" s="188">
        <v>0</v>
      </c>
      <c r="FM111" s="188">
        <v>6263</v>
      </c>
      <c r="FN111" s="188">
        <v>5708</v>
      </c>
      <c r="FO111" s="188">
        <v>1453</v>
      </c>
      <c r="FP111" s="188">
        <v>9419</v>
      </c>
      <c r="FQ111" s="188">
        <v>4148</v>
      </c>
      <c r="FR111" s="188">
        <v>-2045</v>
      </c>
      <c r="FS111" s="188">
        <v>-102</v>
      </c>
      <c r="FT111" s="188">
        <v>1373</v>
      </c>
      <c r="FV111" s="188">
        <v>5888</v>
      </c>
      <c r="FW111" s="188">
        <v>0</v>
      </c>
      <c r="FX111" s="188">
        <v>1484</v>
      </c>
      <c r="FY111" s="188">
        <v>2916</v>
      </c>
      <c r="FZ111" s="188">
        <v>3001</v>
      </c>
      <c r="GA111" s="188">
        <v>13427</v>
      </c>
      <c r="GB111" s="188">
        <v>5530</v>
      </c>
      <c r="GC111" s="188">
        <v>-2092</v>
      </c>
      <c r="GD111" s="188">
        <v>-100</v>
      </c>
      <c r="GE111" s="188">
        <v>383</v>
      </c>
      <c r="GG111" s="188">
        <v>4942</v>
      </c>
      <c r="GH111" s="188">
        <v>0</v>
      </c>
      <c r="GI111" s="188">
        <v>7724</v>
      </c>
      <c r="GJ111" s="188">
        <v>2627</v>
      </c>
      <c r="GK111" s="188">
        <v>3143</v>
      </c>
      <c r="GL111" s="188">
        <v>4943</v>
      </c>
      <c r="GM111" s="188">
        <v>4816</v>
      </c>
      <c r="GN111" s="188">
        <v>-1002</v>
      </c>
      <c r="GO111" s="188">
        <v>-232</v>
      </c>
      <c r="GP111" s="188">
        <v>4130</v>
      </c>
      <c r="GR111" s="188">
        <v>6369</v>
      </c>
      <c r="GS111" s="188">
        <v>0</v>
      </c>
      <c r="GT111" s="188">
        <v>1874</v>
      </c>
      <c r="GU111" s="188">
        <v>2516</v>
      </c>
      <c r="GV111" s="188">
        <v>3613</v>
      </c>
      <c r="GW111" s="188">
        <v>10302</v>
      </c>
      <c r="GX111" s="188">
        <v>5329</v>
      </c>
      <c r="GY111" s="188">
        <v>-801</v>
      </c>
      <c r="GZ111" s="188">
        <v>0</v>
      </c>
      <c r="HA111" s="188">
        <v>0</v>
      </c>
      <c r="HC111" s="188">
        <v>6069</v>
      </c>
      <c r="HD111" s="188">
        <v>0</v>
      </c>
      <c r="HE111" s="188">
        <v>1073</v>
      </c>
      <c r="HF111" s="188">
        <v>2334</v>
      </c>
      <c r="HG111" s="188">
        <v>582</v>
      </c>
      <c r="HH111" s="188">
        <v>12481</v>
      </c>
      <c r="HI111" s="188">
        <v>7620</v>
      </c>
      <c r="HJ111" s="188">
        <v>-1844</v>
      </c>
      <c r="HK111" s="188">
        <v>0</v>
      </c>
      <c r="HL111" s="188">
        <v>0</v>
      </c>
      <c r="HN111" s="188">
        <v>7078</v>
      </c>
      <c r="HO111" s="188">
        <v>0</v>
      </c>
      <c r="HP111" s="188">
        <v>1220</v>
      </c>
      <c r="HQ111" s="188">
        <v>971</v>
      </c>
      <c r="HR111" s="188">
        <v>1660</v>
      </c>
      <c r="HS111" s="188">
        <v>13694</v>
      </c>
      <c r="HT111" s="188">
        <v>6873</v>
      </c>
      <c r="HU111" s="188">
        <v>143</v>
      </c>
      <c r="HV111" s="188">
        <v>-150</v>
      </c>
      <c r="HW111" s="188">
        <v>0</v>
      </c>
      <c r="HY111" s="188">
        <v>5954</v>
      </c>
      <c r="HZ111" s="188">
        <v>0</v>
      </c>
      <c r="IA111" s="188">
        <v>6718</v>
      </c>
      <c r="IB111" s="188">
        <v>5030</v>
      </c>
      <c r="IC111" s="188">
        <v>1746</v>
      </c>
      <c r="ID111" s="188">
        <v>4406</v>
      </c>
      <c r="IE111" s="188">
        <v>5170</v>
      </c>
      <c r="IF111" s="188">
        <v>-407</v>
      </c>
      <c r="IG111" s="188">
        <v>-201</v>
      </c>
      <c r="IH111" s="188">
        <v>3785</v>
      </c>
      <c r="IJ111" s="188">
        <v>7079</v>
      </c>
      <c r="IK111" s="188">
        <v>0</v>
      </c>
      <c r="IL111" s="188">
        <v>965</v>
      </c>
      <c r="IM111" s="188">
        <v>2467</v>
      </c>
      <c r="IN111" s="188">
        <v>6611</v>
      </c>
      <c r="IO111" s="188">
        <v>6986</v>
      </c>
      <c r="IP111" s="188">
        <v>7175</v>
      </c>
      <c r="IQ111" s="188">
        <v>-251</v>
      </c>
      <c r="IR111" s="188">
        <v>-151</v>
      </c>
      <c r="IS111" s="188">
        <v>0</v>
      </c>
      <c r="IU111" s="188">
        <v>5933</v>
      </c>
      <c r="IV111" s="188">
        <v>0</v>
      </c>
      <c r="IW111" s="188">
        <v>7033</v>
      </c>
      <c r="IX111" s="188">
        <v>3958</v>
      </c>
      <c r="IY111" s="188">
        <v>850</v>
      </c>
      <c r="IZ111" s="188">
        <v>7347</v>
      </c>
      <c r="JA111" s="188">
        <v>5175</v>
      </c>
      <c r="JB111" s="188">
        <v>-1122</v>
      </c>
      <c r="JC111" s="188">
        <v>-194</v>
      </c>
      <c r="JD111" s="188">
        <v>3790</v>
      </c>
      <c r="JF111" s="188">
        <v>6970</v>
      </c>
      <c r="JG111" s="188">
        <v>0</v>
      </c>
      <c r="JH111" s="188">
        <v>7057</v>
      </c>
      <c r="JI111" s="188">
        <v>7722</v>
      </c>
      <c r="JJ111" s="188">
        <v>3337</v>
      </c>
      <c r="JK111" s="188">
        <v>1639</v>
      </c>
      <c r="JL111" s="188">
        <v>4088</v>
      </c>
      <c r="JM111" s="188">
        <v>-3147</v>
      </c>
      <c r="JN111" s="188">
        <v>-100</v>
      </c>
      <c r="JO111" s="188">
        <v>2260</v>
      </c>
      <c r="JQ111" s="188">
        <v>7076</v>
      </c>
      <c r="JR111" s="188">
        <v>0</v>
      </c>
      <c r="JS111" s="188">
        <v>1027</v>
      </c>
      <c r="JT111" s="188">
        <v>1811</v>
      </c>
      <c r="JU111" s="188">
        <v>6134</v>
      </c>
      <c r="JV111" s="188">
        <v>5930</v>
      </c>
      <c r="JW111" s="188">
        <v>7614</v>
      </c>
      <c r="JX111" s="188">
        <v>120</v>
      </c>
      <c r="JY111" s="188">
        <v>-150</v>
      </c>
      <c r="JZ111" s="188">
        <v>0</v>
      </c>
      <c r="KB111" s="188">
        <v>4250</v>
      </c>
      <c r="KC111" s="188">
        <v>0</v>
      </c>
      <c r="KD111" s="188">
        <v>7253</v>
      </c>
      <c r="KE111" s="188">
        <v>1309</v>
      </c>
      <c r="KF111" s="188">
        <v>-631</v>
      </c>
      <c r="KG111" s="188">
        <v>8826</v>
      </c>
      <c r="KH111" s="188">
        <v>3868</v>
      </c>
      <c r="KI111" s="188">
        <v>-1958</v>
      </c>
      <c r="KJ111" s="188">
        <v>-232</v>
      </c>
      <c r="KK111" s="188">
        <v>4415</v>
      </c>
      <c r="KM111" s="188">
        <v>7090</v>
      </c>
      <c r="KN111" s="188">
        <v>0</v>
      </c>
      <c r="KO111" s="188">
        <v>7541</v>
      </c>
      <c r="KP111" s="188">
        <v>2864</v>
      </c>
      <c r="KQ111" s="188">
        <v>3404</v>
      </c>
      <c r="KR111" s="188">
        <v>2659</v>
      </c>
      <c r="KS111" s="188">
        <v>3838</v>
      </c>
      <c r="KT111" s="188">
        <v>2371</v>
      </c>
      <c r="KU111" s="188">
        <v>-176</v>
      </c>
      <c r="KV111" s="188">
        <v>930</v>
      </c>
      <c r="KX111" s="188">
        <v>6078</v>
      </c>
      <c r="KY111" s="188">
        <v>0</v>
      </c>
      <c r="KZ111" s="188">
        <v>809</v>
      </c>
      <c r="LA111" s="188">
        <v>1840</v>
      </c>
      <c r="LB111" s="188">
        <v>5770</v>
      </c>
      <c r="LC111" s="188">
        <v>10521</v>
      </c>
      <c r="LD111" s="188">
        <v>7940</v>
      </c>
      <c r="LE111" s="188">
        <v>-1339</v>
      </c>
      <c r="LF111" s="188">
        <v>-202</v>
      </c>
      <c r="LG111" s="188">
        <v>0</v>
      </c>
      <c r="LI111" s="188">
        <v>7096</v>
      </c>
      <c r="LJ111" s="188">
        <v>0</v>
      </c>
      <c r="LK111" s="188">
        <v>6826</v>
      </c>
      <c r="LL111" s="188">
        <v>2797</v>
      </c>
      <c r="LM111" s="188">
        <v>4121</v>
      </c>
      <c r="LN111" s="188">
        <v>1525</v>
      </c>
      <c r="LO111" s="188">
        <v>3929</v>
      </c>
      <c r="LP111" s="188">
        <v>3015</v>
      </c>
      <c r="LQ111" s="188">
        <v>-175</v>
      </c>
      <c r="LR111" s="188">
        <v>1136</v>
      </c>
      <c r="LT111" s="188">
        <v>6085</v>
      </c>
      <c r="LU111" s="188">
        <v>0</v>
      </c>
      <c r="LV111" s="188">
        <v>1207</v>
      </c>
      <c r="LW111" s="188">
        <v>4289</v>
      </c>
      <c r="LX111" s="188">
        <v>7088</v>
      </c>
      <c r="LY111" s="188">
        <v>3833</v>
      </c>
      <c r="LZ111" s="188">
        <v>8590</v>
      </c>
      <c r="MA111" s="188">
        <v>663</v>
      </c>
      <c r="MB111" s="188">
        <v>-151</v>
      </c>
      <c r="MC111" s="188">
        <v>0</v>
      </c>
    </row>
    <row r="112" spans="2:341">
      <c r="B112" s="208">
        <f t="shared" si="30"/>
        <v>6402.333333333333</v>
      </c>
      <c r="C112" s="208">
        <f t="shared" si="31"/>
        <v>0</v>
      </c>
      <c r="D112" s="208">
        <f t="shared" si="32"/>
        <v>3933.9666666666667</v>
      </c>
      <c r="E112" s="208">
        <f t="shared" si="33"/>
        <v>3211.6</v>
      </c>
      <c r="F112" s="208">
        <f t="shared" si="34"/>
        <v>3541.8666666666668</v>
      </c>
      <c r="G112" s="208">
        <f t="shared" si="35"/>
        <v>7391.1</v>
      </c>
      <c r="H112" s="208">
        <f t="shared" si="36"/>
        <v>5608.0333333333338</v>
      </c>
      <c r="I112" s="208">
        <f t="shared" si="37"/>
        <v>-723.83333333333337</v>
      </c>
      <c r="J112" s="208">
        <f t="shared" si="38"/>
        <v>-149.6</v>
      </c>
      <c r="K112" s="208">
        <f t="shared" si="39"/>
        <v>1546.3333333333333</v>
      </c>
      <c r="M112" s="188">
        <v>7082</v>
      </c>
      <c r="N112" s="188">
        <v>0</v>
      </c>
      <c r="O112" s="188">
        <v>1762</v>
      </c>
      <c r="P112" s="188">
        <v>2654</v>
      </c>
      <c r="Q112" s="188">
        <v>7728</v>
      </c>
      <c r="R112" s="188">
        <v>5293</v>
      </c>
      <c r="S112" s="188">
        <v>7033</v>
      </c>
      <c r="T112" s="188">
        <v>-1191</v>
      </c>
      <c r="U112" s="188">
        <v>-118</v>
      </c>
      <c r="V112" s="188">
        <v>0</v>
      </c>
      <c r="X112" s="188">
        <v>7079</v>
      </c>
      <c r="Y112" s="188">
        <v>0</v>
      </c>
      <c r="Z112" s="188">
        <v>1666</v>
      </c>
      <c r="AA112" s="188">
        <v>1121</v>
      </c>
      <c r="AB112" s="188">
        <v>3899</v>
      </c>
      <c r="AC112" s="188">
        <v>12566</v>
      </c>
      <c r="AD112" s="188">
        <v>4331</v>
      </c>
      <c r="AE112" s="188">
        <v>-1534</v>
      </c>
      <c r="AF112" s="188">
        <v>-102</v>
      </c>
      <c r="AG112" s="188">
        <v>2121</v>
      </c>
      <c r="AI112" s="188">
        <v>6888</v>
      </c>
      <c r="AJ112" s="188">
        <v>0</v>
      </c>
      <c r="AK112" s="188">
        <v>7992</v>
      </c>
      <c r="AL112" s="188">
        <v>2999</v>
      </c>
      <c r="AM112" s="188">
        <v>2049</v>
      </c>
      <c r="AN112" s="188">
        <v>5966</v>
      </c>
      <c r="AO112" s="188">
        <v>3719</v>
      </c>
      <c r="AP112" s="188">
        <v>-1053</v>
      </c>
      <c r="AQ112" s="188">
        <v>-284</v>
      </c>
      <c r="AR112" s="188">
        <v>3469</v>
      </c>
      <c r="AT112" s="188">
        <v>7081</v>
      </c>
      <c r="AU112" s="188">
        <v>0</v>
      </c>
      <c r="AV112" s="188">
        <v>1020</v>
      </c>
      <c r="AW112" s="188">
        <v>2132</v>
      </c>
      <c r="AX112" s="188">
        <v>5468</v>
      </c>
      <c r="AY112" s="188">
        <v>9040</v>
      </c>
      <c r="AZ112" s="188">
        <v>7852</v>
      </c>
      <c r="BA112" s="188">
        <v>-1822</v>
      </c>
      <c r="BB112" s="188">
        <v>-150</v>
      </c>
      <c r="BC112" s="188">
        <v>0</v>
      </c>
      <c r="BE112" s="188">
        <v>5953</v>
      </c>
      <c r="BF112" s="188">
        <v>0</v>
      </c>
      <c r="BG112" s="188">
        <v>6395</v>
      </c>
      <c r="BH112" s="188">
        <v>6199</v>
      </c>
      <c r="BI112" s="188">
        <v>1437</v>
      </c>
      <c r="BJ112" s="188">
        <v>4726</v>
      </c>
      <c r="BK112" s="188">
        <v>5114</v>
      </c>
      <c r="BL112" s="188">
        <v>-1567</v>
      </c>
      <c r="BM112" s="188">
        <v>-263</v>
      </c>
      <c r="BN112" s="188">
        <v>3095</v>
      </c>
      <c r="BP112" s="188">
        <v>6541</v>
      </c>
      <c r="BQ112" s="188">
        <v>0</v>
      </c>
      <c r="BR112" s="188">
        <v>877</v>
      </c>
      <c r="BS112" s="188">
        <v>1901</v>
      </c>
      <c r="BT112" s="188">
        <v>5907</v>
      </c>
      <c r="BU112" s="188">
        <v>8483</v>
      </c>
      <c r="BV112" s="188">
        <v>7760</v>
      </c>
      <c r="BW112" s="188">
        <v>-17</v>
      </c>
      <c r="BX112" s="188">
        <v>-151</v>
      </c>
      <c r="BY112" s="188">
        <v>0</v>
      </c>
      <c r="CA112" s="188">
        <v>6861</v>
      </c>
      <c r="CB112" s="188">
        <v>0</v>
      </c>
      <c r="CC112" s="188">
        <v>8470</v>
      </c>
      <c r="CD112" s="188">
        <v>3584</v>
      </c>
      <c r="CE112" s="188">
        <v>1905</v>
      </c>
      <c r="CF112" s="188">
        <v>5386</v>
      </c>
      <c r="CG112" s="188">
        <v>4070</v>
      </c>
      <c r="CH112" s="188">
        <v>-1014</v>
      </c>
      <c r="CI112" s="188">
        <v>-283</v>
      </c>
      <c r="CJ112" s="188">
        <v>3790</v>
      </c>
      <c r="CL112" s="188">
        <v>5052</v>
      </c>
      <c r="CM112" s="188">
        <v>0</v>
      </c>
      <c r="CN112" s="188">
        <v>6951</v>
      </c>
      <c r="CO112" s="188">
        <v>7089</v>
      </c>
      <c r="CP112" s="188">
        <v>5398</v>
      </c>
      <c r="CQ112" s="188">
        <v>2142</v>
      </c>
      <c r="CR112" s="188">
        <v>4111</v>
      </c>
      <c r="CS112" s="188">
        <v>624</v>
      </c>
      <c r="CT112" s="188">
        <v>-100</v>
      </c>
      <c r="CU112" s="188">
        <v>463</v>
      </c>
      <c r="CV112" s="190"/>
      <c r="CW112" s="188">
        <v>6066</v>
      </c>
      <c r="CX112" s="188">
        <v>0</v>
      </c>
      <c r="CY112" s="188">
        <v>1943</v>
      </c>
      <c r="CZ112" s="188">
        <v>3220</v>
      </c>
      <c r="DA112" s="188">
        <v>3212</v>
      </c>
      <c r="DB112" s="188">
        <v>7762</v>
      </c>
      <c r="DC112" s="188">
        <v>7696</v>
      </c>
      <c r="DD112" s="188">
        <v>-1747</v>
      </c>
      <c r="DE112" s="188">
        <v>0</v>
      </c>
      <c r="DF112" s="188">
        <v>0</v>
      </c>
      <c r="DH112" s="188">
        <v>6926</v>
      </c>
      <c r="DI112" s="188">
        <v>0</v>
      </c>
      <c r="DJ112" s="188">
        <v>2076</v>
      </c>
      <c r="DK112" s="188">
        <v>2543</v>
      </c>
      <c r="DL112" s="188">
        <v>2965</v>
      </c>
      <c r="DM112" s="188">
        <v>10356</v>
      </c>
      <c r="DN112" s="188">
        <v>3821</v>
      </c>
      <c r="DO112" s="188">
        <v>303</v>
      </c>
      <c r="DP112" s="188">
        <v>-284</v>
      </c>
      <c r="DQ112" s="188">
        <v>4155</v>
      </c>
      <c r="DS112" s="188">
        <v>7086</v>
      </c>
      <c r="DT112" s="188">
        <v>0</v>
      </c>
      <c r="DU112" s="188">
        <v>1160</v>
      </c>
      <c r="DV112" s="188">
        <v>2064</v>
      </c>
      <c r="DW112" s="188">
        <v>5080</v>
      </c>
      <c r="DX112" s="188">
        <v>6442</v>
      </c>
      <c r="DY112" s="188">
        <v>4789</v>
      </c>
      <c r="DZ112" s="188">
        <v>-189</v>
      </c>
      <c r="EA112" s="188">
        <v>-151</v>
      </c>
      <c r="EB112" s="188">
        <v>3864</v>
      </c>
      <c r="ED112" s="188">
        <v>7080</v>
      </c>
      <c r="EE112" s="188">
        <v>0</v>
      </c>
      <c r="EF112" s="188">
        <v>1241</v>
      </c>
      <c r="EG112" s="188">
        <v>1755</v>
      </c>
      <c r="EH112" s="188">
        <v>1932</v>
      </c>
      <c r="EI112" s="188">
        <v>12831</v>
      </c>
      <c r="EJ112" s="188">
        <v>7224</v>
      </c>
      <c r="EK112" s="188">
        <v>-1145</v>
      </c>
      <c r="EL112" s="188">
        <v>-100</v>
      </c>
      <c r="EM112" s="188">
        <v>0</v>
      </c>
      <c r="EO112" s="188">
        <v>6555</v>
      </c>
      <c r="EP112" s="188">
        <v>0</v>
      </c>
      <c r="EQ112" s="188">
        <v>5023</v>
      </c>
      <c r="ER112" s="188">
        <v>2035</v>
      </c>
      <c r="ES112" s="188">
        <v>1182</v>
      </c>
      <c r="ET112" s="188">
        <v>9457</v>
      </c>
      <c r="EU112" s="188">
        <v>5428</v>
      </c>
      <c r="EV112" s="188">
        <v>-1051</v>
      </c>
      <c r="EW112" s="188">
        <v>0</v>
      </c>
      <c r="EX112" s="188">
        <v>0</v>
      </c>
      <c r="EZ112" s="188">
        <v>6849</v>
      </c>
      <c r="FA112" s="188">
        <v>0</v>
      </c>
      <c r="FB112" s="188">
        <v>5108</v>
      </c>
      <c r="FC112" s="188">
        <v>4693</v>
      </c>
      <c r="FD112" s="188">
        <v>4366</v>
      </c>
      <c r="FE112" s="188">
        <v>3740</v>
      </c>
      <c r="FF112" s="188">
        <v>4038</v>
      </c>
      <c r="FG112" s="188">
        <v>-1117</v>
      </c>
      <c r="FH112" s="188">
        <v>-283</v>
      </c>
      <c r="FI112" s="188">
        <v>4510</v>
      </c>
      <c r="FK112" s="188">
        <v>5032</v>
      </c>
      <c r="FL112" s="188">
        <v>0</v>
      </c>
      <c r="FM112" s="188">
        <v>6412</v>
      </c>
      <c r="FN112" s="188">
        <v>6161</v>
      </c>
      <c r="FO112" s="188">
        <v>1630</v>
      </c>
      <c r="FP112" s="188">
        <v>9285</v>
      </c>
      <c r="FQ112" s="188">
        <v>4148</v>
      </c>
      <c r="FR112" s="188">
        <v>-1922</v>
      </c>
      <c r="FS112" s="188">
        <v>-102</v>
      </c>
      <c r="FT112" s="188">
        <v>1123</v>
      </c>
      <c r="FV112" s="188">
        <v>5883</v>
      </c>
      <c r="FW112" s="188">
        <v>0</v>
      </c>
      <c r="FX112" s="188">
        <v>1557</v>
      </c>
      <c r="FY112" s="188">
        <v>3223</v>
      </c>
      <c r="FZ112" s="188">
        <v>3265</v>
      </c>
      <c r="GA112" s="188">
        <v>13173</v>
      </c>
      <c r="GB112" s="188">
        <v>5530</v>
      </c>
      <c r="GC112" s="188">
        <v>-2022</v>
      </c>
      <c r="GD112" s="188">
        <v>-100</v>
      </c>
      <c r="GE112" s="188">
        <v>309</v>
      </c>
      <c r="GG112" s="188">
        <v>4895</v>
      </c>
      <c r="GH112" s="188">
        <v>0</v>
      </c>
      <c r="GI112" s="188">
        <v>7738</v>
      </c>
      <c r="GJ112" s="188">
        <v>2635</v>
      </c>
      <c r="GK112" s="188">
        <v>3136</v>
      </c>
      <c r="GL112" s="188">
        <v>5016</v>
      </c>
      <c r="GM112" s="188">
        <v>4816</v>
      </c>
      <c r="GN112" s="188">
        <v>-1080</v>
      </c>
      <c r="GO112" s="188">
        <v>-232</v>
      </c>
      <c r="GP112" s="188">
        <v>4142</v>
      </c>
      <c r="GR112" s="188">
        <v>6367</v>
      </c>
      <c r="GS112" s="188">
        <v>0</v>
      </c>
      <c r="GT112" s="188">
        <v>1901</v>
      </c>
      <c r="GU112" s="188">
        <v>2524</v>
      </c>
      <c r="GV112" s="188">
        <v>3687</v>
      </c>
      <c r="GW112" s="188">
        <v>10456</v>
      </c>
      <c r="GX112" s="188">
        <v>5264</v>
      </c>
      <c r="GY112" s="188">
        <v>-744</v>
      </c>
      <c r="GZ112" s="188">
        <v>0</v>
      </c>
      <c r="HA112" s="188">
        <v>0</v>
      </c>
      <c r="HC112" s="188">
        <v>6070</v>
      </c>
      <c r="HD112" s="188">
        <v>0</v>
      </c>
      <c r="HE112" s="188">
        <v>1103</v>
      </c>
      <c r="HF112" s="188">
        <v>2474</v>
      </c>
      <c r="HG112" s="188">
        <v>902</v>
      </c>
      <c r="HH112" s="188">
        <v>12360</v>
      </c>
      <c r="HI112" s="188">
        <v>7395</v>
      </c>
      <c r="HJ112" s="188">
        <v>-1897</v>
      </c>
      <c r="HK112" s="188">
        <v>0</v>
      </c>
      <c r="HL112" s="188">
        <v>0</v>
      </c>
      <c r="HN112" s="188">
        <v>7072</v>
      </c>
      <c r="HO112" s="188">
        <v>0</v>
      </c>
      <c r="HP112" s="188">
        <v>1221</v>
      </c>
      <c r="HQ112" s="188">
        <v>1002</v>
      </c>
      <c r="HR112" s="188">
        <v>1683</v>
      </c>
      <c r="HS112" s="188">
        <v>13715</v>
      </c>
      <c r="HT112" s="188">
        <v>6838</v>
      </c>
      <c r="HU112" s="188">
        <v>-74</v>
      </c>
      <c r="HV112" s="188">
        <v>-150</v>
      </c>
      <c r="HW112" s="188">
        <v>0</v>
      </c>
      <c r="HY112" s="188">
        <v>5962</v>
      </c>
      <c r="HZ112" s="188">
        <v>0</v>
      </c>
      <c r="IA112" s="188">
        <v>6747</v>
      </c>
      <c r="IB112" s="188">
        <v>5069</v>
      </c>
      <c r="IC112" s="188">
        <v>1760</v>
      </c>
      <c r="ID112" s="188">
        <v>4387</v>
      </c>
      <c r="IE112" s="188">
        <v>5170</v>
      </c>
      <c r="IF112" s="188">
        <v>-446</v>
      </c>
      <c r="IG112" s="188">
        <v>-202</v>
      </c>
      <c r="IH112" s="188">
        <v>3674</v>
      </c>
      <c r="IJ112" s="188">
        <v>7078</v>
      </c>
      <c r="IK112" s="188">
        <v>0</v>
      </c>
      <c r="IL112" s="188">
        <v>972</v>
      </c>
      <c r="IM112" s="188">
        <v>2508</v>
      </c>
      <c r="IN112" s="188">
        <v>6638</v>
      </c>
      <c r="IO112" s="188">
        <v>6926</v>
      </c>
      <c r="IP112" s="188">
        <v>7098</v>
      </c>
      <c r="IQ112" s="188">
        <v>-165</v>
      </c>
      <c r="IR112" s="188">
        <v>-151</v>
      </c>
      <c r="IS112" s="188">
        <v>0</v>
      </c>
      <c r="IU112" s="188">
        <v>5941</v>
      </c>
      <c r="IV112" s="188">
        <v>0</v>
      </c>
      <c r="IW112" s="188">
        <v>7052</v>
      </c>
      <c r="IX112" s="188">
        <v>3980</v>
      </c>
      <c r="IY112" s="188">
        <v>921</v>
      </c>
      <c r="IZ112" s="188">
        <v>7361</v>
      </c>
      <c r="JA112" s="188">
        <v>5175</v>
      </c>
      <c r="JB112" s="188">
        <v>-993</v>
      </c>
      <c r="JC112" s="188">
        <v>-194</v>
      </c>
      <c r="JD112" s="188">
        <v>3613</v>
      </c>
      <c r="JF112" s="188">
        <v>6955</v>
      </c>
      <c r="JG112" s="188">
        <v>0</v>
      </c>
      <c r="JH112" s="188">
        <v>7049</v>
      </c>
      <c r="JI112" s="188">
        <v>7642</v>
      </c>
      <c r="JJ112" s="188">
        <v>3445</v>
      </c>
      <c r="JK112" s="188">
        <v>1610</v>
      </c>
      <c r="JL112" s="188">
        <v>4088</v>
      </c>
      <c r="JM112" s="188">
        <v>-2975</v>
      </c>
      <c r="JN112" s="188">
        <v>0</v>
      </c>
      <c r="JO112" s="188">
        <v>2078</v>
      </c>
      <c r="JQ112" s="188">
        <v>7078</v>
      </c>
      <c r="JR112" s="188">
        <v>0</v>
      </c>
      <c r="JS112" s="188">
        <v>1043</v>
      </c>
      <c r="JT112" s="188">
        <v>1882</v>
      </c>
      <c r="JU112" s="188">
        <v>6206</v>
      </c>
      <c r="JV112" s="188">
        <v>5952</v>
      </c>
      <c r="JW112" s="188">
        <v>7518</v>
      </c>
      <c r="JX112" s="188">
        <v>26</v>
      </c>
      <c r="JY112" s="188">
        <v>-151</v>
      </c>
      <c r="JZ112" s="188">
        <v>0</v>
      </c>
      <c r="KB112" s="188">
        <v>4299</v>
      </c>
      <c r="KC112" s="188">
        <v>0</v>
      </c>
      <c r="KD112" s="188">
        <v>7146</v>
      </c>
      <c r="KE112" s="188">
        <v>1321</v>
      </c>
      <c r="KF112" s="188">
        <v>-638</v>
      </c>
      <c r="KG112" s="188">
        <v>8875</v>
      </c>
      <c r="KH112" s="188">
        <v>3868</v>
      </c>
      <c r="KI112" s="188">
        <v>-1825</v>
      </c>
      <c r="KJ112" s="188">
        <v>-233</v>
      </c>
      <c r="KK112" s="188">
        <v>4325</v>
      </c>
      <c r="KM112" s="188">
        <v>7089</v>
      </c>
      <c r="KN112" s="188">
        <v>0</v>
      </c>
      <c r="KO112" s="188">
        <v>7531</v>
      </c>
      <c r="KP112" s="188">
        <v>2863</v>
      </c>
      <c r="KQ112" s="188">
        <v>3710</v>
      </c>
      <c r="KR112" s="188">
        <v>2624</v>
      </c>
      <c r="KS112" s="188">
        <v>3838</v>
      </c>
      <c r="KT112" s="188">
        <v>2414</v>
      </c>
      <c r="KU112" s="188">
        <v>-176</v>
      </c>
      <c r="KV112" s="188">
        <v>737</v>
      </c>
      <c r="KX112" s="188">
        <v>6073</v>
      </c>
      <c r="KY112" s="188">
        <v>0</v>
      </c>
      <c r="KZ112" s="188">
        <v>809</v>
      </c>
      <c r="LA112" s="188">
        <v>1892</v>
      </c>
      <c r="LB112" s="188">
        <v>5818</v>
      </c>
      <c r="LC112" s="188">
        <v>10573</v>
      </c>
      <c r="LD112" s="188">
        <v>7936</v>
      </c>
      <c r="LE112" s="188">
        <v>-1291</v>
      </c>
      <c r="LF112" s="188">
        <v>-201</v>
      </c>
      <c r="LG112" s="188">
        <v>0</v>
      </c>
      <c r="LI112" s="188">
        <v>7093</v>
      </c>
      <c r="LJ112" s="188">
        <v>0</v>
      </c>
      <c r="LK112" s="188">
        <v>6847</v>
      </c>
      <c r="LL112" s="188">
        <v>2902</v>
      </c>
      <c r="LM112" s="188">
        <v>4421</v>
      </c>
      <c r="LN112" s="188">
        <v>1532</v>
      </c>
      <c r="LO112" s="188">
        <v>3929</v>
      </c>
      <c r="LP112" s="188">
        <v>3073</v>
      </c>
      <c r="LQ112" s="188">
        <v>-176</v>
      </c>
      <c r="LR112" s="188">
        <v>922</v>
      </c>
      <c r="LT112" s="188">
        <v>6084</v>
      </c>
      <c r="LU112" s="188">
        <v>0</v>
      </c>
      <c r="LV112" s="188">
        <v>1207</v>
      </c>
      <c r="LW112" s="188">
        <v>4281</v>
      </c>
      <c r="LX112" s="188">
        <v>7144</v>
      </c>
      <c r="LY112" s="188">
        <v>3698</v>
      </c>
      <c r="LZ112" s="188">
        <v>8644</v>
      </c>
      <c r="MA112" s="188">
        <v>726</v>
      </c>
      <c r="MB112" s="188">
        <v>-151</v>
      </c>
      <c r="MC112" s="188">
        <v>0</v>
      </c>
    </row>
    <row r="113" spans="2:341">
      <c r="B113" s="208">
        <f t="shared" si="30"/>
        <v>6402.9333333333334</v>
      </c>
      <c r="C113" s="208">
        <f t="shared" si="31"/>
        <v>0</v>
      </c>
      <c r="D113" s="208">
        <f t="shared" si="32"/>
        <v>3953.7</v>
      </c>
      <c r="E113" s="208">
        <f t="shared" si="33"/>
        <v>3282.6666666666665</v>
      </c>
      <c r="F113" s="208">
        <f t="shared" si="34"/>
        <v>3647.1333333333332</v>
      </c>
      <c r="G113" s="208">
        <f t="shared" si="35"/>
        <v>7394.166666666667</v>
      </c>
      <c r="H113" s="208">
        <f t="shared" si="36"/>
        <v>5565.7333333333336</v>
      </c>
      <c r="I113" s="208">
        <f t="shared" si="37"/>
        <v>-715.43333333333328</v>
      </c>
      <c r="J113" s="208">
        <f t="shared" si="38"/>
        <v>-149.63333333333333</v>
      </c>
      <c r="K113" s="208">
        <f t="shared" si="39"/>
        <v>1473.4333333333334</v>
      </c>
      <c r="M113" s="188">
        <v>7086</v>
      </c>
      <c r="N113" s="188">
        <v>0</v>
      </c>
      <c r="O113" s="188">
        <v>1780</v>
      </c>
      <c r="P113" s="188">
        <v>2626</v>
      </c>
      <c r="Q113" s="188">
        <v>7761</v>
      </c>
      <c r="R113" s="188">
        <v>5351</v>
      </c>
      <c r="S113" s="188">
        <v>6962</v>
      </c>
      <c r="T113" s="188">
        <v>-1165</v>
      </c>
      <c r="U113" s="188">
        <v>-119</v>
      </c>
      <c r="V113" s="188">
        <v>0</v>
      </c>
      <c r="X113" s="188">
        <v>7081</v>
      </c>
      <c r="Y113" s="188">
        <v>0</v>
      </c>
      <c r="Z113" s="188">
        <v>1701</v>
      </c>
      <c r="AA113" s="188">
        <v>1085</v>
      </c>
      <c r="AB113" s="188">
        <v>3932</v>
      </c>
      <c r="AC113" s="188">
        <v>12597</v>
      </c>
      <c r="AD113" s="188">
        <v>4331</v>
      </c>
      <c r="AE113" s="188">
        <v>-1792</v>
      </c>
      <c r="AF113" s="188">
        <v>-102</v>
      </c>
      <c r="AG113" s="188">
        <v>2088</v>
      </c>
      <c r="AI113" s="188">
        <v>6881</v>
      </c>
      <c r="AJ113" s="188">
        <v>0</v>
      </c>
      <c r="AK113" s="188">
        <v>8010</v>
      </c>
      <c r="AL113" s="188">
        <v>3029</v>
      </c>
      <c r="AM113" s="188">
        <v>1959</v>
      </c>
      <c r="AN113" s="188">
        <v>6040</v>
      </c>
      <c r="AO113" s="188">
        <v>3719</v>
      </c>
      <c r="AP113" s="188">
        <v>-1132</v>
      </c>
      <c r="AQ113" s="188">
        <v>-284</v>
      </c>
      <c r="AR113" s="188">
        <v>3317</v>
      </c>
      <c r="AT113" s="188">
        <v>7083</v>
      </c>
      <c r="AU113" s="188">
        <v>0</v>
      </c>
      <c r="AV113" s="188">
        <v>1028</v>
      </c>
      <c r="AW113" s="188">
        <v>2128</v>
      </c>
      <c r="AX113" s="188">
        <v>5355</v>
      </c>
      <c r="AY113" s="188">
        <v>9218</v>
      </c>
      <c r="AZ113" s="188">
        <v>7734</v>
      </c>
      <c r="BA113" s="188">
        <v>-1601</v>
      </c>
      <c r="BB113" s="188">
        <v>-151</v>
      </c>
      <c r="BC113" s="188">
        <v>0</v>
      </c>
      <c r="BE113" s="188">
        <v>5954</v>
      </c>
      <c r="BF113" s="188">
        <v>0</v>
      </c>
      <c r="BG113" s="188">
        <v>6472</v>
      </c>
      <c r="BH113" s="188">
        <v>6485</v>
      </c>
      <c r="BI113" s="188">
        <v>1434</v>
      </c>
      <c r="BJ113" s="188">
        <v>4447</v>
      </c>
      <c r="BK113" s="188">
        <v>5114</v>
      </c>
      <c r="BL113" s="188">
        <v>-1735</v>
      </c>
      <c r="BM113" s="188">
        <v>-263</v>
      </c>
      <c r="BN113" s="188">
        <v>2986</v>
      </c>
      <c r="BP113" s="188">
        <v>6521</v>
      </c>
      <c r="BQ113" s="188">
        <v>0</v>
      </c>
      <c r="BR113" s="188">
        <v>888</v>
      </c>
      <c r="BS113" s="188">
        <v>1783</v>
      </c>
      <c r="BT113" s="188">
        <v>5823</v>
      </c>
      <c r="BU113" s="188">
        <v>8759</v>
      </c>
      <c r="BV113" s="188">
        <v>7769</v>
      </c>
      <c r="BW113" s="188">
        <v>-148</v>
      </c>
      <c r="BX113" s="188">
        <v>-151</v>
      </c>
      <c r="BY113" s="188">
        <v>0</v>
      </c>
      <c r="CA113" s="188">
        <v>6860</v>
      </c>
      <c r="CB113" s="188">
        <v>0</v>
      </c>
      <c r="CC113" s="188">
        <v>8418</v>
      </c>
      <c r="CD113" s="188">
        <v>3606</v>
      </c>
      <c r="CE113" s="188">
        <v>1919</v>
      </c>
      <c r="CF113" s="188">
        <v>5453</v>
      </c>
      <c r="CG113" s="188">
        <v>4070</v>
      </c>
      <c r="CH113" s="188">
        <v>-1062</v>
      </c>
      <c r="CI113" s="188">
        <v>-283</v>
      </c>
      <c r="CJ113" s="188">
        <v>3644</v>
      </c>
      <c r="CL113" s="188">
        <v>5051</v>
      </c>
      <c r="CM113" s="188">
        <v>0</v>
      </c>
      <c r="CN113" s="188">
        <v>7059</v>
      </c>
      <c r="CO113" s="188">
        <v>7176</v>
      </c>
      <c r="CP113" s="188">
        <v>5913</v>
      </c>
      <c r="CQ113" s="188">
        <v>2146</v>
      </c>
      <c r="CR113" s="188">
        <v>4111</v>
      </c>
      <c r="CS113" s="188">
        <v>529</v>
      </c>
      <c r="CT113" s="188">
        <v>-100</v>
      </c>
      <c r="CU113" s="188">
        <v>336</v>
      </c>
      <c r="CV113" s="190"/>
      <c r="CW113" s="188">
        <v>6071</v>
      </c>
      <c r="CX113" s="188">
        <v>0</v>
      </c>
      <c r="CY113" s="188">
        <v>1939</v>
      </c>
      <c r="CZ113" s="188">
        <v>3466</v>
      </c>
      <c r="DA113" s="188">
        <v>3709</v>
      </c>
      <c r="DB113" s="188">
        <v>7632</v>
      </c>
      <c r="DC113" s="188">
        <v>7364</v>
      </c>
      <c r="DD113" s="188">
        <v>-1833</v>
      </c>
      <c r="DE113" s="188">
        <v>0</v>
      </c>
      <c r="DF113" s="188">
        <v>0</v>
      </c>
      <c r="DH113" s="188">
        <v>6924</v>
      </c>
      <c r="DI113" s="188">
        <v>0</v>
      </c>
      <c r="DJ113" s="188">
        <v>2067</v>
      </c>
      <c r="DK113" s="188">
        <v>2508</v>
      </c>
      <c r="DL113" s="188">
        <v>2963</v>
      </c>
      <c r="DM113" s="188">
        <v>10562</v>
      </c>
      <c r="DN113" s="188">
        <v>3821</v>
      </c>
      <c r="DO113" s="188">
        <v>406</v>
      </c>
      <c r="DP113" s="188">
        <v>-284</v>
      </c>
      <c r="DQ113" s="188">
        <v>4059</v>
      </c>
      <c r="DS113" s="188">
        <v>7091</v>
      </c>
      <c r="DT113" s="188">
        <v>0</v>
      </c>
      <c r="DU113" s="188">
        <v>1155</v>
      </c>
      <c r="DV113" s="188">
        <v>2067</v>
      </c>
      <c r="DW113" s="188">
        <v>5046</v>
      </c>
      <c r="DX113" s="188">
        <v>6520</v>
      </c>
      <c r="DY113" s="188">
        <v>4789</v>
      </c>
      <c r="DZ113" s="188">
        <v>-187</v>
      </c>
      <c r="EA113" s="188">
        <v>-150</v>
      </c>
      <c r="EB113" s="188">
        <v>3648</v>
      </c>
      <c r="ED113" s="188">
        <v>7084</v>
      </c>
      <c r="EE113" s="188">
        <v>0</v>
      </c>
      <c r="EF113" s="188">
        <v>1252</v>
      </c>
      <c r="EG113" s="188">
        <v>1812</v>
      </c>
      <c r="EH113" s="188">
        <v>2059</v>
      </c>
      <c r="EI113" s="188">
        <v>12813</v>
      </c>
      <c r="EJ113" s="188">
        <v>7071</v>
      </c>
      <c r="EK113" s="188">
        <v>-999</v>
      </c>
      <c r="EL113" s="188">
        <v>-100</v>
      </c>
      <c r="EM113" s="188">
        <v>0</v>
      </c>
      <c r="EO113" s="188">
        <v>6562</v>
      </c>
      <c r="EP113" s="188">
        <v>0</v>
      </c>
      <c r="EQ113" s="188">
        <v>5185</v>
      </c>
      <c r="ER113" s="188">
        <v>2075</v>
      </c>
      <c r="ES113" s="188">
        <v>1296</v>
      </c>
      <c r="ET113" s="188">
        <v>9532</v>
      </c>
      <c r="EU113" s="188">
        <v>5360</v>
      </c>
      <c r="EV113" s="188">
        <v>-958</v>
      </c>
      <c r="EW113" s="188">
        <v>0</v>
      </c>
      <c r="EX113" s="188">
        <v>0</v>
      </c>
      <c r="EZ113" s="188">
        <v>6854</v>
      </c>
      <c r="FA113" s="188">
        <v>0</v>
      </c>
      <c r="FB113" s="188">
        <v>5089</v>
      </c>
      <c r="FC113" s="188">
        <v>4683</v>
      </c>
      <c r="FD113" s="188">
        <v>4272</v>
      </c>
      <c r="FE113" s="188">
        <v>3857</v>
      </c>
      <c r="FF113" s="188">
        <v>4038</v>
      </c>
      <c r="FG113" s="188">
        <v>-1140</v>
      </c>
      <c r="FH113" s="188">
        <v>-283</v>
      </c>
      <c r="FI113" s="188">
        <v>4415</v>
      </c>
      <c r="FK113" s="188">
        <v>5028</v>
      </c>
      <c r="FL113" s="188">
        <v>0</v>
      </c>
      <c r="FM113" s="188">
        <v>6409</v>
      </c>
      <c r="FN113" s="188">
        <v>6435</v>
      </c>
      <c r="FO113" s="188">
        <v>1972</v>
      </c>
      <c r="FP113" s="188">
        <v>9305</v>
      </c>
      <c r="FQ113" s="188">
        <v>4148</v>
      </c>
      <c r="FR113" s="188">
        <v>-2130</v>
      </c>
      <c r="FS113" s="188">
        <v>-102</v>
      </c>
      <c r="FT113" s="188">
        <v>926</v>
      </c>
      <c r="FV113" s="188">
        <v>5879</v>
      </c>
      <c r="FW113" s="188">
        <v>0</v>
      </c>
      <c r="FX113" s="188">
        <v>1575</v>
      </c>
      <c r="FY113" s="188">
        <v>3766</v>
      </c>
      <c r="FZ113" s="188">
        <v>3616</v>
      </c>
      <c r="GA113" s="188">
        <v>12952</v>
      </c>
      <c r="GB113" s="188">
        <v>5530</v>
      </c>
      <c r="GC113" s="188">
        <v>-1954</v>
      </c>
      <c r="GD113" s="188">
        <v>-100</v>
      </c>
      <c r="GE113" s="188">
        <v>258</v>
      </c>
      <c r="GG113" s="188">
        <v>4856</v>
      </c>
      <c r="GH113" s="188">
        <v>0</v>
      </c>
      <c r="GI113" s="188">
        <v>7721</v>
      </c>
      <c r="GJ113" s="188">
        <v>2738</v>
      </c>
      <c r="GK113" s="188">
        <v>3340</v>
      </c>
      <c r="GL113" s="188">
        <v>4970</v>
      </c>
      <c r="GM113" s="188">
        <v>4816</v>
      </c>
      <c r="GN113" s="188">
        <v>-990</v>
      </c>
      <c r="GO113" s="188">
        <v>-232</v>
      </c>
      <c r="GP113" s="188">
        <v>4106</v>
      </c>
      <c r="GR113" s="188">
        <v>6376</v>
      </c>
      <c r="GS113" s="188">
        <v>0</v>
      </c>
      <c r="GT113" s="188">
        <v>1919</v>
      </c>
      <c r="GU113" s="188">
        <v>2408</v>
      </c>
      <c r="GV113" s="188">
        <v>3682</v>
      </c>
      <c r="GW113" s="188">
        <v>10624</v>
      </c>
      <c r="GX113" s="188">
        <v>5238</v>
      </c>
      <c r="GY113" s="188">
        <v>-607</v>
      </c>
      <c r="GZ113" s="188">
        <v>0</v>
      </c>
      <c r="HA113" s="188">
        <v>0</v>
      </c>
      <c r="HC113" s="188">
        <v>6065</v>
      </c>
      <c r="HD113" s="188">
        <v>0</v>
      </c>
      <c r="HE113" s="188">
        <v>1111</v>
      </c>
      <c r="HF113" s="188">
        <v>2613</v>
      </c>
      <c r="HG113" s="188">
        <v>1109</v>
      </c>
      <c r="HH113" s="188">
        <v>12205</v>
      </c>
      <c r="HI113" s="188">
        <v>7182</v>
      </c>
      <c r="HJ113" s="188">
        <v>-1819</v>
      </c>
      <c r="HK113" s="188">
        <v>0</v>
      </c>
      <c r="HL113" s="188">
        <v>0</v>
      </c>
      <c r="HN113" s="188">
        <v>7078</v>
      </c>
      <c r="HO113" s="188">
        <v>0</v>
      </c>
      <c r="HP113" s="188">
        <v>1242</v>
      </c>
      <c r="HQ113" s="188">
        <v>1023</v>
      </c>
      <c r="HR113" s="188">
        <v>1760</v>
      </c>
      <c r="HS113" s="188">
        <v>13651</v>
      </c>
      <c r="HT113" s="188">
        <v>6778</v>
      </c>
      <c r="HU113" s="188">
        <v>133</v>
      </c>
      <c r="HV113" s="188">
        <v>-151</v>
      </c>
      <c r="HW113" s="188">
        <v>0</v>
      </c>
      <c r="HY113" s="188">
        <v>5956</v>
      </c>
      <c r="HZ113" s="188">
        <v>0</v>
      </c>
      <c r="IA113" s="188">
        <v>6799</v>
      </c>
      <c r="IB113" s="188">
        <v>5171</v>
      </c>
      <c r="IC113" s="188">
        <v>1870</v>
      </c>
      <c r="ID113" s="188">
        <v>4405</v>
      </c>
      <c r="IE113" s="188">
        <v>5170</v>
      </c>
      <c r="IF113" s="188">
        <v>-484</v>
      </c>
      <c r="IG113" s="188">
        <v>-201</v>
      </c>
      <c r="IH113" s="188">
        <v>3533</v>
      </c>
      <c r="IJ113" s="188">
        <v>7078</v>
      </c>
      <c r="IK113" s="188">
        <v>0</v>
      </c>
      <c r="IL113" s="188">
        <v>1009</v>
      </c>
      <c r="IM113" s="188">
        <v>2644</v>
      </c>
      <c r="IN113" s="188">
        <v>7047</v>
      </c>
      <c r="IO113" s="188">
        <v>6691</v>
      </c>
      <c r="IP113" s="188">
        <v>7043</v>
      </c>
      <c r="IQ113" s="188">
        <v>-277</v>
      </c>
      <c r="IR113" s="188">
        <v>-151</v>
      </c>
      <c r="IS113" s="188">
        <v>0</v>
      </c>
      <c r="IU113" s="188">
        <v>5942</v>
      </c>
      <c r="IV113" s="188">
        <v>0</v>
      </c>
      <c r="IW113" s="188">
        <v>7063</v>
      </c>
      <c r="IX113" s="188">
        <v>3951</v>
      </c>
      <c r="IY113" s="188">
        <v>883</v>
      </c>
      <c r="IZ113" s="188">
        <v>7239</v>
      </c>
      <c r="JA113" s="188">
        <v>5175</v>
      </c>
      <c r="JB113" s="188">
        <v>-881</v>
      </c>
      <c r="JC113" s="188">
        <v>-194</v>
      </c>
      <c r="JD113" s="188">
        <v>3423</v>
      </c>
      <c r="JF113" s="188">
        <v>6955</v>
      </c>
      <c r="JG113" s="188">
        <v>0</v>
      </c>
      <c r="JH113" s="188">
        <v>7051</v>
      </c>
      <c r="JI113" s="188">
        <v>7759</v>
      </c>
      <c r="JJ113" s="188">
        <v>3396</v>
      </c>
      <c r="JK113" s="188">
        <v>1627</v>
      </c>
      <c r="JL113" s="188">
        <v>4088</v>
      </c>
      <c r="JM113" s="188">
        <v>-2948</v>
      </c>
      <c r="JN113" s="188">
        <v>0</v>
      </c>
      <c r="JO113" s="188">
        <v>1867</v>
      </c>
      <c r="JQ113" s="188">
        <v>7074</v>
      </c>
      <c r="JR113" s="188">
        <v>0</v>
      </c>
      <c r="JS113" s="188">
        <v>1039</v>
      </c>
      <c r="JT113" s="188">
        <v>1986</v>
      </c>
      <c r="JU113" s="188">
        <v>6287</v>
      </c>
      <c r="JV113" s="188">
        <v>5745</v>
      </c>
      <c r="JW113" s="188">
        <v>7409</v>
      </c>
      <c r="JX113" s="188">
        <v>138</v>
      </c>
      <c r="JY113" s="188">
        <v>-151</v>
      </c>
      <c r="JZ113" s="188">
        <v>0</v>
      </c>
      <c r="KB113" s="188">
        <v>4340</v>
      </c>
      <c r="KC113" s="188">
        <v>0</v>
      </c>
      <c r="KD113" s="188">
        <v>7248</v>
      </c>
      <c r="KE113" s="188">
        <v>1391</v>
      </c>
      <c r="KF113" s="188">
        <v>-453</v>
      </c>
      <c r="KG113" s="188">
        <v>8981</v>
      </c>
      <c r="KH113" s="188">
        <v>3868</v>
      </c>
      <c r="KI113" s="188">
        <v>-1981</v>
      </c>
      <c r="KJ113" s="188">
        <v>-233</v>
      </c>
      <c r="KK113" s="188">
        <v>4258</v>
      </c>
      <c r="KM113" s="188">
        <v>7089</v>
      </c>
      <c r="KN113" s="188">
        <v>0</v>
      </c>
      <c r="KO113" s="188">
        <v>7527</v>
      </c>
      <c r="KP113" s="188">
        <v>2987</v>
      </c>
      <c r="KQ113" s="188">
        <v>4130</v>
      </c>
      <c r="KR113" s="188">
        <v>2572</v>
      </c>
      <c r="KS113" s="188">
        <v>3838</v>
      </c>
      <c r="KT113" s="188">
        <v>2342</v>
      </c>
      <c r="KU113" s="188">
        <v>-176</v>
      </c>
      <c r="KV113" s="188">
        <v>594</v>
      </c>
      <c r="KX113" s="188">
        <v>6083</v>
      </c>
      <c r="KY113" s="188">
        <v>0</v>
      </c>
      <c r="KZ113" s="188">
        <v>812</v>
      </c>
      <c r="LA113" s="188">
        <v>1887</v>
      </c>
      <c r="LB113" s="188">
        <v>5652</v>
      </c>
      <c r="LC113" s="188">
        <v>10597</v>
      </c>
      <c r="LD113" s="188">
        <v>7875</v>
      </c>
      <c r="LE113" s="188">
        <v>-1248</v>
      </c>
      <c r="LF113" s="188">
        <v>-201</v>
      </c>
      <c r="LG113" s="188">
        <v>0</v>
      </c>
      <c r="LI113" s="188">
        <v>7099</v>
      </c>
      <c r="LJ113" s="188">
        <v>0</v>
      </c>
      <c r="LK113" s="188">
        <v>6860</v>
      </c>
      <c r="LL113" s="188">
        <v>2955</v>
      </c>
      <c r="LM113" s="188">
        <v>4583</v>
      </c>
      <c r="LN113" s="188">
        <v>1594</v>
      </c>
      <c r="LO113" s="188">
        <v>3929</v>
      </c>
      <c r="LP113" s="188">
        <v>3511</v>
      </c>
      <c r="LQ113" s="188">
        <v>-176</v>
      </c>
      <c r="LR113" s="188">
        <v>745</v>
      </c>
      <c r="LT113" s="188">
        <v>6087</v>
      </c>
      <c r="LU113" s="188">
        <v>0</v>
      </c>
      <c r="LV113" s="188">
        <v>1183</v>
      </c>
      <c r="LW113" s="188">
        <v>4237</v>
      </c>
      <c r="LX113" s="188">
        <v>7099</v>
      </c>
      <c r="LY113" s="188">
        <v>3740</v>
      </c>
      <c r="LZ113" s="188">
        <v>8632</v>
      </c>
      <c r="MA113" s="188">
        <v>549</v>
      </c>
      <c r="MB113" s="188">
        <v>-151</v>
      </c>
      <c r="MC113" s="188">
        <v>0</v>
      </c>
    </row>
    <row r="114" spans="2:341">
      <c r="B114" s="208">
        <f t="shared" si="30"/>
        <v>6402.833333333333</v>
      </c>
      <c r="C114" s="208">
        <f t="shared" si="31"/>
        <v>0</v>
      </c>
      <c r="D114" s="208">
        <f t="shared" si="32"/>
        <v>3933.8666666666668</v>
      </c>
      <c r="E114" s="208">
        <f t="shared" si="33"/>
        <v>3288.0333333333333</v>
      </c>
      <c r="F114" s="208">
        <f t="shared" si="34"/>
        <v>3689.2333333333331</v>
      </c>
      <c r="G114" s="208">
        <f t="shared" si="35"/>
        <v>7384.8</v>
      </c>
      <c r="H114" s="208">
        <f t="shared" si="36"/>
        <v>5526.3</v>
      </c>
      <c r="I114" s="208">
        <f t="shared" si="37"/>
        <v>-629.36666666666667</v>
      </c>
      <c r="J114" s="208">
        <f t="shared" si="38"/>
        <v>-151.83333333333334</v>
      </c>
      <c r="K114" s="208">
        <f t="shared" si="39"/>
        <v>1398.3666666666666</v>
      </c>
      <c r="M114" s="188">
        <v>7079</v>
      </c>
      <c r="N114" s="188">
        <v>0</v>
      </c>
      <c r="O114" s="188">
        <v>1807</v>
      </c>
      <c r="P114" s="188">
        <v>2661</v>
      </c>
      <c r="Q114" s="188">
        <v>8046</v>
      </c>
      <c r="R114" s="188">
        <v>5374</v>
      </c>
      <c r="S114" s="188">
        <v>6880</v>
      </c>
      <c r="T114" s="188">
        <v>-1219</v>
      </c>
      <c r="U114" s="188">
        <v>-137</v>
      </c>
      <c r="V114" s="188">
        <v>0</v>
      </c>
      <c r="X114" s="188">
        <v>7082</v>
      </c>
      <c r="Y114" s="188">
        <v>0</v>
      </c>
      <c r="Z114" s="188">
        <v>1591</v>
      </c>
      <c r="AA114" s="188">
        <v>915</v>
      </c>
      <c r="AB114" s="188">
        <v>3926</v>
      </c>
      <c r="AC114" s="188">
        <v>12459</v>
      </c>
      <c r="AD114" s="188">
        <v>4331</v>
      </c>
      <c r="AE114" s="188">
        <v>-1453</v>
      </c>
      <c r="AF114" s="188">
        <v>-102</v>
      </c>
      <c r="AG114" s="188">
        <v>2051</v>
      </c>
      <c r="AI114" s="188">
        <v>6886</v>
      </c>
      <c r="AJ114" s="188">
        <v>0</v>
      </c>
      <c r="AK114" s="188">
        <v>7921</v>
      </c>
      <c r="AL114" s="188">
        <v>3052</v>
      </c>
      <c r="AM114" s="188">
        <v>1907</v>
      </c>
      <c r="AN114" s="188">
        <v>6092</v>
      </c>
      <c r="AO114" s="188">
        <v>3719</v>
      </c>
      <c r="AP114" s="188">
        <v>-948</v>
      </c>
      <c r="AQ114" s="188">
        <v>-284</v>
      </c>
      <c r="AR114" s="188">
        <v>3206</v>
      </c>
      <c r="AT114" s="188">
        <v>7081</v>
      </c>
      <c r="AU114" s="188">
        <v>0</v>
      </c>
      <c r="AV114" s="188">
        <v>1039</v>
      </c>
      <c r="AW114" s="188">
        <v>2131</v>
      </c>
      <c r="AX114" s="188">
        <v>5516</v>
      </c>
      <c r="AY114" s="188">
        <v>9162</v>
      </c>
      <c r="AZ114" s="188">
        <v>7722</v>
      </c>
      <c r="BA114" s="188">
        <v>-1714</v>
      </c>
      <c r="BB114" s="188">
        <v>-151</v>
      </c>
      <c r="BC114" s="188">
        <v>0</v>
      </c>
      <c r="BE114" s="188">
        <v>5953</v>
      </c>
      <c r="BF114" s="188">
        <v>0</v>
      </c>
      <c r="BG114" s="188">
        <v>6450</v>
      </c>
      <c r="BH114" s="188">
        <v>6247</v>
      </c>
      <c r="BI114" s="188">
        <v>1327</v>
      </c>
      <c r="BJ114" s="188">
        <v>4366</v>
      </c>
      <c r="BK114" s="188">
        <v>5114</v>
      </c>
      <c r="BL114" s="188">
        <v>-1550</v>
      </c>
      <c r="BM114" s="188">
        <v>-263</v>
      </c>
      <c r="BN114" s="188">
        <v>2798</v>
      </c>
      <c r="BP114" s="188">
        <v>6500</v>
      </c>
      <c r="BQ114" s="188">
        <v>0</v>
      </c>
      <c r="BR114" s="188">
        <v>876</v>
      </c>
      <c r="BS114" s="188">
        <v>1583</v>
      </c>
      <c r="BT114" s="188">
        <v>5428</v>
      </c>
      <c r="BU114" s="188">
        <v>8830</v>
      </c>
      <c r="BV114" s="188">
        <v>7832</v>
      </c>
      <c r="BW114" s="188">
        <v>109</v>
      </c>
      <c r="BX114" s="188">
        <v>-151</v>
      </c>
      <c r="BY114" s="188">
        <v>0</v>
      </c>
      <c r="CA114" s="188">
        <v>6869</v>
      </c>
      <c r="CB114" s="188">
        <v>0</v>
      </c>
      <c r="CC114" s="188">
        <v>8358</v>
      </c>
      <c r="CD114" s="188">
        <v>3430</v>
      </c>
      <c r="CE114" s="188">
        <v>1702</v>
      </c>
      <c r="CF114" s="188">
        <v>5433</v>
      </c>
      <c r="CG114" s="188">
        <v>4070</v>
      </c>
      <c r="CH114" s="188">
        <v>-544</v>
      </c>
      <c r="CI114" s="188">
        <v>-288</v>
      </c>
      <c r="CJ114" s="188">
        <v>3551</v>
      </c>
      <c r="CL114" s="188">
        <v>5048</v>
      </c>
      <c r="CM114" s="188">
        <v>0</v>
      </c>
      <c r="CN114" s="188">
        <v>7032</v>
      </c>
      <c r="CO114" s="188">
        <v>7215</v>
      </c>
      <c r="CP114" s="188">
        <v>6196</v>
      </c>
      <c r="CQ114" s="188">
        <v>2215</v>
      </c>
      <c r="CR114" s="188">
        <v>4111</v>
      </c>
      <c r="CS114" s="188">
        <v>709</v>
      </c>
      <c r="CT114" s="188">
        <v>-100</v>
      </c>
      <c r="CU114" s="188">
        <v>259</v>
      </c>
      <c r="CV114" s="190"/>
      <c r="CW114" s="188">
        <v>6073</v>
      </c>
      <c r="CX114" s="188">
        <v>0</v>
      </c>
      <c r="CY114" s="188">
        <v>1656</v>
      </c>
      <c r="CZ114" s="188">
        <v>3897</v>
      </c>
      <c r="DA114" s="188">
        <v>4080</v>
      </c>
      <c r="DB114" s="188">
        <v>7354</v>
      </c>
      <c r="DC114" s="188">
        <v>7037</v>
      </c>
      <c r="DD114" s="188">
        <v>-1386</v>
      </c>
      <c r="DE114" s="188">
        <v>0</v>
      </c>
      <c r="DF114" s="188">
        <v>0</v>
      </c>
      <c r="DH114" s="188">
        <v>6930</v>
      </c>
      <c r="DI114" s="188">
        <v>0</v>
      </c>
      <c r="DJ114" s="188">
        <v>2042</v>
      </c>
      <c r="DK114" s="188">
        <v>2408</v>
      </c>
      <c r="DL114" s="188">
        <v>2807</v>
      </c>
      <c r="DM114" s="188">
        <v>10683</v>
      </c>
      <c r="DN114" s="188">
        <v>3821</v>
      </c>
      <c r="DO114" s="188">
        <v>620</v>
      </c>
      <c r="DP114" s="188">
        <v>-284</v>
      </c>
      <c r="DQ114" s="188">
        <v>3893</v>
      </c>
      <c r="DS114" s="188">
        <v>7091</v>
      </c>
      <c r="DT114" s="188">
        <v>0</v>
      </c>
      <c r="DU114" s="188">
        <v>1158</v>
      </c>
      <c r="DV114" s="188">
        <v>2084</v>
      </c>
      <c r="DW114" s="188">
        <v>5565</v>
      </c>
      <c r="DX114" s="188">
        <v>6566</v>
      </c>
      <c r="DY114" s="188">
        <v>4789</v>
      </c>
      <c r="DZ114" s="188">
        <v>-429</v>
      </c>
      <c r="EA114" s="188">
        <v>-150</v>
      </c>
      <c r="EB114" s="188">
        <v>3349</v>
      </c>
      <c r="ED114" s="188">
        <v>7081</v>
      </c>
      <c r="EE114" s="188">
        <v>0</v>
      </c>
      <c r="EF114" s="188">
        <v>1218</v>
      </c>
      <c r="EG114" s="188">
        <v>1745</v>
      </c>
      <c r="EH114" s="188">
        <v>2054</v>
      </c>
      <c r="EI114" s="188">
        <v>12659</v>
      </c>
      <c r="EJ114" s="188">
        <v>6903</v>
      </c>
      <c r="EK114" s="188">
        <v>-798</v>
      </c>
      <c r="EL114" s="188">
        <v>-100</v>
      </c>
      <c r="EM114" s="188">
        <v>0</v>
      </c>
      <c r="EO114" s="188">
        <v>6564</v>
      </c>
      <c r="EP114" s="188">
        <v>0</v>
      </c>
      <c r="EQ114" s="188">
        <v>5186</v>
      </c>
      <c r="ER114" s="188">
        <v>2025</v>
      </c>
      <c r="ES114" s="188">
        <v>1441</v>
      </c>
      <c r="ET114" s="188">
        <v>9498</v>
      </c>
      <c r="EU114" s="188">
        <v>5304</v>
      </c>
      <c r="EV114" s="188">
        <v>-507</v>
      </c>
      <c r="EW114" s="188">
        <v>0</v>
      </c>
      <c r="EX114" s="188">
        <v>0</v>
      </c>
      <c r="EZ114" s="188">
        <v>6851</v>
      </c>
      <c r="FA114" s="188">
        <v>0</v>
      </c>
      <c r="FB114" s="188">
        <v>5088</v>
      </c>
      <c r="FC114" s="188">
        <v>4670</v>
      </c>
      <c r="FD114" s="188">
        <v>4176</v>
      </c>
      <c r="FE114" s="188">
        <v>3981</v>
      </c>
      <c r="FF114" s="188">
        <v>4038</v>
      </c>
      <c r="FG114" s="188">
        <v>-1178</v>
      </c>
      <c r="FH114" s="188">
        <v>-283</v>
      </c>
      <c r="FI114" s="188">
        <v>4330</v>
      </c>
      <c r="FK114" s="188">
        <v>5034</v>
      </c>
      <c r="FL114" s="188">
        <v>0</v>
      </c>
      <c r="FM114" s="188">
        <v>6428</v>
      </c>
      <c r="FN114" s="188">
        <v>6571</v>
      </c>
      <c r="FO114" s="188">
        <v>2312</v>
      </c>
      <c r="FP114" s="188">
        <v>9273</v>
      </c>
      <c r="FQ114" s="188">
        <v>4144</v>
      </c>
      <c r="FR114" s="188">
        <v>-1739</v>
      </c>
      <c r="FS114" s="188">
        <v>-102</v>
      </c>
      <c r="FT114" s="188">
        <v>757</v>
      </c>
      <c r="FV114" s="188">
        <v>5885</v>
      </c>
      <c r="FW114" s="188">
        <v>0</v>
      </c>
      <c r="FX114" s="188">
        <v>1665</v>
      </c>
      <c r="FY114" s="188">
        <v>3802</v>
      </c>
      <c r="FZ114" s="188">
        <v>3804</v>
      </c>
      <c r="GA114" s="188">
        <v>12807</v>
      </c>
      <c r="GB114" s="188">
        <v>5530</v>
      </c>
      <c r="GC114" s="188">
        <v>-1740</v>
      </c>
      <c r="GD114" s="188">
        <v>-100</v>
      </c>
      <c r="GE114" s="188">
        <v>222</v>
      </c>
      <c r="GG114" s="188">
        <v>4825</v>
      </c>
      <c r="GH114" s="188">
        <v>0</v>
      </c>
      <c r="GI114" s="188">
        <v>7717</v>
      </c>
      <c r="GJ114" s="188">
        <v>2647</v>
      </c>
      <c r="GK114" s="188">
        <v>3170</v>
      </c>
      <c r="GL114" s="188">
        <v>5152</v>
      </c>
      <c r="GM114" s="188">
        <v>4816</v>
      </c>
      <c r="GN114" s="188">
        <v>-996</v>
      </c>
      <c r="GO114" s="188">
        <v>-232</v>
      </c>
      <c r="GP114" s="188">
        <v>3996</v>
      </c>
      <c r="GR114" s="188">
        <v>6362</v>
      </c>
      <c r="GS114" s="188">
        <v>0</v>
      </c>
      <c r="GT114" s="188">
        <v>1969</v>
      </c>
      <c r="GU114" s="188">
        <v>2608</v>
      </c>
      <c r="GV114" s="188">
        <v>3822</v>
      </c>
      <c r="GW114" s="188">
        <v>10698</v>
      </c>
      <c r="GX114" s="188">
        <v>5231</v>
      </c>
      <c r="GY114" s="188">
        <v>-957</v>
      </c>
      <c r="GZ114" s="188">
        <v>0</v>
      </c>
      <c r="HA114" s="188">
        <v>0</v>
      </c>
      <c r="HC114" s="188">
        <v>6065</v>
      </c>
      <c r="HD114" s="188">
        <v>0</v>
      </c>
      <c r="HE114" s="188">
        <v>1124</v>
      </c>
      <c r="HF114" s="188">
        <v>2858</v>
      </c>
      <c r="HG114" s="188">
        <v>1404</v>
      </c>
      <c r="HH114" s="188">
        <v>12053</v>
      </c>
      <c r="HI114" s="188">
        <v>6929</v>
      </c>
      <c r="HJ114" s="188">
        <v>-2049</v>
      </c>
      <c r="HK114" s="188">
        <v>0</v>
      </c>
      <c r="HL114" s="188">
        <v>0</v>
      </c>
      <c r="HN114" s="188">
        <v>7078</v>
      </c>
      <c r="HO114" s="188">
        <v>0</v>
      </c>
      <c r="HP114" s="188">
        <v>1244</v>
      </c>
      <c r="HQ114" s="188">
        <v>1019</v>
      </c>
      <c r="HR114" s="188">
        <v>1622</v>
      </c>
      <c r="HS114" s="188">
        <v>13614</v>
      </c>
      <c r="HT114" s="188">
        <v>6729</v>
      </c>
      <c r="HU114" s="188">
        <v>122</v>
      </c>
      <c r="HV114" s="188">
        <v>-151</v>
      </c>
      <c r="HW114" s="188">
        <v>0</v>
      </c>
      <c r="HY114" s="188">
        <v>5960</v>
      </c>
      <c r="HZ114" s="188">
        <v>0</v>
      </c>
      <c r="IA114" s="188">
        <v>6770</v>
      </c>
      <c r="IB114" s="188">
        <v>5186</v>
      </c>
      <c r="IC114" s="188">
        <v>1878</v>
      </c>
      <c r="ID114" s="188">
        <v>4398</v>
      </c>
      <c r="IE114" s="188">
        <v>5170</v>
      </c>
      <c r="IF114" s="188">
        <v>-406</v>
      </c>
      <c r="IG114" s="188">
        <v>-201</v>
      </c>
      <c r="IH114" s="188">
        <v>3383</v>
      </c>
      <c r="IJ114" s="188">
        <v>7078</v>
      </c>
      <c r="IK114" s="188">
        <v>0</v>
      </c>
      <c r="IL114" s="188">
        <v>1005</v>
      </c>
      <c r="IM114" s="188">
        <v>2698</v>
      </c>
      <c r="IN114" s="188">
        <v>6875</v>
      </c>
      <c r="IO114" s="188">
        <v>6645</v>
      </c>
      <c r="IP114" s="188">
        <v>7021</v>
      </c>
      <c r="IQ114" s="188">
        <v>-259</v>
      </c>
      <c r="IR114" s="188">
        <v>-151</v>
      </c>
      <c r="IS114" s="188">
        <v>0</v>
      </c>
      <c r="IU114" s="188">
        <v>5946</v>
      </c>
      <c r="IV114" s="188">
        <v>0</v>
      </c>
      <c r="IW114" s="188">
        <v>7079</v>
      </c>
      <c r="IX114" s="188">
        <v>4173</v>
      </c>
      <c r="IY114" s="188">
        <v>962</v>
      </c>
      <c r="IZ114" s="188">
        <v>7295</v>
      </c>
      <c r="JA114" s="188">
        <v>5175</v>
      </c>
      <c r="JB114" s="188">
        <v>-1184</v>
      </c>
      <c r="JC114" s="188">
        <v>-196</v>
      </c>
      <c r="JD114" s="188">
        <v>3255</v>
      </c>
      <c r="JF114" s="188">
        <v>6956</v>
      </c>
      <c r="JG114" s="188">
        <v>0</v>
      </c>
      <c r="JH114" s="188">
        <v>7072</v>
      </c>
      <c r="JI114" s="188">
        <v>7862</v>
      </c>
      <c r="JJ114" s="188">
        <v>3389</v>
      </c>
      <c r="JK114" s="188">
        <v>1705</v>
      </c>
      <c r="JL114" s="188">
        <v>4085</v>
      </c>
      <c r="JM114" s="188">
        <v>-3151</v>
      </c>
      <c r="JN114" s="188">
        <v>0</v>
      </c>
      <c r="JO114" s="188">
        <v>1703</v>
      </c>
      <c r="JQ114" s="188">
        <v>7065</v>
      </c>
      <c r="JR114" s="188">
        <v>0</v>
      </c>
      <c r="JS114" s="188">
        <v>1042</v>
      </c>
      <c r="JT114" s="188">
        <v>2065</v>
      </c>
      <c r="JU114" s="188">
        <v>6537</v>
      </c>
      <c r="JV114" s="188">
        <v>5695</v>
      </c>
      <c r="JW114" s="188">
        <v>7264</v>
      </c>
      <c r="JX114" s="188">
        <v>-101</v>
      </c>
      <c r="JY114" s="188">
        <v>-151</v>
      </c>
      <c r="JZ114" s="188">
        <v>0</v>
      </c>
      <c r="KB114" s="188">
        <v>4389</v>
      </c>
      <c r="KC114" s="188">
        <v>0</v>
      </c>
      <c r="KD114" s="188">
        <v>7153</v>
      </c>
      <c r="KE114" s="188">
        <v>1260</v>
      </c>
      <c r="KF114" s="188">
        <v>-787</v>
      </c>
      <c r="KG114" s="188">
        <v>8940</v>
      </c>
      <c r="KH114" s="188">
        <v>3868</v>
      </c>
      <c r="KI114" s="188">
        <v>-1721</v>
      </c>
      <c r="KJ114" s="188">
        <v>-246</v>
      </c>
      <c r="KK114" s="188">
        <v>4169</v>
      </c>
      <c r="KM114" s="188">
        <v>7088</v>
      </c>
      <c r="KN114" s="188">
        <v>0</v>
      </c>
      <c r="KO114" s="188">
        <v>7515</v>
      </c>
      <c r="KP114" s="188">
        <v>2852</v>
      </c>
      <c r="KQ114" s="188">
        <v>4105</v>
      </c>
      <c r="KR114" s="188">
        <v>2564</v>
      </c>
      <c r="KS114" s="188">
        <v>3838</v>
      </c>
      <c r="KT114" s="188">
        <v>3072</v>
      </c>
      <c r="KU114" s="188">
        <v>-190</v>
      </c>
      <c r="KV114" s="188">
        <v>449</v>
      </c>
      <c r="KX114" s="188">
        <v>6082</v>
      </c>
      <c r="KY114" s="188">
        <v>0</v>
      </c>
      <c r="KZ114" s="188">
        <v>813</v>
      </c>
      <c r="LA114" s="188">
        <v>1883</v>
      </c>
      <c r="LB114" s="188">
        <v>5542</v>
      </c>
      <c r="LC114" s="188">
        <v>10592</v>
      </c>
      <c r="LD114" s="188">
        <v>7820</v>
      </c>
      <c r="LE114" s="188">
        <v>-1402</v>
      </c>
      <c r="LF114" s="188">
        <v>-201</v>
      </c>
      <c r="LG114" s="188">
        <v>0</v>
      </c>
      <c r="LI114" s="188">
        <v>7099</v>
      </c>
      <c r="LJ114" s="188">
        <v>0</v>
      </c>
      <c r="LK114" s="188">
        <v>6859</v>
      </c>
      <c r="LL114" s="188">
        <v>2984</v>
      </c>
      <c r="LM114" s="188">
        <v>5146</v>
      </c>
      <c r="LN114" s="188">
        <v>1566</v>
      </c>
      <c r="LO114" s="188">
        <v>3929</v>
      </c>
      <c r="LP114" s="188">
        <v>3294</v>
      </c>
      <c r="LQ114" s="188">
        <v>-190</v>
      </c>
      <c r="LR114" s="188">
        <v>580</v>
      </c>
      <c r="LT114" s="188">
        <v>6085</v>
      </c>
      <c r="LU114" s="188">
        <v>0</v>
      </c>
      <c r="LV114" s="188">
        <v>1139</v>
      </c>
      <c r="LW114" s="188">
        <v>4110</v>
      </c>
      <c r="LX114" s="188">
        <v>6725</v>
      </c>
      <c r="LY114" s="188">
        <v>3875</v>
      </c>
      <c r="LZ114" s="188">
        <v>8569</v>
      </c>
      <c r="MA114" s="188">
        <v>624</v>
      </c>
      <c r="MB114" s="188">
        <v>-151</v>
      </c>
      <c r="MC114" s="188">
        <v>0</v>
      </c>
    </row>
    <row r="115" spans="2:341">
      <c r="B115" s="208">
        <f t="shared" si="30"/>
        <v>6404.6</v>
      </c>
      <c r="C115" s="208">
        <f t="shared" si="31"/>
        <v>0</v>
      </c>
      <c r="D115" s="208">
        <f t="shared" si="32"/>
        <v>3897.3</v>
      </c>
      <c r="E115" s="208">
        <f t="shared" si="33"/>
        <v>3213.7</v>
      </c>
      <c r="F115" s="208">
        <f t="shared" si="34"/>
        <v>3822.6333333333332</v>
      </c>
      <c r="G115" s="208">
        <f t="shared" si="35"/>
        <v>7406.0666666666666</v>
      </c>
      <c r="H115" s="208">
        <f t="shared" si="36"/>
        <v>5495.666666666667</v>
      </c>
      <c r="I115" s="208">
        <f t="shared" si="37"/>
        <v>-384.96666666666664</v>
      </c>
      <c r="J115" s="208">
        <f t="shared" si="38"/>
        <v>-155.13333333333333</v>
      </c>
      <c r="K115" s="208">
        <f t="shared" si="39"/>
        <v>1313.8666666666666</v>
      </c>
      <c r="M115" s="188">
        <v>7083</v>
      </c>
      <c r="N115" s="188">
        <v>0</v>
      </c>
      <c r="O115" s="188">
        <v>1742</v>
      </c>
      <c r="P115" s="188">
        <v>2681</v>
      </c>
      <c r="Q115" s="188">
        <v>7884</v>
      </c>
      <c r="R115" s="188">
        <v>5291</v>
      </c>
      <c r="S115" s="188">
        <v>6807</v>
      </c>
      <c r="T115" s="188">
        <v>-1051</v>
      </c>
      <c r="U115" s="188">
        <v>-150</v>
      </c>
      <c r="V115" s="188">
        <v>0</v>
      </c>
      <c r="X115" s="188">
        <v>7077</v>
      </c>
      <c r="Y115" s="188">
        <v>0</v>
      </c>
      <c r="Z115" s="188">
        <v>1573</v>
      </c>
      <c r="AA115" s="188">
        <v>734</v>
      </c>
      <c r="AB115" s="188">
        <v>3803</v>
      </c>
      <c r="AC115" s="188">
        <v>12637</v>
      </c>
      <c r="AD115" s="188">
        <v>4351</v>
      </c>
      <c r="AE115" s="188">
        <v>-1219</v>
      </c>
      <c r="AF115" s="188">
        <v>-102</v>
      </c>
      <c r="AG115" s="188">
        <v>2018</v>
      </c>
      <c r="AI115" s="188">
        <v>6881</v>
      </c>
      <c r="AJ115" s="188">
        <v>0</v>
      </c>
      <c r="AK115" s="188">
        <v>7860</v>
      </c>
      <c r="AL115" s="188">
        <v>3099</v>
      </c>
      <c r="AM115" s="188">
        <v>1622</v>
      </c>
      <c r="AN115" s="188">
        <v>6319</v>
      </c>
      <c r="AO115" s="188">
        <v>3747</v>
      </c>
      <c r="AP115" s="188">
        <v>-744</v>
      </c>
      <c r="AQ115" s="188">
        <v>-284</v>
      </c>
      <c r="AR115" s="188">
        <v>3082</v>
      </c>
      <c r="AT115" s="188">
        <v>7079</v>
      </c>
      <c r="AU115" s="188">
        <v>0</v>
      </c>
      <c r="AV115" s="188">
        <v>1045</v>
      </c>
      <c r="AW115" s="188">
        <v>2052</v>
      </c>
      <c r="AX115" s="188">
        <v>5668</v>
      </c>
      <c r="AY115" s="188">
        <v>9180</v>
      </c>
      <c r="AZ115" s="188">
        <v>7717</v>
      </c>
      <c r="BA115" s="188">
        <v>-1725</v>
      </c>
      <c r="BB115" s="188">
        <v>-150</v>
      </c>
      <c r="BC115" s="188">
        <v>0</v>
      </c>
      <c r="BE115" s="188">
        <v>5951</v>
      </c>
      <c r="BF115" s="188">
        <v>0</v>
      </c>
      <c r="BG115" s="188">
        <v>6469</v>
      </c>
      <c r="BH115" s="188">
        <v>6201</v>
      </c>
      <c r="BI115" s="188">
        <v>1584</v>
      </c>
      <c r="BJ115" s="188">
        <v>4217</v>
      </c>
      <c r="BK115" s="188">
        <v>5226</v>
      </c>
      <c r="BL115" s="188">
        <v>-1471</v>
      </c>
      <c r="BM115" s="188">
        <v>-263</v>
      </c>
      <c r="BN115" s="188">
        <v>2658</v>
      </c>
      <c r="BP115" s="188">
        <v>6482</v>
      </c>
      <c r="BQ115" s="188">
        <v>0</v>
      </c>
      <c r="BR115" s="188">
        <v>856</v>
      </c>
      <c r="BS115" s="188">
        <v>1665</v>
      </c>
      <c r="BT115" s="188">
        <v>5624</v>
      </c>
      <c r="BU115" s="188">
        <v>8689</v>
      </c>
      <c r="BV115" s="188">
        <v>7695</v>
      </c>
      <c r="BW115" s="188">
        <v>-29</v>
      </c>
      <c r="BX115" s="188">
        <v>-150</v>
      </c>
      <c r="BY115" s="188">
        <v>0</v>
      </c>
      <c r="CA115" s="188">
        <v>6869</v>
      </c>
      <c r="CB115" s="188">
        <v>0</v>
      </c>
      <c r="CC115" s="188">
        <v>8337</v>
      </c>
      <c r="CD115" s="188">
        <v>3555</v>
      </c>
      <c r="CE115" s="188">
        <v>1624</v>
      </c>
      <c r="CF115" s="188">
        <v>5436</v>
      </c>
      <c r="CG115" s="188">
        <v>4073</v>
      </c>
      <c r="CH115" s="188">
        <v>-371</v>
      </c>
      <c r="CI115" s="188">
        <v>-298</v>
      </c>
      <c r="CJ115" s="188">
        <v>3510</v>
      </c>
      <c r="CL115" s="188">
        <v>5051</v>
      </c>
      <c r="CM115" s="188">
        <v>0</v>
      </c>
      <c r="CN115" s="188">
        <v>7005</v>
      </c>
      <c r="CO115" s="188">
        <v>7212</v>
      </c>
      <c r="CP115" s="188">
        <v>6682</v>
      </c>
      <c r="CQ115" s="188">
        <v>2229</v>
      </c>
      <c r="CR115" s="188">
        <v>4155</v>
      </c>
      <c r="CS115" s="188">
        <v>803</v>
      </c>
      <c r="CT115" s="188">
        <v>-100</v>
      </c>
      <c r="CU115" s="188">
        <v>190</v>
      </c>
      <c r="CV115" s="190"/>
      <c r="CW115" s="188">
        <v>6072</v>
      </c>
      <c r="CX115" s="188">
        <v>0</v>
      </c>
      <c r="CY115" s="188">
        <v>1698</v>
      </c>
      <c r="CZ115" s="188">
        <v>3530</v>
      </c>
      <c r="DA115" s="188">
        <v>4357</v>
      </c>
      <c r="DB115" s="188">
        <v>7195</v>
      </c>
      <c r="DC115" s="188">
        <v>6693</v>
      </c>
      <c r="DD115" s="188">
        <v>-572</v>
      </c>
      <c r="DE115" s="188">
        <v>0</v>
      </c>
      <c r="DF115" s="188">
        <v>0</v>
      </c>
      <c r="DH115" s="188">
        <v>6930</v>
      </c>
      <c r="DI115" s="188">
        <v>0</v>
      </c>
      <c r="DJ115" s="188">
        <v>1993</v>
      </c>
      <c r="DK115" s="188">
        <v>2360</v>
      </c>
      <c r="DL115" s="188">
        <v>2891</v>
      </c>
      <c r="DM115" s="188">
        <v>10747</v>
      </c>
      <c r="DN115" s="188">
        <v>3828</v>
      </c>
      <c r="DO115" s="188">
        <v>597</v>
      </c>
      <c r="DP115" s="188">
        <v>-284</v>
      </c>
      <c r="DQ115" s="188">
        <v>3754</v>
      </c>
      <c r="DS115" s="188">
        <v>7091</v>
      </c>
      <c r="DT115" s="188">
        <v>0</v>
      </c>
      <c r="DU115" s="188">
        <v>1141</v>
      </c>
      <c r="DV115" s="188">
        <v>2120</v>
      </c>
      <c r="DW115" s="188">
        <v>6054</v>
      </c>
      <c r="DX115" s="188">
        <v>6635</v>
      </c>
      <c r="DY115" s="188">
        <v>4836</v>
      </c>
      <c r="DZ115" s="188">
        <v>-330</v>
      </c>
      <c r="EA115" s="188">
        <v>-150</v>
      </c>
      <c r="EB115" s="188">
        <v>2674</v>
      </c>
      <c r="ED115" s="188">
        <v>7083</v>
      </c>
      <c r="EE115" s="188">
        <v>0</v>
      </c>
      <c r="EF115" s="188">
        <v>1155</v>
      </c>
      <c r="EG115" s="188">
        <v>1518</v>
      </c>
      <c r="EH115" s="188">
        <v>2436</v>
      </c>
      <c r="EI115" s="188">
        <v>12890</v>
      </c>
      <c r="EJ115" s="188">
        <v>6747</v>
      </c>
      <c r="EK115" s="188">
        <v>-670</v>
      </c>
      <c r="EL115" s="188">
        <v>-100</v>
      </c>
      <c r="EM115" s="188">
        <v>0</v>
      </c>
      <c r="EO115" s="188">
        <v>6569</v>
      </c>
      <c r="EP115" s="188">
        <v>0</v>
      </c>
      <c r="EQ115" s="188">
        <v>5047</v>
      </c>
      <c r="ER115" s="188">
        <v>2059</v>
      </c>
      <c r="ES115" s="188">
        <v>1455</v>
      </c>
      <c r="ET115" s="188">
        <v>9480</v>
      </c>
      <c r="EU115" s="188">
        <v>5239</v>
      </c>
      <c r="EV115" s="188">
        <v>132</v>
      </c>
      <c r="EW115" s="188">
        <v>0</v>
      </c>
      <c r="EX115" s="188">
        <v>0</v>
      </c>
      <c r="EZ115" s="188">
        <v>6846</v>
      </c>
      <c r="FA115" s="188">
        <v>0</v>
      </c>
      <c r="FB115" s="188">
        <v>5114</v>
      </c>
      <c r="FC115" s="188">
        <v>4653</v>
      </c>
      <c r="FD115" s="188">
        <v>4033</v>
      </c>
      <c r="FE115" s="188">
        <v>4051</v>
      </c>
      <c r="FF115" s="188">
        <v>4013</v>
      </c>
      <c r="FG115" s="188">
        <v>-730</v>
      </c>
      <c r="FH115" s="188">
        <v>-283</v>
      </c>
      <c r="FI115" s="188">
        <v>4239</v>
      </c>
      <c r="FK115" s="188">
        <v>5032</v>
      </c>
      <c r="FL115" s="188">
        <v>0</v>
      </c>
      <c r="FM115" s="188">
        <v>6369</v>
      </c>
      <c r="FN115" s="188">
        <v>6463</v>
      </c>
      <c r="FO115" s="188">
        <v>2549</v>
      </c>
      <c r="FP115" s="188">
        <v>9365</v>
      </c>
      <c r="FQ115" s="188">
        <v>4187</v>
      </c>
      <c r="FR115" s="188">
        <v>-1243</v>
      </c>
      <c r="FS115" s="188">
        <v>-102</v>
      </c>
      <c r="FT115" s="188">
        <v>619</v>
      </c>
      <c r="FV115" s="188">
        <v>5881</v>
      </c>
      <c r="FW115" s="188">
        <v>0</v>
      </c>
      <c r="FX115" s="188">
        <v>1615</v>
      </c>
      <c r="FY115" s="188">
        <v>3497</v>
      </c>
      <c r="FZ115" s="188">
        <v>4493</v>
      </c>
      <c r="GA115" s="188">
        <v>12553</v>
      </c>
      <c r="GB115" s="188">
        <v>5532</v>
      </c>
      <c r="GC115" s="188">
        <v>-1273</v>
      </c>
      <c r="GD115" s="188">
        <v>-134</v>
      </c>
      <c r="GE115" s="188">
        <v>209</v>
      </c>
      <c r="GG115" s="188">
        <v>4828</v>
      </c>
      <c r="GH115" s="188">
        <v>0</v>
      </c>
      <c r="GI115" s="188">
        <v>7713</v>
      </c>
      <c r="GJ115" s="188">
        <v>2888</v>
      </c>
      <c r="GK115" s="188">
        <v>2919</v>
      </c>
      <c r="GL115" s="188">
        <v>5290</v>
      </c>
      <c r="GM115" s="188">
        <v>4801</v>
      </c>
      <c r="GN115" s="188">
        <v>-1074</v>
      </c>
      <c r="GO115" s="188">
        <v>-232</v>
      </c>
      <c r="GP115" s="188">
        <v>3903</v>
      </c>
      <c r="GR115" s="188">
        <v>6374</v>
      </c>
      <c r="GS115" s="188">
        <v>0</v>
      </c>
      <c r="GT115" s="188">
        <v>1929</v>
      </c>
      <c r="GU115" s="188">
        <v>2414</v>
      </c>
      <c r="GV115" s="188">
        <v>4187</v>
      </c>
      <c r="GW115" s="188">
        <v>11002</v>
      </c>
      <c r="GX115" s="188">
        <v>5247</v>
      </c>
      <c r="GY115" s="188">
        <v>-874</v>
      </c>
      <c r="GZ115" s="188">
        <v>0</v>
      </c>
      <c r="HA115" s="188">
        <v>0</v>
      </c>
      <c r="HC115" s="188">
        <v>6070</v>
      </c>
      <c r="HD115" s="188">
        <v>0</v>
      </c>
      <c r="HE115" s="188">
        <v>1092</v>
      </c>
      <c r="HF115" s="188">
        <v>2504</v>
      </c>
      <c r="HG115" s="188">
        <v>1955</v>
      </c>
      <c r="HH115" s="188">
        <v>11993</v>
      </c>
      <c r="HI115" s="188">
        <v>6661</v>
      </c>
      <c r="HJ115" s="188">
        <v>-1395</v>
      </c>
      <c r="HK115" s="188">
        <v>0</v>
      </c>
      <c r="HL115" s="188">
        <v>0</v>
      </c>
      <c r="HN115" s="188">
        <v>7079</v>
      </c>
      <c r="HO115" s="188">
        <v>0</v>
      </c>
      <c r="HP115" s="188">
        <v>1219</v>
      </c>
      <c r="HQ115" s="188">
        <v>1012</v>
      </c>
      <c r="HR115" s="188">
        <v>2030</v>
      </c>
      <c r="HS115" s="188">
        <v>13490</v>
      </c>
      <c r="HT115" s="188">
        <v>6675</v>
      </c>
      <c r="HU115" s="188">
        <v>94</v>
      </c>
      <c r="HV115" s="188">
        <v>-151</v>
      </c>
      <c r="HW115" s="188">
        <v>0</v>
      </c>
      <c r="HY115" s="188">
        <v>5960</v>
      </c>
      <c r="HZ115" s="188">
        <v>0</v>
      </c>
      <c r="IA115" s="188">
        <v>6550</v>
      </c>
      <c r="IB115" s="188">
        <v>5149</v>
      </c>
      <c r="IC115" s="188">
        <v>2183</v>
      </c>
      <c r="ID115" s="188">
        <v>4388</v>
      </c>
      <c r="IE115" s="188">
        <v>5187</v>
      </c>
      <c r="IF115" s="188">
        <v>-458</v>
      </c>
      <c r="IG115" s="188">
        <v>-201</v>
      </c>
      <c r="IH115" s="188">
        <v>3207</v>
      </c>
      <c r="IJ115" s="188">
        <v>7080</v>
      </c>
      <c r="IK115" s="188">
        <v>0</v>
      </c>
      <c r="IL115" s="188">
        <v>955</v>
      </c>
      <c r="IM115" s="188">
        <v>2522</v>
      </c>
      <c r="IN115" s="188">
        <v>6893</v>
      </c>
      <c r="IO115" s="188">
        <v>6559</v>
      </c>
      <c r="IP115" s="188">
        <v>6967</v>
      </c>
      <c r="IQ115" s="188">
        <v>36</v>
      </c>
      <c r="IR115" s="188">
        <v>-151</v>
      </c>
      <c r="IS115" s="188">
        <v>0</v>
      </c>
      <c r="IU115" s="188">
        <v>5954</v>
      </c>
      <c r="IV115" s="188">
        <v>0</v>
      </c>
      <c r="IW115" s="188">
        <v>6918</v>
      </c>
      <c r="IX115" s="188">
        <v>3923</v>
      </c>
      <c r="IY115" s="188">
        <v>1489</v>
      </c>
      <c r="IZ115" s="188">
        <v>7226</v>
      </c>
      <c r="JA115" s="188">
        <v>5170</v>
      </c>
      <c r="JB115" s="188">
        <v>-1265</v>
      </c>
      <c r="JC115" s="188">
        <v>-201</v>
      </c>
      <c r="JD115" s="188">
        <v>3105</v>
      </c>
      <c r="JF115" s="188">
        <v>6951</v>
      </c>
      <c r="JG115" s="188">
        <v>0</v>
      </c>
      <c r="JH115" s="188">
        <v>7042</v>
      </c>
      <c r="JI115" s="188">
        <v>7865</v>
      </c>
      <c r="JJ115" s="188">
        <v>3336</v>
      </c>
      <c r="JK115" s="188">
        <v>1775</v>
      </c>
      <c r="JL115" s="188">
        <v>4110</v>
      </c>
      <c r="JM115" s="188">
        <v>-2971</v>
      </c>
      <c r="JN115" s="188">
        <v>0</v>
      </c>
      <c r="JO115" s="188">
        <v>1458</v>
      </c>
      <c r="JQ115" s="188">
        <v>7076</v>
      </c>
      <c r="JR115" s="188">
        <v>0</v>
      </c>
      <c r="JS115" s="188">
        <v>1003</v>
      </c>
      <c r="JT115" s="188">
        <v>2004</v>
      </c>
      <c r="JU115" s="188">
        <v>6404</v>
      </c>
      <c r="JV115" s="188">
        <v>5642</v>
      </c>
      <c r="JW115" s="188">
        <v>7150</v>
      </c>
      <c r="JX115" s="188">
        <v>139</v>
      </c>
      <c r="JY115" s="188">
        <v>-150</v>
      </c>
      <c r="JZ115" s="188">
        <v>0</v>
      </c>
      <c r="KB115" s="188">
        <v>4431</v>
      </c>
      <c r="KC115" s="188">
        <v>0</v>
      </c>
      <c r="KD115" s="188">
        <v>7228</v>
      </c>
      <c r="KE115" s="188">
        <v>1129</v>
      </c>
      <c r="KF115" s="188">
        <v>-821</v>
      </c>
      <c r="KG115" s="188">
        <v>9051</v>
      </c>
      <c r="KH115" s="188">
        <v>3889</v>
      </c>
      <c r="KI115" s="188">
        <v>-1426</v>
      </c>
      <c r="KJ115" s="188">
        <v>-263</v>
      </c>
      <c r="KK115" s="188">
        <v>4030</v>
      </c>
      <c r="KM115" s="188">
        <v>7089</v>
      </c>
      <c r="KN115" s="188">
        <v>0</v>
      </c>
      <c r="KO115" s="188">
        <v>7475</v>
      </c>
      <c r="KP115" s="188">
        <v>2934</v>
      </c>
      <c r="KQ115" s="188">
        <v>3780</v>
      </c>
      <c r="KR115" s="188">
        <v>2595</v>
      </c>
      <c r="KS115" s="188">
        <v>3849</v>
      </c>
      <c r="KT115" s="188">
        <v>4105</v>
      </c>
      <c r="KU115" s="188">
        <v>-202</v>
      </c>
      <c r="KV115" s="188">
        <v>331</v>
      </c>
      <c r="KX115" s="188">
        <v>6084</v>
      </c>
      <c r="KY115" s="188">
        <v>0</v>
      </c>
      <c r="KZ115" s="188">
        <v>742</v>
      </c>
      <c r="LA115" s="188">
        <v>1920</v>
      </c>
      <c r="LB115" s="188">
        <v>5488</v>
      </c>
      <c r="LC115" s="188">
        <v>10681</v>
      </c>
      <c r="LD115" s="188">
        <v>7775</v>
      </c>
      <c r="LE115" s="188">
        <v>-1335</v>
      </c>
      <c r="LF115" s="188">
        <v>-201</v>
      </c>
      <c r="LG115" s="188">
        <v>0</v>
      </c>
      <c r="LI115" s="188">
        <v>7097</v>
      </c>
      <c r="LJ115" s="188">
        <v>0</v>
      </c>
      <c r="LK115" s="188">
        <v>6830</v>
      </c>
      <c r="LL115" s="188">
        <v>2723</v>
      </c>
      <c r="LM115" s="188">
        <v>5179</v>
      </c>
      <c r="LN115" s="188">
        <v>1578</v>
      </c>
      <c r="LO115" s="188">
        <v>3938</v>
      </c>
      <c r="LP115" s="188">
        <v>4282</v>
      </c>
      <c r="LQ115" s="188">
        <v>-201</v>
      </c>
      <c r="LR115" s="188">
        <v>429</v>
      </c>
      <c r="LT115" s="188">
        <v>6088</v>
      </c>
      <c r="LU115" s="188">
        <v>0</v>
      </c>
      <c r="LV115" s="188">
        <v>1204</v>
      </c>
      <c r="LW115" s="188">
        <v>4025</v>
      </c>
      <c r="LX115" s="188">
        <v>6898</v>
      </c>
      <c r="LY115" s="188">
        <v>3998</v>
      </c>
      <c r="LZ115" s="188">
        <v>8605</v>
      </c>
      <c r="MA115" s="188">
        <v>489</v>
      </c>
      <c r="MB115" s="188">
        <v>-151</v>
      </c>
      <c r="MC115" s="188">
        <v>0</v>
      </c>
    </row>
    <row r="116" spans="2:341">
      <c r="B116" s="208">
        <f t="shared" si="30"/>
        <v>6406.1333333333332</v>
      </c>
      <c r="C116" s="208">
        <f t="shared" si="31"/>
        <v>0</v>
      </c>
      <c r="D116" s="208">
        <f t="shared" si="32"/>
        <v>3925.9</v>
      </c>
      <c r="E116" s="208">
        <f t="shared" si="33"/>
        <v>3292.4666666666667</v>
      </c>
      <c r="F116" s="208">
        <f t="shared" si="34"/>
        <v>4040.1666666666665</v>
      </c>
      <c r="G116" s="208">
        <f t="shared" si="35"/>
        <v>7387.1</v>
      </c>
      <c r="H116" s="208">
        <f t="shared" si="36"/>
        <v>5454.8</v>
      </c>
      <c r="I116" s="208">
        <f t="shared" si="37"/>
        <v>-491.66666666666669</v>
      </c>
      <c r="J116" s="208">
        <f t="shared" si="38"/>
        <v>-156</v>
      </c>
      <c r="K116" s="208">
        <f t="shared" si="39"/>
        <v>1228.8</v>
      </c>
      <c r="M116" s="188">
        <v>7086</v>
      </c>
      <c r="N116" s="188">
        <v>0</v>
      </c>
      <c r="O116" s="188">
        <v>1702</v>
      </c>
      <c r="P116" s="188">
        <v>2868</v>
      </c>
      <c r="Q116" s="188">
        <v>8236</v>
      </c>
      <c r="R116" s="188">
        <v>5130</v>
      </c>
      <c r="S116" s="188">
        <v>6721</v>
      </c>
      <c r="T116" s="188">
        <v>-1152</v>
      </c>
      <c r="U116" s="188">
        <v>-151</v>
      </c>
      <c r="V116" s="188">
        <v>0</v>
      </c>
      <c r="X116" s="188">
        <v>7077</v>
      </c>
      <c r="Y116" s="188">
        <v>0</v>
      </c>
      <c r="Z116" s="188">
        <v>1560</v>
      </c>
      <c r="AA116" s="188">
        <v>731</v>
      </c>
      <c r="AB116" s="188">
        <v>3653</v>
      </c>
      <c r="AC116" s="188">
        <v>12771</v>
      </c>
      <c r="AD116" s="188">
        <v>4351</v>
      </c>
      <c r="AE116" s="188">
        <v>-1360</v>
      </c>
      <c r="AF116" s="188">
        <v>-102</v>
      </c>
      <c r="AG116" s="188">
        <v>1977</v>
      </c>
      <c r="AI116" s="188">
        <v>6884</v>
      </c>
      <c r="AJ116" s="188">
        <v>0</v>
      </c>
      <c r="AK116" s="188">
        <v>7888</v>
      </c>
      <c r="AL116" s="188">
        <v>3199</v>
      </c>
      <c r="AM116" s="188">
        <v>1759</v>
      </c>
      <c r="AN116" s="188">
        <v>6431</v>
      </c>
      <c r="AO116" s="188">
        <v>3747</v>
      </c>
      <c r="AP116" s="188">
        <v>-944</v>
      </c>
      <c r="AQ116" s="188">
        <v>-284</v>
      </c>
      <c r="AR116" s="188">
        <v>2936</v>
      </c>
      <c r="AT116" s="188">
        <v>7078</v>
      </c>
      <c r="AU116" s="188">
        <v>0</v>
      </c>
      <c r="AV116" s="188">
        <v>1075</v>
      </c>
      <c r="AW116" s="188">
        <v>2055</v>
      </c>
      <c r="AX116" s="188">
        <v>5825</v>
      </c>
      <c r="AY116" s="188">
        <v>9062</v>
      </c>
      <c r="AZ116" s="188">
        <v>7613</v>
      </c>
      <c r="BA116" s="188">
        <v>-1885</v>
      </c>
      <c r="BB116" s="188">
        <v>-151</v>
      </c>
      <c r="BC116" s="188">
        <v>0</v>
      </c>
      <c r="BE116" s="188">
        <v>5956</v>
      </c>
      <c r="BF116" s="188">
        <v>0</v>
      </c>
      <c r="BG116" s="188">
        <v>6480</v>
      </c>
      <c r="BH116" s="188">
        <v>6194</v>
      </c>
      <c r="BI116" s="188">
        <v>1863</v>
      </c>
      <c r="BJ116" s="188">
        <v>4156</v>
      </c>
      <c r="BK116" s="188">
        <v>5226</v>
      </c>
      <c r="BL116" s="188">
        <v>-1484</v>
      </c>
      <c r="BM116" s="188">
        <v>-263</v>
      </c>
      <c r="BN116" s="188">
        <v>2441</v>
      </c>
      <c r="BP116" s="188">
        <v>6467</v>
      </c>
      <c r="BQ116" s="188">
        <v>0</v>
      </c>
      <c r="BR116" s="188">
        <v>897</v>
      </c>
      <c r="BS116" s="188">
        <v>1638</v>
      </c>
      <c r="BT116" s="188">
        <v>5561</v>
      </c>
      <c r="BU116" s="188">
        <v>8883</v>
      </c>
      <c r="BV116" s="188">
        <v>7628</v>
      </c>
      <c r="BW116" s="188">
        <v>-37</v>
      </c>
      <c r="BX116" s="188">
        <v>-151</v>
      </c>
      <c r="BY116" s="188">
        <v>0</v>
      </c>
      <c r="CA116" s="188">
        <v>6866</v>
      </c>
      <c r="CB116" s="188">
        <v>0</v>
      </c>
      <c r="CC116" s="188">
        <v>8475</v>
      </c>
      <c r="CD116" s="188">
        <v>3597</v>
      </c>
      <c r="CE116" s="188">
        <v>1460</v>
      </c>
      <c r="CF116" s="188">
        <v>5451</v>
      </c>
      <c r="CG116" s="188">
        <v>4073</v>
      </c>
      <c r="CH116" s="188">
        <v>-514</v>
      </c>
      <c r="CI116" s="188">
        <v>-304</v>
      </c>
      <c r="CJ116" s="188">
        <v>3422</v>
      </c>
      <c r="CL116" s="188">
        <v>5050</v>
      </c>
      <c r="CM116" s="188">
        <v>0</v>
      </c>
      <c r="CN116" s="188">
        <v>7011</v>
      </c>
      <c r="CO116" s="188">
        <v>7250</v>
      </c>
      <c r="CP116" s="188">
        <v>7238</v>
      </c>
      <c r="CQ116" s="188">
        <v>2268</v>
      </c>
      <c r="CR116" s="188">
        <v>4155</v>
      </c>
      <c r="CS116" s="188">
        <v>676</v>
      </c>
      <c r="CT116" s="188">
        <v>-100</v>
      </c>
      <c r="CU116" s="188">
        <v>142</v>
      </c>
      <c r="CV116" s="190"/>
      <c r="CW116" s="188">
        <v>6069</v>
      </c>
      <c r="CX116" s="188">
        <v>0</v>
      </c>
      <c r="CY116" s="188">
        <v>1923</v>
      </c>
      <c r="CZ116" s="188">
        <v>3602</v>
      </c>
      <c r="DA116" s="188">
        <v>4889</v>
      </c>
      <c r="DB116" s="188">
        <v>7133</v>
      </c>
      <c r="DC116" s="188">
        <v>6380</v>
      </c>
      <c r="DD116" s="188">
        <v>-828</v>
      </c>
      <c r="DE116" s="188">
        <v>0</v>
      </c>
      <c r="DF116" s="188">
        <v>0</v>
      </c>
      <c r="DH116" s="188">
        <v>6929</v>
      </c>
      <c r="DI116" s="188">
        <v>0</v>
      </c>
      <c r="DJ116" s="188">
        <v>1981</v>
      </c>
      <c r="DK116" s="188">
        <v>2292</v>
      </c>
      <c r="DL116" s="188">
        <v>2715</v>
      </c>
      <c r="DM116" s="188">
        <v>10858</v>
      </c>
      <c r="DN116" s="188">
        <v>3828</v>
      </c>
      <c r="DO116" s="188">
        <v>478</v>
      </c>
      <c r="DP116" s="188">
        <v>-284</v>
      </c>
      <c r="DQ116" s="188">
        <v>3616</v>
      </c>
      <c r="DS116" s="188">
        <v>7090</v>
      </c>
      <c r="DT116" s="188">
        <v>0</v>
      </c>
      <c r="DU116" s="188">
        <v>1138</v>
      </c>
      <c r="DV116" s="188">
        <v>2215</v>
      </c>
      <c r="DW116" s="188">
        <v>6621</v>
      </c>
      <c r="DX116" s="188">
        <v>6582</v>
      </c>
      <c r="DY116" s="188">
        <v>4836</v>
      </c>
      <c r="DZ116" s="188">
        <v>-184</v>
      </c>
      <c r="EA116" s="188">
        <v>-150</v>
      </c>
      <c r="EB116" s="188">
        <v>2018</v>
      </c>
      <c r="ED116" s="188">
        <v>7076</v>
      </c>
      <c r="EE116" s="188">
        <v>0</v>
      </c>
      <c r="EF116" s="188">
        <v>1096</v>
      </c>
      <c r="EG116" s="188">
        <v>1413</v>
      </c>
      <c r="EH116" s="188">
        <v>2774</v>
      </c>
      <c r="EI116" s="188">
        <v>12872</v>
      </c>
      <c r="EJ116" s="188">
        <v>6628</v>
      </c>
      <c r="EK116" s="188">
        <v>-926</v>
      </c>
      <c r="EL116" s="188">
        <v>-100</v>
      </c>
      <c r="EM116" s="188">
        <v>0</v>
      </c>
      <c r="EO116" s="188">
        <v>6575</v>
      </c>
      <c r="EP116" s="188">
        <v>0</v>
      </c>
      <c r="EQ116" s="188">
        <v>5212</v>
      </c>
      <c r="ER116" s="188">
        <v>2456</v>
      </c>
      <c r="ES116" s="188">
        <v>1799</v>
      </c>
      <c r="ET116" s="188">
        <v>9301</v>
      </c>
      <c r="EU116" s="188">
        <v>5190</v>
      </c>
      <c r="EV116" s="188">
        <v>126</v>
      </c>
      <c r="EW116" s="188">
        <v>0</v>
      </c>
      <c r="EX116" s="188">
        <v>0</v>
      </c>
      <c r="EZ116" s="188">
        <v>6848</v>
      </c>
      <c r="FA116" s="188">
        <v>0</v>
      </c>
      <c r="FB116" s="188">
        <v>5132</v>
      </c>
      <c r="FC116" s="188">
        <v>4655</v>
      </c>
      <c r="FD116" s="188">
        <v>4043</v>
      </c>
      <c r="FE116" s="188">
        <v>4167</v>
      </c>
      <c r="FF116" s="188">
        <v>4013</v>
      </c>
      <c r="FG116" s="188">
        <v>-1062</v>
      </c>
      <c r="FH116" s="188">
        <v>-284</v>
      </c>
      <c r="FI116" s="188">
        <v>4119</v>
      </c>
      <c r="FK116" s="188">
        <v>5036</v>
      </c>
      <c r="FL116" s="188">
        <v>0</v>
      </c>
      <c r="FM116" s="188">
        <v>6474</v>
      </c>
      <c r="FN116" s="188">
        <v>6707</v>
      </c>
      <c r="FO116" s="188">
        <v>3152</v>
      </c>
      <c r="FP116" s="188">
        <v>9413</v>
      </c>
      <c r="FQ116" s="188">
        <v>4187</v>
      </c>
      <c r="FR116" s="188">
        <v>-1624</v>
      </c>
      <c r="FS116" s="188">
        <v>-102</v>
      </c>
      <c r="FT116" s="188">
        <v>517</v>
      </c>
      <c r="FV116" s="188">
        <v>5886</v>
      </c>
      <c r="FW116" s="188">
        <v>0</v>
      </c>
      <c r="FX116" s="188">
        <v>1719</v>
      </c>
      <c r="FY116" s="188">
        <v>3651</v>
      </c>
      <c r="FZ116" s="188">
        <v>4878</v>
      </c>
      <c r="GA116" s="188">
        <v>12245</v>
      </c>
      <c r="GB116" s="188">
        <v>5532</v>
      </c>
      <c r="GC116" s="188">
        <v>-1301</v>
      </c>
      <c r="GD116" s="188">
        <v>-151</v>
      </c>
      <c r="GE116" s="188">
        <v>191</v>
      </c>
      <c r="GG116" s="188">
        <v>4829</v>
      </c>
      <c r="GH116" s="188">
        <v>0</v>
      </c>
      <c r="GI116" s="188">
        <v>7695</v>
      </c>
      <c r="GJ116" s="188">
        <v>2934</v>
      </c>
      <c r="GK116" s="188">
        <v>2813</v>
      </c>
      <c r="GL116" s="188">
        <v>5396</v>
      </c>
      <c r="GM116" s="188">
        <v>4801</v>
      </c>
      <c r="GN116" s="188">
        <v>-1072</v>
      </c>
      <c r="GO116" s="188">
        <v>-232</v>
      </c>
      <c r="GP116" s="188">
        <v>3828</v>
      </c>
      <c r="GR116" s="188">
        <v>6372</v>
      </c>
      <c r="GS116" s="188">
        <v>0</v>
      </c>
      <c r="GT116" s="188">
        <v>1967</v>
      </c>
      <c r="GU116" s="188">
        <v>2534</v>
      </c>
      <c r="GV116" s="188">
        <v>4792</v>
      </c>
      <c r="GW116" s="188">
        <v>10863</v>
      </c>
      <c r="GX116" s="188">
        <v>5241</v>
      </c>
      <c r="GY116" s="188">
        <v>-727</v>
      </c>
      <c r="GZ116" s="188">
        <v>0</v>
      </c>
      <c r="HA116" s="188">
        <v>0</v>
      </c>
      <c r="HC116" s="188">
        <v>6072</v>
      </c>
      <c r="HD116" s="188">
        <v>0</v>
      </c>
      <c r="HE116" s="188">
        <v>1125</v>
      </c>
      <c r="HF116" s="188">
        <v>2491</v>
      </c>
      <c r="HG116" s="188">
        <v>2350</v>
      </c>
      <c r="HH116" s="188">
        <v>11821</v>
      </c>
      <c r="HI116" s="188">
        <v>6392</v>
      </c>
      <c r="HJ116" s="188">
        <v>-1321</v>
      </c>
      <c r="HK116" s="188">
        <v>0</v>
      </c>
      <c r="HL116" s="188">
        <v>0</v>
      </c>
      <c r="HN116" s="188">
        <v>7080</v>
      </c>
      <c r="HO116" s="188">
        <v>0</v>
      </c>
      <c r="HP116" s="188">
        <v>1210</v>
      </c>
      <c r="HQ116" s="188">
        <v>1058</v>
      </c>
      <c r="HR116" s="188">
        <v>2083</v>
      </c>
      <c r="HS116" s="188">
        <v>13435</v>
      </c>
      <c r="HT116" s="188">
        <v>6639</v>
      </c>
      <c r="HU116" s="188">
        <v>-35</v>
      </c>
      <c r="HV116" s="188">
        <v>-151</v>
      </c>
      <c r="HW116" s="188">
        <v>0</v>
      </c>
      <c r="HY116" s="188">
        <v>5958</v>
      </c>
      <c r="HZ116" s="188">
        <v>0</v>
      </c>
      <c r="IA116" s="188">
        <v>6480</v>
      </c>
      <c r="IB116" s="188">
        <v>5291</v>
      </c>
      <c r="IC116" s="188">
        <v>2465</v>
      </c>
      <c r="ID116" s="188">
        <v>4356</v>
      </c>
      <c r="IE116" s="188">
        <v>5187</v>
      </c>
      <c r="IF116" s="188">
        <v>-779</v>
      </c>
      <c r="IG116" s="188">
        <v>-201</v>
      </c>
      <c r="IH116" s="188">
        <v>3024</v>
      </c>
      <c r="IJ116" s="188">
        <v>7079</v>
      </c>
      <c r="IK116" s="188">
        <v>0</v>
      </c>
      <c r="IL116" s="188">
        <v>948</v>
      </c>
      <c r="IM116" s="188">
        <v>2712</v>
      </c>
      <c r="IN116" s="188">
        <v>6982</v>
      </c>
      <c r="IO116" s="188">
        <v>6528</v>
      </c>
      <c r="IP116" s="188">
        <v>6910</v>
      </c>
      <c r="IQ116" s="188">
        <v>-154</v>
      </c>
      <c r="IR116" s="188">
        <v>-151</v>
      </c>
      <c r="IS116" s="188">
        <v>0</v>
      </c>
      <c r="IU116" s="188">
        <v>5958</v>
      </c>
      <c r="IV116" s="188">
        <v>0</v>
      </c>
      <c r="IW116" s="188">
        <v>6822</v>
      </c>
      <c r="IX116" s="188">
        <v>4153</v>
      </c>
      <c r="IY116" s="188">
        <v>1931</v>
      </c>
      <c r="IZ116" s="188">
        <v>7060</v>
      </c>
      <c r="JA116" s="188">
        <v>5170</v>
      </c>
      <c r="JB116" s="188">
        <v>-1541</v>
      </c>
      <c r="JC116" s="188">
        <v>-201</v>
      </c>
      <c r="JD116" s="188">
        <v>2891</v>
      </c>
      <c r="JF116" s="188">
        <v>6948</v>
      </c>
      <c r="JG116" s="188">
        <v>0</v>
      </c>
      <c r="JH116" s="188">
        <v>7019</v>
      </c>
      <c r="JI116" s="188">
        <v>8049</v>
      </c>
      <c r="JJ116" s="188">
        <v>3252</v>
      </c>
      <c r="JK116" s="188">
        <v>1842</v>
      </c>
      <c r="JL116" s="188">
        <v>4110</v>
      </c>
      <c r="JM116" s="188">
        <v>-2826</v>
      </c>
      <c r="JN116" s="188">
        <v>0</v>
      </c>
      <c r="JO116" s="188">
        <v>1212</v>
      </c>
      <c r="JQ116" s="188">
        <v>7073</v>
      </c>
      <c r="JR116" s="188">
        <v>0</v>
      </c>
      <c r="JS116" s="188">
        <v>991</v>
      </c>
      <c r="JT116" s="188">
        <v>2096</v>
      </c>
      <c r="JU116" s="188">
        <v>6676</v>
      </c>
      <c r="JV116" s="188">
        <v>5653</v>
      </c>
      <c r="JW116" s="188">
        <v>7052</v>
      </c>
      <c r="JX116" s="188">
        <v>-171</v>
      </c>
      <c r="JY116" s="188">
        <v>-151</v>
      </c>
      <c r="JZ116" s="188">
        <v>0</v>
      </c>
      <c r="KB116" s="188">
        <v>4479</v>
      </c>
      <c r="KC116" s="188">
        <v>0</v>
      </c>
      <c r="KD116" s="188">
        <v>7289</v>
      </c>
      <c r="KE116" s="188">
        <v>1174</v>
      </c>
      <c r="KF116" s="188">
        <v>-854</v>
      </c>
      <c r="KG116" s="188">
        <v>9108</v>
      </c>
      <c r="KH116" s="188">
        <v>3889</v>
      </c>
      <c r="KI116" s="188">
        <v>-1410</v>
      </c>
      <c r="KJ116" s="188">
        <v>-262</v>
      </c>
      <c r="KK116" s="188">
        <v>3973</v>
      </c>
      <c r="KM116" s="188">
        <v>7090</v>
      </c>
      <c r="KN116" s="188">
        <v>0</v>
      </c>
      <c r="KO116" s="188">
        <v>7593</v>
      </c>
      <c r="KP116" s="188">
        <v>2994</v>
      </c>
      <c r="KQ116" s="188">
        <v>4255</v>
      </c>
      <c r="KR116" s="188">
        <v>2582</v>
      </c>
      <c r="KS116" s="188">
        <v>3849</v>
      </c>
      <c r="KT116" s="188">
        <v>4102</v>
      </c>
      <c r="KU116" s="188">
        <v>-201</v>
      </c>
      <c r="KV116" s="188">
        <v>244</v>
      </c>
      <c r="KX116" s="188">
        <v>6083</v>
      </c>
      <c r="KY116" s="188">
        <v>0</v>
      </c>
      <c r="KZ116" s="188">
        <v>767</v>
      </c>
      <c r="LA116" s="188">
        <v>1923</v>
      </c>
      <c r="LB116" s="188">
        <v>5400</v>
      </c>
      <c r="LC116" s="188">
        <v>10727</v>
      </c>
      <c r="LD116" s="188">
        <v>7647</v>
      </c>
      <c r="LE116" s="188">
        <v>-1361</v>
      </c>
      <c r="LF116" s="188">
        <v>-201</v>
      </c>
      <c r="LG116" s="188">
        <v>0</v>
      </c>
      <c r="LI116" s="188">
        <v>7104</v>
      </c>
      <c r="LJ116" s="188">
        <v>0</v>
      </c>
      <c r="LK116" s="188">
        <v>6865</v>
      </c>
      <c r="LL116" s="188">
        <v>2801</v>
      </c>
      <c r="LM116" s="188">
        <v>5743</v>
      </c>
      <c r="LN116" s="188">
        <v>1581</v>
      </c>
      <c r="LO116" s="188">
        <v>3938</v>
      </c>
      <c r="LP116" s="188">
        <v>4119</v>
      </c>
      <c r="LQ116" s="188">
        <v>-201</v>
      </c>
      <c r="LR116" s="188">
        <v>313</v>
      </c>
      <c r="LT116" s="188">
        <v>6086</v>
      </c>
      <c r="LU116" s="188">
        <v>0</v>
      </c>
      <c r="LV116" s="188">
        <v>1243</v>
      </c>
      <c r="LW116" s="188">
        <v>4041</v>
      </c>
      <c r="LX116" s="188">
        <v>6851</v>
      </c>
      <c r="LY116" s="188">
        <v>3938</v>
      </c>
      <c r="LZ116" s="188">
        <v>8711</v>
      </c>
      <c r="MA116" s="188">
        <v>447</v>
      </c>
      <c r="MB116" s="188">
        <v>-151</v>
      </c>
      <c r="MC116" s="188">
        <v>0</v>
      </c>
    </row>
    <row r="117" spans="2:341">
      <c r="B117" s="208">
        <f t="shared" si="30"/>
        <v>6405.4</v>
      </c>
      <c r="C117" s="208">
        <f t="shared" si="31"/>
        <v>0</v>
      </c>
      <c r="D117" s="208">
        <f t="shared" si="32"/>
        <v>3948.6333333333332</v>
      </c>
      <c r="E117" s="208">
        <f t="shared" si="33"/>
        <v>3358.2333333333331</v>
      </c>
      <c r="F117" s="208">
        <f t="shared" si="34"/>
        <v>4190.666666666667</v>
      </c>
      <c r="G117" s="208">
        <f t="shared" si="35"/>
        <v>7354.8</v>
      </c>
      <c r="H117" s="208">
        <f t="shared" si="36"/>
        <v>5411.6333333333332</v>
      </c>
      <c r="I117" s="208">
        <f t="shared" si="37"/>
        <v>-531.76666666666665</v>
      </c>
      <c r="J117" s="208">
        <f t="shared" si="38"/>
        <v>-156.03333333333333</v>
      </c>
      <c r="K117" s="208">
        <f t="shared" si="39"/>
        <v>1149</v>
      </c>
      <c r="M117" s="188">
        <v>7078</v>
      </c>
      <c r="N117" s="188">
        <v>0</v>
      </c>
      <c r="O117" s="188">
        <v>1681</v>
      </c>
      <c r="P117" s="188">
        <v>2902</v>
      </c>
      <c r="Q117" s="188">
        <v>8324</v>
      </c>
      <c r="R117" s="188">
        <v>5006</v>
      </c>
      <c r="S117" s="188">
        <v>6638</v>
      </c>
      <c r="T117" s="188">
        <v>-1304</v>
      </c>
      <c r="U117" s="188">
        <v>-151</v>
      </c>
      <c r="V117" s="188">
        <v>0</v>
      </c>
      <c r="X117" s="188">
        <v>7079</v>
      </c>
      <c r="Y117" s="188">
        <v>0</v>
      </c>
      <c r="Z117" s="188">
        <v>1592</v>
      </c>
      <c r="AA117" s="188">
        <v>801</v>
      </c>
      <c r="AB117" s="188">
        <v>3606</v>
      </c>
      <c r="AC117" s="188">
        <v>12761</v>
      </c>
      <c r="AD117" s="188">
        <v>4351</v>
      </c>
      <c r="AE117" s="188">
        <v>-1369</v>
      </c>
      <c r="AF117" s="188">
        <v>-102</v>
      </c>
      <c r="AG117" s="188">
        <v>1943</v>
      </c>
      <c r="AI117" s="188">
        <v>6881</v>
      </c>
      <c r="AJ117" s="188">
        <v>0</v>
      </c>
      <c r="AK117" s="188">
        <v>7810</v>
      </c>
      <c r="AL117" s="188">
        <v>3144</v>
      </c>
      <c r="AM117" s="188">
        <v>1580</v>
      </c>
      <c r="AN117" s="188">
        <v>6519</v>
      </c>
      <c r="AO117" s="188">
        <v>3747</v>
      </c>
      <c r="AP117" s="188">
        <v>-1158</v>
      </c>
      <c r="AQ117" s="188">
        <v>-284</v>
      </c>
      <c r="AR117" s="188">
        <v>2737</v>
      </c>
      <c r="AT117" s="188">
        <v>7073</v>
      </c>
      <c r="AU117" s="188">
        <v>0</v>
      </c>
      <c r="AV117" s="188">
        <v>1102</v>
      </c>
      <c r="AW117" s="188">
        <v>2108</v>
      </c>
      <c r="AX117" s="188">
        <v>5966</v>
      </c>
      <c r="AY117" s="188">
        <v>8865</v>
      </c>
      <c r="AZ117" s="188">
        <v>7496</v>
      </c>
      <c r="BA117" s="188">
        <v>-1801</v>
      </c>
      <c r="BB117" s="188">
        <v>-151</v>
      </c>
      <c r="BC117" s="188">
        <v>0</v>
      </c>
      <c r="BE117" s="188">
        <v>5956</v>
      </c>
      <c r="BF117" s="188">
        <v>0</v>
      </c>
      <c r="BG117" s="188">
        <v>6487</v>
      </c>
      <c r="BH117" s="188">
        <v>6198</v>
      </c>
      <c r="BI117" s="188">
        <v>1873</v>
      </c>
      <c r="BJ117" s="188">
        <v>4187</v>
      </c>
      <c r="BK117" s="188">
        <v>5226</v>
      </c>
      <c r="BL117" s="188">
        <v>-1363</v>
      </c>
      <c r="BM117" s="188">
        <v>-263</v>
      </c>
      <c r="BN117" s="188">
        <v>2201</v>
      </c>
      <c r="BP117" s="188">
        <v>6448</v>
      </c>
      <c r="BQ117" s="188">
        <v>0</v>
      </c>
      <c r="BR117" s="188">
        <v>882</v>
      </c>
      <c r="BS117" s="188">
        <v>1552</v>
      </c>
      <c r="BT117" s="188">
        <v>5463</v>
      </c>
      <c r="BU117" s="188">
        <v>9224</v>
      </c>
      <c r="BV117" s="188">
        <v>7588</v>
      </c>
      <c r="BW117" s="188">
        <v>-274</v>
      </c>
      <c r="BX117" s="188">
        <v>-151</v>
      </c>
      <c r="BY117" s="188">
        <v>0</v>
      </c>
      <c r="CA117" s="188">
        <v>6869</v>
      </c>
      <c r="CB117" s="188">
        <v>0</v>
      </c>
      <c r="CC117" s="188">
        <v>8386</v>
      </c>
      <c r="CD117" s="188">
        <v>3589</v>
      </c>
      <c r="CE117" s="188">
        <v>1483</v>
      </c>
      <c r="CF117" s="188">
        <v>5372</v>
      </c>
      <c r="CG117" s="188">
        <v>4073</v>
      </c>
      <c r="CH117" s="188">
        <v>-373</v>
      </c>
      <c r="CI117" s="188">
        <v>-304</v>
      </c>
      <c r="CJ117" s="188">
        <v>3396</v>
      </c>
      <c r="CL117" s="188">
        <v>5052</v>
      </c>
      <c r="CM117" s="188">
        <v>0</v>
      </c>
      <c r="CN117" s="188">
        <v>7001</v>
      </c>
      <c r="CO117" s="188">
        <v>7201</v>
      </c>
      <c r="CP117" s="188">
        <v>7139</v>
      </c>
      <c r="CQ117" s="188">
        <v>2337</v>
      </c>
      <c r="CR117" s="188">
        <v>4155</v>
      </c>
      <c r="CS117" s="188">
        <v>882</v>
      </c>
      <c r="CT117" s="188">
        <v>-100</v>
      </c>
      <c r="CU117" s="188">
        <v>120</v>
      </c>
      <c r="CV117" s="190"/>
      <c r="CW117" s="188">
        <v>6069</v>
      </c>
      <c r="CX117" s="188">
        <v>0</v>
      </c>
      <c r="CY117" s="188">
        <v>1844</v>
      </c>
      <c r="CZ117" s="188">
        <v>3872</v>
      </c>
      <c r="DA117" s="188">
        <v>4866</v>
      </c>
      <c r="DB117" s="188">
        <v>7094</v>
      </c>
      <c r="DC117" s="188">
        <v>6175</v>
      </c>
      <c r="DD117" s="188">
        <v>-888</v>
      </c>
      <c r="DE117" s="188">
        <v>0</v>
      </c>
      <c r="DF117" s="188">
        <v>0</v>
      </c>
      <c r="DH117" s="188">
        <v>6930</v>
      </c>
      <c r="DI117" s="188">
        <v>0</v>
      </c>
      <c r="DJ117" s="188">
        <v>1946</v>
      </c>
      <c r="DK117" s="188">
        <v>2209</v>
      </c>
      <c r="DL117" s="188">
        <v>2663</v>
      </c>
      <c r="DM117" s="188">
        <v>10954</v>
      </c>
      <c r="DN117" s="188">
        <v>3828</v>
      </c>
      <c r="DO117" s="188">
        <v>525</v>
      </c>
      <c r="DP117" s="188">
        <v>-284</v>
      </c>
      <c r="DQ117" s="188">
        <v>3507</v>
      </c>
      <c r="DS117" s="188">
        <v>7090</v>
      </c>
      <c r="DT117" s="188">
        <v>0</v>
      </c>
      <c r="DU117" s="188">
        <v>1147</v>
      </c>
      <c r="DV117" s="188">
        <v>2246</v>
      </c>
      <c r="DW117" s="188">
        <v>7470</v>
      </c>
      <c r="DX117" s="188">
        <v>6627</v>
      </c>
      <c r="DY117" s="188">
        <v>4836</v>
      </c>
      <c r="DZ117" s="188">
        <v>-722</v>
      </c>
      <c r="EA117" s="188">
        <v>-151</v>
      </c>
      <c r="EB117" s="188">
        <v>1532</v>
      </c>
      <c r="ED117" s="188">
        <v>7081</v>
      </c>
      <c r="EE117" s="188">
        <v>0</v>
      </c>
      <c r="EF117" s="188">
        <v>1110</v>
      </c>
      <c r="EG117" s="188">
        <v>1448</v>
      </c>
      <c r="EH117" s="188">
        <v>3193</v>
      </c>
      <c r="EI117" s="188">
        <v>12597</v>
      </c>
      <c r="EJ117" s="188">
        <v>6528</v>
      </c>
      <c r="EK117" s="188">
        <v>-857</v>
      </c>
      <c r="EL117" s="188">
        <v>-100</v>
      </c>
      <c r="EM117" s="188">
        <v>0</v>
      </c>
      <c r="EO117" s="188">
        <v>6576</v>
      </c>
      <c r="EP117" s="188">
        <v>0</v>
      </c>
      <c r="EQ117" s="188">
        <v>5546</v>
      </c>
      <c r="ER117" s="188">
        <v>2571</v>
      </c>
      <c r="ES117" s="188">
        <v>2072</v>
      </c>
      <c r="ET117" s="188">
        <v>9262</v>
      </c>
      <c r="EU117" s="188">
        <v>5116</v>
      </c>
      <c r="EV117" s="188">
        <v>325</v>
      </c>
      <c r="EW117" s="188">
        <v>0</v>
      </c>
      <c r="EX117" s="188">
        <v>0</v>
      </c>
      <c r="EZ117" s="188">
        <v>6845</v>
      </c>
      <c r="FA117" s="188">
        <v>0</v>
      </c>
      <c r="FB117" s="188">
        <v>5108</v>
      </c>
      <c r="FC117" s="188">
        <v>4655</v>
      </c>
      <c r="FD117" s="188">
        <v>4009</v>
      </c>
      <c r="FE117" s="188">
        <v>4304</v>
      </c>
      <c r="FF117" s="188">
        <v>4013</v>
      </c>
      <c r="FG117" s="188">
        <v>-964</v>
      </c>
      <c r="FH117" s="188">
        <v>-283</v>
      </c>
      <c r="FI117" s="188">
        <v>3977</v>
      </c>
      <c r="FK117" s="188">
        <v>5030</v>
      </c>
      <c r="FL117" s="188">
        <v>0</v>
      </c>
      <c r="FM117" s="188">
        <v>6540</v>
      </c>
      <c r="FN117" s="188">
        <v>6684</v>
      </c>
      <c r="FO117" s="188">
        <v>3354</v>
      </c>
      <c r="FP117" s="188">
        <v>9500</v>
      </c>
      <c r="FQ117" s="188">
        <v>4187</v>
      </c>
      <c r="FR117" s="188">
        <v>-1355</v>
      </c>
      <c r="FS117" s="188">
        <v>-102</v>
      </c>
      <c r="FT117" s="188">
        <v>434</v>
      </c>
      <c r="FV117" s="188">
        <v>5887</v>
      </c>
      <c r="FW117" s="188">
        <v>0</v>
      </c>
      <c r="FX117" s="188">
        <v>1776</v>
      </c>
      <c r="FY117" s="188">
        <v>4176</v>
      </c>
      <c r="FZ117" s="188">
        <v>5431</v>
      </c>
      <c r="GA117" s="188">
        <v>12066</v>
      </c>
      <c r="GB117" s="188">
        <v>5532</v>
      </c>
      <c r="GC117" s="188">
        <v>-1278</v>
      </c>
      <c r="GD117" s="188">
        <v>-151</v>
      </c>
      <c r="GE117" s="188">
        <v>166</v>
      </c>
      <c r="GG117" s="188">
        <v>4832</v>
      </c>
      <c r="GH117" s="188">
        <v>0</v>
      </c>
      <c r="GI117" s="188">
        <v>7667</v>
      </c>
      <c r="GJ117" s="188">
        <v>2797</v>
      </c>
      <c r="GK117" s="188">
        <v>2746</v>
      </c>
      <c r="GL117" s="188">
        <v>5571</v>
      </c>
      <c r="GM117" s="188">
        <v>4801</v>
      </c>
      <c r="GN117" s="188">
        <v>-1262</v>
      </c>
      <c r="GO117" s="188">
        <v>-232</v>
      </c>
      <c r="GP117" s="188">
        <v>3793</v>
      </c>
      <c r="GR117" s="188">
        <v>6366</v>
      </c>
      <c r="GS117" s="188">
        <v>0</v>
      </c>
      <c r="GT117" s="188">
        <v>1974</v>
      </c>
      <c r="GU117" s="188">
        <v>2882</v>
      </c>
      <c r="GV117" s="188">
        <v>4969</v>
      </c>
      <c r="GW117" s="188">
        <v>10905</v>
      </c>
      <c r="GX117" s="188">
        <v>5239</v>
      </c>
      <c r="GY117" s="188">
        <v>-959</v>
      </c>
      <c r="GZ117" s="188">
        <v>0</v>
      </c>
      <c r="HA117" s="188">
        <v>0</v>
      </c>
      <c r="HC117" s="188">
        <v>6065</v>
      </c>
      <c r="HD117" s="188">
        <v>0</v>
      </c>
      <c r="HE117" s="188">
        <v>1231</v>
      </c>
      <c r="HF117" s="188">
        <v>2602</v>
      </c>
      <c r="HG117" s="188">
        <v>2700</v>
      </c>
      <c r="HH117" s="188">
        <v>11612</v>
      </c>
      <c r="HI117" s="188">
        <v>6132</v>
      </c>
      <c r="HJ117" s="188">
        <v>-1507</v>
      </c>
      <c r="HK117" s="188">
        <v>0</v>
      </c>
      <c r="HL117" s="188">
        <v>0</v>
      </c>
      <c r="HN117" s="188">
        <v>7072</v>
      </c>
      <c r="HO117" s="188">
        <v>0</v>
      </c>
      <c r="HP117" s="188">
        <v>1272</v>
      </c>
      <c r="HQ117" s="188">
        <v>1074</v>
      </c>
      <c r="HR117" s="188">
        <v>2214</v>
      </c>
      <c r="HS117" s="188">
        <v>13269</v>
      </c>
      <c r="HT117" s="188">
        <v>6591</v>
      </c>
      <c r="HU117" s="188">
        <v>111</v>
      </c>
      <c r="HV117" s="188">
        <v>-150</v>
      </c>
      <c r="HW117" s="188">
        <v>0</v>
      </c>
      <c r="HY117" s="188">
        <v>5960</v>
      </c>
      <c r="HZ117" s="188">
        <v>0</v>
      </c>
      <c r="IA117" s="188">
        <v>6479</v>
      </c>
      <c r="IB117" s="188">
        <v>5223</v>
      </c>
      <c r="IC117" s="188">
        <v>2423</v>
      </c>
      <c r="ID117" s="188">
        <v>4289</v>
      </c>
      <c r="IE117" s="188">
        <v>5187</v>
      </c>
      <c r="IF117" s="188">
        <v>-611</v>
      </c>
      <c r="IG117" s="188">
        <v>-201</v>
      </c>
      <c r="IH117" s="188">
        <v>2805</v>
      </c>
      <c r="IJ117" s="188">
        <v>7077</v>
      </c>
      <c r="IK117" s="188">
        <v>0</v>
      </c>
      <c r="IL117" s="188">
        <v>923</v>
      </c>
      <c r="IM117" s="188">
        <v>2875</v>
      </c>
      <c r="IN117" s="188">
        <v>6821</v>
      </c>
      <c r="IO117" s="188">
        <v>6497</v>
      </c>
      <c r="IP117" s="188">
        <v>6828</v>
      </c>
      <c r="IQ117" s="188">
        <v>-107</v>
      </c>
      <c r="IR117" s="188">
        <v>-151</v>
      </c>
      <c r="IS117" s="188">
        <v>0</v>
      </c>
      <c r="IU117" s="188">
        <v>5957</v>
      </c>
      <c r="IV117" s="188">
        <v>0</v>
      </c>
      <c r="IW117" s="188">
        <v>6925</v>
      </c>
      <c r="IX117" s="188">
        <v>4326</v>
      </c>
      <c r="IY117" s="188">
        <v>2386</v>
      </c>
      <c r="IZ117" s="188">
        <v>6741</v>
      </c>
      <c r="JA117" s="188">
        <v>5170</v>
      </c>
      <c r="JB117" s="188">
        <v>-1726</v>
      </c>
      <c r="JC117" s="188">
        <v>-202</v>
      </c>
      <c r="JD117" s="188">
        <v>2630</v>
      </c>
      <c r="JF117" s="188">
        <v>6951</v>
      </c>
      <c r="JG117" s="188">
        <v>0</v>
      </c>
      <c r="JH117" s="188">
        <v>7084</v>
      </c>
      <c r="JI117" s="188">
        <v>8272</v>
      </c>
      <c r="JJ117" s="188">
        <v>3619</v>
      </c>
      <c r="JK117" s="188">
        <v>1866</v>
      </c>
      <c r="JL117" s="188">
        <v>4110</v>
      </c>
      <c r="JM117" s="188">
        <v>-3119</v>
      </c>
      <c r="JN117" s="188">
        <v>0</v>
      </c>
      <c r="JO117" s="188">
        <v>994</v>
      </c>
      <c r="JQ117" s="188">
        <v>7072</v>
      </c>
      <c r="JR117" s="188">
        <v>0</v>
      </c>
      <c r="JS117" s="188">
        <v>1021</v>
      </c>
      <c r="JT117" s="188">
        <v>2214</v>
      </c>
      <c r="JU117" s="188">
        <v>6846</v>
      </c>
      <c r="JV117" s="188">
        <v>5500</v>
      </c>
      <c r="JW117" s="188">
        <v>6935</v>
      </c>
      <c r="JX117" s="188">
        <v>-138</v>
      </c>
      <c r="JY117" s="188">
        <v>-151</v>
      </c>
      <c r="JZ117" s="188">
        <v>0</v>
      </c>
      <c r="KB117" s="188">
        <v>4521</v>
      </c>
      <c r="KC117" s="188">
        <v>0</v>
      </c>
      <c r="KD117" s="188">
        <v>7309</v>
      </c>
      <c r="KE117" s="188">
        <v>1174</v>
      </c>
      <c r="KF117" s="188">
        <v>-811</v>
      </c>
      <c r="KG117" s="188">
        <v>9013</v>
      </c>
      <c r="KH117" s="188">
        <v>3889</v>
      </c>
      <c r="KI117" s="188">
        <v>-1614</v>
      </c>
      <c r="KJ117" s="188">
        <v>-262</v>
      </c>
      <c r="KK117" s="188">
        <v>3848</v>
      </c>
      <c r="KM117" s="188">
        <v>7091</v>
      </c>
      <c r="KN117" s="188">
        <v>0</v>
      </c>
      <c r="KO117" s="188">
        <v>7613</v>
      </c>
      <c r="KP117" s="188">
        <v>3045</v>
      </c>
      <c r="KQ117" s="188">
        <v>4764</v>
      </c>
      <c r="KR117" s="188">
        <v>2572</v>
      </c>
      <c r="KS117" s="188">
        <v>3849</v>
      </c>
      <c r="KT117" s="188">
        <v>3864</v>
      </c>
      <c r="KU117" s="188">
        <v>-201</v>
      </c>
      <c r="KV117" s="188">
        <v>158</v>
      </c>
      <c r="KX117" s="188">
        <v>6077</v>
      </c>
      <c r="KY117" s="188">
        <v>0</v>
      </c>
      <c r="KZ117" s="188">
        <v>835</v>
      </c>
      <c r="LA117" s="188">
        <v>1931</v>
      </c>
      <c r="LB117" s="188">
        <v>5683</v>
      </c>
      <c r="LC117" s="188">
        <v>10636</v>
      </c>
      <c r="LD117" s="188">
        <v>7579</v>
      </c>
      <c r="LE117" s="188">
        <v>-1475</v>
      </c>
      <c r="LF117" s="188">
        <v>-202</v>
      </c>
      <c r="LG117" s="188">
        <v>0</v>
      </c>
      <c r="LI117" s="188">
        <v>7092</v>
      </c>
      <c r="LJ117" s="188">
        <v>0</v>
      </c>
      <c r="LK117" s="188">
        <v>6931</v>
      </c>
      <c r="LL117" s="188">
        <v>2973</v>
      </c>
      <c r="LM117" s="188">
        <v>6212</v>
      </c>
      <c r="LN117" s="188">
        <v>1596</v>
      </c>
      <c r="LO117" s="188">
        <v>3938</v>
      </c>
      <c r="LP117" s="188">
        <v>3921</v>
      </c>
      <c r="LQ117" s="188">
        <v>-201</v>
      </c>
      <c r="LR117" s="188">
        <v>229</v>
      </c>
      <c r="LT117" s="188">
        <v>6085</v>
      </c>
      <c r="LU117" s="188">
        <v>0</v>
      </c>
      <c r="LV117" s="188">
        <v>1237</v>
      </c>
      <c r="LW117" s="188">
        <v>4003</v>
      </c>
      <c r="LX117" s="188">
        <v>6656</v>
      </c>
      <c r="LY117" s="188">
        <v>3902</v>
      </c>
      <c r="LZ117" s="188">
        <v>8612</v>
      </c>
      <c r="MA117" s="188">
        <v>643</v>
      </c>
      <c r="MB117" s="188">
        <v>-151</v>
      </c>
      <c r="MC117" s="188">
        <v>0</v>
      </c>
    </row>
    <row r="118" spans="2:341">
      <c r="B118" s="208">
        <f t="shared" si="30"/>
        <v>6408.0333333333338</v>
      </c>
      <c r="C118" s="208">
        <f t="shared" si="31"/>
        <v>0</v>
      </c>
      <c r="D118" s="208">
        <f t="shared" si="32"/>
        <v>3946.8</v>
      </c>
      <c r="E118" s="208">
        <f t="shared" si="33"/>
        <v>3432.3666666666668</v>
      </c>
      <c r="F118" s="208">
        <f t="shared" si="34"/>
        <v>4386.8999999999996</v>
      </c>
      <c r="G118" s="208">
        <f t="shared" si="35"/>
        <v>7346.9666666666662</v>
      </c>
      <c r="H118" s="208">
        <f t="shared" si="36"/>
        <v>5372.3</v>
      </c>
      <c r="I118" s="208">
        <f t="shared" si="37"/>
        <v>-517.83333333333337</v>
      </c>
      <c r="J118" s="208">
        <f t="shared" si="38"/>
        <v>-156</v>
      </c>
      <c r="K118" s="208">
        <f t="shared" si="39"/>
        <v>1078.3333333333333</v>
      </c>
      <c r="M118" s="188">
        <v>7087</v>
      </c>
      <c r="N118" s="188">
        <v>0</v>
      </c>
      <c r="O118" s="188">
        <v>1692</v>
      </c>
      <c r="P118" s="188">
        <v>2999</v>
      </c>
      <c r="Q118" s="188">
        <v>8522</v>
      </c>
      <c r="R118" s="188">
        <v>4941</v>
      </c>
      <c r="S118" s="188">
        <v>6530</v>
      </c>
      <c r="T118" s="188">
        <v>-1241</v>
      </c>
      <c r="U118" s="188">
        <v>-151</v>
      </c>
      <c r="V118" s="188">
        <v>0</v>
      </c>
      <c r="X118" s="188">
        <v>7080</v>
      </c>
      <c r="Y118" s="188">
        <v>0</v>
      </c>
      <c r="Z118" s="188">
        <v>1578</v>
      </c>
      <c r="AA118" s="188">
        <v>835</v>
      </c>
      <c r="AB118" s="188">
        <v>3574</v>
      </c>
      <c r="AC118" s="188">
        <v>12736</v>
      </c>
      <c r="AD118" s="188">
        <v>4351</v>
      </c>
      <c r="AE118" s="188">
        <v>-1303</v>
      </c>
      <c r="AF118" s="188">
        <v>-102</v>
      </c>
      <c r="AG118" s="188">
        <v>1953</v>
      </c>
      <c r="AI118" s="188">
        <v>6880</v>
      </c>
      <c r="AJ118" s="188">
        <v>0</v>
      </c>
      <c r="AK118" s="188">
        <v>7870</v>
      </c>
      <c r="AL118" s="188">
        <v>3206</v>
      </c>
      <c r="AM118" s="188">
        <v>1726</v>
      </c>
      <c r="AN118" s="188">
        <v>6524</v>
      </c>
      <c r="AO118" s="188">
        <v>3747</v>
      </c>
      <c r="AP118" s="188">
        <v>-922</v>
      </c>
      <c r="AQ118" s="188">
        <v>-284</v>
      </c>
      <c r="AR118" s="188">
        <v>2587</v>
      </c>
      <c r="AT118" s="188">
        <v>7083</v>
      </c>
      <c r="AU118" s="188">
        <v>0</v>
      </c>
      <c r="AV118" s="188">
        <v>1177</v>
      </c>
      <c r="AW118" s="188">
        <v>2063</v>
      </c>
      <c r="AX118" s="188">
        <v>6063</v>
      </c>
      <c r="AY118" s="188">
        <v>8877</v>
      </c>
      <c r="AZ118" s="188">
        <v>7368</v>
      </c>
      <c r="BA118" s="188">
        <v>-1970</v>
      </c>
      <c r="BB118" s="188">
        <v>-151</v>
      </c>
      <c r="BC118" s="188">
        <v>0</v>
      </c>
      <c r="BE118" s="188">
        <v>5960</v>
      </c>
      <c r="BF118" s="188">
        <v>0</v>
      </c>
      <c r="BG118" s="188">
        <v>6497</v>
      </c>
      <c r="BH118" s="188">
        <v>6267</v>
      </c>
      <c r="BI118" s="188">
        <v>2061</v>
      </c>
      <c r="BJ118" s="188">
        <v>4127</v>
      </c>
      <c r="BK118" s="188">
        <v>5226</v>
      </c>
      <c r="BL118" s="188">
        <v>-1647</v>
      </c>
      <c r="BM118" s="188">
        <v>-263</v>
      </c>
      <c r="BN118" s="188">
        <v>2054</v>
      </c>
      <c r="BP118" s="188">
        <v>6430</v>
      </c>
      <c r="BQ118" s="188">
        <v>0</v>
      </c>
      <c r="BR118" s="188">
        <v>849</v>
      </c>
      <c r="BS118" s="188">
        <v>1577</v>
      </c>
      <c r="BT118" s="188">
        <v>5527</v>
      </c>
      <c r="BU118" s="188">
        <v>9281</v>
      </c>
      <c r="BV118" s="188">
        <v>7504</v>
      </c>
      <c r="BW118" s="188">
        <v>-198</v>
      </c>
      <c r="BX118" s="188">
        <v>-151</v>
      </c>
      <c r="BY118" s="188">
        <v>0</v>
      </c>
      <c r="CA118" s="188">
        <v>6868</v>
      </c>
      <c r="CB118" s="188">
        <v>0</v>
      </c>
      <c r="CC118" s="188">
        <v>8391</v>
      </c>
      <c r="CD118" s="188">
        <v>3591</v>
      </c>
      <c r="CE118" s="188">
        <v>1519</v>
      </c>
      <c r="CF118" s="188">
        <v>5291</v>
      </c>
      <c r="CG118" s="188">
        <v>4073</v>
      </c>
      <c r="CH118" s="188">
        <v>-448</v>
      </c>
      <c r="CI118" s="188">
        <v>-304</v>
      </c>
      <c r="CJ118" s="188">
        <v>3281</v>
      </c>
      <c r="CL118" s="188">
        <v>5048</v>
      </c>
      <c r="CM118" s="188">
        <v>0</v>
      </c>
      <c r="CN118" s="188">
        <v>7005</v>
      </c>
      <c r="CO118" s="188">
        <v>7197</v>
      </c>
      <c r="CP118" s="188">
        <v>7493</v>
      </c>
      <c r="CQ118" s="188">
        <v>2379</v>
      </c>
      <c r="CR118" s="188">
        <v>4155</v>
      </c>
      <c r="CS118" s="188">
        <v>698</v>
      </c>
      <c r="CT118" s="188">
        <v>-100</v>
      </c>
      <c r="CU118" s="188">
        <v>98</v>
      </c>
      <c r="CV118" s="190"/>
      <c r="CW118" s="188">
        <v>6068</v>
      </c>
      <c r="CX118" s="188">
        <v>0</v>
      </c>
      <c r="CY118" s="188">
        <v>1889</v>
      </c>
      <c r="CZ118" s="188">
        <v>4161</v>
      </c>
      <c r="DA118" s="188">
        <v>5475</v>
      </c>
      <c r="DB118" s="188">
        <v>7064</v>
      </c>
      <c r="DC118" s="188">
        <v>6035</v>
      </c>
      <c r="DD118" s="188">
        <v>-747</v>
      </c>
      <c r="DE118" s="188">
        <v>0</v>
      </c>
      <c r="DF118" s="188">
        <v>0</v>
      </c>
      <c r="DH118" s="188">
        <v>6930</v>
      </c>
      <c r="DI118" s="188">
        <v>0</v>
      </c>
      <c r="DJ118" s="188">
        <v>1964</v>
      </c>
      <c r="DK118" s="188">
        <v>2262</v>
      </c>
      <c r="DL118" s="188">
        <v>2693</v>
      </c>
      <c r="DM118" s="188">
        <v>11142</v>
      </c>
      <c r="DN118" s="188">
        <v>3828</v>
      </c>
      <c r="DO118" s="188">
        <v>545</v>
      </c>
      <c r="DP118" s="188">
        <v>-284</v>
      </c>
      <c r="DQ118" s="188">
        <v>3362</v>
      </c>
      <c r="DS118" s="188">
        <v>7088</v>
      </c>
      <c r="DT118" s="188">
        <v>0</v>
      </c>
      <c r="DU118" s="188">
        <v>1188</v>
      </c>
      <c r="DV118" s="188">
        <v>2372</v>
      </c>
      <c r="DW118" s="188">
        <v>7620</v>
      </c>
      <c r="DX118" s="188">
        <v>6767</v>
      </c>
      <c r="DY118" s="188">
        <v>4836</v>
      </c>
      <c r="DZ118" s="188">
        <v>-565</v>
      </c>
      <c r="EA118" s="188">
        <v>-151</v>
      </c>
      <c r="EB118" s="188">
        <v>1201</v>
      </c>
      <c r="ED118" s="188">
        <v>7085</v>
      </c>
      <c r="EE118" s="188">
        <v>0</v>
      </c>
      <c r="EF118" s="188">
        <v>1181</v>
      </c>
      <c r="EG118" s="188">
        <v>1577</v>
      </c>
      <c r="EH118" s="188">
        <v>3636</v>
      </c>
      <c r="EI118" s="188">
        <v>12534</v>
      </c>
      <c r="EJ118" s="188">
        <v>6420</v>
      </c>
      <c r="EK118" s="188">
        <v>-927</v>
      </c>
      <c r="EL118" s="188">
        <v>-100</v>
      </c>
      <c r="EM118" s="188">
        <v>0</v>
      </c>
      <c r="EO118" s="188">
        <v>6587</v>
      </c>
      <c r="EP118" s="188">
        <v>0</v>
      </c>
      <c r="EQ118" s="188">
        <v>5151</v>
      </c>
      <c r="ER118" s="188">
        <v>2682</v>
      </c>
      <c r="ES118" s="188">
        <v>2959</v>
      </c>
      <c r="ET118" s="188">
        <v>9105</v>
      </c>
      <c r="EU118" s="188">
        <v>5090</v>
      </c>
      <c r="EV118" s="188">
        <v>226</v>
      </c>
      <c r="EW118" s="188">
        <v>0</v>
      </c>
      <c r="EX118" s="188">
        <v>0</v>
      </c>
      <c r="EZ118" s="188">
        <v>6849</v>
      </c>
      <c r="FA118" s="188">
        <v>0</v>
      </c>
      <c r="FB118" s="188">
        <v>5080</v>
      </c>
      <c r="FC118" s="188">
        <v>4612</v>
      </c>
      <c r="FD118" s="188">
        <v>3947</v>
      </c>
      <c r="FE118" s="188">
        <v>4364</v>
      </c>
      <c r="FF118" s="188">
        <v>4013</v>
      </c>
      <c r="FG118" s="188">
        <v>-840</v>
      </c>
      <c r="FH118" s="188">
        <v>-283</v>
      </c>
      <c r="FI118" s="188">
        <v>3806</v>
      </c>
      <c r="FK118" s="188">
        <v>5031</v>
      </c>
      <c r="FL118" s="188">
        <v>0</v>
      </c>
      <c r="FM118" s="188">
        <v>6556</v>
      </c>
      <c r="FN118" s="188">
        <v>6730</v>
      </c>
      <c r="FO118" s="188">
        <v>3558</v>
      </c>
      <c r="FP118" s="188">
        <v>9392</v>
      </c>
      <c r="FQ118" s="188">
        <v>4187</v>
      </c>
      <c r="FR118" s="188">
        <v>-1278</v>
      </c>
      <c r="FS118" s="188">
        <v>-102</v>
      </c>
      <c r="FT118" s="188">
        <v>366</v>
      </c>
      <c r="FV118" s="188">
        <v>5889</v>
      </c>
      <c r="FW118" s="188">
        <v>0</v>
      </c>
      <c r="FX118" s="188">
        <v>1840</v>
      </c>
      <c r="FY118" s="188">
        <v>4369</v>
      </c>
      <c r="FZ118" s="188">
        <v>5760</v>
      </c>
      <c r="GA118" s="188">
        <v>11770</v>
      </c>
      <c r="GB118" s="188">
        <v>5532</v>
      </c>
      <c r="GC118" s="188">
        <v>-1530</v>
      </c>
      <c r="GD118" s="188">
        <v>-151</v>
      </c>
      <c r="GE118" s="188">
        <v>139</v>
      </c>
      <c r="GG118" s="188">
        <v>4838</v>
      </c>
      <c r="GH118" s="188">
        <v>0</v>
      </c>
      <c r="GI118" s="188">
        <v>7632</v>
      </c>
      <c r="GJ118" s="188">
        <v>2687</v>
      </c>
      <c r="GK118" s="188">
        <v>2607</v>
      </c>
      <c r="GL118" s="188">
        <v>5685</v>
      </c>
      <c r="GM118" s="188">
        <v>4801</v>
      </c>
      <c r="GN118" s="188">
        <v>-1194</v>
      </c>
      <c r="GO118" s="188">
        <v>-232</v>
      </c>
      <c r="GP118" s="188">
        <v>3770</v>
      </c>
      <c r="GR118" s="188">
        <v>6373</v>
      </c>
      <c r="GS118" s="188">
        <v>0</v>
      </c>
      <c r="GT118" s="188">
        <v>1922</v>
      </c>
      <c r="GU118" s="188">
        <v>3006</v>
      </c>
      <c r="GV118" s="188">
        <v>5421</v>
      </c>
      <c r="GW118" s="188">
        <v>10905</v>
      </c>
      <c r="GX118" s="188">
        <v>5240</v>
      </c>
      <c r="GY118" s="188">
        <v>-684</v>
      </c>
      <c r="GZ118" s="188">
        <v>0</v>
      </c>
      <c r="HA118" s="188">
        <v>0</v>
      </c>
      <c r="HC118" s="188">
        <v>6066</v>
      </c>
      <c r="HD118" s="188">
        <v>0</v>
      </c>
      <c r="HE118" s="188">
        <v>1255</v>
      </c>
      <c r="HF118" s="188">
        <v>2878</v>
      </c>
      <c r="HG118" s="188">
        <v>3005</v>
      </c>
      <c r="HH118" s="188">
        <v>11355</v>
      </c>
      <c r="HI118" s="188">
        <v>5895</v>
      </c>
      <c r="HJ118" s="188">
        <v>-1122</v>
      </c>
      <c r="HK118" s="188">
        <v>0</v>
      </c>
      <c r="HL118" s="188">
        <v>0</v>
      </c>
      <c r="HN118" s="188">
        <v>7074</v>
      </c>
      <c r="HO118" s="188">
        <v>0</v>
      </c>
      <c r="HP118" s="188">
        <v>1319</v>
      </c>
      <c r="HQ118" s="188">
        <v>1153</v>
      </c>
      <c r="HR118" s="188">
        <v>2498</v>
      </c>
      <c r="HS118" s="188">
        <v>13267</v>
      </c>
      <c r="HT118" s="188">
        <v>6553</v>
      </c>
      <c r="HU118" s="188">
        <v>-149</v>
      </c>
      <c r="HV118" s="188">
        <v>-151</v>
      </c>
      <c r="HW118" s="188">
        <v>0</v>
      </c>
      <c r="HY118" s="188">
        <v>5957</v>
      </c>
      <c r="HZ118" s="188">
        <v>0</v>
      </c>
      <c r="IA118" s="188">
        <v>6475</v>
      </c>
      <c r="IB118" s="188">
        <v>5424</v>
      </c>
      <c r="IC118" s="188">
        <v>2582</v>
      </c>
      <c r="ID118" s="188">
        <v>4296</v>
      </c>
      <c r="IE118" s="188">
        <v>5187</v>
      </c>
      <c r="IF118" s="188">
        <v>-810</v>
      </c>
      <c r="IG118" s="188">
        <v>-201</v>
      </c>
      <c r="IH118" s="188">
        <v>2631</v>
      </c>
      <c r="IJ118" s="188">
        <v>7071</v>
      </c>
      <c r="IK118" s="188">
        <v>0</v>
      </c>
      <c r="IL118" s="188">
        <v>914</v>
      </c>
      <c r="IM118" s="188">
        <v>2946</v>
      </c>
      <c r="IN118" s="188">
        <v>7206</v>
      </c>
      <c r="IO118" s="188">
        <v>6447</v>
      </c>
      <c r="IP118" s="188">
        <v>6755</v>
      </c>
      <c r="IQ118" s="188">
        <v>-222</v>
      </c>
      <c r="IR118" s="188">
        <v>-151</v>
      </c>
      <c r="IS118" s="188">
        <v>0</v>
      </c>
      <c r="IU118" s="188">
        <v>5957</v>
      </c>
      <c r="IV118" s="188">
        <v>0</v>
      </c>
      <c r="IW118" s="188">
        <v>6958</v>
      </c>
      <c r="IX118" s="188">
        <v>4477</v>
      </c>
      <c r="IY118" s="188">
        <v>2414</v>
      </c>
      <c r="IZ118" s="188">
        <v>6700</v>
      </c>
      <c r="JA118" s="188">
        <v>5170</v>
      </c>
      <c r="JB118" s="188">
        <v>-1609</v>
      </c>
      <c r="JC118" s="188">
        <v>-201</v>
      </c>
      <c r="JD118" s="188">
        <v>2389</v>
      </c>
      <c r="JF118" s="188">
        <v>6948</v>
      </c>
      <c r="JG118" s="188">
        <v>0</v>
      </c>
      <c r="JH118" s="188">
        <v>7098</v>
      </c>
      <c r="JI118" s="188">
        <v>8304</v>
      </c>
      <c r="JJ118" s="188">
        <v>3555</v>
      </c>
      <c r="JK118" s="188">
        <v>1899</v>
      </c>
      <c r="JL118" s="188">
        <v>4110</v>
      </c>
      <c r="JM118" s="188">
        <v>-3002</v>
      </c>
      <c r="JN118" s="188">
        <v>0</v>
      </c>
      <c r="JO118" s="188">
        <v>730</v>
      </c>
      <c r="JQ118" s="188">
        <v>7071</v>
      </c>
      <c r="JR118" s="188">
        <v>0</v>
      </c>
      <c r="JS118" s="188">
        <v>1037</v>
      </c>
      <c r="JT118" s="188">
        <v>2359</v>
      </c>
      <c r="JU118" s="188">
        <v>6948</v>
      </c>
      <c r="JV118" s="188">
        <v>5392</v>
      </c>
      <c r="JW118" s="188">
        <v>6835</v>
      </c>
      <c r="JX118" s="188">
        <v>-194</v>
      </c>
      <c r="JY118" s="188">
        <v>-151</v>
      </c>
      <c r="JZ118" s="188">
        <v>0</v>
      </c>
      <c r="KB118" s="188">
        <v>4567</v>
      </c>
      <c r="KC118" s="188">
        <v>0</v>
      </c>
      <c r="KD118" s="188">
        <v>7236</v>
      </c>
      <c r="KE118" s="188">
        <v>1144</v>
      </c>
      <c r="KF118" s="188">
        <v>-777</v>
      </c>
      <c r="KG118" s="188">
        <v>9319</v>
      </c>
      <c r="KH118" s="188">
        <v>3889</v>
      </c>
      <c r="KI118" s="188">
        <v>-1442</v>
      </c>
      <c r="KJ118" s="188">
        <v>-262</v>
      </c>
      <c r="KK118" s="188">
        <v>3701</v>
      </c>
      <c r="KM118" s="188">
        <v>7093</v>
      </c>
      <c r="KN118" s="188">
        <v>0</v>
      </c>
      <c r="KO118" s="188">
        <v>7597</v>
      </c>
      <c r="KP118" s="188">
        <v>3164</v>
      </c>
      <c r="KQ118" s="188">
        <v>4883</v>
      </c>
      <c r="KR118" s="188">
        <v>2608</v>
      </c>
      <c r="KS118" s="188">
        <v>3849</v>
      </c>
      <c r="KT118" s="188">
        <v>3946</v>
      </c>
      <c r="KU118" s="188">
        <v>-201</v>
      </c>
      <c r="KV118" s="188">
        <v>115</v>
      </c>
      <c r="KX118" s="188">
        <v>6078</v>
      </c>
      <c r="KY118" s="188">
        <v>0</v>
      </c>
      <c r="KZ118" s="188">
        <v>875</v>
      </c>
      <c r="LA118" s="188">
        <v>1941</v>
      </c>
      <c r="LB118" s="188">
        <v>5847</v>
      </c>
      <c r="LC118" s="188">
        <v>10662</v>
      </c>
      <c r="LD118" s="188">
        <v>7464</v>
      </c>
      <c r="LE118" s="188">
        <v>-1678</v>
      </c>
      <c r="LF118" s="188">
        <v>-201</v>
      </c>
      <c r="LG118" s="188">
        <v>0</v>
      </c>
      <c r="LI118" s="188">
        <v>7099</v>
      </c>
      <c r="LJ118" s="188">
        <v>0</v>
      </c>
      <c r="LK118" s="188">
        <v>6925</v>
      </c>
      <c r="LL118" s="188">
        <v>2979</v>
      </c>
      <c r="LM118" s="188">
        <v>6348</v>
      </c>
      <c r="LN118" s="188">
        <v>1652</v>
      </c>
      <c r="LO118" s="188">
        <v>3938</v>
      </c>
      <c r="LP118" s="188">
        <v>4211</v>
      </c>
      <c r="LQ118" s="188">
        <v>-202</v>
      </c>
      <c r="LR118" s="188">
        <v>167</v>
      </c>
      <c r="LT118" s="188">
        <v>6086</v>
      </c>
      <c r="LU118" s="188">
        <v>0</v>
      </c>
      <c r="LV118" s="188">
        <v>1253</v>
      </c>
      <c r="LW118" s="188">
        <v>4009</v>
      </c>
      <c r="LX118" s="188">
        <v>6937</v>
      </c>
      <c r="LY118" s="188">
        <v>3928</v>
      </c>
      <c r="LZ118" s="188">
        <v>8588</v>
      </c>
      <c r="MA118" s="188">
        <v>561</v>
      </c>
      <c r="MB118" s="188">
        <v>-150</v>
      </c>
      <c r="MC118" s="188">
        <v>0</v>
      </c>
    </row>
    <row r="119" spans="2:341">
      <c r="B119" s="208">
        <f t="shared" si="30"/>
        <v>6409.3</v>
      </c>
      <c r="C119" s="208">
        <f t="shared" si="31"/>
        <v>0</v>
      </c>
      <c r="D119" s="208">
        <f t="shared" si="32"/>
        <v>3965.5666666666666</v>
      </c>
      <c r="E119" s="208">
        <f t="shared" si="33"/>
        <v>3499.1666666666665</v>
      </c>
      <c r="F119" s="208">
        <f t="shared" si="34"/>
        <v>4519.2</v>
      </c>
      <c r="G119" s="208">
        <f t="shared" si="35"/>
        <v>7316.7333333333336</v>
      </c>
      <c r="H119" s="208">
        <f t="shared" si="36"/>
        <v>5344.166666666667</v>
      </c>
      <c r="I119" s="208">
        <f t="shared" si="37"/>
        <v>-559</v>
      </c>
      <c r="J119" s="208">
        <f t="shared" si="38"/>
        <v>-156.03333333333333</v>
      </c>
      <c r="K119" s="208">
        <f t="shared" si="39"/>
        <v>999.23333333333335</v>
      </c>
      <c r="M119" s="188">
        <v>7077</v>
      </c>
      <c r="N119" s="188">
        <v>0</v>
      </c>
      <c r="O119" s="188">
        <v>1706</v>
      </c>
      <c r="P119" s="188">
        <v>3055</v>
      </c>
      <c r="Q119" s="188">
        <v>8556</v>
      </c>
      <c r="R119" s="188">
        <v>4695</v>
      </c>
      <c r="S119" s="188">
        <v>6469</v>
      </c>
      <c r="T119" s="188">
        <v>-1365</v>
      </c>
      <c r="U119" s="188">
        <v>-151</v>
      </c>
      <c r="V119" s="188">
        <v>0</v>
      </c>
      <c r="X119" s="188">
        <v>7078</v>
      </c>
      <c r="Y119" s="188">
        <v>0</v>
      </c>
      <c r="Z119" s="188">
        <v>1576</v>
      </c>
      <c r="AA119" s="188">
        <v>902</v>
      </c>
      <c r="AB119" s="188">
        <v>3828</v>
      </c>
      <c r="AC119" s="188">
        <v>12710</v>
      </c>
      <c r="AD119" s="188">
        <v>4351</v>
      </c>
      <c r="AE119" s="188">
        <v>-1278</v>
      </c>
      <c r="AF119" s="188">
        <v>-102</v>
      </c>
      <c r="AG119" s="188">
        <v>1784</v>
      </c>
      <c r="AI119" s="188">
        <v>6880</v>
      </c>
      <c r="AJ119" s="188">
        <v>0</v>
      </c>
      <c r="AK119" s="188">
        <v>7877</v>
      </c>
      <c r="AL119" s="188">
        <v>3183</v>
      </c>
      <c r="AM119" s="188">
        <v>1678</v>
      </c>
      <c r="AN119" s="188">
        <v>6626</v>
      </c>
      <c r="AO119" s="188">
        <v>3747</v>
      </c>
      <c r="AP119" s="188">
        <v>-920</v>
      </c>
      <c r="AQ119" s="188">
        <v>-284</v>
      </c>
      <c r="AR119" s="188">
        <v>2420</v>
      </c>
      <c r="AT119" s="188">
        <v>7083</v>
      </c>
      <c r="AU119" s="188">
        <v>0</v>
      </c>
      <c r="AV119" s="188">
        <v>1154</v>
      </c>
      <c r="AW119" s="188">
        <v>2185</v>
      </c>
      <c r="AX119" s="188">
        <v>5862</v>
      </c>
      <c r="AY119" s="188">
        <v>8864</v>
      </c>
      <c r="AZ119" s="188">
        <v>7306</v>
      </c>
      <c r="BA119" s="188">
        <v>-1783</v>
      </c>
      <c r="BB119" s="188">
        <v>-151</v>
      </c>
      <c r="BC119" s="188">
        <v>0</v>
      </c>
      <c r="BE119" s="188">
        <v>5963</v>
      </c>
      <c r="BF119" s="188">
        <v>0</v>
      </c>
      <c r="BG119" s="188">
        <v>6527</v>
      </c>
      <c r="BH119" s="188">
        <v>6594</v>
      </c>
      <c r="BI119" s="188">
        <v>2279</v>
      </c>
      <c r="BJ119" s="188">
        <v>3935</v>
      </c>
      <c r="BK119" s="188">
        <v>5226</v>
      </c>
      <c r="BL119" s="188">
        <v>-1531</v>
      </c>
      <c r="BM119" s="188">
        <v>-263</v>
      </c>
      <c r="BN119" s="188">
        <v>1764</v>
      </c>
      <c r="BP119" s="188">
        <v>6418</v>
      </c>
      <c r="BQ119" s="188">
        <v>0</v>
      </c>
      <c r="BR119" s="188">
        <v>845</v>
      </c>
      <c r="BS119" s="188">
        <v>1558</v>
      </c>
      <c r="BT119" s="188">
        <v>5501</v>
      </c>
      <c r="BU119" s="188">
        <v>9333</v>
      </c>
      <c r="BV119" s="188">
        <v>7408</v>
      </c>
      <c r="BW119" s="188">
        <v>-224</v>
      </c>
      <c r="BX119" s="188">
        <v>-151</v>
      </c>
      <c r="BY119" s="188">
        <v>0</v>
      </c>
      <c r="CA119" s="188">
        <v>6867</v>
      </c>
      <c r="CB119" s="188">
        <v>0</v>
      </c>
      <c r="CC119" s="188">
        <v>8492</v>
      </c>
      <c r="CD119" s="188">
        <v>3704</v>
      </c>
      <c r="CE119" s="188">
        <v>1784</v>
      </c>
      <c r="CF119" s="188">
        <v>5136</v>
      </c>
      <c r="CG119" s="188">
        <v>4073</v>
      </c>
      <c r="CH119" s="188">
        <v>-635</v>
      </c>
      <c r="CI119" s="188">
        <v>-304</v>
      </c>
      <c r="CJ119" s="188">
        <v>3138</v>
      </c>
      <c r="CL119" s="188">
        <v>5050</v>
      </c>
      <c r="CM119" s="188">
        <v>0</v>
      </c>
      <c r="CN119" s="188">
        <v>7008</v>
      </c>
      <c r="CO119" s="188">
        <v>7145</v>
      </c>
      <c r="CP119" s="188">
        <v>7368</v>
      </c>
      <c r="CQ119" s="188">
        <v>2428</v>
      </c>
      <c r="CR119" s="188">
        <v>4155</v>
      </c>
      <c r="CS119" s="188">
        <v>798</v>
      </c>
      <c r="CT119" s="188">
        <v>-100</v>
      </c>
      <c r="CU119" s="188">
        <v>94</v>
      </c>
      <c r="CV119" s="190"/>
      <c r="CW119" s="188">
        <v>6071</v>
      </c>
      <c r="CX119" s="188">
        <v>0</v>
      </c>
      <c r="CY119" s="188">
        <v>1918</v>
      </c>
      <c r="CZ119" s="188">
        <v>4076</v>
      </c>
      <c r="DA119" s="188">
        <v>5893</v>
      </c>
      <c r="DB119" s="188">
        <v>7045</v>
      </c>
      <c r="DC119" s="188">
        <v>5935</v>
      </c>
      <c r="DD119" s="188">
        <v>-683</v>
      </c>
      <c r="DE119" s="188">
        <v>0</v>
      </c>
      <c r="DF119" s="188">
        <v>0</v>
      </c>
      <c r="DH119" s="188">
        <v>6930</v>
      </c>
      <c r="DI119" s="188">
        <v>0</v>
      </c>
      <c r="DJ119" s="188">
        <v>1953</v>
      </c>
      <c r="DK119" s="188">
        <v>2244</v>
      </c>
      <c r="DL119" s="188">
        <v>2693</v>
      </c>
      <c r="DM119" s="188">
        <v>11230</v>
      </c>
      <c r="DN119" s="188">
        <v>3828</v>
      </c>
      <c r="DO119" s="188">
        <v>581</v>
      </c>
      <c r="DP119" s="188">
        <v>-284</v>
      </c>
      <c r="DQ119" s="188">
        <v>3221</v>
      </c>
      <c r="DS119" s="188">
        <v>7094</v>
      </c>
      <c r="DT119" s="188">
        <v>0</v>
      </c>
      <c r="DU119" s="188">
        <v>1295</v>
      </c>
      <c r="DV119" s="188">
        <v>2508</v>
      </c>
      <c r="DW119" s="188">
        <v>7707</v>
      </c>
      <c r="DX119" s="188">
        <v>6914</v>
      </c>
      <c r="DY119" s="188">
        <v>4836</v>
      </c>
      <c r="DZ119" s="188">
        <v>-579</v>
      </c>
      <c r="EA119" s="188">
        <v>-150</v>
      </c>
      <c r="EB119" s="188">
        <v>964</v>
      </c>
      <c r="ED119" s="188">
        <v>7082</v>
      </c>
      <c r="EE119" s="188">
        <v>0</v>
      </c>
      <c r="EF119" s="188">
        <v>1226</v>
      </c>
      <c r="EG119" s="188">
        <v>1655</v>
      </c>
      <c r="EH119" s="188">
        <v>3780</v>
      </c>
      <c r="EI119" s="188">
        <v>12510</v>
      </c>
      <c r="EJ119" s="188">
        <v>6366</v>
      </c>
      <c r="EK119" s="188">
        <v>-928</v>
      </c>
      <c r="EL119" s="188">
        <v>-100</v>
      </c>
      <c r="EM119" s="188">
        <v>0</v>
      </c>
      <c r="EO119" s="188">
        <v>6591</v>
      </c>
      <c r="EP119" s="188">
        <v>0</v>
      </c>
      <c r="EQ119" s="188">
        <v>5172</v>
      </c>
      <c r="ER119" s="188">
        <v>2772</v>
      </c>
      <c r="ES119" s="188">
        <v>3424</v>
      </c>
      <c r="ET119" s="188">
        <v>9174</v>
      </c>
      <c r="EU119" s="188">
        <v>5087</v>
      </c>
      <c r="EV119" s="188">
        <v>54</v>
      </c>
      <c r="EW119" s="188">
        <v>0</v>
      </c>
      <c r="EX119" s="188">
        <v>0</v>
      </c>
      <c r="EZ119" s="188">
        <v>6845</v>
      </c>
      <c r="FA119" s="188">
        <v>0</v>
      </c>
      <c r="FB119" s="188">
        <v>5038</v>
      </c>
      <c r="FC119" s="188">
        <v>4569</v>
      </c>
      <c r="FD119" s="188">
        <v>3876</v>
      </c>
      <c r="FE119" s="188">
        <v>4502</v>
      </c>
      <c r="FF119" s="188">
        <v>4013</v>
      </c>
      <c r="FG119" s="188">
        <v>-1022</v>
      </c>
      <c r="FH119" s="188">
        <v>-283</v>
      </c>
      <c r="FI119" s="188">
        <v>3667</v>
      </c>
      <c r="FK119" s="188">
        <v>5032</v>
      </c>
      <c r="FL119" s="188">
        <v>0</v>
      </c>
      <c r="FM119" s="188">
        <v>6558</v>
      </c>
      <c r="FN119" s="188">
        <v>6860</v>
      </c>
      <c r="FO119" s="188">
        <v>3837</v>
      </c>
      <c r="FP119" s="188">
        <v>9315</v>
      </c>
      <c r="FQ119" s="188">
        <v>4187</v>
      </c>
      <c r="FR119" s="188">
        <v>-1359</v>
      </c>
      <c r="FS119" s="188">
        <v>-101</v>
      </c>
      <c r="FT119" s="188">
        <v>318</v>
      </c>
      <c r="FV119" s="188">
        <v>5888</v>
      </c>
      <c r="FW119" s="188">
        <v>0</v>
      </c>
      <c r="FX119" s="188">
        <v>1895</v>
      </c>
      <c r="FY119" s="188">
        <v>4397</v>
      </c>
      <c r="FZ119" s="188">
        <v>5838</v>
      </c>
      <c r="GA119" s="188">
        <v>11502</v>
      </c>
      <c r="GB119" s="188">
        <v>5532</v>
      </c>
      <c r="GC119" s="188">
        <v>-1365</v>
      </c>
      <c r="GD119" s="188">
        <v>-151</v>
      </c>
      <c r="GE119" s="188">
        <v>131</v>
      </c>
      <c r="GG119" s="188">
        <v>4842</v>
      </c>
      <c r="GH119" s="188">
        <v>0</v>
      </c>
      <c r="GI119" s="188">
        <v>7606</v>
      </c>
      <c r="GJ119" s="188">
        <v>2756</v>
      </c>
      <c r="GK119" s="188">
        <v>2652</v>
      </c>
      <c r="GL119" s="188">
        <v>5851</v>
      </c>
      <c r="GM119" s="188">
        <v>4801</v>
      </c>
      <c r="GN119" s="188">
        <v>-1270</v>
      </c>
      <c r="GO119" s="188">
        <v>-232</v>
      </c>
      <c r="GP119" s="188">
        <v>3687</v>
      </c>
      <c r="GR119" s="188">
        <v>6369</v>
      </c>
      <c r="GS119" s="188">
        <v>0</v>
      </c>
      <c r="GT119" s="188">
        <v>2006</v>
      </c>
      <c r="GU119" s="188">
        <v>3110</v>
      </c>
      <c r="GV119" s="188">
        <v>5678</v>
      </c>
      <c r="GW119" s="188">
        <v>10758</v>
      </c>
      <c r="GX119" s="188">
        <v>5240</v>
      </c>
      <c r="GY119" s="188">
        <v>-720</v>
      </c>
      <c r="GZ119" s="188">
        <v>0</v>
      </c>
      <c r="HA119" s="188">
        <v>0</v>
      </c>
      <c r="HC119" s="188">
        <v>6066</v>
      </c>
      <c r="HD119" s="188">
        <v>0</v>
      </c>
      <c r="HE119" s="188">
        <v>1342</v>
      </c>
      <c r="HF119" s="188">
        <v>3250</v>
      </c>
      <c r="HG119" s="188">
        <v>3764</v>
      </c>
      <c r="HH119" s="188">
        <v>11184</v>
      </c>
      <c r="HI119" s="188">
        <v>5709</v>
      </c>
      <c r="HJ119" s="188">
        <v>-1466</v>
      </c>
      <c r="HK119" s="188">
        <v>0</v>
      </c>
      <c r="HL119" s="188">
        <v>0</v>
      </c>
      <c r="HN119" s="188">
        <v>7071</v>
      </c>
      <c r="HO119" s="188">
        <v>0</v>
      </c>
      <c r="HP119" s="188">
        <v>1325</v>
      </c>
      <c r="HQ119" s="188">
        <v>1148</v>
      </c>
      <c r="HR119" s="188">
        <v>2547</v>
      </c>
      <c r="HS119" s="188">
        <v>13162</v>
      </c>
      <c r="HT119" s="188">
        <v>6512</v>
      </c>
      <c r="HU119" s="188">
        <v>-285</v>
      </c>
      <c r="HV119" s="188">
        <v>-150</v>
      </c>
      <c r="HW119" s="188">
        <v>0</v>
      </c>
      <c r="HY119" s="188">
        <v>5958</v>
      </c>
      <c r="HZ119" s="188">
        <v>0</v>
      </c>
      <c r="IA119" s="188">
        <v>6510</v>
      </c>
      <c r="IB119" s="188">
        <v>5583</v>
      </c>
      <c r="IC119" s="188">
        <v>2645</v>
      </c>
      <c r="ID119" s="188">
        <v>4229</v>
      </c>
      <c r="IE119" s="188">
        <v>5187</v>
      </c>
      <c r="IF119" s="188">
        <v>-808</v>
      </c>
      <c r="IG119" s="188">
        <v>-202</v>
      </c>
      <c r="IH119" s="188">
        <v>2374</v>
      </c>
      <c r="IJ119" s="188">
        <v>7076</v>
      </c>
      <c r="IK119" s="188">
        <v>0</v>
      </c>
      <c r="IL119" s="188">
        <v>913</v>
      </c>
      <c r="IM119" s="188">
        <v>2976</v>
      </c>
      <c r="IN119" s="188">
        <v>7236</v>
      </c>
      <c r="IO119" s="188">
        <v>6464</v>
      </c>
      <c r="IP119" s="188">
        <v>6705</v>
      </c>
      <c r="IQ119" s="188">
        <v>-260</v>
      </c>
      <c r="IR119" s="188">
        <v>-151</v>
      </c>
      <c r="IS119" s="188">
        <v>0</v>
      </c>
      <c r="IU119" s="188">
        <v>5961</v>
      </c>
      <c r="IV119" s="188">
        <v>0</v>
      </c>
      <c r="IW119" s="188">
        <v>6989</v>
      </c>
      <c r="IX119" s="188">
        <v>4532</v>
      </c>
      <c r="IY119" s="188">
        <v>2602</v>
      </c>
      <c r="IZ119" s="188">
        <v>6467</v>
      </c>
      <c r="JA119" s="188">
        <v>5170</v>
      </c>
      <c r="JB119" s="188">
        <v>-1676</v>
      </c>
      <c r="JC119" s="188">
        <v>-201</v>
      </c>
      <c r="JD119" s="188">
        <v>2103</v>
      </c>
      <c r="JF119" s="188">
        <v>6945</v>
      </c>
      <c r="JG119" s="188">
        <v>0</v>
      </c>
      <c r="JH119" s="188">
        <v>7108</v>
      </c>
      <c r="JI119" s="188">
        <v>8587</v>
      </c>
      <c r="JJ119" s="188">
        <v>3623</v>
      </c>
      <c r="JK119" s="188">
        <v>1976</v>
      </c>
      <c r="JL119" s="188">
        <v>4110</v>
      </c>
      <c r="JM119" s="188">
        <v>-3191</v>
      </c>
      <c r="JN119" s="188">
        <v>0</v>
      </c>
      <c r="JO119" s="188">
        <v>545</v>
      </c>
      <c r="JQ119" s="188">
        <v>7073</v>
      </c>
      <c r="JR119" s="188">
        <v>0</v>
      </c>
      <c r="JS119" s="188">
        <v>1027</v>
      </c>
      <c r="JT119" s="188">
        <v>2469</v>
      </c>
      <c r="JU119" s="188">
        <v>7115</v>
      </c>
      <c r="JV119" s="188">
        <v>5239</v>
      </c>
      <c r="JW119" s="188">
        <v>6724</v>
      </c>
      <c r="JX119" s="188">
        <v>-84</v>
      </c>
      <c r="JY119" s="188">
        <v>-151</v>
      </c>
      <c r="JZ119" s="188">
        <v>0</v>
      </c>
      <c r="KB119" s="188">
        <v>4609</v>
      </c>
      <c r="KC119" s="188">
        <v>0</v>
      </c>
      <c r="KD119" s="188">
        <v>7185</v>
      </c>
      <c r="KE119" s="188">
        <v>1236</v>
      </c>
      <c r="KF119" s="188">
        <v>-677</v>
      </c>
      <c r="KG119" s="188">
        <v>9343</v>
      </c>
      <c r="KH119" s="188">
        <v>3889</v>
      </c>
      <c r="KI119" s="188">
        <v>-1752</v>
      </c>
      <c r="KJ119" s="188">
        <v>-263</v>
      </c>
      <c r="KK119" s="188">
        <v>3602</v>
      </c>
      <c r="KM119" s="188">
        <v>7091</v>
      </c>
      <c r="KN119" s="188">
        <v>0</v>
      </c>
      <c r="KO119" s="188">
        <v>7603</v>
      </c>
      <c r="KP119" s="188">
        <v>3222</v>
      </c>
      <c r="KQ119" s="188">
        <v>4967</v>
      </c>
      <c r="KR119" s="188">
        <v>2618</v>
      </c>
      <c r="KS119" s="188">
        <v>3849</v>
      </c>
      <c r="KT119" s="188">
        <v>3770</v>
      </c>
      <c r="KU119" s="188">
        <v>-201</v>
      </c>
      <c r="KV119" s="188">
        <v>101</v>
      </c>
      <c r="KX119" s="188">
        <v>6083</v>
      </c>
      <c r="KY119" s="188">
        <v>0</v>
      </c>
      <c r="KZ119" s="188">
        <v>916</v>
      </c>
      <c r="LA119" s="188">
        <v>1958</v>
      </c>
      <c r="LB119" s="188">
        <v>5911</v>
      </c>
      <c r="LC119" s="188">
        <v>10672</v>
      </c>
      <c r="LD119" s="188">
        <v>7395</v>
      </c>
      <c r="LE119" s="188">
        <v>-1439</v>
      </c>
      <c r="LF119" s="188">
        <v>-202</v>
      </c>
      <c r="LG119" s="188">
        <v>0</v>
      </c>
      <c r="LI119" s="188">
        <v>7098</v>
      </c>
      <c r="LJ119" s="188">
        <v>0</v>
      </c>
      <c r="LK119" s="188">
        <v>6942</v>
      </c>
      <c r="LL119" s="188">
        <v>2733</v>
      </c>
      <c r="LM119" s="188">
        <v>6888</v>
      </c>
      <c r="LN119" s="188">
        <v>1642</v>
      </c>
      <c r="LO119" s="188">
        <v>3938</v>
      </c>
      <c r="LP119" s="188">
        <v>4059</v>
      </c>
      <c r="LQ119" s="188">
        <v>-202</v>
      </c>
      <c r="LR119" s="188">
        <v>64</v>
      </c>
      <c r="LT119" s="188">
        <v>6088</v>
      </c>
      <c r="LU119" s="188">
        <v>0</v>
      </c>
      <c r="LV119" s="188">
        <v>1255</v>
      </c>
      <c r="LW119" s="188">
        <v>4008</v>
      </c>
      <c r="LX119" s="188">
        <v>6721</v>
      </c>
      <c r="LY119" s="188">
        <v>3978</v>
      </c>
      <c r="LZ119" s="188">
        <v>8577</v>
      </c>
      <c r="MA119" s="188">
        <v>591</v>
      </c>
      <c r="MB119" s="188">
        <v>-151</v>
      </c>
      <c r="MC119" s="188">
        <v>0</v>
      </c>
    </row>
    <row r="120" spans="2:341">
      <c r="B120" s="208">
        <f t="shared" si="30"/>
        <v>6409.2</v>
      </c>
      <c r="C120" s="208">
        <f t="shared" si="31"/>
        <v>0</v>
      </c>
      <c r="D120" s="208">
        <f t="shared" si="32"/>
        <v>3967.5333333333333</v>
      </c>
      <c r="E120" s="208">
        <f t="shared" si="33"/>
        <v>3531.3</v>
      </c>
      <c r="F120" s="208">
        <f t="shared" si="34"/>
        <v>4604.6333333333332</v>
      </c>
      <c r="G120" s="208">
        <f t="shared" si="35"/>
        <v>7291.2</v>
      </c>
      <c r="H120" s="208">
        <f t="shared" si="36"/>
        <v>5318.5333333333338</v>
      </c>
      <c r="I120" s="208">
        <f t="shared" si="37"/>
        <v>-532</v>
      </c>
      <c r="J120" s="208">
        <f t="shared" si="38"/>
        <v>-160.6</v>
      </c>
      <c r="K120" s="208">
        <f t="shared" si="39"/>
        <v>927.93333333333328</v>
      </c>
      <c r="M120" s="188">
        <v>7084</v>
      </c>
      <c r="N120" s="188">
        <v>0</v>
      </c>
      <c r="O120" s="188">
        <v>1697</v>
      </c>
      <c r="P120" s="188">
        <v>3164</v>
      </c>
      <c r="Q120" s="188">
        <v>8914</v>
      </c>
      <c r="R120" s="188">
        <v>4535</v>
      </c>
      <c r="S120" s="188">
        <v>6427</v>
      </c>
      <c r="T120" s="188">
        <v>-1591</v>
      </c>
      <c r="U120" s="188">
        <v>-151</v>
      </c>
      <c r="V120" s="188">
        <v>0</v>
      </c>
      <c r="X120" s="188">
        <v>7073</v>
      </c>
      <c r="Y120" s="188">
        <v>0</v>
      </c>
      <c r="Z120" s="188">
        <v>1510</v>
      </c>
      <c r="AA120" s="188">
        <v>807</v>
      </c>
      <c r="AB120" s="188">
        <v>3877</v>
      </c>
      <c r="AC120" s="188">
        <v>12704</v>
      </c>
      <c r="AD120" s="188">
        <v>4351</v>
      </c>
      <c r="AE120" s="188">
        <v>-1428</v>
      </c>
      <c r="AF120" s="188">
        <v>-102</v>
      </c>
      <c r="AG120" s="188">
        <v>1664</v>
      </c>
      <c r="AI120" s="188">
        <v>6884</v>
      </c>
      <c r="AJ120" s="188">
        <v>0</v>
      </c>
      <c r="AK120" s="188">
        <v>7829</v>
      </c>
      <c r="AL120" s="188">
        <v>3078</v>
      </c>
      <c r="AM120" s="188">
        <v>1584</v>
      </c>
      <c r="AN120" s="188">
        <v>6714</v>
      </c>
      <c r="AO120" s="188">
        <v>3747</v>
      </c>
      <c r="AP120" s="188">
        <v>-907</v>
      </c>
      <c r="AQ120" s="188">
        <v>-284</v>
      </c>
      <c r="AR120" s="188">
        <v>2268</v>
      </c>
      <c r="AT120" s="188">
        <v>7079</v>
      </c>
      <c r="AU120" s="188">
        <v>0</v>
      </c>
      <c r="AV120" s="188">
        <v>1142</v>
      </c>
      <c r="AW120" s="188">
        <v>2286</v>
      </c>
      <c r="AX120" s="188">
        <v>6023</v>
      </c>
      <c r="AY120" s="188">
        <v>9011</v>
      </c>
      <c r="AZ120" s="188">
        <v>7170</v>
      </c>
      <c r="BA120" s="188">
        <v>-1975</v>
      </c>
      <c r="BB120" s="188">
        <v>-151</v>
      </c>
      <c r="BC120" s="188">
        <v>0</v>
      </c>
      <c r="BE120" s="188">
        <v>5964</v>
      </c>
      <c r="BF120" s="188">
        <v>0</v>
      </c>
      <c r="BG120" s="188">
        <v>6550</v>
      </c>
      <c r="BH120" s="188">
        <v>6364</v>
      </c>
      <c r="BI120" s="188">
        <v>2321</v>
      </c>
      <c r="BJ120" s="188">
        <v>3728</v>
      </c>
      <c r="BK120" s="188">
        <v>5226</v>
      </c>
      <c r="BL120" s="188">
        <v>-1393</v>
      </c>
      <c r="BM120" s="188">
        <v>-263</v>
      </c>
      <c r="BN120" s="188">
        <v>1518</v>
      </c>
      <c r="BP120" s="188">
        <v>6399</v>
      </c>
      <c r="BQ120" s="188">
        <v>0</v>
      </c>
      <c r="BR120" s="188">
        <v>890</v>
      </c>
      <c r="BS120" s="188">
        <v>1666</v>
      </c>
      <c r="BT120" s="188">
        <v>5688</v>
      </c>
      <c r="BU120" s="188">
        <v>9327</v>
      </c>
      <c r="BV120" s="188">
        <v>7368</v>
      </c>
      <c r="BW120" s="188">
        <v>-372</v>
      </c>
      <c r="BX120" s="188">
        <v>-151</v>
      </c>
      <c r="BY120" s="188">
        <v>0</v>
      </c>
      <c r="CA120" s="188">
        <v>6867</v>
      </c>
      <c r="CB120" s="188">
        <v>0</v>
      </c>
      <c r="CC120" s="188">
        <v>8420</v>
      </c>
      <c r="CD120" s="188">
        <v>3616</v>
      </c>
      <c r="CE120" s="188">
        <v>1733</v>
      </c>
      <c r="CF120" s="188">
        <v>5091</v>
      </c>
      <c r="CG120" s="188">
        <v>4073</v>
      </c>
      <c r="CH120" s="188">
        <v>-401</v>
      </c>
      <c r="CI120" s="188">
        <v>-304</v>
      </c>
      <c r="CJ120" s="188">
        <v>3026</v>
      </c>
      <c r="CL120" s="188">
        <v>5051</v>
      </c>
      <c r="CM120" s="188">
        <v>0</v>
      </c>
      <c r="CN120" s="188">
        <v>7036</v>
      </c>
      <c r="CO120" s="188">
        <v>7110</v>
      </c>
      <c r="CP120" s="188">
        <v>7082</v>
      </c>
      <c r="CQ120" s="188">
        <v>2387</v>
      </c>
      <c r="CR120" s="188">
        <v>4155</v>
      </c>
      <c r="CS120" s="188">
        <v>1101</v>
      </c>
      <c r="CT120" s="188">
        <v>-100</v>
      </c>
      <c r="CU120" s="188">
        <v>87</v>
      </c>
      <c r="CV120" s="190"/>
      <c r="CW120" s="188">
        <v>6076</v>
      </c>
      <c r="CX120" s="188">
        <v>0</v>
      </c>
      <c r="CY120" s="188">
        <v>1977</v>
      </c>
      <c r="CZ120" s="188">
        <v>4421</v>
      </c>
      <c r="DA120" s="188">
        <v>6522</v>
      </c>
      <c r="DB120" s="188">
        <v>7113</v>
      </c>
      <c r="DC120" s="188">
        <v>5863</v>
      </c>
      <c r="DD120" s="188">
        <v>-801</v>
      </c>
      <c r="DE120" s="188">
        <v>0</v>
      </c>
      <c r="DF120" s="188">
        <v>0</v>
      </c>
      <c r="DH120" s="188">
        <v>6932</v>
      </c>
      <c r="DI120" s="188">
        <v>0</v>
      </c>
      <c r="DJ120" s="188">
        <v>1986</v>
      </c>
      <c r="DK120" s="188">
        <v>2473</v>
      </c>
      <c r="DL120" s="188">
        <v>2605</v>
      </c>
      <c r="DM120" s="188">
        <v>11074</v>
      </c>
      <c r="DN120" s="188">
        <v>3828</v>
      </c>
      <c r="DO120" s="188">
        <v>490</v>
      </c>
      <c r="DP120" s="188">
        <v>-284</v>
      </c>
      <c r="DQ120" s="188">
        <v>3004</v>
      </c>
      <c r="DS120" s="188">
        <v>7090</v>
      </c>
      <c r="DT120" s="188">
        <v>0</v>
      </c>
      <c r="DU120" s="188">
        <v>1235</v>
      </c>
      <c r="DV120" s="188">
        <v>2683</v>
      </c>
      <c r="DW120" s="188">
        <v>7937</v>
      </c>
      <c r="DX120" s="188">
        <v>7095</v>
      </c>
      <c r="DY120" s="188">
        <v>4691</v>
      </c>
      <c r="DZ120" s="188">
        <v>-517</v>
      </c>
      <c r="EA120" s="188">
        <v>-165</v>
      </c>
      <c r="EB120" s="188">
        <v>821</v>
      </c>
      <c r="ED120" s="188">
        <v>7085</v>
      </c>
      <c r="EE120" s="188">
        <v>0</v>
      </c>
      <c r="EF120" s="188">
        <v>1289</v>
      </c>
      <c r="EG120" s="188">
        <v>1784</v>
      </c>
      <c r="EH120" s="188">
        <v>4182</v>
      </c>
      <c r="EI120" s="188">
        <v>12271</v>
      </c>
      <c r="EJ120" s="188">
        <v>6359</v>
      </c>
      <c r="EK120" s="188">
        <v>-959</v>
      </c>
      <c r="EL120" s="188">
        <v>-100</v>
      </c>
      <c r="EM120" s="188">
        <v>0</v>
      </c>
      <c r="EO120" s="188">
        <v>6585</v>
      </c>
      <c r="EP120" s="188">
        <v>0</v>
      </c>
      <c r="EQ120" s="188">
        <v>5150</v>
      </c>
      <c r="ER120" s="188">
        <v>2612</v>
      </c>
      <c r="ES120" s="188">
        <v>3255</v>
      </c>
      <c r="ET120" s="188">
        <v>9148</v>
      </c>
      <c r="EU120" s="188">
        <v>5089</v>
      </c>
      <c r="EV120" s="188">
        <v>451</v>
      </c>
      <c r="EW120" s="188">
        <v>0</v>
      </c>
      <c r="EX120" s="188">
        <v>0</v>
      </c>
      <c r="EZ120" s="188">
        <v>6852</v>
      </c>
      <c r="FA120" s="188">
        <v>0</v>
      </c>
      <c r="FB120" s="188">
        <v>5014</v>
      </c>
      <c r="FC120" s="188">
        <v>4583</v>
      </c>
      <c r="FD120" s="188">
        <v>3893</v>
      </c>
      <c r="FE120" s="188">
        <v>4629</v>
      </c>
      <c r="FF120" s="188">
        <v>4013</v>
      </c>
      <c r="FG120" s="188">
        <v>-1064</v>
      </c>
      <c r="FH120" s="188">
        <v>-283</v>
      </c>
      <c r="FI120" s="188">
        <v>3540</v>
      </c>
      <c r="FK120" s="188">
        <v>5034</v>
      </c>
      <c r="FL120" s="188">
        <v>0</v>
      </c>
      <c r="FM120" s="188">
        <v>6536</v>
      </c>
      <c r="FN120" s="188">
        <v>6782</v>
      </c>
      <c r="FO120" s="188">
        <v>3721</v>
      </c>
      <c r="FP120" s="188">
        <v>9334</v>
      </c>
      <c r="FQ120" s="188">
        <v>4187</v>
      </c>
      <c r="FR120" s="188">
        <v>-1246</v>
      </c>
      <c r="FS120" s="188">
        <v>-102</v>
      </c>
      <c r="FT120" s="188">
        <v>293</v>
      </c>
      <c r="FV120" s="188">
        <v>5890</v>
      </c>
      <c r="FW120" s="188">
        <v>0</v>
      </c>
      <c r="FX120" s="188">
        <v>1982</v>
      </c>
      <c r="FY120" s="188">
        <v>4468</v>
      </c>
      <c r="FZ120" s="188">
        <v>6108</v>
      </c>
      <c r="GA120" s="188">
        <v>11180</v>
      </c>
      <c r="GB120" s="188">
        <v>5552</v>
      </c>
      <c r="GC120" s="188">
        <v>-1270</v>
      </c>
      <c r="GD120" s="188">
        <v>-151</v>
      </c>
      <c r="GE120" s="188">
        <v>122</v>
      </c>
      <c r="GG120" s="188">
        <v>4839</v>
      </c>
      <c r="GH120" s="188">
        <v>0</v>
      </c>
      <c r="GI120" s="188">
        <v>7596</v>
      </c>
      <c r="GJ120" s="188">
        <v>2386</v>
      </c>
      <c r="GK120" s="188">
        <v>2634</v>
      </c>
      <c r="GL120" s="188">
        <v>5900</v>
      </c>
      <c r="GM120" s="188">
        <v>4801</v>
      </c>
      <c r="GN120" s="188">
        <v>-1188</v>
      </c>
      <c r="GO120" s="188">
        <v>-246</v>
      </c>
      <c r="GP120" s="188">
        <v>3572</v>
      </c>
      <c r="GR120" s="188">
        <v>6370</v>
      </c>
      <c r="GS120" s="188">
        <v>0</v>
      </c>
      <c r="GT120" s="188">
        <v>2056</v>
      </c>
      <c r="GU120" s="188">
        <v>3225</v>
      </c>
      <c r="GV120" s="188">
        <v>6019</v>
      </c>
      <c r="GW120" s="188">
        <v>10490</v>
      </c>
      <c r="GX120" s="188">
        <v>5249</v>
      </c>
      <c r="GY120" s="188">
        <v>-680</v>
      </c>
      <c r="GZ120" s="188">
        <v>0</v>
      </c>
      <c r="HA120" s="188">
        <v>0</v>
      </c>
      <c r="HC120" s="188">
        <v>6065</v>
      </c>
      <c r="HD120" s="188">
        <v>0</v>
      </c>
      <c r="HE120" s="188">
        <v>1434</v>
      </c>
      <c r="HF120" s="188">
        <v>3414</v>
      </c>
      <c r="HG120" s="188">
        <v>4280</v>
      </c>
      <c r="HH120" s="188">
        <v>11088</v>
      </c>
      <c r="HI120" s="188">
        <v>5577</v>
      </c>
      <c r="HJ120" s="188">
        <v>-1546</v>
      </c>
      <c r="HK120" s="188">
        <v>0</v>
      </c>
      <c r="HL120" s="188">
        <v>0</v>
      </c>
      <c r="HN120" s="188">
        <v>7078</v>
      </c>
      <c r="HO120" s="188">
        <v>0</v>
      </c>
      <c r="HP120" s="188">
        <v>1342</v>
      </c>
      <c r="HQ120" s="188">
        <v>1116</v>
      </c>
      <c r="HR120" s="188">
        <v>2761</v>
      </c>
      <c r="HS120" s="188">
        <v>13190</v>
      </c>
      <c r="HT120" s="188">
        <v>6483</v>
      </c>
      <c r="HU120" s="188">
        <v>-150</v>
      </c>
      <c r="HV120" s="188">
        <v>-174</v>
      </c>
      <c r="HW120" s="188">
        <v>0</v>
      </c>
      <c r="HY120" s="188">
        <v>5961</v>
      </c>
      <c r="HZ120" s="188">
        <v>0</v>
      </c>
      <c r="IA120" s="188">
        <v>6495</v>
      </c>
      <c r="IB120" s="188">
        <v>5862</v>
      </c>
      <c r="IC120" s="188">
        <v>2777</v>
      </c>
      <c r="ID120" s="188">
        <v>4195</v>
      </c>
      <c r="IE120" s="188">
        <v>5187</v>
      </c>
      <c r="IF120" s="188">
        <v>-1172</v>
      </c>
      <c r="IG120" s="188">
        <v>-211</v>
      </c>
      <c r="IH120" s="188">
        <v>2093</v>
      </c>
      <c r="IJ120" s="188">
        <v>7076</v>
      </c>
      <c r="IK120" s="188">
        <v>0</v>
      </c>
      <c r="IL120" s="188">
        <v>907</v>
      </c>
      <c r="IM120" s="188">
        <v>3087</v>
      </c>
      <c r="IN120" s="188">
        <v>7539</v>
      </c>
      <c r="IO120" s="188">
        <v>6461</v>
      </c>
      <c r="IP120" s="188">
        <v>6634</v>
      </c>
      <c r="IQ120" s="188">
        <v>-161</v>
      </c>
      <c r="IR120" s="188">
        <v>-174</v>
      </c>
      <c r="IS120" s="188">
        <v>0</v>
      </c>
      <c r="IU120" s="188">
        <v>5960</v>
      </c>
      <c r="IV120" s="188">
        <v>0</v>
      </c>
      <c r="IW120" s="188">
        <v>7034</v>
      </c>
      <c r="IX120" s="188">
        <v>4756</v>
      </c>
      <c r="IY120" s="188">
        <v>2913</v>
      </c>
      <c r="IZ120" s="188">
        <v>6218</v>
      </c>
      <c r="JA120" s="188">
        <v>5170</v>
      </c>
      <c r="JB120" s="188">
        <v>-1857</v>
      </c>
      <c r="JC120" s="188">
        <v>-212</v>
      </c>
      <c r="JD120" s="188">
        <v>1793</v>
      </c>
      <c r="JF120" s="188">
        <v>6942</v>
      </c>
      <c r="JG120" s="188">
        <v>0</v>
      </c>
      <c r="JH120" s="188">
        <v>7070</v>
      </c>
      <c r="JI120" s="188">
        <v>8644</v>
      </c>
      <c r="JJ120" s="188">
        <v>3433</v>
      </c>
      <c r="JK120" s="188">
        <v>2051</v>
      </c>
      <c r="JL120" s="188">
        <v>4110</v>
      </c>
      <c r="JM120" s="188">
        <v>-2887</v>
      </c>
      <c r="JN120" s="188">
        <v>0</v>
      </c>
      <c r="JO120" s="188">
        <v>408</v>
      </c>
      <c r="JQ120" s="188">
        <v>7069</v>
      </c>
      <c r="JR120" s="188">
        <v>0</v>
      </c>
      <c r="JS120" s="188">
        <v>1041</v>
      </c>
      <c r="JT120" s="188">
        <v>2608</v>
      </c>
      <c r="JU120" s="188">
        <v>7121</v>
      </c>
      <c r="JV120" s="188">
        <v>5262</v>
      </c>
      <c r="JW120" s="188">
        <v>6658</v>
      </c>
      <c r="JX120" s="188">
        <v>-47</v>
      </c>
      <c r="JY120" s="188">
        <v>-174</v>
      </c>
      <c r="JZ120" s="188">
        <v>0</v>
      </c>
      <c r="KB120" s="188">
        <v>4608</v>
      </c>
      <c r="KC120" s="188">
        <v>0</v>
      </c>
      <c r="KD120" s="188">
        <v>7091</v>
      </c>
      <c r="KE120" s="188">
        <v>1184</v>
      </c>
      <c r="KF120" s="188">
        <v>-518</v>
      </c>
      <c r="KG120" s="188">
        <v>9382</v>
      </c>
      <c r="KH120" s="188">
        <v>3889</v>
      </c>
      <c r="KI120" s="188">
        <v>-1568</v>
      </c>
      <c r="KJ120" s="188">
        <v>-263</v>
      </c>
      <c r="KK120" s="188">
        <v>3474</v>
      </c>
      <c r="KM120" s="188">
        <v>7096</v>
      </c>
      <c r="KN120" s="188">
        <v>0</v>
      </c>
      <c r="KO120" s="188">
        <v>7596</v>
      </c>
      <c r="KP120" s="188">
        <v>3132</v>
      </c>
      <c r="KQ120" s="188">
        <v>4686</v>
      </c>
      <c r="KR120" s="188">
        <v>2595</v>
      </c>
      <c r="KS120" s="188">
        <v>3849</v>
      </c>
      <c r="KT120" s="188">
        <v>4077</v>
      </c>
      <c r="KU120" s="188">
        <v>-201</v>
      </c>
      <c r="KV120" s="188">
        <v>93</v>
      </c>
      <c r="KX120" s="188">
        <v>6083</v>
      </c>
      <c r="KY120" s="188">
        <v>0</v>
      </c>
      <c r="KZ120" s="188">
        <v>924</v>
      </c>
      <c r="LA120" s="188">
        <v>1939</v>
      </c>
      <c r="LB120" s="188">
        <v>5613</v>
      </c>
      <c r="LC120" s="188">
        <v>10874</v>
      </c>
      <c r="LD120" s="188">
        <v>7332</v>
      </c>
      <c r="LE120" s="188">
        <v>-1638</v>
      </c>
      <c r="LF120" s="188">
        <v>-201</v>
      </c>
      <c r="LG120" s="188">
        <v>0</v>
      </c>
      <c r="LI120" s="188">
        <v>7099</v>
      </c>
      <c r="LJ120" s="188">
        <v>0</v>
      </c>
      <c r="LK120" s="188">
        <v>6944</v>
      </c>
      <c r="LL120" s="188">
        <v>2678</v>
      </c>
      <c r="LM120" s="188">
        <v>6723</v>
      </c>
      <c r="LN120" s="188">
        <v>1671</v>
      </c>
      <c r="LO120" s="188">
        <v>3938</v>
      </c>
      <c r="LP120" s="188">
        <v>4320</v>
      </c>
      <c r="LQ120" s="188">
        <v>-220</v>
      </c>
      <c r="LR120" s="188">
        <v>62</v>
      </c>
      <c r="LT120" s="188">
        <v>6085</v>
      </c>
      <c r="LU120" s="188">
        <v>0</v>
      </c>
      <c r="LV120" s="188">
        <v>1253</v>
      </c>
      <c r="LW120" s="188">
        <v>4011</v>
      </c>
      <c r="LX120" s="188">
        <v>6713</v>
      </c>
      <c r="LY120" s="188">
        <v>4018</v>
      </c>
      <c r="LZ120" s="188">
        <v>8580</v>
      </c>
      <c r="MA120" s="188">
        <v>419</v>
      </c>
      <c r="MB120" s="188">
        <v>-151</v>
      </c>
      <c r="MC120" s="188">
        <v>0</v>
      </c>
    </row>
    <row r="121" spans="2:341">
      <c r="B121" s="208">
        <f t="shared" si="30"/>
        <v>6408.5666666666666</v>
      </c>
      <c r="C121" s="208">
        <f t="shared" si="31"/>
        <v>0</v>
      </c>
      <c r="D121" s="208">
        <f t="shared" si="32"/>
        <v>3947.6</v>
      </c>
      <c r="E121" s="208">
        <f t="shared" si="33"/>
        <v>3534.6333333333332</v>
      </c>
      <c r="F121" s="208">
        <f t="shared" si="34"/>
        <v>4757.2333333333336</v>
      </c>
      <c r="G121" s="208">
        <f t="shared" si="35"/>
        <v>7294.7333333333336</v>
      </c>
      <c r="H121" s="208">
        <f t="shared" si="36"/>
        <v>5325.9666666666662</v>
      </c>
      <c r="I121" s="208">
        <f t="shared" si="37"/>
        <v>-405.73333333333335</v>
      </c>
      <c r="J121" s="208">
        <f t="shared" si="38"/>
        <v>-167.9</v>
      </c>
      <c r="K121" s="208">
        <f t="shared" si="39"/>
        <v>857.33333333333337</v>
      </c>
      <c r="M121" s="188">
        <v>7078</v>
      </c>
      <c r="N121" s="188">
        <v>0</v>
      </c>
      <c r="O121" s="188">
        <v>1655</v>
      </c>
      <c r="P121" s="188">
        <v>3145</v>
      </c>
      <c r="Q121" s="188">
        <v>9128</v>
      </c>
      <c r="R121" s="188">
        <v>4487</v>
      </c>
      <c r="S121" s="188">
        <v>6475</v>
      </c>
      <c r="T121" s="188">
        <v>-1541</v>
      </c>
      <c r="U121" s="188">
        <v>-150</v>
      </c>
      <c r="V121" s="188">
        <v>0</v>
      </c>
      <c r="X121" s="188">
        <v>7083</v>
      </c>
      <c r="Y121" s="188">
        <v>0</v>
      </c>
      <c r="Z121" s="188">
        <v>1472</v>
      </c>
      <c r="AA121" s="188">
        <v>756</v>
      </c>
      <c r="AB121" s="188">
        <v>4219</v>
      </c>
      <c r="AC121" s="188">
        <v>12712</v>
      </c>
      <c r="AD121" s="188">
        <v>4501</v>
      </c>
      <c r="AE121" s="188">
        <v>-1369</v>
      </c>
      <c r="AF121" s="188">
        <v>-102</v>
      </c>
      <c r="AG121" s="188">
        <v>1545</v>
      </c>
      <c r="AI121" s="188">
        <v>6892</v>
      </c>
      <c r="AJ121" s="188">
        <v>0</v>
      </c>
      <c r="AK121" s="188">
        <v>7685</v>
      </c>
      <c r="AL121" s="188">
        <v>3075</v>
      </c>
      <c r="AM121" s="188">
        <v>1571</v>
      </c>
      <c r="AN121" s="188">
        <v>6791</v>
      </c>
      <c r="AO121" s="188">
        <v>3756</v>
      </c>
      <c r="AP121" s="188">
        <v>-493</v>
      </c>
      <c r="AQ121" s="188">
        <v>-284</v>
      </c>
      <c r="AR121" s="188">
        <v>2103</v>
      </c>
      <c r="AT121" s="188">
        <v>7085</v>
      </c>
      <c r="AU121" s="188">
        <v>0</v>
      </c>
      <c r="AV121" s="188">
        <v>1107</v>
      </c>
      <c r="AW121" s="188">
        <v>2312</v>
      </c>
      <c r="AX121" s="188">
        <v>6047</v>
      </c>
      <c r="AY121" s="188">
        <v>9028</v>
      </c>
      <c r="AZ121" s="188">
        <v>6998</v>
      </c>
      <c r="BA121" s="188">
        <v>-1751</v>
      </c>
      <c r="BB121" s="188">
        <v>-151</v>
      </c>
      <c r="BC121" s="188">
        <v>0</v>
      </c>
      <c r="BE121" s="188">
        <v>5965</v>
      </c>
      <c r="BF121" s="188">
        <v>0</v>
      </c>
      <c r="BG121" s="188">
        <v>6631</v>
      </c>
      <c r="BH121" s="188">
        <v>6557</v>
      </c>
      <c r="BI121" s="188">
        <v>2422</v>
      </c>
      <c r="BJ121" s="188">
        <v>3501</v>
      </c>
      <c r="BK121" s="188">
        <v>5255</v>
      </c>
      <c r="BL121" s="188">
        <v>-1134</v>
      </c>
      <c r="BM121" s="188">
        <v>-263</v>
      </c>
      <c r="BN121" s="188">
        <v>1214</v>
      </c>
      <c r="BP121" s="188">
        <v>6379</v>
      </c>
      <c r="BQ121" s="188">
        <v>0</v>
      </c>
      <c r="BR121" s="188">
        <v>896</v>
      </c>
      <c r="BS121" s="188">
        <v>1651</v>
      </c>
      <c r="BT121" s="188">
        <v>5950</v>
      </c>
      <c r="BU121" s="188">
        <v>9351</v>
      </c>
      <c r="BV121" s="188">
        <v>7302</v>
      </c>
      <c r="BW121" s="188">
        <v>-619</v>
      </c>
      <c r="BX121" s="188">
        <v>-151</v>
      </c>
      <c r="BY121" s="188">
        <v>0</v>
      </c>
      <c r="CA121" s="188">
        <v>6869</v>
      </c>
      <c r="CB121" s="188">
        <v>0</v>
      </c>
      <c r="CC121" s="188">
        <v>8260</v>
      </c>
      <c r="CD121" s="188">
        <v>3594</v>
      </c>
      <c r="CE121" s="188">
        <v>1410</v>
      </c>
      <c r="CF121" s="188">
        <v>5085</v>
      </c>
      <c r="CG121" s="188">
        <v>4070</v>
      </c>
      <c r="CH121" s="188">
        <v>122</v>
      </c>
      <c r="CI121" s="188">
        <v>-304</v>
      </c>
      <c r="CJ121" s="188">
        <v>2955</v>
      </c>
      <c r="CL121" s="188">
        <v>5056</v>
      </c>
      <c r="CM121" s="188">
        <v>0</v>
      </c>
      <c r="CN121" s="188">
        <v>7071</v>
      </c>
      <c r="CO121" s="188">
        <v>7040</v>
      </c>
      <c r="CP121" s="188">
        <v>6556</v>
      </c>
      <c r="CQ121" s="188">
        <v>2480</v>
      </c>
      <c r="CR121" s="188">
        <v>4177</v>
      </c>
      <c r="CS121" s="188">
        <v>1561</v>
      </c>
      <c r="CT121" s="188">
        <v>-100</v>
      </c>
      <c r="CU121" s="188">
        <v>82</v>
      </c>
      <c r="CV121" s="190"/>
      <c r="CW121" s="188">
        <v>6073</v>
      </c>
      <c r="CX121" s="188">
        <v>0</v>
      </c>
      <c r="CY121" s="188">
        <v>2081</v>
      </c>
      <c r="CZ121" s="188">
        <v>4524</v>
      </c>
      <c r="DA121" s="188">
        <v>7363</v>
      </c>
      <c r="DB121" s="188">
        <v>7142</v>
      </c>
      <c r="DC121" s="188">
        <v>5839</v>
      </c>
      <c r="DD121" s="188">
        <v>-971</v>
      </c>
      <c r="DE121" s="188">
        <v>0</v>
      </c>
      <c r="DF121" s="188">
        <v>0</v>
      </c>
      <c r="DH121" s="188">
        <v>6931</v>
      </c>
      <c r="DI121" s="188">
        <v>0</v>
      </c>
      <c r="DJ121" s="188">
        <v>2018</v>
      </c>
      <c r="DK121" s="188">
        <v>2557</v>
      </c>
      <c r="DL121" s="188">
        <v>2583</v>
      </c>
      <c r="DM121" s="188">
        <v>11015</v>
      </c>
      <c r="DN121" s="188">
        <v>3826</v>
      </c>
      <c r="DO121" s="188">
        <v>620</v>
      </c>
      <c r="DP121" s="188">
        <v>-284</v>
      </c>
      <c r="DQ121" s="188">
        <v>2825</v>
      </c>
      <c r="DS121" s="188">
        <v>7094</v>
      </c>
      <c r="DT121" s="188">
        <v>0</v>
      </c>
      <c r="DU121" s="188">
        <v>1179</v>
      </c>
      <c r="DV121" s="188">
        <v>2671</v>
      </c>
      <c r="DW121" s="188">
        <v>8132</v>
      </c>
      <c r="DX121" s="188">
        <v>7301</v>
      </c>
      <c r="DY121" s="188">
        <v>4857</v>
      </c>
      <c r="DZ121" s="188">
        <v>-331</v>
      </c>
      <c r="EA121" s="188">
        <v>-195</v>
      </c>
      <c r="EB121" s="188">
        <v>838</v>
      </c>
      <c r="ED121" s="188">
        <v>7076</v>
      </c>
      <c r="EE121" s="188">
        <v>0</v>
      </c>
      <c r="EF121" s="188">
        <v>1235</v>
      </c>
      <c r="EG121" s="188">
        <v>1683</v>
      </c>
      <c r="EH121" s="188">
        <v>4955</v>
      </c>
      <c r="EI121" s="188">
        <v>12040</v>
      </c>
      <c r="EJ121" s="188">
        <v>6442</v>
      </c>
      <c r="EK121" s="188">
        <v>-605</v>
      </c>
      <c r="EL121" s="188">
        <v>-100</v>
      </c>
      <c r="EM121" s="188">
        <v>0</v>
      </c>
      <c r="EO121" s="188">
        <v>6583</v>
      </c>
      <c r="EP121" s="188">
        <v>0</v>
      </c>
      <c r="EQ121" s="188">
        <v>5219</v>
      </c>
      <c r="ER121" s="188">
        <v>2586</v>
      </c>
      <c r="ES121" s="188">
        <v>3155</v>
      </c>
      <c r="ET121" s="188">
        <v>9117</v>
      </c>
      <c r="EU121" s="188">
        <v>5107</v>
      </c>
      <c r="EV121" s="188">
        <v>601</v>
      </c>
      <c r="EW121" s="188">
        <v>0</v>
      </c>
      <c r="EX121" s="188">
        <v>0</v>
      </c>
      <c r="EZ121" s="188">
        <v>6847</v>
      </c>
      <c r="FA121" s="188">
        <v>0</v>
      </c>
      <c r="FB121" s="188">
        <v>5067</v>
      </c>
      <c r="FC121" s="188">
        <v>4643</v>
      </c>
      <c r="FD121" s="188">
        <v>3728</v>
      </c>
      <c r="FE121" s="188">
        <v>4688</v>
      </c>
      <c r="FF121" s="188">
        <v>3996</v>
      </c>
      <c r="FG121" s="188">
        <v>-860</v>
      </c>
      <c r="FH121" s="188">
        <v>-283</v>
      </c>
      <c r="FI121" s="188">
        <v>3376</v>
      </c>
      <c r="FK121" s="188">
        <v>5032</v>
      </c>
      <c r="FL121" s="188">
        <v>0</v>
      </c>
      <c r="FM121" s="188">
        <v>6527</v>
      </c>
      <c r="FN121" s="188">
        <v>6776</v>
      </c>
      <c r="FO121" s="188">
        <v>3731</v>
      </c>
      <c r="FP121" s="188">
        <v>9334</v>
      </c>
      <c r="FQ121" s="188">
        <v>4199</v>
      </c>
      <c r="FR121" s="188">
        <v>-1072</v>
      </c>
      <c r="FS121" s="188">
        <v>-102</v>
      </c>
      <c r="FT121" s="188">
        <v>279</v>
      </c>
      <c r="FV121" s="188">
        <v>5887</v>
      </c>
      <c r="FW121" s="188">
        <v>0</v>
      </c>
      <c r="FX121" s="188">
        <v>1990</v>
      </c>
      <c r="FY121" s="188">
        <v>4465</v>
      </c>
      <c r="FZ121" s="188">
        <v>6106</v>
      </c>
      <c r="GA121" s="188">
        <v>10953</v>
      </c>
      <c r="GB121" s="188">
        <v>5617</v>
      </c>
      <c r="GC121" s="188">
        <v>-800</v>
      </c>
      <c r="GD121" s="188">
        <v>-150</v>
      </c>
      <c r="GE121" s="188">
        <v>102</v>
      </c>
      <c r="GG121" s="188">
        <v>4844</v>
      </c>
      <c r="GH121" s="188">
        <v>0</v>
      </c>
      <c r="GI121" s="188">
        <v>7644</v>
      </c>
      <c r="GJ121" s="188">
        <v>2621</v>
      </c>
      <c r="GK121" s="188">
        <v>2287</v>
      </c>
      <c r="GL121" s="188">
        <v>6162</v>
      </c>
      <c r="GM121" s="188">
        <v>4766</v>
      </c>
      <c r="GN121" s="188">
        <v>-973</v>
      </c>
      <c r="GO121" s="188">
        <v>-263</v>
      </c>
      <c r="GP121" s="188">
        <v>3408</v>
      </c>
      <c r="GR121" s="188">
        <v>6366</v>
      </c>
      <c r="GS121" s="188">
        <v>0</v>
      </c>
      <c r="GT121" s="188">
        <v>2087</v>
      </c>
      <c r="GU121" s="188">
        <v>3221</v>
      </c>
      <c r="GV121" s="188">
        <v>6016</v>
      </c>
      <c r="GW121" s="188">
        <v>10509</v>
      </c>
      <c r="GX121" s="188">
        <v>5259</v>
      </c>
      <c r="GY121" s="188">
        <v>-578</v>
      </c>
      <c r="GZ121" s="188">
        <v>0</v>
      </c>
      <c r="HA121" s="188">
        <v>0</v>
      </c>
      <c r="HC121" s="188">
        <v>6066</v>
      </c>
      <c r="HD121" s="188">
        <v>0</v>
      </c>
      <c r="HE121" s="188">
        <v>1410</v>
      </c>
      <c r="HF121" s="188">
        <v>3437</v>
      </c>
      <c r="HG121" s="188">
        <v>5143</v>
      </c>
      <c r="HH121" s="188">
        <v>11131</v>
      </c>
      <c r="HI121" s="188">
        <v>5517</v>
      </c>
      <c r="HJ121" s="188">
        <v>-1419</v>
      </c>
      <c r="HK121" s="188">
        <v>0</v>
      </c>
      <c r="HL121" s="188">
        <v>0</v>
      </c>
      <c r="HN121" s="188">
        <v>7075</v>
      </c>
      <c r="HO121" s="188">
        <v>0</v>
      </c>
      <c r="HP121" s="188">
        <v>1199</v>
      </c>
      <c r="HQ121" s="188">
        <v>928</v>
      </c>
      <c r="HR121" s="188">
        <v>3465</v>
      </c>
      <c r="HS121" s="188">
        <v>13159</v>
      </c>
      <c r="HT121" s="188">
        <v>6491</v>
      </c>
      <c r="HU121" s="188">
        <v>-278</v>
      </c>
      <c r="HV121" s="188">
        <v>-201</v>
      </c>
      <c r="HW121" s="188">
        <v>0</v>
      </c>
      <c r="HY121" s="188">
        <v>5963</v>
      </c>
      <c r="HZ121" s="188">
        <v>0</v>
      </c>
      <c r="IA121" s="188">
        <v>6477</v>
      </c>
      <c r="IB121" s="188">
        <v>5898</v>
      </c>
      <c r="IC121" s="188">
        <v>3745</v>
      </c>
      <c r="ID121" s="188">
        <v>4107</v>
      </c>
      <c r="IE121" s="188">
        <v>5209</v>
      </c>
      <c r="IF121" s="188">
        <v>-1584</v>
      </c>
      <c r="IG121" s="188">
        <v>-251</v>
      </c>
      <c r="IH121" s="188">
        <v>1755</v>
      </c>
      <c r="IJ121" s="188">
        <v>7078</v>
      </c>
      <c r="IK121" s="188">
        <v>0</v>
      </c>
      <c r="IL121" s="188">
        <v>903</v>
      </c>
      <c r="IM121" s="188">
        <v>3145</v>
      </c>
      <c r="IN121" s="188">
        <v>7428</v>
      </c>
      <c r="IO121" s="188">
        <v>6431</v>
      </c>
      <c r="IP121" s="188">
        <v>6624</v>
      </c>
      <c r="IQ121" s="188">
        <v>-129</v>
      </c>
      <c r="IR121" s="188">
        <v>-202</v>
      </c>
      <c r="IS121" s="188">
        <v>0</v>
      </c>
      <c r="IU121" s="188">
        <v>5961</v>
      </c>
      <c r="IV121" s="188">
        <v>0</v>
      </c>
      <c r="IW121" s="188">
        <v>7052</v>
      </c>
      <c r="IX121" s="188">
        <v>4655</v>
      </c>
      <c r="IY121" s="188">
        <v>2961</v>
      </c>
      <c r="IZ121" s="188">
        <v>5950</v>
      </c>
      <c r="JA121" s="188">
        <v>5183</v>
      </c>
      <c r="JB121" s="188">
        <v>-1476</v>
      </c>
      <c r="JC121" s="188">
        <v>-251</v>
      </c>
      <c r="JD121" s="188">
        <v>1486</v>
      </c>
      <c r="JF121" s="188">
        <v>6942</v>
      </c>
      <c r="JG121" s="188">
        <v>0</v>
      </c>
      <c r="JH121" s="188">
        <v>7025</v>
      </c>
      <c r="JI121" s="188">
        <v>8767</v>
      </c>
      <c r="JJ121" s="188">
        <v>3698</v>
      </c>
      <c r="JK121" s="188">
        <v>2110</v>
      </c>
      <c r="JL121" s="188">
        <v>4132</v>
      </c>
      <c r="JM121" s="188">
        <v>-2588</v>
      </c>
      <c r="JN121" s="188">
        <v>0</v>
      </c>
      <c r="JO121" s="188">
        <v>305</v>
      </c>
      <c r="JQ121" s="188">
        <v>7072</v>
      </c>
      <c r="JR121" s="188">
        <v>0</v>
      </c>
      <c r="JS121" s="188">
        <v>994</v>
      </c>
      <c r="JT121" s="188">
        <v>2731</v>
      </c>
      <c r="JU121" s="188">
        <v>7492</v>
      </c>
      <c r="JV121" s="188">
        <v>5301</v>
      </c>
      <c r="JW121" s="188">
        <v>6643</v>
      </c>
      <c r="JX121" s="188">
        <v>-334</v>
      </c>
      <c r="JY121" s="188">
        <v>-201</v>
      </c>
      <c r="JZ121" s="188">
        <v>0</v>
      </c>
      <c r="KB121" s="188">
        <v>4593</v>
      </c>
      <c r="KC121" s="188">
        <v>0</v>
      </c>
      <c r="KD121" s="188">
        <v>6834</v>
      </c>
      <c r="KE121" s="188">
        <v>1192</v>
      </c>
      <c r="KF121" s="188">
        <v>-477</v>
      </c>
      <c r="KG121" s="188">
        <v>9490</v>
      </c>
      <c r="KH121" s="188">
        <v>3897</v>
      </c>
      <c r="KI121" s="188">
        <v>-1347</v>
      </c>
      <c r="KJ121" s="188">
        <v>-263</v>
      </c>
      <c r="KK121" s="188">
        <v>3325</v>
      </c>
      <c r="KM121" s="188">
        <v>7097</v>
      </c>
      <c r="KN121" s="188">
        <v>0</v>
      </c>
      <c r="KO121" s="188">
        <v>7610</v>
      </c>
      <c r="KP121" s="188">
        <v>3235</v>
      </c>
      <c r="KQ121" s="188">
        <v>4880</v>
      </c>
      <c r="KR121" s="188">
        <v>2626</v>
      </c>
      <c r="KS121" s="188">
        <v>3864</v>
      </c>
      <c r="KT121" s="188">
        <v>3869</v>
      </c>
      <c r="KU121" s="188">
        <v>-202</v>
      </c>
      <c r="KV121" s="188">
        <v>75</v>
      </c>
      <c r="KX121" s="188">
        <v>6081</v>
      </c>
      <c r="KY121" s="188">
        <v>0</v>
      </c>
      <c r="KZ121" s="188">
        <v>895</v>
      </c>
      <c r="LA121" s="188">
        <v>1743</v>
      </c>
      <c r="LB121" s="188">
        <v>5665</v>
      </c>
      <c r="LC121" s="188">
        <v>10935</v>
      </c>
      <c r="LD121" s="188">
        <v>7293</v>
      </c>
      <c r="LE121" s="188">
        <v>-1622</v>
      </c>
      <c r="LF121" s="188">
        <v>-201</v>
      </c>
      <c r="LG121" s="188">
        <v>0</v>
      </c>
      <c r="LI121" s="188">
        <v>7101</v>
      </c>
      <c r="LJ121" s="188">
        <v>0</v>
      </c>
      <c r="LK121" s="188">
        <v>6947</v>
      </c>
      <c r="LL121" s="188">
        <v>2678</v>
      </c>
      <c r="LM121" s="188">
        <v>6475</v>
      </c>
      <c r="LN121" s="188">
        <v>1700</v>
      </c>
      <c r="LO121" s="188">
        <v>3940</v>
      </c>
      <c r="LP121" s="188">
        <v>4555</v>
      </c>
      <c r="LQ121" s="188">
        <v>-233</v>
      </c>
      <c r="LR121" s="188">
        <v>47</v>
      </c>
      <c r="LT121" s="188">
        <v>6088</v>
      </c>
      <c r="LU121" s="188">
        <v>0</v>
      </c>
      <c r="LV121" s="188">
        <v>1258</v>
      </c>
      <c r="LW121" s="188">
        <v>3753</v>
      </c>
      <c r="LX121" s="188">
        <v>6883</v>
      </c>
      <c r="LY121" s="188">
        <v>4206</v>
      </c>
      <c r="LZ121" s="188">
        <v>8544</v>
      </c>
      <c r="MA121" s="188">
        <v>374</v>
      </c>
      <c r="MB121" s="188">
        <v>-150</v>
      </c>
      <c r="MC121" s="188">
        <v>0</v>
      </c>
    </row>
    <row r="122" spans="2:341">
      <c r="B122" s="208">
        <f t="shared" si="30"/>
        <v>6407.9333333333334</v>
      </c>
      <c r="C122" s="208">
        <f t="shared" si="31"/>
        <v>0</v>
      </c>
      <c r="D122" s="208">
        <f t="shared" si="32"/>
        <v>3963.9333333333334</v>
      </c>
      <c r="E122" s="208">
        <f t="shared" si="33"/>
        <v>3580.5666666666666</v>
      </c>
      <c r="F122" s="208">
        <f t="shared" si="34"/>
        <v>4895.4666666666662</v>
      </c>
      <c r="G122" s="208">
        <f t="shared" si="35"/>
        <v>7305.9666666666662</v>
      </c>
      <c r="H122" s="208">
        <f t="shared" si="36"/>
        <v>5305</v>
      </c>
      <c r="I122" s="208">
        <f t="shared" si="37"/>
        <v>-435.23333333333335</v>
      </c>
      <c r="J122" s="208">
        <f t="shared" si="38"/>
        <v>-168.53333333333333</v>
      </c>
      <c r="K122" s="208">
        <f t="shared" si="39"/>
        <v>783.4666666666667</v>
      </c>
      <c r="M122" s="188">
        <v>7082</v>
      </c>
      <c r="N122" s="188">
        <v>0</v>
      </c>
      <c r="O122" s="188">
        <v>1637</v>
      </c>
      <c r="P122" s="188">
        <v>3217</v>
      </c>
      <c r="Q122" s="188">
        <v>9149</v>
      </c>
      <c r="R122" s="188">
        <v>4469</v>
      </c>
      <c r="S122" s="188">
        <v>6435</v>
      </c>
      <c r="T122" s="188">
        <v>-1531</v>
      </c>
      <c r="U122" s="188">
        <v>-151</v>
      </c>
      <c r="V122" s="188">
        <v>0</v>
      </c>
      <c r="X122" s="188">
        <v>7081</v>
      </c>
      <c r="Y122" s="188">
        <v>0</v>
      </c>
      <c r="Z122" s="188">
        <v>1494</v>
      </c>
      <c r="AA122" s="188">
        <v>801</v>
      </c>
      <c r="AB122" s="188">
        <v>4220</v>
      </c>
      <c r="AC122" s="188">
        <v>12819</v>
      </c>
      <c r="AD122" s="188">
        <v>4501</v>
      </c>
      <c r="AE122" s="188">
        <v>-1369</v>
      </c>
      <c r="AF122" s="188">
        <v>-102</v>
      </c>
      <c r="AG122" s="188">
        <v>1389</v>
      </c>
      <c r="AI122" s="188">
        <v>6885</v>
      </c>
      <c r="AJ122" s="188">
        <v>0</v>
      </c>
      <c r="AK122" s="188">
        <v>7593</v>
      </c>
      <c r="AL122" s="188">
        <v>3066</v>
      </c>
      <c r="AM122" s="188">
        <v>1504</v>
      </c>
      <c r="AN122" s="188">
        <v>6732</v>
      </c>
      <c r="AO122" s="188">
        <v>3756</v>
      </c>
      <c r="AP122" s="188">
        <v>-567</v>
      </c>
      <c r="AQ122" s="188">
        <v>-284</v>
      </c>
      <c r="AR122" s="188">
        <v>1937</v>
      </c>
      <c r="AT122" s="188">
        <v>7084</v>
      </c>
      <c r="AU122" s="188">
        <v>0</v>
      </c>
      <c r="AV122" s="188">
        <v>1145</v>
      </c>
      <c r="AW122" s="188">
        <v>2429</v>
      </c>
      <c r="AX122" s="188">
        <v>6301</v>
      </c>
      <c r="AY122" s="188">
        <v>8856</v>
      </c>
      <c r="AZ122" s="188">
        <v>6826</v>
      </c>
      <c r="BA122" s="188">
        <v>-1942</v>
      </c>
      <c r="BB122" s="188">
        <v>-151</v>
      </c>
      <c r="BC122" s="188">
        <v>0</v>
      </c>
      <c r="BE122" s="188">
        <v>5971</v>
      </c>
      <c r="BF122" s="188">
        <v>0</v>
      </c>
      <c r="BG122" s="188">
        <v>6776</v>
      </c>
      <c r="BH122" s="188">
        <v>6756</v>
      </c>
      <c r="BI122" s="188">
        <v>2647</v>
      </c>
      <c r="BJ122" s="188">
        <v>3278</v>
      </c>
      <c r="BK122" s="188">
        <v>5255</v>
      </c>
      <c r="BL122" s="188">
        <v>-1272</v>
      </c>
      <c r="BM122" s="188">
        <v>-263</v>
      </c>
      <c r="BN122" s="188">
        <v>937</v>
      </c>
      <c r="BP122" s="188">
        <v>6353</v>
      </c>
      <c r="BQ122" s="188">
        <v>0</v>
      </c>
      <c r="BR122" s="188">
        <v>915</v>
      </c>
      <c r="BS122" s="188">
        <v>1637</v>
      </c>
      <c r="BT122" s="188">
        <v>6138</v>
      </c>
      <c r="BU122" s="188">
        <v>9252</v>
      </c>
      <c r="BV122" s="188">
        <v>7158</v>
      </c>
      <c r="BW122" s="188">
        <v>-514</v>
      </c>
      <c r="BX122" s="188">
        <v>-150</v>
      </c>
      <c r="BY122" s="188">
        <v>0</v>
      </c>
      <c r="CA122" s="188">
        <v>6871</v>
      </c>
      <c r="CB122" s="188">
        <v>0</v>
      </c>
      <c r="CC122" s="188">
        <v>8292</v>
      </c>
      <c r="CD122" s="188">
        <v>3741</v>
      </c>
      <c r="CE122" s="188">
        <v>1418</v>
      </c>
      <c r="CF122" s="188">
        <v>5069</v>
      </c>
      <c r="CG122" s="188">
        <v>4070</v>
      </c>
      <c r="CH122" s="188">
        <v>-90</v>
      </c>
      <c r="CI122" s="188">
        <v>-304</v>
      </c>
      <c r="CJ122" s="188">
        <v>2729</v>
      </c>
      <c r="CL122" s="188">
        <v>5058</v>
      </c>
      <c r="CM122" s="188">
        <v>0</v>
      </c>
      <c r="CN122" s="188">
        <v>7082</v>
      </c>
      <c r="CO122" s="188">
        <v>7032</v>
      </c>
      <c r="CP122" s="188">
        <v>6465</v>
      </c>
      <c r="CQ122" s="188">
        <v>2536</v>
      </c>
      <c r="CR122" s="188">
        <v>4177</v>
      </c>
      <c r="CS122" s="188">
        <v>1495</v>
      </c>
      <c r="CT122" s="188">
        <v>-100</v>
      </c>
      <c r="CU122" s="188">
        <v>80</v>
      </c>
      <c r="CV122" s="190"/>
      <c r="CW122" s="188">
        <v>6071</v>
      </c>
      <c r="CX122" s="188">
        <v>0</v>
      </c>
      <c r="CY122" s="188">
        <v>2128</v>
      </c>
      <c r="CZ122" s="188">
        <v>4468</v>
      </c>
      <c r="DA122" s="188">
        <v>7442</v>
      </c>
      <c r="DB122" s="188">
        <v>7164</v>
      </c>
      <c r="DC122" s="188">
        <v>5782</v>
      </c>
      <c r="DD122" s="188">
        <v>-677</v>
      </c>
      <c r="DE122" s="188">
        <v>0</v>
      </c>
      <c r="DF122" s="188">
        <v>0</v>
      </c>
      <c r="DH122" s="188">
        <v>6931</v>
      </c>
      <c r="DI122" s="188">
        <v>0</v>
      </c>
      <c r="DJ122" s="188">
        <v>1977</v>
      </c>
      <c r="DK122" s="188">
        <v>2595</v>
      </c>
      <c r="DL122" s="188">
        <v>2695</v>
      </c>
      <c r="DM122" s="188">
        <v>11152</v>
      </c>
      <c r="DN122" s="188">
        <v>3826</v>
      </c>
      <c r="DO122" s="188">
        <v>547</v>
      </c>
      <c r="DP122" s="188">
        <v>-284</v>
      </c>
      <c r="DQ122" s="188">
        <v>2584</v>
      </c>
      <c r="DS122" s="188">
        <v>7087</v>
      </c>
      <c r="DT122" s="188">
        <v>0</v>
      </c>
      <c r="DU122" s="188">
        <v>1216</v>
      </c>
      <c r="DV122" s="188">
        <v>2755</v>
      </c>
      <c r="DW122" s="188">
        <v>8534</v>
      </c>
      <c r="DX122" s="188">
        <v>7442</v>
      </c>
      <c r="DY122" s="188">
        <v>4857</v>
      </c>
      <c r="DZ122" s="188">
        <v>-315</v>
      </c>
      <c r="EA122" s="188">
        <v>-201</v>
      </c>
      <c r="EB122" s="188">
        <v>821</v>
      </c>
      <c r="ED122" s="188">
        <v>7078</v>
      </c>
      <c r="EE122" s="188">
        <v>0</v>
      </c>
      <c r="EF122" s="188">
        <v>1254</v>
      </c>
      <c r="EG122" s="188">
        <v>1757</v>
      </c>
      <c r="EH122" s="188">
        <v>5195</v>
      </c>
      <c r="EI122" s="188">
        <v>12426</v>
      </c>
      <c r="EJ122" s="188">
        <v>6439</v>
      </c>
      <c r="EK122" s="188">
        <v>-825</v>
      </c>
      <c r="EL122" s="188">
        <v>-100</v>
      </c>
      <c r="EM122" s="188">
        <v>0</v>
      </c>
      <c r="EO122" s="188">
        <v>6585</v>
      </c>
      <c r="EP122" s="188">
        <v>0</v>
      </c>
      <c r="EQ122" s="188">
        <v>5292</v>
      </c>
      <c r="ER122" s="188">
        <v>2559</v>
      </c>
      <c r="ES122" s="188">
        <v>3195</v>
      </c>
      <c r="ET122" s="188">
        <v>9057</v>
      </c>
      <c r="EU122" s="188">
        <v>5109</v>
      </c>
      <c r="EV122" s="188">
        <v>802</v>
      </c>
      <c r="EW122" s="188">
        <v>0</v>
      </c>
      <c r="EX122" s="188">
        <v>0</v>
      </c>
      <c r="EZ122" s="188">
        <v>6846</v>
      </c>
      <c r="FA122" s="188">
        <v>0</v>
      </c>
      <c r="FB122" s="188">
        <v>5103</v>
      </c>
      <c r="FC122" s="188">
        <v>4634</v>
      </c>
      <c r="FD122" s="188">
        <v>3716</v>
      </c>
      <c r="FE122" s="188">
        <v>4727</v>
      </c>
      <c r="FF122" s="188">
        <v>3996</v>
      </c>
      <c r="FG122" s="188">
        <v>-927</v>
      </c>
      <c r="FH122" s="188">
        <v>-283</v>
      </c>
      <c r="FI122" s="188">
        <v>3191</v>
      </c>
      <c r="FK122" s="188">
        <v>5034</v>
      </c>
      <c r="FL122" s="188">
        <v>0</v>
      </c>
      <c r="FM122" s="188">
        <v>6546</v>
      </c>
      <c r="FN122" s="188">
        <v>6654</v>
      </c>
      <c r="FO122" s="188">
        <v>3527</v>
      </c>
      <c r="FP122" s="188">
        <v>9333</v>
      </c>
      <c r="FQ122" s="188">
        <v>4199</v>
      </c>
      <c r="FR122" s="188">
        <v>-967</v>
      </c>
      <c r="FS122" s="188">
        <v>-102</v>
      </c>
      <c r="FT122" s="188">
        <v>267</v>
      </c>
      <c r="FV122" s="188">
        <v>5890</v>
      </c>
      <c r="FW122" s="188">
        <v>0</v>
      </c>
      <c r="FX122" s="188">
        <v>1973</v>
      </c>
      <c r="FY122" s="188">
        <v>4549</v>
      </c>
      <c r="FZ122" s="188">
        <v>6137</v>
      </c>
      <c r="GA122" s="188">
        <v>10832</v>
      </c>
      <c r="GB122" s="188">
        <v>5617</v>
      </c>
      <c r="GC122" s="188">
        <v>-945</v>
      </c>
      <c r="GD122" s="188">
        <v>-151</v>
      </c>
      <c r="GE122" s="188">
        <v>87</v>
      </c>
      <c r="GG122" s="188">
        <v>4845</v>
      </c>
      <c r="GH122" s="188">
        <v>0</v>
      </c>
      <c r="GI122" s="188">
        <v>7691</v>
      </c>
      <c r="GJ122" s="188">
        <v>2761</v>
      </c>
      <c r="GK122" s="188">
        <v>2326</v>
      </c>
      <c r="GL122" s="188">
        <v>6213</v>
      </c>
      <c r="GM122" s="188">
        <v>4766</v>
      </c>
      <c r="GN122" s="188">
        <v>-948</v>
      </c>
      <c r="GO122" s="188">
        <v>-262</v>
      </c>
      <c r="GP122" s="188">
        <v>3280</v>
      </c>
      <c r="GR122" s="188">
        <v>6366</v>
      </c>
      <c r="GS122" s="188">
        <v>0</v>
      </c>
      <c r="GT122" s="188">
        <v>2110</v>
      </c>
      <c r="GU122" s="188">
        <v>3223</v>
      </c>
      <c r="GV122" s="188">
        <v>5985</v>
      </c>
      <c r="GW122" s="188">
        <v>10568</v>
      </c>
      <c r="GX122" s="188">
        <v>5257</v>
      </c>
      <c r="GY122" s="188">
        <v>-777</v>
      </c>
      <c r="GZ122" s="188">
        <v>0</v>
      </c>
      <c r="HA122" s="188">
        <v>0</v>
      </c>
      <c r="HC122" s="188">
        <v>6065</v>
      </c>
      <c r="HD122" s="188">
        <v>0</v>
      </c>
      <c r="HE122" s="188">
        <v>1425</v>
      </c>
      <c r="HF122" s="188">
        <v>3616</v>
      </c>
      <c r="HG122" s="188">
        <v>5654</v>
      </c>
      <c r="HH122" s="188">
        <v>11077</v>
      </c>
      <c r="HI122" s="188">
        <v>5464</v>
      </c>
      <c r="HJ122" s="188">
        <v>-1422</v>
      </c>
      <c r="HK122" s="188">
        <v>0</v>
      </c>
      <c r="HL122" s="188">
        <v>0</v>
      </c>
      <c r="HN122" s="188">
        <v>7079</v>
      </c>
      <c r="HO122" s="188">
        <v>0</v>
      </c>
      <c r="HP122" s="188">
        <v>1135</v>
      </c>
      <c r="HQ122" s="188">
        <v>970</v>
      </c>
      <c r="HR122" s="188">
        <v>4114</v>
      </c>
      <c r="HS122" s="188">
        <v>13101</v>
      </c>
      <c r="HT122" s="188">
        <v>6484</v>
      </c>
      <c r="HU122" s="188">
        <v>-523</v>
      </c>
      <c r="HV122" s="188">
        <v>-201</v>
      </c>
      <c r="HW122" s="188">
        <v>0</v>
      </c>
      <c r="HY122" s="188">
        <v>5959</v>
      </c>
      <c r="HZ122" s="188">
        <v>0</v>
      </c>
      <c r="IA122" s="188">
        <v>6513</v>
      </c>
      <c r="IB122" s="188">
        <v>6107</v>
      </c>
      <c r="IC122" s="188">
        <v>3875</v>
      </c>
      <c r="ID122" s="188">
        <v>3953</v>
      </c>
      <c r="IE122" s="188">
        <v>5209</v>
      </c>
      <c r="IF122" s="188">
        <v>-1636</v>
      </c>
      <c r="IG122" s="188">
        <v>-263</v>
      </c>
      <c r="IH122" s="188">
        <v>1451</v>
      </c>
      <c r="IJ122" s="188">
        <v>7076</v>
      </c>
      <c r="IK122" s="188">
        <v>0</v>
      </c>
      <c r="IL122" s="188">
        <v>897</v>
      </c>
      <c r="IM122" s="188">
        <v>3159</v>
      </c>
      <c r="IN122" s="188">
        <v>7697</v>
      </c>
      <c r="IO122" s="188">
        <v>6622</v>
      </c>
      <c r="IP122" s="188">
        <v>6616</v>
      </c>
      <c r="IQ122" s="188">
        <v>-200</v>
      </c>
      <c r="IR122" s="188">
        <v>-202</v>
      </c>
      <c r="IS122" s="188">
        <v>0</v>
      </c>
      <c r="IU122" s="188">
        <v>5963</v>
      </c>
      <c r="IV122" s="188">
        <v>0</v>
      </c>
      <c r="IW122" s="188">
        <v>7095</v>
      </c>
      <c r="IX122" s="188">
        <v>4644</v>
      </c>
      <c r="IY122" s="188">
        <v>3131</v>
      </c>
      <c r="IZ122" s="188">
        <v>5844</v>
      </c>
      <c r="JA122" s="188">
        <v>5183</v>
      </c>
      <c r="JB122" s="188">
        <v>-1370</v>
      </c>
      <c r="JC122" s="188">
        <v>-251</v>
      </c>
      <c r="JD122" s="188">
        <v>1185</v>
      </c>
      <c r="JF122" s="188">
        <v>6943</v>
      </c>
      <c r="JG122" s="188">
        <v>0</v>
      </c>
      <c r="JH122" s="188">
        <v>7056</v>
      </c>
      <c r="JI122" s="188">
        <v>9012</v>
      </c>
      <c r="JJ122" s="188">
        <v>3983</v>
      </c>
      <c r="JK122" s="188">
        <v>2209</v>
      </c>
      <c r="JL122" s="188">
        <v>4132</v>
      </c>
      <c r="JM122" s="188">
        <v>-2488</v>
      </c>
      <c r="JN122" s="188">
        <v>0</v>
      </c>
      <c r="JO122" s="188">
        <v>218</v>
      </c>
      <c r="JQ122" s="188">
        <v>7074</v>
      </c>
      <c r="JR122" s="188">
        <v>0</v>
      </c>
      <c r="JS122" s="188">
        <v>981</v>
      </c>
      <c r="JT122" s="188">
        <v>2650</v>
      </c>
      <c r="JU122" s="188">
        <v>8067</v>
      </c>
      <c r="JV122" s="188">
        <v>5218</v>
      </c>
      <c r="JW122" s="188">
        <v>6615</v>
      </c>
      <c r="JX122" s="188">
        <v>-442</v>
      </c>
      <c r="JY122" s="188">
        <v>-201</v>
      </c>
      <c r="JZ122" s="188">
        <v>0</v>
      </c>
      <c r="KB122" s="188">
        <v>4599</v>
      </c>
      <c r="KC122" s="188">
        <v>0</v>
      </c>
      <c r="KD122" s="188">
        <v>6805</v>
      </c>
      <c r="KE122" s="188">
        <v>1156</v>
      </c>
      <c r="KF122" s="188">
        <v>-260</v>
      </c>
      <c r="KG122" s="188">
        <v>9479</v>
      </c>
      <c r="KH122" s="188">
        <v>3897</v>
      </c>
      <c r="KI122" s="188">
        <v>-1208</v>
      </c>
      <c r="KJ122" s="188">
        <v>-263</v>
      </c>
      <c r="KK122" s="188">
        <v>3231</v>
      </c>
      <c r="KM122" s="188">
        <v>7097</v>
      </c>
      <c r="KN122" s="188">
        <v>0</v>
      </c>
      <c r="KO122" s="188">
        <v>7607</v>
      </c>
      <c r="KP122" s="188">
        <v>3165</v>
      </c>
      <c r="KQ122" s="188">
        <v>4801</v>
      </c>
      <c r="KR122" s="188">
        <v>2653</v>
      </c>
      <c r="KS122" s="188">
        <v>3864</v>
      </c>
      <c r="KT122" s="188">
        <v>4054</v>
      </c>
      <c r="KU122" s="188">
        <v>-201</v>
      </c>
      <c r="KV122" s="188">
        <v>70</v>
      </c>
      <c r="KX122" s="188">
        <v>6081</v>
      </c>
      <c r="KY122" s="188">
        <v>0</v>
      </c>
      <c r="KZ122" s="188">
        <v>956</v>
      </c>
      <c r="LA122" s="188">
        <v>1920</v>
      </c>
      <c r="LB122" s="188">
        <v>5833</v>
      </c>
      <c r="LC122" s="188">
        <v>10978</v>
      </c>
      <c r="LD122" s="188">
        <v>7216</v>
      </c>
      <c r="LE122" s="188">
        <v>-1731</v>
      </c>
      <c r="LF122" s="188">
        <v>-202</v>
      </c>
      <c r="LG122" s="188">
        <v>0</v>
      </c>
      <c r="LI122" s="188">
        <v>7102</v>
      </c>
      <c r="LJ122" s="188">
        <v>0</v>
      </c>
      <c r="LK122" s="188">
        <v>6963</v>
      </c>
      <c r="LL122" s="188">
        <v>2633</v>
      </c>
      <c r="LM122" s="188">
        <v>6316</v>
      </c>
      <c r="LN122" s="188">
        <v>1787</v>
      </c>
      <c r="LO122" s="188">
        <v>3940</v>
      </c>
      <c r="LP122" s="188">
        <v>4491</v>
      </c>
      <c r="LQ122" s="188">
        <v>-233</v>
      </c>
      <c r="LR122" s="188">
        <v>47</v>
      </c>
      <c r="LT122" s="188">
        <v>6082</v>
      </c>
      <c r="LU122" s="188">
        <v>0</v>
      </c>
      <c r="LV122" s="188">
        <v>1261</v>
      </c>
      <c r="LW122" s="188">
        <v>3751</v>
      </c>
      <c r="LX122" s="188">
        <v>7059</v>
      </c>
      <c r="LY122" s="188">
        <v>4333</v>
      </c>
      <c r="LZ122" s="188">
        <v>8504</v>
      </c>
      <c r="MA122" s="188">
        <v>240</v>
      </c>
      <c r="MB122" s="188">
        <v>-151</v>
      </c>
      <c r="MC122" s="188">
        <v>0</v>
      </c>
    </row>
    <row r="123" spans="2:341">
      <c r="B123" s="208">
        <f t="shared" si="30"/>
        <v>6409.3666666666668</v>
      </c>
      <c r="C123" s="208">
        <f t="shared" si="31"/>
        <v>0</v>
      </c>
      <c r="D123" s="208">
        <f t="shared" si="32"/>
        <v>3973.1666666666665</v>
      </c>
      <c r="E123" s="208">
        <f t="shared" si="33"/>
        <v>3619.9</v>
      </c>
      <c r="F123" s="208">
        <f t="shared" si="34"/>
        <v>5048.7666666666664</v>
      </c>
      <c r="G123" s="208">
        <f t="shared" si="35"/>
        <v>7311.6</v>
      </c>
      <c r="H123" s="208">
        <f t="shared" si="36"/>
        <v>5288</v>
      </c>
      <c r="I123" s="208">
        <f t="shared" si="37"/>
        <v>-411.26666666666665</v>
      </c>
      <c r="J123" s="208">
        <f t="shared" si="38"/>
        <v>-168.56666666666666</v>
      </c>
      <c r="K123" s="208">
        <f t="shared" si="39"/>
        <v>716.56666666666672</v>
      </c>
      <c r="M123" s="188">
        <v>7077</v>
      </c>
      <c r="N123" s="188">
        <v>0</v>
      </c>
      <c r="O123" s="188">
        <v>1643</v>
      </c>
      <c r="P123" s="188">
        <v>3421</v>
      </c>
      <c r="Q123" s="188">
        <v>9241</v>
      </c>
      <c r="R123" s="188">
        <v>4577</v>
      </c>
      <c r="S123" s="188">
        <v>6399</v>
      </c>
      <c r="T123" s="188">
        <v>-1863</v>
      </c>
      <c r="U123" s="188">
        <v>-151</v>
      </c>
      <c r="V123" s="188">
        <v>0</v>
      </c>
      <c r="X123" s="188">
        <v>7079</v>
      </c>
      <c r="Y123" s="188">
        <v>0</v>
      </c>
      <c r="Z123" s="188">
        <v>1511</v>
      </c>
      <c r="AA123" s="188">
        <v>826</v>
      </c>
      <c r="AB123" s="188">
        <v>4309</v>
      </c>
      <c r="AC123" s="188">
        <v>12946</v>
      </c>
      <c r="AD123" s="188">
        <v>4501</v>
      </c>
      <c r="AE123" s="188">
        <v>-1351</v>
      </c>
      <c r="AF123" s="188">
        <v>-102</v>
      </c>
      <c r="AG123" s="188">
        <v>1248</v>
      </c>
      <c r="AI123" s="188">
        <v>6886</v>
      </c>
      <c r="AJ123" s="188">
        <v>0</v>
      </c>
      <c r="AK123" s="188">
        <v>7604</v>
      </c>
      <c r="AL123" s="188">
        <v>3111</v>
      </c>
      <c r="AM123" s="188">
        <v>1638</v>
      </c>
      <c r="AN123" s="188">
        <v>6802</v>
      </c>
      <c r="AO123" s="188">
        <v>3756</v>
      </c>
      <c r="AP123" s="188">
        <v>-762</v>
      </c>
      <c r="AQ123" s="188">
        <v>-284</v>
      </c>
      <c r="AR123" s="188">
        <v>1742</v>
      </c>
      <c r="AT123" s="188">
        <v>7081</v>
      </c>
      <c r="AU123" s="188">
        <v>0</v>
      </c>
      <c r="AV123" s="188">
        <v>1164</v>
      </c>
      <c r="AW123" s="188">
        <v>2425</v>
      </c>
      <c r="AX123" s="188">
        <v>6468</v>
      </c>
      <c r="AY123" s="188">
        <v>8724</v>
      </c>
      <c r="AZ123" s="188">
        <v>6734</v>
      </c>
      <c r="BA123" s="188">
        <v>-1890</v>
      </c>
      <c r="BB123" s="188">
        <v>-151</v>
      </c>
      <c r="BC123" s="188">
        <v>0</v>
      </c>
      <c r="BE123" s="188">
        <v>5968</v>
      </c>
      <c r="BF123" s="188">
        <v>0</v>
      </c>
      <c r="BG123" s="188">
        <v>6836</v>
      </c>
      <c r="BH123" s="188">
        <v>6731</v>
      </c>
      <c r="BI123" s="188">
        <v>2896</v>
      </c>
      <c r="BJ123" s="188">
        <v>3199</v>
      </c>
      <c r="BK123" s="188">
        <v>5255</v>
      </c>
      <c r="BL123" s="188">
        <v>-1462</v>
      </c>
      <c r="BM123" s="188">
        <v>-263</v>
      </c>
      <c r="BN123" s="188">
        <v>735</v>
      </c>
      <c r="BP123" s="188">
        <v>6349</v>
      </c>
      <c r="BQ123" s="188">
        <v>0</v>
      </c>
      <c r="BR123" s="188">
        <v>933</v>
      </c>
      <c r="BS123" s="188">
        <v>1702</v>
      </c>
      <c r="BT123" s="188">
        <v>6272</v>
      </c>
      <c r="BU123" s="188">
        <v>9218</v>
      </c>
      <c r="BV123" s="188">
        <v>7050</v>
      </c>
      <c r="BW123" s="188">
        <v>-529</v>
      </c>
      <c r="BX123" s="188">
        <v>-151</v>
      </c>
      <c r="BY123" s="188">
        <v>0</v>
      </c>
      <c r="CA123" s="188">
        <v>6876</v>
      </c>
      <c r="CB123" s="188">
        <v>0</v>
      </c>
      <c r="CC123" s="188">
        <v>8358</v>
      </c>
      <c r="CD123" s="188">
        <v>3719</v>
      </c>
      <c r="CE123" s="188">
        <v>1368</v>
      </c>
      <c r="CF123" s="188">
        <v>4936</v>
      </c>
      <c r="CG123" s="188">
        <v>4070</v>
      </c>
      <c r="CH123" s="188">
        <v>-36</v>
      </c>
      <c r="CI123" s="188">
        <v>-304</v>
      </c>
      <c r="CJ123" s="188">
        <v>2596</v>
      </c>
      <c r="CL123" s="188">
        <v>5059</v>
      </c>
      <c r="CM123" s="188">
        <v>0</v>
      </c>
      <c r="CN123" s="188">
        <v>7089</v>
      </c>
      <c r="CO123" s="188">
        <v>7023</v>
      </c>
      <c r="CP123" s="188">
        <v>6426</v>
      </c>
      <c r="CQ123" s="188">
        <v>2562</v>
      </c>
      <c r="CR123" s="188">
        <v>4177</v>
      </c>
      <c r="CS123" s="188">
        <v>1644</v>
      </c>
      <c r="CT123" s="188">
        <v>-100</v>
      </c>
      <c r="CU123" s="188">
        <v>77</v>
      </c>
      <c r="CV123" s="190"/>
      <c r="CW123" s="188">
        <v>6070</v>
      </c>
      <c r="CX123" s="188">
        <v>0</v>
      </c>
      <c r="CY123" s="188">
        <v>2155</v>
      </c>
      <c r="CZ123" s="188">
        <v>4463</v>
      </c>
      <c r="DA123" s="188">
        <v>7588</v>
      </c>
      <c r="DB123" s="188">
        <v>7195</v>
      </c>
      <c r="DC123" s="188">
        <v>5715</v>
      </c>
      <c r="DD123" s="188">
        <v>-742</v>
      </c>
      <c r="DE123" s="188">
        <v>0</v>
      </c>
      <c r="DF123" s="188">
        <v>0</v>
      </c>
      <c r="DH123" s="188">
        <v>6934</v>
      </c>
      <c r="DI123" s="188">
        <v>0</v>
      </c>
      <c r="DJ123" s="188">
        <v>1910</v>
      </c>
      <c r="DK123" s="188">
        <v>2589</v>
      </c>
      <c r="DL123" s="188">
        <v>2722</v>
      </c>
      <c r="DM123" s="188">
        <v>11228</v>
      </c>
      <c r="DN123" s="188">
        <v>3826</v>
      </c>
      <c r="DO123" s="188">
        <v>613</v>
      </c>
      <c r="DP123" s="188">
        <v>-284</v>
      </c>
      <c r="DQ123" s="188">
        <v>2342</v>
      </c>
      <c r="DS123" s="188">
        <v>7091</v>
      </c>
      <c r="DT123" s="188">
        <v>0</v>
      </c>
      <c r="DU123" s="188">
        <v>1292</v>
      </c>
      <c r="DV123" s="188">
        <v>2820</v>
      </c>
      <c r="DW123" s="188">
        <v>9104</v>
      </c>
      <c r="DX123" s="188">
        <v>7525</v>
      </c>
      <c r="DY123" s="188">
        <v>4857</v>
      </c>
      <c r="DZ123" s="188">
        <v>-204</v>
      </c>
      <c r="EA123" s="188">
        <v>-201</v>
      </c>
      <c r="EB123" s="188">
        <v>813</v>
      </c>
      <c r="ED123" s="188">
        <v>7083</v>
      </c>
      <c r="EE123" s="188">
        <v>0</v>
      </c>
      <c r="EF123" s="188">
        <v>1279</v>
      </c>
      <c r="EG123" s="188">
        <v>1817</v>
      </c>
      <c r="EH123" s="188">
        <v>5384</v>
      </c>
      <c r="EI123" s="188">
        <v>12679</v>
      </c>
      <c r="EJ123" s="188">
        <v>6437</v>
      </c>
      <c r="EK123" s="188">
        <v>-750</v>
      </c>
      <c r="EL123" s="188">
        <v>-100</v>
      </c>
      <c r="EM123" s="188">
        <v>0</v>
      </c>
      <c r="EO123" s="188">
        <v>6587</v>
      </c>
      <c r="EP123" s="188">
        <v>0</v>
      </c>
      <c r="EQ123" s="188">
        <v>5309</v>
      </c>
      <c r="ER123" s="188">
        <v>2590</v>
      </c>
      <c r="ES123" s="188">
        <v>3109</v>
      </c>
      <c r="ET123" s="188">
        <v>8996</v>
      </c>
      <c r="EU123" s="188">
        <v>5110</v>
      </c>
      <c r="EV123" s="188">
        <v>679</v>
      </c>
      <c r="EW123" s="188">
        <v>0</v>
      </c>
      <c r="EX123" s="188">
        <v>0</v>
      </c>
      <c r="EZ123" s="188">
        <v>6847</v>
      </c>
      <c r="FA123" s="188">
        <v>0</v>
      </c>
      <c r="FB123" s="188">
        <v>5058</v>
      </c>
      <c r="FC123" s="188">
        <v>4625</v>
      </c>
      <c r="FD123" s="188">
        <v>3561</v>
      </c>
      <c r="FE123" s="188">
        <v>4834</v>
      </c>
      <c r="FF123" s="188">
        <v>3996</v>
      </c>
      <c r="FG123" s="188">
        <v>-645</v>
      </c>
      <c r="FH123" s="188">
        <v>-283</v>
      </c>
      <c r="FI123" s="188">
        <v>3013</v>
      </c>
      <c r="FK123" s="188">
        <v>5037</v>
      </c>
      <c r="FL123" s="188">
        <v>0</v>
      </c>
      <c r="FM123" s="188">
        <v>6581</v>
      </c>
      <c r="FN123" s="188">
        <v>6693</v>
      </c>
      <c r="FO123" s="188">
        <v>3735</v>
      </c>
      <c r="FP123" s="188">
        <v>9320</v>
      </c>
      <c r="FQ123" s="188">
        <v>4199</v>
      </c>
      <c r="FR123" s="188">
        <v>-943</v>
      </c>
      <c r="FS123" s="188">
        <v>-102</v>
      </c>
      <c r="FT123" s="188">
        <v>245</v>
      </c>
      <c r="FV123" s="188">
        <v>5887</v>
      </c>
      <c r="FW123" s="188">
        <v>0</v>
      </c>
      <c r="FX123" s="188">
        <v>1973</v>
      </c>
      <c r="FY123" s="188">
        <v>4482</v>
      </c>
      <c r="FZ123" s="188">
        <v>6100</v>
      </c>
      <c r="GA123" s="188">
        <v>10768</v>
      </c>
      <c r="GB123" s="188">
        <v>5617</v>
      </c>
      <c r="GC123" s="188">
        <v>-944</v>
      </c>
      <c r="GD123" s="188">
        <v>-151</v>
      </c>
      <c r="GE123" s="188">
        <v>70</v>
      </c>
      <c r="GG123" s="188">
        <v>4857</v>
      </c>
      <c r="GH123" s="188">
        <v>0</v>
      </c>
      <c r="GI123" s="188">
        <v>7678</v>
      </c>
      <c r="GJ123" s="188">
        <v>2795</v>
      </c>
      <c r="GK123" s="188">
        <v>2265</v>
      </c>
      <c r="GL123" s="188">
        <v>6298</v>
      </c>
      <c r="GM123" s="188">
        <v>4766</v>
      </c>
      <c r="GN123" s="188">
        <v>-1083</v>
      </c>
      <c r="GO123" s="188">
        <v>-262</v>
      </c>
      <c r="GP123" s="188">
        <v>3140</v>
      </c>
      <c r="GR123" s="188">
        <v>6365</v>
      </c>
      <c r="GS123" s="188">
        <v>0</v>
      </c>
      <c r="GT123" s="188">
        <v>2020</v>
      </c>
      <c r="GU123" s="188">
        <v>3001</v>
      </c>
      <c r="GV123" s="188">
        <v>6191</v>
      </c>
      <c r="GW123" s="188">
        <v>10543</v>
      </c>
      <c r="GX123" s="188">
        <v>5256</v>
      </c>
      <c r="GY123" s="188">
        <v>-637</v>
      </c>
      <c r="GZ123" s="188">
        <v>0</v>
      </c>
      <c r="HA123" s="188">
        <v>0</v>
      </c>
      <c r="HC123" s="188">
        <v>6060</v>
      </c>
      <c r="HD123" s="188">
        <v>0</v>
      </c>
      <c r="HE123" s="188">
        <v>1438</v>
      </c>
      <c r="HF123" s="188">
        <v>3827</v>
      </c>
      <c r="HG123" s="188">
        <v>6322</v>
      </c>
      <c r="HH123" s="188">
        <v>10885</v>
      </c>
      <c r="HI123" s="188">
        <v>5415</v>
      </c>
      <c r="HJ123" s="188">
        <v>-1179</v>
      </c>
      <c r="HK123" s="188">
        <v>0</v>
      </c>
      <c r="HL123" s="188">
        <v>0</v>
      </c>
      <c r="HN123" s="188">
        <v>7078</v>
      </c>
      <c r="HO123" s="188">
        <v>0</v>
      </c>
      <c r="HP123" s="188">
        <v>1180</v>
      </c>
      <c r="HQ123" s="188">
        <v>1006</v>
      </c>
      <c r="HR123" s="188">
        <v>4542</v>
      </c>
      <c r="HS123" s="188">
        <v>13138</v>
      </c>
      <c r="HT123" s="188">
        <v>6482</v>
      </c>
      <c r="HU123" s="188">
        <v>-497</v>
      </c>
      <c r="HV123" s="188">
        <v>-202</v>
      </c>
      <c r="HW123" s="188">
        <v>0</v>
      </c>
      <c r="HY123" s="188">
        <v>5961</v>
      </c>
      <c r="HZ123" s="188">
        <v>0</v>
      </c>
      <c r="IA123" s="188">
        <v>6558</v>
      </c>
      <c r="IB123" s="188">
        <v>6203</v>
      </c>
      <c r="IC123" s="188">
        <v>4147</v>
      </c>
      <c r="ID123" s="188">
        <v>3859</v>
      </c>
      <c r="IE123" s="188">
        <v>5209</v>
      </c>
      <c r="IF123" s="188">
        <v>-1712</v>
      </c>
      <c r="IG123" s="188">
        <v>-263</v>
      </c>
      <c r="IH123" s="188">
        <v>1175</v>
      </c>
      <c r="IJ123" s="188">
        <v>7081</v>
      </c>
      <c r="IK123" s="188">
        <v>0</v>
      </c>
      <c r="IL123" s="188">
        <v>946</v>
      </c>
      <c r="IM123" s="188">
        <v>3333</v>
      </c>
      <c r="IN123" s="188">
        <v>8256</v>
      </c>
      <c r="IO123" s="188">
        <v>6631</v>
      </c>
      <c r="IP123" s="188">
        <v>6609</v>
      </c>
      <c r="IQ123" s="188">
        <v>-367</v>
      </c>
      <c r="IR123" s="188">
        <v>-202</v>
      </c>
      <c r="IS123" s="188">
        <v>0</v>
      </c>
      <c r="IU123" s="188">
        <v>5962</v>
      </c>
      <c r="IV123" s="188">
        <v>0</v>
      </c>
      <c r="IW123" s="188">
        <v>7130</v>
      </c>
      <c r="IX123" s="188">
        <v>4641</v>
      </c>
      <c r="IY123" s="188">
        <v>3273</v>
      </c>
      <c r="IZ123" s="188">
        <v>5789</v>
      </c>
      <c r="JA123" s="188">
        <v>5183</v>
      </c>
      <c r="JB123" s="188">
        <v>-1035</v>
      </c>
      <c r="JC123" s="188">
        <v>-251</v>
      </c>
      <c r="JD123" s="188">
        <v>974</v>
      </c>
      <c r="JF123" s="188">
        <v>6961</v>
      </c>
      <c r="JG123" s="188">
        <v>0</v>
      </c>
      <c r="JH123" s="188">
        <v>7109</v>
      </c>
      <c r="JI123" s="188">
        <v>9310</v>
      </c>
      <c r="JJ123" s="188">
        <v>4355</v>
      </c>
      <c r="JK123" s="188">
        <v>2297</v>
      </c>
      <c r="JL123" s="188">
        <v>4132</v>
      </c>
      <c r="JM123" s="188">
        <v>-2695</v>
      </c>
      <c r="JN123" s="188">
        <v>0</v>
      </c>
      <c r="JO123" s="188">
        <v>173</v>
      </c>
      <c r="JQ123" s="188">
        <v>7075</v>
      </c>
      <c r="JR123" s="188">
        <v>0</v>
      </c>
      <c r="JS123" s="188">
        <v>993</v>
      </c>
      <c r="JT123" s="188">
        <v>2613</v>
      </c>
      <c r="JU123" s="188">
        <v>8918</v>
      </c>
      <c r="JV123" s="188">
        <v>5029</v>
      </c>
      <c r="JW123" s="188">
        <v>6581</v>
      </c>
      <c r="JX123" s="188">
        <v>-297</v>
      </c>
      <c r="JY123" s="188">
        <v>-201</v>
      </c>
      <c r="JZ123" s="188">
        <v>0</v>
      </c>
      <c r="KB123" s="188">
        <v>4608</v>
      </c>
      <c r="KC123" s="188">
        <v>0</v>
      </c>
      <c r="KD123" s="188">
        <v>6606</v>
      </c>
      <c r="KE123" s="188">
        <v>1354</v>
      </c>
      <c r="KF123" s="188">
        <v>-216</v>
      </c>
      <c r="KG123" s="188">
        <v>9508</v>
      </c>
      <c r="KH123" s="188">
        <v>3897</v>
      </c>
      <c r="KI123" s="188">
        <v>-1049</v>
      </c>
      <c r="KJ123" s="188">
        <v>-262</v>
      </c>
      <c r="KK123" s="188">
        <v>3069</v>
      </c>
      <c r="KM123" s="188">
        <v>7099</v>
      </c>
      <c r="KN123" s="188">
        <v>0</v>
      </c>
      <c r="KO123" s="188">
        <v>7609</v>
      </c>
      <c r="KP123" s="188">
        <v>3144</v>
      </c>
      <c r="KQ123" s="188">
        <v>4968</v>
      </c>
      <c r="KR123" s="188">
        <v>2640</v>
      </c>
      <c r="KS123" s="188">
        <v>3864</v>
      </c>
      <c r="KT123" s="188">
        <v>3919</v>
      </c>
      <c r="KU123" s="188">
        <v>-202</v>
      </c>
      <c r="KV123" s="188">
        <v>38</v>
      </c>
      <c r="KX123" s="188">
        <v>6078</v>
      </c>
      <c r="KY123" s="188">
        <v>0</v>
      </c>
      <c r="KZ123" s="188">
        <v>1000</v>
      </c>
      <c r="LA123" s="188">
        <v>1962</v>
      </c>
      <c r="LB123" s="188">
        <v>5696</v>
      </c>
      <c r="LC123" s="188">
        <v>10990</v>
      </c>
      <c r="LD123" s="188">
        <v>7097</v>
      </c>
      <c r="LE123" s="188">
        <v>-1490</v>
      </c>
      <c r="LF123" s="188">
        <v>-201</v>
      </c>
      <c r="LG123" s="188">
        <v>0</v>
      </c>
      <c r="LI123" s="188">
        <v>7101</v>
      </c>
      <c r="LJ123" s="188">
        <v>0</v>
      </c>
      <c r="LK123" s="188">
        <v>6992</v>
      </c>
      <c r="LL123" s="188">
        <v>2624</v>
      </c>
      <c r="LM123" s="188">
        <v>6191</v>
      </c>
      <c r="LN123" s="188">
        <v>1853</v>
      </c>
      <c r="LO123" s="188">
        <v>3940</v>
      </c>
      <c r="LP123" s="188">
        <v>4589</v>
      </c>
      <c r="LQ123" s="188">
        <v>-233</v>
      </c>
      <c r="LR123" s="188">
        <v>47</v>
      </c>
      <c r="LT123" s="188">
        <v>6084</v>
      </c>
      <c r="LU123" s="188">
        <v>0</v>
      </c>
      <c r="LV123" s="188">
        <v>1241</v>
      </c>
      <c r="LW123" s="188">
        <v>3747</v>
      </c>
      <c r="LX123" s="188">
        <v>6634</v>
      </c>
      <c r="LY123" s="188">
        <v>4379</v>
      </c>
      <c r="LZ123" s="188">
        <v>8510</v>
      </c>
      <c r="MA123" s="188">
        <v>380</v>
      </c>
      <c r="MB123" s="188">
        <v>-151</v>
      </c>
      <c r="MC123" s="188">
        <v>0</v>
      </c>
    </row>
    <row r="124" spans="2:341">
      <c r="B124" s="208">
        <f t="shared" si="30"/>
        <v>6408.0666666666666</v>
      </c>
      <c r="C124" s="208">
        <f t="shared" si="31"/>
        <v>0</v>
      </c>
      <c r="D124" s="208">
        <f t="shared" si="32"/>
        <v>3980.7666666666669</v>
      </c>
      <c r="E124" s="208">
        <f t="shared" si="33"/>
        <v>3686.1</v>
      </c>
      <c r="F124" s="208">
        <f t="shared" si="34"/>
        <v>5238.4666666666662</v>
      </c>
      <c r="G124" s="208">
        <f t="shared" si="35"/>
        <v>7300.2</v>
      </c>
      <c r="H124" s="208">
        <f t="shared" si="36"/>
        <v>5267.4333333333334</v>
      </c>
      <c r="I124" s="208">
        <f t="shared" si="37"/>
        <v>-391.8</v>
      </c>
      <c r="J124" s="208">
        <f t="shared" si="38"/>
        <v>-168.5</v>
      </c>
      <c r="K124" s="208">
        <f t="shared" si="39"/>
        <v>653.6</v>
      </c>
      <c r="M124" s="188">
        <v>7082</v>
      </c>
      <c r="N124" s="188">
        <v>0</v>
      </c>
      <c r="O124" s="188">
        <v>1609</v>
      </c>
      <c r="P124" s="188">
        <v>3425</v>
      </c>
      <c r="Q124" s="188">
        <v>9280</v>
      </c>
      <c r="R124" s="188">
        <v>4562</v>
      </c>
      <c r="S124" s="188">
        <v>6344</v>
      </c>
      <c r="T124" s="188">
        <v>-1565</v>
      </c>
      <c r="U124" s="188">
        <v>-151</v>
      </c>
      <c r="V124" s="188">
        <v>0</v>
      </c>
      <c r="X124" s="188">
        <v>7078</v>
      </c>
      <c r="Y124" s="188">
        <v>0</v>
      </c>
      <c r="Z124" s="188">
        <v>1606</v>
      </c>
      <c r="AA124" s="188">
        <v>952</v>
      </c>
      <c r="AB124" s="188">
        <v>4391</v>
      </c>
      <c r="AC124" s="188">
        <v>12870</v>
      </c>
      <c r="AD124" s="188">
        <v>4501</v>
      </c>
      <c r="AE124" s="188">
        <v>-1338</v>
      </c>
      <c r="AF124" s="188">
        <v>-102</v>
      </c>
      <c r="AG124" s="188">
        <v>1070</v>
      </c>
      <c r="AI124" s="188">
        <v>6887</v>
      </c>
      <c r="AJ124" s="188">
        <v>0</v>
      </c>
      <c r="AK124" s="188">
        <v>7691</v>
      </c>
      <c r="AL124" s="188">
        <v>3387</v>
      </c>
      <c r="AM124" s="188">
        <v>1698</v>
      </c>
      <c r="AN124" s="188">
        <v>6654</v>
      </c>
      <c r="AO124" s="188">
        <v>3756</v>
      </c>
      <c r="AP124" s="188">
        <v>-658</v>
      </c>
      <c r="AQ124" s="188">
        <v>-284</v>
      </c>
      <c r="AR124" s="188">
        <v>1509</v>
      </c>
      <c r="AT124" s="188">
        <v>7082</v>
      </c>
      <c r="AU124" s="188">
        <v>0</v>
      </c>
      <c r="AV124" s="188">
        <v>1181</v>
      </c>
      <c r="AW124" s="188">
        <v>2438</v>
      </c>
      <c r="AX124" s="188">
        <v>6665</v>
      </c>
      <c r="AY124" s="188">
        <v>8570</v>
      </c>
      <c r="AZ124" s="188">
        <v>6626</v>
      </c>
      <c r="BA124" s="188">
        <v>-1757</v>
      </c>
      <c r="BB124" s="188">
        <v>-151</v>
      </c>
      <c r="BC124" s="188">
        <v>0</v>
      </c>
      <c r="BE124" s="188">
        <v>5967</v>
      </c>
      <c r="BF124" s="188">
        <v>0</v>
      </c>
      <c r="BG124" s="188">
        <v>6826</v>
      </c>
      <c r="BH124" s="188">
        <v>6955</v>
      </c>
      <c r="BI124" s="188">
        <v>3184</v>
      </c>
      <c r="BJ124" s="188">
        <v>3117</v>
      </c>
      <c r="BK124" s="188">
        <v>5255</v>
      </c>
      <c r="BL124" s="188">
        <v>-1335</v>
      </c>
      <c r="BM124" s="188">
        <v>-263</v>
      </c>
      <c r="BN124" s="188">
        <v>612</v>
      </c>
      <c r="BP124" s="188">
        <v>6332</v>
      </c>
      <c r="BQ124" s="188">
        <v>0</v>
      </c>
      <c r="BR124" s="188">
        <v>983</v>
      </c>
      <c r="BS124" s="188">
        <v>1855</v>
      </c>
      <c r="BT124" s="188">
        <v>6454</v>
      </c>
      <c r="BU124" s="188">
        <v>9072</v>
      </c>
      <c r="BV124" s="188">
        <v>6910</v>
      </c>
      <c r="BW124" s="188">
        <v>-578</v>
      </c>
      <c r="BX124" s="188">
        <v>-151</v>
      </c>
      <c r="BY124" s="188">
        <v>0</v>
      </c>
      <c r="CA124" s="188">
        <v>6874</v>
      </c>
      <c r="CB124" s="188">
        <v>0</v>
      </c>
      <c r="CC124" s="188">
        <v>8374</v>
      </c>
      <c r="CD124" s="188">
        <v>3740</v>
      </c>
      <c r="CE124" s="188">
        <v>1419</v>
      </c>
      <c r="CF124" s="188">
        <v>4856</v>
      </c>
      <c r="CG124" s="188">
        <v>4070</v>
      </c>
      <c r="CH124" s="188">
        <v>-29</v>
      </c>
      <c r="CI124" s="188">
        <v>-304</v>
      </c>
      <c r="CJ124" s="188">
        <v>2500</v>
      </c>
      <c r="CL124" s="188">
        <v>5057</v>
      </c>
      <c r="CM124" s="188">
        <v>0</v>
      </c>
      <c r="CN124" s="188">
        <v>7085</v>
      </c>
      <c r="CO124" s="188">
        <v>7015</v>
      </c>
      <c r="CP124" s="188">
        <v>6389</v>
      </c>
      <c r="CQ124" s="188">
        <v>2626</v>
      </c>
      <c r="CR124" s="188">
        <v>4177</v>
      </c>
      <c r="CS124" s="188">
        <v>1682</v>
      </c>
      <c r="CT124" s="188">
        <v>-100</v>
      </c>
      <c r="CU124" s="188">
        <v>78</v>
      </c>
      <c r="CV124" s="190"/>
      <c r="CW124" s="188">
        <v>6070</v>
      </c>
      <c r="CX124" s="188">
        <v>0</v>
      </c>
      <c r="CY124" s="188">
        <v>2148</v>
      </c>
      <c r="CZ124" s="188">
        <v>4536</v>
      </c>
      <c r="DA124" s="188">
        <v>8052</v>
      </c>
      <c r="DB124" s="188">
        <v>7288</v>
      </c>
      <c r="DC124" s="188">
        <v>5667</v>
      </c>
      <c r="DD124" s="188">
        <v>-968</v>
      </c>
      <c r="DE124" s="188">
        <v>0</v>
      </c>
      <c r="DF124" s="188">
        <v>0</v>
      </c>
      <c r="DH124" s="188">
        <v>6935</v>
      </c>
      <c r="DI124" s="188">
        <v>0</v>
      </c>
      <c r="DJ124" s="188">
        <v>1906</v>
      </c>
      <c r="DK124" s="188">
        <v>2560</v>
      </c>
      <c r="DL124" s="188">
        <v>2696</v>
      </c>
      <c r="DM124" s="188">
        <v>11356</v>
      </c>
      <c r="DN124" s="188">
        <v>3826</v>
      </c>
      <c r="DO124" s="188">
        <v>651</v>
      </c>
      <c r="DP124" s="188">
        <v>-284</v>
      </c>
      <c r="DQ124" s="188">
        <v>2110</v>
      </c>
      <c r="DS124" s="188">
        <v>7085</v>
      </c>
      <c r="DT124" s="188">
        <v>0</v>
      </c>
      <c r="DU124" s="188">
        <v>1323</v>
      </c>
      <c r="DV124" s="188">
        <v>3132</v>
      </c>
      <c r="DW124" s="188">
        <v>9590</v>
      </c>
      <c r="DX124" s="188">
        <v>7627</v>
      </c>
      <c r="DY124" s="188">
        <v>4857</v>
      </c>
      <c r="DZ124" s="188">
        <v>-250</v>
      </c>
      <c r="EA124" s="188">
        <v>-202</v>
      </c>
      <c r="EB124" s="188">
        <v>790</v>
      </c>
      <c r="ED124" s="188">
        <v>7084</v>
      </c>
      <c r="EE124" s="188">
        <v>0</v>
      </c>
      <c r="EF124" s="188">
        <v>1335</v>
      </c>
      <c r="EG124" s="188">
        <v>2098</v>
      </c>
      <c r="EH124" s="188">
        <v>5740</v>
      </c>
      <c r="EI124" s="188">
        <v>12652</v>
      </c>
      <c r="EJ124" s="188">
        <v>6439</v>
      </c>
      <c r="EK124" s="188">
        <v>-624</v>
      </c>
      <c r="EL124" s="188">
        <v>-100</v>
      </c>
      <c r="EM124" s="188">
        <v>0</v>
      </c>
      <c r="EO124" s="188">
        <v>6588</v>
      </c>
      <c r="EP124" s="188">
        <v>0</v>
      </c>
      <c r="EQ124" s="188">
        <v>5283</v>
      </c>
      <c r="ER124" s="188">
        <v>2576</v>
      </c>
      <c r="ES124" s="188">
        <v>3260</v>
      </c>
      <c r="ET124" s="188">
        <v>8973</v>
      </c>
      <c r="EU124" s="188">
        <v>5111</v>
      </c>
      <c r="EV124" s="188">
        <v>681</v>
      </c>
      <c r="EW124" s="188">
        <v>0</v>
      </c>
      <c r="EX124" s="188">
        <v>0</v>
      </c>
      <c r="EZ124" s="188">
        <v>6842</v>
      </c>
      <c r="FA124" s="188">
        <v>0</v>
      </c>
      <c r="FB124" s="188">
        <v>5125</v>
      </c>
      <c r="FC124" s="188">
        <v>4652</v>
      </c>
      <c r="FD124" s="188">
        <v>3757</v>
      </c>
      <c r="FE124" s="188">
        <v>4938</v>
      </c>
      <c r="FF124" s="188">
        <v>3996</v>
      </c>
      <c r="FG124" s="188">
        <v>-788</v>
      </c>
      <c r="FH124" s="188">
        <v>-283</v>
      </c>
      <c r="FI124" s="188">
        <v>2809</v>
      </c>
      <c r="FK124" s="188">
        <v>5026</v>
      </c>
      <c r="FL124" s="188">
        <v>0</v>
      </c>
      <c r="FM124" s="188">
        <v>6584</v>
      </c>
      <c r="FN124" s="188">
        <v>6701</v>
      </c>
      <c r="FO124" s="188">
        <v>3586</v>
      </c>
      <c r="FP124" s="188">
        <v>9403</v>
      </c>
      <c r="FQ124" s="188">
        <v>4199</v>
      </c>
      <c r="FR124" s="188">
        <v>-894</v>
      </c>
      <c r="FS124" s="188">
        <v>-101</v>
      </c>
      <c r="FT124" s="188">
        <v>227</v>
      </c>
      <c r="FV124" s="188">
        <v>5883</v>
      </c>
      <c r="FW124" s="188">
        <v>0</v>
      </c>
      <c r="FX124" s="188">
        <v>1986</v>
      </c>
      <c r="FY124" s="188">
        <v>4545</v>
      </c>
      <c r="FZ124" s="188">
        <v>6334</v>
      </c>
      <c r="GA124" s="188">
        <v>10552</v>
      </c>
      <c r="GB124" s="188">
        <v>5617</v>
      </c>
      <c r="GC124" s="188">
        <v>-979</v>
      </c>
      <c r="GD124" s="188">
        <v>-150</v>
      </c>
      <c r="GE124" s="188">
        <v>52</v>
      </c>
      <c r="GG124" s="188">
        <v>4872</v>
      </c>
      <c r="GH124" s="188">
        <v>0</v>
      </c>
      <c r="GI124" s="188">
        <v>7689</v>
      </c>
      <c r="GJ124" s="188">
        <v>2824</v>
      </c>
      <c r="GK124" s="188">
        <v>2238</v>
      </c>
      <c r="GL124" s="188">
        <v>6341</v>
      </c>
      <c r="GM124" s="188">
        <v>4766</v>
      </c>
      <c r="GN124" s="188">
        <v>-840</v>
      </c>
      <c r="GO124" s="188">
        <v>-262</v>
      </c>
      <c r="GP124" s="188">
        <v>2951</v>
      </c>
      <c r="GR124" s="188">
        <v>6380</v>
      </c>
      <c r="GS124" s="188">
        <v>0</v>
      </c>
      <c r="GT124" s="188">
        <v>1995</v>
      </c>
      <c r="GU124" s="188">
        <v>2941</v>
      </c>
      <c r="GV124" s="188">
        <v>6207</v>
      </c>
      <c r="GW124" s="188">
        <v>10586</v>
      </c>
      <c r="GX124" s="188">
        <v>5255</v>
      </c>
      <c r="GY124" s="188">
        <v>-525</v>
      </c>
      <c r="GZ124" s="188">
        <v>0</v>
      </c>
      <c r="HA124" s="188">
        <v>0</v>
      </c>
      <c r="HC124" s="188">
        <v>6068</v>
      </c>
      <c r="HD124" s="188">
        <v>0</v>
      </c>
      <c r="HE124" s="188">
        <v>1459</v>
      </c>
      <c r="HF124" s="188">
        <v>3775</v>
      </c>
      <c r="HG124" s="188">
        <v>6702</v>
      </c>
      <c r="HH124" s="188">
        <v>10904</v>
      </c>
      <c r="HI124" s="188">
        <v>5370</v>
      </c>
      <c r="HJ124" s="188">
        <v>-1412</v>
      </c>
      <c r="HK124" s="188">
        <v>0</v>
      </c>
      <c r="HL124" s="188">
        <v>0</v>
      </c>
      <c r="HN124" s="188">
        <v>7084</v>
      </c>
      <c r="HO124" s="188">
        <v>0</v>
      </c>
      <c r="HP124" s="188">
        <v>1222</v>
      </c>
      <c r="HQ124" s="188">
        <v>1060</v>
      </c>
      <c r="HR124" s="188">
        <v>4876</v>
      </c>
      <c r="HS124" s="188">
        <v>13173</v>
      </c>
      <c r="HT124" s="188">
        <v>6482</v>
      </c>
      <c r="HU124" s="188">
        <v>-483</v>
      </c>
      <c r="HV124" s="188">
        <v>-201</v>
      </c>
      <c r="HW124" s="188">
        <v>0</v>
      </c>
      <c r="HY124" s="188">
        <v>5962</v>
      </c>
      <c r="HZ124" s="188">
        <v>0</v>
      </c>
      <c r="IA124" s="188">
        <v>6573</v>
      </c>
      <c r="IB124" s="188">
        <v>6281</v>
      </c>
      <c r="IC124" s="188">
        <v>4257</v>
      </c>
      <c r="ID124" s="188">
        <v>3740</v>
      </c>
      <c r="IE124" s="188">
        <v>5209</v>
      </c>
      <c r="IF124" s="188">
        <v>-1565</v>
      </c>
      <c r="IG124" s="188">
        <v>-263</v>
      </c>
      <c r="IH124" s="188">
        <v>964</v>
      </c>
      <c r="IJ124" s="188">
        <v>7074</v>
      </c>
      <c r="IK124" s="188">
        <v>0</v>
      </c>
      <c r="IL124" s="188">
        <v>943</v>
      </c>
      <c r="IM124" s="188">
        <v>3474</v>
      </c>
      <c r="IN124" s="188">
        <v>8733</v>
      </c>
      <c r="IO124" s="188">
        <v>6503</v>
      </c>
      <c r="IP124" s="188">
        <v>6586</v>
      </c>
      <c r="IQ124" s="188">
        <v>-120</v>
      </c>
      <c r="IR124" s="188">
        <v>-201</v>
      </c>
      <c r="IS124" s="188">
        <v>0</v>
      </c>
      <c r="IU124" s="188">
        <v>5960</v>
      </c>
      <c r="IV124" s="188">
        <v>0</v>
      </c>
      <c r="IW124" s="188">
        <v>7147</v>
      </c>
      <c r="IX124" s="188">
        <v>4694</v>
      </c>
      <c r="IY124" s="188">
        <v>3493</v>
      </c>
      <c r="IZ124" s="188">
        <v>5753</v>
      </c>
      <c r="JA124" s="188">
        <v>5183</v>
      </c>
      <c r="JB124" s="188">
        <v>-1442</v>
      </c>
      <c r="JC124" s="188">
        <v>-251</v>
      </c>
      <c r="JD124" s="188">
        <v>819</v>
      </c>
      <c r="JF124" s="188">
        <v>6959</v>
      </c>
      <c r="JG124" s="188">
        <v>0</v>
      </c>
      <c r="JH124" s="188">
        <v>6987</v>
      </c>
      <c r="JI124" s="188">
        <v>9394</v>
      </c>
      <c r="JJ124" s="188">
        <v>4783</v>
      </c>
      <c r="JK124" s="188">
        <v>2358</v>
      </c>
      <c r="JL124" s="188">
        <v>4132</v>
      </c>
      <c r="JM124" s="188">
        <v>-2568</v>
      </c>
      <c r="JN124" s="188">
        <v>0</v>
      </c>
      <c r="JO124" s="188">
        <v>109</v>
      </c>
      <c r="JQ124" s="188">
        <v>7070</v>
      </c>
      <c r="JR124" s="188">
        <v>0</v>
      </c>
      <c r="JS124" s="188">
        <v>994</v>
      </c>
      <c r="JT124" s="188">
        <v>2693</v>
      </c>
      <c r="JU124" s="188">
        <v>9470</v>
      </c>
      <c r="JV124" s="188">
        <v>5041</v>
      </c>
      <c r="JW124" s="188">
        <v>6578</v>
      </c>
      <c r="JX124" s="188">
        <v>-270</v>
      </c>
      <c r="JY124" s="188">
        <v>-201</v>
      </c>
      <c r="JZ124" s="188">
        <v>0</v>
      </c>
      <c r="KB124" s="188">
        <v>4584</v>
      </c>
      <c r="KC124" s="188">
        <v>0</v>
      </c>
      <c r="KD124" s="188">
        <v>6476</v>
      </c>
      <c r="KE124" s="188">
        <v>1353</v>
      </c>
      <c r="KF124" s="188">
        <v>-157</v>
      </c>
      <c r="KG124" s="188">
        <v>9518</v>
      </c>
      <c r="KH124" s="188">
        <v>3897</v>
      </c>
      <c r="KI124" s="188">
        <v>-1142</v>
      </c>
      <c r="KJ124" s="188">
        <v>-262</v>
      </c>
      <c r="KK124" s="188">
        <v>2934</v>
      </c>
      <c r="KM124" s="188">
        <v>7094</v>
      </c>
      <c r="KN124" s="188">
        <v>0</v>
      </c>
      <c r="KO124" s="188">
        <v>7560</v>
      </c>
      <c r="KP124" s="188">
        <v>3137</v>
      </c>
      <c r="KQ124" s="188">
        <v>5031</v>
      </c>
      <c r="KR124" s="188">
        <v>2660</v>
      </c>
      <c r="KS124" s="188">
        <v>3864</v>
      </c>
      <c r="KT124" s="188">
        <v>4083</v>
      </c>
      <c r="KU124" s="188">
        <v>-202</v>
      </c>
      <c r="KV124" s="188">
        <v>29</v>
      </c>
      <c r="KX124" s="188">
        <v>6079</v>
      </c>
      <c r="KY124" s="188">
        <v>0</v>
      </c>
      <c r="KZ124" s="188">
        <v>1031</v>
      </c>
      <c r="LA124" s="188">
        <v>2024</v>
      </c>
      <c r="LB124" s="188">
        <v>6022</v>
      </c>
      <c r="LC124" s="188">
        <v>10930</v>
      </c>
      <c r="LD124" s="188">
        <v>7008</v>
      </c>
      <c r="LE124" s="188">
        <v>-1580</v>
      </c>
      <c r="LF124" s="188">
        <v>-202</v>
      </c>
      <c r="LG124" s="188">
        <v>0</v>
      </c>
      <c r="LI124" s="188">
        <v>7099</v>
      </c>
      <c r="LJ124" s="188">
        <v>0</v>
      </c>
      <c r="LK124" s="188">
        <v>7040</v>
      </c>
      <c r="LL124" s="188">
        <v>2623</v>
      </c>
      <c r="LM124" s="188">
        <v>6235</v>
      </c>
      <c r="LN124" s="188">
        <v>1935</v>
      </c>
      <c r="LO124" s="188">
        <v>3940</v>
      </c>
      <c r="LP124" s="188">
        <v>4605</v>
      </c>
      <c r="LQ124" s="188">
        <v>-233</v>
      </c>
      <c r="LR124" s="188">
        <v>45</v>
      </c>
      <c r="LT124" s="188">
        <v>6085</v>
      </c>
      <c r="LU124" s="188">
        <v>0</v>
      </c>
      <c r="LV124" s="188">
        <v>1262</v>
      </c>
      <c r="LW124" s="188">
        <v>3743</v>
      </c>
      <c r="LX124" s="188">
        <v>6769</v>
      </c>
      <c r="LY124" s="188">
        <v>4448</v>
      </c>
      <c r="LZ124" s="188">
        <v>8402</v>
      </c>
      <c r="MA124" s="188">
        <v>254</v>
      </c>
      <c r="MB124" s="188">
        <v>-151</v>
      </c>
      <c r="MC124" s="188">
        <v>0</v>
      </c>
    </row>
    <row r="125" spans="2:341">
      <c r="B125" s="208">
        <f t="shared" si="30"/>
        <v>6410.6</v>
      </c>
      <c r="C125" s="208">
        <f t="shared" si="31"/>
        <v>0</v>
      </c>
      <c r="D125" s="208">
        <f t="shared" si="32"/>
        <v>3984.4333333333334</v>
      </c>
      <c r="E125" s="208">
        <f t="shared" si="33"/>
        <v>3749.9333333333334</v>
      </c>
      <c r="F125" s="208">
        <f t="shared" si="34"/>
        <v>5436.5</v>
      </c>
      <c r="G125" s="208">
        <f t="shared" si="35"/>
        <v>7297.5333333333338</v>
      </c>
      <c r="H125" s="208">
        <f t="shared" si="36"/>
        <v>5247.2</v>
      </c>
      <c r="I125" s="208">
        <f t="shared" si="37"/>
        <v>-385</v>
      </c>
      <c r="J125" s="208">
        <f t="shared" si="38"/>
        <v>-168.53333333333333</v>
      </c>
      <c r="K125" s="208">
        <f t="shared" si="39"/>
        <v>594.43333333333328</v>
      </c>
      <c r="M125" s="188">
        <v>7076</v>
      </c>
      <c r="N125" s="188">
        <v>0</v>
      </c>
      <c r="O125" s="188">
        <v>1622</v>
      </c>
      <c r="P125" s="188">
        <v>3528</v>
      </c>
      <c r="Q125" s="188">
        <v>9554</v>
      </c>
      <c r="R125" s="188">
        <v>4353</v>
      </c>
      <c r="S125" s="188">
        <v>6306</v>
      </c>
      <c r="T125" s="188">
        <v>-1620</v>
      </c>
      <c r="U125" s="188">
        <v>-151</v>
      </c>
      <c r="V125" s="188">
        <v>0</v>
      </c>
      <c r="X125" s="188">
        <v>7071</v>
      </c>
      <c r="Y125" s="188">
        <v>0</v>
      </c>
      <c r="Z125" s="188">
        <v>1637</v>
      </c>
      <c r="AA125" s="188">
        <v>1079</v>
      </c>
      <c r="AB125" s="188">
        <v>4782</v>
      </c>
      <c r="AC125" s="188">
        <v>12719</v>
      </c>
      <c r="AD125" s="188">
        <v>4501</v>
      </c>
      <c r="AE125" s="188">
        <v>-1458</v>
      </c>
      <c r="AF125" s="188">
        <v>-102</v>
      </c>
      <c r="AG125" s="188">
        <v>962</v>
      </c>
      <c r="AI125" s="188">
        <v>6888</v>
      </c>
      <c r="AJ125" s="188">
        <v>0</v>
      </c>
      <c r="AK125" s="188">
        <v>7686</v>
      </c>
      <c r="AL125" s="188">
        <v>3489</v>
      </c>
      <c r="AM125" s="188">
        <v>1740</v>
      </c>
      <c r="AN125" s="188">
        <v>6706</v>
      </c>
      <c r="AO125" s="188">
        <v>3756</v>
      </c>
      <c r="AP125" s="188">
        <v>-793</v>
      </c>
      <c r="AQ125" s="188">
        <v>-284</v>
      </c>
      <c r="AR125" s="188">
        <v>1310</v>
      </c>
      <c r="AT125" s="188">
        <v>7082</v>
      </c>
      <c r="AU125" s="188">
        <v>0</v>
      </c>
      <c r="AV125" s="188">
        <v>1157</v>
      </c>
      <c r="AW125" s="188">
        <v>2438</v>
      </c>
      <c r="AX125" s="188">
        <v>7137</v>
      </c>
      <c r="AY125" s="188">
        <v>8380</v>
      </c>
      <c r="AZ125" s="188">
        <v>6514</v>
      </c>
      <c r="BA125" s="188">
        <v>-1770</v>
      </c>
      <c r="BB125" s="188">
        <v>-151</v>
      </c>
      <c r="BC125" s="188">
        <v>0</v>
      </c>
      <c r="BE125" s="188">
        <v>5976</v>
      </c>
      <c r="BF125" s="188">
        <v>0</v>
      </c>
      <c r="BG125" s="188">
        <v>6892</v>
      </c>
      <c r="BH125" s="188">
        <v>7243</v>
      </c>
      <c r="BI125" s="188">
        <v>3291</v>
      </c>
      <c r="BJ125" s="188">
        <v>3174</v>
      </c>
      <c r="BK125" s="188">
        <v>5255</v>
      </c>
      <c r="BL125" s="188">
        <v>-1528</v>
      </c>
      <c r="BM125" s="188">
        <v>-264</v>
      </c>
      <c r="BN125" s="188">
        <v>559</v>
      </c>
      <c r="BP125" s="188">
        <v>6308</v>
      </c>
      <c r="BQ125" s="188">
        <v>0</v>
      </c>
      <c r="BR125" s="188">
        <v>1007</v>
      </c>
      <c r="BS125" s="188">
        <v>2024</v>
      </c>
      <c r="BT125" s="188">
        <v>6731</v>
      </c>
      <c r="BU125" s="188">
        <v>8989</v>
      </c>
      <c r="BV125" s="188">
        <v>6754</v>
      </c>
      <c r="BW125" s="188">
        <v>-516</v>
      </c>
      <c r="BX125" s="188">
        <v>-151</v>
      </c>
      <c r="BY125" s="188">
        <v>0</v>
      </c>
      <c r="CA125" s="188">
        <v>6878</v>
      </c>
      <c r="CB125" s="188">
        <v>0</v>
      </c>
      <c r="CC125" s="188">
        <v>8451</v>
      </c>
      <c r="CD125" s="188">
        <v>3823</v>
      </c>
      <c r="CE125" s="188">
        <v>1535</v>
      </c>
      <c r="CF125" s="188">
        <v>4709</v>
      </c>
      <c r="CG125" s="188">
        <v>4070</v>
      </c>
      <c r="CH125" s="188">
        <v>71</v>
      </c>
      <c r="CI125" s="188">
        <v>-304</v>
      </c>
      <c r="CJ125" s="188">
        <v>2333</v>
      </c>
      <c r="CL125" s="188">
        <v>5056</v>
      </c>
      <c r="CM125" s="188">
        <v>0</v>
      </c>
      <c r="CN125" s="188">
        <v>7066</v>
      </c>
      <c r="CO125" s="188">
        <v>7055</v>
      </c>
      <c r="CP125" s="188">
        <v>6068</v>
      </c>
      <c r="CQ125" s="188">
        <v>2673</v>
      </c>
      <c r="CR125" s="188">
        <v>4177</v>
      </c>
      <c r="CS125" s="188">
        <v>1593</v>
      </c>
      <c r="CT125" s="188">
        <v>-100</v>
      </c>
      <c r="CU125" s="188">
        <v>78</v>
      </c>
      <c r="CV125" s="190"/>
      <c r="CW125" s="188">
        <v>6072</v>
      </c>
      <c r="CX125" s="188">
        <v>0</v>
      </c>
      <c r="CY125" s="188">
        <v>2135</v>
      </c>
      <c r="CZ125" s="188">
        <v>4430</v>
      </c>
      <c r="DA125" s="188">
        <v>7914</v>
      </c>
      <c r="DB125" s="188">
        <v>7476</v>
      </c>
      <c r="DC125" s="188">
        <v>5638</v>
      </c>
      <c r="DD125" s="188">
        <v>-831</v>
      </c>
      <c r="DE125" s="188">
        <v>0</v>
      </c>
      <c r="DF125" s="188">
        <v>0</v>
      </c>
      <c r="DH125" s="188">
        <v>6937</v>
      </c>
      <c r="DI125" s="188">
        <v>0</v>
      </c>
      <c r="DJ125" s="188">
        <v>1925</v>
      </c>
      <c r="DK125" s="188">
        <v>2548</v>
      </c>
      <c r="DL125" s="188">
        <v>2653</v>
      </c>
      <c r="DM125" s="188">
        <v>11565</v>
      </c>
      <c r="DN125" s="188">
        <v>3826</v>
      </c>
      <c r="DO125" s="188">
        <v>719</v>
      </c>
      <c r="DP125" s="188">
        <v>-284</v>
      </c>
      <c r="DQ125" s="188">
        <v>1861</v>
      </c>
      <c r="DS125" s="188">
        <v>7087</v>
      </c>
      <c r="DT125" s="188">
        <v>0</v>
      </c>
      <c r="DU125" s="188">
        <v>1300</v>
      </c>
      <c r="DV125" s="188">
        <v>3155</v>
      </c>
      <c r="DW125" s="188">
        <v>9938</v>
      </c>
      <c r="DX125" s="188">
        <v>7727</v>
      </c>
      <c r="DY125" s="188">
        <v>4857</v>
      </c>
      <c r="DZ125" s="188">
        <v>-241</v>
      </c>
      <c r="EA125" s="188">
        <v>-201</v>
      </c>
      <c r="EB125" s="188">
        <v>740</v>
      </c>
      <c r="ED125" s="188">
        <v>7085</v>
      </c>
      <c r="EE125" s="188">
        <v>0</v>
      </c>
      <c r="EF125" s="188">
        <v>1343</v>
      </c>
      <c r="EG125" s="188">
        <v>2077</v>
      </c>
      <c r="EH125" s="188">
        <v>6268</v>
      </c>
      <c r="EI125" s="188">
        <v>12714</v>
      </c>
      <c r="EJ125" s="188">
        <v>6442</v>
      </c>
      <c r="EK125" s="188">
        <v>-700</v>
      </c>
      <c r="EL125" s="188">
        <v>-100</v>
      </c>
      <c r="EM125" s="188">
        <v>0</v>
      </c>
      <c r="EO125" s="188">
        <v>6590</v>
      </c>
      <c r="EP125" s="188">
        <v>0</v>
      </c>
      <c r="EQ125" s="188">
        <v>5280</v>
      </c>
      <c r="ER125" s="188">
        <v>2585</v>
      </c>
      <c r="ES125" s="188">
        <v>3271</v>
      </c>
      <c r="ET125" s="188">
        <v>9083</v>
      </c>
      <c r="EU125" s="188">
        <v>5110</v>
      </c>
      <c r="EV125" s="188">
        <v>735</v>
      </c>
      <c r="EW125" s="188">
        <v>0</v>
      </c>
      <c r="EX125" s="188">
        <v>0</v>
      </c>
      <c r="EZ125" s="188">
        <v>6851</v>
      </c>
      <c r="FA125" s="188">
        <v>0</v>
      </c>
      <c r="FB125" s="188">
        <v>4985</v>
      </c>
      <c r="FC125" s="188">
        <v>4609</v>
      </c>
      <c r="FD125" s="188">
        <v>3514</v>
      </c>
      <c r="FE125" s="188">
        <v>4937</v>
      </c>
      <c r="FF125" s="188">
        <v>3996</v>
      </c>
      <c r="FG125" s="188">
        <v>-752</v>
      </c>
      <c r="FH125" s="188">
        <v>-283</v>
      </c>
      <c r="FI125" s="188">
        <v>2576</v>
      </c>
      <c r="FK125" s="188">
        <v>5038</v>
      </c>
      <c r="FL125" s="188">
        <v>0</v>
      </c>
      <c r="FM125" s="188">
        <v>6582</v>
      </c>
      <c r="FN125" s="188">
        <v>6758</v>
      </c>
      <c r="FO125" s="188">
        <v>3768</v>
      </c>
      <c r="FP125" s="188">
        <v>9488</v>
      </c>
      <c r="FQ125" s="188">
        <v>4199</v>
      </c>
      <c r="FR125" s="188">
        <v>-990</v>
      </c>
      <c r="FS125" s="188">
        <v>-102</v>
      </c>
      <c r="FT125" s="188">
        <v>186</v>
      </c>
      <c r="FV125" s="188">
        <v>5888</v>
      </c>
      <c r="FW125" s="188">
        <v>0</v>
      </c>
      <c r="FX125" s="188">
        <v>1996</v>
      </c>
      <c r="FY125" s="188">
        <v>4595</v>
      </c>
      <c r="FZ125" s="188">
        <v>6493</v>
      </c>
      <c r="GA125" s="188">
        <v>10275</v>
      </c>
      <c r="GB125" s="188">
        <v>5617</v>
      </c>
      <c r="GC125" s="188">
        <v>-853</v>
      </c>
      <c r="GD125" s="188">
        <v>-151</v>
      </c>
      <c r="GE125" s="188">
        <v>48</v>
      </c>
      <c r="GG125" s="188">
        <v>4886</v>
      </c>
      <c r="GH125" s="188">
        <v>0</v>
      </c>
      <c r="GI125" s="188">
        <v>7692</v>
      </c>
      <c r="GJ125" s="188">
        <v>2951</v>
      </c>
      <c r="GK125" s="188">
        <v>2446</v>
      </c>
      <c r="GL125" s="188">
        <v>6478</v>
      </c>
      <c r="GM125" s="188">
        <v>4766</v>
      </c>
      <c r="GN125" s="188">
        <v>-1115</v>
      </c>
      <c r="GO125" s="188">
        <v>-263</v>
      </c>
      <c r="GP125" s="188">
        <v>2754</v>
      </c>
      <c r="GR125" s="188">
        <v>6376</v>
      </c>
      <c r="GS125" s="188">
        <v>0</v>
      </c>
      <c r="GT125" s="188">
        <v>2065</v>
      </c>
      <c r="GU125" s="188">
        <v>3063</v>
      </c>
      <c r="GV125" s="188">
        <v>6368</v>
      </c>
      <c r="GW125" s="188">
        <v>10630</v>
      </c>
      <c r="GX125" s="188">
        <v>5256</v>
      </c>
      <c r="GY125" s="188">
        <v>-605</v>
      </c>
      <c r="GZ125" s="188">
        <v>0</v>
      </c>
      <c r="HA125" s="188">
        <v>0</v>
      </c>
      <c r="HC125" s="188">
        <v>6068</v>
      </c>
      <c r="HD125" s="188">
        <v>0</v>
      </c>
      <c r="HE125" s="188">
        <v>1549</v>
      </c>
      <c r="HF125" s="188">
        <v>3760</v>
      </c>
      <c r="HG125" s="188">
        <v>6931</v>
      </c>
      <c r="HH125" s="188">
        <v>10817</v>
      </c>
      <c r="HI125" s="188">
        <v>5332</v>
      </c>
      <c r="HJ125" s="188">
        <v>-1335</v>
      </c>
      <c r="HK125" s="188">
        <v>0</v>
      </c>
      <c r="HL125" s="188">
        <v>0</v>
      </c>
      <c r="HN125" s="188">
        <v>7084</v>
      </c>
      <c r="HO125" s="188">
        <v>0</v>
      </c>
      <c r="HP125" s="188">
        <v>1235</v>
      </c>
      <c r="HQ125" s="188">
        <v>1100</v>
      </c>
      <c r="HR125" s="188">
        <v>5494</v>
      </c>
      <c r="HS125" s="188">
        <v>13266</v>
      </c>
      <c r="HT125" s="188">
        <v>6482</v>
      </c>
      <c r="HU125" s="188">
        <v>-10</v>
      </c>
      <c r="HV125" s="188">
        <v>-202</v>
      </c>
      <c r="HW125" s="188">
        <v>0</v>
      </c>
      <c r="HY125" s="188">
        <v>5962</v>
      </c>
      <c r="HZ125" s="188">
        <v>0</v>
      </c>
      <c r="IA125" s="188">
        <v>6581</v>
      </c>
      <c r="IB125" s="188">
        <v>6507</v>
      </c>
      <c r="IC125" s="188">
        <v>4692</v>
      </c>
      <c r="ID125" s="188">
        <v>3603</v>
      </c>
      <c r="IE125" s="188">
        <v>5209</v>
      </c>
      <c r="IF125" s="188">
        <v>-1454</v>
      </c>
      <c r="IG125" s="188">
        <v>-263</v>
      </c>
      <c r="IH125" s="188">
        <v>803</v>
      </c>
      <c r="IJ125" s="188">
        <v>7075</v>
      </c>
      <c r="IK125" s="188">
        <v>0</v>
      </c>
      <c r="IL125" s="188">
        <v>985</v>
      </c>
      <c r="IM125" s="188">
        <v>3677</v>
      </c>
      <c r="IN125" s="188">
        <v>9202</v>
      </c>
      <c r="IO125" s="188">
        <v>6377</v>
      </c>
      <c r="IP125" s="188">
        <v>6568</v>
      </c>
      <c r="IQ125" s="188">
        <v>-24</v>
      </c>
      <c r="IR125" s="188">
        <v>-201</v>
      </c>
      <c r="IS125" s="188">
        <v>0</v>
      </c>
      <c r="IU125" s="188">
        <v>5963</v>
      </c>
      <c r="IV125" s="188">
        <v>0</v>
      </c>
      <c r="IW125" s="188">
        <v>7141</v>
      </c>
      <c r="IX125" s="188">
        <v>4801</v>
      </c>
      <c r="IY125" s="188">
        <v>3849</v>
      </c>
      <c r="IZ125" s="188">
        <v>5709</v>
      </c>
      <c r="JA125" s="188">
        <v>5183</v>
      </c>
      <c r="JB125" s="188">
        <v>-1285</v>
      </c>
      <c r="JC125" s="188">
        <v>-251</v>
      </c>
      <c r="JD125" s="188">
        <v>724</v>
      </c>
      <c r="JF125" s="188">
        <v>6964</v>
      </c>
      <c r="JG125" s="188">
        <v>0</v>
      </c>
      <c r="JH125" s="188">
        <v>6791</v>
      </c>
      <c r="JI125" s="188">
        <v>9476</v>
      </c>
      <c r="JJ125" s="188">
        <v>5403</v>
      </c>
      <c r="JK125" s="188">
        <v>2474</v>
      </c>
      <c r="JL125" s="188">
        <v>4132</v>
      </c>
      <c r="JM125" s="188">
        <v>-2572</v>
      </c>
      <c r="JN125" s="188">
        <v>0</v>
      </c>
      <c r="JO125" s="188">
        <v>102</v>
      </c>
      <c r="JQ125" s="188">
        <v>7069</v>
      </c>
      <c r="JR125" s="188">
        <v>0</v>
      </c>
      <c r="JS125" s="188">
        <v>1019</v>
      </c>
      <c r="JT125" s="188">
        <v>2816</v>
      </c>
      <c r="JU125" s="188">
        <v>10025</v>
      </c>
      <c r="JV125" s="188">
        <v>4962</v>
      </c>
      <c r="JW125" s="188">
        <v>6564</v>
      </c>
      <c r="JX125" s="188">
        <v>-214</v>
      </c>
      <c r="JY125" s="188">
        <v>-201</v>
      </c>
      <c r="JZ125" s="188">
        <v>0</v>
      </c>
      <c r="KB125" s="188">
        <v>4614</v>
      </c>
      <c r="KC125" s="188">
        <v>0</v>
      </c>
      <c r="KD125" s="188">
        <v>6460</v>
      </c>
      <c r="KE125" s="188">
        <v>1393</v>
      </c>
      <c r="KF125" s="188">
        <v>-49</v>
      </c>
      <c r="KG125" s="188">
        <v>9557</v>
      </c>
      <c r="KH125" s="188">
        <v>3897</v>
      </c>
      <c r="KI125" s="188">
        <v>-1071</v>
      </c>
      <c r="KJ125" s="188">
        <v>-262</v>
      </c>
      <c r="KK125" s="188">
        <v>2722</v>
      </c>
      <c r="KM125" s="188">
        <v>7102</v>
      </c>
      <c r="KN125" s="188">
        <v>0</v>
      </c>
      <c r="KO125" s="188">
        <v>7572</v>
      </c>
      <c r="KP125" s="188">
        <v>3157</v>
      </c>
      <c r="KQ125" s="188">
        <v>5030</v>
      </c>
      <c r="KR125" s="188">
        <v>2708</v>
      </c>
      <c r="KS125" s="188">
        <v>3864</v>
      </c>
      <c r="KT125" s="188">
        <v>3936</v>
      </c>
      <c r="KU125" s="188">
        <v>-201</v>
      </c>
      <c r="KV125" s="188">
        <v>30</v>
      </c>
      <c r="KX125" s="188">
        <v>6084</v>
      </c>
      <c r="KY125" s="188">
        <v>0</v>
      </c>
      <c r="KZ125" s="188">
        <v>1047</v>
      </c>
      <c r="LA125" s="188">
        <v>2044</v>
      </c>
      <c r="LB125" s="188">
        <v>6448</v>
      </c>
      <c r="LC125" s="188">
        <v>10784</v>
      </c>
      <c r="LD125" s="188">
        <v>6895</v>
      </c>
      <c r="LE125" s="188">
        <v>-1645</v>
      </c>
      <c r="LF125" s="188">
        <v>-201</v>
      </c>
      <c r="LG125" s="188">
        <v>0</v>
      </c>
      <c r="LI125" s="188">
        <v>7101</v>
      </c>
      <c r="LJ125" s="188">
        <v>0</v>
      </c>
      <c r="LK125" s="188">
        <v>7087</v>
      </c>
      <c r="LL125" s="188">
        <v>2578</v>
      </c>
      <c r="LM125" s="188">
        <v>6116</v>
      </c>
      <c r="LN125" s="188">
        <v>2018</v>
      </c>
      <c r="LO125" s="188">
        <v>3940</v>
      </c>
      <c r="LP125" s="188">
        <v>4582</v>
      </c>
      <c r="LQ125" s="188">
        <v>-233</v>
      </c>
      <c r="LR125" s="188">
        <v>45</v>
      </c>
      <c r="LT125" s="188">
        <v>6087</v>
      </c>
      <c r="LU125" s="188">
        <v>0</v>
      </c>
      <c r="LV125" s="188">
        <v>1245</v>
      </c>
      <c r="LW125" s="188">
        <v>3739</v>
      </c>
      <c r="LX125" s="188">
        <v>6483</v>
      </c>
      <c r="LY125" s="188">
        <v>4575</v>
      </c>
      <c r="LZ125" s="188">
        <v>8310</v>
      </c>
      <c r="MA125" s="188">
        <v>196</v>
      </c>
      <c r="MB125" s="188">
        <v>-150</v>
      </c>
      <c r="MC125" s="188">
        <v>0</v>
      </c>
    </row>
    <row r="126" spans="2:341">
      <c r="B126" s="208">
        <f t="shared" si="30"/>
        <v>6410.5333333333338</v>
      </c>
      <c r="C126" s="208">
        <f t="shared" si="31"/>
        <v>0</v>
      </c>
      <c r="D126" s="208">
        <f t="shared" si="32"/>
        <v>3995.8</v>
      </c>
      <c r="E126" s="208">
        <f t="shared" si="33"/>
        <v>3774.5333333333333</v>
      </c>
      <c r="F126" s="208">
        <f t="shared" si="34"/>
        <v>5559.2</v>
      </c>
      <c r="G126" s="208">
        <f t="shared" si="35"/>
        <v>7291.2</v>
      </c>
      <c r="H126" s="208">
        <f t="shared" si="36"/>
        <v>5229.4333333333334</v>
      </c>
      <c r="I126" s="208">
        <f t="shared" si="37"/>
        <v>-399.5</v>
      </c>
      <c r="J126" s="208">
        <f t="shared" si="38"/>
        <v>-170.93333333333334</v>
      </c>
      <c r="K126" s="208">
        <f t="shared" si="39"/>
        <v>540.9666666666667</v>
      </c>
      <c r="M126" s="188">
        <v>7078</v>
      </c>
      <c r="N126" s="188">
        <v>0</v>
      </c>
      <c r="O126" s="188">
        <v>1632</v>
      </c>
      <c r="P126" s="188">
        <v>3611</v>
      </c>
      <c r="Q126" s="188">
        <v>9522</v>
      </c>
      <c r="R126" s="188">
        <v>4336</v>
      </c>
      <c r="S126" s="188">
        <v>6247</v>
      </c>
      <c r="T126" s="188">
        <v>-1718</v>
      </c>
      <c r="U126" s="188">
        <v>-174</v>
      </c>
      <c r="V126" s="188">
        <v>0</v>
      </c>
      <c r="X126" s="188">
        <v>7060</v>
      </c>
      <c r="Y126" s="188">
        <v>0</v>
      </c>
      <c r="Z126" s="188">
        <v>1555</v>
      </c>
      <c r="AA126" s="188">
        <v>906</v>
      </c>
      <c r="AB126" s="188">
        <v>5341</v>
      </c>
      <c r="AC126" s="188">
        <v>12689</v>
      </c>
      <c r="AD126" s="188">
        <v>4501</v>
      </c>
      <c r="AE126" s="188">
        <v>-1598</v>
      </c>
      <c r="AF126" s="188">
        <v>-102</v>
      </c>
      <c r="AG126" s="188">
        <v>822</v>
      </c>
      <c r="AI126" s="188">
        <v>6886</v>
      </c>
      <c r="AJ126" s="188">
        <v>0</v>
      </c>
      <c r="AK126" s="188">
        <v>7661</v>
      </c>
      <c r="AL126" s="188">
        <v>3503</v>
      </c>
      <c r="AM126" s="188">
        <v>1595</v>
      </c>
      <c r="AN126" s="188">
        <v>6708</v>
      </c>
      <c r="AO126" s="188">
        <v>3756</v>
      </c>
      <c r="AP126" s="188">
        <v>-588</v>
      </c>
      <c r="AQ126" s="188">
        <v>-284</v>
      </c>
      <c r="AR126" s="188">
        <v>1118</v>
      </c>
      <c r="AT126" s="188">
        <v>7078</v>
      </c>
      <c r="AU126" s="188">
        <v>0</v>
      </c>
      <c r="AV126" s="188">
        <v>1208</v>
      </c>
      <c r="AW126" s="188">
        <v>2595</v>
      </c>
      <c r="AX126" s="188">
        <v>7861</v>
      </c>
      <c r="AY126" s="188">
        <v>8284</v>
      </c>
      <c r="AZ126" s="188">
        <v>6385</v>
      </c>
      <c r="BA126" s="188">
        <v>-2198</v>
      </c>
      <c r="BB126" s="188">
        <v>-160</v>
      </c>
      <c r="BC126" s="188">
        <v>0</v>
      </c>
      <c r="BE126" s="188">
        <v>5973</v>
      </c>
      <c r="BF126" s="188">
        <v>0</v>
      </c>
      <c r="BG126" s="188">
        <v>6889</v>
      </c>
      <c r="BH126" s="188">
        <v>7339</v>
      </c>
      <c r="BI126" s="188">
        <v>3261</v>
      </c>
      <c r="BJ126" s="188">
        <v>3200</v>
      </c>
      <c r="BK126" s="188">
        <v>5255</v>
      </c>
      <c r="BL126" s="188">
        <v>-1201</v>
      </c>
      <c r="BM126" s="188">
        <v>-276</v>
      </c>
      <c r="BN126" s="188">
        <v>496</v>
      </c>
      <c r="BP126" s="188">
        <v>6287</v>
      </c>
      <c r="BQ126" s="188">
        <v>0</v>
      </c>
      <c r="BR126" s="188">
        <v>1020</v>
      </c>
      <c r="BS126" s="188">
        <v>1952</v>
      </c>
      <c r="BT126" s="188">
        <v>6893</v>
      </c>
      <c r="BU126" s="188">
        <v>9207</v>
      </c>
      <c r="BV126" s="188">
        <v>6616</v>
      </c>
      <c r="BW126" s="188">
        <v>-807</v>
      </c>
      <c r="BX126" s="188">
        <v>-151</v>
      </c>
      <c r="BY126" s="188">
        <v>0</v>
      </c>
      <c r="CA126" s="188">
        <v>6874</v>
      </c>
      <c r="CB126" s="188">
        <v>0</v>
      </c>
      <c r="CC126" s="188">
        <v>8470</v>
      </c>
      <c r="CD126" s="188">
        <v>3806</v>
      </c>
      <c r="CE126" s="188">
        <v>1607</v>
      </c>
      <c r="CF126" s="188">
        <v>4527</v>
      </c>
      <c r="CG126" s="188">
        <v>4070</v>
      </c>
      <c r="CH126" s="188">
        <v>-94</v>
      </c>
      <c r="CI126" s="188">
        <v>-304</v>
      </c>
      <c r="CJ126" s="188">
        <v>2184</v>
      </c>
      <c r="CL126" s="188">
        <v>5060</v>
      </c>
      <c r="CM126" s="188">
        <v>0</v>
      </c>
      <c r="CN126" s="188">
        <v>7087</v>
      </c>
      <c r="CO126" s="188">
        <v>7026</v>
      </c>
      <c r="CP126" s="188">
        <v>5417</v>
      </c>
      <c r="CQ126" s="188">
        <v>2692</v>
      </c>
      <c r="CR126" s="188">
        <v>4177</v>
      </c>
      <c r="CS126" s="188">
        <v>2267</v>
      </c>
      <c r="CT126" s="188">
        <v>-100</v>
      </c>
      <c r="CU126" s="188">
        <v>78</v>
      </c>
      <c r="CV126" s="190"/>
      <c r="CW126" s="188">
        <v>6071</v>
      </c>
      <c r="CX126" s="188">
        <v>0</v>
      </c>
      <c r="CY126" s="188">
        <v>2134</v>
      </c>
      <c r="CZ126" s="188">
        <v>4356</v>
      </c>
      <c r="DA126" s="188">
        <v>7908</v>
      </c>
      <c r="DB126" s="188">
        <v>7539</v>
      </c>
      <c r="DC126" s="188">
        <v>5632</v>
      </c>
      <c r="DD126" s="188">
        <v>-503</v>
      </c>
      <c r="DE126" s="188">
        <v>0</v>
      </c>
      <c r="DF126" s="188">
        <v>0</v>
      </c>
      <c r="DH126" s="188">
        <v>6939</v>
      </c>
      <c r="DI126" s="188">
        <v>0</v>
      </c>
      <c r="DJ126" s="188">
        <v>1978</v>
      </c>
      <c r="DK126" s="188">
        <v>2599</v>
      </c>
      <c r="DL126" s="188">
        <v>2710</v>
      </c>
      <c r="DM126" s="188">
        <v>11697</v>
      </c>
      <c r="DN126" s="188">
        <v>3826</v>
      </c>
      <c r="DO126" s="188">
        <v>674</v>
      </c>
      <c r="DP126" s="188">
        <v>-284</v>
      </c>
      <c r="DQ126" s="188">
        <v>1648</v>
      </c>
      <c r="DS126" s="188">
        <v>7092</v>
      </c>
      <c r="DT126" s="188">
        <v>0</v>
      </c>
      <c r="DU126" s="188">
        <v>1368</v>
      </c>
      <c r="DV126" s="188">
        <v>3123</v>
      </c>
      <c r="DW126" s="188">
        <v>10088</v>
      </c>
      <c r="DX126" s="188">
        <v>7848</v>
      </c>
      <c r="DY126" s="188">
        <v>4857</v>
      </c>
      <c r="DZ126" s="188">
        <v>-155</v>
      </c>
      <c r="EA126" s="188">
        <v>-201</v>
      </c>
      <c r="EB126" s="188">
        <v>718</v>
      </c>
      <c r="ED126" s="188">
        <v>7085</v>
      </c>
      <c r="EE126" s="188">
        <v>0</v>
      </c>
      <c r="EF126" s="188">
        <v>1304</v>
      </c>
      <c r="EG126" s="188">
        <v>1907</v>
      </c>
      <c r="EH126" s="188">
        <v>6736</v>
      </c>
      <c r="EI126" s="188">
        <v>12503</v>
      </c>
      <c r="EJ126" s="188">
        <v>6445</v>
      </c>
      <c r="EK126" s="188">
        <v>-826</v>
      </c>
      <c r="EL126" s="188">
        <v>-100</v>
      </c>
      <c r="EM126" s="188">
        <v>0</v>
      </c>
      <c r="EO126" s="188">
        <v>6597</v>
      </c>
      <c r="EP126" s="188">
        <v>0</v>
      </c>
      <c r="EQ126" s="188">
        <v>5322</v>
      </c>
      <c r="ER126" s="188">
        <v>2576</v>
      </c>
      <c r="ES126" s="188">
        <v>3208</v>
      </c>
      <c r="ET126" s="188">
        <v>9168</v>
      </c>
      <c r="EU126" s="188">
        <v>5141</v>
      </c>
      <c r="EV126" s="188">
        <v>713</v>
      </c>
      <c r="EW126" s="188">
        <v>0</v>
      </c>
      <c r="EX126" s="188">
        <v>0</v>
      </c>
      <c r="EZ126" s="188">
        <v>6842</v>
      </c>
      <c r="FA126" s="188">
        <v>0</v>
      </c>
      <c r="FB126" s="188">
        <v>5090</v>
      </c>
      <c r="FC126" s="188">
        <v>4650</v>
      </c>
      <c r="FD126" s="188">
        <v>3931</v>
      </c>
      <c r="FE126" s="188">
        <v>5046</v>
      </c>
      <c r="FF126" s="188">
        <v>3996</v>
      </c>
      <c r="FG126" s="188">
        <v>-776</v>
      </c>
      <c r="FH126" s="188">
        <v>-283</v>
      </c>
      <c r="FI126" s="188">
        <v>2305</v>
      </c>
      <c r="FK126" s="188">
        <v>5036</v>
      </c>
      <c r="FL126" s="188">
        <v>0</v>
      </c>
      <c r="FM126" s="188">
        <v>6597</v>
      </c>
      <c r="FN126" s="188">
        <v>6764</v>
      </c>
      <c r="FO126" s="188">
        <v>3743</v>
      </c>
      <c r="FP126" s="188">
        <v>9464</v>
      </c>
      <c r="FQ126" s="188">
        <v>4199</v>
      </c>
      <c r="FR126" s="188">
        <v>-1145</v>
      </c>
      <c r="FS126" s="188">
        <v>-102</v>
      </c>
      <c r="FT126" s="188">
        <v>178</v>
      </c>
      <c r="FV126" s="188">
        <v>5885</v>
      </c>
      <c r="FW126" s="188">
        <v>0</v>
      </c>
      <c r="FX126" s="188">
        <v>2020</v>
      </c>
      <c r="FY126" s="188">
        <v>4796</v>
      </c>
      <c r="FZ126" s="188">
        <v>6795</v>
      </c>
      <c r="GA126" s="188">
        <v>9782</v>
      </c>
      <c r="GB126" s="188">
        <v>5617</v>
      </c>
      <c r="GC126" s="188">
        <v>-829</v>
      </c>
      <c r="GD126" s="188">
        <v>-151</v>
      </c>
      <c r="GE126" s="188">
        <v>48</v>
      </c>
      <c r="GG126" s="188">
        <v>4893</v>
      </c>
      <c r="GH126" s="188">
        <v>0</v>
      </c>
      <c r="GI126" s="188">
        <v>7703</v>
      </c>
      <c r="GJ126" s="188">
        <v>2881</v>
      </c>
      <c r="GK126" s="188">
        <v>2344</v>
      </c>
      <c r="GL126" s="188">
        <v>6528</v>
      </c>
      <c r="GM126" s="188">
        <v>4766</v>
      </c>
      <c r="GN126" s="188">
        <v>-1040</v>
      </c>
      <c r="GO126" s="188">
        <v>-263</v>
      </c>
      <c r="GP126" s="188">
        <v>2573</v>
      </c>
      <c r="GR126" s="188">
        <v>6382</v>
      </c>
      <c r="GS126" s="188">
        <v>0</v>
      </c>
      <c r="GT126" s="188">
        <v>2121</v>
      </c>
      <c r="GU126" s="188">
        <v>3135</v>
      </c>
      <c r="GV126" s="188">
        <v>6534</v>
      </c>
      <c r="GW126" s="188">
        <v>10548</v>
      </c>
      <c r="GX126" s="188">
        <v>5227</v>
      </c>
      <c r="GY126" s="188">
        <v>-851</v>
      </c>
      <c r="GZ126" s="188">
        <v>0</v>
      </c>
      <c r="HA126" s="188">
        <v>0</v>
      </c>
      <c r="HC126" s="188">
        <v>6069</v>
      </c>
      <c r="HD126" s="188">
        <v>0</v>
      </c>
      <c r="HE126" s="188">
        <v>1580</v>
      </c>
      <c r="HF126" s="188">
        <v>3915</v>
      </c>
      <c r="HG126" s="188">
        <v>7118</v>
      </c>
      <c r="HH126" s="188">
        <v>10704</v>
      </c>
      <c r="HI126" s="188">
        <v>5318</v>
      </c>
      <c r="HJ126" s="188">
        <v>-1439</v>
      </c>
      <c r="HK126" s="188">
        <v>0</v>
      </c>
      <c r="HL126" s="188">
        <v>0</v>
      </c>
      <c r="HN126" s="188">
        <v>7080</v>
      </c>
      <c r="HO126" s="188">
        <v>0</v>
      </c>
      <c r="HP126" s="188">
        <v>1253</v>
      </c>
      <c r="HQ126" s="188">
        <v>1170</v>
      </c>
      <c r="HR126" s="188">
        <v>5819</v>
      </c>
      <c r="HS126" s="188">
        <v>13378</v>
      </c>
      <c r="HT126" s="188">
        <v>6483</v>
      </c>
      <c r="HU126" s="188">
        <v>-671</v>
      </c>
      <c r="HV126" s="188">
        <v>-201</v>
      </c>
      <c r="HW126" s="188">
        <v>0</v>
      </c>
      <c r="HY126" s="188">
        <v>5963</v>
      </c>
      <c r="HZ126" s="188">
        <v>0</v>
      </c>
      <c r="IA126" s="188">
        <v>6553</v>
      </c>
      <c r="IB126" s="188">
        <v>6589</v>
      </c>
      <c r="IC126" s="188">
        <v>4942</v>
      </c>
      <c r="ID126" s="188">
        <v>3535</v>
      </c>
      <c r="IE126" s="188">
        <v>5209</v>
      </c>
      <c r="IF126" s="188">
        <v>-1382</v>
      </c>
      <c r="IG126" s="188">
        <v>-263</v>
      </c>
      <c r="IH126" s="188">
        <v>709</v>
      </c>
      <c r="IJ126" s="188">
        <v>7080</v>
      </c>
      <c r="IK126" s="188">
        <v>0</v>
      </c>
      <c r="IL126" s="188">
        <v>1017</v>
      </c>
      <c r="IM126" s="188">
        <v>3888</v>
      </c>
      <c r="IN126" s="188">
        <v>9518</v>
      </c>
      <c r="IO126" s="188">
        <v>6394</v>
      </c>
      <c r="IP126" s="188">
        <v>6569</v>
      </c>
      <c r="IQ126" s="188">
        <v>-197</v>
      </c>
      <c r="IR126" s="188">
        <v>-202</v>
      </c>
      <c r="IS126" s="188">
        <v>0</v>
      </c>
      <c r="IU126" s="188">
        <v>5961</v>
      </c>
      <c r="IV126" s="188">
        <v>0</v>
      </c>
      <c r="IW126" s="188">
        <v>7120</v>
      </c>
      <c r="IX126" s="188">
        <v>4777</v>
      </c>
      <c r="IY126" s="188">
        <v>4100</v>
      </c>
      <c r="IZ126" s="188">
        <v>5624</v>
      </c>
      <c r="JA126" s="188">
        <v>5183</v>
      </c>
      <c r="JB126" s="188">
        <v>-868</v>
      </c>
      <c r="JC126" s="188">
        <v>-255</v>
      </c>
      <c r="JD126" s="188">
        <v>649</v>
      </c>
      <c r="JF126" s="188">
        <v>6965</v>
      </c>
      <c r="JG126" s="188">
        <v>0</v>
      </c>
      <c r="JH126" s="188">
        <v>6799</v>
      </c>
      <c r="JI126" s="188">
        <v>9447</v>
      </c>
      <c r="JJ126" s="188">
        <v>5580</v>
      </c>
      <c r="JK126" s="188">
        <v>2561</v>
      </c>
      <c r="JL126" s="188">
        <v>4132</v>
      </c>
      <c r="JM126" s="188">
        <v>-2807</v>
      </c>
      <c r="JN126" s="188">
        <v>0</v>
      </c>
      <c r="JO126" s="188">
        <v>104</v>
      </c>
      <c r="JQ126" s="188">
        <v>7073</v>
      </c>
      <c r="JR126" s="188">
        <v>0</v>
      </c>
      <c r="JS126" s="188">
        <v>1082</v>
      </c>
      <c r="JT126" s="188">
        <v>2994</v>
      </c>
      <c r="JU126" s="188">
        <v>10661</v>
      </c>
      <c r="JV126" s="188">
        <v>4974</v>
      </c>
      <c r="JW126" s="188">
        <v>6564</v>
      </c>
      <c r="JX126" s="188">
        <v>-722</v>
      </c>
      <c r="JY126" s="188">
        <v>-202</v>
      </c>
      <c r="JZ126" s="188">
        <v>0</v>
      </c>
      <c r="KB126" s="188">
        <v>4635</v>
      </c>
      <c r="KC126" s="188">
        <v>0</v>
      </c>
      <c r="KD126" s="188">
        <v>6473</v>
      </c>
      <c r="KE126" s="188">
        <v>1423</v>
      </c>
      <c r="KF126" s="188">
        <v>-196</v>
      </c>
      <c r="KG126" s="188">
        <v>9584</v>
      </c>
      <c r="KH126" s="188">
        <v>3897</v>
      </c>
      <c r="KI126" s="188">
        <v>-884</v>
      </c>
      <c r="KJ126" s="188">
        <v>-263</v>
      </c>
      <c r="KK126" s="188">
        <v>2524</v>
      </c>
      <c r="KM126" s="188">
        <v>7103</v>
      </c>
      <c r="KN126" s="188">
        <v>0</v>
      </c>
      <c r="KO126" s="188">
        <v>7588</v>
      </c>
      <c r="KP126" s="188">
        <v>3044</v>
      </c>
      <c r="KQ126" s="188">
        <v>4783</v>
      </c>
      <c r="KR126" s="188">
        <v>2751</v>
      </c>
      <c r="KS126" s="188">
        <v>3864</v>
      </c>
      <c r="KT126" s="188">
        <v>4108</v>
      </c>
      <c r="KU126" s="188">
        <v>-221</v>
      </c>
      <c r="KV126" s="188">
        <v>30</v>
      </c>
      <c r="KX126" s="188">
        <v>6081</v>
      </c>
      <c r="KY126" s="188">
        <v>0</v>
      </c>
      <c r="KZ126" s="188">
        <v>1003</v>
      </c>
      <c r="LA126" s="188">
        <v>2134</v>
      </c>
      <c r="LB126" s="188">
        <v>6530</v>
      </c>
      <c r="LC126" s="188">
        <v>10690</v>
      </c>
      <c r="LD126" s="188">
        <v>6755</v>
      </c>
      <c r="LE126" s="188">
        <v>-1535</v>
      </c>
      <c r="LF126" s="188">
        <v>-202</v>
      </c>
      <c r="LG126" s="188">
        <v>0</v>
      </c>
      <c r="LI126" s="188">
        <v>7100</v>
      </c>
      <c r="LJ126" s="188">
        <v>0</v>
      </c>
      <c r="LK126" s="188">
        <v>7070</v>
      </c>
      <c r="LL126" s="188">
        <v>2587</v>
      </c>
      <c r="LM126" s="188">
        <v>6107</v>
      </c>
      <c r="LN126" s="188">
        <v>2053</v>
      </c>
      <c r="LO126" s="188">
        <v>3940</v>
      </c>
      <c r="LP126" s="188">
        <v>4809</v>
      </c>
      <c r="LQ126" s="188">
        <v>-233</v>
      </c>
      <c r="LR126" s="188">
        <v>45</v>
      </c>
      <c r="LT126" s="188">
        <v>6088</v>
      </c>
      <c r="LU126" s="188">
        <v>0</v>
      </c>
      <c r="LV126" s="188">
        <v>1177</v>
      </c>
      <c r="LW126" s="188">
        <v>3743</v>
      </c>
      <c r="LX126" s="188">
        <v>6320</v>
      </c>
      <c r="LY126" s="188">
        <v>4722</v>
      </c>
      <c r="LZ126" s="188">
        <v>8256</v>
      </c>
      <c r="MA126" s="188">
        <v>278</v>
      </c>
      <c r="MB126" s="188">
        <v>-151</v>
      </c>
      <c r="MC126" s="188">
        <v>0</v>
      </c>
    </row>
    <row r="127" spans="2:341">
      <c r="B127" s="208">
        <f t="shared" si="30"/>
        <v>6410.4</v>
      </c>
      <c r="C127" s="208">
        <f t="shared" si="31"/>
        <v>0</v>
      </c>
      <c r="D127" s="208">
        <f t="shared" si="32"/>
        <v>3967.2</v>
      </c>
      <c r="E127" s="208">
        <f t="shared" si="33"/>
        <v>3816.5666666666666</v>
      </c>
      <c r="F127" s="208">
        <f t="shared" si="34"/>
        <v>5598.8666666666668</v>
      </c>
      <c r="G127" s="208">
        <f t="shared" si="35"/>
        <v>7293.666666666667</v>
      </c>
      <c r="H127" s="208">
        <f t="shared" si="36"/>
        <v>5214.1333333333332</v>
      </c>
      <c r="I127" s="208">
        <f t="shared" si="37"/>
        <v>-203.56666666666666</v>
      </c>
      <c r="J127" s="208">
        <f t="shared" si="38"/>
        <v>-174.03333333333333</v>
      </c>
      <c r="K127" s="208">
        <f t="shared" si="39"/>
        <v>490.43333333333334</v>
      </c>
      <c r="M127" s="188">
        <v>7079</v>
      </c>
      <c r="N127" s="188">
        <v>0</v>
      </c>
      <c r="O127" s="188">
        <v>1680</v>
      </c>
      <c r="P127" s="188">
        <v>4304</v>
      </c>
      <c r="Q127" s="188">
        <v>9406</v>
      </c>
      <c r="R127" s="188">
        <v>4319</v>
      </c>
      <c r="S127" s="188">
        <v>6190</v>
      </c>
      <c r="T127" s="188">
        <v>-1762</v>
      </c>
      <c r="U127" s="188">
        <v>-202</v>
      </c>
      <c r="V127" s="188">
        <v>0</v>
      </c>
      <c r="X127" s="188">
        <v>7071</v>
      </c>
      <c r="Y127" s="188">
        <v>0</v>
      </c>
      <c r="Z127" s="188">
        <v>1412</v>
      </c>
      <c r="AA127" s="188">
        <v>876</v>
      </c>
      <c r="AB127" s="188">
        <v>5733</v>
      </c>
      <c r="AC127" s="188">
        <v>12694</v>
      </c>
      <c r="AD127" s="188">
        <v>4473</v>
      </c>
      <c r="AE127" s="188">
        <v>-1315</v>
      </c>
      <c r="AF127" s="188">
        <v>-102</v>
      </c>
      <c r="AG127" s="188">
        <v>713</v>
      </c>
      <c r="AI127" s="188">
        <v>6882</v>
      </c>
      <c r="AJ127" s="188">
        <v>0</v>
      </c>
      <c r="AK127" s="188">
        <v>7338</v>
      </c>
      <c r="AL127" s="188">
        <v>3212</v>
      </c>
      <c r="AM127" s="188">
        <v>2351</v>
      </c>
      <c r="AN127" s="188">
        <v>6632</v>
      </c>
      <c r="AO127" s="188">
        <v>3762</v>
      </c>
      <c r="AP127" s="188">
        <v>-341</v>
      </c>
      <c r="AQ127" s="188">
        <v>-284</v>
      </c>
      <c r="AR127" s="188">
        <v>957</v>
      </c>
      <c r="AT127" s="188">
        <v>7086</v>
      </c>
      <c r="AU127" s="188">
        <v>0</v>
      </c>
      <c r="AV127" s="188">
        <v>1170</v>
      </c>
      <c r="AW127" s="188">
        <v>2751</v>
      </c>
      <c r="AX127" s="188">
        <v>7913</v>
      </c>
      <c r="AY127" s="188">
        <v>8164</v>
      </c>
      <c r="AZ127" s="188">
        <v>6348</v>
      </c>
      <c r="BA127" s="188">
        <v>-1948</v>
      </c>
      <c r="BB127" s="188">
        <v>-200</v>
      </c>
      <c r="BC127" s="188">
        <v>0</v>
      </c>
      <c r="BE127" s="188">
        <v>5974</v>
      </c>
      <c r="BF127" s="188">
        <v>0</v>
      </c>
      <c r="BG127" s="188">
        <v>6777</v>
      </c>
      <c r="BH127" s="188">
        <v>7423</v>
      </c>
      <c r="BI127" s="188">
        <v>3276</v>
      </c>
      <c r="BJ127" s="188">
        <v>3328</v>
      </c>
      <c r="BK127" s="188">
        <v>5202</v>
      </c>
      <c r="BL127" s="188">
        <v>-837</v>
      </c>
      <c r="BM127" s="188">
        <v>-283</v>
      </c>
      <c r="BN127" s="188">
        <v>468</v>
      </c>
      <c r="BP127" s="188">
        <v>6274</v>
      </c>
      <c r="BQ127" s="188">
        <v>0</v>
      </c>
      <c r="BR127" s="188">
        <v>1012</v>
      </c>
      <c r="BS127" s="188">
        <v>1890</v>
      </c>
      <c r="BT127" s="188">
        <v>7028</v>
      </c>
      <c r="BU127" s="188">
        <v>9237</v>
      </c>
      <c r="BV127" s="188">
        <v>6407</v>
      </c>
      <c r="BW127" s="188">
        <v>-603</v>
      </c>
      <c r="BX127" s="188">
        <v>-151</v>
      </c>
      <c r="BY127" s="188">
        <v>0</v>
      </c>
      <c r="CA127" s="188">
        <v>6880</v>
      </c>
      <c r="CB127" s="188">
        <v>0</v>
      </c>
      <c r="CC127" s="188">
        <v>8430</v>
      </c>
      <c r="CD127" s="188">
        <v>3738</v>
      </c>
      <c r="CE127" s="188">
        <v>1795</v>
      </c>
      <c r="CF127" s="188">
        <v>4381</v>
      </c>
      <c r="CG127" s="188">
        <v>4064</v>
      </c>
      <c r="CH127" s="188">
        <v>257</v>
      </c>
      <c r="CI127" s="188">
        <v>-304</v>
      </c>
      <c r="CJ127" s="188">
        <v>1954</v>
      </c>
      <c r="CL127" s="188">
        <v>5060</v>
      </c>
      <c r="CM127" s="188">
        <v>0</v>
      </c>
      <c r="CN127" s="188">
        <v>7093</v>
      </c>
      <c r="CO127" s="188">
        <v>7136</v>
      </c>
      <c r="CP127" s="188">
        <v>4297</v>
      </c>
      <c r="CQ127" s="188">
        <v>2724</v>
      </c>
      <c r="CR127" s="188">
        <v>4179</v>
      </c>
      <c r="CS127" s="188">
        <v>3132</v>
      </c>
      <c r="CT127" s="188">
        <v>-100</v>
      </c>
      <c r="CU127" s="188">
        <v>78</v>
      </c>
      <c r="CV127" s="190"/>
      <c r="CW127" s="188">
        <v>6074</v>
      </c>
      <c r="CX127" s="188">
        <v>0</v>
      </c>
      <c r="CY127" s="188">
        <v>2168</v>
      </c>
      <c r="CZ127" s="188">
        <v>4161</v>
      </c>
      <c r="DA127" s="188">
        <v>8283</v>
      </c>
      <c r="DB127" s="188">
        <v>7499</v>
      </c>
      <c r="DC127" s="188">
        <v>5628</v>
      </c>
      <c r="DD127" s="188">
        <v>-227</v>
      </c>
      <c r="DE127" s="188">
        <v>0</v>
      </c>
      <c r="DF127" s="188">
        <v>0</v>
      </c>
      <c r="DH127" s="188">
        <v>6940</v>
      </c>
      <c r="DI127" s="188">
        <v>0</v>
      </c>
      <c r="DJ127" s="188">
        <v>2025</v>
      </c>
      <c r="DK127" s="188">
        <v>2791</v>
      </c>
      <c r="DL127" s="188">
        <v>2285</v>
      </c>
      <c r="DM127" s="188">
        <v>11951</v>
      </c>
      <c r="DN127" s="188">
        <v>3841</v>
      </c>
      <c r="DO127" s="188">
        <v>678</v>
      </c>
      <c r="DP127" s="188">
        <v>-284</v>
      </c>
      <c r="DQ127" s="188">
        <v>1452</v>
      </c>
      <c r="DS127" s="188">
        <v>7094</v>
      </c>
      <c r="DT127" s="188">
        <v>0</v>
      </c>
      <c r="DU127" s="188">
        <v>1352</v>
      </c>
      <c r="DV127" s="188">
        <v>3234</v>
      </c>
      <c r="DW127" s="188">
        <v>9687</v>
      </c>
      <c r="DX127" s="188">
        <v>7995</v>
      </c>
      <c r="DY127" s="188">
        <v>4832</v>
      </c>
      <c r="DZ127" s="188">
        <v>121</v>
      </c>
      <c r="EA127" s="188">
        <v>-201</v>
      </c>
      <c r="EB127" s="188">
        <v>692</v>
      </c>
      <c r="ED127" s="188">
        <v>7080</v>
      </c>
      <c r="EE127" s="188">
        <v>0</v>
      </c>
      <c r="EF127" s="188">
        <v>1367</v>
      </c>
      <c r="EG127" s="188">
        <v>2003</v>
      </c>
      <c r="EH127" s="188">
        <v>7042</v>
      </c>
      <c r="EI127" s="188">
        <v>12360</v>
      </c>
      <c r="EJ127" s="188">
        <v>6466</v>
      </c>
      <c r="EK127" s="188">
        <v>-904</v>
      </c>
      <c r="EL127" s="188">
        <v>-100</v>
      </c>
      <c r="EM127" s="188">
        <v>0</v>
      </c>
      <c r="EO127" s="188">
        <v>6604</v>
      </c>
      <c r="EP127" s="188">
        <v>0</v>
      </c>
      <c r="EQ127" s="188">
        <v>5369</v>
      </c>
      <c r="ER127" s="188">
        <v>2664</v>
      </c>
      <c r="ES127" s="188">
        <v>3388</v>
      </c>
      <c r="ET127" s="188">
        <v>9187</v>
      </c>
      <c r="EU127" s="188">
        <v>5175</v>
      </c>
      <c r="EV127" s="188">
        <v>465</v>
      </c>
      <c r="EW127" s="188">
        <v>0</v>
      </c>
      <c r="EX127" s="188">
        <v>0</v>
      </c>
      <c r="EZ127" s="188">
        <v>6833</v>
      </c>
      <c r="FA127" s="188">
        <v>0</v>
      </c>
      <c r="FB127" s="188">
        <v>5168</v>
      </c>
      <c r="FC127" s="188">
        <v>4660</v>
      </c>
      <c r="FD127" s="188">
        <v>3652</v>
      </c>
      <c r="FE127" s="188">
        <v>5124</v>
      </c>
      <c r="FF127" s="188">
        <v>3958</v>
      </c>
      <c r="FG127" s="188">
        <v>-538</v>
      </c>
      <c r="FH127" s="188">
        <v>-283</v>
      </c>
      <c r="FI127" s="188">
        <v>2007</v>
      </c>
      <c r="FK127" s="188">
        <v>5034</v>
      </c>
      <c r="FL127" s="188">
        <v>0</v>
      </c>
      <c r="FM127" s="188">
        <v>6600</v>
      </c>
      <c r="FN127" s="188">
        <v>6757</v>
      </c>
      <c r="FO127" s="188">
        <v>3861</v>
      </c>
      <c r="FP127" s="188">
        <v>9554</v>
      </c>
      <c r="FQ127" s="188">
        <v>4197</v>
      </c>
      <c r="FR127" s="188">
        <v>-1063</v>
      </c>
      <c r="FS127" s="188">
        <v>-101</v>
      </c>
      <c r="FT127" s="188">
        <v>161</v>
      </c>
      <c r="FV127" s="188">
        <v>5883</v>
      </c>
      <c r="FW127" s="188">
        <v>0</v>
      </c>
      <c r="FX127" s="188">
        <v>2072</v>
      </c>
      <c r="FY127" s="188">
        <v>4997</v>
      </c>
      <c r="FZ127" s="188">
        <v>6905</v>
      </c>
      <c r="GA127" s="188">
        <v>9437</v>
      </c>
      <c r="GB127" s="188">
        <v>5627</v>
      </c>
      <c r="GC127" s="188">
        <v>-1031</v>
      </c>
      <c r="GD127" s="188">
        <v>-151</v>
      </c>
      <c r="GE127" s="188">
        <v>48</v>
      </c>
      <c r="GG127" s="188">
        <v>4891</v>
      </c>
      <c r="GH127" s="188">
        <v>0</v>
      </c>
      <c r="GI127" s="188">
        <v>7656</v>
      </c>
      <c r="GJ127" s="188">
        <v>2659</v>
      </c>
      <c r="GK127" s="188">
        <v>2545</v>
      </c>
      <c r="GL127" s="188">
        <v>6657</v>
      </c>
      <c r="GM127" s="188">
        <v>4776</v>
      </c>
      <c r="GN127" s="188">
        <v>-886</v>
      </c>
      <c r="GO127" s="188">
        <v>-263</v>
      </c>
      <c r="GP127" s="188">
        <v>2422</v>
      </c>
      <c r="GR127" s="188">
        <v>6383</v>
      </c>
      <c r="GS127" s="188">
        <v>0</v>
      </c>
      <c r="GT127" s="188">
        <v>2020</v>
      </c>
      <c r="GU127" s="188">
        <v>3228</v>
      </c>
      <c r="GV127" s="188">
        <v>6589</v>
      </c>
      <c r="GW127" s="188">
        <v>10685</v>
      </c>
      <c r="GX127" s="188">
        <v>5213</v>
      </c>
      <c r="GY127" s="188">
        <v>-836</v>
      </c>
      <c r="GZ127" s="188">
        <v>0</v>
      </c>
      <c r="HA127" s="188">
        <v>0</v>
      </c>
      <c r="HC127" s="188">
        <v>6064</v>
      </c>
      <c r="HD127" s="188">
        <v>0</v>
      </c>
      <c r="HE127" s="188">
        <v>1599</v>
      </c>
      <c r="HF127" s="188">
        <v>4034</v>
      </c>
      <c r="HG127" s="188">
        <v>7568</v>
      </c>
      <c r="HH127" s="188">
        <v>10537</v>
      </c>
      <c r="HI127" s="188">
        <v>5319</v>
      </c>
      <c r="HJ127" s="188">
        <v>-1359</v>
      </c>
      <c r="HK127" s="188">
        <v>0</v>
      </c>
      <c r="HL127" s="188">
        <v>0</v>
      </c>
      <c r="HN127" s="188">
        <v>7074</v>
      </c>
      <c r="HO127" s="188">
        <v>0</v>
      </c>
      <c r="HP127" s="188">
        <v>1133</v>
      </c>
      <c r="HQ127" s="188">
        <v>1223</v>
      </c>
      <c r="HR127" s="188">
        <v>6243</v>
      </c>
      <c r="HS127" s="188">
        <v>13333</v>
      </c>
      <c r="HT127" s="188">
        <v>6505</v>
      </c>
      <c r="HU127" s="188">
        <v>-785</v>
      </c>
      <c r="HV127" s="188">
        <v>-201</v>
      </c>
      <c r="HW127" s="188">
        <v>0</v>
      </c>
      <c r="HY127" s="188">
        <v>5964</v>
      </c>
      <c r="HZ127" s="188">
        <v>0</v>
      </c>
      <c r="IA127" s="188">
        <v>6431</v>
      </c>
      <c r="IB127" s="188">
        <v>6272</v>
      </c>
      <c r="IC127" s="188">
        <v>5161</v>
      </c>
      <c r="ID127" s="188">
        <v>3553</v>
      </c>
      <c r="IE127" s="188">
        <v>5206</v>
      </c>
      <c r="IF127" s="188">
        <v>-633</v>
      </c>
      <c r="IG127" s="188">
        <v>-263</v>
      </c>
      <c r="IH127" s="188">
        <v>673</v>
      </c>
      <c r="IJ127" s="188">
        <v>7080</v>
      </c>
      <c r="IK127" s="188">
        <v>0</v>
      </c>
      <c r="IL127" s="188">
        <v>999</v>
      </c>
      <c r="IM127" s="188">
        <v>4042</v>
      </c>
      <c r="IN127" s="188">
        <v>9735</v>
      </c>
      <c r="IO127" s="188">
        <v>6439</v>
      </c>
      <c r="IP127" s="188">
        <v>6579</v>
      </c>
      <c r="IQ127" s="188">
        <v>-306</v>
      </c>
      <c r="IR127" s="188">
        <v>-202</v>
      </c>
      <c r="IS127" s="188">
        <v>0</v>
      </c>
      <c r="IU127" s="188">
        <v>5962</v>
      </c>
      <c r="IV127" s="188">
        <v>0</v>
      </c>
      <c r="IW127" s="188">
        <v>6965</v>
      </c>
      <c r="IX127" s="188">
        <v>4448</v>
      </c>
      <c r="IY127" s="188">
        <v>3823</v>
      </c>
      <c r="IZ127" s="188">
        <v>5546</v>
      </c>
      <c r="JA127" s="188">
        <v>5172</v>
      </c>
      <c r="JB127" s="188">
        <v>346</v>
      </c>
      <c r="JC127" s="188">
        <v>-263</v>
      </c>
      <c r="JD127" s="188">
        <v>566</v>
      </c>
      <c r="JF127" s="188">
        <v>6962</v>
      </c>
      <c r="JG127" s="188">
        <v>0</v>
      </c>
      <c r="JH127" s="188">
        <v>6728</v>
      </c>
      <c r="JI127" s="188">
        <v>9501</v>
      </c>
      <c r="JJ127" s="188">
        <v>5237</v>
      </c>
      <c r="JK127" s="188">
        <v>2695</v>
      </c>
      <c r="JL127" s="188">
        <v>4128</v>
      </c>
      <c r="JM127" s="188">
        <v>-2287</v>
      </c>
      <c r="JN127" s="188">
        <v>0</v>
      </c>
      <c r="JO127" s="188">
        <v>100</v>
      </c>
      <c r="JQ127" s="188">
        <v>7075</v>
      </c>
      <c r="JR127" s="188">
        <v>0</v>
      </c>
      <c r="JS127" s="188">
        <v>1153</v>
      </c>
      <c r="JT127" s="188">
        <v>3470</v>
      </c>
      <c r="JU127" s="188">
        <v>10600</v>
      </c>
      <c r="JV127" s="188">
        <v>4965</v>
      </c>
      <c r="JW127" s="188">
        <v>6563</v>
      </c>
      <c r="JX127" s="188">
        <v>-970</v>
      </c>
      <c r="JY127" s="188">
        <v>-201</v>
      </c>
      <c r="JZ127" s="188">
        <v>0</v>
      </c>
      <c r="KB127" s="188">
        <v>4641</v>
      </c>
      <c r="KC127" s="188">
        <v>0</v>
      </c>
      <c r="KD127" s="188">
        <v>6615</v>
      </c>
      <c r="KE127" s="188">
        <v>1242</v>
      </c>
      <c r="KF127" s="188">
        <v>178</v>
      </c>
      <c r="KG127" s="188">
        <v>9474</v>
      </c>
      <c r="KH127" s="188">
        <v>3929</v>
      </c>
      <c r="KI127" s="188">
        <v>-715</v>
      </c>
      <c r="KJ127" s="188">
        <v>-263</v>
      </c>
      <c r="KK127" s="188">
        <v>2349</v>
      </c>
      <c r="KM127" s="188">
        <v>7102</v>
      </c>
      <c r="KN127" s="188">
        <v>0</v>
      </c>
      <c r="KO127" s="188">
        <v>7595</v>
      </c>
      <c r="KP127" s="188">
        <v>3163</v>
      </c>
      <c r="KQ127" s="188">
        <v>4697</v>
      </c>
      <c r="KR127" s="188">
        <v>2713</v>
      </c>
      <c r="KS127" s="188">
        <v>3876</v>
      </c>
      <c r="KT127" s="188">
        <v>4178</v>
      </c>
      <c r="KU127" s="188">
        <v>-233</v>
      </c>
      <c r="KV127" s="188">
        <v>28</v>
      </c>
      <c r="KX127" s="188">
        <v>6080</v>
      </c>
      <c r="KY127" s="188">
        <v>0</v>
      </c>
      <c r="KZ127" s="188">
        <v>894</v>
      </c>
      <c r="LA127" s="188">
        <v>2588</v>
      </c>
      <c r="LB127" s="188">
        <v>6373</v>
      </c>
      <c r="LC127" s="188">
        <v>10608</v>
      </c>
      <c r="LD127" s="188">
        <v>6660</v>
      </c>
      <c r="LE127" s="188">
        <v>-1261</v>
      </c>
      <c r="LF127" s="188">
        <v>-202</v>
      </c>
      <c r="LG127" s="188">
        <v>0</v>
      </c>
      <c r="LI127" s="188">
        <v>7100</v>
      </c>
      <c r="LJ127" s="188">
        <v>0</v>
      </c>
      <c r="LK127" s="188">
        <v>7069</v>
      </c>
      <c r="LL127" s="188">
        <v>2493</v>
      </c>
      <c r="LM127" s="188">
        <v>6077</v>
      </c>
      <c r="LN127" s="188">
        <v>2100</v>
      </c>
      <c r="LO127" s="188">
        <v>3955</v>
      </c>
      <c r="LP127" s="188">
        <v>4821</v>
      </c>
      <c r="LQ127" s="188">
        <v>-233</v>
      </c>
      <c r="LR127" s="188">
        <v>45</v>
      </c>
      <c r="LT127" s="188">
        <v>6086</v>
      </c>
      <c r="LU127" s="188">
        <v>0</v>
      </c>
      <c r="LV127" s="188">
        <v>1126</v>
      </c>
      <c r="LW127" s="188">
        <v>3537</v>
      </c>
      <c r="LX127" s="188">
        <v>6238</v>
      </c>
      <c r="LY127" s="188">
        <v>4919</v>
      </c>
      <c r="LZ127" s="188">
        <v>8194</v>
      </c>
      <c r="MA127" s="188">
        <v>502</v>
      </c>
      <c r="MB127" s="188">
        <v>-151</v>
      </c>
      <c r="MC127" s="188">
        <v>0</v>
      </c>
    </row>
    <row r="128" spans="2:341">
      <c r="B128" s="208">
        <f t="shared" si="30"/>
        <v>6410.4666666666662</v>
      </c>
      <c r="C128" s="208">
        <f t="shared" si="31"/>
        <v>0</v>
      </c>
      <c r="D128" s="208">
        <f t="shared" si="32"/>
        <v>3988.6666666666665</v>
      </c>
      <c r="E128" s="208">
        <f t="shared" si="33"/>
        <v>3824.4</v>
      </c>
      <c r="F128" s="208">
        <f t="shared" si="34"/>
        <v>5720.5333333333338</v>
      </c>
      <c r="G128" s="208">
        <f t="shared" si="35"/>
        <v>7320.4666666666662</v>
      </c>
      <c r="H128" s="208">
        <f t="shared" si="36"/>
        <v>5199.9666666666662</v>
      </c>
      <c r="I128" s="208">
        <f t="shared" si="37"/>
        <v>-177.5</v>
      </c>
      <c r="J128" s="208">
        <f t="shared" si="38"/>
        <v>-174.06666666666666</v>
      </c>
      <c r="K128" s="208">
        <f t="shared" si="39"/>
        <v>437.6</v>
      </c>
      <c r="M128" s="188">
        <v>7079</v>
      </c>
      <c r="N128" s="188">
        <v>0</v>
      </c>
      <c r="O128" s="188">
        <v>1811</v>
      </c>
      <c r="P128" s="188">
        <v>4487</v>
      </c>
      <c r="Q128" s="188">
        <v>9588</v>
      </c>
      <c r="R128" s="188">
        <v>4347</v>
      </c>
      <c r="S128" s="188">
        <v>6149</v>
      </c>
      <c r="T128" s="188">
        <v>-1621</v>
      </c>
      <c r="U128" s="188">
        <v>-201</v>
      </c>
      <c r="V128" s="188">
        <v>0</v>
      </c>
      <c r="X128" s="188">
        <v>7069</v>
      </c>
      <c r="Y128" s="188">
        <v>0</v>
      </c>
      <c r="Z128" s="188">
        <v>1383</v>
      </c>
      <c r="AA128" s="188">
        <v>879</v>
      </c>
      <c r="AB128" s="188">
        <v>5989</v>
      </c>
      <c r="AC128" s="188">
        <v>12708</v>
      </c>
      <c r="AD128" s="188">
        <v>4473</v>
      </c>
      <c r="AE128" s="188">
        <v>-1137</v>
      </c>
      <c r="AF128" s="188">
        <v>-102</v>
      </c>
      <c r="AG128" s="188">
        <v>617</v>
      </c>
      <c r="AI128" s="188">
        <v>6881</v>
      </c>
      <c r="AJ128" s="188">
        <v>0</v>
      </c>
      <c r="AK128" s="188">
        <v>7223</v>
      </c>
      <c r="AL128" s="188">
        <v>3239</v>
      </c>
      <c r="AM128" s="188">
        <v>2553</v>
      </c>
      <c r="AN128" s="188">
        <v>6586</v>
      </c>
      <c r="AO128" s="188">
        <v>3762</v>
      </c>
      <c r="AP128" s="188">
        <v>-392</v>
      </c>
      <c r="AQ128" s="188">
        <v>-284</v>
      </c>
      <c r="AR128" s="188">
        <v>839</v>
      </c>
      <c r="AT128" s="188">
        <v>7078</v>
      </c>
      <c r="AU128" s="188">
        <v>0</v>
      </c>
      <c r="AV128" s="188">
        <v>1162</v>
      </c>
      <c r="AW128" s="188">
        <v>2579</v>
      </c>
      <c r="AX128" s="188">
        <v>8317</v>
      </c>
      <c r="AY128" s="188">
        <v>8233</v>
      </c>
      <c r="AZ128" s="188">
        <v>6277</v>
      </c>
      <c r="BA128" s="188">
        <v>-1820</v>
      </c>
      <c r="BB128" s="188">
        <v>-201</v>
      </c>
      <c r="BC128" s="188">
        <v>0</v>
      </c>
      <c r="BE128" s="188">
        <v>5975</v>
      </c>
      <c r="BF128" s="188">
        <v>0</v>
      </c>
      <c r="BG128" s="188">
        <v>6851</v>
      </c>
      <c r="BH128" s="188">
        <v>7566</v>
      </c>
      <c r="BI128" s="188">
        <v>3986</v>
      </c>
      <c r="BJ128" s="188">
        <v>3281</v>
      </c>
      <c r="BK128" s="188">
        <v>5202</v>
      </c>
      <c r="BL128" s="188">
        <v>-823</v>
      </c>
      <c r="BM128" s="188">
        <v>-284</v>
      </c>
      <c r="BN128" s="188">
        <v>405</v>
      </c>
      <c r="BP128" s="188">
        <v>6253</v>
      </c>
      <c r="BQ128" s="188">
        <v>0</v>
      </c>
      <c r="BR128" s="188">
        <v>1006</v>
      </c>
      <c r="BS128" s="188">
        <v>1764</v>
      </c>
      <c r="BT128" s="188">
        <v>7002</v>
      </c>
      <c r="BU128" s="188">
        <v>9859</v>
      </c>
      <c r="BV128" s="188">
        <v>6267</v>
      </c>
      <c r="BW128" s="188">
        <v>-855</v>
      </c>
      <c r="BX128" s="188">
        <v>-151</v>
      </c>
      <c r="BY128" s="188">
        <v>0</v>
      </c>
      <c r="CA128" s="188">
        <v>6879</v>
      </c>
      <c r="CB128" s="188">
        <v>0</v>
      </c>
      <c r="CC128" s="188">
        <v>8485</v>
      </c>
      <c r="CD128" s="188">
        <v>3809</v>
      </c>
      <c r="CE128" s="188">
        <v>2046</v>
      </c>
      <c r="CF128" s="188">
        <v>4360</v>
      </c>
      <c r="CG128" s="188">
        <v>4064</v>
      </c>
      <c r="CH128" s="188">
        <v>238</v>
      </c>
      <c r="CI128" s="188">
        <v>-304</v>
      </c>
      <c r="CJ128" s="188">
        <v>1708</v>
      </c>
      <c r="CL128" s="188">
        <v>5060</v>
      </c>
      <c r="CM128" s="188">
        <v>0</v>
      </c>
      <c r="CN128" s="188">
        <v>7101</v>
      </c>
      <c r="CO128" s="188">
        <v>7138</v>
      </c>
      <c r="CP128" s="188">
        <v>4234</v>
      </c>
      <c r="CQ128" s="188">
        <v>2744</v>
      </c>
      <c r="CR128" s="188">
        <v>4179</v>
      </c>
      <c r="CS128" s="188">
        <v>3306</v>
      </c>
      <c r="CT128" s="188">
        <v>-100</v>
      </c>
      <c r="CU128" s="188">
        <v>79</v>
      </c>
      <c r="CV128" s="190"/>
      <c r="CW128" s="188">
        <v>6070</v>
      </c>
      <c r="CX128" s="188">
        <v>0</v>
      </c>
      <c r="CY128" s="188">
        <v>2186</v>
      </c>
      <c r="CZ128" s="188">
        <v>4093</v>
      </c>
      <c r="DA128" s="188">
        <v>8287</v>
      </c>
      <c r="DB128" s="188">
        <v>7515</v>
      </c>
      <c r="DC128" s="188">
        <v>5621</v>
      </c>
      <c r="DD128" s="188">
        <v>-249</v>
      </c>
      <c r="DE128" s="188">
        <v>0</v>
      </c>
      <c r="DF128" s="188">
        <v>0</v>
      </c>
      <c r="DH128" s="188">
        <v>6944</v>
      </c>
      <c r="DI128" s="188">
        <v>0</v>
      </c>
      <c r="DJ128" s="188">
        <v>2093</v>
      </c>
      <c r="DK128" s="188">
        <v>2831</v>
      </c>
      <c r="DL128" s="188">
        <v>2283</v>
      </c>
      <c r="DM128" s="188">
        <v>11992</v>
      </c>
      <c r="DN128" s="188">
        <v>3841</v>
      </c>
      <c r="DO128" s="188">
        <v>597</v>
      </c>
      <c r="DP128" s="188">
        <v>-284</v>
      </c>
      <c r="DQ128" s="188">
        <v>1251</v>
      </c>
      <c r="DS128" s="188">
        <v>7092</v>
      </c>
      <c r="DT128" s="188">
        <v>0</v>
      </c>
      <c r="DU128" s="188">
        <v>1381</v>
      </c>
      <c r="DV128" s="188">
        <v>3048</v>
      </c>
      <c r="DW128" s="188">
        <v>9833</v>
      </c>
      <c r="DX128" s="188">
        <v>8069</v>
      </c>
      <c r="DY128" s="188">
        <v>4832</v>
      </c>
      <c r="DZ128" s="188">
        <v>275</v>
      </c>
      <c r="EA128" s="188">
        <v>-201</v>
      </c>
      <c r="EB128" s="188">
        <v>670</v>
      </c>
      <c r="ED128" s="188">
        <v>7081</v>
      </c>
      <c r="EE128" s="188">
        <v>0</v>
      </c>
      <c r="EF128" s="188">
        <v>1353</v>
      </c>
      <c r="EG128" s="188">
        <v>2070</v>
      </c>
      <c r="EH128" s="188">
        <v>7045</v>
      </c>
      <c r="EI128" s="188">
        <v>12372</v>
      </c>
      <c r="EJ128" s="188">
        <v>6466</v>
      </c>
      <c r="EK128" s="188">
        <v>-1119</v>
      </c>
      <c r="EL128" s="188">
        <v>-100</v>
      </c>
      <c r="EM128" s="188">
        <v>0</v>
      </c>
      <c r="EO128" s="188">
        <v>6603</v>
      </c>
      <c r="EP128" s="188">
        <v>0</v>
      </c>
      <c r="EQ128" s="188">
        <v>5284</v>
      </c>
      <c r="ER128" s="188">
        <v>2633</v>
      </c>
      <c r="ES128" s="188">
        <v>3315</v>
      </c>
      <c r="ET128" s="188">
        <v>9250</v>
      </c>
      <c r="EU128" s="188">
        <v>5174</v>
      </c>
      <c r="EV128" s="188">
        <v>641</v>
      </c>
      <c r="EW128" s="188">
        <v>0</v>
      </c>
      <c r="EX128" s="188">
        <v>0</v>
      </c>
      <c r="EZ128" s="188">
        <v>6845</v>
      </c>
      <c r="FA128" s="188">
        <v>0</v>
      </c>
      <c r="FB128" s="188">
        <v>5178</v>
      </c>
      <c r="FC128" s="188">
        <v>4709</v>
      </c>
      <c r="FD128" s="188">
        <v>3883</v>
      </c>
      <c r="FE128" s="188">
        <v>5167</v>
      </c>
      <c r="FF128" s="188">
        <v>3958</v>
      </c>
      <c r="FG128" s="188">
        <v>-563</v>
      </c>
      <c r="FH128" s="188">
        <v>-284</v>
      </c>
      <c r="FI128" s="188">
        <v>1665</v>
      </c>
      <c r="FK128" s="188">
        <v>5034</v>
      </c>
      <c r="FL128" s="188">
        <v>0</v>
      </c>
      <c r="FM128" s="188">
        <v>6584</v>
      </c>
      <c r="FN128" s="188">
        <v>6544</v>
      </c>
      <c r="FO128" s="188">
        <v>3652</v>
      </c>
      <c r="FP128" s="188">
        <v>9679</v>
      </c>
      <c r="FQ128" s="188">
        <v>4197</v>
      </c>
      <c r="FR128" s="188">
        <v>-823</v>
      </c>
      <c r="FS128" s="188">
        <v>-102</v>
      </c>
      <c r="FT128" s="188">
        <v>130</v>
      </c>
      <c r="FV128" s="188">
        <v>5888</v>
      </c>
      <c r="FW128" s="188">
        <v>0</v>
      </c>
      <c r="FX128" s="188">
        <v>2093</v>
      </c>
      <c r="FY128" s="188">
        <v>5102</v>
      </c>
      <c r="FZ128" s="188">
        <v>7381</v>
      </c>
      <c r="GA128" s="188">
        <v>9074</v>
      </c>
      <c r="GB128" s="188">
        <v>5627</v>
      </c>
      <c r="GC128" s="188">
        <v>-1029</v>
      </c>
      <c r="GD128" s="188">
        <v>-151</v>
      </c>
      <c r="GE128" s="188">
        <v>47</v>
      </c>
      <c r="GG128" s="188">
        <v>4901</v>
      </c>
      <c r="GH128" s="188">
        <v>0</v>
      </c>
      <c r="GI128" s="188">
        <v>7686</v>
      </c>
      <c r="GJ128" s="188">
        <v>2757</v>
      </c>
      <c r="GK128" s="188">
        <v>2617</v>
      </c>
      <c r="GL128" s="188">
        <v>6789</v>
      </c>
      <c r="GM128" s="188">
        <v>4776</v>
      </c>
      <c r="GN128" s="188">
        <v>-899</v>
      </c>
      <c r="GO128" s="188">
        <v>-263</v>
      </c>
      <c r="GP128" s="188">
        <v>2249</v>
      </c>
      <c r="GR128" s="188">
        <v>6387</v>
      </c>
      <c r="GS128" s="188">
        <v>0</v>
      </c>
      <c r="GT128" s="188">
        <v>2054</v>
      </c>
      <c r="GU128" s="188">
        <v>3159</v>
      </c>
      <c r="GV128" s="188">
        <v>6307</v>
      </c>
      <c r="GW128" s="188">
        <v>10918</v>
      </c>
      <c r="GX128" s="188">
        <v>5213</v>
      </c>
      <c r="GY128" s="188">
        <v>-809</v>
      </c>
      <c r="GZ128" s="188">
        <v>0</v>
      </c>
      <c r="HA128" s="188">
        <v>0</v>
      </c>
      <c r="HC128" s="188">
        <v>6065</v>
      </c>
      <c r="HD128" s="188">
        <v>0</v>
      </c>
      <c r="HE128" s="188">
        <v>1642</v>
      </c>
      <c r="HF128" s="188">
        <v>3949</v>
      </c>
      <c r="HG128" s="188">
        <v>7465</v>
      </c>
      <c r="HH128" s="188">
        <v>10486</v>
      </c>
      <c r="HI128" s="188">
        <v>5308</v>
      </c>
      <c r="HJ128" s="188">
        <v>-1194</v>
      </c>
      <c r="HK128" s="188">
        <v>0</v>
      </c>
      <c r="HL128" s="188">
        <v>0</v>
      </c>
      <c r="HN128" s="188">
        <v>7078</v>
      </c>
      <c r="HO128" s="188">
        <v>0</v>
      </c>
      <c r="HP128" s="188">
        <v>1119</v>
      </c>
      <c r="HQ128" s="188">
        <v>1163</v>
      </c>
      <c r="HR128" s="188">
        <v>6426</v>
      </c>
      <c r="HS128" s="188">
        <v>13248</v>
      </c>
      <c r="HT128" s="188">
        <v>6506</v>
      </c>
      <c r="HU128" s="188">
        <v>-742</v>
      </c>
      <c r="HV128" s="188">
        <v>-201</v>
      </c>
      <c r="HW128" s="188">
        <v>0</v>
      </c>
      <c r="HY128" s="188">
        <v>5962</v>
      </c>
      <c r="HZ128" s="188">
        <v>0</v>
      </c>
      <c r="IA128" s="188">
        <v>6560</v>
      </c>
      <c r="IB128" s="188">
        <v>6517</v>
      </c>
      <c r="IC128" s="188">
        <v>5540</v>
      </c>
      <c r="ID128" s="188">
        <v>3534</v>
      </c>
      <c r="IE128" s="188">
        <v>5206</v>
      </c>
      <c r="IF128" s="188">
        <v>-674</v>
      </c>
      <c r="IG128" s="188">
        <v>-263</v>
      </c>
      <c r="IH128" s="188">
        <v>600</v>
      </c>
      <c r="IJ128" s="188">
        <v>7078</v>
      </c>
      <c r="IK128" s="188">
        <v>0</v>
      </c>
      <c r="IL128" s="188">
        <v>999</v>
      </c>
      <c r="IM128" s="188">
        <v>3930</v>
      </c>
      <c r="IN128" s="188">
        <v>9749</v>
      </c>
      <c r="IO128" s="188">
        <v>6507</v>
      </c>
      <c r="IP128" s="188">
        <v>6576</v>
      </c>
      <c r="IQ128" s="188">
        <v>-271</v>
      </c>
      <c r="IR128" s="188">
        <v>-201</v>
      </c>
      <c r="IS128" s="188">
        <v>0</v>
      </c>
      <c r="IU128" s="188">
        <v>5965</v>
      </c>
      <c r="IV128" s="188">
        <v>0</v>
      </c>
      <c r="IW128" s="188">
        <v>7116</v>
      </c>
      <c r="IX128" s="188">
        <v>4694</v>
      </c>
      <c r="IY128" s="188">
        <v>4343</v>
      </c>
      <c r="IZ128" s="188">
        <v>5431</v>
      </c>
      <c r="JA128" s="188">
        <v>5172</v>
      </c>
      <c r="JB128" s="188">
        <v>521</v>
      </c>
      <c r="JC128" s="188">
        <v>-263</v>
      </c>
      <c r="JD128" s="188">
        <v>522</v>
      </c>
      <c r="JF128" s="188">
        <v>6957</v>
      </c>
      <c r="JG128" s="188">
        <v>0</v>
      </c>
      <c r="JH128" s="188">
        <v>6755</v>
      </c>
      <c r="JI128" s="188">
        <v>9441</v>
      </c>
      <c r="JJ128" s="188">
        <v>5189</v>
      </c>
      <c r="JK128" s="188">
        <v>2793</v>
      </c>
      <c r="JL128" s="188">
        <v>4128</v>
      </c>
      <c r="JM128" s="188">
        <v>-2132</v>
      </c>
      <c r="JN128" s="188">
        <v>0</v>
      </c>
      <c r="JO128" s="188">
        <v>100</v>
      </c>
      <c r="JQ128" s="188">
        <v>7079</v>
      </c>
      <c r="JR128" s="188">
        <v>0</v>
      </c>
      <c r="JS128" s="188">
        <v>1190</v>
      </c>
      <c r="JT128" s="188">
        <v>3479</v>
      </c>
      <c r="JU128" s="188">
        <v>10522</v>
      </c>
      <c r="JV128" s="188">
        <v>5018</v>
      </c>
      <c r="JW128" s="188">
        <v>6558</v>
      </c>
      <c r="JX128" s="188">
        <v>-1018</v>
      </c>
      <c r="JY128" s="188">
        <v>-202</v>
      </c>
      <c r="JZ128" s="188">
        <v>0</v>
      </c>
      <c r="KB128" s="188">
        <v>4640</v>
      </c>
      <c r="KC128" s="188">
        <v>0</v>
      </c>
      <c r="KD128" s="188">
        <v>6653</v>
      </c>
      <c r="KE128" s="188">
        <v>1294</v>
      </c>
      <c r="KF128" s="188">
        <v>371</v>
      </c>
      <c r="KG128" s="188">
        <v>9241</v>
      </c>
      <c r="KH128" s="188">
        <v>3929</v>
      </c>
      <c r="KI128" s="188">
        <v>-821</v>
      </c>
      <c r="KJ128" s="188">
        <v>-263</v>
      </c>
      <c r="KK128" s="188">
        <v>2174</v>
      </c>
      <c r="KM128" s="188">
        <v>7103</v>
      </c>
      <c r="KN128" s="188">
        <v>0</v>
      </c>
      <c r="KO128" s="188">
        <v>7596</v>
      </c>
      <c r="KP128" s="188">
        <v>3125</v>
      </c>
      <c r="KQ128" s="188">
        <v>4677</v>
      </c>
      <c r="KR128" s="188">
        <v>2705</v>
      </c>
      <c r="KS128" s="188">
        <v>3876</v>
      </c>
      <c r="KT128" s="188">
        <v>4229</v>
      </c>
      <c r="KU128" s="188">
        <v>-233</v>
      </c>
      <c r="KV128" s="188">
        <v>28</v>
      </c>
      <c r="KX128" s="188">
        <v>6083</v>
      </c>
      <c r="KY128" s="188">
        <v>0</v>
      </c>
      <c r="KZ128" s="188">
        <v>916</v>
      </c>
      <c r="LA128" s="188">
        <v>2762</v>
      </c>
      <c r="LB128" s="188">
        <v>6537</v>
      </c>
      <c r="LC128" s="188">
        <v>10505</v>
      </c>
      <c r="LD128" s="188">
        <v>6606</v>
      </c>
      <c r="LE128" s="188">
        <v>-1377</v>
      </c>
      <c r="LF128" s="188">
        <v>-201</v>
      </c>
      <c r="LG128" s="188">
        <v>0</v>
      </c>
      <c r="LI128" s="188">
        <v>7100</v>
      </c>
      <c r="LJ128" s="188">
        <v>0</v>
      </c>
      <c r="LK128" s="188">
        <v>7102</v>
      </c>
      <c r="LL128" s="188">
        <v>2438</v>
      </c>
      <c r="LM128" s="188">
        <v>6007</v>
      </c>
      <c r="LN128" s="188">
        <v>2168</v>
      </c>
      <c r="LO128" s="188">
        <v>3955</v>
      </c>
      <c r="LP128" s="188">
        <v>4840</v>
      </c>
      <c r="LQ128" s="188">
        <v>-232</v>
      </c>
      <c r="LR128" s="188">
        <v>44</v>
      </c>
      <c r="LT128" s="188">
        <v>6085</v>
      </c>
      <c r="LU128" s="188">
        <v>0</v>
      </c>
      <c r="LV128" s="188">
        <v>1098</v>
      </c>
      <c r="LW128" s="188">
        <v>3533</v>
      </c>
      <c r="LX128" s="188">
        <v>6472</v>
      </c>
      <c r="LY128" s="188">
        <v>5035</v>
      </c>
      <c r="LZ128" s="188">
        <v>8101</v>
      </c>
      <c r="MA128" s="188">
        <v>396</v>
      </c>
      <c r="MB128" s="188">
        <v>-151</v>
      </c>
      <c r="MC128" s="188">
        <v>0</v>
      </c>
    </row>
    <row r="129" spans="2:341">
      <c r="B129" s="208">
        <f t="shared" si="30"/>
        <v>6411.9</v>
      </c>
      <c r="C129" s="208">
        <f t="shared" si="31"/>
        <v>0</v>
      </c>
      <c r="D129" s="208">
        <f t="shared" si="32"/>
        <v>4008</v>
      </c>
      <c r="E129" s="208">
        <f t="shared" si="33"/>
        <v>3829.6333333333332</v>
      </c>
      <c r="F129" s="208">
        <f t="shared" si="34"/>
        <v>5760.166666666667</v>
      </c>
      <c r="G129" s="208">
        <f t="shared" si="35"/>
        <v>7336.9333333333334</v>
      </c>
      <c r="H129" s="208">
        <f t="shared" si="36"/>
        <v>5193.1000000000004</v>
      </c>
      <c r="I129" s="208">
        <f t="shared" si="37"/>
        <v>-124.66666666666667</v>
      </c>
      <c r="J129" s="208">
        <f t="shared" si="38"/>
        <v>-173.9</v>
      </c>
      <c r="K129" s="208">
        <f t="shared" si="39"/>
        <v>393.56666666666666</v>
      </c>
      <c r="M129" s="188">
        <v>7080</v>
      </c>
      <c r="N129" s="188">
        <v>0</v>
      </c>
      <c r="O129" s="188">
        <v>1917</v>
      </c>
      <c r="P129" s="188">
        <v>4900</v>
      </c>
      <c r="Q129" s="188">
        <v>9718</v>
      </c>
      <c r="R129" s="188">
        <v>4207</v>
      </c>
      <c r="S129" s="188">
        <v>6135</v>
      </c>
      <c r="T129" s="188">
        <v>-1633</v>
      </c>
      <c r="U129" s="188">
        <v>-202</v>
      </c>
      <c r="V129" s="188">
        <v>0</v>
      </c>
      <c r="X129" s="188">
        <v>7077</v>
      </c>
      <c r="Y129" s="188">
        <v>0</v>
      </c>
      <c r="Z129" s="188">
        <v>1449</v>
      </c>
      <c r="AA129" s="188">
        <v>942</v>
      </c>
      <c r="AB129" s="188">
        <v>6225</v>
      </c>
      <c r="AC129" s="188">
        <v>12728</v>
      </c>
      <c r="AD129" s="188">
        <v>4473</v>
      </c>
      <c r="AE129" s="188">
        <v>-1097</v>
      </c>
      <c r="AF129" s="188">
        <v>-101</v>
      </c>
      <c r="AG129" s="188">
        <v>553</v>
      </c>
      <c r="AI129" s="188">
        <v>6888</v>
      </c>
      <c r="AJ129" s="188">
        <v>0</v>
      </c>
      <c r="AK129" s="188">
        <v>7262</v>
      </c>
      <c r="AL129" s="188">
        <v>3342</v>
      </c>
      <c r="AM129" s="188">
        <v>2743</v>
      </c>
      <c r="AN129" s="188">
        <v>6534</v>
      </c>
      <c r="AO129" s="188">
        <v>3762</v>
      </c>
      <c r="AP129" s="188">
        <v>-236</v>
      </c>
      <c r="AQ129" s="188">
        <v>-283</v>
      </c>
      <c r="AR129" s="188">
        <v>762</v>
      </c>
      <c r="AT129" s="188">
        <v>7081</v>
      </c>
      <c r="AU129" s="188">
        <v>0</v>
      </c>
      <c r="AV129" s="188">
        <v>1163</v>
      </c>
      <c r="AW129" s="188">
        <v>2562</v>
      </c>
      <c r="AX129" s="188">
        <v>8456</v>
      </c>
      <c r="AY129" s="188">
        <v>8323</v>
      </c>
      <c r="AZ129" s="188">
        <v>6230</v>
      </c>
      <c r="BA129" s="188">
        <v>-1648</v>
      </c>
      <c r="BB129" s="188">
        <v>-201</v>
      </c>
      <c r="BC129" s="188">
        <v>0</v>
      </c>
      <c r="BE129" s="188">
        <v>5976</v>
      </c>
      <c r="BF129" s="188">
        <v>0</v>
      </c>
      <c r="BG129" s="188">
        <v>6903</v>
      </c>
      <c r="BH129" s="188">
        <v>7605</v>
      </c>
      <c r="BI129" s="188">
        <v>4112</v>
      </c>
      <c r="BJ129" s="188">
        <v>3171</v>
      </c>
      <c r="BK129" s="188">
        <v>5202</v>
      </c>
      <c r="BL129" s="188">
        <v>-809</v>
      </c>
      <c r="BM129" s="188">
        <v>-283</v>
      </c>
      <c r="BN129" s="188">
        <v>344</v>
      </c>
      <c r="BP129" s="188">
        <v>6239</v>
      </c>
      <c r="BQ129" s="188">
        <v>0</v>
      </c>
      <c r="BR129" s="188">
        <v>982</v>
      </c>
      <c r="BS129" s="188">
        <v>1768</v>
      </c>
      <c r="BT129" s="188">
        <v>6971</v>
      </c>
      <c r="BU129" s="188">
        <v>10081</v>
      </c>
      <c r="BV129" s="188">
        <v>6211</v>
      </c>
      <c r="BW129" s="188">
        <v>-834</v>
      </c>
      <c r="BX129" s="188">
        <v>-150</v>
      </c>
      <c r="BY129" s="188">
        <v>0</v>
      </c>
      <c r="CA129" s="188">
        <v>6882</v>
      </c>
      <c r="CB129" s="188">
        <v>0</v>
      </c>
      <c r="CC129" s="188">
        <v>8463</v>
      </c>
      <c r="CD129" s="188">
        <v>3862</v>
      </c>
      <c r="CE129" s="188">
        <v>2066</v>
      </c>
      <c r="CF129" s="188">
        <v>4047</v>
      </c>
      <c r="CG129" s="188">
        <v>4064</v>
      </c>
      <c r="CH129" s="188">
        <v>339</v>
      </c>
      <c r="CI129" s="188">
        <v>-304</v>
      </c>
      <c r="CJ129" s="188">
        <v>1455</v>
      </c>
      <c r="CL129" s="188">
        <v>5066</v>
      </c>
      <c r="CM129" s="188">
        <v>0</v>
      </c>
      <c r="CN129" s="188">
        <v>7083</v>
      </c>
      <c r="CO129" s="188">
        <v>7089</v>
      </c>
      <c r="CP129" s="188">
        <v>4131</v>
      </c>
      <c r="CQ129" s="188">
        <v>2791</v>
      </c>
      <c r="CR129" s="188">
        <v>4179</v>
      </c>
      <c r="CS129" s="188">
        <v>3345</v>
      </c>
      <c r="CT129" s="188">
        <v>-100</v>
      </c>
      <c r="CU129" s="188">
        <v>79</v>
      </c>
      <c r="CV129" s="190"/>
      <c r="CW129" s="188">
        <v>6071</v>
      </c>
      <c r="CX129" s="188">
        <v>0</v>
      </c>
      <c r="CY129" s="188">
        <v>2210</v>
      </c>
      <c r="CZ129" s="188">
        <v>4070</v>
      </c>
      <c r="DA129" s="188">
        <v>8239</v>
      </c>
      <c r="DB129" s="188">
        <v>7621</v>
      </c>
      <c r="DC129" s="188">
        <v>5607</v>
      </c>
      <c r="DD129" s="188">
        <v>47</v>
      </c>
      <c r="DE129" s="188">
        <v>0</v>
      </c>
      <c r="DF129" s="188">
        <v>0</v>
      </c>
      <c r="DH129" s="188">
        <v>6946</v>
      </c>
      <c r="DI129" s="188">
        <v>0</v>
      </c>
      <c r="DJ129" s="188">
        <v>2139</v>
      </c>
      <c r="DK129" s="188">
        <v>2906</v>
      </c>
      <c r="DL129" s="188">
        <v>2340</v>
      </c>
      <c r="DM129" s="188">
        <v>12094</v>
      </c>
      <c r="DN129" s="188">
        <v>3841</v>
      </c>
      <c r="DO129" s="188">
        <v>463</v>
      </c>
      <c r="DP129" s="188">
        <v>-284</v>
      </c>
      <c r="DQ129" s="188">
        <v>1107</v>
      </c>
      <c r="DS129" s="188">
        <v>7088</v>
      </c>
      <c r="DT129" s="188">
        <v>0</v>
      </c>
      <c r="DU129" s="188">
        <v>1424</v>
      </c>
      <c r="DV129" s="188">
        <v>3029</v>
      </c>
      <c r="DW129" s="188">
        <v>9690</v>
      </c>
      <c r="DX129" s="188">
        <v>8103</v>
      </c>
      <c r="DY129" s="188">
        <v>4832</v>
      </c>
      <c r="DZ129" s="188">
        <v>99</v>
      </c>
      <c r="EA129" s="188">
        <v>-202</v>
      </c>
      <c r="EB129" s="188">
        <v>667</v>
      </c>
      <c r="ED129" s="188">
        <v>7084</v>
      </c>
      <c r="EE129" s="188">
        <v>0</v>
      </c>
      <c r="EF129" s="188">
        <v>1305</v>
      </c>
      <c r="EG129" s="188">
        <v>1985</v>
      </c>
      <c r="EH129" s="188">
        <v>6943</v>
      </c>
      <c r="EI129" s="188">
        <v>12418</v>
      </c>
      <c r="EJ129" s="188">
        <v>6468</v>
      </c>
      <c r="EK129" s="188">
        <v>-951</v>
      </c>
      <c r="EL129" s="188">
        <v>-100</v>
      </c>
      <c r="EM129" s="188">
        <v>0</v>
      </c>
      <c r="EO129" s="188">
        <v>6600</v>
      </c>
      <c r="EP129" s="188">
        <v>0</v>
      </c>
      <c r="EQ129" s="188">
        <v>5392</v>
      </c>
      <c r="ER129" s="188">
        <v>2599</v>
      </c>
      <c r="ES129" s="188">
        <v>3274</v>
      </c>
      <c r="ET129" s="188">
        <v>9357</v>
      </c>
      <c r="EU129" s="188">
        <v>5174</v>
      </c>
      <c r="EV129" s="188">
        <v>566</v>
      </c>
      <c r="EW129" s="188">
        <v>0</v>
      </c>
      <c r="EX129" s="188">
        <v>0</v>
      </c>
      <c r="EZ129" s="188">
        <v>6845</v>
      </c>
      <c r="FA129" s="188">
        <v>0</v>
      </c>
      <c r="FB129" s="188">
        <v>5201</v>
      </c>
      <c r="FC129" s="188">
        <v>4701</v>
      </c>
      <c r="FD129" s="188">
        <v>3866</v>
      </c>
      <c r="FE129" s="188">
        <v>5183</v>
      </c>
      <c r="FF129" s="188">
        <v>3958</v>
      </c>
      <c r="FG129" s="188">
        <v>-491</v>
      </c>
      <c r="FH129" s="188">
        <v>-283</v>
      </c>
      <c r="FI129" s="188">
        <v>1437</v>
      </c>
      <c r="FK129" s="188">
        <v>5032</v>
      </c>
      <c r="FL129" s="188">
        <v>0</v>
      </c>
      <c r="FM129" s="188">
        <v>6568</v>
      </c>
      <c r="FN129" s="188">
        <v>6537</v>
      </c>
      <c r="FO129" s="188">
        <v>3548</v>
      </c>
      <c r="FP129" s="188">
        <v>9744</v>
      </c>
      <c r="FQ129" s="188">
        <v>4197</v>
      </c>
      <c r="FR129" s="188">
        <v>-624</v>
      </c>
      <c r="FS129" s="188">
        <v>-102</v>
      </c>
      <c r="FT129" s="188">
        <v>129</v>
      </c>
      <c r="FV129" s="188">
        <v>5888</v>
      </c>
      <c r="FW129" s="188">
        <v>0</v>
      </c>
      <c r="FX129" s="188">
        <v>2082</v>
      </c>
      <c r="FY129" s="188">
        <v>5032</v>
      </c>
      <c r="FZ129" s="188">
        <v>7485</v>
      </c>
      <c r="GA129" s="188">
        <v>8725</v>
      </c>
      <c r="GB129" s="188">
        <v>5627</v>
      </c>
      <c r="GC129" s="188">
        <v>-919</v>
      </c>
      <c r="GD129" s="188">
        <v>-150</v>
      </c>
      <c r="GE129" s="188">
        <v>47</v>
      </c>
      <c r="GG129" s="188">
        <v>4905</v>
      </c>
      <c r="GH129" s="188">
        <v>0</v>
      </c>
      <c r="GI129" s="188">
        <v>7715</v>
      </c>
      <c r="GJ129" s="188">
        <v>2766</v>
      </c>
      <c r="GK129" s="188">
        <v>2475</v>
      </c>
      <c r="GL129" s="188">
        <v>6884</v>
      </c>
      <c r="GM129" s="188">
        <v>4776</v>
      </c>
      <c r="GN129" s="188">
        <v>-810</v>
      </c>
      <c r="GO129" s="188">
        <v>-262</v>
      </c>
      <c r="GP129" s="188">
        <v>2077</v>
      </c>
      <c r="GR129" s="188">
        <v>6398</v>
      </c>
      <c r="GS129" s="188">
        <v>0</v>
      </c>
      <c r="GT129" s="188">
        <v>1992</v>
      </c>
      <c r="GU129" s="188">
        <v>3149</v>
      </c>
      <c r="GV129" s="188">
        <v>6283</v>
      </c>
      <c r="GW129" s="188">
        <v>11138</v>
      </c>
      <c r="GX129" s="188">
        <v>5213</v>
      </c>
      <c r="GY129" s="188">
        <v>-643</v>
      </c>
      <c r="GZ129" s="188">
        <v>0</v>
      </c>
      <c r="HA129" s="188">
        <v>0</v>
      </c>
      <c r="HC129" s="188">
        <v>6069</v>
      </c>
      <c r="HD129" s="188">
        <v>0</v>
      </c>
      <c r="HE129" s="188">
        <v>1664</v>
      </c>
      <c r="HF129" s="188">
        <v>3935</v>
      </c>
      <c r="HG129" s="188">
        <v>7468</v>
      </c>
      <c r="HH129" s="188">
        <v>10531</v>
      </c>
      <c r="HI129" s="188">
        <v>5308</v>
      </c>
      <c r="HJ129" s="188">
        <v>-1264</v>
      </c>
      <c r="HK129" s="188">
        <v>0</v>
      </c>
      <c r="HL129" s="188">
        <v>0</v>
      </c>
      <c r="HN129" s="188">
        <v>7079</v>
      </c>
      <c r="HO129" s="188">
        <v>0</v>
      </c>
      <c r="HP129" s="188">
        <v>1100</v>
      </c>
      <c r="HQ129" s="188">
        <v>988</v>
      </c>
      <c r="HR129" s="188">
        <v>6487</v>
      </c>
      <c r="HS129" s="188">
        <v>13316</v>
      </c>
      <c r="HT129" s="188">
        <v>6506</v>
      </c>
      <c r="HU129" s="188">
        <v>-591</v>
      </c>
      <c r="HV129" s="188">
        <v>-201</v>
      </c>
      <c r="HW129" s="188">
        <v>0</v>
      </c>
      <c r="HY129" s="188">
        <v>5966</v>
      </c>
      <c r="HZ129" s="188">
        <v>0</v>
      </c>
      <c r="IA129" s="188">
        <v>6701</v>
      </c>
      <c r="IB129" s="188">
        <v>6587</v>
      </c>
      <c r="IC129" s="188">
        <v>5854</v>
      </c>
      <c r="ID129" s="188">
        <v>3502</v>
      </c>
      <c r="IE129" s="188">
        <v>5206</v>
      </c>
      <c r="IF129" s="188">
        <v>-565</v>
      </c>
      <c r="IG129" s="188">
        <v>-263</v>
      </c>
      <c r="IH129" s="188">
        <v>550</v>
      </c>
      <c r="IJ129" s="188">
        <v>7077</v>
      </c>
      <c r="IK129" s="188">
        <v>0</v>
      </c>
      <c r="IL129" s="188">
        <v>1009</v>
      </c>
      <c r="IM129" s="188">
        <v>3892</v>
      </c>
      <c r="IN129" s="188">
        <v>9843</v>
      </c>
      <c r="IO129" s="188">
        <v>6569</v>
      </c>
      <c r="IP129" s="188">
        <v>6556</v>
      </c>
      <c r="IQ129" s="188">
        <v>-314</v>
      </c>
      <c r="IR129" s="188">
        <v>-202</v>
      </c>
      <c r="IS129" s="188">
        <v>0</v>
      </c>
      <c r="IU129" s="188">
        <v>5964</v>
      </c>
      <c r="IV129" s="188">
        <v>0</v>
      </c>
      <c r="IW129" s="188">
        <v>7095</v>
      </c>
      <c r="IX129" s="188">
        <v>4748</v>
      </c>
      <c r="IY129" s="188">
        <v>5161</v>
      </c>
      <c r="IZ129" s="188">
        <v>5431</v>
      </c>
      <c r="JA129" s="188">
        <v>5172</v>
      </c>
      <c r="JB129" s="188">
        <v>381</v>
      </c>
      <c r="JC129" s="188">
        <v>-263</v>
      </c>
      <c r="JD129" s="188">
        <v>484</v>
      </c>
      <c r="JF129" s="188">
        <v>6967</v>
      </c>
      <c r="JG129" s="188">
        <v>0</v>
      </c>
      <c r="JH129" s="188">
        <v>6751</v>
      </c>
      <c r="JI129" s="188">
        <v>9378</v>
      </c>
      <c r="JJ129" s="188">
        <v>5089</v>
      </c>
      <c r="JK129" s="188">
        <v>2829</v>
      </c>
      <c r="JL129" s="188">
        <v>4128</v>
      </c>
      <c r="JM129" s="188">
        <v>-2077</v>
      </c>
      <c r="JN129" s="188">
        <v>0</v>
      </c>
      <c r="JO129" s="188">
        <v>100</v>
      </c>
      <c r="JQ129" s="188">
        <v>7075</v>
      </c>
      <c r="JR129" s="188">
        <v>0</v>
      </c>
      <c r="JS129" s="188">
        <v>1222</v>
      </c>
      <c r="JT129" s="188">
        <v>3394</v>
      </c>
      <c r="JU129" s="188">
        <v>10237</v>
      </c>
      <c r="JV129" s="188">
        <v>5128</v>
      </c>
      <c r="JW129" s="188">
        <v>6552</v>
      </c>
      <c r="JX129" s="188">
        <v>-848</v>
      </c>
      <c r="JY129" s="188">
        <v>-201</v>
      </c>
      <c r="JZ129" s="188">
        <v>0</v>
      </c>
      <c r="KB129" s="188">
        <v>4637</v>
      </c>
      <c r="KC129" s="188">
        <v>0</v>
      </c>
      <c r="KD129" s="188">
        <v>6689</v>
      </c>
      <c r="KE129" s="188">
        <v>1324</v>
      </c>
      <c r="KF129" s="188">
        <v>578</v>
      </c>
      <c r="KG129" s="188">
        <v>9109</v>
      </c>
      <c r="KH129" s="188">
        <v>3929</v>
      </c>
      <c r="KI129" s="188">
        <v>-774</v>
      </c>
      <c r="KJ129" s="188">
        <v>-262</v>
      </c>
      <c r="KK129" s="188">
        <v>1947</v>
      </c>
      <c r="KM129" s="188">
        <v>7100</v>
      </c>
      <c r="KN129" s="188">
        <v>0</v>
      </c>
      <c r="KO129" s="188">
        <v>7598</v>
      </c>
      <c r="KP129" s="188">
        <v>3083</v>
      </c>
      <c r="KQ129" s="188">
        <v>4675</v>
      </c>
      <c r="KR129" s="188">
        <v>2752</v>
      </c>
      <c r="KS129" s="188">
        <v>3876</v>
      </c>
      <c r="KT129" s="188">
        <v>4380</v>
      </c>
      <c r="KU129" s="188">
        <v>-232</v>
      </c>
      <c r="KV129" s="188">
        <v>28</v>
      </c>
      <c r="KX129" s="188">
        <v>6087</v>
      </c>
      <c r="KY129" s="188">
        <v>0</v>
      </c>
      <c r="KZ129" s="188">
        <v>944</v>
      </c>
      <c r="LA129" s="188">
        <v>2801</v>
      </c>
      <c r="LB129" s="188">
        <v>6620</v>
      </c>
      <c r="LC129" s="188">
        <v>10465</v>
      </c>
      <c r="LD129" s="188">
        <v>6553</v>
      </c>
      <c r="LE129" s="188">
        <v>-1320</v>
      </c>
      <c r="LF129" s="188">
        <v>-202</v>
      </c>
      <c r="LG129" s="188">
        <v>0</v>
      </c>
      <c r="LI129" s="188">
        <v>7101</v>
      </c>
      <c r="LJ129" s="188">
        <v>0</v>
      </c>
      <c r="LK129" s="188">
        <v>7121</v>
      </c>
      <c r="LL129" s="188">
        <v>2387</v>
      </c>
      <c r="LM129" s="188">
        <v>6007</v>
      </c>
      <c r="LN129" s="188">
        <v>2151</v>
      </c>
      <c r="LO129" s="188">
        <v>3955</v>
      </c>
      <c r="LP129" s="188">
        <v>4872</v>
      </c>
      <c r="LQ129" s="188">
        <v>-233</v>
      </c>
      <c r="LR129" s="188">
        <v>41</v>
      </c>
      <c r="LT129" s="188">
        <v>6089</v>
      </c>
      <c r="LU129" s="188">
        <v>0</v>
      </c>
      <c r="LV129" s="188">
        <v>1096</v>
      </c>
      <c r="LW129" s="188">
        <v>3528</v>
      </c>
      <c r="LX129" s="188">
        <v>6221</v>
      </c>
      <c r="LY129" s="188">
        <v>5176</v>
      </c>
      <c r="LZ129" s="188">
        <v>8103</v>
      </c>
      <c r="MA129" s="188">
        <v>216</v>
      </c>
      <c r="MB129" s="188">
        <v>-151</v>
      </c>
      <c r="MC129" s="188">
        <v>0</v>
      </c>
    </row>
    <row r="130" spans="2:341">
      <c r="B130" s="208">
        <f t="shared" si="30"/>
        <v>6411</v>
      </c>
      <c r="C130" s="208">
        <f t="shared" si="31"/>
        <v>0</v>
      </c>
      <c r="D130" s="208">
        <f t="shared" si="32"/>
        <v>4023.9666666666667</v>
      </c>
      <c r="E130" s="208">
        <f t="shared" si="33"/>
        <v>3864.7666666666669</v>
      </c>
      <c r="F130" s="208">
        <f t="shared" si="34"/>
        <v>5886.5666666666666</v>
      </c>
      <c r="G130" s="208">
        <f t="shared" si="35"/>
        <v>7343.5666666666666</v>
      </c>
      <c r="H130" s="208">
        <f t="shared" si="36"/>
        <v>5186</v>
      </c>
      <c r="I130" s="208">
        <f t="shared" si="37"/>
        <v>-164.83333333333334</v>
      </c>
      <c r="J130" s="208">
        <f t="shared" si="38"/>
        <v>-174.1</v>
      </c>
      <c r="K130" s="208">
        <f t="shared" si="39"/>
        <v>352.3</v>
      </c>
      <c r="M130" s="188">
        <v>7080</v>
      </c>
      <c r="N130" s="188">
        <v>0</v>
      </c>
      <c r="O130" s="188">
        <v>2013</v>
      </c>
      <c r="P130" s="188">
        <v>5141</v>
      </c>
      <c r="Q130" s="188">
        <v>9821</v>
      </c>
      <c r="R130" s="188">
        <v>4200</v>
      </c>
      <c r="S130" s="188">
        <v>6119</v>
      </c>
      <c r="T130" s="188">
        <v>-1720</v>
      </c>
      <c r="U130" s="188">
        <v>-202</v>
      </c>
      <c r="V130" s="188">
        <v>0</v>
      </c>
      <c r="X130" s="188">
        <v>7069</v>
      </c>
      <c r="Y130" s="188">
        <v>0</v>
      </c>
      <c r="Z130" s="188">
        <v>1547</v>
      </c>
      <c r="AA130" s="188">
        <v>1027</v>
      </c>
      <c r="AB130" s="188">
        <v>6595</v>
      </c>
      <c r="AC130" s="188">
        <v>12686</v>
      </c>
      <c r="AD130" s="188">
        <v>4473</v>
      </c>
      <c r="AE130" s="188">
        <v>-1191</v>
      </c>
      <c r="AF130" s="188">
        <v>-102</v>
      </c>
      <c r="AG130" s="188">
        <v>483</v>
      </c>
      <c r="AI130" s="188">
        <v>6890</v>
      </c>
      <c r="AJ130" s="188">
        <v>0</v>
      </c>
      <c r="AK130" s="188">
        <v>7466</v>
      </c>
      <c r="AL130" s="188">
        <v>3340</v>
      </c>
      <c r="AM130" s="188">
        <v>3101</v>
      </c>
      <c r="AN130" s="188">
        <v>6496</v>
      </c>
      <c r="AO130" s="188">
        <v>3762</v>
      </c>
      <c r="AP130" s="188">
        <v>-300</v>
      </c>
      <c r="AQ130" s="188">
        <v>-284</v>
      </c>
      <c r="AR130" s="188">
        <v>695</v>
      </c>
      <c r="AT130" s="188">
        <v>7083</v>
      </c>
      <c r="AU130" s="188">
        <v>0</v>
      </c>
      <c r="AV130" s="188">
        <v>1212</v>
      </c>
      <c r="AW130" s="188">
        <v>2967</v>
      </c>
      <c r="AX130" s="188">
        <v>8789</v>
      </c>
      <c r="AY130" s="188">
        <v>8399</v>
      </c>
      <c r="AZ130" s="188">
        <v>6202</v>
      </c>
      <c r="BA130" s="188">
        <v>-1797</v>
      </c>
      <c r="BB130" s="188">
        <v>-202</v>
      </c>
      <c r="BC130" s="188">
        <v>0</v>
      </c>
      <c r="BE130" s="188">
        <v>5975</v>
      </c>
      <c r="BF130" s="188">
        <v>0</v>
      </c>
      <c r="BG130" s="188">
        <v>6901</v>
      </c>
      <c r="BH130" s="188">
        <v>7620</v>
      </c>
      <c r="BI130" s="188">
        <v>4247</v>
      </c>
      <c r="BJ130" s="188">
        <v>3241</v>
      </c>
      <c r="BK130" s="188">
        <v>5202</v>
      </c>
      <c r="BL130" s="188">
        <v>-778</v>
      </c>
      <c r="BM130" s="188">
        <v>-283</v>
      </c>
      <c r="BN130" s="188">
        <v>330</v>
      </c>
      <c r="BP130" s="188">
        <v>6217</v>
      </c>
      <c r="BQ130" s="188">
        <v>0</v>
      </c>
      <c r="BR130" s="188">
        <v>1021</v>
      </c>
      <c r="BS130" s="188">
        <v>1910</v>
      </c>
      <c r="BT130" s="188">
        <v>7519</v>
      </c>
      <c r="BU130" s="188">
        <v>9941</v>
      </c>
      <c r="BV130" s="188">
        <v>6206</v>
      </c>
      <c r="BW130" s="188">
        <v>-537</v>
      </c>
      <c r="BX130" s="188">
        <v>-151</v>
      </c>
      <c r="BY130" s="188">
        <v>0</v>
      </c>
      <c r="CA130" s="188">
        <v>6881</v>
      </c>
      <c r="CB130" s="188">
        <v>0</v>
      </c>
      <c r="CC130" s="188">
        <v>8469</v>
      </c>
      <c r="CD130" s="188">
        <v>3866</v>
      </c>
      <c r="CE130" s="188">
        <v>2597</v>
      </c>
      <c r="CF130" s="188">
        <v>3999</v>
      </c>
      <c r="CG130" s="188">
        <v>4064</v>
      </c>
      <c r="CH130" s="188">
        <v>115</v>
      </c>
      <c r="CI130" s="188">
        <v>-304</v>
      </c>
      <c r="CJ130" s="188">
        <v>1251</v>
      </c>
      <c r="CL130" s="188">
        <v>5060</v>
      </c>
      <c r="CM130" s="188">
        <v>0</v>
      </c>
      <c r="CN130" s="188">
        <v>7089</v>
      </c>
      <c r="CO130" s="188">
        <v>7071</v>
      </c>
      <c r="CP130" s="188">
        <v>4063</v>
      </c>
      <c r="CQ130" s="188">
        <v>2844</v>
      </c>
      <c r="CR130" s="188">
        <v>4179</v>
      </c>
      <c r="CS130" s="188">
        <v>3132</v>
      </c>
      <c r="CT130" s="188">
        <v>-100</v>
      </c>
      <c r="CU130" s="188">
        <v>78</v>
      </c>
      <c r="CV130" s="190"/>
      <c r="CW130" s="188">
        <v>6070</v>
      </c>
      <c r="CX130" s="188">
        <v>0</v>
      </c>
      <c r="CY130" s="188">
        <v>2221</v>
      </c>
      <c r="CZ130" s="188">
        <v>4099</v>
      </c>
      <c r="DA130" s="188">
        <v>8261</v>
      </c>
      <c r="DB130" s="188">
        <v>7697</v>
      </c>
      <c r="DC130" s="188">
        <v>5608</v>
      </c>
      <c r="DD130" s="188">
        <v>-240</v>
      </c>
      <c r="DE130" s="188">
        <v>0</v>
      </c>
      <c r="DF130" s="188">
        <v>0</v>
      </c>
      <c r="DH130" s="188">
        <v>6945</v>
      </c>
      <c r="DI130" s="188">
        <v>0</v>
      </c>
      <c r="DJ130" s="188">
        <v>2124</v>
      </c>
      <c r="DK130" s="188">
        <v>2860</v>
      </c>
      <c r="DL130" s="188">
        <v>2358</v>
      </c>
      <c r="DM130" s="188">
        <v>12074</v>
      </c>
      <c r="DN130" s="188">
        <v>3841</v>
      </c>
      <c r="DO130" s="188">
        <v>223</v>
      </c>
      <c r="DP130" s="188">
        <v>-284</v>
      </c>
      <c r="DQ130" s="188">
        <v>998</v>
      </c>
      <c r="DS130" s="188">
        <v>7092</v>
      </c>
      <c r="DT130" s="188">
        <v>0</v>
      </c>
      <c r="DU130" s="188">
        <v>1431</v>
      </c>
      <c r="DV130" s="188">
        <v>3023</v>
      </c>
      <c r="DW130" s="188">
        <v>9794</v>
      </c>
      <c r="DX130" s="188">
        <v>8102</v>
      </c>
      <c r="DY130" s="188">
        <v>4832</v>
      </c>
      <c r="DZ130" s="188">
        <v>320</v>
      </c>
      <c r="EA130" s="188">
        <v>-202</v>
      </c>
      <c r="EB130" s="188">
        <v>659</v>
      </c>
      <c r="ED130" s="188">
        <v>7085</v>
      </c>
      <c r="EE130" s="188">
        <v>0</v>
      </c>
      <c r="EF130" s="188">
        <v>1321</v>
      </c>
      <c r="EG130" s="188">
        <v>2035</v>
      </c>
      <c r="EH130" s="188">
        <v>7008</v>
      </c>
      <c r="EI130" s="188">
        <v>12346</v>
      </c>
      <c r="EJ130" s="188">
        <v>6469</v>
      </c>
      <c r="EK130" s="188">
        <v>-1191</v>
      </c>
      <c r="EL130" s="188">
        <v>-100</v>
      </c>
      <c r="EM130" s="188">
        <v>0</v>
      </c>
      <c r="EO130" s="188">
        <v>6605</v>
      </c>
      <c r="EP130" s="188">
        <v>0</v>
      </c>
      <c r="EQ130" s="188">
        <v>5345</v>
      </c>
      <c r="ER130" s="188">
        <v>2441</v>
      </c>
      <c r="ES130" s="188">
        <v>3197</v>
      </c>
      <c r="ET130" s="188">
        <v>9372</v>
      </c>
      <c r="EU130" s="188">
        <v>5175</v>
      </c>
      <c r="EV130" s="188">
        <v>600</v>
      </c>
      <c r="EW130" s="188">
        <v>0</v>
      </c>
      <c r="EX130" s="188">
        <v>0</v>
      </c>
      <c r="EZ130" s="188">
        <v>6852</v>
      </c>
      <c r="FA130" s="188">
        <v>0</v>
      </c>
      <c r="FB130" s="188">
        <v>5173</v>
      </c>
      <c r="FC130" s="188">
        <v>4723</v>
      </c>
      <c r="FD130" s="188">
        <v>3814</v>
      </c>
      <c r="FE130" s="188">
        <v>5268</v>
      </c>
      <c r="FF130" s="188">
        <v>3958</v>
      </c>
      <c r="FG130" s="188">
        <v>-492</v>
      </c>
      <c r="FH130" s="188">
        <v>-283</v>
      </c>
      <c r="FI130" s="188">
        <v>1281</v>
      </c>
      <c r="FK130" s="188">
        <v>5041</v>
      </c>
      <c r="FL130" s="188">
        <v>0</v>
      </c>
      <c r="FM130" s="188">
        <v>6565</v>
      </c>
      <c r="FN130" s="188">
        <v>6507</v>
      </c>
      <c r="FO130" s="188">
        <v>3571</v>
      </c>
      <c r="FP130" s="188">
        <v>9704</v>
      </c>
      <c r="FQ130" s="188">
        <v>4197</v>
      </c>
      <c r="FR130" s="188">
        <v>-638</v>
      </c>
      <c r="FS130" s="188">
        <v>-102</v>
      </c>
      <c r="FT130" s="188">
        <v>129</v>
      </c>
      <c r="FV130" s="188">
        <v>5885</v>
      </c>
      <c r="FW130" s="188">
        <v>0</v>
      </c>
      <c r="FX130" s="188">
        <v>2080</v>
      </c>
      <c r="FY130" s="188">
        <v>5095</v>
      </c>
      <c r="FZ130" s="188">
        <v>7677</v>
      </c>
      <c r="GA130" s="188">
        <v>8455</v>
      </c>
      <c r="GB130" s="188">
        <v>5627</v>
      </c>
      <c r="GC130" s="188">
        <v>-1179</v>
      </c>
      <c r="GD130" s="188">
        <v>-151</v>
      </c>
      <c r="GE130" s="188">
        <v>48</v>
      </c>
      <c r="GG130" s="188">
        <v>4906</v>
      </c>
      <c r="GH130" s="188">
        <v>0</v>
      </c>
      <c r="GI130" s="188">
        <v>7762</v>
      </c>
      <c r="GJ130" s="188">
        <v>2892</v>
      </c>
      <c r="GK130" s="188">
        <v>2658</v>
      </c>
      <c r="GL130" s="188">
        <v>6929</v>
      </c>
      <c r="GM130" s="188">
        <v>4776</v>
      </c>
      <c r="GN130" s="188">
        <v>-976</v>
      </c>
      <c r="GO130" s="188">
        <v>-263</v>
      </c>
      <c r="GP130" s="188">
        <v>1739</v>
      </c>
      <c r="GR130" s="188">
        <v>6395</v>
      </c>
      <c r="GS130" s="188">
        <v>0</v>
      </c>
      <c r="GT130" s="188">
        <v>1963</v>
      </c>
      <c r="GU130" s="188">
        <v>3108</v>
      </c>
      <c r="GV130" s="188">
        <v>6142</v>
      </c>
      <c r="GW130" s="188">
        <v>11373</v>
      </c>
      <c r="GX130" s="188">
        <v>5213</v>
      </c>
      <c r="GY130" s="188">
        <v>-530</v>
      </c>
      <c r="GZ130" s="188">
        <v>0</v>
      </c>
      <c r="HA130" s="188">
        <v>0</v>
      </c>
      <c r="HC130" s="188">
        <v>6069</v>
      </c>
      <c r="HD130" s="188">
        <v>0</v>
      </c>
      <c r="HE130" s="188">
        <v>1682</v>
      </c>
      <c r="HF130" s="188">
        <v>3938</v>
      </c>
      <c r="HG130" s="188">
        <v>7497</v>
      </c>
      <c r="HH130" s="188">
        <v>10533</v>
      </c>
      <c r="HI130" s="188">
        <v>5304</v>
      </c>
      <c r="HJ130" s="188">
        <v>-1229</v>
      </c>
      <c r="HK130" s="188">
        <v>0</v>
      </c>
      <c r="HL130" s="188">
        <v>0</v>
      </c>
      <c r="HN130" s="188">
        <v>7079</v>
      </c>
      <c r="HO130" s="188">
        <v>0</v>
      </c>
      <c r="HP130" s="188">
        <v>1144</v>
      </c>
      <c r="HQ130" s="188">
        <v>993</v>
      </c>
      <c r="HR130" s="188">
        <v>6651</v>
      </c>
      <c r="HS130" s="188">
        <v>13346</v>
      </c>
      <c r="HT130" s="188">
        <v>6505</v>
      </c>
      <c r="HU130" s="188">
        <v>-627</v>
      </c>
      <c r="HV130" s="188">
        <v>-202</v>
      </c>
      <c r="HW130" s="188">
        <v>0</v>
      </c>
      <c r="HY130" s="188">
        <v>5965</v>
      </c>
      <c r="HZ130" s="188">
        <v>0</v>
      </c>
      <c r="IA130" s="188">
        <v>6735</v>
      </c>
      <c r="IB130" s="188">
        <v>6795</v>
      </c>
      <c r="IC130" s="188">
        <v>6187</v>
      </c>
      <c r="ID130" s="188">
        <v>3539</v>
      </c>
      <c r="IE130" s="188">
        <v>5206</v>
      </c>
      <c r="IF130" s="188">
        <v>-677</v>
      </c>
      <c r="IG130" s="188">
        <v>-263</v>
      </c>
      <c r="IH130" s="188">
        <v>517</v>
      </c>
      <c r="IJ130" s="188">
        <v>7073</v>
      </c>
      <c r="IK130" s="188">
        <v>0</v>
      </c>
      <c r="IL130" s="188">
        <v>1012</v>
      </c>
      <c r="IM130" s="188">
        <v>3792</v>
      </c>
      <c r="IN130" s="188">
        <v>9911</v>
      </c>
      <c r="IO130" s="188">
        <v>6541</v>
      </c>
      <c r="IP130" s="188">
        <v>6553</v>
      </c>
      <c r="IQ130" s="188">
        <v>-131</v>
      </c>
      <c r="IR130" s="188">
        <v>-201</v>
      </c>
      <c r="IS130" s="188">
        <v>0</v>
      </c>
      <c r="IU130" s="188">
        <v>5962</v>
      </c>
      <c r="IV130" s="188">
        <v>0</v>
      </c>
      <c r="IW130" s="188">
        <v>7117</v>
      </c>
      <c r="IX130" s="188">
        <v>4730</v>
      </c>
      <c r="IY130" s="188">
        <v>5536</v>
      </c>
      <c r="IZ130" s="188">
        <v>5428</v>
      </c>
      <c r="JA130" s="188">
        <v>5172</v>
      </c>
      <c r="JB130" s="188">
        <v>175</v>
      </c>
      <c r="JC130" s="188">
        <v>-263</v>
      </c>
      <c r="JD130" s="188">
        <v>452</v>
      </c>
      <c r="JF130" s="188">
        <v>6967</v>
      </c>
      <c r="JG130" s="188">
        <v>0</v>
      </c>
      <c r="JH130" s="188">
        <v>6756</v>
      </c>
      <c r="JI130" s="188">
        <v>9384</v>
      </c>
      <c r="JJ130" s="188">
        <v>4955</v>
      </c>
      <c r="JK130" s="188">
        <v>2922</v>
      </c>
      <c r="JL130" s="188">
        <v>4128</v>
      </c>
      <c r="JM130" s="188">
        <v>-1969</v>
      </c>
      <c r="JN130" s="188">
        <v>0</v>
      </c>
      <c r="JO130" s="188">
        <v>101</v>
      </c>
      <c r="JQ130" s="188">
        <v>7075</v>
      </c>
      <c r="JR130" s="188">
        <v>0</v>
      </c>
      <c r="JS130" s="188">
        <v>1227</v>
      </c>
      <c r="JT130" s="188">
        <v>3392</v>
      </c>
      <c r="JU130" s="188">
        <v>10213</v>
      </c>
      <c r="JV130" s="188">
        <v>5197</v>
      </c>
      <c r="JW130" s="188">
        <v>6551</v>
      </c>
      <c r="JX130" s="188">
        <v>-874</v>
      </c>
      <c r="JY130" s="188">
        <v>-202</v>
      </c>
      <c r="JZ130" s="188">
        <v>0</v>
      </c>
      <c r="KB130" s="188">
        <v>4638</v>
      </c>
      <c r="KC130" s="188">
        <v>0</v>
      </c>
      <c r="KD130" s="188">
        <v>6615</v>
      </c>
      <c r="KE130" s="188">
        <v>1313</v>
      </c>
      <c r="KF130" s="188">
        <v>634</v>
      </c>
      <c r="KG130" s="188">
        <v>9145</v>
      </c>
      <c r="KH130" s="188">
        <v>3929</v>
      </c>
      <c r="KI130" s="188">
        <v>-770</v>
      </c>
      <c r="KJ130" s="188">
        <v>-262</v>
      </c>
      <c r="KK130" s="188">
        <v>1740</v>
      </c>
      <c r="KM130" s="188">
        <v>7096</v>
      </c>
      <c r="KN130" s="188">
        <v>0</v>
      </c>
      <c r="KO130" s="188">
        <v>7598</v>
      </c>
      <c r="KP130" s="188">
        <v>3102</v>
      </c>
      <c r="KQ130" s="188">
        <v>4679</v>
      </c>
      <c r="KR130" s="188">
        <v>2829</v>
      </c>
      <c r="KS130" s="188">
        <v>3876</v>
      </c>
      <c r="KT130" s="188">
        <v>4269</v>
      </c>
      <c r="KU130" s="188">
        <v>-232</v>
      </c>
      <c r="KV130" s="188">
        <v>27</v>
      </c>
      <c r="KX130" s="188">
        <v>6085</v>
      </c>
      <c r="KY130" s="188">
        <v>0</v>
      </c>
      <c r="KZ130" s="188">
        <v>959</v>
      </c>
      <c r="LA130" s="188">
        <v>2828</v>
      </c>
      <c r="LB130" s="188">
        <v>7102</v>
      </c>
      <c r="LC130" s="188">
        <v>10391</v>
      </c>
      <c r="LD130" s="188">
        <v>6499</v>
      </c>
      <c r="LE130" s="188">
        <v>-1310</v>
      </c>
      <c r="LF130" s="188">
        <v>-201</v>
      </c>
      <c r="LG130" s="188">
        <v>0</v>
      </c>
      <c r="LI130" s="188">
        <v>7101</v>
      </c>
      <c r="LJ130" s="188">
        <v>0</v>
      </c>
      <c r="LK130" s="188">
        <v>7146</v>
      </c>
      <c r="LL130" s="188">
        <v>2441</v>
      </c>
      <c r="LM130" s="188">
        <v>6018</v>
      </c>
      <c r="LN130" s="188">
        <v>2130</v>
      </c>
      <c r="LO130" s="188">
        <v>3955</v>
      </c>
      <c r="LP130" s="188">
        <v>4857</v>
      </c>
      <c r="LQ130" s="188">
        <v>-233</v>
      </c>
      <c r="LR130" s="188">
        <v>41</v>
      </c>
      <c r="LT130" s="188">
        <v>6089</v>
      </c>
      <c r="LU130" s="188">
        <v>0</v>
      </c>
      <c r="LV130" s="188">
        <v>1025</v>
      </c>
      <c r="LW130" s="188">
        <v>3510</v>
      </c>
      <c r="LX130" s="188">
        <v>6002</v>
      </c>
      <c r="LY130" s="188">
        <v>5180</v>
      </c>
      <c r="LZ130" s="188">
        <v>7999</v>
      </c>
      <c r="MA130" s="188">
        <v>520</v>
      </c>
      <c r="MB130" s="188">
        <v>-151</v>
      </c>
      <c r="MC130" s="188">
        <v>0</v>
      </c>
    </row>
    <row r="131" spans="2:341">
      <c r="B131" s="208">
        <f t="shared" si="30"/>
        <v>6411.4666666666662</v>
      </c>
      <c r="C131" s="208">
        <f t="shared" si="31"/>
        <v>0</v>
      </c>
      <c r="D131" s="208">
        <f t="shared" si="32"/>
        <v>4042.0666666666666</v>
      </c>
      <c r="E131" s="208">
        <f t="shared" si="33"/>
        <v>3905.9333333333334</v>
      </c>
      <c r="F131" s="208">
        <f t="shared" si="34"/>
        <v>5956.9</v>
      </c>
      <c r="G131" s="208">
        <f t="shared" si="35"/>
        <v>7344.7666666666664</v>
      </c>
      <c r="H131" s="208">
        <f t="shared" si="36"/>
        <v>5180.1333333333332</v>
      </c>
      <c r="I131" s="208">
        <f t="shared" si="37"/>
        <v>-159.76666666666668</v>
      </c>
      <c r="J131" s="208">
        <f t="shared" si="38"/>
        <v>-174</v>
      </c>
      <c r="K131" s="208">
        <f t="shared" si="39"/>
        <v>318.13333333333333</v>
      </c>
      <c r="M131" s="188">
        <v>7078</v>
      </c>
      <c r="N131" s="188">
        <v>0</v>
      </c>
      <c r="O131" s="188">
        <v>2107</v>
      </c>
      <c r="P131" s="188">
        <v>5345</v>
      </c>
      <c r="Q131" s="188">
        <v>10012</v>
      </c>
      <c r="R131" s="188">
        <v>4189</v>
      </c>
      <c r="S131" s="188">
        <v>6105</v>
      </c>
      <c r="T131" s="188">
        <v>-1753</v>
      </c>
      <c r="U131" s="188">
        <v>-202</v>
      </c>
      <c r="V131" s="188">
        <v>0</v>
      </c>
      <c r="X131" s="188">
        <v>7073</v>
      </c>
      <c r="Y131" s="188">
        <v>0</v>
      </c>
      <c r="Z131" s="188">
        <v>1625</v>
      </c>
      <c r="AA131" s="188">
        <v>1083</v>
      </c>
      <c r="AB131" s="188">
        <v>7526</v>
      </c>
      <c r="AC131" s="188">
        <v>12675</v>
      </c>
      <c r="AD131" s="188">
        <v>4473</v>
      </c>
      <c r="AE131" s="188">
        <v>-1404</v>
      </c>
      <c r="AF131" s="188">
        <v>-102</v>
      </c>
      <c r="AG131" s="188">
        <v>432</v>
      </c>
      <c r="AI131" s="188">
        <v>6883</v>
      </c>
      <c r="AJ131" s="188">
        <v>0</v>
      </c>
      <c r="AK131" s="188">
        <v>7678</v>
      </c>
      <c r="AL131" s="188">
        <v>3599</v>
      </c>
      <c r="AM131" s="188">
        <v>3341</v>
      </c>
      <c r="AN131" s="188">
        <v>6482</v>
      </c>
      <c r="AO131" s="188">
        <v>3762</v>
      </c>
      <c r="AP131" s="188">
        <v>-274</v>
      </c>
      <c r="AQ131" s="188">
        <v>-284</v>
      </c>
      <c r="AR131" s="188">
        <v>591</v>
      </c>
      <c r="AT131" s="188">
        <v>7084</v>
      </c>
      <c r="AU131" s="188">
        <v>0</v>
      </c>
      <c r="AV131" s="188">
        <v>1258</v>
      </c>
      <c r="AW131" s="188">
        <v>3295</v>
      </c>
      <c r="AX131" s="188">
        <v>8861</v>
      </c>
      <c r="AY131" s="188">
        <v>8584</v>
      </c>
      <c r="AZ131" s="188">
        <v>6175</v>
      </c>
      <c r="BA131" s="188">
        <v>-1739</v>
      </c>
      <c r="BB131" s="188">
        <v>-201</v>
      </c>
      <c r="BC131" s="188">
        <v>0</v>
      </c>
      <c r="BE131" s="188">
        <v>5977</v>
      </c>
      <c r="BF131" s="188">
        <v>0</v>
      </c>
      <c r="BG131" s="188">
        <v>6887</v>
      </c>
      <c r="BH131" s="188">
        <v>7569</v>
      </c>
      <c r="BI131" s="188">
        <v>4010</v>
      </c>
      <c r="BJ131" s="188">
        <v>3192</v>
      </c>
      <c r="BK131" s="188">
        <v>5202</v>
      </c>
      <c r="BL131" s="188">
        <v>-903</v>
      </c>
      <c r="BM131" s="188">
        <v>-283</v>
      </c>
      <c r="BN131" s="188">
        <v>325</v>
      </c>
      <c r="BP131" s="188">
        <v>6203</v>
      </c>
      <c r="BQ131" s="188">
        <v>0</v>
      </c>
      <c r="BR131" s="188">
        <v>1008</v>
      </c>
      <c r="BS131" s="188">
        <v>2038</v>
      </c>
      <c r="BT131" s="188">
        <v>7912</v>
      </c>
      <c r="BU131" s="188">
        <v>9864</v>
      </c>
      <c r="BV131" s="188">
        <v>6184</v>
      </c>
      <c r="BW131" s="188">
        <v>-423</v>
      </c>
      <c r="BX131" s="188">
        <v>-151</v>
      </c>
      <c r="BY131" s="188">
        <v>0</v>
      </c>
      <c r="CA131" s="188">
        <v>6883</v>
      </c>
      <c r="CB131" s="188">
        <v>0</v>
      </c>
      <c r="CC131" s="188">
        <v>8502</v>
      </c>
      <c r="CD131" s="188">
        <v>3911</v>
      </c>
      <c r="CE131" s="188">
        <v>2805</v>
      </c>
      <c r="CF131" s="188">
        <v>3922</v>
      </c>
      <c r="CG131" s="188">
        <v>4064</v>
      </c>
      <c r="CH131" s="188">
        <v>230</v>
      </c>
      <c r="CI131" s="188">
        <v>-304</v>
      </c>
      <c r="CJ131" s="188">
        <v>1125</v>
      </c>
      <c r="CL131" s="188">
        <v>5060</v>
      </c>
      <c r="CM131" s="188">
        <v>0</v>
      </c>
      <c r="CN131" s="188">
        <v>7017</v>
      </c>
      <c r="CO131" s="188">
        <v>7082</v>
      </c>
      <c r="CP131" s="188">
        <v>3961</v>
      </c>
      <c r="CQ131" s="188">
        <v>2889</v>
      </c>
      <c r="CR131" s="188">
        <v>4179</v>
      </c>
      <c r="CS131" s="188">
        <v>3374</v>
      </c>
      <c r="CT131" s="188">
        <v>-100</v>
      </c>
      <c r="CU131" s="188">
        <v>78</v>
      </c>
      <c r="CV131" s="190"/>
      <c r="CW131" s="188">
        <v>6073</v>
      </c>
      <c r="CX131" s="188">
        <v>0</v>
      </c>
      <c r="CY131" s="188">
        <v>2249</v>
      </c>
      <c r="CZ131" s="188">
        <v>4008</v>
      </c>
      <c r="DA131" s="188">
        <v>8346</v>
      </c>
      <c r="DB131" s="188">
        <v>7725</v>
      </c>
      <c r="DC131" s="188">
        <v>5608</v>
      </c>
      <c r="DD131" s="188">
        <v>-292</v>
      </c>
      <c r="DE131" s="188">
        <v>0</v>
      </c>
      <c r="DF131" s="188">
        <v>0</v>
      </c>
      <c r="DH131" s="188">
        <v>6947</v>
      </c>
      <c r="DI131" s="188">
        <v>0</v>
      </c>
      <c r="DJ131" s="188">
        <v>2122</v>
      </c>
      <c r="DK131" s="188">
        <v>2928</v>
      </c>
      <c r="DL131" s="188">
        <v>2475</v>
      </c>
      <c r="DM131" s="188">
        <v>12126</v>
      </c>
      <c r="DN131" s="188">
        <v>3841</v>
      </c>
      <c r="DO131" s="188">
        <v>484</v>
      </c>
      <c r="DP131" s="188">
        <v>-284</v>
      </c>
      <c r="DQ131" s="188">
        <v>907</v>
      </c>
      <c r="DS131" s="188">
        <v>7096</v>
      </c>
      <c r="DT131" s="188">
        <v>0</v>
      </c>
      <c r="DU131" s="188">
        <v>1407</v>
      </c>
      <c r="DV131" s="188">
        <v>2867</v>
      </c>
      <c r="DW131" s="188">
        <v>9674</v>
      </c>
      <c r="DX131" s="188">
        <v>8146</v>
      </c>
      <c r="DY131" s="188">
        <v>4832</v>
      </c>
      <c r="DZ131" s="188">
        <v>339</v>
      </c>
      <c r="EA131" s="188">
        <v>-202</v>
      </c>
      <c r="EB131" s="188">
        <v>658</v>
      </c>
      <c r="ED131" s="188">
        <v>7082</v>
      </c>
      <c r="EE131" s="188">
        <v>0</v>
      </c>
      <c r="EF131" s="188">
        <v>1280</v>
      </c>
      <c r="EG131" s="188">
        <v>1978</v>
      </c>
      <c r="EH131" s="188">
        <v>6972</v>
      </c>
      <c r="EI131" s="188">
        <v>12403</v>
      </c>
      <c r="EJ131" s="188">
        <v>6470</v>
      </c>
      <c r="EK131" s="188">
        <v>-1001</v>
      </c>
      <c r="EL131" s="188">
        <v>-100</v>
      </c>
      <c r="EM131" s="188">
        <v>0</v>
      </c>
      <c r="EO131" s="188">
        <v>6595</v>
      </c>
      <c r="EP131" s="188">
        <v>0</v>
      </c>
      <c r="EQ131" s="188">
        <v>5449</v>
      </c>
      <c r="ER131" s="188">
        <v>2514</v>
      </c>
      <c r="ES131" s="188">
        <v>3461</v>
      </c>
      <c r="ET131" s="188">
        <v>9320</v>
      </c>
      <c r="EU131" s="188">
        <v>5174</v>
      </c>
      <c r="EV131" s="188">
        <v>490</v>
      </c>
      <c r="EW131" s="188">
        <v>0</v>
      </c>
      <c r="EX131" s="188">
        <v>0</v>
      </c>
      <c r="EZ131" s="188">
        <v>6850</v>
      </c>
      <c r="FA131" s="188">
        <v>0</v>
      </c>
      <c r="FB131" s="188">
        <v>5190</v>
      </c>
      <c r="FC131" s="188">
        <v>4727</v>
      </c>
      <c r="FD131" s="188">
        <v>3827</v>
      </c>
      <c r="FE131" s="188">
        <v>5287</v>
      </c>
      <c r="FF131" s="188">
        <v>3958</v>
      </c>
      <c r="FG131" s="188">
        <v>-550</v>
      </c>
      <c r="FH131" s="188">
        <v>-283</v>
      </c>
      <c r="FI131" s="188">
        <v>1122</v>
      </c>
      <c r="FK131" s="188">
        <v>5038</v>
      </c>
      <c r="FL131" s="188">
        <v>0</v>
      </c>
      <c r="FM131" s="188">
        <v>6540</v>
      </c>
      <c r="FN131" s="188">
        <v>6524</v>
      </c>
      <c r="FO131" s="188">
        <v>3579</v>
      </c>
      <c r="FP131" s="188">
        <v>9736</v>
      </c>
      <c r="FQ131" s="188">
        <v>4197</v>
      </c>
      <c r="FR131" s="188">
        <v>-745</v>
      </c>
      <c r="FS131" s="188">
        <v>-102</v>
      </c>
      <c r="FT131" s="188">
        <v>129</v>
      </c>
      <c r="FV131" s="188">
        <v>5887</v>
      </c>
      <c r="FW131" s="188">
        <v>0</v>
      </c>
      <c r="FX131" s="188">
        <v>2099</v>
      </c>
      <c r="FY131" s="188">
        <v>5108</v>
      </c>
      <c r="FZ131" s="188">
        <v>7777</v>
      </c>
      <c r="GA131" s="188">
        <v>8310</v>
      </c>
      <c r="GB131" s="188">
        <v>5627</v>
      </c>
      <c r="GC131" s="188">
        <v>-985</v>
      </c>
      <c r="GD131" s="188">
        <v>-150</v>
      </c>
      <c r="GE131" s="188">
        <v>47</v>
      </c>
      <c r="GG131" s="188">
        <v>4906</v>
      </c>
      <c r="GH131" s="188">
        <v>0</v>
      </c>
      <c r="GI131" s="188">
        <v>7753</v>
      </c>
      <c r="GJ131" s="188">
        <v>3037</v>
      </c>
      <c r="GK131" s="188">
        <v>2831</v>
      </c>
      <c r="GL131" s="188">
        <v>6880</v>
      </c>
      <c r="GM131" s="188">
        <v>4776</v>
      </c>
      <c r="GN131" s="188">
        <v>-907</v>
      </c>
      <c r="GO131" s="188">
        <v>-262</v>
      </c>
      <c r="GP131" s="188">
        <v>1525</v>
      </c>
      <c r="GR131" s="188">
        <v>6409</v>
      </c>
      <c r="GS131" s="188">
        <v>0</v>
      </c>
      <c r="GT131" s="188">
        <v>1908</v>
      </c>
      <c r="GU131" s="188">
        <v>3070</v>
      </c>
      <c r="GV131" s="188">
        <v>5881</v>
      </c>
      <c r="GW131" s="188">
        <v>11502</v>
      </c>
      <c r="GX131" s="188">
        <v>5213</v>
      </c>
      <c r="GY131" s="188">
        <v>-630</v>
      </c>
      <c r="GZ131" s="188">
        <v>0</v>
      </c>
      <c r="HA131" s="188">
        <v>0</v>
      </c>
      <c r="HC131" s="188">
        <v>6067</v>
      </c>
      <c r="HD131" s="188">
        <v>0</v>
      </c>
      <c r="HE131" s="188">
        <v>1692</v>
      </c>
      <c r="HF131" s="188">
        <v>3929</v>
      </c>
      <c r="HG131" s="188">
        <v>7520</v>
      </c>
      <c r="HH131" s="188">
        <v>10429</v>
      </c>
      <c r="HI131" s="188">
        <v>5308</v>
      </c>
      <c r="HJ131" s="188">
        <v>-1341</v>
      </c>
      <c r="HK131" s="188">
        <v>0</v>
      </c>
      <c r="HL131" s="188">
        <v>0</v>
      </c>
      <c r="HN131" s="188">
        <v>7079</v>
      </c>
      <c r="HO131" s="188">
        <v>0</v>
      </c>
      <c r="HP131" s="188">
        <v>1186</v>
      </c>
      <c r="HQ131" s="188">
        <v>968</v>
      </c>
      <c r="HR131" s="188">
        <v>6563</v>
      </c>
      <c r="HS131" s="188">
        <v>13287</v>
      </c>
      <c r="HT131" s="188">
        <v>6506</v>
      </c>
      <c r="HU131" s="188">
        <v>-652</v>
      </c>
      <c r="HV131" s="188">
        <v>-201</v>
      </c>
      <c r="HW131" s="188">
        <v>0</v>
      </c>
      <c r="HY131" s="188">
        <v>5963</v>
      </c>
      <c r="HZ131" s="188">
        <v>0</v>
      </c>
      <c r="IA131" s="188">
        <v>6804</v>
      </c>
      <c r="IB131" s="188">
        <v>6845</v>
      </c>
      <c r="IC131" s="188">
        <v>6190</v>
      </c>
      <c r="ID131" s="188">
        <v>3492</v>
      </c>
      <c r="IE131" s="188">
        <v>5206</v>
      </c>
      <c r="IF131" s="188">
        <v>-703</v>
      </c>
      <c r="IG131" s="188">
        <v>-263</v>
      </c>
      <c r="IH131" s="188">
        <v>501</v>
      </c>
      <c r="IJ131" s="188">
        <v>7080</v>
      </c>
      <c r="IK131" s="188">
        <v>0</v>
      </c>
      <c r="IL131" s="188">
        <v>1003</v>
      </c>
      <c r="IM131" s="188">
        <v>3735</v>
      </c>
      <c r="IN131" s="188">
        <v>9705</v>
      </c>
      <c r="IO131" s="188">
        <v>6725</v>
      </c>
      <c r="IP131" s="188">
        <v>6551</v>
      </c>
      <c r="IQ131" s="188">
        <v>-236</v>
      </c>
      <c r="IR131" s="188">
        <v>-201</v>
      </c>
      <c r="IS131" s="188">
        <v>0</v>
      </c>
      <c r="IU131" s="188">
        <v>5962</v>
      </c>
      <c r="IV131" s="188">
        <v>0</v>
      </c>
      <c r="IW131" s="188">
        <v>7126</v>
      </c>
      <c r="IX131" s="188">
        <v>4765</v>
      </c>
      <c r="IY131" s="188">
        <v>5606</v>
      </c>
      <c r="IZ131" s="188">
        <v>5442</v>
      </c>
      <c r="JA131" s="188">
        <v>5172</v>
      </c>
      <c r="JB131" s="188">
        <v>204</v>
      </c>
      <c r="JC131" s="188">
        <v>-263</v>
      </c>
      <c r="JD131" s="188">
        <v>391</v>
      </c>
      <c r="JF131" s="188">
        <v>6974</v>
      </c>
      <c r="JG131" s="188">
        <v>0</v>
      </c>
      <c r="JH131" s="188">
        <v>6748</v>
      </c>
      <c r="JI131" s="188">
        <v>9295</v>
      </c>
      <c r="JJ131" s="188">
        <v>4849</v>
      </c>
      <c r="JK131" s="188">
        <v>3004</v>
      </c>
      <c r="JL131" s="188">
        <v>4128</v>
      </c>
      <c r="JM131" s="188">
        <v>-2058</v>
      </c>
      <c r="JN131" s="188">
        <v>0</v>
      </c>
      <c r="JO131" s="188">
        <v>100</v>
      </c>
      <c r="JQ131" s="188">
        <v>7079</v>
      </c>
      <c r="JR131" s="188">
        <v>0</v>
      </c>
      <c r="JS131" s="188">
        <v>1229</v>
      </c>
      <c r="JT131" s="188">
        <v>3427</v>
      </c>
      <c r="JU131" s="188">
        <v>10245</v>
      </c>
      <c r="JV131" s="188">
        <v>5148</v>
      </c>
      <c r="JW131" s="188">
        <v>6546</v>
      </c>
      <c r="JX131" s="188">
        <v>-746</v>
      </c>
      <c r="JY131" s="188">
        <v>-202</v>
      </c>
      <c r="JZ131" s="188">
        <v>0</v>
      </c>
      <c r="KB131" s="188">
        <v>4640</v>
      </c>
      <c r="KC131" s="188">
        <v>0</v>
      </c>
      <c r="KD131" s="188">
        <v>6677</v>
      </c>
      <c r="KE131" s="188">
        <v>1353</v>
      </c>
      <c r="KF131" s="188">
        <v>719</v>
      </c>
      <c r="KG131" s="188">
        <v>9009</v>
      </c>
      <c r="KH131" s="188">
        <v>3929</v>
      </c>
      <c r="KI131" s="188">
        <v>-824</v>
      </c>
      <c r="KJ131" s="188">
        <v>-262</v>
      </c>
      <c r="KK131" s="188">
        <v>1547</v>
      </c>
      <c r="KM131" s="188">
        <v>7097</v>
      </c>
      <c r="KN131" s="188">
        <v>0</v>
      </c>
      <c r="KO131" s="188">
        <v>7589</v>
      </c>
      <c r="KP131" s="188">
        <v>3073</v>
      </c>
      <c r="KQ131" s="188">
        <v>4511</v>
      </c>
      <c r="KR131" s="188">
        <v>2934</v>
      </c>
      <c r="KS131" s="188">
        <v>3876</v>
      </c>
      <c r="KT131" s="188">
        <v>4314</v>
      </c>
      <c r="KU131" s="188">
        <v>-233</v>
      </c>
      <c r="KV131" s="188">
        <v>27</v>
      </c>
      <c r="KX131" s="188">
        <v>6090</v>
      </c>
      <c r="KY131" s="188">
        <v>0</v>
      </c>
      <c r="KZ131" s="188">
        <v>963</v>
      </c>
      <c r="LA131" s="188">
        <v>3125</v>
      </c>
      <c r="LB131" s="188">
        <v>7132</v>
      </c>
      <c r="LC131" s="188">
        <v>10348</v>
      </c>
      <c r="LD131" s="188">
        <v>6452</v>
      </c>
      <c r="LE131" s="188">
        <v>-1169</v>
      </c>
      <c r="LF131" s="188">
        <v>-201</v>
      </c>
      <c r="LG131" s="188">
        <v>0</v>
      </c>
      <c r="LI131" s="188">
        <v>7100</v>
      </c>
      <c r="LJ131" s="188">
        <v>0</v>
      </c>
      <c r="LK131" s="188">
        <v>7153</v>
      </c>
      <c r="LL131" s="188">
        <v>2472</v>
      </c>
      <c r="LM131" s="188">
        <v>6070</v>
      </c>
      <c r="LN131" s="188">
        <v>2133</v>
      </c>
      <c r="LO131" s="188">
        <v>3955</v>
      </c>
      <c r="LP131" s="188">
        <v>4748</v>
      </c>
      <c r="LQ131" s="188">
        <v>-233</v>
      </c>
      <c r="LR131" s="188">
        <v>39</v>
      </c>
      <c r="LT131" s="188">
        <v>6089</v>
      </c>
      <c r="LU131" s="188">
        <v>0</v>
      </c>
      <c r="LV131" s="188">
        <v>1013</v>
      </c>
      <c r="LW131" s="188">
        <v>3508</v>
      </c>
      <c r="LX131" s="188">
        <v>6346</v>
      </c>
      <c r="LY131" s="188">
        <v>5160</v>
      </c>
      <c r="LZ131" s="188">
        <v>7935</v>
      </c>
      <c r="MA131" s="188">
        <v>359</v>
      </c>
      <c r="MB131" s="188">
        <v>-151</v>
      </c>
      <c r="MC131" s="188">
        <v>0</v>
      </c>
    </row>
    <row r="132" spans="2:341">
      <c r="B132" s="208">
        <f t="shared" si="30"/>
        <v>6412.4</v>
      </c>
      <c r="C132" s="208">
        <f t="shared" si="31"/>
        <v>0</v>
      </c>
      <c r="D132" s="208">
        <f t="shared" si="32"/>
        <v>4049.7333333333331</v>
      </c>
      <c r="E132" s="208">
        <f t="shared" si="33"/>
        <v>3916.0333333333333</v>
      </c>
      <c r="F132" s="208">
        <f t="shared" si="34"/>
        <v>6004.3666666666668</v>
      </c>
      <c r="G132" s="208">
        <f t="shared" si="35"/>
        <v>7326.4333333333334</v>
      </c>
      <c r="H132" s="208">
        <f t="shared" si="36"/>
        <v>5174.3666666666668</v>
      </c>
      <c r="I132" s="208">
        <f t="shared" si="37"/>
        <v>-83.066666666666663</v>
      </c>
      <c r="J132" s="208">
        <f t="shared" si="38"/>
        <v>-173.36666666666667</v>
      </c>
      <c r="K132" s="208">
        <f t="shared" si="39"/>
        <v>288.93333333333334</v>
      </c>
      <c r="M132" s="188">
        <v>7084</v>
      </c>
      <c r="N132" s="188">
        <v>0</v>
      </c>
      <c r="O132" s="188">
        <v>2218</v>
      </c>
      <c r="P132" s="188">
        <v>5801</v>
      </c>
      <c r="Q132" s="188">
        <v>10161</v>
      </c>
      <c r="R132" s="188">
        <v>4193</v>
      </c>
      <c r="S132" s="188">
        <v>6100</v>
      </c>
      <c r="T132" s="188">
        <v>-1824</v>
      </c>
      <c r="U132" s="188">
        <v>-202</v>
      </c>
      <c r="V132" s="188">
        <v>0</v>
      </c>
      <c r="X132" s="188">
        <v>7072</v>
      </c>
      <c r="Y132" s="188">
        <v>0</v>
      </c>
      <c r="Z132" s="188">
        <v>1661</v>
      </c>
      <c r="AA132" s="188">
        <v>1157</v>
      </c>
      <c r="AB132" s="188">
        <v>7910</v>
      </c>
      <c r="AC132" s="188">
        <v>12653</v>
      </c>
      <c r="AD132" s="188">
        <v>4473</v>
      </c>
      <c r="AE132" s="188">
        <v>-1211</v>
      </c>
      <c r="AF132" s="188">
        <v>-102</v>
      </c>
      <c r="AG132" s="188">
        <v>374</v>
      </c>
      <c r="AI132" s="188">
        <v>6890</v>
      </c>
      <c r="AJ132" s="188">
        <v>0</v>
      </c>
      <c r="AK132" s="188">
        <v>7788</v>
      </c>
      <c r="AL132" s="188">
        <v>3670</v>
      </c>
      <c r="AM132" s="188">
        <v>3655</v>
      </c>
      <c r="AN132" s="188">
        <v>6451</v>
      </c>
      <c r="AO132" s="188">
        <v>3762</v>
      </c>
      <c r="AP132" s="188">
        <v>53</v>
      </c>
      <c r="AQ132" s="188">
        <v>-284</v>
      </c>
      <c r="AR132" s="188">
        <v>509</v>
      </c>
      <c r="AT132" s="188">
        <v>7084</v>
      </c>
      <c r="AU132" s="188">
        <v>0</v>
      </c>
      <c r="AV132" s="188">
        <v>1388</v>
      </c>
      <c r="AW132" s="188">
        <v>3397</v>
      </c>
      <c r="AX132" s="188">
        <v>9321</v>
      </c>
      <c r="AY132" s="188">
        <v>8687</v>
      </c>
      <c r="AZ132" s="188">
        <v>6134</v>
      </c>
      <c r="BA132" s="188">
        <v>-1933</v>
      </c>
      <c r="BB132" s="188">
        <v>-201</v>
      </c>
      <c r="BC132" s="188">
        <v>0</v>
      </c>
      <c r="BE132" s="188">
        <v>5984</v>
      </c>
      <c r="BF132" s="188">
        <v>0</v>
      </c>
      <c r="BG132" s="188">
        <v>6898</v>
      </c>
      <c r="BH132" s="188">
        <v>7570</v>
      </c>
      <c r="BI132" s="188">
        <v>3976</v>
      </c>
      <c r="BJ132" s="188">
        <v>3165</v>
      </c>
      <c r="BK132" s="188">
        <v>5202</v>
      </c>
      <c r="BL132" s="188">
        <v>-1071</v>
      </c>
      <c r="BM132" s="188">
        <v>-282</v>
      </c>
      <c r="BN132" s="188">
        <v>316</v>
      </c>
      <c r="BP132" s="188">
        <v>6213</v>
      </c>
      <c r="BQ132" s="188">
        <v>0</v>
      </c>
      <c r="BR132" s="188">
        <v>1034</v>
      </c>
      <c r="BS132" s="188">
        <v>2397</v>
      </c>
      <c r="BT132" s="188">
        <v>8565</v>
      </c>
      <c r="BU132" s="188">
        <v>9688</v>
      </c>
      <c r="BV132" s="188">
        <v>6195</v>
      </c>
      <c r="BW132" s="188">
        <v>-640</v>
      </c>
      <c r="BX132" s="188">
        <v>-151</v>
      </c>
      <c r="BY132" s="188">
        <v>0</v>
      </c>
      <c r="CA132" s="188">
        <v>6878</v>
      </c>
      <c r="CB132" s="188">
        <v>0</v>
      </c>
      <c r="CC132" s="188">
        <v>8427</v>
      </c>
      <c r="CD132" s="188">
        <v>3789</v>
      </c>
      <c r="CE132" s="188">
        <v>3185</v>
      </c>
      <c r="CF132" s="188">
        <v>3923</v>
      </c>
      <c r="CG132" s="188">
        <v>4064</v>
      </c>
      <c r="CH132" s="188">
        <v>274</v>
      </c>
      <c r="CI132" s="188">
        <v>-304</v>
      </c>
      <c r="CJ132" s="188">
        <v>996</v>
      </c>
      <c r="CL132" s="188">
        <v>5061</v>
      </c>
      <c r="CM132" s="188">
        <v>0</v>
      </c>
      <c r="CN132" s="188">
        <v>6886</v>
      </c>
      <c r="CO132" s="188">
        <v>6903</v>
      </c>
      <c r="CP132" s="188">
        <v>3856</v>
      </c>
      <c r="CQ132" s="188">
        <v>2903</v>
      </c>
      <c r="CR132" s="188">
        <v>4179</v>
      </c>
      <c r="CS132" s="188">
        <v>3662</v>
      </c>
      <c r="CT132" s="188">
        <v>-100</v>
      </c>
      <c r="CU132" s="188">
        <v>77</v>
      </c>
      <c r="CV132" s="190"/>
      <c r="CW132" s="188">
        <v>6072</v>
      </c>
      <c r="CX132" s="188">
        <v>0</v>
      </c>
      <c r="CY132" s="188">
        <v>2256</v>
      </c>
      <c r="CZ132" s="188">
        <v>4037</v>
      </c>
      <c r="DA132" s="188">
        <v>8736</v>
      </c>
      <c r="DB132" s="188">
        <v>7659</v>
      </c>
      <c r="DC132" s="188">
        <v>5605</v>
      </c>
      <c r="DD132" s="188">
        <v>-414</v>
      </c>
      <c r="DE132" s="188">
        <v>0</v>
      </c>
      <c r="DF132" s="188">
        <v>0</v>
      </c>
      <c r="DH132" s="188">
        <v>6946</v>
      </c>
      <c r="DI132" s="188">
        <v>0</v>
      </c>
      <c r="DJ132" s="188">
        <v>2145</v>
      </c>
      <c r="DK132" s="188">
        <v>2895</v>
      </c>
      <c r="DL132" s="188">
        <v>2549</v>
      </c>
      <c r="DM132" s="188">
        <v>11918</v>
      </c>
      <c r="DN132" s="188">
        <v>3841</v>
      </c>
      <c r="DO132" s="188">
        <v>605</v>
      </c>
      <c r="DP132" s="188">
        <v>-284</v>
      </c>
      <c r="DQ132" s="188">
        <v>841</v>
      </c>
      <c r="DS132" s="188">
        <v>7099</v>
      </c>
      <c r="DT132" s="188">
        <v>0</v>
      </c>
      <c r="DU132" s="188">
        <v>1460</v>
      </c>
      <c r="DV132" s="188">
        <v>2830</v>
      </c>
      <c r="DW132" s="188">
        <v>9584</v>
      </c>
      <c r="DX132" s="188">
        <v>8078</v>
      </c>
      <c r="DY132" s="188">
        <v>4832</v>
      </c>
      <c r="DZ132" s="188">
        <v>434</v>
      </c>
      <c r="EA132" s="188">
        <v>-202</v>
      </c>
      <c r="EB132" s="188">
        <v>658</v>
      </c>
      <c r="ED132" s="188">
        <v>7082</v>
      </c>
      <c r="EE132" s="188">
        <v>0</v>
      </c>
      <c r="EF132" s="188">
        <v>1281</v>
      </c>
      <c r="EG132" s="188">
        <v>1904</v>
      </c>
      <c r="EH132" s="188">
        <v>6936</v>
      </c>
      <c r="EI132" s="188">
        <v>12371</v>
      </c>
      <c r="EJ132" s="188">
        <v>6491</v>
      </c>
      <c r="EK132" s="188">
        <v>-1101</v>
      </c>
      <c r="EL132" s="188">
        <v>-100</v>
      </c>
      <c r="EM132" s="188">
        <v>0</v>
      </c>
      <c r="EO132" s="188">
        <v>6596</v>
      </c>
      <c r="EP132" s="188">
        <v>0</v>
      </c>
      <c r="EQ132" s="188">
        <v>5476</v>
      </c>
      <c r="ER132" s="188">
        <v>2552</v>
      </c>
      <c r="ES132" s="188">
        <v>3434</v>
      </c>
      <c r="ET132" s="188">
        <v>9474</v>
      </c>
      <c r="EU132" s="188">
        <v>5153</v>
      </c>
      <c r="EV132" s="188">
        <v>522</v>
      </c>
      <c r="EW132" s="188">
        <v>0</v>
      </c>
      <c r="EX132" s="188">
        <v>0</v>
      </c>
      <c r="EZ132" s="188">
        <v>6850</v>
      </c>
      <c r="FA132" s="188">
        <v>0</v>
      </c>
      <c r="FB132" s="188">
        <v>5197</v>
      </c>
      <c r="FC132" s="188">
        <v>4732</v>
      </c>
      <c r="FD132" s="188">
        <v>4150</v>
      </c>
      <c r="FE132" s="188">
        <v>5376</v>
      </c>
      <c r="FF132" s="188">
        <v>3958</v>
      </c>
      <c r="FG132" s="188">
        <v>-405</v>
      </c>
      <c r="FH132" s="188">
        <v>-288</v>
      </c>
      <c r="FI132" s="188">
        <v>1006</v>
      </c>
      <c r="FK132" s="188">
        <v>5036</v>
      </c>
      <c r="FL132" s="188">
        <v>0</v>
      </c>
      <c r="FM132" s="188">
        <v>6492</v>
      </c>
      <c r="FN132" s="188">
        <v>6479</v>
      </c>
      <c r="FO132" s="188">
        <v>3364</v>
      </c>
      <c r="FP132" s="188">
        <v>9787</v>
      </c>
      <c r="FQ132" s="188">
        <v>4197</v>
      </c>
      <c r="FR132" s="188">
        <v>-770</v>
      </c>
      <c r="FS132" s="188">
        <v>-102</v>
      </c>
      <c r="FT132" s="188">
        <v>121</v>
      </c>
      <c r="FV132" s="188">
        <v>5885</v>
      </c>
      <c r="FW132" s="188">
        <v>0</v>
      </c>
      <c r="FX132" s="188">
        <v>2096</v>
      </c>
      <c r="FY132" s="188">
        <v>5052</v>
      </c>
      <c r="FZ132" s="188">
        <v>7774</v>
      </c>
      <c r="GA132" s="188">
        <v>8212</v>
      </c>
      <c r="GB132" s="188">
        <v>5627</v>
      </c>
      <c r="GC132" s="188">
        <v>-980</v>
      </c>
      <c r="GD132" s="188">
        <v>-150</v>
      </c>
      <c r="GE132" s="188">
        <v>47</v>
      </c>
      <c r="GG132" s="188">
        <v>4910</v>
      </c>
      <c r="GH132" s="188">
        <v>0</v>
      </c>
      <c r="GI132" s="188">
        <v>7757</v>
      </c>
      <c r="GJ132" s="188">
        <v>3035</v>
      </c>
      <c r="GK132" s="188">
        <v>2900</v>
      </c>
      <c r="GL132" s="188">
        <v>6812</v>
      </c>
      <c r="GM132" s="188">
        <v>4776</v>
      </c>
      <c r="GN132" s="188">
        <v>-681</v>
      </c>
      <c r="GO132" s="188">
        <v>-263</v>
      </c>
      <c r="GP132" s="188">
        <v>1338</v>
      </c>
      <c r="GR132" s="188">
        <v>6406</v>
      </c>
      <c r="GS132" s="188">
        <v>0</v>
      </c>
      <c r="GT132" s="188">
        <v>1857</v>
      </c>
      <c r="GU132" s="188">
        <v>3007</v>
      </c>
      <c r="GV132" s="188">
        <v>5897</v>
      </c>
      <c r="GW132" s="188">
        <v>11593</v>
      </c>
      <c r="GX132" s="188">
        <v>5212</v>
      </c>
      <c r="GY132" s="188">
        <v>-765</v>
      </c>
      <c r="GZ132" s="188">
        <v>0</v>
      </c>
      <c r="HA132" s="188">
        <v>0</v>
      </c>
      <c r="HC132" s="188">
        <v>6068</v>
      </c>
      <c r="HD132" s="188">
        <v>0</v>
      </c>
      <c r="HE132" s="188">
        <v>1686</v>
      </c>
      <c r="HF132" s="188">
        <v>3953</v>
      </c>
      <c r="HG132" s="188">
        <v>7652</v>
      </c>
      <c r="HH132" s="188">
        <v>10395</v>
      </c>
      <c r="HI132" s="188">
        <v>5309</v>
      </c>
      <c r="HJ132" s="188">
        <v>-1072</v>
      </c>
      <c r="HK132" s="188">
        <v>0</v>
      </c>
      <c r="HL132" s="188">
        <v>0</v>
      </c>
      <c r="HN132" s="188">
        <v>7082</v>
      </c>
      <c r="HO132" s="188">
        <v>0</v>
      </c>
      <c r="HP132" s="188">
        <v>1144</v>
      </c>
      <c r="HQ132" s="188">
        <v>959</v>
      </c>
      <c r="HR132" s="188">
        <v>6389</v>
      </c>
      <c r="HS132" s="188">
        <v>13294</v>
      </c>
      <c r="HT132" s="188">
        <v>6503</v>
      </c>
      <c r="HU132" s="188">
        <v>-699</v>
      </c>
      <c r="HV132" s="188">
        <v>-201</v>
      </c>
      <c r="HW132" s="188">
        <v>0</v>
      </c>
      <c r="HY132" s="188">
        <v>5968</v>
      </c>
      <c r="HZ132" s="188">
        <v>0</v>
      </c>
      <c r="IA132" s="188">
        <v>6811</v>
      </c>
      <c r="IB132" s="188">
        <v>6694</v>
      </c>
      <c r="IC132" s="188">
        <v>5893</v>
      </c>
      <c r="ID132" s="188">
        <v>3450</v>
      </c>
      <c r="IE132" s="188">
        <v>5206</v>
      </c>
      <c r="IF132" s="188">
        <v>-210</v>
      </c>
      <c r="IG132" s="188">
        <v>-263</v>
      </c>
      <c r="IH132" s="188">
        <v>491</v>
      </c>
      <c r="IJ132" s="188">
        <v>7080</v>
      </c>
      <c r="IK132" s="188">
        <v>0</v>
      </c>
      <c r="IL132" s="188">
        <v>1006</v>
      </c>
      <c r="IM132" s="188">
        <v>3740</v>
      </c>
      <c r="IN132" s="188">
        <v>9635</v>
      </c>
      <c r="IO132" s="188">
        <v>6732</v>
      </c>
      <c r="IP132" s="188">
        <v>6551</v>
      </c>
      <c r="IQ132" s="188">
        <v>-79</v>
      </c>
      <c r="IR132" s="188">
        <v>-201</v>
      </c>
      <c r="IS132" s="188">
        <v>0</v>
      </c>
      <c r="IU132" s="188">
        <v>5965</v>
      </c>
      <c r="IV132" s="188">
        <v>0</v>
      </c>
      <c r="IW132" s="188">
        <v>7124</v>
      </c>
      <c r="IX132" s="188">
        <v>4703</v>
      </c>
      <c r="IY132" s="188">
        <v>5278</v>
      </c>
      <c r="IZ132" s="188">
        <v>5438</v>
      </c>
      <c r="JA132" s="188">
        <v>5172</v>
      </c>
      <c r="JB132" s="188">
        <v>577</v>
      </c>
      <c r="JC132" s="188">
        <v>-258</v>
      </c>
      <c r="JD132" s="188">
        <v>355</v>
      </c>
      <c r="JF132" s="188">
        <v>6970</v>
      </c>
      <c r="JG132" s="188">
        <v>0</v>
      </c>
      <c r="JH132" s="188">
        <v>6729</v>
      </c>
      <c r="JI132" s="188">
        <v>8978</v>
      </c>
      <c r="JJ132" s="188">
        <v>4768</v>
      </c>
      <c r="JK132" s="188">
        <v>3097</v>
      </c>
      <c r="JL132" s="188">
        <v>4123</v>
      </c>
      <c r="JM132" s="188">
        <v>-1858</v>
      </c>
      <c r="JN132" s="188">
        <v>0</v>
      </c>
      <c r="JO132" s="188">
        <v>93</v>
      </c>
      <c r="JQ132" s="188">
        <v>7082</v>
      </c>
      <c r="JR132" s="188">
        <v>0</v>
      </c>
      <c r="JS132" s="188">
        <v>1230</v>
      </c>
      <c r="JT132" s="188">
        <v>3510</v>
      </c>
      <c r="JU132" s="188">
        <v>9940</v>
      </c>
      <c r="JV132" s="188">
        <v>5192</v>
      </c>
      <c r="JW132" s="188">
        <v>6543</v>
      </c>
      <c r="JX132" s="188">
        <v>-866</v>
      </c>
      <c r="JY132" s="188">
        <v>-201</v>
      </c>
      <c r="JZ132" s="188">
        <v>0</v>
      </c>
      <c r="KB132" s="188">
        <v>4636</v>
      </c>
      <c r="KC132" s="188">
        <v>0</v>
      </c>
      <c r="KD132" s="188">
        <v>6737</v>
      </c>
      <c r="KE132" s="188">
        <v>1417</v>
      </c>
      <c r="KF132" s="188">
        <v>979</v>
      </c>
      <c r="KG132" s="188">
        <v>8955</v>
      </c>
      <c r="KH132" s="188">
        <v>3929</v>
      </c>
      <c r="KI132" s="188">
        <v>-732</v>
      </c>
      <c r="KJ132" s="188">
        <v>-263</v>
      </c>
      <c r="KK132" s="188">
        <v>1378</v>
      </c>
      <c r="KM132" s="188">
        <v>7096</v>
      </c>
      <c r="KN132" s="188">
        <v>0</v>
      </c>
      <c r="KO132" s="188">
        <v>7589</v>
      </c>
      <c r="KP132" s="188">
        <v>3064</v>
      </c>
      <c r="KQ132" s="188">
        <v>4179</v>
      </c>
      <c r="KR132" s="188">
        <v>2946</v>
      </c>
      <c r="KS132" s="188">
        <v>3876</v>
      </c>
      <c r="KT132" s="188">
        <v>4523</v>
      </c>
      <c r="KU132" s="188">
        <v>-213</v>
      </c>
      <c r="KV132" s="188">
        <v>27</v>
      </c>
      <c r="KX132" s="188">
        <v>6093</v>
      </c>
      <c r="KY132" s="188">
        <v>0</v>
      </c>
      <c r="KZ132" s="188">
        <v>980</v>
      </c>
      <c r="LA132" s="188">
        <v>3246</v>
      </c>
      <c r="LB132" s="188">
        <v>7316</v>
      </c>
      <c r="LC132" s="188">
        <v>10243</v>
      </c>
      <c r="LD132" s="188">
        <v>6405</v>
      </c>
      <c r="LE132" s="188">
        <v>-1143</v>
      </c>
      <c r="LF132" s="188">
        <v>-202</v>
      </c>
      <c r="LG132" s="188">
        <v>0</v>
      </c>
      <c r="LI132" s="188">
        <v>7099</v>
      </c>
      <c r="LJ132" s="188">
        <v>0</v>
      </c>
      <c r="LK132" s="188">
        <v>7139</v>
      </c>
      <c r="LL132" s="188">
        <v>2508</v>
      </c>
      <c r="LM132" s="188">
        <v>5808</v>
      </c>
      <c r="LN132" s="188">
        <v>2117</v>
      </c>
      <c r="LO132" s="188">
        <v>3955</v>
      </c>
      <c r="LP132" s="188">
        <v>4892</v>
      </c>
      <c r="LQ132" s="188">
        <v>-233</v>
      </c>
      <c r="LR132" s="188">
        <v>41</v>
      </c>
      <c r="LT132" s="188">
        <v>6085</v>
      </c>
      <c r="LU132" s="188">
        <v>0</v>
      </c>
      <c r="LV132" s="188">
        <v>1000</v>
      </c>
      <c r="LW132" s="188">
        <v>3502</v>
      </c>
      <c r="LX132" s="188">
        <v>6341</v>
      </c>
      <c r="LY132" s="188">
        <v>4991</v>
      </c>
      <c r="LZ132" s="188">
        <v>7858</v>
      </c>
      <c r="MA132" s="188">
        <v>420</v>
      </c>
      <c r="MB132" s="188">
        <v>-151</v>
      </c>
      <c r="MC132" s="188">
        <v>0</v>
      </c>
    </row>
    <row r="133" spans="2:341">
      <c r="B133" s="208">
        <f t="shared" si="30"/>
        <v>6410.1</v>
      </c>
      <c r="C133" s="208">
        <f t="shared" si="31"/>
        <v>0</v>
      </c>
      <c r="D133" s="208">
        <f t="shared" si="32"/>
        <v>4053</v>
      </c>
      <c r="E133" s="208">
        <f t="shared" si="33"/>
        <v>3925.8</v>
      </c>
      <c r="F133" s="208">
        <f t="shared" si="34"/>
        <v>6082.166666666667</v>
      </c>
      <c r="G133" s="208">
        <f t="shared" si="35"/>
        <v>7291.5</v>
      </c>
      <c r="H133" s="208">
        <f t="shared" si="36"/>
        <v>5167.6000000000004</v>
      </c>
      <c r="I133" s="208">
        <f t="shared" si="37"/>
        <v>3.9</v>
      </c>
      <c r="J133" s="208">
        <f t="shared" si="38"/>
        <v>-172.33333333333334</v>
      </c>
      <c r="K133" s="208">
        <f t="shared" si="39"/>
        <v>251.43333333333334</v>
      </c>
      <c r="M133" s="188">
        <v>7081</v>
      </c>
      <c r="N133" s="188">
        <v>0</v>
      </c>
      <c r="O133" s="188">
        <v>2292</v>
      </c>
      <c r="P133" s="188">
        <v>6060</v>
      </c>
      <c r="Q133" s="188">
        <v>10018</v>
      </c>
      <c r="R133" s="188">
        <v>4173</v>
      </c>
      <c r="S133" s="188">
        <v>6077</v>
      </c>
      <c r="T133" s="188">
        <v>-1762</v>
      </c>
      <c r="U133" s="188">
        <v>-202</v>
      </c>
      <c r="V133" s="188">
        <v>0</v>
      </c>
      <c r="X133" s="188">
        <v>7070</v>
      </c>
      <c r="Y133" s="188">
        <v>0</v>
      </c>
      <c r="Z133" s="188">
        <v>1767</v>
      </c>
      <c r="AA133" s="188">
        <v>1180</v>
      </c>
      <c r="AB133" s="188">
        <v>8359</v>
      </c>
      <c r="AC133" s="188">
        <v>12559</v>
      </c>
      <c r="AD133" s="188">
        <v>4433</v>
      </c>
      <c r="AE133" s="188">
        <v>-1170</v>
      </c>
      <c r="AF133" s="188">
        <v>-102</v>
      </c>
      <c r="AG133" s="188">
        <v>257</v>
      </c>
      <c r="AI133" s="188">
        <v>6886</v>
      </c>
      <c r="AJ133" s="188">
        <v>0</v>
      </c>
      <c r="AK133" s="188">
        <v>7931</v>
      </c>
      <c r="AL133" s="188">
        <v>3669</v>
      </c>
      <c r="AM133" s="188">
        <v>3781</v>
      </c>
      <c r="AN133" s="188">
        <v>6424</v>
      </c>
      <c r="AO133" s="188">
        <v>3803</v>
      </c>
      <c r="AP133" s="188">
        <v>254</v>
      </c>
      <c r="AQ133" s="188">
        <v>-284</v>
      </c>
      <c r="AR133" s="188">
        <v>436</v>
      </c>
      <c r="AT133" s="188">
        <v>7081</v>
      </c>
      <c r="AU133" s="188">
        <v>0</v>
      </c>
      <c r="AV133" s="188">
        <v>1452</v>
      </c>
      <c r="AW133" s="188">
        <v>3537</v>
      </c>
      <c r="AX133" s="188">
        <v>9574</v>
      </c>
      <c r="AY133" s="188">
        <v>8819</v>
      </c>
      <c r="AZ133" s="188">
        <v>6116</v>
      </c>
      <c r="BA133" s="188">
        <v>-2054</v>
      </c>
      <c r="BB133" s="188">
        <v>-201</v>
      </c>
      <c r="BC133" s="188">
        <v>0</v>
      </c>
      <c r="BE133" s="188">
        <v>5980</v>
      </c>
      <c r="BF133" s="188">
        <v>0</v>
      </c>
      <c r="BG133" s="188">
        <v>6820</v>
      </c>
      <c r="BH133" s="188">
        <v>7637</v>
      </c>
      <c r="BI133" s="188">
        <v>4280</v>
      </c>
      <c r="BJ133" s="188">
        <v>3119</v>
      </c>
      <c r="BK133" s="188">
        <v>5227</v>
      </c>
      <c r="BL133" s="188">
        <v>-1306</v>
      </c>
      <c r="BM133" s="188">
        <v>-271</v>
      </c>
      <c r="BN133" s="188">
        <v>299</v>
      </c>
      <c r="BP133" s="188">
        <v>6205</v>
      </c>
      <c r="BQ133" s="188">
        <v>0</v>
      </c>
      <c r="BR133" s="188">
        <v>1041</v>
      </c>
      <c r="BS133" s="188">
        <v>2256</v>
      </c>
      <c r="BT133" s="188">
        <v>9414</v>
      </c>
      <c r="BU133" s="188">
        <v>9535</v>
      </c>
      <c r="BV133" s="188">
        <v>6250</v>
      </c>
      <c r="BW133" s="188">
        <v>-890</v>
      </c>
      <c r="BX133" s="188">
        <v>-150</v>
      </c>
      <c r="BY133" s="188">
        <v>0</v>
      </c>
      <c r="CA133" s="188">
        <v>6879</v>
      </c>
      <c r="CB133" s="188">
        <v>0</v>
      </c>
      <c r="CC133" s="188">
        <v>8267</v>
      </c>
      <c r="CD133" s="188">
        <v>3825</v>
      </c>
      <c r="CE133" s="188">
        <v>3459</v>
      </c>
      <c r="CF133" s="188">
        <v>3924</v>
      </c>
      <c r="CG133" s="188">
        <v>4045</v>
      </c>
      <c r="CH133" s="188">
        <v>445</v>
      </c>
      <c r="CI133" s="188">
        <v>-304</v>
      </c>
      <c r="CJ133" s="188">
        <v>888</v>
      </c>
      <c r="CL133" s="188">
        <v>5061</v>
      </c>
      <c r="CM133" s="188">
        <v>0</v>
      </c>
      <c r="CN133" s="188">
        <v>6928</v>
      </c>
      <c r="CO133" s="188">
        <v>6875</v>
      </c>
      <c r="CP133" s="188">
        <v>3495</v>
      </c>
      <c r="CQ133" s="188">
        <v>2993</v>
      </c>
      <c r="CR133" s="188">
        <v>4163</v>
      </c>
      <c r="CS133" s="188">
        <v>3991</v>
      </c>
      <c r="CT133" s="188">
        <v>-100</v>
      </c>
      <c r="CU133" s="188">
        <v>61</v>
      </c>
      <c r="CV133" s="190"/>
      <c r="CW133" s="188">
        <v>6067</v>
      </c>
      <c r="CX133" s="188">
        <v>0</v>
      </c>
      <c r="CY133" s="188">
        <v>2184</v>
      </c>
      <c r="CZ133" s="188">
        <v>4208</v>
      </c>
      <c r="DA133" s="188">
        <v>8942</v>
      </c>
      <c r="DB133" s="188">
        <v>7526</v>
      </c>
      <c r="DC133" s="188">
        <v>5590</v>
      </c>
      <c r="DD133" s="188">
        <v>-348</v>
      </c>
      <c r="DE133" s="188">
        <v>0</v>
      </c>
      <c r="DF133" s="188">
        <v>0</v>
      </c>
      <c r="DH133" s="188">
        <v>6937</v>
      </c>
      <c r="DI133" s="188">
        <v>0</v>
      </c>
      <c r="DJ133" s="188">
        <v>2128</v>
      </c>
      <c r="DK133" s="188">
        <v>2834</v>
      </c>
      <c r="DL133" s="188">
        <v>2762</v>
      </c>
      <c r="DM133" s="188">
        <v>11763</v>
      </c>
      <c r="DN133" s="188">
        <v>3823</v>
      </c>
      <c r="DO133" s="188">
        <v>920</v>
      </c>
      <c r="DP133" s="188">
        <v>-284</v>
      </c>
      <c r="DQ133" s="188">
        <v>760</v>
      </c>
      <c r="DS133" s="188">
        <v>7095</v>
      </c>
      <c r="DT133" s="188">
        <v>0</v>
      </c>
      <c r="DU133" s="188">
        <v>1453</v>
      </c>
      <c r="DV133" s="188">
        <v>3207</v>
      </c>
      <c r="DW133" s="188">
        <v>9374</v>
      </c>
      <c r="DX133" s="188">
        <v>8057</v>
      </c>
      <c r="DY133" s="188">
        <v>4869</v>
      </c>
      <c r="DZ133" s="188">
        <v>464</v>
      </c>
      <c r="EA133" s="188">
        <v>-201</v>
      </c>
      <c r="EB133" s="188">
        <v>620</v>
      </c>
      <c r="ED133" s="188">
        <v>7083</v>
      </c>
      <c r="EE133" s="188">
        <v>0</v>
      </c>
      <c r="EF133" s="188">
        <v>1305</v>
      </c>
      <c r="EG133" s="188">
        <v>1893</v>
      </c>
      <c r="EH133" s="188">
        <v>7234</v>
      </c>
      <c r="EI133" s="188">
        <v>12192</v>
      </c>
      <c r="EJ133" s="188">
        <v>6501</v>
      </c>
      <c r="EK133" s="188">
        <v>-1194</v>
      </c>
      <c r="EL133" s="188">
        <v>-100</v>
      </c>
      <c r="EM133" s="188">
        <v>0</v>
      </c>
      <c r="EO133" s="188">
        <v>6594</v>
      </c>
      <c r="EP133" s="188">
        <v>0</v>
      </c>
      <c r="EQ133" s="188">
        <v>5459</v>
      </c>
      <c r="ER133" s="188">
        <v>2580</v>
      </c>
      <c r="ES133" s="188">
        <v>3674</v>
      </c>
      <c r="ET133" s="188">
        <v>9535</v>
      </c>
      <c r="EU133" s="188">
        <v>5082</v>
      </c>
      <c r="EV133" s="188">
        <v>383</v>
      </c>
      <c r="EW133" s="188">
        <v>0</v>
      </c>
      <c r="EX133" s="188">
        <v>0</v>
      </c>
      <c r="EZ133" s="188">
        <v>6850</v>
      </c>
      <c r="FA133" s="188">
        <v>0</v>
      </c>
      <c r="FB133" s="188">
        <v>5163</v>
      </c>
      <c r="FC133" s="188">
        <v>4703</v>
      </c>
      <c r="FD133" s="188">
        <v>4441</v>
      </c>
      <c r="FE133" s="188">
        <v>5411</v>
      </c>
      <c r="FF133" s="188">
        <v>3946</v>
      </c>
      <c r="FG133" s="188">
        <v>-307</v>
      </c>
      <c r="FH133" s="188">
        <v>-299</v>
      </c>
      <c r="FI133" s="188">
        <v>937</v>
      </c>
      <c r="FK133" s="188">
        <v>5035</v>
      </c>
      <c r="FL133" s="188">
        <v>0</v>
      </c>
      <c r="FM133" s="188">
        <v>6530</v>
      </c>
      <c r="FN133" s="188">
        <v>6484</v>
      </c>
      <c r="FO133" s="188">
        <v>3273</v>
      </c>
      <c r="FP133" s="188">
        <v>9810</v>
      </c>
      <c r="FQ133" s="188">
        <v>4202</v>
      </c>
      <c r="FR133" s="188">
        <v>-673</v>
      </c>
      <c r="FS133" s="188">
        <v>-102</v>
      </c>
      <c r="FT133" s="188">
        <v>84</v>
      </c>
      <c r="FV133" s="188">
        <v>5889</v>
      </c>
      <c r="FW133" s="188">
        <v>0</v>
      </c>
      <c r="FX133" s="188">
        <v>2090</v>
      </c>
      <c r="FY133" s="188">
        <v>4832</v>
      </c>
      <c r="FZ133" s="188">
        <v>7673</v>
      </c>
      <c r="GA133" s="188">
        <v>8181</v>
      </c>
      <c r="GB133" s="188">
        <v>5615</v>
      </c>
      <c r="GC133" s="188">
        <v>-650</v>
      </c>
      <c r="GD133" s="188">
        <v>-151</v>
      </c>
      <c r="GE133" s="188">
        <v>39</v>
      </c>
      <c r="GG133" s="188">
        <v>4905</v>
      </c>
      <c r="GH133" s="188">
        <v>0</v>
      </c>
      <c r="GI133" s="188">
        <v>7760</v>
      </c>
      <c r="GJ133" s="188">
        <v>2962</v>
      </c>
      <c r="GK133" s="188">
        <v>3030</v>
      </c>
      <c r="GL133" s="188">
        <v>6764</v>
      </c>
      <c r="GM133" s="188">
        <v>4795</v>
      </c>
      <c r="GN133" s="188">
        <v>-699</v>
      </c>
      <c r="GO133" s="188">
        <v>-262</v>
      </c>
      <c r="GP133" s="188">
        <v>1094</v>
      </c>
      <c r="GR133" s="188">
        <v>6411</v>
      </c>
      <c r="GS133" s="188">
        <v>0</v>
      </c>
      <c r="GT133" s="188">
        <v>1858</v>
      </c>
      <c r="GU133" s="188">
        <v>3071</v>
      </c>
      <c r="GV133" s="188">
        <v>5621</v>
      </c>
      <c r="GW133" s="188">
        <v>11770</v>
      </c>
      <c r="GX133" s="188">
        <v>5198</v>
      </c>
      <c r="GY133" s="188">
        <v>-533</v>
      </c>
      <c r="GZ133" s="188">
        <v>0</v>
      </c>
      <c r="HA133" s="188">
        <v>0</v>
      </c>
      <c r="HC133" s="188">
        <v>6069</v>
      </c>
      <c r="HD133" s="188">
        <v>0</v>
      </c>
      <c r="HE133" s="188">
        <v>1699</v>
      </c>
      <c r="HF133" s="188">
        <v>3934</v>
      </c>
      <c r="HG133" s="188">
        <v>7612</v>
      </c>
      <c r="HH133" s="188">
        <v>10282</v>
      </c>
      <c r="HI133" s="188">
        <v>5305</v>
      </c>
      <c r="HJ133" s="188">
        <v>-839</v>
      </c>
      <c r="HK133" s="188">
        <v>0</v>
      </c>
      <c r="HL133" s="188">
        <v>0</v>
      </c>
      <c r="HN133" s="188">
        <v>7079</v>
      </c>
      <c r="HO133" s="188">
        <v>0</v>
      </c>
      <c r="HP133" s="188">
        <v>1147</v>
      </c>
      <c r="HQ133" s="188">
        <v>961</v>
      </c>
      <c r="HR133" s="188">
        <v>6353</v>
      </c>
      <c r="HS133" s="188">
        <v>13374</v>
      </c>
      <c r="HT133" s="188">
        <v>6456</v>
      </c>
      <c r="HU133" s="188">
        <v>-808</v>
      </c>
      <c r="HV133" s="188">
        <v>-201</v>
      </c>
      <c r="HW133" s="188">
        <v>0</v>
      </c>
      <c r="HY133" s="188">
        <v>5965</v>
      </c>
      <c r="HZ133" s="188">
        <v>0</v>
      </c>
      <c r="IA133" s="188">
        <v>6837</v>
      </c>
      <c r="IB133" s="188">
        <v>6651</v>
      </c>
      <c r="IC133" s="188">
        <v>5103</v>
      </c>
      <c r="ID133" s="188">
        <v>3433</v>
      </c>
      <c r="IE133" s="188">
        <v>5220</v>
      </c>
      <c r="IF133" s="188">
        <v>562</v>
      </c>
      <c r="IG133" s="188">
        <v>-263</v>
      </c>
      <c r="IH133" s="188">
        <v>471</v>
      </c>
      <c r="IJ133" s="188">
        <v>7081</v>
      </c>
      <c r="IK133" s="188">
        <v>0</v>
      </c>
      <c r="IL133" s="188">
        <v>1036</v>
      </c>
      <c r="IM133" s="188">
        <v>3533</v>
      </c>
      <c r="IN133" s="188">
        <v>9965</v>
      </c>
      <c r="IO133" s="188">
        <v>6521</v>
      </c>
      <c r="IP133" s="188">
        <v>6529</v>
      </c>
      <c r="IQ133" s="188">
        <v>-414</v>
      </c>
      <c r="IR133" s="188">
        <v>-202</v>
      </c>
      <c r="IS133" s="188">
        <v>0</v>
      </c>
      <c r="IU133" s="188">
        <v>5965</v>
      </c>
      <c r="IV133" s="188">
        <v>0</v>
      </c>
      <c r="IW133" s="188">
        <v>7150</v>
      </c>
      <c r="IX133" s="188">
        <v>4683</v>
      </c>
      <c r="IY133" s="188">
        <v>4813</v>
      </c>
      <c r="IZ133" s="188">
        <v>5342</v>
      </c>
      <c r="JA133" s="188">
        <v>5154</v>
      </c>
      <c r="JB133" s="188">
        <v>971</v>
      </c>
      <c r="JC133" s="188">
        <v>-249</v>
      </c>
      <c r="JD133" s="188">
        <v>326</v>
      </c>
      <c r="JF133" s="188">
        <v>6967</v>
      </c>
      <c r="JG133" s="188">
        <v>0</v>
      </c>
      <c r="JH133" s="188">
        <v>6757</v>
      </c>
      <c r="JI133" s="188">
        <v>8726</v>
      </c>
      <c r="JJ133" s="188">
        <v>4950</v>
      </c>
      <c r="JK133" s="188">
        <v>3204</v>
      </c>
      <c r="JL133" s="188">
        <v>4128</v>
      </c>
      <c r="JM133" s="188">
        <v>-1954</v>
      </c>
      <c r="JN133" s="188">
        <v>0</v>
      </c>
      <c r="JO133" s="188">
        <v>38</v>
      </c>
      <c r="JQ133" s="188">
        <v>7072</v>
      </c>
      <c r="JR133" s="188">
        <v>0</v>
      </c>
      <c r="JS133" s="188">
        <v>1155</v>
      </c>
      <c r="JT133" s="188">
        <v>3404</v>
      </c>
      <c r="JU133" s="188">
        <v>10358</v>
      </c>
      <c r="JV133" s="188">
        <v>5152</v>
      </c>
      <c r="JW133" s="188">
        <v>6510</v>
      </c>
      <c r="JX133" s="188">
        <v>-930</v>
      </c>
      <c r="JY133" s="188">
        <v>-201</v>
      </c>
      <c r="JZ133" s="188">
        <v>0</v>
      </c>
      <c r="KB133" s="188">
        <v>4636</v>
      </c>
      <c r="KC133" s="188">
        <v>0</v>
      </c>
      <c r="KD133" s="188">
        <v>6716</v>
      </c>
      <c r="KE133" s="188">
        <v>1650</v>
      </c>
      <c r="KF133" s="188">
        <v>1621</v>
      </c>
      <c r="KG133" s="188">
        <v>8759</v>
      </c>
      <c r="KH133" s="188">
        <v>3952</v>
      </c>
      <c r="KI133" s="188">
        <v>-959</v>
      </c>
      <c r="KJ133" s="188">
        <v>-262</v>
      </c>
      <c r="KK133" s="188">
        <v>1183</v>
      </c>
      <c r="KM133" s="188">
        <v>7093</v>
      </c>
      <c r="KN133" s="188">
        <v>0</v>
      </c>
      <c r="KO133" s="188">
        <v>7570</v>
      </c>
      <c r="KP133" s="188">
        <v>3079</v>
      </c>
      <c r="KQ133" s="188">
        <v>4062</v>
      </c>
      <c r="KR133" s="188">
        <v>2987</v>
      </c>
      <c r="KS133" s="188">
        <v>3870</v>
      </c>
      <c r="KT133" s="188">
        <v>4627</v>
      </c>
      <c r="KU133" s="188">
        <v>-201</v>
      </c>
      <c r="KV133" s="188">
        <v>18</v>
      </c>
      <c r="KX133" s="188">
        <v>6079</v>
      </c>
      <c r="KY133" s="188">
        <v>0</v>
      </c>
      <c r="KZ133" s="188">
        <v>1055</v>
      </c>
      <c r="LA133" s="188">
        <v>3350</v>
      </c>
      <c r="LB133" s="188">
        <v>7278</v>
      </c>
      <c r="LC133" s="188">
        <v>10114</v>
      </c>
      <c r="LD133" s="188">
        <v>6365</v>
      </c>
      <c r="LE133" s="188">
        <v>-498</v>
      </c>
      <c r="LF133" s="188">
        <v>-201</v>
      </c>
      <c r="LG133" s="188">
        <v>0</v>
      </c>
      <c r="LI133" s="188">
        <v>7096</v>
      </c>
      <c r="LJ133" s="188">
        <v>0</v>
      </c>
      <c r="LK133" s="188">
        <v>7067</v>
      </c>
      <c r="LL133" s="188">
        <v>2576</v>
      </c>
      <c r="LM133" s="188">
        <v>5743</v>
      </c>
      <c r="LN133" s="188">
        <v>2121</v>
      </c>
      <c r="LO133" s="188">
        <v>3965</v>
      </c>
      <c r="LP133" s="188">
        <v>4888</v>
      </c>
      <c r="LQ133" s="188">
        <v>-226</v>
      </c>
      <c r="LR133" s="188">
        <v>32</v>
      </c>
      <c r="LT133" s="188">
        <v>6092</v>
      </c>
      <c r="LU133" s="188">
        <v>0</v>
      </c>
      <c r="LV133" s="188">
        <v>973</v>
      </c>
      <c r="LW133" s="188">
        <v>3414</v>
      </c>
      <c r="LX133" s="188">
        <v>6203</v>
      </c>
      <c r="LY133" s="188">
        <v>4901</v>
      </c>
      <c r="LZ133" s="188">
        <v>7839</v>
      </c>
      <c r="MA133" s="188">
        <v>600</v>
      </c>
      <c r="MB133" s="188">
        <v>-151</v>
      </c>
      <c r="MC133" s="188">
        <v>0</v>
      </c>
    </row>
    <row r="134" spans="2:341">
      <c r="B134" s="208">
        <f t="shared" ref="B134:B149" si="40">AVERAGE(M134,X134,AI134,AT134,BE134,BP134,CA134,CL134,CW134,DH134,DS134,ED134,EO134,EZ134,FK134,FV134,GG134,GR134,HC134,HN134,HY134,IJ134,IU134,JF134,JQ134,KB134,KM134,KX134,LI134,LT134)</f>
        <v>6411.5</v>
      </c>
      <c r="C134" s="208">
        <f t="shared" ref="C134:C149" si="41">AVERAGE(N134,Y134,AJ134,AU134,BF134,BQ134,CB134,CM134,CX134,DI134,DT134,EE134,EP134,FA134,FL134,FW134,GH134,GS134,HD134,HO134,HZ134,IK134,IV134,JG134,JR134,KC134,KN134,KY134,LJ134,LU134)</f>
        <v>0</v>
      </c>
      <c r="D134" s="208">
        <f t="shared" ref="D134:D149" si="42">AVERAGE(O134,Z134,AK134,AV134,BG134,BR134,CC134,CN134,CY134,DJ134,DU134,EF134,EQ134,FB134,FM134,FX134,GI134,GT134,HE134,HP134,IA134,IL134,IW134,JH134,JS134,KD134,KO134,KZ134,LK134,LV134)</f>
        <v>4048.1333333333332</v>
      </c>
      <c r="E134" s="208">
        <f t="shared" ref="E134:E149" si="43">AVERAGE(P134,AA134,AL134,AW134,BH134,BS134,CD134,CO134,CZ134,DK134,DV134,EG134,ER134,FC134,FN134,FY134,GJ134,GU134,HF134,HQ134,IB134,IM134,IX134,JI134,JT134,KE134,KP134,LA134,LL134,LW134)</f>
        <v>3899.3</v>
      </c>
      <c r="F134" s="208">
        <f t="shared" ref="F134:F149" si="44">AVERAGE(Q134,AB134,AM134,AX134,BI134,BT134,CE134,CP134,DA134,DL134,DW134,EH134,ES134,FD134,FO134,FZ134,GK134,GV134,HG134,HR134,IC134,IN134,IY134,JJ134,JU134,KF134,KQ134,LB134,LM134,LX134)</f>
        <v>6118.333333333333</v>
      </c>
      <c r="G134" s="208">
        <f t="shared" ref="G134:G149" si="45">AVERAGE(R134,AC134,AN134,AY134,BJ134,BU134,CF134,CQ134,DB134,DM134,DX134,EI134,ET134,FE134,FP134,GA134,GL134,GW134,HH134,HS134,ID134,IO134,IZ134,JK134,JV134,KG134,KR134,LC134,LN134,LY134)</f>
        <v>7283.9</v>
      </c>
      <c r="H134" s="208">
        <f t="shared" ref="H134:H149" si="46">AVERAGE(S134,AD134,AO134,AZ134,BK134,BV134,CG134,CR134,DC134,DN134,DY134,EJ134,EU134,FF134,FQ134,GB134,GM134,GX134,HI134,HT134,IE134,IP134,JA134,JL134,JW134,KH134,KS134,LD134,LO134,LZ134)</f>
        <v>5165.0666666666666</v>
      </c>
      <c r="I134" s="208">
        <f t="shared" ref="I134:I149" si="47">AVERAGE(T134,AE134,AP134,BA134,BL134,BW134,CH134,CS134,DD134,DO134,DZ134,EK134,EV134,FG134,FR134,GC134,GN134,GY134,HJ134,HU134,IF134,IQ134,JB134,JM134,JX134,KI134,KT134,LE134,LP134,MA134)</f>
        <v>-34.966666666666669</v>
      </c>
      <c r="J134" s="208">
        <f t="shared" ref="J134:J149" si="48">AVERAGE(U134,AF134,AQ134,BB134,BM134,BX134,CI134,CT134,DE134,DP134,EA134,EL134,EW134,FH134,FS134,GD134,GO134,GZ134,HK134,HV134,IG134,IR134,JC134,JN134,JY134,KJ134,KU134,LF134,LQ134,MB134)</f>
        <v>-171.43333333333334</v>
      </c>
      <c r="K134" s="208">
        <f t="shared" ref="K134:K149" si="49">AVERAGE(V134,AG134,AR134,BC134,BN134,BY134,CJ134,CU134,DF134,DQ134,EB134,EM134,EX134,FI134,FT134,GE134,GP134,HA134,HL134,HW134,IH134,IS134,JD134,JO134,JZ134,KK134,KV134,LG134,LR134,MC134)</f>
        <v>233.2</v>
      </c>
      <c r="M134" s="188">
        <v>7080</v>
      </c>
      <c r="N134" s="188">
        <v>0</v>
      </c>
      <c r="O134" s="188">
        <v>2293</v>
      </c>
      <c r="P134" s="188">
        <v>6064</v>
      </c>
      <c r="Q134" s="188">
        <v>10335</v>
      </c>
      <c r="R134" s="188">
        <v>4098</v>
      </c>
      <c r="S134" s="188">
        <v>6076</v>
      </c>
      <c r="T134" s="188">
        <v>-1829</v>
      </c>
      <c r="U134" s="188">
        <v>-202</v>
      </c>
      <c r="V134" s="188">
        <v>0</v>
      </c>
      <c r="X134" s="188">
        <v>7071</v>
      </c>
      <c r="Y134" s="188">
        <v>0</v>
      </c>
      <c r="Z134" s="188">
        <v>1792</v>
      </c>
      <c r="AA134" s="188">
        <v>1182</v>
      </c>
      <c r="AB134" s="188">
        <v>8530</v>
      </c>
      <c r="AC134" s="188">
        <v>12576</v>
      </c>
      <c r="AD134" s="188">
        <v>4433</v>
      </c>
      <c r="AE134" s="188">
        <v>-1223</v>
      </c>
      <c r="AF134" s="188">
        <v>-101</v>
      </c>
      <c r="AG134" s="188">
        <v>188</v>
      </c>
      <c r="AI134" s="188">
        <v>6884</v>
      </c>
      <c r="AJ134" s="188">
        <v>0</v>
      </c>
      <c r="AK134" s="188">
        <v>7961</v>
      </c>
      <c r="AL134" s="188">
        <v>3663</v>
      </c>
      <c r="AM134" s="188">
        <v>3733</v>
      </c>
      <c r="AN134" s="188">
        <v>6476</v>
      </c>
      <c r="AO134" s="188">
        <v>3803</v>
      </c>
      <c r="AP134" s="188">
        <v>65</v>
      </c>
      <c r="AQ134" s="188">
        <v>-283</v>
      </c>
      <c r="AR134" s="188">
        <v>419</v>
      </c>
      <c r="AT134" s="188">
        <v>7080</v>
      </c>
      <c r="AU134" s="188">
        <v>0</v>
      </c>
      <c r="AV134" s="188">
        <v>1471</v>
      </c>
      <c r="AW134" s="188">
        <v>3463</v>
      </c>
      <c r="AX134" s="188">
        <v>9638</v>
      </c>
      <c r="AY134" s="188">
        <v>8872</v>
      </c>
      <c r="AZ134" s="188">
        <v>6106</v>
      </c>
      <c r="BA134" s="188">
        <v>-2140</v>
      </c>
      <c r="BB134" s="188">
        <v>-202</v>
      </c>
      <c r="BC134" s="188">
        <v>0</v>
      </c>
      <c r="BE134" s="188">
        <v>5985</v>
      </c>
      <c r="BF134" s="188">
        <v>0</v>
      </c>
      <c r="BG134" s="188">
        <v>6772</v>
      </c>
      <c r="BH134" s="188">
        <v>7512</v>
      </c>
      <c r="BI134" s="188">
        <v>4230</v>
      </c>
      <c r="BJ134" s="188">
        <v>3149</v>
      </c>
      <c r="BK134" s="188">
        <v>5227</v>
      </c>
      <c r="BL134" s="188">
        <v>-1294</v>
      </c>
      <c r="BM134" s="188">
        <v>-263</v>
      </c>
      <c r="BN134" s="188">
        <v>285</v>
      </c>
      <c r="BP134" s="188">
        <v>6206</v>
      </c>
      <c r="BQ134" s="188">
        <v>0</v>
      </c>
      <c r="BR134" s="188">
        <v>996</v>
      </c>
      <c r="BS134" s="188">
        <v>1950</v>
      </c>
      <c r="BT134" s="188">
        <v>9459</v>
      </c>
      <c r="BU134" s="188">
        <v>9545</v>
      </c>
      <c r="BV134" s="188">
        <v>6234</v>
      </c>
      <c r="BW134" s="188">
        <v>-440</v>
      </c>
      <c r="BX134" s="188">
        <v>-150</v>
      </c>
      <c r="BY134" s="188">
        <v>0</v>
      </c>
      <c r="CA134" s="188">
        <v>6885</v>
      </c>
      <c r="CB134" s="188">
        <v>0</v>
      </c>
      <c r="CC134" s="188">
        <v>8370</v>
      </c>
      <c r="CD134" s="188">
        <v>3853</v>
      </c>
      <c r="CE134" s="188">
        <v>3553</v>
      </c>
      <c r="CF134" s="188">
        <v>3868</v>
      </c>
      <c r="CG134" s="188">
        <v>4045</v>
      </c>
      <c r="CH134" s="188">
        <v>471</v>
      </c>
      <c r="CI134" s="188">
        <v>-304</v>
      </c>
      <c r="CJ134" s="188">
        <v>814</v>
      </c>
      <c r="CL134" s="188">
        <v>5063</v>
      </c>
      <c r="CM134" s="188">
        <v>0</v>
      </c>
      <c r="CN134" s="188">
        <v>6970</v>
      </c>
      <c r="CO134" s="188">
        <v>6817</v>
      </c>
      <c r="CP134" s="188">
        <v>3419</v>
      </c>
      <c r="CQ134" s="188">
        <v>3060</v>
      </c>
      <c r="CR134" s="188">
        <v>4163</v>
      </c>
      <c r="CS134" s="188">
        <v>3903</v>
      </c>
      <c r="CT134" s="188">
        <v>-100</v>
      </c>
      <c r="CU134" s="188">
        <v>60</v>
      </c>
      <c r="CV134" s="190"/>
      <c r="CW134" s="188">
        <v>6073</v>
      </c>
      <c r="CX134" s="188">
        <v>0</v>
      </c>
      <c r="CY134" s="188">
        <v>2168</v>
      </c>
      <c r="CZ134" s="188">
        <v>4190</v>
      </c>
      <c r="DA134" s="188">
        <v>8858</v>
      </c>
      <c r="DB134" s="188">
        <v>7457</v>
      </c>
      <c r="DC134" s="188">
        <v>5587</v>
      </c>
      <c r="DD134" s="188">
        <v>-544</v>
      </c>
      <c r="DE134" s="188">
        <v>0</v>
      </c>
      <c r="DF134" s="188">
        <v>0</v>
      </c>
      <c r="DH134" s="188">
        <v>6936</v>
      </c>
      <c r="DI134" s="188">
        <v>0</v>
      </c>
      <c r="DJ134" s="188">
        <v>2111</v>
      </c>
      <c r="DK134" s="188">
        <v>3078</v>
      </c>
      <c r="DL134" s="188">
        <v>3149</v>
      </c>
      <c r="DM134" s="188">
        <v>11711</v>
      </c>
      <c r="DN134" s="188">
        <v>3823</v>
      </c>
      <c r="DO134" s="188">
        <v>757</v>
      </c>
      <c r="DP134" s="188">
        <v>-284</v>
      </c>
      <c r="DQ134" s="188">
        <v>711</v>
      </c>
      <c r="DS134" s="188">
        <v>7090</v>
      </c>
      <c r="DT134" s="188">
        <v>0</v>
      </c>
      <c r="DU134" s="188">
        <v>1499</v>
      </c>
      <c r="DV134" s="188">
        <v>3216</v>
      </c>
      <c r="DW134" s="188">
        <v>9255</v>
      </c>
      <c r="DX134" s="188">
        <v>8116</v>
      </c>
      <c r="DY134" s="188">
        <v>4869</v>
      </c>
      <c r="DZ134" s="188">
        <v>284</v>
      </c>
      <c r="EA134" s="188">
        <v>-201</v>
      </c>
      <c r="EB134" s="188">
        <v>623</v>
      </c>
      <c r="ED134" s="188">
        <v>7081</v>
      </c>
      <c r="EE134" s="188">
        <v>0</v>
      </c>
      <c r="EF134" s="188">
        <v>1286</v>
      </c>
      <c r="EG134" s="188">
        <v>1904</v>
      </c>
      <c r="EH134" s="188">
        <v>7219</v>
      </c>
      <c r="EI134" s="188">
        <v>12148</v>
      </c>
      <c r="EJ134" s="188">
        <v>6501</v>
      </c>
      <c r="EK134" s="188">
        <v>-1267</v>
      </c>
      <c r="EL134" s="188">
        <v>-100</v>
      </c>
      <c r="EM134" s="188">
        <v>0</v>
      </c>
      <c r="EO134" s="188">
        <v>6600</v>
      </c>
      <c r="EP134" s="188">
        <v>0</v>
      </c>
      <c r="EQ134" s="188">
        <v>5409</v>
      </c>
      <c r="ER134" s="188">
        <v>2571</v>
      </c>
      <c r="ES134" s="188">
        <v>3611</v>
      </c>
      <c r="ET134" s="188">
        <v>9602</v>
      </c>
      <c r="EU134" s="188">
        <v>5082</v>
      </c>
      <c r="EV134" s="188">
        <v>316</v>
      </c>
      <c r="EW134" s="188">
        <v>0</v>
      </c>
      <c r="EX134" s="188">
        <v>0</v>
      </c>
      <c r="EZ134" s="188">
        <v>6851</v>
      </c>
      <c r="FA134" s="188">
        <v>0</v>
      </c>
      <c r="FB134" s="188">
        <v>5130</v>
      </c>
      <c r="FC134" s="188">
        <v>4683</v>
      </c>
      <c r="FD134" s="188">
        <v>5039</v>
      </c>
      <c r="FE134" s="188">
        <v>5522</v>
      </c>
      <c r="FF134" s="188">
        <v>3946</v>
      </c>
      <c r="FG134" s="188">
        <v>-382</v>
      </c>
      <c r="FH134" s="188">
        <v>-304</v>
      </c>
      <c r="FI134" s="188">
        <v>886</v>
      </c>
      <c r="FK134" s="188">
        <v>5042</v>
      </c>
      <c r="FL134" s="188">
        <v>0</v>
      </c>
      <c r="FM134" s="188">
        <v>6517</v>
      </c>
      <c r="FN134" s="188">
        <v>6417</v>
      </c>
      <c r="FO134" s="188">
        <v>3145</v>
      </c>
      <c r="FP134" s="188">
        <v>9932</v>
      </c>
      <c r="FQ134" s="188">
        <v>4202</v>
      </c>
      <c r="FR134" s="188">
        <v>-760</v>
      </c>
      <c r="FS134" s="188">
        <v>-101</v>
      </c>
      <c r="FT134" s="188">
        <v>40</v>
      </c>
      <c r="FV134" s="188">
        <v>5889</v>
      </c>
      <c r="FW134" s="188">
        <v>0</v>
      </c>
      <c r="FX134" s="188">
        <v>2072</v>
      </c>
      <c r="FY134" s="188">
        <v>4641</v>
      </c>
      <c r="FZ134" s="188">
        <v>7809</v>
      </c>
      <c r="GA134" s="188">
        <v>8045</v>
      </c>
      <c r="GB134" s="188">
        <v>5615</v>
      </c>
      <c r="GC134" s="188">
        <v>-783</v>
      </c>
      <c r="GD134" s="188">
        <v>-151</v>
      </c>
      <c r="GE134" s="188">
        <v>39</v>
      </c>
      <c r="GG134" s="188">
        <v>4907</v>
      </c>
      <c r="GH134" s="188">
        <v>0</v>
      </c>
      <c r="GI134" s="188">
        <v>7755</v>
      </c>
      <c r="GJ134" s="188">
        <v>3026</v>
      </c>
      <c r="GK134" s="188">
        <v>3027</v>
      </c>
      <c r="GL134" s="188">
        <v>6779</v>
      </c>
      <c r="GM134" s="188">
        <v>4795</v>
      </c>
      <c r="GN134" s="188">
        <v>-577</v>
      </c>
      <c r="GO134" s="188">
        <v>-262</v>
      </c>
      <c r="GP134" s="188">
        <v>991</v>
      </c>
      <c r="GR134" s="188">
        <v>6418</v>
      </c>
      <c r="GS134" s="188">
        <v>0</v>
      </c>
      <c r="GT134" s="188">
        <v>1892</v>
      </c>
      <c r="GU134" s="188">
        <v>3100</v>
      </c>
      <c r="GV134" s="188">
        <v>5561</v>
      </c>
      <c r="GW134" s="188">
        <v>11871</v>
      </c>
      <c r="GX134" s="188">
        <v>5198</v>
      </c>
      <c r="GY134" s="188">
        <v>-638</v>
      </c>
      <c r="GZ134" s="188">
        <v>0</v>
      </c>
      <c r="HA134" s="188">
        <v>0</v>
      </c>
      <c r="HC134" s="188">
        <v>6067</v>
      </c>
      <c r="HD134" s="188">
        <v>0</v>
      </c>
      <c r="HE134" s="188">
        <v>1697</v>
      </c>
      <c r="HF134" s="188">
        <v>3864</v>
      </c>
      <c r="HG134" s="188">
        <v>7432</v>
      </c>
      <c r="HH134" s="188">
        <v>10280</v>
      </c>
      <c r="HI134" s="188">
        <v>5305</v>
      </c>
      <c r="HJ134" s="188">
        <v>-692</v>
      </c>
      <c r="HK134" s="188">
        <v>0</v>
      </c>
      <c r="HL134" s="188">
        <v>0</v>
      </c>
      <c r="HN134" s="188">
        <v>7079</v>
      </c>
      <c r="HO134" s="188">
        <v>0</v>
      </c>
      <c r="HP134" s="188">
        <v>1212</v>
      </c>
      <c r="HQ134" s="188">
        <v>963</v>
      </c>
      <c r="HR134" s="188">
        <v>6257</v>
      </c>
      <c r="HS134" s="188">
        <v>13217</v>
      </c>
      <c r="HT134" s="188">
        <v>6454</v>
      </c>
      <c r="HU134" s="188">
        <v>-836</v>
      </c>
      <c r="HV134" s="188">
        <v>-201</v>
      </c>
      <c r="HW134" s="188">
        <v>0</v>
      </c>
      <c r="HY134" s="188">
        <v>5959</v>
      </c>
      <c r="HZ134" s="188">
        <v>0</v>
      </c>
      <c r="IA134" s="188">
        <v>6872</v>
      </c>
      <c r="IB134" s="188">
        <v>6565</v>
      </c>
      <c r="IC134" s="188">
        <v>4984</v>
      </c>
      <c r="ID134" s="188">
        <v>3488</v>
      </c>
      <c r="IE134" s="188">
        <v>5220</v>
      </c>
      <c r="IF134" s="188">
        <v>400</v>
      </c>
      <c r="IG134" s="188">
        <v>-263</v>
      </c>
      <c r="IH134" s="188">
        <v>469</v>
      </c>
      <c r="IJ134" s="188">
        <v>7081</v>
      </c>
      <c r="IK134" s="188">
        <v>0</v>
      </c>
      <c r="IL134" s="188">
        <v>1025</v>
      </c>
      <c r="IM134" s="188">
        <v>3483</v>
      </c>
      <c r="IN134" s="188">
        <v>9848</v>
      </c>
      <c r="IO134" s="188">
        <v>6418</v>
      </c>
      <c r="IP134" s="188">
        <v>6529</v>
      </c>
      <c r="IQ134" s="188">
        <v>-568</v>
      </c>
      <c r="IR134" s="188">
        <v>-201</v>
      </c>
      <c r="IS134" s="188">
        <v>0</v>
      </c>
      <c r="IU134" s="188">
        <v>5963</v>
      </c>
      <c r="IV134" s="188">
        <v>0</v>
      </c>
      <c r="IW134" s="188">
        <v>7172</v>
      </c>
      <c r="IX134" s="188">
        <v>4669</v>
      </c>
      <c r="IY134" s="188">
        <v>4268</v>
      </c>
      <c r="IZ134" s="188">
        <v>5360</v>
      </c>
      <c r="JA134" s="188">
        <v>5154</v>
      </c>
      <c r="JB134" s="188">
        <v>966</v>
      </c>
      <c r="JC134" s="188">
        <v>-249</v>
      </c>
      <c r="JD134" s="188">
        <v>328</v>
      </c>
      <c r="JF134" s="188">
        <v>6971</v>
      </c>
      <c r="JG134" s="188">
        <v>0</v>
      </c>
      <c r="JH134" s="188">
        <v>6696</v>
      </c>
      <c r="JI134" s="188">
        <v>8422</v>
      </c>
      <c r="JJ134" s="188">
        <v>4918</v>
      </c>
      <c r="JK134" s="188">
        <v>3255</v>
      </c>
      <c r="JL134" s="188">
        <v>4128</v>
      </c>
      <c r="JM134" s="188">
        <v>-1864</v>
      </c>
      <c r="JN134" s="188">
        <v>0</v>
      </c>
      <c r="JO134" s="188">
        <v>37</v>
      </c>
      <c r="JQ134" s="188">
        <v>7075</v>
      </c>
      <c r="JR134" s="188">
        <v>0</v>
      </c>
      <c r="JS134" s="188">
        <v>1067</v>
      </c>
      <c r="JT134" s="188">
        <v>3402</v>
      </c>
      <c r="JU134" s="188">
        <v>10395</v>
      </c>
      <c r="JV134" s="188">
        <v>5119</v>
      </c>
      <c r="JW134" s="188">
        <v>6509</v>
      </c>
      <c r="JX134" s="188">
        <v>-1076</v>
      </c>
      <c r="JY134" s="188">
        <v>-201</v>
      </c>
      <c r="JZ134" s="188">
        <v>0</v>
      </c>
      <c r="KB134" s="188">
        <v>4639</v>
      </c>
      <c r="KC134" s="188">
        <v>0</v>
      </c>
      <c r="KD134" s="188">
        <v>6634</v>
      </c>
      <c r="KE134" s="188">
        <v>1521</v>
      </c>
      <c r="KF134" s="188">
        <v>1882</v>
      </c>
      <c r="KG134" s="188">
        <v>8657</v>
      </c>
      <c r="KH134" s="188">
        <v>3952</v>
      </c>
      <c r="KI134" s="188">
        <v>-742</v>
      </c>
      <c r="KJ134" s="188">
        <v>-262</v>
      </c>
      <c r="KK134" s="188">
        <v>1054</v>
      </c>
      <c r="KM134" s="188">
        <v>7101</v>
      </c>
      <c r="KN134" s="188">
        <v>0</v>
      </c>
      <c r="KO134" s="188">
        <v>7510</v>
      </c>
      <c r="KP134" s="188">
        <v>3000</v>
      </c>
      <c r="KQ134" s="188">
        <v>4081</v>
      </c>
      <c r="KR134" s="188">
        <v>2997</v>
      </c>
      <c r="KS134" s="188">
        <v>3870</v>
      </c>
      <c r="KT134" s="188">
        <v>4808</v>
      </c>
      <c r="KU134" s="188">
        <v>-201</v>
      </c>
      <c r="KV134" s="188">
        <v>18</v>
      </c>
      <c r="KX134" s="188">
        <v>6082</v>
      </c>
      <c r="KY134" s="188">
        <v>0</v>
      </c>
      <c r="KZ134" s="188">
        <v>1077</v>
      </c>
      <c r="LA134" s="188">
        <v>3571</v>
      </c>
      <c r="LB134" s="188">
        <v>7835</v>
      </c>
      <c r="LC134" s="188">
        <v>10036</v>
      </c>
      <c r="LD134" s="188">
        <v>6341</v>
      </c>
      <c r="LE134" s="188">
        <v>-500</v>
      </c>
      <c r="LF134" s="188">
        <v>-201</v>
      </c>
      <c r="LG134" s="188">
        <v>0</v>
      </c>
      <c r="LI134" s="188">
        <v>7098</v>
      </c>
      <c r="LJ134" s="188">
        <v>0</v>
      </c>
      <c r="LK134" s="188">
        <v>7065</v>
      </c>
      <c r="LL134" s="188">
        <v>2595</v>
      </c>
      <c r="LM134" s="188">
        <v>5923</v>
      </c>
      <c r="LN134" s="188">
        <v>2072</v>
      </c>
      <c r="LO134" s="188">
        <v>3965</v>
      </c>
      <c r="LP134" s="188">
        <v>4875</v>
      </c>
      <c r="LQ134" s="188">
        <v>-205</v>
      </c>
      <c r="LR134" s="188">
        <v>34</v>
      </c>
      <c r="LT134" s="188">
        <v>6089</v>
      </c>
      <c r="LU134" s="188">
        <v>0</v>
      </c>
      <c r="LV134" s="188">
        <v>953</v>
      </c>
      <c r="LW134" s="188">
        <v>3594</v>
      </c>
      <c r="LX134" s="188">
        <v>6157</v>
      </c>
      <c r="LY134" s="188">
        <v>4791</v>
      </c>
      <c r="LZ134" s="188">
        <v>7820</v>
      </c>
      <c r="MA134" s="188">
        <v>261</v>
      </c>
      <c r="MB134" s="188">
        <v>-151</v>
      </c>
      <c r="MC134" s="188">
        <v>0</v>
      </c>
    </row>
    <row r="135" spans="2:341">
      <c r="B135" s="208">
        <f t="shared" si="40"/>
        <v>6413.0333333333338</v>
      </c>
      <c r="C135" s="208">
        <f t="shared" si="41"/>
        <v>0</v>
      </c>
      <c r="D135" s="208">
        <f t="shared" si="42"/>
        <v>4036.1666666666665</v>
      </c>
      <c r="E135" s="208">
        <f t="shared" si="43"/>
        <v>3839.7</v>
      </c>
      <c r="F135" s="208">
        <f t="shared" si="44"/>
        <v>5951.8666666666668</v>
      </c>
      <c r="G135" s="208">
        <f t="shared" si="45"/>
        <v>7258.8666666666668</v>
      </c>
      <c r="H135" s="208">
        <f t="shared" si="46"/>
        <v>5164.1000000000004</v>
      </c>
      <c r="I135" s="208">
        <f t="shared" si="47"/>
        <v>14.366666666666667</v>
      </c>
      <c r="J135" s="208">
        <f t="shared" si="48"/>
        <v>-171.43333333333334</v>
      </c>
      <c r="K135" s="208">
        <f t="shared" si="49"/>
        <v>221</v>
      </c>
      <c r="M135" s="188">
        <v>7082</v>
      </c>
      <c r="N135" s="188">
        <v>0</v>
      </c>
      <c r="O135" s="188">
        <v>2293</v>
      </c>
      <c r="P135" s="188">
        <v>5999</v>
      </c>
      <c r="Q135" s="188">
        <v>9903</v>
      </c>
      <c r="R135" s="188">
        <v>4112</v>
      </c>
      <c r="S135" s="188">
        <v>6076</v>
      </c>
      <c r="T135" s="188">
        <v>-1659</v>
      </c>
      <c r="U135" s="188">
        <v>-202</v>
      </c>
      <c r="V135" s="188">
        <v>0</v>
      </c>
      <c r="X135" s="188">
        <v>7073</v>
      </c>
      <c r="Y135" s="188">
        <v>0</v>
      </c>
      <c r="Z135" s="188">
        <v>1811</v>
      </c>
      <c r="AA135" s="188">
        <v>1183</v>
      </c>
      <c r="AB135" s="188">
        <v>8473</v>
      </c>
      <c r="AC135" s="188">
        <v>12581</v>
      </c>
      <c r="AD135" s="188">
        <v>4433</v>
      </c>
      <c r="AE135" s="188">
        <v>-1435</v>
      </c>
      <c r="AF135" s="188">
        <v>-102</v>
      </c>
      <c r="AG135" s="188">
        <v>169</v>
      </c>
      <c r="AI135" s="188">
        <v>6883</v>
      </c>
      <c r="AJ135" s="188">
        <v>0</v>
      </c>
      <c r="AK135" s="188">
        <v>7921</v>
      </c>
      <c r="AL135" s="188">
        <v>3639</v>
      </c>
      <c r="AM135" s="188">
        <v>3516</v>
      </c>
      <c r="AN135" s="188">
        <v>6505</v>
      </c>
      <c r="AO135" s="188">
        <v>3803</v>
      </c>
      <c r="AP135" s="188">
        <v>160</v>
      </c>
      <c r="AQ135" s="188">
        <v>-284</v>
      </c>
      <c r="AR135" s="188">
        <v>416</v>
      </c>
      <c r="AT135" s="188">
        <v>7089</v>
      </c>
      <c r="AU135" s="188">
        <v>0</v>
      </c>
      <c r="AV135" s="188">
        <v>1439</v>
      </c>
      <c r="AW135" s="188">
        <v>3314</v>
      </c>
      <c r="AX135" s="188">
        <v>9343</v>
      </c>
      <c r="AY135" s="188">
        <v>8882</v>
      </c>
      <c r="AZ135" s="188">
        <v>6106</v>
      </c>
      <c r="BA135" s="188">
        <v>-2026</v>
      </c>
      <c r="BB135" s="188">
        <v>-201</v>
      </c>
      <c r="BC135" s="188">
        <v>0</v>
      </c>
      <c r="BE135" s="188">
        <v>5982</v>
      </c>
      <c r="BF135" s="188">
        <v>0</v>
      </c>
      <c r="BG135" s="188">
        <v>6784</v>
      </c>
      <c r="BH135" s="188">
        <v>7438</v>
      </c>
      <c r="BI135" s="188">
        <v>4082</v>
      </c>
      <c r="BJ135" s="188">
        <v>3082</v>
      </c>
      <c r="BK135" s="188">
        <v>5227</v>
      </c>
      <c r="BL135" s="188">
        <v>-1312</v>
      </c>
      <c r="BM135" s="188">
        <v>-263</v>
      </c>
      <c r="BN135" s="188">
        <v>243</v>
      </c>
      <c r="BP135" s="188">
        <v>6202</v>
      </c>
      <c r="BQ135" s="188">
        <v>0</v>
      </c>
      <c r="BR135" s="188">
        <v>1002</v>
      </c>
      <c r="BS135" s="188">
        <v>1848</v>
      </c>
      <c r="BT135" s="188">
        <v>9556</v>
      </c>
      <c r="BU135" s="188">
        <v>9535</v>
      </c>
      <c r="BV135" s="188">
        <v>6241</v>
      </c>
      <c r="BW135" s="188">
        <v>-892</v>
      </c>
      <c r="BX135" s="188">
        <v>-151</v>
      </c>
      <c r="BY135" s="188">
        <v>0</v>
      </c>
      <c r="CA135" s="188">
        <v>6886</v>
      </c>
      <c r="CB135" s="188">
        <v>0</v>
      </c>
      <c r="CC135" s="188">
        <v>8453</v>
      </c>
      <c r="CD135" s="188">
        <v>3961</v>
      </c>
      <c r="CE135" s="188">
        <v>3899</v>
      </c>
      <c r="CF135" s="188">
        <v>3810</v>
      </c>
      <c r="CG135" s="188">
        <v>4045</v>
      </c>
      <c r="CH135" s="188">
        <v>387</v>
      </c>
      <c r="CI135" s="188">
        <v>-304</v>
      </c>
      <c r="CJ135" s="188">
        <v>749</v>
      </c>
      <c r="CL135" s="188">
        <v>5061</v>
      </c>
      <c r="CM135" s="188">
        <v>0</v>
      </c>
      <c r="CN135" s="188">
        <v>6980</v>
      </c>
      <c r="CO135" s="188">
        <v>6659</v>
      </c>
      <c r="CP135" s="188">
        <v>3115</v>
      </c>
      <c r="CQ135" s="188">
        <v>3103</v>
      </c>
      <c r="CR135" s="188">
        <v>4163</v>
      </c>
      <c r="CS135" s="188">
        <v>4026</v>
      </c>
      <c r="CT135" s="188">
        <v>-100</v>
      </c>
      <c r="CU135" s="188">
        <v>58</v>
      </c>
      <c r="CV135" s="190"/>
      <c r="CW135" s="188">
        <v>6077</v>
      </c>
      <c r="CX135" s="188">
        <v>0</v>
      </c>
      <c r="CY135" s="188">
        <v>2183</v>
      </c>
      <c r="CZ135" s="188">
        <v>4093</v>
      </c>
      <c r="DA135" s="188">
        <v>8814</v>
      </c>
      <c r="DB135" s="188">
        <v>7383</v>
      </c>
      <c r="DC135" s="188">
        <v>5555</v>
      </c>
      <c r="DD135" s="188">
        <v>-384</v>
      </c>
      <c r="DE135" s="188">
        <v>0</v>
      </c>
      <c r="DF135" s="188">
        <v>0</v>
      </c>
      <c r="DH135" s="188">
        <v>6941</v>
      </c>
      <c r="DI135" s="188">
        <v>0</v>
      </c>
      <c r="DJ135" s="188">
        <v>2157</v>
      </c>
      <c r="DK135" s="188">
        <v>3039</v>
      </c>
      <c r="DL135" s="188">
        <v>3114</v>
      </c>
      <c r="DM135" s="188">
        <v>11694</v>
      </c>
      <c r="DN135" s="188">
        <v>3823</v>
      </c>
      <c r="DO135" s="188">
        <v>899</v>
      </c>
      <c r="DP135" s="188">
        <v>-284</v>
      </c>
      <c r="DQ135" s="188">
        <v>695</v>
      </c>
      <c r="DS135" s="188">
        <v>7097</v>
      </c>
      <c r="DT135" s="188">
        <v>0</v>
      </c>
      <c r="DU135" s="188">
        <v>1424</v>
      </c>
      <c r="DV135" s="188">
        <v>3012</v>
      </c>
      <c r="DW135" s="188">
        <v>8932</v>
      </c>
      <c r="DX135" s="188">
        <v>8183</v>
      </c>
      <c r="DY135" s="188">
        <v>4869</v>
      </c>
      <c r="DZ135" s="188">
        <v>346</v>
      </c>
      <c r="EA135" s="188">
        <v>-201</v>
      </c>
      <c r="EB135" s="188">
        <v>625</v>
      </c>
      <c r="ED135" s="188">
        <v>7087</v>
      </c>
      <c r="EE135" s="188">
        <v>0</v>
      </c>
      <c r="EF135" s="188">
        <v>1247</v>
      </c>
      <c r="EG135" s="188">
        <v>1767</v>
      </c>
      <c r="EH135" s="188">
        <v>6826</v>
      </c>
      <c r="EI135" s="188">
        <v>12274</v>
      </c>
      <c r="EJ135" s="188">
        <v>6502</v>
      </c>
      <c r="EK135" s="188">
        <v>-1214</v>
      </c>
      <c r="EL135" s="188">
        <v>-100</v>
      </c>
      <c r="EM135" s="188">
        <v>0</v>
      </c>
      <c r="EO135" s="188">
        <v>6598</v>
      </c>
      <c r="EP135" s="188">
        <v>0</v>
      </c>
      <c r="EQ135" s="188">
        <v>5414</v>
      </c>
      <c r="ER135" s="188">
        <v>2512</v>
      </c>
      <c r="ES135" s="188">
        <v>3632</v>
      </c>
      <c r="ET135" s="188">
        <v>9453</v>
      </c>
      <c r="EU135" s="188">
        <v>5082</v>
      </c>
      <c r="EV135" s="188">
        <v>327</v>
      </c>
      <c r="EW135" s="188">
        <v>0</v>
      </c>
      <c r="EX135" s="188">
        <v>0</v>
      </c>
      <c r="EZ135" s="188">
        <v>6857</v>
      </c>
      <c r="FA135" s="188">
        <v>0</v>
      </c>
      <c r="FB135" s="188">
        <v>5130</v>
      </c>
      <c r="FC135" s="188">
        <v>4644</v>
      </c>
      <c r="FD135" s="188">
        <v>5036</v>
      </c>
      <c r="FE135" s="188">
        <v>5564</v>
      </c>
      <c r="FF135" s="188">
        <v>3946</v>
      </c>
      <c r="FG135" s="188">
        <v>-208</v>
      </c>
      <c r="FH135" s="188">
        <v>-304</v>
      </c>
      <c r="FI135" s="188">
        <v>848</v>
      </c>
      <c r="FK135" s="188">
        <v>5044</v>
      </c>
      <c r="FL135" s="188">
        <v>0</v>
      </c>
      <c r="FM135" s="188">
        <v>6394</v>
      </c>
      <c r="FN135" s="188">
        <v>6312</v>
      </c>
      <c r="FO135" s="188">
        <v>2787</v>
      </c>
      <c r="FP135" s="188">
        <v>9982</v>
      </c>
      <c r="FQ135" s="188">
        <v>4202</v>
      </c>
      <c r="FR135" s="188">
        <v>-445</v>
      </c>
      <c r="FS135" s="188">
        <v>-102</v>
      </c>
      <c r="FT135" s="188">
        <v>43</v>
      </c>
      <c r="FV135" s="188">
        <v>5890</v>
      </c>
      <c r="FW135" s="188">
        <v>0</v>
      </c>
      <c r="FX135" s="188">
        <v>2048</v>
      </c>
      <c r="FY135" s="188">
        <v>4544</v>
      </c>
      <c r="FZ135" s="188">
        <v>7522</v>
      </c>
      <c r="GA135" s="188">
        <v>7710</v>
      </c>
      <c r="GB135" s="188">
        <v>5615</v>
      </c>
      <c r="GC135" s="188">
        <v>-571</v>
      </c>
      <c r="GD135" s="188">
        <v>-151</v>
      </c>
      <c r="GE135" s="188">
        <v>39</v>
      </c>
      <c r="GG135" s="188">
        <v>4906</v>
      </c>
      <c r="GH135" s="188">
        <v>0</v>
      </c>
      <c r="GI135" s="188">
        <v>7763</v>
      </c>
      <c r="GJ135" s="188">
        <v>2943</v>
      </c>
      <c r="GK135" s="188">
        <v>3051</v>
      </c>
      <c r="GL135" s="188">
        <v>6691</v>
      </c>
      <c r="GM135" s="188">
        <v>4795</v>
      </c>
      <c r="GN135" s="188">
        <v>-544</v>
      </c>
      <c r="GO135" s="188">
        <v>-262</v>
      </c>
      <c r="GP135" s="188">
        <v>898</v>
      </c>
      <c r="GR135" s="188">
        <v>6425</v>
      </c>
      <c r="GS135" s="188">
        <v>0</v>
      </c>
      <c r="GT135" s="188">
        <v>1841</v>
      </c>
      <c r="GU135" s="188">
        <v>3107</v>
      </c>
      <c r="GV135" s="188">
        <v>5446</v>
      </c>
      <c r="GW135" s="188">
        <v>12018</v>
      </c>
      <c r="GX135" s="188">
        <v>5198</v>
      </c>
      <c r="GY135" s="188">
        <v>-470</v>
      </c>
      <c r="GZ135" s="188">
        <v>0</v>
      </c>
      <c r="HA135" s="188">
        <v>0</v>
      </c>
      <c r="HC135" s="188">
        <v>6069</v>
      </c>
      <c r="HD135" s="188">
        <v>0</v>
      </c>
      <c r="HE135" s="188">
        <v>1714</v>
      </c>
      <c r="HF135" s="188">
        <v>3834</v>
      </c>
      <c r="HG135" s="188">
        <v>7166</v>
      </c>
      <c r="HH135" s="188">
        <v>10120</v>
      </c>
      <c r="HI135" s="188">
        <v>5306</v>
      </c>
      <c r="HJ135" s="188">
        <v>-688</v>
      </c>
      <c r="HK135" s="188">
        <v>0</v>
      </c>
      <c r="HL135" s="188">
        <v>0</v>
      </c>
      <c r="HN135" s="188">
        <v>7082</v>
      </c>
      <c r="HO135" s="188">
        <v>0</v>
      </c>
      <c r="HP135" s="188">
        <v>1235</v>
      </c>
      <c r="HQ135" s="188">
        <v>992</v>
      </c>
      <c r="HR135" s="188">
        <v>6011</v>
      </c>
      <c r="HS135" s="188">
        <v>13046</v>
      </c>
      <c r="HT135" s="188">
        <v>6455</v>
      </c>
      <c r="HU135" s="188">
        <v>-689</v>
      </c>
      <c r="HV135" s="188">
        <v>-201</v>
      </c>
      <c r="HW135" s="188">
        <v>0</v>
      </c>
      <c r="HY135" s="188">
        <v>5964</v>
      </c>
      <c r="HZ135" s="188">
        <v>0</v>
      </c>
      <c r="IA135" s="188">
        <v>6839</v>
      </c>
      <c r="IB135" s="188">
        <v>6481</v>
      </c>
      <c r="IC135" s="188">
        <v>4616</v>
      </c>
      <c r="ID135" s="188">
        <v>3478</v>
      </c>
      <c r="IE135" s="188">
        <v>5220</v>
      </c>
      <c r="IF135" s="188">
        <v>470</v>
      </c>
      <c r="IG135" s="188">
        <v>-263</v>
      </c>
      <c r="IH135" s="188">
        <v>467</v>
      </c>
      <c r="IJ135" s="188">
        <v>7081</v>
      </c>
      <c r="IK135" s="188">
        <v>0</v>
      </c>
      <c r="IL135" s="188">
        <v>1003</v>
      </c>
      <c r="IM135" s="188">
        <v>3442</v>
      </c>
      <c r="IN135" s="188">
        <v>9486</v>
      </c>
      <c r="IO135" s="188">
        <v>6363</v>
      </c>
      <c r="IP135" s="188">
        <v>6529</v>
      </c>
      <c r="IQ135" s="188">
        <v>-508</v>
      </c>
      <c r="IR135" s="188">
        <v>-201</v>
      </c>
      <c r="IS135" s="188">
        <v>0</v>
      </c>
      <c r="IU135" s="188">
        <v>5962</v>
      </c>
      <c r="IV135" s="188">
        <v>0</v>
      </c>
      <c r="IW135" s="188">
        <v>7149</v>
      </c>
      <c r="IX135" s="188">
        <v>4589</v>
      </c>
      <c r="IY135" s="188">
        <v>3971</v>
      </c>
      <c r="IZ135" s="188">
        <v>5288</v>
      </c>
      <c r="JA135" s="188">
        <v>5154</v>
      </c>
      <c r="JB135" s="188">
        <v>1004</v>
      </c>
      <c r="JC135" s="188">
        <v>-249</v>
      </c>
      <c r="JD135" s="188">
        <v>326</v>
      </c>
      <c r="JF135" s="188">
        <v>6975</v>
      </c>
      <c r="JG135" s="188">
        <v>0</v>
      </c>
      <c r="JH135" s="188">
        <v>6684</v>
      </c>
      <c r="JI135" s="188">
        <v>8358</v>
      </c>
      <c r="JJ135" s="188">
        <v>4764</v>
      </c>
      <c r="JK135" s="188">
        <v>3241</v>
      </c>
      <c r="JL135" s="188">
        <v>4128</v>
      </c>
      <c r="JM135" s="188">
        <v>-2042</v>
      </c>
      <c r="JN135" s="188">
        <v>0</v>
      </c>
      <c r="JO135" s="188">
        <v>37</v>
      </c>
      <c r="JQ135" s="188">
        <v>7075</v>
      </c>
      <c r="JR135" s="188">
        <v>0</v>
      </c>
      <c r="JS135" s="188">
        <v>974</v>
      </c>
      <c r="JT135" s="188">
        <v>3245</v>
      </c>
      <c r="JU135" s="188">
        <v>9927</v>
      </c>
      <c r="JV135" s="188">
        <v>5250</v>
      </c>
      <c r="JW135" s="188">
        <v>6510</v>
      </c>
      <c r="JX135" s="188">
        <v>-1091</v>
      </c>
      <c r="JY135" s="188">
        <v>-201</v>
      </c>
      <c r="JZ135" s="188">
        <v>0</v>
      </c>
      <c r="KB135" s="188">
        <v>4640</v>
      </c>
      <c r="KC135" s="188">
        <v>0</v>
      </c>
      <c r="KD135" s="188">
        <v>6635</v>
      </c>
      <c r="KE135" s="188">
        <v>1554</v>
      </c>
      <c r="KF135" s="188">
        <v>2109</v>
      </c>
      <c r="KG135" s="188">
        <v>8540</v>
      </c>
      <c r="KH135" s="188">
        <v>3952</v>
      </c>
      <c r="KI135" s="188">
        <v>-639</v>
      </c>
      <c r="KJ135" s="188">
        <v>-263</v>
      </c>
      <c r="KK135" s="188">
        <v>966</v>
      </c>
      <c r="KM135" s="188">
        <v>7093</v>
      </c>
      <c r="KN135" s="188">
        <v>0</v>
      </c>
      <c r="KO135" s="188">
        <v>7488</v>
      </c>
      <c r="KP135" s="188">
        <v>2953</v>
      </c>
      <c r="KQ135" s="188">
        <v>3898</v>
      </c>
      <c r="KR135" s="188">
        <v>2971</v>
      </c>
      <c r="KS135" s="188">
        <v>3870</v>
      </c>
      <c r="KT135" s="188">
        <v>4757</v>
      </c>
      <c r="KU135" s="188">
        <v>-201</v>
      </c>
      <c r="KV135" s="188">
        <v>18</v>
      </c>
      <c r="KX135" s="188">
        <v>6083</v>
      </c>
      <c r="KY135" s="188">
        <v>0</v>
      </c>
      <c r="KZ135" s="188">
        <v>1078</v>
      </c>
      <c r="LA135" s="188">
        <v>3591</v>
      </c>
      <c r="LB135" s="188">
        <v>7866</v>
      </c>
      <c r="LC135" s="188">
        <v>10007</v>
      </c>
      <c r="LD135" s="188">
        <v>6313</v>
      </c>
      <c r="LE135" s="188">
        <v>-640</v>
      </c>
      <c r="LF135" s="188">
        <v>-201</v>
      </c>
      <c r="LG135" s="188">
        <v>0</v>
      </c>
      <c r="LI135" s="188">
        <v>7096</v>
      </c>
      <c r="LJ135" s="188">
        <v>0</v>
      </c>
      <c r="LK135" s="188">
        <v>7060</v>
      </c>
      <c r="LL135" s="188">
        <v>2507</v>
      </c>
      <c r="LM135" s="188">
        <v>5701</v>
      </c>
      <c r="LN135" s="188">
        <v>2069</v>
      </c>
      <c r="LO135" s="188">
        <v>3965</v>
      </c>
      <c r="LP135" s="188">
        <v>4936</v>
      </c>
      <c r="LQ135" s="188">
        <v>-201</v>
      </c>
      <c r="LR135" s="188">
        <v>33</v>
      </c>
      <c r="LT135" s="188">
        <v>6091</v>
      </c>
      <c r="LU135" s="188">
        <v>0</v>
      </c>
      <c r="LV135" s="188">
        <v>942</v>
      </c>
      <c r="LW135" s="188">
        <v>3631</v>
      </c>
      <c r="LX135" s="188">
        <v>5994</v>
      </c>
      <c r="LY135" s="188">
        <v>4831</v>
      </c>
      <c r="LZ135" s="188">
        <v>7840</v>
      </c>
      <c r="MA135" s="188">
        <v>576</v>
      </c>
      <c r="MB135" s="188">
        <v>-151</v>
      </c>
      <c r="MC135" s="188">
        <v>0</v>
      </c>
    </row>
    <row r="136" spans="2:341">
      <c r="B136" s="208">
        <f t="shared" si="40"/>
        <v>6413.9333333333334</v>
      </c>
      <c r="C136" s="208">
        <f t="shared" si="41"/>
        <v>0</v>
      </c>
      <c r="D136" s="208">
        <f t="shared" si="42"/>
        <v>4027.5</v>
      </c>
      <c r="E136" s="208">
        <f t="shared" si="43"/>
        <v>3811.0666666666666</v>
      </c>
      <c r="F136" s="208">
        <f t="shared" si="44"/>
        <v>5776.3666666666668</v>
      </c>
      <c r="G136" s="208">
        <f t="shared" si="45"/>
        <v>7253.1333333333332</v>
      </c>
      <c r="H136" s="208">
        <f t="shared" si="46"/>
        <v>5158.3666666666668</v>
      </c>
      <c r="I136" s="208">
        <f t="shared" si="47"/>
        <v>6.7333333333333334</v>
      </c>
      <c r="J136" s="208">
        <f t="shared" si="48"/>
        <v>-171.46666666666667</v>
      </c>
      <c r="K136" s="208">
        <f t="shared" si="49"/>
        <v>209.9</v>
      </c>
      <c r="M136" s="188">
        <v>7081</v>
      </c>
      <c r="N136" s="188">
        <v>0</v>
      </c>
      <c r="O136" s="188">
        <v>2261</v>
      </c>
      <c r="P136" s="188">
        <v>5983</v>
      </c>
      <c r="Q136" s="188">
        <v>9814</v>
      </c>
      <c r="R136" s="188">
        <v>4047</v>
      </c>
      <c r="S136" s="188">
        <v>6076</v>
      </c>
      <c r="T136" s="188">
        <v>-1609</v>
      </c>
      <c r="U136" s="188">
        <v>-202</v>
      </c>
      <c r="V136" s="188">
        <v>0</v>
      </c>
      <c r="X136" s="188">
        <v>7075</v>
      </c>
      <c r="Y136" s="188">
        <v>0</v>
      </c>
      <c r="Z136" s="188">
        <v>1788</v>
      </c>
      <c r="AA136" s="188">
        <v>1119</v>
      </c>
      <c r="AB136" s="188">
        <v>8111</v>
      </c>
      <c r="AC136" s="188">
        <v>12576</v>
      </c>
      <c r="AD136" s="188">
        <v>4433</v>
      </c>
      <c r="AE136" s="188">
        <v>-1120</v>
      </c>
      <c r="AF136" s="188">
        <v>-102</v>
      </c>
      <c r="AG136" s="188">
        <v>134</v>
      </c>
      <c r="AI136" s="188">
        <v>6891</v>
      </c>
      <c r="AJ136" s="188">
        <v>0</v>
      </c>
      <c r="AK136" s="188">
        <v>7957</v>
      </c>
      <c r="AL136" s="188">
        <v>3684</v>
      </c>
      <c r="AM136" s="188">
        <v>3571</v>
      </c>
      <c r="AN136" s="188">
        <v>6592</v>
      </c>
      <c r="AO136" s="188">
        <v>3803</v>
      </c>
      <c r="AP136" s="188">
        <v>-231</v>
      </c>
      <c r="AQ136" s="188">
        <v>-284</v>
      </c>
      <c r="AR136" s="188">
        <v>392</v>
      </c>
      <c r="AT136" s="188">
        <v>7086</v>
      </c>
      <c r="AU136" s="188">
        <v>0</v>
      </c>
      <c r="AV136" s="188">
        <v>1456</v>
      </c>
      <c r="AW136" s="188">
        <v>3219</v>
      </c>
      <c r="AX136" s="188">
        <v>9254</v>
      </c>
      <c r="AY136" s="188">
        <v>8979</v>
      </c>
      <c r="AZ136" s="188">
        <v>6106</v>
      </c>
      <c r="BA136" s="188">
        <v>-2146</v>
      </c>
      <c r="BB136" s="188">
        <v>-201</v>
      </c>
      <c r="BC136" s="188">
        <v>0</v>
      </c>
      <c r="BE136" s="188">
        <v>5983</v>
      </c>
      <c r="BF136" s="188">
        <v>0</v>
      </c>
      <c r="BG136" s="188">
        <v>6779</v>
      </c>
      <c r="BH136" s="188">
        <v>7274</v>
      </c>
      <c r="BI136" s="188">
        <v>3647</v>
      </c>
      <c r="BJ136" s="188">
        <v>3088</v>
      </c>
      <c r="BK136" s="188">
        <v>5227</v>
      </c>
      <c r="BL136" s="188">
        <v>-1213</v>
      </c>
      <c r="BM136" s="188">
        <v>-263</v>
      </c>
      <c r="BN136" s="188">
        <v>230</v>
      </c>
      <c r="BP136" s="188">
        <v>6199</v>
      </c>
      <c r="BQ136" s="188">
        <v>0</v>
      </c>
      <c r="BR136" s="188">
        <v>969</v>
      </c>
      <c r="BS136" s="188">
        <v>1756</v>
      </c>
      <c r="BT136" s="188">
        <v>9323</v>
      </c>
      <c r="BU136" s="188">
        <v>9583</v>
      </c>
      <c r="BV136" s="188">
        <v>6245</v>
      </c>
      <c r="BW136" s="188">
        <v>-663</v>
      </c>
      <c r="BX136" s="188">
        <v>-150</v>
      </c>
      <c r="BY136" s="188">
        <v>0</v>
      </c>
      <c r="CA136" s="188">
        <v>6885</v>
      </c>
      <c r="CB136" s="188">
        <v>0</v>
      </c>
      <c r="CC136" s="188">
        <v>8429</v>
      </c>
      <c r="CD136" s="188">
        <v>4121</v>
      </c>
      <c r="CE136" s="188">
        <v>4291</v>
      </c>
      <c r="CF136" s="188">
        <v>3817</v>
      </c>
      <c r="CG136" s="188">
        <v>4045</v>
      </c>
      <c r="CH136" s="188">
        <v>284</v>
      </c>
      <c r="CI136" s="188">
        <v>-304</v>
      </c>
      <c r="CJ136" s="188">
        <v>696</v>
      </c>
      <c r="CL136" s="188">
        <v>5064</v>
      </c>
      <c r="CM136" s="188">
        <v>0</v>
      </c>
      <c r="CN136" s="188">
        <v>6975</v>
      </c>
      <c r="CO136" s="188">
        <v>6617</v>
      </c>
      <c r="CP136" s="188">
        <v>2936</v>
      </c>
      <c r="CQ136" s="188">
        <v>3126</v>
      </c>
      <c r="CR136" s="188">
        <v>4163</v>
      </c>
      <c r="CS136" s="188">
        <v>3928</v>
      </c>
      <c r="CT136" s="188">
        <v>-100</v>
      </c>
      <c r="CU136" s="188">
        <v>59</v>
      </c>
      <c r="CV136" s="190"/>
      <c r="CW136" s="188">
        <v>6073</v>
      </c>
      <c r="CX136" s="188">
        <v>0</v>
      </c>
      <c r="CY136" s="188">
        <v>2171</v>
      </c>
      <c r="CZ136" s="188">
        <v>4036</v>
      </c>
      <c r="DA136" s="188">
        <v>8669</v>
      </c>
      <c r="DB136" s="188">
        <v>7310</v>
      </c>
      <c r="DC136" s="188">
        <v>5556</v>
      </c>
      <c r="DD136" s="188">
        <v>-289</v>
      </c>
      <c r="DE136" s="188">
        <v>0</v>
      </c>
      <c r="DF136" s="188">
        <v>0</v>
      </c>
      <c r="DH136" s="188">
        <v>6947</v>
      </c>
      <c r="DI136" s="188">
        <v>0</v>
      </c>
      <c r="DJ136" s="188">
        <v>2232</v>
      </c>
      <c r="DK136" s="188">
        <v>3264</v>
      </c>
      <c r="DL136" s="188">
        <v>3486</v>
      </c>
      <c r="DM136" s="188">
        <v>11621</v>
      </c>
      <c r="DN136" s="188">
        <v>3823</v>
      </c>
      <c r="DO136" s="188">
        <v>905</v>
      </c>
      <c r="DP136" s="188">
        <v>-284</v>
      </c>
      <c r="DQ136" s="188">
        <v>676</v>
      </c>
      <c r="DS136" s="188">
        <v>7097</v>
      </c>
      <c r="DT136" s="188">
        <v>0</v>
      </c>
      <c r="DU136" s="188">
        <v>1392</v>
      </c>
      <c r="DV136" s="188">
        <v>2873</v>
      </c>
      <c r="DW136" s="188">
        <v>8553</v>
      </c>
      <c r="DX136" s="188">
        <v>8247</v>
      </c>
      <c r="DY136" s="188">
        <v>4869</v>
      </c>
      <c r="DZ136" s="188">
        <v>385</v>
      </c>
      <c r="EA136" s="188">
        <v>-201</v>
      </c>
      <c r="EB136" s="188">
        <v>626</v>
      </c>
      <c r="ED136" s="188">
        <v>7091</v>
      </c>
      <c r="EE136" s="188">
        <v>0</v>
      </c>
      <c r="EF136" s="188">
        <v>1242</v>
      </c>
      <c r="EG136" s="188">
        <v>1563</v>
      </c>
      <c r="EH136" s="188">
        <v>6233</v>
      </c>
      <c r="EI136" s="188">
        <v>12512</v>
      </c>
      <c r="EJ136" s="188">
        <v>6502</v>
      </c>
      <c r="EK136" s="188">
        <v>-1232</v>
      </c>
      <c r="EL136" s="188">
        <v>-100</v>
      </c>
      <c r="EM136" s="188">
        <v>0</v>
      </c>
      <c r="EO136" s="188">
        <v>6597</v>
      </c>
      <c r="EP136" s="188">
        <v>0</v>
      </c>
      <c r="EQ136" s="188">
        <v>5369</v>
      </c>
      <c r="ER136" s="188">
        <v>2497</v>
      </c>
      <c r="ES136" s="188">
        <v>3219</v>
      </c>
      <c r="ET136" s="188">
        <v>9456</v>
      </c>
      <c r="EU136" s="188">
        <v>5082</v>
      </c>
      <c r="EV136" s="188">
        <v>468</v>
      </c>
      <c r="EW136" s="188">
        <v>0</v>
      </c>
      <c r="EX136" s="188">
        <v>0</v>
      </c>
      <c r="EZ136" s="188">
        <v>6863</v>
      </c>
      <c r="FA136" s="188">
        <v>0</v>
      </c>
      <c r="FB136" s="188">
        <v>5216</v>
      </c>
      <c r="FC136" s="188">
        <v>4696</v>
      </c>
      <c r="FD136" s="188">
        <v>5347</v>
      </c>
      <c r="FE136" s="188">
        <v>5606</v>
      </c>
      <c r="FF136" s="188">
        <v>3946</v>
      </c>
      <c r="FG136" s="188">
        <v>-258</v>
      </c>
      <c r="FH136" s="188">
        <v>-304</v>
      </c>
      <c r="FI136" s="188">
        <v>801</v>
      </c>
      <c r="FK136" s="188">
        <v>5047</v>
      </c>
      <c r="FL136" s="188">
        <v>0</v>
      </c>
      <c r="FM136" s="188">
        <v>6295</v>
      </c>
      <c r="FN136" s="188">
        <v>6300</v>
      </c>
      <c r="FO136" s="188">
        <v>2269</v>
      </c>
      <c r="FP136" s="188">
        <v>10110</v>
      </c>
      <c r="FQ136" s="188">
        <v>4202</v>
      </c>
      <c r="FR136" s="188">
        <v>-581</v>
      </c>
      <c r="FS136" s="188">
        <v>-102</v>
      </c>
      <c r="FT136" s="188">
        <v>40</v>
      </c>
      <c r="FV136" s="188">
        <v>5885</v>
      </c>
      <c r="FW136" s="188">
        <v>0</v>
      </c>
      <c r="FX136" s="188">
        <v>2040</v>
      </c>
      <c r="FY136" s="188">
        <v>4481</v>
      </c>
      <c r="FZ136" s="188">
        <v>7265</v>
      </c>
      <c r="GA136" s="188">
        <v>7476</v>
      </c>
      <c r="GB136" s="188">
        <v>5615</v>
      </c>
      <c r="GC136" s="188">
        <v>-619</v>
      </c>
      <c r="GD136" s="188">
        <v>-151</v>
      </c>
      <c r="GE136" s="188">
        <v>39</v>
      </c>
      <c r="GG136" s="188">
        <v>4906</v>
      </c>
      <c r="GH136" s="188">
        <v>0</v>
      </c>
      <c r="GI136" s="188">
        <v>7740</v>
      </c>
      <c r="GJ136" s="188">
        <v>2972</v>
      </c>
      <c r="GK136" s="188">
        <v>3161</v>
      </c>
      <c r="GL136" s="188">
        <v>6720</v>
      </c>
      <c r="GM136" s="188">
        <v>4795</v>
      </c>
      <c r="GN136" s="188">
        <v>-619</v>
      </c>
      <c r="GO136" s="188">
        <v>-262</v>
      </c>
      <c r="GP136" s="188">
        <v>827</v>
      </c>
      <c r="GR136" s="188">
        <v>6424</v>
      </c>
      <c r="GS136" s="188">
        <v>0</v>
      </c>
      <c r="GT136" s="188">
        <v>1832</v>
      </c>
      <c r="GU136" s="188">
        <v>2934</v>
      </c>
      <c r="GV136" s="188">
        <v>5120</v>
      </c>
      <c r="GW136" s="188">
        <v>12089</v>
      </c>
      <c r="GX136" s="188">
        <v>5195</v>
      </c>
      <c r="GY136" s="188">
        <v>-575</v>
      </c>
      <c r="GZ136" s="188">
        <v>0</v>
      </c>
      <c r="HA136" s="188">
        <v>0</v>
      </c>
      <c r="HC136" s="188">
        <v>6070</v>
      </c>
      <c r="HD136" s="188">
        <v>0</v>
      </c>
      <c r="HE136" s="188">
        <v>1706</v>
      </c>
      <c r="HF136" s="188">
        <v>3932</v>
      </c>
      <c r="HG136" s="188">
        <v>7351</v>
      </c>
      <c r="HH136" s="188">
        <v>10094</v>
      </c>
      <c r="HI136" s="188">
        <v>5299</v>
      </c>
      <c r="HJ136" s="188">
        <v>-816</v>
      </c>
      <c r="HK136" s="188">
        <v>0</v>
      </c>
      <c r="HL136" s="188">
        <v>0</v>
      </c>
      <c r="HN136" s="188">
        <v>7079</v>
      </c>
      <c r="HO136" s="188">
        <v>0</v>
      </c>
      <c r="HP136" s="188">
        <v>1233</v>
      </c>
      <c r="HQ136" s="188">
        <v>1028</v>
      </c>
      <c r="HR136" s="188">
        <v>5919</v>
      </c>
      <c r="HS136" s="188">
        <v>12910</v>
      </c>
      <c r="HT136" s="188">
        <v>6456</v>
      </c>
      <c r="HU136" s="188">
        <v>-764</v>
      </c>
      <c r="HV136" s="188">
        <v>-201</v>
      </c>
      <c r="HW136" s="188">
        <v>0</v>
      </c>
      <c r="HY136" s="188">
        <v>5966</v>
      </c>
      <c r="HZ136" s="188">
        <v>0</v>
      </c>
      <c r="IA136" s="188">
        <v>6708</v>
      </c>
      <c r="IB136" s="188">
        <v>6366</v>
      </c>
      <c r="IC136" s="188">
        <v>4304</v>
      </c>
      <c r="ID136" s="188">
        <v>3480</v>
      </c>
      <c r="IE136" s="188">
        <v>5220</v>
      </c>
      <c r="IF136" s="188">
        <v>420</v>
      </c>
      <c r="IG136" s="188">
        <v>-263</v>
      </c>
      <c r="IH136" s="188">
        <v>467</v>
      </c>
      <c r="IJ136" s="188">
        <v>7079</v>
      </c>
      <c r="IK136" s="188">
        <v>0</v>
      </c>
      <c r="IL136" s="188">
        <v>989</v>
      </c>
      <c r="IM136" s="188">
        <v>3454</v>
      </c>
      <c r="IN136" s="188">
        <v>8889</v>
      </c>
      <c r="IO136" s="188">
        <v>6281</v>
      </c>
      <c r="IP136" s="188">
        <v>6529</v>
      </c>
      <c r="IQ136" s="188">
        <v>-458</v>
      </c>
      <c r="IR136" s="188">
        <v>-202</v>
      </c>
      <c r="IS136" s="188">
        <v>0</v>
      </c>
      <c r="IU136" s="188">
        <v>5967</v>
      </c>
      <c r="IV136" s="188">
        <v>0</v>
      </c>
      <c r="IW136" s="188">
        <v>7145</v>
      </c>
      <c r="IX136" s="188">
        <v>4572</v>
      </c>
      <c r="IY136" s="188">
        <v>3506</v>
      </c>
      <c r="IZ136" s="188">
        <v>5235</v>
      </c>
      <c r="JA136" s="188">
        <v>5154</v>
      </c>
      <c r="JB136" s="188">
        <v>1083</v>
      </c>
      <c r="JC136" s="188">
        <v>-249</v>
      </c>
      <c r="JD136" s="188">
        <v>321</v>
      </c>
      <c r="JF136" s="188">
        <v>6973</v>
      </c>
      <c r="JG136" s="188">
        <v>0</v>
      </c>
      <c r="JH136" s="188">
        <v>6625</v>
      </c>
      <c r="JI136" s="188">
        <v>8204</v>
      </c>
      <c r="JJ136" s="188">
        <v>4239</v>
      </c>
      <c r="JK136" s="188">
        <v>3232</v>
      </c>
      <c r="JL136" s="188">
        <v>4128</v>
      </c>
      <c r="JM136" s="188">
        <v>-1950</v>
      </c>
      <c r="JN136" s="188">
        <v>0</v>
      </c>
      <c r="JO136" s="188">
        <v>37</v>
      </c>
      <c r="JQ136" s="188">
        <v>7073</v>
      </c>
      <c r="JR136" s="188">
        <v>0</v>
      </c>
      <c r="JS136" s="188">
        <v>955</v>
      </c>
      <c r="JT136" s="188">
        <v>3202</v>
      </c>
      <c r="JU136" s="188">
        <v>9601</v>
      </c>
      <c r="JV136" s="188">
        <v>5393</v>
      </c>
      <c r="JW136" s="188">
        <v>6510</v>
      </c>
      <c r="JX136" s="188">
        <v>-1000</v>
      </c>
      <c r="JY136" s="188">
        <v>-201</v>
      </c>
      <c r="JZ136" s="188">
        <v>0</v>
      </c>
      <c r="KB136" s="188">
        <v>4641</v>
      </c>
      <c r="KC136" s="188">
        <v>0</v>
      </c>
      <c r="KD136" s="188">
        <v>6730</v>
      </c>
      <c r="KE136" s="188">
        <v>1603</v>
      </c>
      <c r="KF136" s="188">
        <v>2447</v>
      </c>
      <c r="KG136" s="188">
        <v>8311</v>
      </c>
      <c r="KH136" s="188">
        <v>3952</v>
      </c>
      <c r="KI136" s="188">
        <v>-637</v>
      </c>
      <c r="KJ136" s="188">
        <v>-263</v>
      </c>
      <c r="KK136" s="188">
        <v>902</v>
      </c>
      <c r="KM136" s="188">
        <v>7100</v>
      </c>
      <c r="KN136" s="188">
        <v>0</v>
      </c>
      <c r="KO136" s="188">
        <v>7489</v>
      </c>
      <c r="KP136" s="188">
        <v>2936</v>
      </c>
      <c r="KQ136" s="188">
        <v>3462</v>
      </c>
      <c r="KR136" s="188">
        <v>2992</v>
      </c>
      <c r="KS136" s="188">
        <v>3870</v>
      </c>
      <c r="KT136" s="188">
        <v>4868</v>
      </c>
      <c r="KU136" s="188">
        <v>-201</v>
      </c>
      <c r="KV136" s="188">
        <v>18</v>
      </c>
      <c r="KX136" s="188">
        <v>6088</v>
      </c>
      <c r="KY136" s="188">
        <v>0</v>
      </c>
      <c r="KZ136" s="188">
        <v>1081</v>
      </c>
      <c r="LA136" s="188">
        <v>3524</v>
      </c>
      <c r="LB136" s="188">
        <v>7718</v>
      </c>
      <c r="LC136" s="188">
        <v>9879</v>
      </c>
      <c r="LD136" s="188">
        <v>6303</v>
      </c>
      <c r="LE136" s="188">
        <v>-510</v>
      </c>
      <c r="LF136" s="188">
        <v>-202</v>
      </c>
      <c r="LG136" s="188">
        <v>0</v>
      </c>
      <c r="LI136" s="188">
        <v>7099</v>
      </c>
      <c r="LJ136" s="188">
        <v>0</v>
      </c>
      <c r="LK136" s="188">
        <v>7055</v>
      </c>
      <c r="LL136" s="188">
        <v>2410</v>
      </c>
      <c r="LM136" s="188">
        <v>5454</v>
      </c>
      <c r="LN136" s="188">
        <v>2062</v>
      </c>
      <c r="LO136" s="188">
        <v>3965</v>
      </c>
      <c r="LP136" s="188">
        <v>4806</v>
      </c>
      <c r="LQ136" s="188">
        <v>-201</v>
      </c>
      <c r="LR136" s="188">
        <v>32</v>
      </c>
      <c r="LT136" s="188">
        <v>6089</v>
      </c>
      <c r="LU136" s="188">
        <v>0</v>
      </c>
      <c r="LV136" s="188">
        <v>966</v>
      </c>
      <c r="LW136" s="188">
        <v>3712</v>
      </c>
      <c r="LX136" s="188">
        <v>6132</v>
      </c>
      <c r="LY136" s="188">
        <v>4770</v>
      </c>
      <c r="LZ136" s="188">
        <v>7682</v>
      </c>
      <c r="MA136" s="188">
        <v>345</v>
      </c>
      <c r="MB136" s="188">
        <v>-151</v>
      </c>
      <c r="MC136" s="188">
        <v>0</v>
      </c>
    </row>
    <row r="137" spans="2:341">
      <c r="B137" s="208">
        <f t="shared" si="40"/>
        <v>6414.4</v>
      </c>
      <c r="C137" s="208">
        <f t="shared" si="41"/>
        <v>0</v>
      </c>
      <c r="D137" s="208">
        <f t="shared" si="42"/>
        <v>4014.1</v>
      </c>
      <c r="E137" s="208">
        <f t="shared" si="43"/>
        <v>3739.8333333333335</v>
      </c>
      <c r="F137" s="208">
        <f t="shared" si="44"/>
        <v>5578.833333333333</v>
      </c>
      <c r="G137" s="208">
        <f t="shared" si="45"/>
        <v>7238.0666666666666</v>
      </c>
      <c r="H137" s="208">
        <f t="shared" si="46"/>
        <v>5154.2333333333336</v>
      </c>
      <c r="I137" s="208">
        <f t="shared" si="47"/>
        <v>23.533333333333335</v>
      </c>
      <c r="J137" s="208">
        <f t="shared" si="48"/>
        <v>-171.46666666666667</v>
      </c>
      <c r="K137" s="208">
        <f t="shared" si="49"/>
        <v>200.56666666666666</v>
      </c>
      <c r="M137" s="188">
        <v>7082</v>
      </c>
      <c r="N137" s="188">
        <v>0</v>
      </c>
      <c r="O137" s="188">
        <v>2207</v>
      </c>
      <c r="P137" s="188">
        <v>5888</v>
      </c>
      <c r="Q137" s="188">
        <v>9472</v>
      </c>
      <c r="R137" s="188">
        <v>4039</v>
      </c>
      <c r="S137" s="188">
        <v>6076</v>
      </c>
      <c r="T137" s="188">
        <v>-1695</v>
      </c>
      <c r="U137" s="188">
        <v>-201</v>
      </c>
      <c r="V137" s="188">
        <v>0</v>
      </c>
      <c r="X137" s="188">
        <v>7076</v>
      </c>
      <c r="Y137" s="188">
        <v>0</v>
      </c>
      <c r="Z137" s="188">
        <v>1769</v>
      </c>
      <c r="AA137" s="188">
        <v>1060</v>
      </c>
      <c r="AB137" s="188">
        <v>7852</v>
      </c>
      <c r="AC137" s="188">
        <v>12567</v>
      </c>
      <c r="AD137" s="188">
        <v>4433</v>
      </c>
      <c r="AE137" s="188">
        <v>-1171</v>
      </c>
      <c r="AF137" s="188">
        <v>-102</v>
      </c>
      <c r="AG137" s="188">
        <v>111</v>
      </c>
      <c r="AI137" s="188">
        <v>6891</v>
      </c>
      <c r="AJ137" s="188">
        <v>0</v>
      </c>
      <c r="AK137" s="188">
        <v>7857</v>
      </c>
      <c r="AL137" s="188">
        <v>3530</v>
      </c>
      <c r="AM137" s="188">
        <v>3194</v>
      </c>
      <c r="AN137" s="188">
        <v>6660</v>
      </c>
      <c r="AO137" s="188">
        <v>3803</v>
      </c>
      <c r="AP137" s="188">
        <v>-50</v>
      </c>
      <c r="AQ137" s="188">
        <v>-284</v>
      </c>
      <c r="AR137" s="188">
        <v>388</v>
      </c>
      <c r="AT137" s="188">
        <v>7079</v>
      </c>
      <c r="AU137" s="188">
        <v>0</v>
      </c>
      <c r="AV137" s="188">
        <v>1427</v>
      </c>
      <c r="AW137" s="188">
        <v>2772</v>
      </c>
      <c r="AX137" s="188">
        <v>8954</v>
      </c>
      <c r="AY137" s="188">
        <v>9047</v>
      </c>
      <c r="AZ137" s="188">
        <v>6106</v>
      </c>
      <c r="BA137" s="188">
        <v>-1864</v>
      </c>
      <c r="BB137" s="188">
        <v>-201</v>
      </c>
      <c r="BC137" s="188">
        <v>0</v>
      </c>
      <c r="BE137" s="188">
        <v>5982</v>
      </c>
      <c r="BF137" s="188">
        <v>0</v>
      </c>
      <c r="BG137" s="188">
        <v>6762</v>
      </c>
      <c r="BH137" s="188">
        <v>7252</v>
      </c>
      <c r="BI137" s="188">
        <v>3473</v>
      </c>
      <c r="BJ137" s="188">
        <v>3046</v>
      </c>
      <c r="BK137" s="188">
        <v>5227</v>
      </c>
      <c r="BL137" s="188">
        <v>-1506</v>
      </c>
      <c r="BM137" s="188">
        <v>-263</v>
      </c>
      <c r="BN137" s="188">
        <v>210</v>
      </c>
      <c r="BP137" s="188">
        <v>6205</v>
      </c>
      <c r="BQ137" s="188">
        <v>0</v>
      </c>
      <c r="BR137" s="188">
        <v>990</v>
      </c>
      <c r="BS137" s="188">
        <v>1715</v>
      </c>
      <c r="BT137" s="188">
        <v>9007</v>
      </c>
      <c r="BU137" s="188">
        <v>9542</v>
      </c>
      <c r="BV137" s="188">
        <v>6246</v>
      </c>
      <c r="BW137" s="188">
        <v>-767</v>
      </c>
      <c r="BX137" s="188">
        <v>-151</v>
      </c>
      <c r="BY137" s="188">
        <v>0</v>
      </c>
      <c r="CA137" s="188">
        <v>6888</v>
      </c>
      <c r="CB137" s="188">
        <v>0</v>
      </c>
      <c r="CC137" s="188">
        <v>8426</v>
      </c>
      <c r="CD137" s="188">
        <v>4115</v>
      </c>
      <c r="CE137" s="188">
        <v>4509</v>
      </c>
      <c r="CF137" s="188">
        <v>3699</v>
      </c>
      <c r="CG137" s="188">
        <v>4045</v>
      </c>
      <c r="CH137" s="188">
        <v>426</v>
      </c>
      <c r="CI137" s="188">
        <v>-304</v>
      </c>
      <c r="CJ137" s="188">
        <v>656</v>
      </c>
      <c r="CL137" s="188">
        <v>5062</v>
      </c>
      <c r="CM137" s="188">
        <v>0</v>
      </c>
      <c r="CN137" s="188">
        <v>6956</v>
      </c>
      <c r="CO137" s="188">
        <v>6475</v>
      </c>
      <c r="CP137" s="188">
        <v>2827</v>
      </c>
      <c r="CQ137" s="188">
        <v>3089</v>
      </c>
      <c r="CR137" s="188">
        <v>4163</v>
      </c>
      <c r="CS137" s="188">
        <v>3908</v>
      </c>
      <c r="CT137" s="188">
        <v>-100</v>
      </c>
      <c r="CU137" s="188">
        <v>59</v>
      </c>
      <c r="CV137" s="190"/>
      <c r="CW137" s="188">
        <v>6073</v>
      </c>
      <c r="CX137" s="188">
        <v>0</v>
      </c>
      <c r="CY137" s="188">
        <v>2167</v>
      </c>
      <c r="CZ137" s="188">
        <v>3965</v>
      </c>
      <c r="DA137" s="188">
        <v>8346</v>
      </c>
      <c r="DB137" s="188">
        <v>7437</v>
      </c>
      <c r="DC137" s="188">
        <v>5561</v>
      </c>
      <c r="DD137" s="188">
        <v>-276</v>
      </c>
      <c r="DE137" s="188">
        <v>0</v>
      </c>
      <c r="DF137" s="188">
        <v>0</v>
      </c>
      <c r="DH137" s="188">
        <v>6949</v>
      </c>
      <c r="DI137" s="188">
        <v>0</v>
      </c>
      <c r="DJ137" s="188">
        <v>2322</v>
      </c>
      <c r="DK137" s="188">
        <v>3134</v>
      </c>
      <c r="DL137" s="188">
        <v>3299</v>
      </c>
      <c r="DM137" s="188">
        <v>11440</v>
      </c>
      <c r="DN137" s="188">
        <v>3823</v>
      </c>
      <c r="DO137" s="188">
        <v>1232</v>
      </c>
      <c r="DP137" s="188">
        <v>-284</v>
      </c>
      <c r="DQ137" s="188">
        <v>674</v>
      </c>
      <c r="DS137" s="188">
        <v>7096</v>
      </c>
      <c r="DT137" s="188">
        <v>0</v>
      </c>
      <c r="DU137" s="188">
        <v>1343</v>
      </c>
      <c r="DV137" s="188">
        <v>2692</v>
      </c>
      <c r="DW137" s="188">
        <v>7956</v>
      </c>
      <c r="DX137" s="188">
        <v>8360</v>
      </c>
      <c r="DY137" s="188">
        <v>4869</v>
      </c>
      <c r="DZ137" s="188">
        <v>407</v>
      </c>
      <c r="EA137" s="188">
        <v>-202</v>
      </c>
      <c r="EB137" s="188">
        <v>627</v>
      </c>
      <c r="ED137" s="188">
        <v>7089</v>
      </c>
      <c r="EE137" s="188">
        <v>0</v>
      </c>
      <c r="EF137" s="188">
        <v>1157</v>
      </c>
      <c r="EG137" s="188">
        <v>1498</v>
      </c>
      <c r="EH137" s="188">
        <v>5805</v>
      </c>
      <c r="EI137" s="188">
        <v>12447</v>
      </c>
      <c r="EJ137" s="188">
        <v>6501</v>
      </c>
      <c r="EK137" s="188">
        <v>-1182</v>
      </c>
      <c r="EL137" s="188">
        <v>-100</v>
      </c>
      <c r="EM137" s="188">
        <v>0</v>
      </c>
      <c r="EO137" s="188">
        <v>6598</v>
      </c>
      <c r="EP137" s="188">
        <v>0</v>
      </c>
      <c r="EQ137" s="188">
        <v>5316</v>
      </c>
      <c r="ER137" s="188">
        <v>2501</v>
      </c>
      <c r="ES137" s="188">
        <v>3236</v>
      </c>
      <c r="ET137" s="188">
        <v>9433</v>
      </c>
      <c r="EU137" s="188">
        <v>5082</v>
      </c>
      <c r="EV137" s="188">
        <v>209</v>
      </c>
      <c r="EW137" s="188">
        <v>0</v>
      </c>
      <c r="EX137" s="188">
        <v>0</v>
      </c>
      <c r="EZ137" s="188">
        <v>6866</v>
      </c>
      <c r="FA137" s="188">
        <v>0</v>
      </c>
      <c r="FB137" s="188">
        <v>5244</v>
      </c>
      <c r="FC137" s="188">
        <v>4681</v>
      </c>
      <c r="FD137" s="188">
        <v>5419</v>
      </c>
      <c r="FE137" s="188">
        <v>5622</v>
      </c>
      <c r="FF137" s="188">
        <v>3946</v>
      </c>
      <c r="FG137" s="188">
        <v>-325</v>
      </c>
      <c r="FH137" s="188">
        <v>-304</v>
      </c>
      <c r="FI137" s="188">
        <v>779</v>
      </c>
      <c r="FK137" s="188">
        <v>5051</v>
      </c>
      <c r="FL137" s="188">
        <v>0</v>
      </c>
      <c r="FM137" s="188">
        <v>6286</v>
      </c>
      <c r="FN137" s="188">
        <v>6078</v>
      </c>
      <c r="FO137" s="188">
        <v>1908</v>
      </c>
      <c r="FP137" s="188">
        <v>10171</v>
      </c>
      <c r="FQ137" s="188">
        <v>4202</v>
      </c>
      <c r="FR137" s="188">
        <v>-711</v>
      </c>
      <c r="FS137" s="188">
        <v>-102</v>
      </c>
      <c r="FT137" s="188">
        <v>39</v>
      </c>
      <c r="FV137" s="188">
        <v>5889</v>
      </c>
      <c r="FW137" s="188">
        <v>0</v>
      </c>
      <c r="FX137" s="188">
        <v>2002</v>
      </c>
      <c r="FY137" s="188">
        <v>4461</v>
      </c>
      <c r="FZ137" s="188">
        <v>7046</v>
      </c>
      <c r="GA137" s="188">
        <v>7258</v>
      </c>
      <c r="GB137" s="188">
        <v>5615</v>
      </c>
      <c r="GC137" s="188">
        <v>-563</v>
      </c>
      <c r="GD137" s="188">
        <v>-151</v>
      </c>
      <c r="GE137" s="188">
        <v>39</v>
      </c>
      <c r="GG137" s="188">
        <v>4910</v>
      </c>
      <c r="GH137" s="188">
        <v>0</v>
      </c>
      <c r="GI137" s="188">
        <v>7774</v>
      </c>
      <c r="GJ137" s="188">
        <v>3052</v>
      </c>
      <c r="GK137" s="188">
        <v>3424</v>
      </c>
      <c r="GL137" s="188">
        <v>6692</v>
      </c>
      <c r="GM137" s="188">
        <v>4795</v>
      </c>
      <c r="GN137" s="188">
        <v>-527</v>
      </c>
      <c r="GO137" s="188">
        <v>-262</v>
      </c>
      <c r="GP137" s="188">
        <v>761</v>
      </c>
      <c r="GR137" s="188">
        <v>6437</v>
      </c>
      <c r="GS137" s="188">
        <v>0</v>
      </c>
      <c r="GT137" s="188">
        <v>1819</v>
      </c>
      <c r="GU137" s="188">
        <v>2845</v>
      </c>
      <c r="GV137" s="188">
        <v>5060</v>
      </c>
      <c r="GW137" s="188">
        <v>12042</v>
      </c>
      <c r="GX137" s="188">
        <v>5176</v>
      </c>
      <c r="GY137" s="188">
        <v>-555</v>
      </c>
      <c r="GZ137" s="188">
        <v>0</v>
      </c>
      <c r="HA137" s="188">
        <v>0</v>
      </c>
      <c r="HC137" s="188">
        <v>6067</v>
      </c>
      <c r="HD137" s="188">
        <v>0</v>
      </c>
      <c r="HE137" s="188">
        <v>1672</v>
      </c>
      <c r="HF137" s="188">
        <v>3806</v>
      </c>
      <c r="HG137" s="188">
        <v>6764</v>
      </c>
      <c r="HH137" s="188">
        <v>10077</v>
      </c>
      <c r="HI137" s="188">
        <v>5275</v>
      </c>
      <c r="HJ137" s="188">
        <v>-761</v>
      </c>
      <c r="HK137" s="188">
        <v>0</v>
      </c>
      <c r="HL137" s="188">
        <v>0</v>
      </c>
      <c r="HN137" s="188">
        <v>7080</v>
      </c>
      <c r="HO137" s="188">
        <v>0</v>
      </c>
      <c r="HP137" s="188">
        <v>1137</v>
      </c>
      <c r="HQ137" s="188">
        <v>983</v>
      </c>
      <c r="HR137" s="188">
        <v>5498</v>
      </c>
      <c r="HS137" s="188">
        <v>12898</v>
      </c>
      <c r="HT137" s="188">
        <v>6455</v>
      </c>
      <c r="HU137" s="188">
        <v>-717</v>
      </c>
      <c r="HV137" s="188">
        <v>-202</v>
      </c>
      <c r="HW137" s="188">
        <v>0</v>
      </c>
      <c r="HY137" s="188">
        <v>5965</v>
      </c>
      <c r="HZ137" s="188">
        <v>0</v>
      </c>
      <c r="IA137" s="188">
        <v>6595</v>
      </c>
      <c r="IB137" s="188">
        <v>6131</v>
      </c>
      <c r="IC137" s="188">
        <v>3891</v>
      </c>
      <c r="ID137" s="188">
        <v>3535</v>
      </c>
      <c r="IE137" s="188">
        <v>5220</v>
      </c>
      <c r="IF137" s="188">
        <v>464</v>
      </c>
      <c r="IG137" s="188">
        <v>-263</v>
      </c>
      <c r="IH137" s="188">
        <v>464</v>
      </c>
      <c r="IJ137" s="188">
        <v>7081</v>
      </c>
      <c r="IK137" s="188">
        <v>0</v>
      </c>
      <c r="IL137" s="188">
        <v>1028</v>
      </c>
      <c r="IM137" s="188">
        <v>3449</v>
      </c>
      <c r="IN137" s="188">
        <v>8732</v>
      </c>
      <c r="IO137" s="188">
        <v>6297</v>
      </c>
      <c r="IP137" s="188">
        <v>6529</v>
      </c>
      <c r="IQ137" s="188">
        <v>-232</v>
      </c>
      <c r="IR137" s="188">
        <v>-201</v>
      </c>
      <c r="IS137" s="188">
        <v>0</v>
      </c>
      <c r="IU137" s="188">
        <v>5967</v>
      </c>
      <c r="IV137" s="188">
        <v>0</v>
      </c>
      <c r="IW137" s="188">
        <v>7138</v>
      </c>
      <c r="IX137" s="188">
        <v>4460</v>
      </c>
      <c r="IY137" s="188">
        <v>3359</v>
      </c>
      <c r="IZ137" s="188">
        <v>5204</v>
      </c>
      <c r="JA137" s="188">
        <v>5154</v>
      </c>
      <c r="JB137" s="188">
        <v>1146</v>
      </c>
      <c r="JC137" s="188">
        <v>-249</v>
      </c>
      <c r="JD137" s="188">
        <v>313</v>
      </c>
      <c r="JF137" s="188">
        <v>6973</v>
      </c>
      <c r="JG137" s="188">
        <v>0</v>
      </c>
      <c r="JH137" s="188">
        <v>6586</v>
      </c>
      <c r="JI137" s="188">
        <v>8192</v>
      </c>
      <c r="JJ137" s="188">
        <v>4028</v>
      </c>
      <c r="JK137" s="188">
        <v>3261</v>
      </c>
      <c r="JL137" s="188">
        <v>4128</v>
      </c>
      <c r="JM137" s="188">
        <v>-2049</v>
      </c>
      <c r="JN137" s="188">
        <v>0</v>
      </c>
      <c r="JO137" s="188">
        <v>37</v>
      </c>
      <c r="JQ137" s="188">
        <v>7074</v>
      </c>
      <c r="JR137" s="188">
        <v>0</v>
      </c>
      <c r="JS137" s="188">
        <v>928</v>
      </c>
      <c r="JT137" s="188">
        <v>3119</v>
      </c>
      <c r="JU137" s="188">
        <v>9266</v>
      </c>
      <c r="JV137" s="188">
        <v>5470</v>
      </c>
      <c r="JW137" s="188">
        <v>6510</v>
      </c>
      <c r="JX137" s="188">
        <v>-1022</v>
      </c>
      <c r="JY137" s="188">
        <v>-201</v>
      </c>
      <c r="JZ137" s="188">
        <v>0</v>
      </c>
      <c r="KB137" s="188">
        <v>4635</v>
      </c>
      <c r="KC137" s="188">
        <v>0</v>
      </c>
      <c r="KD137" s="188">
        <v>6990</v>
      </c>
      <c r="KE137" s="188">
        <v>1696</v>
      </c>
      <c r="KF137" s="188">
        <v>2466</v>
      </c>
      <c r="KG137" s="188">
        <v>8208</v>
      </c>
      <c r="KH137" s="188">
        <v>3952</v>
      </c>
      <c r="KI137" s="188">
        <v>-642</v>
      </c>
      <c r="KJ137" s="188">
        <v>-263</v>
      </c>
      <c r="KK137" s="188">
        <v>812</v>
      </c>
      <c r="KM137" s="188">
        <v>7092</v>
      </c>
      <c r="KN137" s="188">
        <v>0</v>
      </c>
      <c r="KO137" s="188">
        <v>7431</v>
      </c>
      <c r="KP137" s="188">
        <v>2908</v>
      </c>
      <c r="KQ137" s="188">
        <v>3352</v>
      </c>
      <c r="KR137" s="188">
        <v>3050</v>
      </c>
      <c r="KS137" s="188">
        <v>3870</v>
      </c>
      <c r="KT137" s="188">
        <v>4867</v>
      </c>
      <c r="KU137" s="188">
        <v>-202</v>
      </c>
      <c r="KV137" s="188">
        <v>18</v>
      </c>
      <c r="KX137" s="188">
        <v>6085</v>
      </c>
      <c r="KY137" s="188">
        <v>0</v>
      </c>
      <c r="KZ137" s="188">
        <v>1083</v>
      </c>
      <c r="LA137" s="188">
        <v>3606</v>
      </c>
      <c r="LB137" s="188">
        <v>7770</v>
      </c>
      <c r="LC137" s="188">
        <v>9759</v>
      </c>
      <c r="LD137" s="188">
        <v>6302</v>
      </c>
      <c r="LE137" s="188">
        <v>-628</v>
      </c>
      <c r="LF137" s="188">
        <v>-201</v>
      </c>
      <c r="LG137" s="188">
        <v>0</v>
      </c>
      <c r="LI137" s="188">
        <v>7102</v>
      </c>
      <c r="LJ137" s="188">
        <v>0</v>
      </c>
      <c r="LK137" s="188">
        <v>7054</v>
      </c>
      <c r="LL137" s="188">
        <v>2370</v>
      </c>
      <c r="LM137" s="188">
        <v>5333</v>
      </c>
      <c r="LN137" s="188">
        <v>2041</v>
      </c>
      <c r="LO137" s="188">
        <v>3965</v>
      </c>
      <c r="LP137" s="188">
        <v>4880</v>
      </c>
      <c r="LQ137" s="188">
        <v>-201</v>
      </c>
      <c r="LR137" s="188">
        <v>30</v>
      </c>
      <c r="LT137" s="188">
        <v>6088</v>
      </c>
      <c r="LU137" s="188">
        <v>0</v>
      </c>
      <c r="LV137" s="188">
        <v>957</v>
      </c>
      <c r="LW137" s="188">
        <v>3761</v>
      </c>
      <c r="LX137" s="188">
        <v>6119</v>
      </c>
      <c r="LY137" s="188">
        <v>4751</v>
      </c>
      <c r="LZ137" s="188">
        <v>7598</v>
      </c>
      <c r="MA137" s="188">
        <v>410</v>
      </c>
      <c r="MB137" s="188">
        <v>-150</v>
      </c>
      <c r="MC137" s="188">
        <v>0</v>
      </c>
    </row>
    <row r="138" spans="2:341">
      <c r="B138" s="208">
        <f t="shared" si="40"/>
        <v>6414.1</v>
      </c>
      <c r="C138" s="208">
        <f t="shared" si="41"/>
        <v>0</v>
      </c>
      <c r="D138" s="208">
        <f t="shared" si="42"/>
        <v>3989.2666666666669</v>
      </c>
      <c r="E138" s="208">
        <f t="shared" si="43"/>
        <v>3666.4666666666667</v>
      </c>
      <c r="F138" s="208">
        <f t="shared" si="44"/>
        <v>5361.1</v>
      </c>
      <c r="G138" s="208">
        <f t="shared" si="45"/>
        <v>7195.0666666666666</v>
      </c>
      <c r="H138" s="208">
        <f t="shared" si="46"/>
        <v>5151.0666666666666</v>
      </c>
      <c r="I138" s="208">
        <f t="shared" si="47"/>
        <v>-51.06666666666667</v>
      </c>
      <c r="J138" s="208">
        <f t="shared" si="48"/>
        <v>-162.56666666666666</v>
      </c>
      <c r="K138" s="208">
        <f t="shared" si="49"/>
        <v>195.06666666666666</v>
      </c>
      <c r="M138" s="188">
        <v>7081</v>
      </c>
      <c r="N138" s="188">
        <v>0</v>
      </c>
      <c r="O138" s="188">
        <v>2181</v>
      </c>
      <c r="P138" s="188">
        <v>5611</v>
      </c>
      <c r="Q138" s="188">
        <v>9037</v>
      </c>
      <c r="R138" s="188">
        <v>3945</v>
      </c>
      <c r="S138" s="188">
        <v>6077</v>
      </c>
      <c r="T138" s="188">
        <v>-1515</v>
      </c>
      <c r="U138" s="188">
        <v>-178</v>
      </c>
      <c r="V138" s="188">
        <v>0</v>
      </c>
      <c r="X138" s="188">
        <v>7077</v>
      </c>
      <c r="Y138" s="188">
        <v>0</v>
      </c>
      <c r="Z138" s="188">
        <v>1645</v>
      </c>
      <c r="AA138" s="188">
        <v>931</v>
      </c>
      <c r="AB138" s="188">
        <v>7621</v>
      </c>
      <c r="AC138" s="188">
        <v>12501</v>
      </c>
      <c r="AD138" s="188">
        <v>4433</v>
      </c>
      <c r="AE138" s="188">
        <v>-1448</v>
      </c>
      <c r="AF138" s="188">
        <v>-102</v>
      </c>
      <c r="AG138" s="188">
        <v>92</v>
      </c>
      <c r="AI138" s="188">
        <v>6893</v>
      </c>
      <c r="AJ138" s="188">
        <v>0</v>
      </c>
      <c r="AK138" s="188">
        <v>7763</v>
      </c>
      <c r="AL138" s="188">
        <v>3403</v>
      </c>
      <c r="AM138" s="188">
        <v>2888</v>
      </c>
      <c r="AN138" s="188">
        <v>6648</v>
      </c>
      <c r="AO138" s="188">
        <v>3803</v>
      </c>
      <c r="AP138" s="188">
        <v>-73</v>
      </c>
      <c r="AQ138" s="188">
        <v>-269</v>
      </c>
      <c r="AR138" s="188">
        <v>388</v>
      </c>
      <c r="AT138" s="188">
        <v>7083</v>
      </c>
      <c r="AU138" s="188">
        <v>0</v>
      </c>
      <c r="AV138" s="188">
        <v>1389</v>
      </c>
      <c r="AW138" s="188">
        <v>2683</v>
      </c>
      <c r="AX138" s="188">
        <v>8671</v>
      </c>
      <c r="AY138" s="188">
        <v>8934</v>
      </c>
      <c r="AZ138" s="188">
        <v>6108</v>
      </c>
      <c r="BA138" s="188">
        <v>-1947</v>
      </c>
      <c r="BB138" s="188">
        <v>-177</v>
      </c>
      <c r="BC138" s="188">
        <v>0</v>
      </c>
      <c r="BE138" s="188">
        <v>5987</v>
      </c>
      <c r="BF138" s="188">
        <v>0</v>
      </c>
      <c r="BG138" s="188">
        <v>6717</v>
      </c>
      <c r="BH138" s="188">
        <v>7112</v>
      </c>
      <c r="BI138" s="188">
        <v>2908</v>
      </c>
      <c r="BJ138" s="188">
        <v>3051</v>
      </c>
      <c r="BK138" s="188">
        <v>5227</v>
      </c>
      <c r="BL138" s="188">
        <v>-1380</v>
      </c>
      <c r="BM138" s="188">
        <v>-258</v>
      </c>
      <c r="BN138" s="188">
        <v>211</v>
      </c>
      <c r="BP138" s="188">
        <v>6199</v>
      </c>
      <c r="BQ138" s="188">
        <v>0</v>
      </c>
      <c r="BR138" s="188">
        <v>959</v>
      </c>
      <c r="BS138" s="188">
        <v>1728</v>
      </c>
      <c r="BT138" s="188">
        <v>8614</v>
      </c>
      <c r="BU138" s="188">
        <v>9455</v>
      </c>
      <c r="BV138" s="188">
        <v>6254</v>
      </c>
      <c r="BW138" s="188">
        <v>-669</v>
      </c>
      <c r="BX138" s="188">
        <v>-151</v>
      </c>
      <c r="BY138" s="188">
        <v>0</v>
      </c>
      <c r="CA138" s="188">
        <v>6885</v>
      </c>
      <c r="CB138" s="188">
        <v>0</v>
      </c>
      <c r="CC138" s="188">
        <v>8405</v>
      </c>
      <c r="CD138" s="188">
        <v>4093</v>
      </c>
      <c r="CE138" s="188">
        <v>4657</v>
      </c>
      <c r="CF138" s="188">
        <v>3596</v>
      </c>
      <c r="CG138" s="188">
        <v>4045</v>
      </c>
      <c r="CH138" s="188">
        <v>304</v>
      </c>
      <c r="CI138" s="188">
        <v>-299</v>
      </c>
      <c r="CJ138" s="188">
        <v>603</v>
      </c>
      <c r="CL138" s="188">
        <v>5062</v>
      </c>
      <c r="CM138" s="188">
        <v>0</v>
      </c>
      <c r="CN138" s="188">
        <v>6918</v>
      </c>
      <c r="CO138" s="188">
        <v>6216</v>
      </c>
      <c r="CP138" s="188">
        <v>2347</v>
      </c>
      <c r="CQ138" s="188">
        <v>3154</v>
      </c>
      <c r="CR138" s="188">
        <v>4163</v>
      </c>
      <c r="CS138" s="188">
        <v>3709</v>
      </c>
      <c r="CT138" s="188">
        <v>-100</v>
      </c>
      <c r="CU138" s="188">
        <v>60</v>
      </c>
      <c r="CV138" s="190"/>
      <c r="CW138" s="188">
        <v>6070</v>
      </c>
      <c r="CX138" s="188">
        <v>0</v>
      </c>
      <c r="CY138" s="188">
        <v>2166</v>
      </c>
      <c r="CZ138" s="188">
        <v>3988</v>
      </c>
      <c r="DA138" s="188">
        <v>8366</v>
      </c>
      <c r="DB138" s="188">
        <v>7490</v>
      </c>
      <c r="DC138" s="188">
        <v>5563</v>
      </c>
      <c r="DD138" s="188">
        <v>-471</v>
      </c>
      <c r="DE138" s="188">
        <v>0</v>
      </c>
      <c r="DF138" s="188">
        <v>0</v>
      </c>
      <c r="DH138" s="188">
        <v>6945</v>
      </c>
      <c r="DI138" s="188">
        <v>0</v>
      </c>
      <c r="DJ138" s="188">
        <v>2351</v>
      </c>
      <c r="DK138" s="188">
        <v>3020</v>
      </c>
      <c r="DL138" s="188">
        <v>3056</v>
      </c>
      <c r="DM138" s="188">
        <v>11433</v>
      </c>
      <c r="DN138" s="188">
        <v>3823</v>
      </c>
      <c r="DO138" s="188">
        <v>1102</v>
      </c>
      <c r="DP138" s="188">
        <v>-284</v>
      </c>
      <c r="DQ138" s="188">
        <v>675</v>
      </c>
      <c r="DS138" s="188">
        <v>7097</v>
      </c>
      <c r="DT138" s="188">
        <v>0</v>
      </c>
      <c r="DU138" s="188">
        <v>1348</v>
      </c>
      <c r="DV138" s="188">
        <v>2584</v>
      </c>
      <c r="DW138" s="188">
        <v>7614</v>
      </c>
      <c r="DX138" s="188">
        <v>8363</v>
      </c>
      <c r="DY138" s="188">
        <v>4869</v>
      </c>
      <c r="DZ138" s="188">
        <v>382</v>
      </c>
      <c r="EA138" s="188">
        <v>-187</v>
      </c>
      <c r="EB138" s="188">
        <v>629</v>
      </c>
      <c r="ED138" s="188">
        <v>7084</v>
      </c>
      <c r="EE138" s="188">
        <v>0</v>
      </c>
      <c r="EF138" s="188">
        <v>1127</v>
      </c>
      <c r="EG138" s="188">
        <v>1441</v>
      </c>
      <c r="EH138" s="188">
        <v>5238</v>
      </c>
      <c r="EI138" s="188">
        <v>12513</v>
      </c>
      <c r="EJ138" s="188">
        <v>6504</v>
      </c>
      <c r="EK138" s="188">
        <v>-1248</v>
      </c>
      <c r="EL138" s="188">
        <v>-100</v>
      </c>
      <c r="EM138" s="188">
        <v>0</v>
      </c>
      <c r="EO138" s="188">
        <v>6602</v>
      </c>
      <c r="EP138" s="188">
        <v>0</v>
      </c>
      <c r="EQ138" s="188">
        <v>5409</v>
      </c>
      <c r="ER138" s="188">
        <v>2604</v>
      </c>
      <c r="ES138" s="188">
        <v>3182</v>
      </c>
      <c r="ET138" s="188">
        <v>9187</v>
      </c>
      <c r="EU138" s="188">
        <v>5082</v>
      </c>
      <c r="EV138" s="188">
        <v>516</v>
      </c>
      <c r="EW138" s="188">
        <v>0</v>
      </c>
      <c r="EX138" s="188">
        <v>0</v>
      </c>
      <c r="EZ138" s="188">
        <v>6863</v>
      </c>
      <c r="FA138" s="188">
        <v>0</v>
      </c>
      <c r="FB138" s="188">
        <v>5216</v>
      </c>
      <c r="FC138" s="188">
        <v>4649</v>
      </c>
      <c r="FD138" s="188">
        <v>5190</v>
      </c>
      <c r="FE138" s="188">
        <v>5675</v>
      </c>
      <c r="FF138" s="188">
        <v>3946</v>
      </c>
      <c r="FG138" s="188">
        <v>-323</v>
      </c>
      <c r="FH138" s="188">
        <v>-290</v>
      </c>
      <c r="FI138" s="188">
        <v>755</v>
      </c>
      <c r="FK138" s="188">
        <v>5047</v>
      </c>
      <c r="FL138" s="188">
        <v>0</v>
      </c>
      <c r="FM138" s="188">
        <v>6267</v>
      </c>
      <c r="FN138" s="188">
        <v>5561</v>
      </c>
      <c r="FO138" s="188">
        <v>1763</v>
      </c>
      <c r="FP138" s="188">
        <v>10154</v>
      </c>
      <c r="FQ138" s="188">
        <v>4201</v>
      </c>
      <c r="FR138" s="188">
        <v>-600</v>
      </c>
      <c r="FS138" s="188">
        <v>-92</v>
      </c>
      <c r="FT138" s="188">
        <v>36</v>
      </c>
      <c r="FV138" s="188">
        <v>5885</v>
      </c>
      <c r="FW138" s="188">
        <v>0</v>
      </c>
      <c r="FX138" s="188">
        <v>1942</v>
      </c>
      <c r="FY138" s="188">
        <v>4348</v>
      </c>
      <c r="FZ138" s="188">
        <v>6597</v>
      </c>
      <c r="GA138" s="188">
        <v>7065</v>
      </c>
      <c r="GB138" s="188">
        <v>5615</v>
      </c>
      <c r="GC138" s="188">
        <v>-525</v>
      </c>
      <c r="GD138" s="188">
        <v>-151</v>
      </c>
      <c r="GE138" s="188">
        <v>39</v>
      </c>
      <c r="GG138" s="188">
        <v>4909</v>
      </c>
      <c r="GH138" s="188">
        <v>0</v>
      </c>
      <c r="GI138" s="188">
        <v>7790</v>
      </c>
      <c r="GJ138" s="188">
        <v>3147</v>
      </c>
      <c r="GK138" s="188">
        <v>3565</v>
      </c>
      <c r="GL138" s="188">
        <v>6652</v>
      </c>
      <c r="GM138" s="188">
        <v>4807</v>
      </c>
      <c r="GN138" s="188">
        <v>-909</v>
      </c>
      <c r="GO138" s="188">
        <v>-249</v>
      </c>
      <c r="GP138" s="188">
        <v>725</v>
      </c>
      <c r="GR138" s="188">
        <v>6430</v>
      </c>
      <c r="GS138" s="188">
        <v>0</v>
      </c>
      <c r="GT138" s="188">
        <v>1764</v>
      </c>
      <c r="GU138" s="188">
        <v>2843</v>
      </c>
      <c r="GV138" s="188">
        <v>4910</v>
      </c>
      <c r="GW138" s="188">
        <v>11950</v>
      </c>
      <c r="GX138" s="188">
        <v>5173</v>
      </c>
      <c r="GY138" s="188">
        <v>-457</v>
      </c>
      <c r="GZ138" s="188">
        <v>0</v>
      </c>
      <c r="HA138" s="188">
        <v>0</v>
      </c>
      <c r="HC138" s="188">
        <v>6068</v>
      </c>
      <c r="HD138" s="188">
        <v>0</v>
      </c>
      <c r="HE138" s="188">
        <v>1663</v>
      </c>
      <c r="HF138" s="188">
        <v>3998</v>
      </c>
      <c r="HG138" s="188">
        <v>7178</v>
      </c>
      <c r="HH138" s="188">
        <v>9944</v>
      </c>
      <c r="HI138" s="188">
        <v>5261</v>
      </c>
      <c r="HJ138" s="188">
        <v>-943</v>
      </c>
      <c r="HK138" s="188">
        <v>0</v>
      </c>
      <c r="HL138" s="188">
        <v>0</v>
      </c>
      <c r="HN138" s="188">
        <v>7074</v>
      </c>
      <c r="HO138" s="188">
        <v>0</v>
      </c>
      <c r="HP138" s="188">
        <v>1101</v>
      </c>
      <c r="HQ138" s="188">
        <v>1015</v>
      </c>
      <c r="HR138" s="188">
        <v>5282</v>
      </c>
      <c r="HS138" s="188">
        <v>12759</v>
      </c>
      <c r="HT138" s="188">
        <v>6455</v>
      </c>
      <c r="HU138" s="188">
        <v>-846</v>
      </c>
      <c r="HV138" s="188">
        <v>-177</v>
      </c>
      <c r="HW138" s="188">
        <v>0</v>
      </c>
      <c r="HY138" s="188">
        <v>5964</v>
      </c>
      <c r="HZ138" s="188">
        <v>0</v>
      </c>
      <c r="IA138" s="188">
        <v>6554</v>
      </c>
      <c r="IB138" s="188">
        <v>5976</v>
      </c>
      <c r="IC138" s="188">
        <v>3628</v>
      </c>
      <c r="ID138" s="188">
        <v>3587</v>
      </c>
      <c r="IE138" s="188">
        <v>5220</v>
      </c>
      <c r="IF138" s="188">
        <v>347</v>
      </c>
      <c r="IG138" s="188">
        <v>-252</v>
      </c>
      <c r="IH138" s="188">
        <v>457</v>
      </c>
      <c r="IJ138" s="188">
        <v>7083</v>
      </c>
      <c r="IK138" s="188">
        <v>0</v>
      </c>
      <c r="IL138" s="188">
        <v>1023</v>
      </c>
      <c r="IM138" s="188">
        <v>3408</v>
      </c>
      <c r="IN138" s="188">
        <v>8298</v>
      </c>
      <c r="IO138" s="188">
        <v>6362</v>
      </c>
      <c r="IP138" s="188">
        <v>6525</v>
      </c>
      <c r="IQ138" s="188">
        <v>-379</v>
      </c>
      <c r="IR138" s="188">
        <v>-177</v>
      </c>
      <c r="IS138" s="188">
        <v>0</v>
      </c>
      <c r="IU138" s="188">
        <v>5964</v>
      </c>
      <c r="IV138" s="188">
        <v>0</v>
      </c>
      <c r="IW138" s="188">
        <v>7006</v>
      </c>
      <c r="IX138" s="188">
        <v>4301</v>
      </c>
      <c r="IY138" s="188">
        <v>3117</v>
      </c>
      <c r="IZ138" s="188">
        <v>5190</v>
      </c>
      <c r="JA138" s="188">
        <v>5154</v>
      </c>
      <c r="JB138" s="188">
        <v>777</v>
      </c>
      <c r="JC138" s="188">
        <v>-240</v>
      </c>
      <c r="JD138" s="188">
        <v>306</v>
      </c>
      <c r="JF138" s="188">
        <v>6980</v>
      </c>
      <c r="JG138" s="188">
        <v>0</v>
      </c>
      <c r="JH138" s="188">
        <v>6531</v>
      </c>
      <c r="JI138" s="188">
        <v>8080</v>
      </c>
      <c r="JJ138" s="188">
        <v>3470</v>
      </c>
      <c r="JK138" s="188">
        <v>3261</v>
      </c>
      <c r="JL138" s="188">
        <v>4128</v>
      </c>
      <c r="JM138" s="188">
        <v>-2101</v>
      </c>
      <c r="JN138" s="188">
        <v>0</v>
      </c>
      <c r="JO138" s="188">
        <v>38</v>
      </c>
      <c r="JQ138" s="188">
        <v>7074</v>
      </c>
      <c r="JR138" s="188">
        <v>0</v>
      </c>
      <c r="JS138" s="188">
        <v>814</v>
      </c>
      <c r="JT138" s="188">
        <v>3096</v>
      </c>
      <c r="JU138" s="188">
        <v>8969</v>
      </c>
      <c r="JV138" s="188">
        <v>5439</v>
      </c>
      <c r="JW138" s="188">
        <v>6515</v>
      </c>
      <c r="JX138" s="188">
        <v>-1069</v>
      </c>
      <c r="JY138" s="188">
        <v>-178</v>
      </c>
      <c r="JZ138" s="188">
        <v>0</v>
      </c>
      <c r="KB138" s="188">
        <v>4640</v>
      </c>
      <c r="KC138" s="188">
        <v>0</v>
      </c>
      <c r="KD138" s="188">
        <v>7101</v>
      </c>
      <c r="KE138" s="188">
        <v>1700</v>
      </c>
      <c r="KF138" s="188">
        <v>2831</v>
      </c>
      <c r="KG138" s="188">
        <v>8232</v>
      </c>
      <c r="KH138" s="188">
        <v>3952</v>
      </c>
      <c r="KI138" s="188">
        <v>-562</v>
      </c>
      <c r="KJ138" s="188">
        <v>-248</v>
      </c>
      <c r="KK138" s="188">
        <v>789</v>
      </c>
      <c r="KM138" s="188">
        <v>7098</v>
      </c>
      <c r="KN138" s="188">
        <v>0</v>
      </c>
      <c r="KO138" s="188">
        <v>7429</v>
      </c>
      <c r="KP138" s="188">
        <v>2912</v>
      </c>
      <c r="KQ138" s="188">
        <v>3191</v>
      </c>
      <c r="KR138" s="188">
        <v>3113</v>
      </c>
      <c r="KS138" s="188">
        <v>3870</v>
      </c>
      <c r="KT138" s="188">
        <v>4334</v>
      </c>
      <c r="KU138" s="188">
        <v>-187</v>
      </c>
      <c r="KV138" s="188">
        <v>18</v>
      </c>
      <c r="KX138" s="188">
        <v>6089</v>
      </c>
      <c r="KY138" s="188">
        <v>0</v>
      </c>
      <c r="KZ138" s="188">
        <v>1082</v>
      </c>
      <c r="LA138" s="188">
        <v>3535</v>
      </c>
      <c r="LB138" s="188">
        <v>7306</v>
      </c>
      <c r="LC138" s="188">
        <v>9495</v>
      </c>
      <c r="LD138" s="188">
        <v>6302</v>
      </c>
      <c r="LE138" s="188">
        <v>-790</v>
      </c>
      <c r="LF138" s="188">
        <v>-192</v>
      </c>
      <c r="LG138" s="188">
        <v>0</v>
      </c>
      <c r="LI138" s="188">
        <v>7097</v>
      </c>
      <c r="LJ138" s="188">
        <v>0</v>
      </c>
      <c r="LK138" s="188">
        <v>7061</v>
      </c>
      <c r="LL138" s="188">
        <v>2318</v>
      </c>
      <c r="LM138" s="188">
        <v>5084</v>
      </c>
      <c r="LN138" s="188">
        <v>2054</v>
      </c>
      <c r="LO138" s="188">
        <v>3965</v>
      </c>
      <c r="LP138" s="188">
        <v>4763</v>
      </c>
      <c r="LQ138" s="188">
        <v>-188</v>
      </c>
      <c r="LR138" s="188">
        <v>31</v>
      </c>
      <c r="LT138" s="188">
        <v>6093</v>
      </c>
      <c r="LU138" s="188">
        <v>0</v>
      </c>
      <c r="LV138" s="188">
        <v>956</v>
      </c>
      <c r="LW138" s="188">
        <v>3693</v>
      </c>
      <c r="LX138" s="188">
        <v>6255</v>
      </c>
      <c r="LY138" s="188">
        <v>4650</v>
      </c>
      <c r="LZ138" s="188">
        <v>7492</v>
      </c>
      <c r="MA138" s="188">
        <v>489</v>
      </c>
      <c r="MB138" s="188">
        <v>-151</v>
      </c>
      <c r="MC138" s="188">
        <v>0</v>
      </c>
    </row>
    <row r="139" spans="2:341">
      <c r="B139" s="208">
        <f t="shared" si="40"/>
        <v>6411.9666666666662</v>
      </c>
      <c r="C139" s="208">
        <f t="shared" si="41"/>
        <v>0</v>
      </c>
      <c r="D139" s="208">
        <f t="shared" si="42"/>
        <v>4012.5666666666666</v>
      </c>
      <c r="E139" s="208">
        <f t="shared" si="43"/>
        <v>3524.6</v>
      </c>
      <c r="F139" s="208">
        <f t="shared" si="44"/>
        <v>5448.1</v>
      </c>
      <c r="G139" s="208">
        <f t="shared" si="45"/>
        <v>7138.8</v>
      </c>
      <c r="H139" s="208">
        <f t="shared" si="46"/>
        <v>5151.0333333333338</v>
      </c>
      <c r="I139" s="208">
        <f t="shared" si="47"/>
        <v>-237.93333333333334</v>
      </c>
      <c r="J139" s="208">
        <f t="shared" si="48"/>
        <v>-150</v>
      </c>
      <c r="K139" s="208">
        <f t="shared" si="49"/>
        <v>189.1</v>
      </c>
      <c r="M139" s="188">
        <v>7080</v>
      </c>
      <c r="N139" s="188">
        <v>0</v>
      </c>
      <c r="O139" s="188">
        <v>2234</v>
      </c>
      <c r="P139" s="188">
        <v>4131</v>
      </c>
      <c r="Q139" s="188">
        <v>10030</v>
      </c>
      <c r="R139" s="188">
        <v>3854</v>
      </c>
      <c r="S139" s="188">
        <v>6084</v>
      </c>
      <c r="T139" s="188">
        <v>-1370</v>
      </c>
      <c r="U139" s="188">
        <v>-151</v>
      </c>
      <c r="V139" s="188">
        <v>0</v>
      </c>
      <c r="X139" s="188">
        <v>7075</v>
      </c>
      <c r="Y139" s="188">
        <v>0</v>
      </c>
      <c r="Z139" s="188">
        <v>1622</v>
      </c>
      <c r="AA139" s="188">
        <v>850</v>
      </c>
      <c r="AB139" s="188">
        <v>7648</v>
      </c>
      <c r="AC139" s="188">
        <v>12270</v>
      </c>
      <c r="AD139" s="188">
        <v>4442</v>
      </c>
      <c r="AE139" s="188">
        <v>-1416</v>
      </c>
      <c r="AF139" s="188">
        <v>-102</v>
      </c>
      <c r="AG139" s="188">
        <v>72</v>
      </c>
      <c r="AI139" s="188">
        <v>6885</v>
      </c>
      <c r="AJ139" s="188">
        <v>0</v>
      </c>
      <c r="AK139" s="188">
        <v>7840</v>
      </c>
      <c r="AL139" s="188">
        <v>3429</v>
      </c>
      <c r="AM139" s="188">
        <v>2361</v>
      </c>
      <c r="AN139" s="188">
        <v>6615</v>
      </c>
      <c r="AO139" s="188">
        <v>3780</v>
      </c>
      <c r="AP139" s="188">
        <v>-216</v>
      </c>
      <c r="AQ139" s="188">
        <v>-262</v>
      </c>
      <c r="AR139" s="188">
        <v>391</v>
      </c>
      <c r="AT139" s="188">
        <v>7082</v>
      </c>
      <c r="AU139" s="188">
        <v>0</v>
      </c>
      <c r="AV139" s="188">
        <v>1302</v>
      </c>
      <c r="AW139" s="188">
        <v>2412</v>
      </c>
      <c r="AX139" s="188">
        <v>8556</v>
      </c>
      <c r="AY139" s="188">
        <v>8755</v>
      </c>
      <c r="AZ139" s="188">
        <v>6117</v>
      </c>
      <c r="BA139" s="188">
        <v>-1806</v>
      </c>
      <c r="BB139" s="188">
        <v>-151</v>
      </c>
      <c r="BC139" s="188">
        <v>0</v>
      </c>
      <c r="BE139" s="188">
        <v>5987</v>
      </c>
      <c r="BF139" s="188">
        <v>0</v>
      </c>
      <c r="BG139" s="188">
        <v>6571</v>
      </c>
      <c r="BH139" s="188">
        <v>7118</v>
      </c>
      <c r="BI139" s="188">
        <v>3003</v>
      </c>
      <c r="BJ139" s="188">
        <v>2983</v>
      </c>
      <c r="BK139" s="188">
        <v>5183</v>
      </c>
      <c r="BL139" s="188">
        <v>-1529</v>
      </c>
      <c r="BM139" s="188">
        <v>-227</v>
      </c>
      <c r="BN139" s="188">
        <v>209</v>
      </c>
      <c r="BP139" s="188">
        <v>6175</v>
      </c>
      <c r="BQ139" s="188">
        <v>0</v>
      </c>
      <c r="BR139" s="188">
        <v>1017</v>
      </c>
      <c r="BS139" s="188">
        <v>1764</v>
      </c>
      <c r="BT139" s="188">
        <v>8239</v>
      </c>
      <c r="BU139" s="188">
        <v>9491</v>
      </c>
      <c r="BV139" s="188">
        <v>6264</v>
      </c>
      <c r="BW139" s="188">
        <v>-918</v>
      </c>
      <c r="BX139" s="188">
        <v>-150</v>
      </c>
      <c r="BY139" s="188">
        <v>0</v>
      </c>
      <c r="CA139" s="188">
        <v>6891</v>
      </c>
      <c r="CB139" s="188">
        <v>0</v>
      </c>
      <c r="CC139" s="188">
        <v>8413</v>
      </c>
      <c r="CD139" s="188">
        <v>4138</v>
      </c>
      <c r="CE139" s="188">
        <v>4556</v>
      </c>
      <c r="CF139" s="188">
        <v>3471</v>
      </c>
      <c r="CG139" s="188">
        <v>4051</v>
      </c>
      <c r="CH139" s="188">
        <v>249</v>
      </c>
      <c r="CI139" s="188">
        <v>-289</v>
      </c>
      <c r="CJ139" s="188">
        <v>589</v>
      </c>
      <c r="CL139" s="188">
        <v>5062</v>
      </c>
      <c r="CM139" s="188">
        <v>0</v>
      </c>
      <c r="CN139" s="188">
        <v>6992</v>
      </c>
      <c r="CO139" s="188">
        <v>5979</v>
      </c>
      <c r="CP139" s="188">
        <v>2307</v>
      </c>
      <c r="CQ139" s="188">
        <v>3154</v>
      </c>
      <c r="CR139" s="188">
        <v>4142</v>
      </c>
      <c r="CS139" s="188">
        <v>3767</v>
      </c>
      <c r="CT139" s="188">
        <v>-100</v>
      </c>
      <c r="CU139" s="188">
        <v>60</v>
      </c>
      <c r="CV139" s="190"/>
      <c r="CW139" s="188">
        <v>6074</v>
      </c>
      <c r="CX139" s="188">
        <v>0</v>
      </c>
      <c r="CY139" s="188">
        <v>2098</v>
      </c>
      <c r="CZ139" s="188">
        <v>4084</v>
      </c>
      <c r="DA139" s="188">
        <v>8431</v>
      </c>
      <c r="DB139" s="188">
        <v>7396</v>
      </c>
      <c r="DC139" s="188">
        <v>5566</v>
      </c>
      <c r="DD139" s="188">
        <v>-686</v>
      </c>
      <c r="DE139" s="188">
        <v>0</v>
      </c>
      <c r="DF139" s="188">
        <v>0</v>
      </c>
      <c r="DH139" s="188">
        <v>6942</v>
      </c>
      <c r="DI139" s="188">
        <v>0</v>
      </c>
      <c r="DJ139" s="188">
        <v>2321</v>
      </c>
      <c r="DK139" s="188">
        <v>2827</v>
      </c>
      <c r="DL139" s="188">
        <v>2618</v>
      </c>
      <c r="DM139" s="188">
        <v>11360</v>
      </c>
      <c r="DN139" s="188">
        <v>3819</v>
      </c>
      <c r="DO139" s="188">
        <v>1453</v>
      </c>
      <c r="DP139" s="188">
        <v>-284</v>
      </c>
      <c r="DQ139" s="188">
        <v>676</v>
      </c>
      <c r="DS139" s="188">
        <v>7096</v>
      </c>
      <c r="DT139" s="188">
        <v>0</v>
      </c>
      <c r="DU139" s="188">
        <v>1385</v>
      </c>
      <c r="DV139" s="188">
        <v>2365</v>
      </c>
      <c r="DW139" s="188">
        <v>7533</v>
      </c>
      <c r="DX139" s="188">
        <v>8301</v>
      </c>
      <c r="DY139" s="188">
        <v>4795</v>
      </c>
      <c r="DZ139" s="188">
        <v>475</v>
      </c>
      <c r="EA139" s="188">
        <v>-157</v>
      </c>
      <c r="EB139" s="188">
        <v>628</v>
      </c>
      <c r="ED139" s="188">
        <v>7078</v>
      </c>
      <c r="EE139" s="188">
        <v>0</v>
      </c>
      <c r="EF139" s="188">
        <v>1177</v>
      </c>
      <c r="EG139" s="188">
        <v>1093</v>
      </c>
      <c r="EH139" s="188">
        <v>5575</v>
      </c>
      <c r="EI139" s="188">
        <v>12452</v>
      </c>
      <c r="EJ139" s="188">
        <v>6523</v>
      </c>
      <c r="EK139" s="188">
        <v>-1359</v>
      </c>
      <c r="EL139" s="188">
        <v>-100</v>
      </c>
      <c r="EM139" s="188">
        <v>0</v>
      </c>
      <c r="EO139" s="188">
        <v>6597</v>
      </c>
      <c r="EP139" s="188">
        <v>0</v>
      </c>
      <c r="EQ139" s="188">
        <v>5488</v>
      </c>
      <c r="ER139" s="188">
        <v>2869</v>
      </c>
      <c r="ES139" s="188">
        <v>3464</v>
      </c>
      <c r="ET139" s="188">
        <v>9046</v>
      </c>
      <c r="EU139" s="188">
        <v>5178</v>
      </c>
      <c r="EV139" s="188">
        <v>-181</v>
      </c>
      <c r="EW139" s="188">
        <v>0</v>
      </c>
      <c r="EX139" s="188">
        <v>0</v>
      </c>
      <c r="EZ139" s="188">
        <v>6859</v>
      </c>
      <c r="FA139" s="188">
        <v>0</v>
      </c>
      <c r="FB139" s="188">
        <v>5237</v>
      </c>
      <c r="FC139" s="188">
        <v>4652</v>
      </c>
      <c r="FD139" s="188">
        <v>5086</v>
      </c>
      <c r="FE139" s="188">
        <v>5762</v>
      </c>
      <c r="FF139" s="188">
        <v>3968</v>
      </c>
      <c r="FG139" s="188">
        <v>-615</v>
      </c>
      <c r="FH139" s="188">
        <v>-278</v>
      </c>
      <c r="FI139" s="188">
        <v>754</v>
      </c>
      <c r="FK139" s="188">
        <v>5042</v>
      </c>
      <c r="FL139" s="188">
        <v>0</v>
      </c>
      <c r="FM139" s="188">
        <v>6414</v>
      </c>
      <c r="FN139" s="188">
        <v>5328</v>
      </c>
      <c r="FO139" s="188">
        <v>1772</v>
      </c>
      <c r="FP139" s="188">
        <v>10207</v>
      </c>
      <c r="FQ139" s="188">
        <v>4190</v>
      </c>
      <c r="FR139" s="188">
        <v>-939</v>
      </c>
      <c r="FS139" s="188">
        <v>-81</v>
      </c>
      <c r="FT139" s="188">
        <v>35</v>
      </c>
      <c r="FV139" s="188">
        <v>5882</v>
      </c>
      <c r="FW139" s="188">
        <v>0</v>
      </c>
      <c r="FX139" s="188">
        <v>1947</v>
      </c>
      <c r="FY139" s="188">
        <v>4122</v>
      </c>
      <c r="FZ139" s="188">
        <v>6860</v>
      </c>
      <c r="GA139" s="188">
        <v>6921</v>
      </c>
      <c r="GB139" s="188">
        <v>5645</v>
      </c>
      <c r="GC139" s="188">
        <v>-604</v>
      </c>
      <c r="GD139" s="188">
        <v>-197</v>
      </c>
      <c r="GE139" s="188">
        <v>39</v>
      </c>
      <c r="GG139" s="188">
        <v>4912</v>
      </c>
      <c r="GH139" s="188">
        <v>0</v>
      </c>
      <c r="GI139" s="188">
        <v>7762</v>
      </c>
      <c r="GJ139" s="188">
        <v>2872</v>
      </c>
      <c r="GK139" s="188">
        <v>3881</v>
      </c>
      <c r="GL139" s="188">
        <v>6647</v>
      </c>
      <c r="GM139" s="188">
        <v>4798</v>
      </c>
      <c r="GN139" s="188">
        <v>-930</v>
      </c>
      <c r="GO139" s="188">
        <v>-232</v>
      </c>
      <c r="GP139" s="188">
        <v>670</v>
      </c>
      <c r="GR139" s="188">
        <v>6441</v>
      </c>
      <c r="GS139" s="188">
        <v>0</v>
      </c>
      <c r="GT139" s="188">
        <v>1843</v>
      </c>
      <c r="GU139" s="188">
        <v>2804</v>
      </c>
      <c r="GV139" s="188">
        <v>5481</v>
      </c>
      <c r="GW139" s="188">
        <v>11823</v>
      </c>
      <c r="GX139" s="188">
        <v>5176</v>
      </c>
      <c r="GY139" s="188">
        <v>-813</v>
      </c>
      <c r="GZ139" s="188">
        <v>0</v>
      </c>
      <c r="HA139" s="188">
        <v>0</v>
      </c>
      <c r="HC139" s="188">
        <v>6067</v>
      </c>
      <c r="HD139" s="188">
        <v>0</v>
      </c>
      <c r="HE139" s="188">
        <v>1680</v>
      </c>
      <c r="HF139" s="188">
        <v>3924</v>
      </c>
      <c r="HG139" s="188">
        <v>7629</v>
      </c>
      <c r="HH139" s="188">
        <v>9909</v>
      </c>
      <c r="HI139" s="188">
        <v>5247</v>
      </c>
      <c r="HJ139" s="188">
        <v>-1269</v>
      </c>
      <c r="HK139" s="188">
        <v>0</v>
      </c>
      <c r="HL139" s="188">
        <v>0</v>
      </c>
      <c r="HN139" s="188">
        <v>7080</v>
      </c>
      <c r="HO139" s="188">
        <v>0</v>
      </c>
      <c r="HP139" s="188">
        <v>1182</v>
      </c>
      <c r="HQ139" s="188">
        <v>1100</v>
      </c>
      <c r="HR139" s="188">
        <v>5147</v>
      </c>
      <c r="HS139" s="188">
        <v>12563</v>
      </c>
      <c r="HT139" s="188">
        <v>6412</v>
      </c>
      <c r="HU139" s="188">
        <v>-1135</v>
      </c>
      <c r="HV139" s="188">
        <v>-151</v>
      </c>
      <c r="HW139" s="188">
        <v>0</v>
      </c>
      <c r="HY139" s="188">
        <v>5968</v>
      </c>
      <c r="HZ139" s="188">
        <v>0</v>
      </c>
      <c r="IA139" s="188">
        <v>6645</v>
      </c>
      <c r="IB139" s="188">
        <v>5860</v>
      </c>
      <c r="IC139" s="188">
        <v>3748</v>
      </c>
      <c r="ID139" s="188">
        <v>3572</v>
      </c>
      <c r="IE139" s="188">
        <v>5288</v>
      </c>
      <c r="IF139" s="188">
        <v>-394</v>
      </c>
      <c r="IG139" s="188">
        <v>-201</v>
      </c>
      <c r="IH139" s="188">
        <v>418</v>
      </c>
      <c r="IJ139" s="188">
        <v>7072</v>
      </c>
      <c r="IK139" s="188">
        <v>0</v>
      </c>
      <c r="IL139" s="188">
        <v>990</v>
      </c>
      <c r="IM139" s="188">
        <v>3071</v>
      </c>
      <c r="IN139" s="188">
        <v>8216</v>
      </c>
      <c r="IO139" s="188">
        <v>6392</v>
      </c>
      <c r="IP139" s="188">
        <v>6511</v>
      </c>
      <c r="IQ139" s="188">
        <v>-202</v>
      </c>
      <c r="IR139" s="188">
        <v>-151</v>
      </c>
      <c r="IS139" s="188">
        <v>0</v>
      </c>
      <c r="IU139" s="188">
        <v>5965</v>
      </c>
      <c r="IV139" s="188">
        <v>0</v>
      </c>
      <c r="IW139" s="188">
        <v>7086</v>
      </c>
      <c r="IX139" s="188">
        <v>4242</v>
      </c>
      <c r="IY139" s="188">
        <v>3069</v>
      </c>
      <c r="IZ139" s="188">
        <v>5045</v>
      </c>
      <c r="JA139" s="188">
        <v>5203</v>
      </c>
      <c r="JB139" s="188">
        <v>165</v>
      </c>
      <c r="JC139" s="188">
        <v>-200</v>
      </c>
      <c r="JD139" s="188">
        <v>287</v>
      </c>
      <c r="JF139" s="188">
        <v>6972</v>
      </c>
      <c r="JG139" s="188">
        <v>0</v>
      </c>
      <c r="JH139" s="188">
        <v>6601</v>
      </c>
      <c r="JI139" s="188">
        <v>7890</v>
      </c>
      <c r="JJ139" s="188">
        <v>3510</v>
      </c>
      <c r="JK139" s="188">
        <v>3269</v>
      </c>
      <c r="JL139" s="188">
        <v>4116</v>
      </c>
      <c r="JM139" s="188">
        <v>-2399</v>
      </c>
      <c r="JN139" s="188">
        <v>0</v>
      </c>
      <c r="JO139" s="188">
        <v>37</v>
      </c>
      <c r="JQ139" s="188">
        <v>7069</v>
      </c>
      <c r="JR139" s="188">
        <v>0</v>
      </c>
      <c r="JS139" s="188">
        <v>868</v>
      </c>
      <c r="JT139" s="188">
        <v>2394</v>
      </c>
      <c r="JU139" s="188">
        <v>9535</v>
      </c>
      <c r="JV139" s="188">
        <v>5377</v>
      </c>
      <c r="JW139" s="188">
        <v>6530</v>
      </c>
      <c r="JX139" s="188">
        <v>-932</v>
      </c>
      <c r="JY139" s="188">
        <v>-150</v>
      </c>
      <c r="JZ139" s="188">
        <v>0</v>
      </c>
      <c r="KB139" s="188">
        <v>4641</v>
      </c>
      <c r="KC139" s="188">
        <v>0</v>
      </c>
      <c r="KD139" s="188">
        <v>7164</v>
      </c>
      <c r="KE139" s="188">
        <v>1464</v>
      </c>
      <c r="KF139" s="188">
        <v>2520</v>
      </c>
      <c r="KG139" s="188">
        <v>8296</v>
      </c>
      <c r="KH139" s="188">
        <v>3995</v>
      </c>
      <c r="KI139" s="188">
        <v>-161</v>
      </c>
      <c r="KJ139" s="188">
        <v>-233</v>
      </c>
      <c r="KK139" s="188">
        <v>758</v>
      </c>
      <c r="KM139" s="188">
        <v>7094</v>
      </c>
      <c r="KN139" s="188">
        <v>0</v>
      </c>
      <c r="KO139" s="188">
        <v>7503</v>
      </c>
      <c r="KP139" s="188">
        <v>3143</v>
      </c>
      <c r="KQ139" s="188">
        <v>3822</v>
      </c>
      <c r="KR139" s="188">
        <v>3087</v>
      </c>
      <c r="KS139" s="188">
        <v>3870</v>
      </c>
      <c r="KT139" s="188">
        <v>3286</v>
      </c>
      <c r="KU139" s="188">
        <v>-176</v>
      </c>
      <c r="KV139" s="188">
        <v>19</v>
      </c>
      <c r="KX139" s="188">
        <v>6084</v>
      </c>
      <c r="KY139" s="188">
        <v>0</v>
      </c>
      <c r="KZ139" s="188">
        <v>1067</v>
      </c>
      <c r="LA139" s="188">
        <v>3507</v>
      </c>
      <c r="LB139" s="188">
        <v>7521</v>
      </c>
      <c r="LC139" s="188">
        <v>9480</v>
      </c>
      <c r="LD139" s="188">
        <v>6258</v>
      </c>
      <c r="LE139" s="188">
        <v>-1355</v>
      </c>
      <c r="LF139" s="188">
        <v>-151</v>
      </c>
      <c r="LG139" s="188">
        <v>0</v>
      </c>
      <c r="LI139" s="188">
        <v>7096</v>
      </c>
      <c r="LJ139" s="188">
        <v>0</v>
      </c>
      <c r="LK139" s="188">
        <v>6990</v>
      </c>
      <c r="LL139" s="188">
        <v>2638</v>
      </c>
      <c r="LM139" s="188">
        <v>5120</v>
      </c>
      <c r="LN139" s="188">
        <v>2066</v>
      </c>
      <c r="LO139" s="188">
        <v>3975</v>
      </c>
      <c r="LP139" s="188">
        <v>4078</v>
      </c>
      <c r="LQ139" s="188">
        <v>-175</v>
      </c>
      <c r="LR139" s="188">
        <v>31</v>
      </c>
      <c r="LT139" s="188">
        <v>6091</v>
      </c>
      <c r="LU139" s="188">
        <v>0</v>
      </c>
      <c r="LV139" s="188">
        <v>938</v>
      </c>
      <c r="LW139" s="188">
        <v>3668</v>
      </c>
      <c r="LX139" s="188">
        <v>6205</v>
      </c>
      <c r="LY139" s="188">
        <v>4600</v>
      </c>
      <c r="LZ139" s="188">
        <v>7405</v>
      </c>
      <c r="MA139" s="188">
        <v>618</v>
      </c>
      <c r="MB139" s="188">
        <v>-151</v>
      </c>
      <c r="MC139" s="188">
        <v>0</v>
      </c>
    </row>
    <row r="140" spans="2:341">
      <c r="B140" s="208">
        <f t="shared" si="40"/>
        <v>6413.666666666667</v>
      </c>
      <c r="C140" s="208">
        <f t="shared" si="41"/>
        <v>0</v>
      </c>
      <c r="D140" s="208">
        <f t="shared" si="42"/>
        <v>4009.6</v>
      </c>
      <c r="E140" s="208">
        <f t="shared" si="43"/>
        <v>3371.1</v>
      </c>
      <c r="F140" s="208">
        <f t="shared" si="44"/>
        <v>5296.3</v>
      </c>
      <c r="G140" s="208">
        <f t="shared" si="45"/>
        <v>7116.8</v>
      </c>
      <c r="H140" s="208">
        <f t="shared" si="46"/>
        <v>5146.833333333333</v>
      </c>
      <c r="I140" s="208">
        <f t="shared" si="47"/>
        <v>-252.4</v>
      </c>
      <c r="J140" s="208">
        <f t="shared" si="48"/>
        <v>-144.76666666666668</v>
      </c>
      <c r="K140" s="208">
        <f t="shared" si="49"/>
        <v>185.3</v>
      </c>
      <c r="M140" s="188">
        <v>7080</v>
      </c>
      <c r="N140" s="188">
        <v>0</v>
      </c>
      <c r="O140" s="188">
        <v>2239</v>
      </c>
      <c r="P140" s="188">
        <v>3108</v>
      </c>
      <c r="Q140" s="188">
        <v>10335</v>
      </c>
      <c r="R140" s="188">
        <v>3867</v>
      </c>
      <c r="S140" s="188">
        <v>6079</v>
      </c>
      <c r="T140" s="188">
        <v>-1380</v>
      </c>
      <c r="U140" s="188">
        <v>-150</v>
      </c>
      <c r="V140" s="188">
        <v>0</v>
      </c>
      <c r="X140" s="188">
        <v>7073</v>
      </c>
      <c r="Y140" s="188">
        <v>0</v>
      </c>
      <c r="Z140" s="188">
        <v>1607</v>
      </c>
      <c r="AA140" s="188">
        <v>815</v>
      </c>
      <c r="AB140" s="188">
        <v>7274</v>
      </c>
      <c r="AC140" s="188">
        <v>12327</v>
      </c>
      <c r="AD140" s="188">
        <v>4442</v>
      </c>
      <c r="AE140" s="188">
        <v>-1520</v>
      </c>
      <c r="AF140" s="188">
        <v>-102</v>
      </c>
      <c r="AG140" s="188">
        <v>72</v>
      </c>
      <c r="AI140" s="188">
        <v>6890</v>
      </c>
      <c r="AJ140" s="188">
        <v>0</v>
      </c>
      <c r="AK140" s="188">
        <v>7756</v>
      </c>
      <c r="AL140" s="188">
        <v>3297</v>
      </c>
      <c r="AM140" s="188">
        <v>2112</v>
      </c>
      <c r="AN140" s="188">
        <v>6635</v>
      </c>
      <c r="AO140" s="188">
        <v>3780</v>
      </c>
      <c r="AP140" s="188">
        <v>-185</v>
      </c>
      <c r="AQ140" s="188">
        <v>-262</v>
      </c>
      <c r="AR140" s="188">
        <v>372</v>
      </c>
      <c r="AT140" s="188">
        <v>7083</v>
      </c>
      <c r="AU140" s="188">
        <v>0</v>
      </c>
      <c r="AV140" s="188">
        <v>1320</v>
      </c>
      <c r="AW140" s="188">
        <v>2277</v>
      </c>
      <c r="AX140" s="188">
        <v>8443</v>
      </c>
      <c r="AY140" s="188">
        <v>8592</v>
      </c>
      <c r="AZ140" s="188">
        <v>6107</v>
      </c>
      <c r="BA140" s="188">
        <v>-1768</v>
      </c>
      <c r="BB140" s="188">
        <v>-151</v>
      </c>
      <c r="BC140" s="188">
        <v>0</v>
      </c>
      <c r="BE140" s="188">
        <v>5985</v>
      </c>
      <c r="BF140" s="188">
        <v>0</v>
      </c>
      <c r="BG140" s="188">
        <v>6500</v>
      </c>
      <c r="BH140" s="188">
        <v>6704</v>
      </c>
      <c r="BI140" s="188">
        <v>3190</v>
      </c>
      <c r="BJ140" s="188">
        <v>2861</v>
      </c>
      <c r="BK140" s="188">
        <v>5183</v>
      </c>
      <c r="BL140" s="188">
        <v>-1680</v>
      </c>
      <c r="BM140" s="188">
        <v>-201</v>
      </c>
      <c r="BN140" s="188">
        <v>207</v>
      </c>
      <c r="BP140" s="188">
        <v>6175</v>
      </c>
      <c r="BQ140" s="188">
        <v>0</v>
      </c>
      <c r="BR140" s="188">
        <v>1014</v>
      </c>
      <c r="BS140" s="188">
        <v>1685</v>
      </c>
      <c r="BT140" s="188">
        <v>7602</v>
      </c>
      <c r="BU140" s="188">
        <v>9557</v>
      </c>
      <c r="BV140" s="188">
        <v>6263</v>
      </c>
      <c r="BW140" s="188">
        <v>-800</v>
      </c>
      <c r="BX140" s="188">
        <v>-151</v>
      </c>
      <c r="BY140" s="188">
        <v>0</v>
      </c>
      <c r="CA140" s="188">
        <v>6884</v>
      </c>
      <c r="CB140" s="188">
        <v>0</v>
      </c>
      <c r="CC140" s="188">
        <v>8436</v>
      </c>
      <c r="CD140" s="188">
        <v>4068</v>
      </c>
      <c r="CE140" s="188">
        <v>4342</v>
      </c>
      <c r="CF140" s="188">
        <v>3423</v>
      </c>
      <c r="CG140" s="188">
        <v>4051</v>
      </c>
      <c r="CH140" s="188">
        <v>246</v>
      </c>
      <c r="CI140" s="188">
        <v>-283</v>
      </c>
      <c r="CJ140" s="188">
        <v>586</v>
      </c>
      <c r="CL140" s="188">
        <v>5060</v>
      </c>
      <c r="CM140" s="188">
        <v>0</v>
      </c>
      <c r="CN140" s="188">
        <v>6935</v>
      </c>
      <c r="CO140" s="188">
        <v>5812</v>
      </c>
      <c r="CP140" s="188">
        <v>2134</v>
      </c>
      <c r="CQ140" s="188">
        <v>3165</v>
      </c>
      <c r="CR140" s="188">
        <v>4142</v>
      </c>
      <c r="CS140" s="188">
        <v>3895</v>
      </c>
      <c r="CT140" s="188">
        <v>-100</v>
      </c>
      <c r="CU140" s="188">
        <v>61</v>
      </c>
      <c r="CV140" s="190"/>
      <c r="CW140" s="188">
        <v>6068</v>
      </c>
      <c r="CX140" s="188">
        <v>0</v>
      </c>
      <c r="CY140" s="188">
        <v>2080</v>
      </c>
      <c r="CZ140" s="188">
        <v>3931</v>
      </c>
      <c r="DA140" s="188">
        <v>8630</v>
      </c>
      <c r="DB140" s="188">
        <v>7351</v>
      </c>
      <c r="DC140" s="188">
        <v>5566</v>
      </c>
      <c r="DD140" s="188">
        <v>-668</v>
      </c>
      <c r="DE140" s="188">
        <v>0</v>
      </c>
      <c r="DF140" s="188">
        <v>0</v>
      </c>
      <c r="DH140" s="188">
        <v>6949</v>
      </c>
      <c r="DI140" s="188">
        <v>0</v>
      </c>
      <c r="DJ140" s="188">
        <v>2332</v>
      </c>
      <c r="DK140" s="188">
        <v>2685</v>
      </c>
      <c r="DL140" s="188">
        <v>2424</v>
      </c>
      <c r="DM140" s="188">
        <v>11442</v>
      </c>
      <c r="DN140" s="188">
        <v>3819</v>
      </c>
      <c r="DO140" s="188">
        <v>1265</v>
      </c>
      <c r="DP140" s="188">
        <v>-284</v>
      </c>
      <c r="DQ140" s="188">
        <v>677</v>
      </c>
      <c r="DS140" s="188">
        <v>7094</v>
      </c>
      <c r="DT140" s="188">
        <v>0</v>
      </c>
      <c r="DU140" s="188">
        <v>1324</v>
      </c>
      <c r="DV140" s="188">
        <v>2241</v>
      </c>
      <c r="DW140" s="188">
        <v>7380</v>
      </c>
      <c r="DX140" s="188">
        <v>8242</v>
      </c>
      <c r="DY140" s="188">
        <v>4795</v>
      </c>
      <c r="DZ140" s="188">
        <v>437</v>
      </c>
      <c r="EA140" s="188">
        <v>-151</v>
      </c>
      <c r="EB140" s="188">
        <v>629</v>
      </c>
      <c r="ED140" s="188">
        <v>7087</v>
      </c>
      <c r="EE140" s="188">
        <v>0</v>
      </c>
      <c r="EF140" s="188">
        <v>1276</v>
      </c>
      <c r="EG140" s="188">
        <v>1191</v>
      </c>
      <c r="EH140" s="188">
        <v>5438</v>
      </c>
      <c r="EI140" s="188">
        <v>12464</v>
      </c>
      <c r="EJ140" s="188">
        <v>6524</v>
      </c>
      <c r="EK140" s="188">
        <v>-1543</v>
      </c>
      <c r="EL140" s="188">
        <v>-100</v>
      </c>
      <c r="EM140" s="188">
        <v>0</v>
      </c>
      <c r="EO140" s="188">
        <v>6597</v>
      </c>
      <c r="EP140" s="188">
        <v>0</v>
      </c>
      <c r="EQ140" s="188">
        <v>5473</v>
      </c>
      <c r="ER140" s="188">
        <v>2915</v>
      </c>
      <c r="ES140" s="188">
        <v>2865</v>
      </c>
      <c r="ET140" s="188">
        <v>9227</v>
      </c>
      <c r="EU140" s="188">
        <v>5178</v>
      </c>
      <c r="EV140" s="188">
        <v>-77</v>
      </c>
      <c r="EW140" s="188">
        <v>0</v>
      </c>
      <c r="EX140" s="188">
        <v>0</v>
      </c>
      <c r="EZ140" s="188">
        <v>6861</v>
      </c>
      <c r="FA140" s="188">
        <v>0</v>
      </c>
      <c r="FB140" s="188">
        <v>5190</v>
      </c>
      <c r="FC140" s="188">
        <v>4629</v>
      </c>
      <c r="FD140" s="188">
        <v>4869</v>
      </c>
      <c r="FE140" s="188">
        <v>5772</v>
      </c>
      <c r="FF140" s="188">
        <v>3968</v>
      </c>
      <c r="FG140" s="188">
        <v>-596</v>
      </c>
      <c r="FH140" s="188">
        <v>-278</v>
      </c>
      <c r="FI140" s="188">
        <v>746</v>
      </c>
      <c r="FK140" s="188">
        <v>5048</v>
      </c>
      <c r="FL140" s="188">
        <v>0</v>
      </c>
      <c r="FM140" s="188">
        <v>6398</v>
      </c>
      <c r="FN140" s="188">
        <v>5040</v>
      </c>
      <c r="FO140" s="188">
        <v>1620</v>
      </c>
      <c r="FP140" s="188">
        <v>10269</v>
      </c>
      <c r="FQ140" s="188">
        <v>4190</v>
      </c>
      <c r="FR140" s="188">
        <v>-756</v>
      </c>
      <c r="FS140" s="188">
        <v>-81</v>
      </c>
      <c r="FT140" s="188">
        <v>33</v>
      </c>
      <c r="FV140" s="188">
        <v>5884</v>
      </c>
      <c r="FW140" s="188">
        <v>0</v>
      </c>
      <c r="FX140" s="188">
        <v>1963</v>
      </c>
      <c r="FY140" s="188">
        <v>4122</v>
      </c>
      <c r="FZ140" s="188">
        <v>7073</v>
      </c>
      <c r="GA140" s="188">
        <v>6780</v>
      </c>
      <c r="GB140" s="188">
        <v>5645</v>
      </c>
      <c r="GC140" s="188">
        <v>-750</v>
      </c>
      <c r="GD140" s="188">
        <v>-130</v>
      </c>
      <c r="GE140" s="188">
        <v>40</v>
      </c>
      <c r="GG140" s="188">
        <v>4907</v>
      </c>
      <c r="GH140" s="188">
        <v>0</v>
      </c>
      <c r="GI140" s="188">
        <v>7773</v>
      </c>
      <c r="GJ140" s="188">
        <v>2904</v>
      </c>
      <c r="GK140" s="188">
        <v>3865</v>
      </c>
      <c r="GL140" s="188">
        <v>6620</v>
      </c>
      <c r="GM140" s="188">
        <v>4798</v>
      </c>
      <c r="GN140" s="188">
        <v>-933</v>
      </c>
      <c r="GO140" s="188">
        <v>-232</v>
      </c>
      <c r="GP140" s="188">
        <v>652</v>
      </c>
      <c r="GR140" s="188">
        <v>6459</v>
      </c>
      <c r="GS140" s="188">
        <v>0</v>
      </c>
      <c r="GT140" s="188">
        <v>1837</v>
      </c>
      <c r="GU140" s="188">
        <v>2509</v>
      </c>
      <c r="GV140" s="188">
        <v>5147</v>
      </c>
      <c r="GW140" s="188">
        <v>11814</v>
      </c>
      <c r="GX140" s="188">
        <v>5176</v>
      </c>
      <c r="GY140" s="188">
        <v>-844</v>
      </c>
      <c r="GZ140" s="188">
        <v>0</v>
      </c>
      <c r="HA140" s="188">
        <v>0</v>
      </c>
      <c r="HC140" s="188">
        <v>6065</v>
      </c>
      <c r="HD140" s="188">
        <v>0</v>
      </c>
      <c r="HE140" s="188">
        <v>1678</v>
      </c>
      <c r="HF140" s="188">
        <v>3778</v>
      </c>
      <c r="HG140" s="188">
        <v>7471</v>
      </c>
      <c r="HH140" s="188">
        <v>9873</v>
      </c>
      <c r="HI140" s="188">
        <v>5245</v>
      </c>
      <c r="HJ140" s="188">
        <v>-1455</v>
      </c>
      <c r="HK140" s="188">
        <v>0</v>
      </c>
      <c r="HL140" s="188">
        <v>0</v>
      </c>
      <c r="HN140" s="188">
        <v>7079</v>
      </c>
      <c r="HO140" s="188">
        <v>0</v>
      </c>
      <c r="HP140" s="188">
        <v>1188</v>
      </c>
      <c r="HQ140" s="188">
        <v>1153</v>
      </c>
      <c r="HR140" s="188">
        <v>4823</v>
      </c>
      <c r="HS140" s="188">
        <v>12528</v>
      </c>
      <c r="HT140" s="188">
        <v>6412</v>
      </c>
      <c r="HU140" s="188">
        <v>-1240</v>
      </c>
      <c r="HV140" s="188">
        <v>-151</v>
      </c>
      <c r="HW140" s="188">
        <v>0</v>
      </c>
      <c r="HY140" s="188">
        <v>5964</v>
      </c>
      <c r="HZ140" s="188">
        <v>0</v>
      </c>
      <c r="IA140" s="188">
        <v>6695</v>
      </c>
      <c r="IB140" s="188">
        <v>5382</v>
      </c>
      <c r="IC140" s="188">
        <v>3706</v>
      </c>
      <c r="ID140" s="188">
        <v>3516</v>
      </c>
      <c r="IE140" s="188">
        <v>5288</v>
      </c>
      <c r="IF140" s="188">
        <v>-391</v>
      </c>
      <c r="IG140" s="188">
        <v>-190</v>
      </c>
      <c r="IH140" s="188">
        <v>404</v>
      </c>
      <c r="IJ140" s="188">
        <v>7080</v>
      </c>
      <c r="IK140" s="188">
        <v>0</v>
      </c>
      <c r="IL140" s="188">
        <v>1025</v>
      </c>
      <c r="IM140" s="188">
        <v>2837</v>
      </c>
      <c r="IN140" s="188">
        <v>8108</v>
      </c>
      <c r="IO140" s="188">
        <v>6296</v>
      </c>
      <c r="IP140" s="188">
        <v>6510</v>
      </c>
      <c r="IQ140" s="188">
        <v>-357</v>
      </c>
      <c r="IR140" s="188">
        <v>-151</v>
      </c>
      <c r="IS140" s="188">
        <v>0</v>
      </c>
      <c r="IU140" s="188">
        <v>5969</v>
      </c>
      <c r="IV140" s="188">
        <v>0</v>
      </c>
      <c r="IW140" s="188">
        <v>7082</v>
      </c>
      <c r="IX140" s="188">
        <v>4068</v>
      </c>
      <c r="IY140" s="188">
        <v>2944</v>
      </c>
      <c r="IZ140" s="188">
        <v>4937</v>
      </c>
      <c r="JA140" s="188">
        <v>5203</v>
      </c>
      <c r="JB140" s="188">
        <v>72</v>
      </c>
      <c r="JC140" s="188">
        <v>-159</v>
      </c>
      <c r="JD140" s="188">
        <v>262</v>
      </c>
      <c r="JF140" s="188">
        <v>6974</v>
      </c>
      <c r="JG140" s="188">
        <v>0</v>
      </c>
      <c r="JH140" s="188">
        <v>6624</v>
      </c>
      <c r="JI140" s="188">
        <v>7558</v>
      </c>
      <c r="JJ140" s="188">
        <v>3286</v>
      </c>
      <c r="JK140" s="188">
        <v>3281</v>
      </c>
      <c r="JL140" s="188">
        <v>4116</v>
      </c>
      <c r="JM140" s="188">
        <v>-2300</v>
      </c>
      <c r="JN140" s="188">
        <v>0</v>
      </c>
      <c r="JO140" s="188">
        <v>37</v>
      </c>
      <c r="JQ140" s="188">
        <v>7074</v>
      </c>
      <c r="JR140" s="188">
        <v>0</v>
      </c>
      <c r="JS140" s="188">
        <v>871</v>
      </c>
      <c r="JT140" s="188">
        <v>2164</v>
      </c>
      <c r="JU140" s="188">
        <v>9555</v>
      </c>
      <c r="JV140" s="188">
        <v>5324</v>
      </c>
      <c r="JW140" s="188">
        <v>6530</v>
      </c>
      <c r="JX140" s="188">
        <v>-938</v>
      </c>
      <c r="JY140" s="188">
        <v>-151</v>
      </c>
      <c r="JZ140" s="188">
        <v>0</v>
      </c>
      <c r="KB140" s="188">
        <v>4640</v>
      </c>
      <c r="KC140" s="188">
        <v>0</v>
      </c>
      <c r="KD140" s="188">
        <v>7259</v>
      </c>
      <c r="KE140" s="188">
        <v>1368</v>
      </c>
      <c r="KF140" s="188">
        <v>2412</v>
      </c>
      <c r="KG140" s="188">
        <v>8320</v>
      </c>
      <c r="KH140" s="188">
        <v>3995</v>
      </c>
      <c r="KI140" s="188">
        <v>-129</v>
      </c>
      <c r="KJ140" s="188">
        <v>-232</v>
      </c>
      <c r="KK140" s="188">
        <v>732</v>
      </c>
      <c r="KM140" s="188">
        <v>7098</v>
      </c>
      <c r="KN140" s="188">
        <v>0</v>
      </c>
      <c r="KO140" s="188">
        <v>7435</v>
      </c>
      <c r="KP140" s="188">
        <v>2994</v>
      </c>
      <c r="KQ140" s="188">
        <v>3365</v>
      </c>
      <c r="KR140" s="188">
        <v>3106</v>
      </c>
      <c r="KS140" s="188">
        <v>3870</v>
      </c>
      <c r="KT140" s="188">
        <v>3550</v>
      </c>
      <c r="KU140" s="188">
        <v>-176</v>
      </c>
      <c r="KV140" s="188">
        <v>19</v>
      </c>
      <c r="KX140" s="188">
        <v>6091</v>
      </c>
      <c r="KY140" s="188">
        <v>0</v>
      </c>
      <c r="KZ140" s="188">
        <v>1071</v>
      </c>
      <c r="LA140" s="188">
        <v>3449</v>
      </c>
      <c r="LB140" s="188">
        <v>7119</v>
      </c>
      <c r="LC140" s="188">
        <v>9280</v>
      </c>
      <c r="LD140" s="188">
        <v>6258</v>
      </c>
      <c r="LE140" s="188">
        <v>-1249</v>
      </c>
      <c r="LF140" s="188">
        <v>-151</v>
      </c>
      <c r="LG140" s="188">
        <v>0</v>
      </c>
      <c r="LI140" s="188">
        <v>7100</v>
      </c>
      <c r="LJ140" s="188">
        <v>0</v>
      </c>
      <c r="LK140" s="188">
        <v>6975</v>
      </c>
      <c r="LL140" s="188">
        <v>2702</v>
      </c>
      <c r="LM140" s="188">
        <v>4796</v>
      </c>
      <c r="LN140" s="188">
        <v>2073</v>
      </c>
      <c r="LO140" s="188">
        <v>3975</v>
      </c>
      <c r="LP140" s="188">
        <v>4047</v>
      </c>
      <c r="LQ140" s="188">
        <v>-175</v>
      </c>
      <c r="LR140" s="188">
        <v>30</v>
      </c>
      <c r="LT140" s="188">
        <v>6092</v>
      </c>
      <c r="LU140" s="188">
        <v>0</v>
      </c>
      <c r="LV140" s="188">
        <v>932</v>
      </c>
      <c r="LW140" s="188">
        <v>3747</v>
      </c>
      <c r="LX140" s="188">
        <v>6561</v>
      </c>
      <c r="LY140" s="188">
        <v>4562</v>
      </c>
      <c r="LZ140" s="188">
        <v>7297</v>
      </c>
      <c r="MA140" s="188">
        <v>475</v>
      </c>
      <c r="MB140" s="188">
        <v>-151</v>
      </c>
      <c r="MC140" s="188">
        <v>0</v>
      </c>
    </row>
    <row r="141" spans="2:341">
      <c r="B141" s="208">
        <f t="shared" si="40"/>
        <v>6414.5333333333338</v>
      </c>
      <c r="C141" s="208">
        <f t="shared" si="41"/>
        <v>0</v>
      </c>
      <c r="D141" s="208">
        <f t="shared" si="42"/>
        <v>3981.1666666666665</v>
      </c>
      <c r="E141" s="208">
        <f t="shared" si="43"/>
        <v>3227.6333333333332</v>
      </c>
      <c r="F141" s="208">
        <f t="shared" si="44"/>
        <v>5074.2</v>
      </c>
      <c r="G141" s="208">
        <f t="shared" si="45"/>
        <v>7101.7333333333336</v>
      </c>
      <c r="H141" s="208">
        <f t="shared" si="46"/>
        <v>5140.5</v>
      </c>
      <c r="I141" s="208">
        <f t="shared" si="47"/>
        <v>-268.86666666666667</v>
      </c>
      <c r="J141" s="208">
        <f t="shared" si="48"/>
        <v>-144</v>
      </c>
      <c r="K141" s="208">
        <f t="shared" si="49"/>
        <v>179</v>
      </c>
      <c r="M141" s="188">
        <v>7084</v>
      </c>
      <c r="N141" s="188">
        <v>0</v>
      </c>
      <c r="O141" s="188">
        <v>2090</v>
      </c>
      <c r="P141" s="188">
        <v>2891</v>
      </c>
      <c r="Q141" s="188">
        <v>10304</v>
      </c>
      <c r="R141" s="188">
        <v>4009</v>
      </c>
      <c r="S141" s="188">
        <v>6084</v>
      </c>
      <c r="T141" s="188">
        <v>-1873</v>
      </c>
      <c r="U141" s="188">
        <v>-148</v>
      </c>
      <c r="V141" s="188">
        <v>0</v>
      </c>
      <c r="X141" s="188">
        <v>7074</v>
      </c>
      <c r="Y141" s="188">
        <v>0</v>
      </c>
      <c r="Z141" s="188">
        <v>1543</v>
      </c>
      <c r="AA141" s="188">
        <v>760</v>
      </c>
      <c r="AB141" s="188">
        <v>6805</v>
      </c>
      <c r="AC141" s="188">
        <v>12353</v>
      </c>
      <c r="AD141" s="188">
        <v>4442</v>
      </c>
      <c r="AE141" s="188">
        <v>-1543</v>
      </c>
      <c r="AF141" s="188">
        <v>-102</v>
      </c>
      <c r="AG141" s="188">
        <v>71</v>
      </c>
      <c r="AI141" s="188">
        <v>6890</v>
      </c>
      <c r="AJ141" s="188">
        <v>0</v>
      </c>
      <c r="AK141" s="188">
        <v>7554</v>
      </c>
      <c r="AL141" s="188">
        <v>3125</v>
      </c>
      <c r="AM141" s="188">
        <v>1953</v>
      </c>
      <c r="AN141" s="188">
        <v>6652</v>
      </c>
      <c r="AO141" s="188">
        <v>3780</v>
      </c>
      <c r="AP141" s="188">
        <v>-247</v>
      </c>
      <c r="AQ141" s="188">
        <v>-263</v>
      </c>
      <c r="AR141" s="188">
        <v>355</v>
      </c>
      <c r="AT141" s="188">
        <v>7083</v>
      </c>
      <c r="AU141" s="188">
        <v>0</v>
      </c>
      <c r="AV141" s="188">
        <v>1319</v>
      </c>
      <c r="AW141" s="188">
        <v>2159</v>
      </c>
      <c r="AX141" s="188">
        <v>8321</v>
      </c>
      <c r="AY141" s="188">
        <v>8407</v>
      </c>
      <c r="AZ141" s="188">
        <v>6104</v>
      </c>
      <c r="BA141" s="188">
        <v>-1870</v>
      </c>
      <c r="BB141" s="188">
        <v>-151</v>
      </c>
      <c r="BC141" s="188">
        <v>0</v>
      </c>
      <c r="BE141" s="188">
        <v>5988</v>
      </c>
      <c r="BF141" s="188">
        <v>0</v>
      </c>
      <c r="BG141" s="188">
        <v>6482</v>
      </c>
      <c r="BH141" s="188">
        <v>6491</v>
      </c>
      <c r="BI141" s="188">
        <v>3205</v>
      </c>
      <c r="BJ141" s="188">
        <v>2737</v>
      </c>
      <c r="BK141" s="188">
        <v>5183</v>
      </c>
      <c r="BL141" s="188">
        <v>-1640</v>
      </c>
      <c r="BM141" s="188">
        <v>-201</v>
      </c>
      <c r="BN141" s="188">
        <v>173</v>
      </c>
      <c r="BP141" s="188">
        <v>6175</v>
      </c>
      <c r="BQ141" s="188">
        <v>0</v>
      </c>
      <c r="BR141" s="188">
        <v>1015</v>
      </c>
      <c r="BS141" s="188">
        <v>1576</v>
      </c>
      <c r="BT141" s="188">
        <v>7000</v>
      </c>
      <c r="BU141" s="188">
        <v>9713</v>
      </c>
      <c r="BV141" s="188">
        <v>6266</v>
      </c>
      <c r="BW141" s="188">
        <v>-686</v>
      </c>
      <c r="BX141" s="188">
        <v>-151</v>
      </c>
      <c r="BY141" s="188">
        <v>0</v>
      </c>
      <c r="CA141" s="188">
        <v>6886</v>
      </c>
      <c r="CB141" s="188">
        <v>0</v>
      </c>
      <c r="CC141" s="188">
        <v>8382</v>
      </c>
      <c r="CD141" s="188">
        <v>3914</v>
      </c>
      <c r="CE141" s="188">
        <v>3976</v>
      </c>
      <c r="CF141" s="188">
        <v>3406</v>
      </c>
      <c r="CG141" s="188">
        <v>4051</v>
      </c>
      <c r="CH141" s="188">
        <v>347</v>
      </c>
      <c r="CI141" s="188">
        <v>-284</v>
      </c>
      <c r="CJ141" s="188">
        <v>573</v>
      </c>
      <c r="CL141" s="188">
        <v>5061</v>
      </c>
      <c r="CM141" s="188">
        <v>0</v>
      </c>
      <c r="CN141" s="188">
        <v>6897</v>
      </c>
      <c r="CO141" s="188">
        <v>5572</v>
      </c>
      <c r="CP141" s="188">
        <v>1962</v>
      </c>
      <c r="CQ141" s="188">
        <v>3209</v>
      </c>
      <c r="CR141" s="188">
        <v>4142</v>
      </c>
      <c r="CS141" s="188">
        <v>3757</v>
      </c>
      <c r="CT141" s="188">
        <v>-100</v>
      </c>
      <c r="CU141" s="188">
        <v>60</v>
      </c>
      <c r="CV141" s="190"/>
      <c r="CW141" s="188">
        <v>6074</v>
      </c>
      <c r="CX141" s="188">
        <v>0</v>
      </c>
      <c r="CY141" s="188">
        <v>2048</v>
      </c>
      <c r="CZ141" s="188">
        <v>3712</v>
      </c>
      <c r="DA141" s="188">
        <v>8432</v>
      </c>
      <c r="DB141" s="188">
        <v>7364</v>
      </c>
      <c r="DC141" s="188">
        <v>5552</v>
      </c>
      <c r="DD141" s="188">
        <v>-732</v>
      </c>
      <c r="DE141" s="188">
        <v>0</v>
      </c>
      <c r="DF141" s="188">
        <v>0</v>
      </c>
      <c r="DH141" s="188">
        <v>6946</v>
      </c>
      <c r="DI141" s="188">
        <v>0</v>
      </c>
      <c r="DJ141" s="188">
        <v>2342</v>
      </c>
      <c r="DK141" s="188">
        <v>2499</v>
      </c>
      <c r="DL141" s="188">
        <v>2141</v>
      </c>
      <c r="DM141" s="188">
        <v>11531</v>
      </c>
      <c r="DN141" s="188">
        <v>3819</v>
      </c>
      <c r="DO141" s="188">
        <v>1305</v>
      </c>
      <c r="DP141" s="188">
        <v>-284</v>
      </c>
      <c r="DQ141" s="188">
        <v>679</v>
      </c>
      <c r="DS141" s="188">
        <v>7091</v>
      </c>
      <c r="DT141" s="188">
        <v>0</v>
      </c>
      <c r="DU141" s="188">
        <v>1343</v>
      </c>
      <c r="DV141" s="188">
        <v>2043</v>
      </c>
      <c r="DW141" s="188">
        <v>7189</v>
      </c>
      <c r="DX141" s="188">
        <v>8147</v>
      </c>
      <c r="DY141" s="188">
        <v>4795</v>
      </c>
      <c r="DZ141" s="188">
        <v>452</v>
      </c>
      <c r="EA141" s="188">
        <v>-151</v>
      </c>
      <c r="EB141" s="188">
        <v>630</v>
      </c>
      <c r="ED141" s="188">
        <v>7085</v>
      </c>
      <c r="EE141" s="188">
        <v>0</v>
      </c>
      <c r="EF141" s="188">
        <v>1259</v>
      </c>
      <c r="EG141" s="188">
        <v>1015</v>
      </c>
      <c r="EH141" s="188">
        <v>5121</v>
      </c>
      <c r="EI141" s="188">
        <v>12309</v>
      </c>
      <c r="EJ141" s="188">
        <v>6525</v>
      </c>
      <c r="EK141" s="188">
        <v>-1528</v>
      </c>
      <c r="EL141" s="188">
        <v>-100</v>
      </c>
      <c r="EM141" s="188">
        <v>0</v>
      </c>
      <c r="EO141" s="188">
        <v>6606</v>
      </c>
      <c r="EP141" s="188">
        <v>0</v>
      </c>
      <c r="EQ141" s="188">
        <v>5438</v>
      </c>
      <c r="ER141" s="188">
        <v>2853</v>
      </c>
      <c r="ES141" s="188">
        <v>2535</v>
      </c>
      <c r="ET141" s="188">
        <v>9348</v>
      </c>
      <c r="EU141" s="188">
        <v>5178</v>
      </c>
      <c r="EV141" s="188">
        <v>-119</v>
      </c>
      <c r="EW141" s="188">
        <v>0</v>
      </c>
      <c r="EX141" s="188">
        <v>0</v>
      </c>
      <c r="EZ141" s="188">
        <v>6862</v>
      </c>
      <c r="FA141" s="188">
        <v>0</v>
      </c>
      <c r="FB141" s="188">
        <v>5093</v>
      </c>
      <c r="FC141" s="188">
        <v>4589</v>
      </c>
      <c r="FD141" s="188">
        <v>4585</v>
      </c>
      <c r="FE141" s="188">
        <v>5739</v>
      </c>
      <c r="FF141" s="188">
        <v>3968</v>
      </c>
      <c r="FG141" s="188">
        <v>-527</v>
      </c>
      <c r="FH141" s="188">
        <v>-278</v>
      </c>
      <c r="FI141" s="188">
        <v>739</v>
      </c>
      <c r="FK141" s="188">
        <v>5044</v>
      </c>
      <c r="FL141" s="188">
        <v>0</v>
      </c>
      <c r="FM141" s="188">
        <v>6288</v>
      </c>
      <c r="FN141" s="188">
        <v>4792</v>
      </c>
      <c r="FO141" s="188">
        <v>1659</v>
      </c>
      <c r="FP141" s="188">
        <v>10276</v>
      </c>
      <c r="FQ141" s="188">
        <v>4190</v>
      </c>
      <c r="FR141" s="188">
        <v>-886</v>
      </c>
      <c r="FS141" s="188">
        <v>-81</v>
      </c>
      <c r="FT141" s="188">
        <v>36</v>
      </c>
      <c r="FV141" s="188">
        <v>5885</v>
      </c>
      <c r="FW141" s="188">
        <v>0</v>
      </c>
      <c r="FX141" s="188">
        <v>1955</v>
      </c>
      <c r="FY141" s="188">
        <v>3902</v>
      </c>
      <c r="FZ141" s="188">
        <v>6671</v>
      </c>
      <c r="GA141" s="188">
        <v>6595</v>
      </c>
      <c r="GB141" s="188">
        <v>5645</v>
      </c>
      <c r="GC141" s="188">
        <v>-628</v>
      </c>
      <c r="GD141" s="188">
        <v>-110</v>
      </c>
      <c r="GE141" s="188">
        <v>39</v>
      </c>
      <c r="GG141" s="188">
        <v>4910</v>
      </c>
      <c r="GH141" s="188">
        <v>0</v>
      </c>
      <c r="GI141" s="188">
        <v>7764</v>
      </c>
      <c r="GJ141" s="188">
        <v>2930</v>
      </c>
      <c r="GK141" s="188">
        <v>3767</v>
      </c>
      <c r="GL141" s="188">
        <v>6691</v>
      </c>
      <c r="GM141" s="188">
        <v>4798</v>
      </c>
      <c r="GN141" s="188">
        <v>-1096</v>
      </c>
      <c r="GO141" s="188">
        <v>-232</v>
      </c>
      <c r="GP141" s="188">
        <v>638</v>
      </c>
      <c r="GR141" s="188">
        <v>6459</v>
      </c>
      <c r="GS141" s="188">
        <v>0</v>
      </c>
      <c r="GT141" s="188">
        <v>1780</v>
      </c>
      <c r="GU141" s="188">
        <v>2409</v>
      </c>
      <c r="GV141" s="188">
        <v>4968</v>
      </c>
      <c r="GW141" s="188">
        <v>12042</v>
      </c>
      <c r="GX141" s="188">
        <v>5176</v>
      </c>
      <c r="GY141" s="188">
        <v>-812</v>
      </c>
      <c r="GZ141" s="188">
        <v>0</v>
      </c>
      <c r="HA141" s="188">
        <v>0</v>
      </c>
      <c r="HC141" s="188">
        <v>6073</v>
      </c>
      <c r="HD141" s="188">
        <v>0</v>
      </c>
      <c r="HE141" s="188">
        <v>1651</v>
      </c>
      <c r="HF141" s="188">
        <v>3658</v>
      </c>
      <c r="HG141" s="188">
        <v>7216</v>
      </c>
      <c r="HH141" s="188">
        <v>9878</v>
      </c>
      <c r="HI141" s="188">
        <v>5233</v>
      </c>
      <c r="HJ141" s="188">
        <v>-1372</v>
      </c>
      <c r="HK141" s="188">
        <v>0</v>
      </c>
      <c r="HL141" s="188">
        <v>0</v>
      </c>
      <c r="HN141" s="188">
        <v>7080</v>
      </c>
      <c r="HO141" s="188">
        <v>0</v>
      </c>
      <c r="HP141" s="188">
        <v>1206</v>
      </c>
      <c r="HQ141" s="188">
        <v>1182</v>
      </c>
      <c r="HR141" s="188">
        <v>4535</v>
      </c>
      <c r="HS141" s="188">
        <v>12389</v>
      </c>
      <c r="HT141" s="188">
        <v>6413</v>
      </c>
      <c r="HU141" s="188">
        <v>-1186</v>
      </c>
      <c r="HV141" s="188">
        <v>-151</v>
      </c>
      <c r="HW141" s="188">
        <v>0</v>
      </c>
      <c r="HY141" s="188">
        <v>5963</v>
      </c>
      <c r="HZ141" s="188">
        <v>0</v>
      </c>
      <c r="IA141" s="188">
        <v>6757</v>
      </c>
      <c r="IB141" s="188">
        <v>5052</v>
      </c>
      <c r="IC141" s="188">
        <v>3847</v>
      </c>
      <c r="ID141" s="188">
        <v>3509</v>
      </c>
      <c r="IE141" s="188">
        <v>5288</v>
      </c>
      <c r="IF141" s="188">
        <v>-520</v>
      </c>
      <c r="IG141" s="188">
        <v>-190</v>
      </c>
      <c r="IH141" s="188">
        <v>367</v>
      </c>
      <c r="IJ141" s="188">
        <v>7073</v>
      </c>
      <c r="IK141" s="188">
        <v>0</v>
      </c>
      <c r="IL141" s="188">
        <v>1039</v>
      </c>
      <c r="IM141" s="188">
        <v>2418</v>
      </c>
      <c r="IN141" s="188">
        <v>7864</v>
      </c>
      <c r="IO141" s="188">
        <v>6297</v>
      </c>
      <c r="IP141" s="188">
        <v>6511</v>
      </c>
      <c r="IQ141" s="188">
        <v>-208</v>
      </c>
      <c r="IR141" s="188">
        <v>-151</v>
      </c>
      <c r="IS141" s="188">
        <v>0</v>
      </c>
      <c r="IU141" s="188">
        <v>5968</v>
      </c>
      <c r="IV141" s="188">
        <v>0</v>
      </c>
      <c r="IW141" s="188">
        <v>7085</v>
      </c>
      <c r="IX141" s="188">
        <v>4012</v>
      </c>
      <c r="IY141" s="188">
        <v>2591</v>
      </c>
      <c r="IZ141" s="188">
        <v>4819</v>
      </c>
      <c r="JA141" s="188">
        <v>5203</v>
      </c>
      <c r="JB141" s="188">
        <v>195</v>
      </c>
      <c r="JC141" s="188">
        <v>-155</v>
      </c>
      <c r="JD141" s="188">
        <v>216</v>
      </c>
      <c r="JF141" s="188">
        <v>6974</v>
      </c>
      <c r="JG141" s="188">
        <v>0</v>
      </c>
      <c r="JH141" s="188">
        <v>6562</v>
      </c>
      <c r="JI141" s="188">
        <v>7380</v>
      </c>
      <c r="JJ141" s="188">
        <v>2997</v>
      </c>
      <c r="JK141" s="188">
        <v>3297</v>
      </c>
      <c r="JL141" s="188">
        <v>4116</v>
      </c>
      <c r="JM141" s="188">
        <v>-2270</v>
      </c>
      <c r="JN141" s="188">
        <v>0</v>
      </c>
      <c r="JO141" s="188">
        <v>35</v>
      </c>
      <c r="JQ141" s="188">
        <v>7080</v>
      </c>
      <c r="JR141" s="188">
        <v>0</v>
      </c>
      <c r="JS141" s="188">
        <v>874</v>
      </c>
      <c r="JT141" s="188">
        <v>1978</v>
      </c>
      <c r="JU141" s="188">
        <v>9327</v>
      </c>
      <c r="JV141" s="188">
        <v>5239</v>
      </c>
      <c r="JW141" s="188">
        <v>6531</v>
      </c>
      <c r="JX141" s="188">
        <v>-1076</v>
      </c>
      <c r="JY141" s="188">
        <v>-151</v>
      </c>
      <c r="JZ141" s="188">
        <v>0</v>
      </c>
      <c r="KB141" s="188">
        <v>4641</v>
      </c>
      <c r="KC141" s="188">
        <v>0</v>
      </c>
      <c r="KD141" s="188">
        <v>7277</v>
      </c>
      <c r="KE141" s="188">
        <v>1276</v>
      </c>
      <c r="KF141" s="188">
        <v>2303</v>
      </c>
      <c r="KG141" s="188">
        <v>8166</v>
      </c>
      <c r="KH141" s="188">
        <v>3995</v>
      </c>
      <c r="KI141" s="188">
        <v>-265</v>
      </c>
      <c r="KJ141" s="188">
        <v>-233</v>
      </c>
      <c r="KK141" s="188">
        <v>707</v>
      </c>
      <c r="KM141" s="188">
        <v>7099</v>
      </c>
      <c r="KN141" s="188">
        <v>0</v>
      </c>
      <c r="KO141" s="188">
        <v>7420</v>
      </c>
      <c r="KP141" s="188">
        <v>2928</v>
      </c>
      <c r="KQ141" s="188">
        <v>3167</v>
      </c>
      <c r="KR141" s="188">
        <v>3113</v>
      </c>
      <c r="KS141" s="188">
        <v>3870</v>
      </c>
      <c r="KT141" s="188">
        <v>3401</v>
      </c>
      <c r="KU141" s="188">
        <v>-176</v>
      </c>
      <c r="KV141" s="188">
        <v>19</v>
      </c>
      <c r="KX141" s="188">
        <v>6090</v>
      </c>
      <c r="KY141" s="188">
        <v>0</v>
      </c>
      <c r="KZ141" s="188">
        <v>1052</v>
      </c>
      <c r="LA141" s="188">
        <v>3343</v>
      </c>
      <c r="LB141" s="188">
        <v>6619</v>
      </c>
      <c r="LC141" s="188">
        <v>9287</v>
      </c>
      <c r="LD141" s="188">
        <v>6258</v>
      </c>
      <c r="LE141" s="188">
        <v>-1144</v>
      </c>
      <c r="LF141" s="188">
        <v>-151</v>
      </c>
      <c r="LG141" s="188">
        <v>0</v>
      </c>
      <c r="LI141" s="188">
        <v>7101</v>
      </c>
      <c r="LJ141" s="188">
        <v>0</v>
      </c>
      <c r="LK141" s="188">
        <v>6982</v>
      </c>
      <c r="LL141" s="188">
        <v>2548</v>
      </c>
      <c r="LM141" s="188">
        <v>4508</v>
      </c>
      <c r="LN141" s="188">
        <v>2063</v>
      </c>
      <c r="LO141" s="188">
        <v>3975</v>
      </c>
      <c r="LP141" s="188">
        <v>4146</v>
      </c>
      <c r="LQ141" s="188">
        <v>-175</v>
      </c>
      <c r="LR141" s="188">
        <v>33</v>
      </c>
      <c r="LT141" s="188">
        <v>6091</v>
      </c>
      <c r="LU141" s="188">
        <v>0</v>
      </c>
      <c r="LV141" s="188">
        <v>938</v>
      </c>
      <c r="LW141" s="188">
        <v>3822</v>
      </c>
      <c r="LX141" s="188">
        <v>6658</v>
      </c>
      <c r="LY141" s="188">
        <v>4467</v>
      </c>
      <c r="LZ141" s="188">
        <v>7124</v>
      </c>
      <c r="MA141" s="188">
        <v>559</v>
      </c>
      <c r="MB141" s="188">
        <v>-151</v>
      </c>
      <c r="MC141" s="188">
        <v>0</v>
      </c>
    </row>
    <row r="142" spans="2:341">
      <c r="B142" s="208">
        <f t="shared" si="40"/>
        <v>6413.666666666667</v>
      </c>
      <c r="C142" s="208">
        <f t="shared" si="41"/>
        <v>0</v>
      </c>
      <c r="D142" s="208">
        <f t="shared" si="42"/>
        <v>3937.1666666666665</v>
      </c>
      <c r="E142" s="208">
        <f t="shared" si="43"/>
        <v>3109.1333333333332</v>
      </c>
      <c r="F142" s="208">
        <f t="shared" si="44"/>
        <v>4809.0333333333338</v>
      </c>
      <c r="G142" s="208">
        <f t="shared" si="45"/>
        <v>7091.3</v>
      </c>
      <c r="H142" s="208">
        <f t="shared" si="46"/>
        <v>5134.7333333333336</v>
      </c>
      <c r="I142" s="208">
        <f t="shared" si="47"/>
        <v>-276.56666666666666</v>
      </c>
      <c r="J142" s="208">
        <f t="shared" si="48"/>
        <v>-143.63333333333333</v>
      </c>
      <c r="K142" s="208">
        <f t="shared" si="49"/>
        <v>175.76666666666668</v>
      </c>
      <c r="M142" s="188">
        <v>7079</v>
      </c>
      <c r="N142" s="188">
        <v>0</v>
      </c>
      <c r="O142" s="188">
        <v>2000</v>
      </c>
      <c r="P142" s="188">
        <v>2791</v>
      </c>
      <c r="Q142" s="188">
        <v>9925</v>
      </c>
      <c r="R142" s="188">
        <v>4122</v>
      </c>
      <c r="S142" s="188">
        <v>6079</v>
      </c>
      <c r="T142" s="188">
        <v>-1691</v>
      </c>
      <c r="U142" s="188">
        <v>-151</v>
      </c>
      <c r="V142" s="188">
        <v>0</v>
      </c>
      <c r="X142" s="188">
        <v>7076</v>
      </c>
      <c r="Y142" s="188">
        <v>0</v>
      </c>
      <c r="Z142" s="188">
        <v>1550</v>
      </c>
      <c r="AA142" s="188">
        <v>778</v>
      </c>
      <c r="AB142" s="188">
        <v>6422</v>
      </c>
      <c r="AC142" s="188">
        <v>12386</v>
      </c>
      <c r="AD142" s="188">
        <v>4442</v>
      </c>
      <c r="AE142" s="188">
        <v>-1734</v>
      </c>
      <c r="AF142" s="188">
        <v>-102</v>
      </c>
      <c r="AG142" s="188">
        <v>72</v>
      </c>
      <c r="AI142" s="188">
        <v>6896</v>
      </c>
      <c r="AJ142" s="188">
        <v>0</v>
      </c>
      <c r="AK142" s="188">
        <v>7325</v>
      </c>
      <c r="AL142" s="188">
        <v>3039</v>
      </c>
      <c r="AM142" s="188">
        <v>1788</v>
      </c>
      <c r="AN142" s="188">
        <v>6660</v>
      </c>
      <c r="AO142" s="188">
        <v>3780</v>
      </c>
      <c r="AP142" s="188">
        <v>-169</v>
      </c>
      <c r="AQ142" s="188">
        <v>-262</v>
      </c>
      <c r="AR142" s="188">
        <v>353</v>
      </c>
      <c r="AT142" s="188">
        <v>7083</v>
      </c>
      <c r="AU142" s="188">
        <v>0</v>
      </c>
      <c r="AV142" s="188">
        <v>1312</v>
      </c>
      <c r="AW142" s="188">
        <v>2132</v>
      </c>
      <c r="AX142" s="188">
        <v>7811</v>
      </c>
      <c r="AY142" s="188">
        <v>8247</v>
      </c>
      <c r="AZ142" s="188">
        <v>6104</v>
      </c>
      <c r="BA142" s="188">
        <v>-1866</v>
      </c>
      <c r="BB142" s="188">
        <v>-151</v>
      </c>
      <c r="BC142" s="188">
        <v>0</v>
      </c>
      <c r="BE142" s="188">
        <v>5986</v>
      </c>
      <c r="BF142" s="188">
        <v>0</v>
      </c>
      <c r="BG142" s="188">
        <v>6480</v>
      </c>
      <c r="BH142" s="188">
        <v>6167</v>
      </c>
      <c r="BI142" s="188">
        <v>3099</v>
      </c>
      <c r="BJ142" s="188">
        <v>2751</v>
      </c>
      <c r="BK142" s="188">
        <v>5183</v>
      </c>
      <c r="BL142" s="188">
        <v>-1645</v>
      </c>
      <c r="BM142" s="188">
        <v>-202</v>
      </c>
      <c r="BN142" s="188">
        <v>148</v>
      </c>
      <c r="BP142" s="188">
        <v>6162</v>
      </c>
      <c r="BQ142" s="188">
        <v>0</v>
      </c>
      <c r="BR142" s="188">
        <v>956</v>
      </c>
      <c r="BS142" s="188">
        <v>1517</v>
      </c>
      <c r="BT142" s="188">
        <v>6731</v>
      </c>
      <c r="BU142" s="188">
        <v>9866</v>
      </c>
      <c r="BV142" s="188">
        <v>6247</v>
      </c>
      <c r="BW142" s="188">
        <v>-803</v>
      </c>
      <c r="BX142" s="188">
        <v>-151</v>
      </c>
      <c r="BY142" s="188">
        <v>0</v>
      </c>
      <c r="CA142" s="188">
        <v>6886</v>
      </c>
      <c r="CB142" s="188">
        <v>0</v>
      </c>
      <c r="CC142" s="188">
        <v>8323</v>
      </c>
      <c r="CD142" s="188">
        <v>3779</v>
      </c>
      <c r="CE142" s="188">
        <v>3790</v>
      </c>
      <c r="CF142" s="188">
        <v>3373</v>
      </c>
      <c r="CG142" s="188">
        <v>4051</v>
      </c>
      <c r="CH142" s="188">
        <v>243</v>
      </c>
      <c r="CI142" s="188">
        <v>-283</v>
      </c>
      <c r="CJ142" s="188">
        <v>565</v>
      </c>
      <c r="CL142" s="188">
        <v>5058</v>
      </c>
      <c r="CM142" s="188">
        <v>0</v>
      </c>
      <c r="CN142" s="188">
        <v>6772</v>
      </c>
      <c r="CO142" s="188">
        <v>5448</v>
      </c>
      <c r="CP142" s="188">
        <v>1617</v>
      </c>
      <c r="CQ142" s="188">
        <v>3280</v>
      </c>
      <c r="CR142" s="188">
        <v>4142</v>
      </c>
      <c r="CS142" s="188">
        <v>3883</v>
      </c>
      <c r="CT142" s="188">
        <v>-100</v>
      </c>
      <c r="CU142" s="188">
        <v>59</v>
      </c>
      <c r="CV142" s="190"/>
      <c r="CW142" s="188">
        <v>6074</v>
      </c>
      <c r="CX142" s="188">
        <v>0</v>
      </c>
      <c r="CY142" s="188">
        <v>2015</v>
      </c>
      <c r="CZ142" s="188">
        <v>3521</v>
      </c>
      <c r="DA142" s="188">
        <v>7882</v>
      </c>
      <c r="DB142" s="188">
        <v>7367</v>
      </c>
      <c r="DC142" s="188">
        <v>5536</v>
      </c>
      <c r="DD142" s="188">
        <v>-613</v>
      </c>
      <c r="DE142" s="188">
        <v>0</v>
      </c>
      <c r="DF142" s="188">
        <v>0</v>
      </c>
      <c r="DH142" s="188">
        <v>6954</v>
      </c>
      <c r="DI142" s="188">
        <v>0</v>
      </c>
      <c r="DJ142" s="188">
        <v>2247</v>
      </c>
      <c r="DK142" s="188">
        <v>2344</v>
      </c>
      <c r="DL142" s="188">
        <v>1966</v>
      </c>
      <c r="DM142" s="188">
        <v>11564</v>
      </c>
      <c r="DN142" s="188">
        <v>3819</v>
      </c>
      <c r="DO142" s="188">
        <v>1471</v>
      </c>
      <c r="DP142" s="188">
        <v>-284</v>
      </c>
      <c r="DQ142" s="188">
        <v>680</v>
      </c>
      <c r="DS142" s="188">
        <v>7093</v>
      </c>
      <c r="DT142" s="188">
        <v>0</v>
      </c>
      <c r="DU142" s="188">
        <v>1255</v>
      </c>
      <c r="DV142" s="188">
        <v>1801</v>
      </c>
      <c r="DW142" s="188">
        <v>6917</v>
      </c>
      <c r="DX142" s="188">
        <v>8176</v>
      </c>
      <c r="DY142" s="188">
        <v>4795</v>
      </c>
      <c r="DZ142" s="188">
        <v>396</v>
      </c>
      <c r="EA142" s="188">
        <v>-150</v>
      </c>
      <c r="EB142" s="188">
        <v>631</v>
      </c>
      <c r="ED142" s="188">
        <v>7078</v>
      </c>
      <c r="EE142" s="188">
        <v>0</v>
      </c>
      <c r="EF142" s="188">
        <v>1199</v>
      </c>
      <c r="EG142" s="188">
        <v>991</v>
      </c>
      <c r="EH142" s="188">
        <v>4829</v>
      </c>
      <c r="EI142" s="188">
        <v>12217</v>
      </c>
      <c r="EJ142" s="188">
        <v>6525</v>
      </c>
      <c r="EK142" s="188">
        <v>-1794</v>
      </c>
      <c r="EL142" s="188">
        <v>-100</v>
      </c>
      <c r="EM142" s="188">
        <v>0</v>
      </c>
      <c r="EO142" s="188">
        <v>6602</v>
      </c>
      <c r="EP142" s="188">
        <v>0</v>
      </c>
      <c r="EQ142" s="188">
        <v>5443</v>
      </c>
      <c r="ER142" s="188">
        <v>2838</v>
      </c>
      <c r="ES142" s="188">
        <v>2323</v>
      </c>
      <c r="ET142" s="188">
        <v>9238</v>
      </c>
      <c r="EU142" s="188">
        <v>5178</v>
      </c>
      <c r="EV142" s="188">
        <v>-232</v>
      </c>
      <c r="EW142" s="188">
        <v>0</v>
      </c>
      <c r="EX142" s="188">
        <v>0</v>
      </c>
      <c r="EZ142" s="188">
        <v>6865</v>
      </c>
      <c r="FA142" s="188">
        <v>0</v>
      </c>
      <c r="FB142" s="188">
        <v>5089</v>
      </c>
      <c r="FC142" s="188">
        <v>4612</v>
      </c>
      <c r="FD142" s="188">
        <v>4062</v>
      </c>
      <c r="FE142" s="188">
        <v>5730</v>
      </c>
      <c r="FF142" s="188">
        <v>3968</v>
      </c>
      <c r="FG142" s="188">
        <v>-464</v>
      </c>
      <c r="FH142" s="188">
        <v>-278</v>
      </c>
      <c r="FI142" s="188">
        <v>738</v>
      </c>
      <c r="FK142" s="188">
        <v>5044</v>
      </c>
      <c r="FL142" s="188">
        <v>0</v>
      </c>
      <c r="FM142" s="188">
        <v>6175</v>
      </c>
      <c r="FN142" s="188">
        <v>4592</v>
      </c>
      <c r="FO142" s="188">
        <v>1492</v>
      </c>
      <c r="FP142" s="188">
        <v>10239</v>
      </c>
      <c r="FQ142" s="188">
        <v>4190</v>
      </c>
      <c r="FR142" s="188">
        <v>-927</v>
      </c>
      <c r="FS142" s="188">
        <v>-81</v>
      </c>
      <c r="FT142" s="188">
        <v>36</v>
      </c>
      <c r="FV142" s="188">
        <v>5887</v>
      </c>
      <c r="FW142" s="188">
        <v>0</v>
      </c>
      <c r="FX142" s="188">
        <v>1922</v>
      </c>
      <c r="FY142" s="188">
        <v>3712</v>
      </c>
      <c r="FZ142" s="188">
        <v>6538</v>
      </c>
      <c r="GA142" s="188">
        <v>6474</v>
      </c>
      <c r="GB142" s="188">
        <v>5645</v>
      </c>
      <c r="GC142" s="188">
        <v>-614</v>
      </c>
      <c r="GD142" s="188">
        <v>-100</v>
      </c>
      <c r="GE142" s="188">
        <v>39</v>
      </c>
      <c r="GG142" s="188">
        <v>4907</v>
      </c>
      <c r="GH142" s="188">
        <v>0</v>
      </c>
      <c r="GI142" s="188">
        <v>7723</v>
      </c>
      <c r="GJ142" s="188">
        <v>2767</v>
      </c>
      <c r="GK142" s="188">
        <v>3494</v>
      </c>
      <c r="GL142" s="188">
        <v>6731</v>
      </c>
      <c r="GM142" s="188">
        <v>4798</v>
      </c>
      <c r="GN142" s="188">
        <v>-1007</v>
      </c>
      <c r="GO142" s="188">
        <v>-232</v>
      </c>
      <c r="GP142" s="188">
        <v>637</v>
      </c>
      <c r="GR142" s="188">
        <v>6460</v>
      </c>
      <c r="GS142" s="188">
        <v>0</v>
      </c>
      <c r="GT142" s="188">
        <v>1728</v>
      </c>
      <c r="GU142" s="188">
        <v>2118</v>
      </c>
      <c r="GV142" s="188">
        <v>4663</v>
      </c>
      <c r="GW142" s="188">
        <v>12261</v>
      </c>
      <c r="GX142" s="188">
        <v>5176</v>
      </c>
      <c r="GY142" s="188">
        <v>-826</v>
      </c>
      <c r="GZ142" s="188">
        <v>0</v>
      </c>
      <c r="HA142" s="188">
        <v>0</v>
      </c>
      <c r="HC142" s="188">
        <v>6068</v>
      </c>
      <c r="HD142" s="188">
        <v>0</v>
      </c>
      <c r="HE142" s="188">
        <v>1672</v>
      </c>
      <c r="HF142" s="188">
        <v>3551</v>
      </c>
      <c r="HG142" s="188">
        <v>7199</v>
      </c>
      <c r="HH142" s="188">
        <v>9807</v>
      </c>
      <c r="HI142" s="188">
        <v>5218</v>
      </c>
      <c r="HJ142" s="188">
        <v>-1309</v>
      </c>
      <c r="HK142" s="188">
        <v>0</v>
      </c>
      <c r="HL142" s="188">
        <v>0</v>
      </c>
      <c r="HN142" s="188">
        <v>7077</v>
      </c>
      <c r="HO142" s="188">
        <v>0</v>
      </c>
      <c r="HP142" s="188">
        <v>1149</v>
      </c>
      <c r="HQ142" s="188">
        <v>1100</v>
      </c>
      <c r="HR142" s="188">
        <v>4158</v>
      </c>
      <c r="HS142" s="188">
        <v>12383</v>
      </c>
      <c r="HT142" s="188">
        <v>6413</v>
      </c>
      <c r="HU142" s="188">
        <v>-1315</v>
      </c>
      <c r="HV142" s="188">
        <v>-151</v>
      </c>
      <c r="HW142" s="188">
        <v>0</v>
      </c>
      <c r="HY142" s="188">
        <v>5967</v>
      </c>
      <c r="HZ142" s="188">
        <v>0</v>
      </c>
      <c r="IA142" s="188">
        <v>6736</v>
      </c>
      <c r="IB142" s="188">
        <v>4777</v>
      </c>
      <c r="IC142" s="188">
        <v>3503</v>
      </c>
      <c r="ID142" s="188">
        <v>3500</v>
      </c>
      <c r="IE142" s="188">
        <v>5288</v>
      </c>
      <c r="IF142" s="188">
        <v>-423</v>
      </c>
      <c r="IG142" s="188">
        <v>-190</v>
      </c>
      <c r="IH142" s="188">
        <v>346</v>
      </c>
      <c r="IJ142" s="188">
        <v>7081</v>
      </c>
      <c r="IK142" s="188">
        <v>0</v>
      </c>
      <c r="IL142" s="188">
        <v>1012</v>
      </c>
      <c r="IM142" s="188">
        <v>2248</v>
      </c>
      <c r="IN142" s="188">
        <v>7833</v>
      </c>
      <c r="IO142" s="188">
        <v>6276</v>
      </c>
      <c r="IP142" s="188">
        <v>6511</v>
      </c>
      <c r="IQ142" s="188">
        <v>-401</v>
      </c>
      <c r="IR142" s="188">
        <v>-151</v>
      </c>
      <c r="IS142" s="188">
        <v>0</v>
      </c>
      <c r="IU142" s="188">
        <v>5967</v>
      </c>
      <c r="IV142" s="188">
        <v>0</v>
      </c>
      <c r="IW142" s="188">
        <v>7016</v>
      </c>
      <c r="IX142" s="188">
        <v>3876</v>
      </c>
      <c r="IY142" s="188">
        <v>2248</v>
      </c>
      <c r="IZ142" s="188">
        <v>4794</v>
      </c>
      <c r="JA142" s="188">
        <v>5203</v>
      </c>
      <c r="JB142" s="188">
        <v>278</v>
      </c>
      <c r="JC142" s="188">
        <v>-155</v>
      </c>
      <c r="JD142" s="188">
        <v>194</v>
      </c>
      <c r="JF142" s="188">
        <v>6975</v>
      </c>
      <c r="JG142" s="188">
        <v>0</v>
      </c>
      <c r="JH142" s="188">
        <v>6509</v>
      </c>
      <c r="JI142" s="188">
        <v>6876</v>
      </c>
      <c r="JJ142" s="188">
        <v>2701</v>
      </c>
      <c r="JK142" s="188">
        <v>3322</v>
      </c>
      <c r="JL142" s="188">
        <v>4116</v>
      </c>
      <c r="JM142" s="188">
        <v>-2179</v>
      </c>
      <c r="JN142" s="188">
        <v>0</v>
      </c>
      <c r="JO142" s="188">
        <v>36</v>
      </c>
      <c r="JQ142" s="188">
        <v>7075</v>
      </c>
      <c r="JR142" s="188">
        <v>0</v>
      </c>
      <c r="JS142" s="188">
        <v>859</v>
      </c>
      <c r="JT142" s="188">
        <v>1940</v>
      </c>
      <c r="JU142" s="188">
        <v>8921</v>
      </c>
      <c r="JV142" s="188">
        <v>5139</v>
      </c>
      <c r="JW142" s="188">
        <v>6530</v>
      </c>
      <c r="JX142" s="188">
        <v>-966</v>
      </c>
      <c r="JY142" s="188">
        <v>-151</v>
      </c>
      <c r="JZ142" s="188">
        <v>0</v>
      </c>
      <c r="KB142" s="188">
        <v>4637</v>
      </c>
      <c r="KC142" s="188">
        <v>0</v>
      </c>
      <c r="KD142" s="188">
        <v>7321</v>
      </c>
      <c r="KE142" s="188">
        <v>1371</v>
      </c>
      <c r="KF142" s="188">
        <v>2216</v>
      </c>
      <c r="KG142" s="188">
        <v>8057</v>
      </c>
      <c r="KH142" s="188">
        <v>3995</v>
      </c>
      <c r="KI142" s="188">
        <v>-68</v>
      </c>
      <c r="KJ142" s="188">
        <v>-232</v>
      </c>
      <c r="KK142" s="188">
        <v>690</v>
      </c>
      <c r="KM142" s="188">
        <v>7094</v>
      </c>
      <c r="KN142" s="188">
        <v>0</v>
      </c>
      <c r="KO142" s="188">
        <v>7295</v>
      </c>
      <c r="KP142" s="188">
        <v>2870</v>
      </c>
      <c r="KQ142" s="188">
        <v>2808</v>
      </c>
      <c r="KR142" s="188">
        <v>3138</v>
      </c>
      <c r="KS142" s="188">
        <v>3870</v>
      </c>
      <c r="KT142" s="188">
        <v>3407</v>
      </c>
      <c r="KU142" s="188">
        <v>-176</v>
      </c>
      <c r="KV142" s="188">
        <v>19</v>
      </c>
      <c r="KX142" s="188">
        <v>6087</v>
      </c>
      <c r="KY142" s="188">
        <v>0</v>
      </c>
      <c r="KZ142" s="188">
        <v>1047</v>
      </c>
      <c r="LA142" s="188">
        <v>3280</v>
      </c>
      <c r="LB142" s="188">
        <v>6279</v>
      </c>
      <c r="LC142" s="188">
        <v>9205</v>
      </c>
      <c r="LD142" s="188">
        <v>6253</v>
      </c>
      <c r="LE142" s="188">
        <v>-1402</v>
      </c>
      <c r="LF142" s="188">
        <v>-150</v>
      </c>
      <c r="LG142" s="188">
        <v>0</v>
      </c>
      <c r="LI142" s="188">
        <v>7103</v>
      </c>
      <c r="LJ142" s="188">
        <v>0</v>
      </c>
      <c r="LK142" s="188">
        <v>6981</v>
      </c>
      <c r="LL142" s="188">
        <v>2530</v>
      </c>
      <c r="LM142" s="188">
        <v>4240</v>
      </c>
      <c r="LN142" s="188">
        <v>2022</v>
      </c>
      <c r="LO142" s="188">
        <v>3975</v>
      </c>
      <c r="LP142" s="188">
        <v>4156</v>
      </c>
      <c r="LQ142" s="188">
        <v>-175</v>
      </c>
      <c r="LR142" s="188">
        <v>30</v>
      </c>
      <c r="LT142" s="188">
        <v>6089</v>
      </c>
      <c r="LU142" s="188">
        <v>0</v>
      </c>
      <c r="LV142" s="188">
        <v>1004</v>
      </c>
      <c r="LW142" s="188">
        <v>3908</v>
      </c>
      <c r="LX142" s="188">
        <v>6816</v>
      </c>
      <c r="LY142" s="188">
        <v>4414</v>
      </c>
      <c r="LZ142" s="188">
        <v>7012</v>
      </c>
      <c r="MA142" s="188">
        <v>317</v>
      </c>
      <c r="MB142" s="188">
        <v>-151</v>
      </c>
      <c r="MC142" s="188">
        <v>0</v>
      </c>
    </row>
    <row r="143" spans="2:341">
      <c r="B143" s="208">
        <f t="shared" si="40"/>
        <v>6414.2333333333336</v>
      </c>
      <c r="C143" s="208">
        <f t="shared" si="41"/>
        <v>0</v>
      </c>
      <c r="D143" s="208">
        <f t="shared" si="42"/>
        <v>3901.3</v>
      </c>
      <c r="E143" s="208">
        <f t="shared" si="43"/>
        <v>3006.8333333333335</v>
      </c>
      <c r="F143" s="208">
        <f t="shared" si="44"/>
        <v>4564.5666666666666</v>
      </c>
      <c r="G143" s="208">
        <f t="shared" si="45"/>
        <v>7081.7333333333336</v>
      </c>
      <c r="H143" s="208">
        <f t="shared" si="46"/>
        <v>5126.7333333333336</v>
      </c>
      <c r="I143" s="208">
        <f t="shared" si="47"/>
        <v>-199.46666666666667</v>
      </c>
      <c r="J143" s="208">
        <f t="shared" si="48"/>
        <v>-144.33333333333334</v>
      </c>
      <c r="K143" s="208">
        <f t="shared" si="49"/>
        <v>172.66666666666666</v>
      </c>
      <c r="M143" s="188">
        <v>7087</v>
      </c>
      <c r="N143" s="188">
        <v>0</v>
      </c>
      <c r="O143" s="188">
        <v>1926</v>
      </c>
      <c r="P143" s="188">
        <v>2812</v>
      </c>
      <c r="Q143" s="188">
        <v>9619</v>
      </c>
      <c r="R143" s="188">
        <v>4104</v>
      </c>
      <c r="S143" s="188">
        <v>6078</v>
      </c>
      <c r="T143" s="188">
        <v>-1537</v>
      </c>
      <c r="U143" s="188">
        <v>-151</v>
      </c>
      <c r="V143" s="188">
        <v>0</v>
      </c>
      <c r="X143" s="188">
        <v>7077</v>
      </c>
      <c r="Y143" s="188">
        <v>0</v>
      </c>
      <c r="Z143" s="188">
        <v>1549</v>
      </c>
      <c r="AA143" s="188">
        <v>660</v>
      </c>
      <c r="AB143" s="188">
        <v>6006</v>
      </c>
      <c r="AC143" s="188">
        <v>12277</v>
      </c>
      <c r="AD143" s="188">
        <v>4442</v>
      </c>
      <c r="AE143" s="188">
        <v>-1433</v>
      </c>
      <c r="AF143" s="188">
        <v>-102</v>
      </c>
      <c r="AG143" s="188">
        <v>62</v>
      </c>
      <c r="AI143" s="188">
        <v>6896</v>
      </c>
      <c r="AJ143" s="188">
        <v>0</v>
      </c>
      <c r="AK143" s="188">
        <v>7094</v>
      </c>
      <c r="AL143" s="188">
        <v>2874</v>
      </c>
      <c r="AM143" s="188">
        <v>1840</v>
      </c>
      <c r="AN143" s="188">
        <v>6728</v>
      </c>
      <c r="AO143" s="188">
        <v>3780</v>
      </c>
      <c r="AP143" s="188">
        <v>9</v>
      </c>
      <c r="AQ143" s="188">
        <v>-262</v>
      </c>
      <c r="AR143" s="188">
        <v>337</v>
      </c>
      <c r="AT143" s="188">
        <v>7084</v>
      </c>
      <c r="AU143" s="188">
        <v>0</v>
      </c>
      <c r="AV143" s="188">
        <v>1331</v>
      </c>
      <c r="AW143" s="188">
        <v>2140</v>
      </c>
      <c r="AX143" s="188">
        <v>7299</v>
      </c>
      <c r="AY143" s="188">
        <v>8202</v>
      </c>
      <c r="AZ143" s="188">
        <v>6105</v>
      </c>
      <c r="BA143" s="188">
        <v>-1758</v>
      </c>
      <c r="BB143" s="188">
        <v>-151</v>
      </c>
      <c r="BC143" s="188">
        <v>0</v>
      </c>
      <c r="BE143" s="188">
        <v>5984</v>
      </c>
      <c r="BF143" s="188">
        <v>0</v>
      </c>
      <c r="BG143" s="188">
        <v>6479</v>
      </c>
      <c r="BH143" s="188">
        <v>5954</v>
      </c>
      <c r="BI143" s="188">
        <v>2866</v>
      </c>
      <c r="BJ143" s="188">
        <v>2784</v>
      </c>
      <c r="BK143" s="188">
        <v>5183</v>
      </c>
      <c r="BL143" s="188">
        <v>-1686</v>
      </c>
      <c r="BM143" s="188">
        <v>-202</v>
      </c>
      <c r="BN143" s="188">
        <v>147</v>
      </c>
      <c r="BP143" s="188">
        <v>6162</v>
      </c>
      <c r="BQ143" s="188">
        <v>0</v>
      </c>
      <c r="BR143" s="188">
        <v>964</v>
      </c>
      <c r="BS143" s="188">
        <v>1437</v>
      </c>
      <c r="BT143" s="188">
        <v>6885</v>
      </c>
      <c r="BU143" s="188">
        <v>9835</v>
      </c>
      <c r="BV143" s="188">
        <v>6148</v>
      </c>
      <c r="BW143" s="188">
        <v>-712</v>
      </c>
      <c r="BX143" s="188">
        <v>-150</v>
      </c>
      <c r="BY143" s="188">
        <v>0</v>
      </c>
      <c r="CA143" s="188">
        <v>6881</v>
      </c>
      <c r="CB143" s="188">
        <v>0</v>
      </c>
      <c r="CC143" s="188">
        <v>8235</v>
      </c>
      <c r="CD143" s="188">
        <v>3670</v>
      </c>
      <c r="CE143" s="188">
        <v>3611</v>
      </c>
      <c r="CF143" s="188">
        <v>3445</v>
      </c>
      <c r="CG143" s="188">
        <v>4051</v>
      </c>
      <c r="CH143" s="188">
        <v>279</v>
      </c>
      <c r="CI143" s="188">
        <v>-283</v>
      </c>
      <c r="CJ143" s="188">
        <v>561</v>
      </c>
      <c r="CL143" s="188">
        <v>5065</v>
      </c>
      <c r="CM143" s="188">
        <v>0</v>
      </c>
      <c r="CN143" s="188">
        <v>6686</v>
      </c>
      <c r="CO143" s="188">
        <v>5377</v>
      </c>
      <c r="CP143" s="188">
        <v>1627</v>
      </c>
      <c r="CQ143" s="188">
        <v>3366</v>
      </c>
      <c r="CR143" s="188">
        <v>4142</v>
      </c>
      <c r="CS143" s="188">
        <v>3895</v>
      </c>
      <c r="CT143" s="188">
        <v>-100</v>
      </c>
      <c r="CU143" s="188">
        <v>59</v>
      </c>
      <c r="CV143" s="190"/>
      <c r="CW143" s="188">
        <v>6067</v>
      </c>
      <c r="CX143" s="188">
        <v>0</v>
      </c>
      <c r="CY143" s="188">
        <v>2032</v>
      </c>
      <c r="CZ143" s="188">
        <v>3408</v>
      </c>
      <c r="DA143" s="188">
        <v>7961</v>
      </c>
      <c r="DB143" s="188">
        <v>7341</v>
      </c>
      <c r="DC143" s="188">
        <v>5520</v>
      </c>
      <c r="DD143" s="188">
        <v>-508</v>
      </c>
      <c r="DE143" s="188">
        <v>0</v>
      </c>
      <c r="DF143" s="188">
        <v>0</v>
      </c>
      <c r="DH143" s="188">
        <v>6949</v>
      </c>
      <c r="DI143" s="188">
        <v>0</v>
      </c>
      <c r="DJ143" s="188">
        <v>2160</v>
      </c>
      <c r="DK143" s="188">
        <v>2456</v>
      </c>
      <c r="DL143" s="188">
        <v>1686</v>
      </c>
      <c r="DM143" s="188">
        <v>11513</v>
      </c>
      <c r="DN143" s="188">
        <v>3819</v>
      </c>
      <c r="DO143" s="188">
        <v>1123</v>
      </c>
      <c r="DP143" s="188">
        <v>-284</v>
      </c>
      <c r="DQ143" s="188">
        <v>679</v>
      </c>
      <c r="DS143" s="188">
        <v>7094</v>
      </c>
      <c r="DT143" s="188">
        <v>0</v>
      </c>
      <c r="DU143" s="188">
        <v>1222</v>
      </c>
      <c r="DV143" s="188">
        <v>1752</v>
      </c>
      <c r="DW143" s="188">
        <v>6307</v>
      </c>
      <c r="DX143" s="188">
        <v>8224</v>
      </c>
      <c r="DY143" s="188">
        <v>4795</v>
      </c>
      <c r="DZ143" s="188">
        <v>322</v>
      </c>
      <c r="EA143" s="188">
        <v>-151</v>
      </c>
      <c r="EB143" s="188">
        <v>631</v>
      </c>
      <c r="ED143" s="188">
        <v>7088</v>
      </c>
      <c r="EE143" s="188">
        <v>0</v>
      </c>
      <c r="EF143" s="188">
        <v>1185</v>
      </c>
      <c r="EG143" s="188">
        <v>905</v>
      </c>
      <c r="EH143" s="188">
        <v>4330</v>
      </c>
      <c r="EI143" s="188">
        <v>12153</v>
      </c>
      <c r="EJ143" s="188">
        <v>6525</v>
      </c>
      <c r="EK143" s="188">
        <v>-1476</v>
      </c>
      <c r="EL143" s="188">
        <v>-100</v>
      </c>
      <c r="EM143" s="188">
        <v>0</v>
      </c>
      <c r="EO143" s="188">
        <v>6609</v>
      </c>
      <c r="EP143" s="188">
        <v>0</v>
      </c>
      <c r="EQ143" s="188">
        <v>5364</v>
      </c>
      <c r="ER143" s="188">
        <v>2761</v>
      </c>
      <c r="ES143" s="188">
        <v>1938</v>
      </c>
      <c r="ET143" s="188">
        <v>9317</v>
      </c>
      <c r="EU143" s="188">
        <v>5178</v>
      </c>
      <c r="EV143" s="188">
        <v>-70</v>
      </c>
      <c r="EW143" s="188">
        <v>0</v>
      </c>
      <c r="EX143" s="188">
        <v>0</v>
      </c>
      <c r="EZ143" s="188">
        <v>6865</v>
      </c>
      <c r="FA143" s="188">
        <v>0</v>
      </c>
      <c r="FB143" s="188">
        <v>5096</v>
      </c>
      <c r="FC143" s="188">
        <v>4523</v>
      </c>
      <c r="FD143" s="188">
        <v>3640</v>
      </c>
      <c r="FE143" s="188">
        <v>5717</v>
      </c>
      <c r="FF143" s="188">
        <v>3968</v>
      </c>
      <c r="FG143" s="188">
        <v>-605</v>
      </c>
      <c r="FH143" s="188">
        <v>-278</v>
      </c>
      <c r="FI143" s="188">
        <v>735</v>
      </c>
      <c r="FK143" s="188">
        <v>5046</v>
      </c>
      <c r="FL143" s="188">
        <v>0</v>
      </c>
      <c r="FM143" s="188">
        <v>6003</v>
      </c>
      <c r="FN143" s="188">
        <v>4335</v>
      </c>
      <c r="FO143" s="188">
        <v>1185</v>
      </c>
      <c r="FP143" s="188">
        <v>10305</v>
      </c>
      <c r="FQ143" s="188">
        <v>4190</v>
      </c>
      <c r="FR143" s="188">
        <v>-791</v>
      </c>
      <c r="FS143" s="188">
        <v>-81</v>
      </c>
      <c r="FT143" s="188">
        <v>36</v>
      </c>
      <c r="FV143" s="188">
        <v>5883</v>
      </c>
      <c r="FW143" s="188">
        <v>0</v>
      </c>
      <c r="FX143" s="188">
        <v>1910</v>
      </c>
      <c r="FY143" s="188">
        <v>3728</v>
      </c>
      <c r="FZ143" s="188">
        <v>6433</v>
      </c>
      <c r="GA143" s="188">
        <v>6281</v>
      </c>
      <c r="GB143" s="188">
        <v>5645</v>
      </c>
      <c r="GC143" s="188">
        <v>-587</v>
      </c>
      <c r="GD143" s="188">
        <v>-100</v>
      </c>
      <c r="GE143" s="188">
        <v>39</v>
      </c>
      <c r="GG143" s="188">
        <v>4908</v>
      </c>
      <c r="GH143" s="188">
        <v>0</v>
      </c>
      <c r="GI143" s="188">
        <v>7682</v>
      </c>
      <c r="GJ143" s="188">
        <v>2533</v>
      </c>
      <c r="GK143" s="188">
        <v>3362</v>
      </c>
      <c r="GL143" s="188">
        <v>6763</v>
      </c>
      <c r="GM143" s="188">
        <v>4798</v>
      </c>
      <c r="GN143" s="188">
        <v>-924</v>
      </c>
      <c r="GO143" s="188">
        <v>-232</v>
      </c>
      <c r="GP143" s="188">
        <v>634</v>
      </c>
      <c r="GR143" s="188">
        <v>6453</v>
      </c>
      <c r="GS143" s="188">
        <v>0</v>
      </c>
      <c r="GT143" s="188">
        <v>1640</v>
      </c>
      <c r="GU143" s="188">
        <v>1846</v>
      </c>
      <c r="GV143" s="188">
        <v>4398</v>
      </c>
      <c r="GW143" s="188">
        <v>12503</v>
      </c>
      <c r="GX143" s="188">
        <v>5176</v>
      </c>
      <c r="GY143" s="188">
        <v>-637</v>
      </c>
      <c r="GZ143" s="188">
        <v>0</v>
      </c>
      <c r="HA143" s="188">
        <v>0</v>
      </c>
      <c r="HC143" s="188">
        <v>6070</v>
      </c>
      <c r="HD143" s="188">
        <v>0</v>
      </c>
      <c r="HE143" s="188">
        <v>1629</v>
      </c>
      <c r="HF143" s="188">
        <v>3361</v>
      </c>
      <c r="HG143" s="188">
        <v>6730</v>
      </c>
      <c r="HH143" s="188">
        <v>9742</v>
      </c>
      <c r="HI143" s="188">
        <v>5220</v>
      </c>
      <c r="HJ143" s="188">
        <v>-1141</v>
      </c>
      <c r="HK143" s="188">
        <v>0</v>
      </c>
      <c r="HL143" s="188">
        <v>0</v>
      </c>
      <c r="HN143" s="188">
        <v>7081</v>
      </c>
      <c r="HO143" s="188">
        <v>0</v>
      </c>
      <c r="HP143" s="188">
        <v>1127</v>
      </c>
      <c r="HQ143" s="188">
        <v>1098</v>
      </c>
      <c r="HR143" s="188">
        <v>3685</v>
      </c>
      <c r="HS143" s="188">
        <v>12446</v>
      </c>
      <c r="HT143" s="188">
        <v>6413</v>
      </c>
      <c r="HU143" s="188">
        <v>-1154</v>
      </c>
      <c r="HV143" s="188">
        <v>-151</v>
      </c>
      <c r="HW143" s="188">
        <v>0</v>
      </c>
      <c r="HY143" s="188">
        <v>5965</v>
      </c>
      <c r="HZ143" s="188">
        <v>0</v>
      </c>
      <c r="IA143" s="188">
        <v>6726</v>
      </c>
      <c r="IB143" s="188">
        <v>4618</v>
      </c>
      <c r="IC143" s="188">
        <v>3255</v>
      </c>
      <c r="ID143" s="188">
        <v>3491</v>
      </c>
      <c r="IE143" s="188">
        <v>5288</v>
      </c>
      <c r="IF143" s="188">
        <v>-310</v>
      </c>
      <c r="IG143" s="188">
        <v>-190</v>
      </c>
      <c r="IH143" s="188">
        <v>325</v>
      </c>
      <c r="IJ143" s="188">
        <v>7078</v>
      </c>
      <c r="IK143" s="188">
        <v>0</v>
      </c>
      <c r="IL143" s="188">
        <v>993</v>
      </c>
      <c r="IM143" s="188">
        <v>2109</v>
      </c>
      <c r="IN143" s="188">
        <v>7441</v>
      </c>
      <c r="IO143" s="188">
        <v>6320</v>
      </c>
      <c r="IP143" s="188">
        <v>6511</v>
      </c>
      <c r="IQ143" s="188">
        <v>-233</v>
      </c>
      <c r="IR143" s="188">
        <v>-150</v>
      </c>
      <c r="IS143" s="188">
        <v>0</v>
      </c>
      <c r="IU143" s="188">
        <v>5969</v>
      </c>
      <c r="IV143" s="188">
        <v>0</v>
      </c>
      <c r="IW143" s="188">
        <v>6942</v>
      </c>
      <c r="IX143" s="188">
        <v>3638</v>
      </c>
      <c r="IY143" s="188">
        <v>2167</v>
      </c>
      <c r="IZ143" s="188">
        <v>4716</v>
      </c>
      <c r="JA143" s="188">
        <v>5203</v>
      </c>
      <c r="JB143" s="188">
        <v>345</v>
      </c>
      <c r="JC143" s="188">
        <v>-155</v>
      </c>
      <c r="JD143" s="188">
        <v>168</v>
      </c>
      <c r="JF143" s="188">
        <v>6971</v>
      </c>
      <c r="JG143" s="188">
        <v>0</v>
      </c>
      <c r="JH143" s="188">
        <v>6536</v>
      </c>
      <c r="JI143" s="188">
        <v>6830</v>
      </c>
      <c r="JJ143" s="188">
        <v>2548</v>
      </c>
      <c r="JK143" s="188">
        <v>3329</v>
      </c>
      <c r="JL143" s="188">
        <v>4116</v>
      </c>
      <c r="JM143" s="188">
        <v>-2242</v>
      </c>
      <c r="JN143" s="188">
        <v>-20</v>
      </c>
      <c r="JO143" s="188">
        <v>35</v>
      </c>
      <c r="JQ143" s="188">
        <v>7077</v>
      </c>
      <c r="JR143" s="188">
        <v>0</v>
      </c>
      <c r="JS143" s="188">
        <v>862</v>
      </c>
      <c r="JT143" s="188">
        <v>1841</v>
      </c>
      <c r="JU143" s="188">
        <v>8650</v>
      </c>
      <c r="JV143" s="188">
        <v>5109</v>
      </c>
      <c r="JW143" s="188">
        <v>6531</v>
      </c>
      <c r="JX143" s="188">
        <v>-946</v>
      </c>
      <c r="JY143" s="188">
        <v>-151</v>
      </c>
      <c r="JZ143" s="188">
        <v>0</v>
      </c>
      <c r="KB143" s="188">
        <v>4640</v>
      </c>
      <c r="KC143" s="188">
        <v>0</v>
      </c>
      <c r="KD143" s="188">
        <v>7343</v>
      </c>
      <c r="KE143" s="188">
        <v>1502</v>
      </c>
      <c r="KF143" s="188">
        <v>1982</v>
      </c>
      <c r="KG143" s="188">
        <v>7804</v>
      </c>
      <c r="KH143" s="188">
        <v>3995</v>
      </c>
      <c r="KI143" s="188">
        <v>91</v>
      </c>
      <c r="KJ143" s="188">
        <v>-232</v>
      </c>
      <c r="KK143" s="188">
        <v>681</v>
      </c>
      <c r="KM143" s="188">
        <v>7095</v>
      </c>
      <c r="KN143" s="188">
        <v>0</v>
      </c>
      <c r="KO143" s="188">
        <v>7229</v>
      </c>
      <c r="KP143" s="188">
        <v>2760</v>
      </c>
      <c r="KQ143" s="188">
        <v>2434</v>
      </c>
      <c r="KR143" s="188">
        <v>3204</v>
      </c>
      <c r="KS143" s="188">
        <v>3870</v>
      </c>
      <c r="KT143" s="188">
        <v>3438</v>
      </c>
      <c r="KU143" s="188">
        <v>-176</v>
      </c>
      <c r="KV143" s="188">
        <v>19</v>
      </c>
      <c r="KX143" s="188">
        <v>6090</v>
      </c>
      <c r="KY143" s="188">
        <v>0</v>
      </c>
      <c r="KZ143" s="188">
        <v>1065</v>
      </c>
      <c r="LA143" s="188">
        <v>2934</v>
      </c>
      <c r="LB143" s="188">
        <v>6146</v>
      </c>
      <c r="LC143" s="188">
        <v>9047</v>
      </c>
      <c r="LD143" s="188">
        <v>6253</v>
      </c>
      <c r="LE143" s="188">
        <v>-1292</v>
      </c>
      <c r="LF143" s="188">
        <v>-151</v>
      </c>
      <c r="LG143" s="188">
        <v>0</v>
      </c>
      <c r="LI143" s="188">
        <v>7100</v>
      </c>
      <c r="LJ143" s="188">
        <v>0</v>
      </c>
      <c r="LK143" s="188">
        <v>6987</v>
      </c>
      <c r="LL143" s="188">
        <v>2405</v>
      </c>
      <c r="LM143" s="188">
        <v>3951</v>
      </c>
      <c r="LN143" s="188">
        <v>1962</v>
      </c>
      <c r="LO143" s="188">
        <v>3975</v>
      </c>
      <c r="LP143" s="188">
        <v>4117</v>
      </c>
      <c r="LQ143" s="188">
        <v>-176</v>
      </c>
      <c r="LR143" s="188">
        <v>32</v>
      </c>
      <c r="LT143" s="188">
        <v>6093</v>
      </c>
      <c r="LU143" s="188">
        <v>0</v>
      </c>
      <c r="LV143" s="188">
        <v>1042</v>
      </c>
      <c r="LW143" s="188">
        <v>3938</v>
      </c>
      <c r="LX143" s="188">
        <v>6955</v>
      </c>
      <c r="LY143" s="188">
        <v>4424</v>
      </c>
      <c r="LZ143" s="188">
        <v>6884</v>
      </c>
      <c r="MA143" s="188">
        <v>439</v>
      </c>
      <c r="MB143" s="188">
        <v>-151</v>
      </c>
      <c r="MC143" s="188">
        <v>0</v>
      </c>
    </row>
    <row r="144" spans="2:341">
      <c r="B144" s="208">
        <f t="shared" si="40"/>
        <v>6413.9666666666662</v>
      </c>
      <c r="C144" s="208">
        <f t="shared" si="41"/>
        <v>0</v>
      </c>
      <c r="D144" s="208">
        <f t="shared" si="42"/>
        <v>3849.9</v>
      </c>
      <c r="E144" s="208">
        <f t="shared" si="43"/>
        <v>2946.4666666666667</v>
      </c>
      <c r="F144" s="208">
        <f t="shared" si="44"/>
        <v>4312.333333333333</v>
      </c>
      <c r="G144" s="208">
        <f t="shared" si="45"/>
        <v>7056.666666666667</v>
      </c>
      <c r="H144" s="208">
        <f t="shared" si="46"/>
        <v>5118.8666666666668</v>
      </c>
      <c r="I144" s="208">
        <f t="shared" si="47"/>
        <v>-307.63333333333333</v>
      </c>
      <c r="J144" s="208">
        <f t="shared" si="48"/>
        <v>-133.1</v>
      </c>
      <c r="K144" s="208">
        <f t="shared" si="49"/>
        <v>168.66666666666666</v>
      </c>
      <c r="M144" s="188">
        <v>7082</v>
      </c>
      <c r="N144" s="188">
        <v>0</v>
      </c>
      <c r="O144" s="188">
        <v>1869</v>
      </c>
      <c r="P144" s="188">
        <v>2827</v>
      </c>
      <c r="Q144" s="188">
        <v>9313</v>
      </c>
      <c r="R144" s="188">
        <v>3847</v>
      </c>
      <c r="S144" s="188">
        <v>6063</v>
      </c>
      <c r="T144" s="188">
        <v>-1312</v>
      </c>
      <c r="U144" s="188">
        <v>-126</v>
      </c>
      <c r="V144" s="188">
        <v>0</v>
      </c>
      <c r="X144" s="188">
        <v>7072</v>
      </c>
      <c r="Y144" s="188">
        <v>0</v>
      </c>
      <c r="Z144" s="188">
        <v>1558</v>
      </c>
      <c r="AA144" s="188">
        <v>677</v>
      </c>
      <c r="AB144" s="188">
        <v>5779</v>
      </c>
      <c r="AC144" s="188">
        <v>12266</v>
      </c>
      <c r="AD144" s="188">
        <v>4442</v>
      </c>
      <c r="AE144" s="188">
        <v>-1808</v>
      </c>
      <c r="AF144" s="188">
        <v>-102</v>
      </c>
      <c r="AG144" s="188">
        <v>42</v>
      </c>
      <c r="AI144" s="188">
        <v>6888</v>
      </c>
      <c r="AJ144" s="188">
        <v>0</v>
      </c>
      <c r="AK144" s="188">
        <v>6954</v>
      </c>
      <c r="AL144" s="188">
        <v>2764</v>
      </c>
      <c r="AM144" s="188">
        <v>1652</v>
      </c>
      <c r="AN144" s="188">
        <v>6733</v>
      </c>
      <c r="AO144" s="188">
        <v>3780</v>
      </c>
      <c r="AP144" s="188">
        <v>-5</v>
      </c>
      <c r="AQ144" s="188">
        <v>-248</v>
      </c>
      <c r="AR144" s="188">
        <v>304</v>
      </c>
      <c r="AT144" s="188">
        <v>7078</v>
      </c>
      <c r="AU144" s="188">
        <v>0</v>
      </c>
      <c r="AV144" s="188">
        <v>1247</v>
      </c>
      <c r="AW144" s="188">
        <v>2163</v>
      </c>
      <c r="AX144" s="188">
        <v>6739</v>
      </c>
      <c r="AY144" s="188">
        <v>8148</v>
      </c>
      <c r="AZ144" s="188">
        <v>6080</v>
      </c>
      <c r="BA144" s="188">
        <v>-1743</v>
      </c>
      <c r="BB144" s="188">
        <v>-127</v>
      </c>
      <c r="BC144" s="188">
        <v>0</v>
      </c>
      <c r="BE144" s="188">
        <v>5988</v>
      </c>
      <c r="BF144" s="188">
        <v>0</v>
      </c>
      <c r="BG144" s="188">
        <v>6406</v>
      </c>
      <c r="BH144" s="188">
        <v>5880</v>
      </c>
      <c r="BI144" s="188">
        <v>2339</v>
      </c>
      <c r="BJ144" s="188">
        <v>2712</v>
      </c>
      <c r="BK144" s="188">
        <v>5183</v>
      </c>
      <c r="BL144" s="188">
        <v>-1311</v>
      </c>
      <c r="BM144" s="188">
        <v>-196</v>
      </c>
      <c r="BN144" s="188">
        <v>147</v>
      </c>
      <c r="BP144" s="188">
        <v>6154</v>
      </c>
      <c r="BQ144" s="188">
        <v>0</v>
      </c>
      <c r="BR144" s="188">
        <v>961</v>
      </c>
      <c r="BS144" s="188">
        <v>1336</v>
      </c>
      <c r="BT144" s="188">
        <v>6456</v>
      </c>
      <c r="BU144" s="188">
        <v>9678</v>
      </c>
      <c r="BV144" s="188">
        <v>6101</v>
      </c>
      <c r="BW144" s="188">
        <v>-424</v>
      </c>
      <c r="BX144" s="188">
        <v>-131</v>
      </c>
      <c r="BY144" s="188">
        <v>0</v>
      </c>
      <c r="CA144" s="188">
        <v>6874</v>
      </c>
      <c r="CB144" s="188">
        <v>0</v>
      </c>
      <c r="CC144" s="188">
        <v>8111</v>
      </c>
      <c r="CD144" s="188">
        <v>3564</v>
      </c>
      <c r="CE144" s="188">
        <v>3474</v>
      </c>
      <c r="CF144" s="188">
        <v>3563</v>
      </c>
      <c r="CG144" s="188">
        <v>4051</v>
      </c>
      <c r="CH144" s="188">
        <v>152</v>
      </c>
      <c r="CI144" s="188">
        <v>-279</v>
      </c>
      <c r="CJ144" s="188">
        <v>544</v>
      </c>
      <c r="CL144" s="188">
        <v>5062</v>
      </c>
      <c r="CM144" s="188">
        <v>0</v>
      </c>
      <c r="CN144" s="188">
        <v>6651</v>
      </c>
      <c r="CO144" s="188">
        <v>5165</v>
      </c>
      <c r="CP144" s="188">
        <v>1407</v>
      </c>
      <c r="CQ144" s="188">
        <v>3361</v>
      </c>
      <c r="CR144" s="188">
        <v>4142</v>
      </c>
      <c r="CS144" s="188">
        <v>3568</v>
      </c>
      <c r="CT144" s="188">
        <v>-91</v>
      </c>
      <c r="CU144" s="188">
        <v>59</v>
      </c>
      <c r="CV144" s="190"/>
      <c r="CW144" s="188">
        <v>6073</v>
      </c>
      <c r="CX144" s="188">
        <v>0</v>
      </c>
      <c r="CY144" s="188">
        <v>1984</v>
      </c>
      <c r="CZ144" s="188">
        <v>3382</v>
      </c>
      <c r="DA144" s="188">
        <v>7905</v>
      </c>
      <c r="DB144" s="188">
        <v>7404</v>
      </c>
      <c r="DC144" s="188">
        <v>5485</v>
      </c>
      <c r="DD144" s="188">
        <v>-742</v>
      </c>
      <c r="DE144" s="188">
        <v>0</v>
      </c>
      <c r="DF144" s="188">
        <v>0</v>
      </c>
      <c r="DH144" s="188">
        <v>6953</v>
      </c>
      <c r="DI144" s="188">
        <v>0</v>
      </c>
      <c r="DJ144" s="188">
        <v>2061</v>
      </c>
      <c r="DK144" s="188">
        <v>2185</v>
      </c>
      <c r="DL144" s="188">
        <v>1464</v>
      </c>
      <c r="DM144" s="188">
        <v>11522</v>
      </c>
      <c r="DN144" s="188">
        <v>3819</v>
      </c>
      <c r="DO144" s="188">
        <v>1393</v>
      </c>
      <c r="DP144" s="188">
        <v>-269</v>
      </c>
      <c r="DQ144" s="188">
        <v>675</v>
      </c>
      <c r="DS144" s="188">
        <v>7091</v>
      </c>
      <c r="DT144" s="188">
        <v>0</v>
      </c>
      <c r="DU144" s="188">
        <v>1200</v>
      </c>
      <c r="DV144" s="188">
        <v>1758</v>
      </c>
      <c r="DW144" s="188">
        <v>6199</v>
      </c>
      <c r="DX144" s="188">
        <v>8187</v>
      </c>
      <c r="DY144" s="188">
        <v>4795</v>
      </c>
      <c r="DZ144" s="188">
        <v>61</v>
      </c>
      <c r="EA144" s="188">
        <v>-136</v>
      </c>
      <c r="EB144" s="188">
        <v>629</v>
      </c>
      <c r="ED144" s="188">
        <v>7085</v>
      </c>
      <c r="EE144" s="188">
        <v>0</v>
      </c>
      <c r="EF144" s="188">
        <v>1165</v>
      </c>
      <c r="EG144" s="188">
        <v>884</v>
      </c>
      <c r="EH144" s="188">
        <v>3684</v>
      </c>
      <c r="EI144" s="188">
        <v>12029</v>
      </c>
      <c r="EJ144" s="188">
        <v>6498</v>
      </c>
      <c r="EK144" s="188">
        <v>-1450</v>
      </c>
      <c r="EL144" s="188">
        <v>-100</v>
      </c>
      <c r="EM144" s="188">
        <v>0</v>
      </c>
      <c r="EO144" s="188">
        <v>6606</v>
      </c>
      <c r="EP144" s="188">
        <v>0</v>
      </c>
      <c r="EQ144" s="188">
        <v>5306</v>
      </c>
      <c r="ER144" s="188">
        <v>2766</v>
      </c>
      <c r="ES144" s="188">
        <v>1703</v>
      </c>
      <c r="ET144" s="188">
        <v>9561</v>
      </c>
      <c r="EU144" s="188">
        <v>5178</v>
      </c>
      <c r="EV144" s="188">
        <v>-333</v>
      </c>
      <c r="EW144" s="188">
        <v>0</v>
      </c>
      <c r="EX144" s="188">
        <v>0</v>
      </c>
      <c r="EZ144" s="188">
        <v>6863</v>
      </c>
      <c r="FA144" s="188">
        <v>0</v>
      </c>
      <c r="FB144" s="188">
        <v>4963</v>
      </c>
      <c r="FC144" s="188">
        <v>4513</v>
      </c>
      <c r="FD144" s="188">
        <v>3538</v>
      </c>
      <c r="FE144" s="188">
        <v>5676</v>
      </c>
      <c r="FF144" s="188">
        <v>3968</v>
      </c>
      <c r="FG144" s="188">
        <v>-728</v>
      </c>
      <c r="FH144" s="188">
        <v>-255</v>
      </c>
      <c r="FI144" s="188">
        <v>736</v>
      </c>
      <c r="FK144" s="188">
        <v>5048</v>
      </c>
      <c r="FL144" s="188">
        <v>0</v>
      </c>
      <c r="FM144" s="188">
        <v>5819</v>
      </c>
      <c r="FN144" s="188">
        <v>4341</v>
      </c>
      <c r="FO144" s="188">
        <v>1152</v>
      </c>
      <c r="FP144" s="188">
        <v>10214</v>
      </c>
      <c r="FQ144" s="188">
        <v>4186</v>
      </c>
      <c r="FR144" s="188">
        <v>-1192</v>
      </c>
      <c r="FS144" s="188">
        <v>-81</v>
      </c>
      <c r="FT144" s="188">
        <v>35</v>
      </c>
      <c r="FV144" s="188">
        <v>5884</v>
      </c>
      <c r="FW144" s="188">
        <v>0</v>
      </c>
      <c r="FX144" s="188">
        <v>1888</v>
      </c>
      <c r="FY144" s="188">
        <v>3645</v>
      </c>
      <c r="FZ144" s="188">
        <v>6068</v>
      </c>
      <c r="GA144" s="188">
        <v>6117</v>
      </c>
      <c r="GB144" s="188">
        <v>5645</v>
      </c>
      <c r="GC144" s="188">
        <v>-648</v>
      </c>
      <c r="GD144" s="188">
        <v>-100</v>
      </c>
      <c r="GE144" s="188">
        <v>39</v>
      </c>
      <c r="GG144" s="188">
        <v>4913</v>
      </c>
      <c r="GH144" s="188">
        <v>0</v>
      </c>
      <c r="GI144" s="188">
        <v>7631</v>
      </c>
      <c r="GJ144" s="188">
        <v>2413</v>
      </c>
      <c r="GK144" s="188">
        <v>3112</v>
      </c>
      <c r="GL144" s="188">
        <v>6833</v>
      </c>
      <c r="GM144" s="188">
        <v>4798</v>
      </c>
      <c r="GN144" s="188">
        <v>-1255</v>
      </c>
      <c r="GO144" s="188">
        <v>-208</v>
      </c>
      <c r="GP144" s="188">
        <v>623</v>
      </c>
      <c r="GR144" s="188">
        <v>6469</v>
      </c>
      <c r="GS144" s="188">
        <v>0</v>
      </c>
      <c r="GT144" s="188">
        <v>1567</v>
      </c>
      <c r="GU144" s="188">
        <v>1795</v>
      </c>
      <c r="GV144" s="188">
        <v>4059</v>
      </c>
      <c r="GW144" s="188">
        <v>12480</v>
      </c>
      <c r="GX144" s="188">
        <v>5178</v>
      </c>
      <c r="GY144" s="188">
        <v>-871</v>
      </c>
      <c r="GZ144" s="188">
        <v>0</v>
      </c>
      <c r="HA144" s="188">
        <v>0</v>
      </c>
      <c r="HC144" s="188">
        <v>6068</v>
      </c>
      <c r="HD144" s="188">
        <v>0</v>
      </c>
      <c r="HE144" s="188">
        <v>1602</v>
      </c>
      <c r="HF144" s="188">
        <v>3323</v>
      </c>
      <c r="HG144" s="188">
        <v>6681</v>
      </c>
      <c r="HH144" s="188">
        <v>9585</v>
      </c>
      <c r="HI144" s="188">
        <v>5221</v>
      </c>
      <c r="HJ144" s="188">
        <v>-1301</v>
      </c>
      <c r="HK144" s="188">
        <v>0</v>
      </c>
      <c r="HL144" s="188">
        <v>0</v>
      </c>
      <c r="HN144" s="188">
        <v>7082</v>
      </c>
      <c r="HO144" s="188">
        <v>0</v>
      </c>
      <c r="HP144" s="188">
        <v>1112</v>
      </c>
      <c r="HQ144" s="188">
        <v>1079</v>
      </c>
      <c r="HR144" s="188">
        <v>3175</v>
      </c>
      <c r="HS144" s="188">
        <v>12394</v>
      </c>
      <c r="HT144" s="188">
        <v>6408</v>
      </c>
      <c r="HU144" s="188">
        <v>-1092</v>
      </c>
      <c r="HV144" s="188">
        <v>-128</v>
      </c>
      <c r="HW144" s="188">
        <v>0</v>
      </c>
      <c r="HY144" s="188">
        <v>5968</v>
      </c>
      <c r="HZ144" s="188">
        <v>0</v>
      </c>
      <c r="IA144" s="188">
        <v>6719</v>
      </c>
      <c r="IB144" s="188">
        <v>4344</v>
      </c>
      <c r="IC144" s="188">
        <v>2934</v>
      </c>
      <c r="ID144" s="188">
        <v>3484</v>
      </c>
      <c r="IE144" s="188">
        <v>5288</v>
      </c>
      <c r="IF144" s="188">
        <v>-250</v>
      </c>
      <c r="IG144" s="188">
        <v>-179</v>
      </c>
      <c r="IH144" s="188">
        <v>307</v>
      </c>
      <c r="IJ144" s="188">
        <v>7079</v>
      </c>
      <c r="IK144" s="188">
        <v>0</v>
      </c>
      <c r="IL144" s="188">
        <v>1003</v>
      </c>
      <c r="IM144" s="188">
        <v>2018</v>
      </c>
      <c r="IN144" s="188">
        <v>7201</v>
      </c>
      <c r="IO144" s="188">
        <v>6266</v>
      </c>
      <c r="IP144" s="188">
        <v>6511</v>
      </c>
      <c r="IQ144" s="188">
        <v>-93</v>
      </c>
      <c r="IR144" s="188">
        <v>-127</v>
      </c>
      <c r="IS144" s="188">
        <v>0</v>
      </c>
      <c r="IU144" s="188">
        <v>5972</v>
      </c>
      <c r="IV144" s="188">
        <v>0</v>
      </c>
      <c r="IW144" s="188">
        <v>6940</v>
      </c>
      <c r="IX144" s="188">
        <v>3619</v>
      </c>
      <c r="IY144" s="188">
        <v>1795</v>
      </c>
      <c r="IZ144" s="188">
        <v>4709</v>
      </c>
      <c r="JA144" s="188">
        <v>5203</v>
      </c>
      <c r="JB144" s="188">
        <v>293</v>
      </c>
      <c r="JC144" s="188">
        <v>-147</v>
      </c>
      <c r="JD144" s="188">
        <v>156</v>
      </c>
      <c r="JF144" s="188">
        <v>6971</v>
      </c>
      <c r="JG144" s="188">
        <v>0</v>
      </c>
      <c r="JH144" s="188">
        <v>6497</v>
      </c>
      <c r="JI144" s="188">
        <v>6716</v>
      </c>
      <c r="JJ144" s="188">
        <v>2375</v>
      </c>
      <c r="JK144" s="188">
        <v>3402</v>
      </c>
      <c r="JL144" s="188">
        <v>4116</v>
      </c>
      <c r="JM144" s="188">
        <v>-2614</v>
      </c>
      <c r="JN144" s="188">
        <v>-20</v>
      </c>
      <c r="JO144" s="188">
        <v>35</v>
      </c>
      <c r="JQ144" s="188">
        <v>7078</v>
      </c>
      <c r="JR144" s="188">
        <v>0</v>
      </c>
      <c r="JS144" s="188">
        <v>823</v>
      </c>
      <c r="JT144" s="188">
        <v>1664</v>
      </c>
      <c r="JU144" s="188">
        <v>8117</v>
      </c>
      <c r="JV144" s="188">
        <v>5233</v>
      </c>
      <c r="JW144" s="188">
        <v>6526</v>
      </c>
      <c r="JX144" s="188">
        <v>-805</v>
      </c>
      <c r="JY144" s="188">
        <v>-127</v>
      </c>
      <c r="JZ144" s="188">
        <v>0</v>
      </c>
      <c r="KB144" s="188">
        <v>4641</v>
      </c>
      <c r="KC144" s="188">
        <v>0</v>
      </c>
      <c r="KD144" s="188">
        <v>7170</v>
      </c>
      <c r="KE144" s="188">
        <v>1550</v>
      </c>
      <c r="KF144" s="188">
        <v>1744</v>
      </c>
      <c r="KG144" s="188">
        <v>7798</v>
      </c>
      <c r="KH144" s="188">
        <v>3995</v>
      </c>
      <c r="KI144" s="188">
        <v>32</v>
      </c>
      <c r="KJ144" s="188">
        <v>-208</v>
      </c>
      <c r="KK144" s="188">
        <v>677</v>
      </c>
      <c r="KM144" s="188">
        <v>7094</v>
      </c>
      <c r="KN144" s="188">
        <v>0</v>
      </c>
      <c r="KO144" s="188">
        <v>7174</v>
      </c>
      <c r="KP144" s="188">
        <v>2816</v>
      </c>
      <c r="KQ144" s="188">
        <v>2446</v>
      </c>
      <c r="KR144" s="188">
        <v>3235</v>
      </c>
      <c r="KS144" s="188">
        <v>3870</v>
      </c>
      <c r="KT144" s="188">
        <v>2811</v>
      </c>
      <c r="KU144" s="188">
        <v>-152</v>
      </c>
      <c r="KV144" s="188">
        <v>19</v>
      </c>
      <c r="KX144" s="188">
        <v>6089</v>
      </c>
      <c r="KY144" s="188">
        <v>0</v>
      </c>
      <c r="KZ144" s="188">
        <v>1057</v>
      </c>
      <c r="LA144" s="188">
        <v>2865</v>
      </c>
      <c r="LB144" s="188">
        <v>5729</v>
      </c>
      <c r="LC144" s="188">
        <v>8954</v>
      </c>
      <c r="LD144" s="188">
        <v>6247</v>
      </c>
      <c r="LE144" s="188">
        <v>-1417</v>
      </c>
      <c r="LF144" s="188">
        <v>-145</v>
      </c>
      <c r="LG144" s="188">
        <v>0</v>
      </c>
      <c r="LI144" s="188">
        <v>7104</v>
      </c>
      <c r="LJ144" s="188">
        <v>0</v>
      </c>
      <c r="LK144" s="188">
        <v>7003</v>
      </c>
      <c r="LL144" s="188">
        <v>2352</v>
      </c>
      <c r="LM144" s="188">
        <v>4112</v>
      </c>
      <c r="LN144" s="188">
        <v>1932</v>
      </c>
      <c r="LO144" s="188">
        <v>3975</v>
      </c>
      <c r="LP144" s="188">
        <v>3316</v>
      </c>
      <c r="LQ144" s="188">
        <v>-152</v>
      </c>
      <c r="LR144" s="188">
        <v>33</v>
      </c>
      <c r="LT144" s="188">
        <v>6090</v>
      </c>
      <c r="LU144" s="188">
        <v>0</v>
      </c>
      <c r="LV144" s="188">
        <v>1056</v>
      </c>
      <c r="LW144" s="188">
        <v>3990</v>
      </c>
      <c r="LX144" s="188">
        <v>7018</v>
      </c>
      <c r="LY144" s="188">
        <v>4377</v>
      </c>
      <c r="LZ144" s="188">
        <v>6814</v>
      </c>
      <c r="MA144" s="188">
        <v>539</v>
      </c>
      <c r="MB144" s="188">
        <v>-159</v>
      </c>
      <c r="MC144" s="188">
        <v>0</v>
      </c>
    </row>
    <row r="145" spans="2:341">
      <c r="B145" s="208">
        <f t="shared" si="40"/>
        <v>6413.4</v>
      </c>
      <c r="C145" s="208">
        <f t="shared" si="41"/>
        <v>0</v>
      </c>
      <c r="D145" s="208">
        <f t="shared" si="42"/>
        <v>3879.7666666666669</v>
      </c>
      <c r="E145" s="208">
        <f t="shared" si="43"/>
        <v>2913.2333333333331</v>
      </c>
      <c r="F145" s="208">
        <f t="shared" si="44"/>
        <v>4269.7333333333336</v>
      </c>
      <c r="G145" s="208">
        <f t="shared" si="45"/>
        <v>7038.333333333333</v>
      </c>
      <c r="H145" s="208">
        <f t="shared" si="46"/>
        <v>5075.5666666666666</v>
      </c>
      <c r="I145" s="208">
        <f t="shared" si="47"/>
        <v>-551.83333333333337</v>
      </c>
      <c r="J145" s="208">
        <f t="shared" si="48"/>
        <v>-115.83333333333333</v>
      </c>
      <c r="K145" s="208">
        <f t="shared" si="49"/>
        <v>165.53333333333333</v>
      </c>
      <c r="M145" s="188">
        <v>7080</v>
      </c>
      <c r="N145" s="188">
        <v>0</v>
      </c>
      <c r="O145" s="188">
        <v>1814</v>
      </c>
      <c r="P145" s="188">
        <v>2311</v>
      </c>
      <c r="Q145" s="188">
        <v>9877</v>
      </c>
      <c r="R145" s="188">
        <v>3697</v>
      </c>
      <c r="S145" s="188">
        <v>6001</v>
      </c>
      <c r="T145" s="188">
        <v>-1425</v>
      </c>
      <c r="U145" s="188">
        <v>-100</v>
      </c>
      <c r="V145" s="188">
        <v>0</v>
      </c>
      <c r="X145" s="188">
        <v>7072</v>
      </c>
      <c r="Y145" s="188">
        <v>0</v>
      </c>
      <c r="Z145" s="188">
        <v>1423</v>
      </c>
      <c r="AA145" s="188">
        <v>1037</v>
      </c>
      <c r="AB145" s="188">
        <v>5706</v>
      </c>
      <c r="AC145" s="188">
        <v>12163</v>
      </c>
      <c r="AD145" s="188">
        <v>4347</v>
      </c>
      <c r="AE145" s="188">
        <v>-2197</v>
      </c>
      <c r="AF145" s="188">
        <v>-102</v>
      </c>
      <c r="AG145" s="188">
        <v>18</v>
      </c>
      <c r="AI145" s="188">
        <v>6892</v>
      </c>
      <c r="AJ145" s="188">
        <v>0</v>
      </c>
      <c r="AK145" s="188">
        <v>6997</v>
      </c>
      <c r="AL145" s="188">
        <v>2864</v>
      </c>
      <c r="AM145" s="188">
        <v>1410</v>
      </c>
      <c r="AN145" s="188">
        <v>6773</v>
      </c>
      <c r="AO145" s="188">
        <v>3750</v>
      </c>
      <c r="AP145" s="188">
        <v>-361</v>
      </c>
      <c r="AQ145" s="188">
        <v>-232</v>
      </c>
      <c r="AR145" s="188">
        <v>294</v>
      </c>
      <c r="AT145" s="188">
        <v>7079</v>
      </c>
      <c r="AU145" s="188">
        <v>0</v>
      </c>
      <c r="AV145" s="188">
        <v>1268</v>
      </c>
      <c r="AW145" s="188">
        <v>2514</v>
      </c>
      <c r="AX145" s="188">
        <v>6501</v>
      </c>
      <c r="AY145" s="188">
        <v>8078</v>
      </c>
      <c r="AZ145" s="188">
        <v>5992</v>
      </c>
      <c r="BA145" s="188">
        <v>-1808</v>
      </c>
      <c r="BB145" s="188">
        <v>-100</v>
      </c>
      <c r="BC145" s="188">
        <v>0</v>
      </c>
      <c r="BE145" s="188">
        <v>5989</v>
      </c>
      <c r="BF145" s="188">
        <v>0</v>
      </c>
      <c r="BG145" s="188">
        <v>6290</v>
      </c>
      <c r="BH145" s="188">
        <v>5823</v>
      </c>
      <c r="BI145" s="188">
        <v>2207</v>
      </c>
      <c r="BJ145" s="188">
        <v>2688</v>
      </c>
      <c r="BK145" s="188">
        <v>5157</v>
      </c>
      <c r="BL145" s="188">
        <v>-1226</v>
      </c>
      <c r="BM145" s="188">
        <v>-166</v>
      </c>
      <c r="BN145" s="188">
        <v>148</v>
      </c>
      <c r="BP145" s="188">
        <v>6143</v>
      </c>
      <c r="BQ145" s="188">
        <v>0</v>
      </c>
      <c r="BR145" s="188">
        <v>968</v>
      </c>
      <c r="BS145" s="188">
        <v>1358</v>
      </c>
      <c r="BT145" s="188">
        <v>6723</v>
      </c>
      <c r="BU145" s="188">
        <v>9560</v>
      </c>
      <c r="BV145" s="188">
        <v>6051</v>
      </c>
      <c r="BW145" s="188">
        <v>-722</v>
      </c>
      <c r="BX145" s="188">
        <v>-100</v>
      </c>
      <c r="BY145" s="188">
        <v>0</v>
      </c>
      <c r="CA145" s="188">
        <v>6877</v>
      </c>
      <c r="CB145" s="188">
        <v>0</v>
      </c>
      <c r="CC145" s="188">
        <v>8200</v>
      </c>
      <c r="CD145" s="188">
        <v>3528</v>
      </c>
      <c r="CE145" s="188">
        <v>3319</v>
      </c>
      <c r="CF145" s="188">
        <v>3657</v>
      </c>
      <c r="CG145" s="188">
        <v>4065</v>
      </c>
      <c r="CH145" s="188">
        <v>-229</v>
      </c>
      <c r="CI145" s="188">
        <v>-268</v>
      </c>
      <c r="CJ145" s="188">
        <v>528</v>
      </c>
      <c r="CL145" s="188">
        <v>5056</v>
      </c>
      <c r="CM145" s="188">
        <v>0</v>
      </c>
      <c r="CN145" s="188">
        <v>6894</v>
      </c>
      <c r="CO145" s="188">
        <v>5125</v>
      </c>
      <c r="CP145" s="188">
        <v>1702</v>
      </c>
      <c r="CQ145" s="188">
        <v>3391</v>
      </c>
      <c r="CR145" s="188">
        <v>4109</v>
      </c>
      <c r="CS145" s="188">
        <v>2666</v>
      </c>
      <c r="CT145" s="188">
        <v>-80</v>
      </c>
      <c r="CU145" s="188">
        <v>60</v>
      </c>
      <c r="CV145" s="190"/>
      <c r="CW145" s="188">
        <v>6073</v>
      </c>
      <c r="CX145" s="188">
        <v>0</v>
      </c>
      <c r="CY145" s="188">
        <v>1864</v>
      </c>
      <c r="CZ145" s="188">
        <v>3468</v>
      </c>
      <c r="DA145" s="188">
        <v>7331</v>
      </c>
      <c r="DB145" s="188">
        <v>7530</v>
      </c>
      <c r="DC145" s="188">
        <v>5497</v>
      </c>
      <c r="DD145" s="188">
        <v>-798</v>
      </c>
      <c r="DE145" s="188">
        <v>0</v>
      </c>
      <c r="DF145" s="188">
        <v>0</v>
      </c>
      <c r="DH145" s="188">
        <v>6950</v>
      </c>
      <c r="DI145" s="188">
        <v>0</v>
      </c>
      <c r="DJ145" s="188">
        <v>1997</v>
      </c>
      <c r="DK145" s="188">
        <v>2113</v>
      </c>
      <c r="DL145" s="188">
        <v>1720</v>
      </c>
      <c r="DM145" s="188">
        <v>11456</v>
      </c>
      <c r="DN145" s="188">
        <v>3781</v>
      </c>
      <c r="DO145" s="188">
        <v>1229</v>
      </c>
      <c r="DP145" s="188">
        <v>-262</v>
      </c>
      <c r="DQ145" s="188">
        <v>676</v>
      </c>
      <c r="DS145" s="188">
        <v>7092</v>
      </c>
      <c r="DT145" s="188">
        <v>0</v>
      </c>
      <c r="DU145" s="188">
        <v>1250</v>
      </c>
      <c r="DV145" s="188">
        <v>1490</v>
      </c>
      <c r="DW145" s="188">
        <v>6479</v>
      </c>
      <c r="DX145" s="188">
        <v>8176</v>
      </c>
      <c r="DY145" s="188">
        <v>4601</v>
      </c>
      <c r="DZ145" s="188">
        <v>-317</v>
      </c>
      <c r="EA145" s="188">
        <v>-106</v>
      </c>
      <c r="EB145" s="188">
        <v>633</v>
      </c>
      <c r="ED145" s="188">
        <v>7081</v>
      </c>
      <c r="EE145" s="188">
        <v>0</v>
      </c>
      <c r="EF145" s="188">
        <v>1238</v>
      </c>
      <c r="EG145" s="188">
        <v>975</v>
      </c>
      <c r="EH145" s="188">
        <v>3521</v>
      </c>
      <c r="EI145" s="188">
        <v>11935</v>
      </c>
      <c r="EJ145" s="188">
        <v>6405</v>
      </c>
      <c r="EK145" s="188">
        <v>-1478</v>
      </c>
      <c r="EL145" s="188">
        <v>-100</v>
      </c>
      <c r="EM145" s="188">
        <v>0</v>
      </c>
      <c r="EO145" s="188">
        <v>6612</v>
      </c>
      <c r="EP145" s="188">
        <v>0</v>
      </c>
      <c r="EQ145" s="188">
        <v>5116</v>
      </c>
      <c r="ER145" s="188">
        <v>2394</v>
      </c>
      <c r="ES145" s="188">
        <v>1884</v>
      </c>
      <c r="ET145" s="188">
        <v>9850</v>
      </c>
      <c r="EU145" s="188">
        <v>5173</v>
      </c>
      <c r="EV145" s="188">
        <v>-636</v>
      </c>
      <c r="EW145" s="188">
        <v>0</v>
      </c>
      <c r="EX145" s="188">
        <v>0</v>
      </c>
      <c r="EZ145" s="188">
        <v>6862</v>
      </c>
      <c r="FA145" s="188">
        <v>0</v>
      </c>
      <c r="FB145" s="188">
        <v>5139</v>
      </c>
      <c r="FC145" s="188">
        <v>4305</v>
      </c>
      <c r="FD145" s="188">
        <v>3389</v>
      </c>
      <c r="FE145" s="188">
        <v>5673</v>
      </c>
      <c r="FF145" s="188">
        <v>3952</v>
      </c>
      <c r="FG145" s="188">
        <v>-735</v>
      </c>
      <c r="FH145" s="188">
        <v>-204</v>
      </c>
      <c r="FI145" s="188">
        <v>735</v>
      </c>
      <c r="FK145" s="188">
        <v>5043</v>
      </c>
      <c r="FL145" s="188">
        <v>0</v>
      </c>
      <c r="FM145" s="188">
        <v>5964</v>
      </c>
      <c r="FN145" s="188">
        <v>3997</v>
      </c>
      <c r="FO145" s="188">
        <v>1228</v>
      </c>
      <c r="FP145" s="188">
        <v>10210</v>
      </c>
      <c r="FQ145" s="188">
        <v>4125</v>
      </c>
      <c r="FR145" s="188">
        <v>-1713</v>
      </c>
      <c r="FS145" s="188">
        <v>-81</v>
      </c>
      <c r="FT145" s="188">
        <v>36</v>
      </c>
      <c r="FV145" s="188">
        <v>5887</v>
      </c>
      <c r="FW145" s="188">
        <v>0</v>
      </c>
      <c r="FX145" s="188">
        <v>1950</v>
      </c>
      <c r="FY145" s="188">
        <v>3388</v>
      </c>
      <c r="FZ145" s="188">
        <v>6170</v>
      </c>
      <c r="GA145" s="188">
        <v>6031</v>
      </c>
      <c r="GB145" s="188">
        <v>5619</v>
      </c>
      <c r="GC145" s="188">
        <v>-677</v>
      </c>
      <c r="GD145" s="188">
        <v>-100</v>
      </c>
      <c r="GE145" s="188">
        <v>25</v>
      </c>
      <c r="GG145" s="188">
        <v>4912</v>
      </c>
      <c r="GH145" s="188">
        <v>0</v>
      </c>
      <c r="GI145" s="188">
        <v>7610</v>
      </c>
      <c r="GJ145" s="188">
        <v>2333</v>
      </c>
      <c r="GK145" s="188">
        <v>3398</v>
      </c>
      <c r="GL145" s="188">
        <v>6854</v>
      </c>
      <c r="GM145" s="188">
        <v>4652</v>
      </c>
      <c r="GN145" s="188">
        <v>-1539</v>
      </c>
      <c r="GO145" s="188">
        <v>-175</v>
      </c>
      <c r="GP145" s="188">
        <v>624</v>
      </c>
      <c r="GR145" s="188">
        <v>6466</v>
      </c>
      <c r="GS145" s="188">
        <v>0</v>
      </c>
      <c r="GT145" s="188">
        <v>1575</v>
      </c>
      <c r="GU145" s="188">
        <v>1788</v>
      </c>
      <c r="GV145" s="188">
        <v>3752</v>
      </c>
      <c r="GW145" s="188">
        <v>12598</v>
      </c>
      <c r="GX145" s="188">
        <v>5190</v>
      </c>
      <c r="GY145" s="188">
        <v>-888</v>
      </c>
      <c r="GZ145" s="188">
        <v>0</v>
      </c>
      <c r="HA145" s="188">
        <v>0</v>
      </c>
      <c r="HC145" s="188">
        <v>6065</v>
      </c>
      <c r="HD145" s="188">
        <v>0</v>
      </c>
      <c r="HE145" s="188">
        <v>1568</v>
      </c>
      <c r="HF145" s="188">
        <v>3398</v>
      </c>
      <c r="HG145" s="188">
        <v>6481</v>
      </c>
      <c r="HH145" s="188">
        <v>9490</v>
      </c>
      <c r="HI145" s="188">
        <v>5243</v>
      </c>
      <c r="HJ145" s="188">
        <v>-1423</v>
      </c>
      <c r="HK145" s="188">
        <v>0</v>
      </c>
      <c r="HL145" s="188">
        <v>0</v>
      </c>
      <c r="HN145" s="188">
        <v>7079</v>
      </c>
      <c r="HO145" s="188">
        <v>0</v>
      </c>
      <c r="HP145" s="188">
        <v>1118</v>
      </c>
      <c r="HQ145" s="188">
        <v>950</v>
      </c>
      <c r="HR145" s="188">
        <v>2771</v>
      </c>
      <c r="HS145" s="188">
        <v>12273</v>
      </c>
      <c r="HT145" s="188">
        <v>6341</v>
      </c>
      <c r="HU145" s="188">
        <v>-1148</v>
      </c>
      <c r="HV145" s="188">
        <v>-91</v>
      </c>
      <c r="HW145" s="188">
        <v>0</v>
      </c>
      <c r="HY145" s="188">
        <v>5970</v>
      </c>
      <c r="HZ145" s="188">
        <v>0</v>
      </c>
      <c r="IA145" s="188">
        <v>6738</v>
      </c>
      <c r="IB145" s="188">
        <v>4396</v>
      </c>
      <c r="IC145" s="188">
        <v>2715</v>
      </c>
      <c r="ID145" s="188">
        <v>3434</v>
      </c>
      <c r="IE145" s="188">
        <v>5277</v>
      </c>
      <c r="IF145" s="188">
        <v>-483</v>
      </c>
      <c r="IG145" s="188">
        <v>-132</v>
      </c>
      <c r="IH145" s="188">
        <v>294</v>
      </c>
      <c r="IJ145" s="188">
        <v>7082</v>
      </c>
      <c r="IK145" s="188">
        <v>0</v>
      </c>
      <c r="IL145" s="188">
        <v>1032</v>
      </c>
      <c r="IM145" s="188">
        <v>2105</v>
      </c>
      <c r="IN145" s="188">
        <v>6870</v>
      </c>
      <c r="IO145" s="188">
        <v>6264</v>
      </c>
      <c r="IP145" s="188">
        <v>6478</v>
      </c>
      <c r="IQ145" s="188">
        <v>-329</v>
      </c>
      <c r="IR145" s="188">
        <v>-100</v>
      </c>
      <c r="IS145" s="188">
        <v>0</v>
      </c>
      <c r="IU145" s="188">
        <v>5970</v>
      </c>
      <c r="IV145" s="188">
        <v>0</v>
      </c>
      <c r="IW145" s="188">
        <v>7135</v>
      </c>
      <c r="IX145" s="188">
        <v>3470</v>
      </c>
      <c r="IY145" s="188">
        <v>1690</v>
      </c>
      <c r="IZ145" s="188">
        <v>4665</v>
      </c>
      <c r="JA145" s="188">
        <v>5211</v>
      </c>
      <c r="JB145" s="188">
        <v>44</v>
      </c>
      <c r="JC145" s="188">
        <v>-106</v>
      </c>
      <c r="JD145" s="188">
        <v>142</v>
      </c>
      <c r="JF145" s="188">
        <v>6972</v>
      </c>
      <c r="JG145" s="188">
        <v>0</v>
      </c>
      <c r="JH145" s="188">
        <v>6597</v>
      </c>
      <c r="JI145" s="188">
        <v>6285</v>
      </c>
      <c r="JJ145" s="188">
        <v>2697</v>
      </c>
      <c r="JK145" s="188">
        <v>3463</v>
      </c>
      <c r="JL145" s="188">
        <v>4077</v>
      </c>
      <c r="JM145" s="188">
        <v>-2930</v>
      </c>
      <c r="JN145" s="188">
        <v>-20</v>
      </c>
      <c r="JO145" s="188">
        <v>36</v>
      </c>
      <c r="JQ145" s="188">
        <v>7075</v>
      </c>
      <c r="JR145" s="188">
        <v>0</v>
      </c>
      <c r="JS145" s="188">
        <v>868</v>
      </c>
      <c r="JT145" s="188">
        <v>1866</v>
      </c>
      <c r="JU145" s="188">
        <v>7545</v>
      </c>
      <c r="JV145" s="188">
        <v>5295</v>
      </c>
      <c r="JW145" s="188">
        <v>6493</v>
      </c>
      <c r="JX145" s="188">
        <v>-905</v>
      </c>
      <c r="JY145" s="188">
        <v>-100</v>
      </c>
      <c r="JZ145" s="188">
        <v>0</v>
      </c>
      <c r="KB145" s="188">
        <v>4641</v>
      </c>
      <c r="KC145" s="188">
        <v>0</v>
      </c>
      <c r="KD145" s="188">
        <v>7271</v>
      </c>
      <c r="KE145" s="188">
        <v>1659</v>
      </c>
      <c r="KF145" s="188">
        <v>1640</v>
      </c>
      <c r="KG145" s="188">
        <v>7731</v>
      </c>
      <c r="KH145" s="188">
        <v>3950</v>
      </c>
      <c r="KI145" s="188">
        <v>-248</v>
      </c>
      <c r="KJ145" s="188">
        <v>-176</v>
      </c>
      <c r="KK145" s="188">
        <v>669</v>
      </c>
      <c r="KM145" s="188">
        <v>7098</v>
      </c>
      <c r="KN145" s="188">
        <v>0</v>
      </c>
      <c r="KO145" s="188">
        <v>7290</v>
      </c>
      <c r="KP145" s="188">
        <v>3120</v>
      </c>
      <c r="KQ145" s="188">
        <v>2664</v>
      </c>
      <c r="KR145" s="188">
        <v>3178</v>
      </c>
      <c r="KS145" s="188">
        <v>3825</v>
      </c>
      <c r="KT145" s="188">
        <v>1785</v>
      </c>
      <c r="KU145" s="188">
        <v>-126</v>
      </c>
      <c r="KV145" s="188">
        <v>17</v>
      </c>
      <c r="KX145" s="188">
        <v>6086</v>
      </c>
      <c r="KY145" s="188">
        <v>0</v>
      </c>
      <c r="KZ145" s="188">
        <v>1122</v>
      </c>
      <c r="LA145" s="188">
        <v>2430</v>
      </c>
      <c r="LB145" s="188">
        <v>6160</v>
      </c>
      <c r="LC145" s="188">
        <v>8787</v>
      </c>
      <c r="LD145" s="188">
        <v>6226</v>
      </c>
      <c r="LE145" s="188">
        <v>-1569</v>
      </c>
      <c r="LF145" s="188">
        <v>-120</v>
      </c>
      <c r="LG145" s="188">
        <v>0</v>
      </c>
      <c r="LI145" s="188">
        <v>7102</v>
      </c>
      <c r="LJ145" s="188">
        <v>0</v>
      </c>
      <c r="LK145" s="188">
        <v>7109</v>
      </c>
      <c r="LL145" s="188">
        <v>2584</v>
      </c>
      <c r="LM145" s="188">
        <v>4258</v>
      </c>
      <c r="LN145" s="188">
        <v>1921</v>
      </c>
      <c r="LO145" s="188">
        <v>3922</v>
      </c>
      <c r="LP145" s="188">
        <v>2471</v>
      </c>
      <c r="LQ145" s="188">
        <v>-126</v>
      </c>
      <c r="LR145" s="188">
        <v>31</v>
      </c>
      <c r="LT145" s="188">
        <v>6096</v>
      </c>
      <c r="LU145" s="188">
        <v>0</v>
      </c>
      <c r="LV145" s="188">
        <v>988</v>
      </c>
      <c r="LW145" s="188">
        <v>4323</v>
      </c>
      <c r="LX145" s="188">
        <v>6284</v>
      </c>
      <c r="LY145" s="188">
        <v>4329</v>
      </c>
      <c r="LZ145" s="188">
        <v>6757</v>
      </c>
      <c r="MA145" s="188">
        <v>1034</v>
      </c>
      <c r="MB145" s="188">
        <v>-202</v>
      </c>
      <c r="MC145" s="188">
        <v>0</v>
      </c>
    </row>
    <row r="146" spans="2:341">
      <c r="B146" s="208">
        <f t="shared" si="40"/>
        <v>6413</v>
      </c>
      <c r="C146" s="208">
        <f t="shared" si="41"/>
        <v>0</v>
      </c>
      <c r="D146" s="208">
        <f t="shared" si="42"/>
        <v>3856.9666666666667</v>
      </c>
      <c r="E146" s="208">
        <f t="shared" si="43"/>
        <v>2806.5</v>
      </c>
      <c r="F146" s="208">
        <f t="shared" si="44"/>
        <v>4028.2666666666669</v>
      </c>
      <c r="G146" s="208">
        <f t="shared" si="45"/>
        <v>7025.9333333333334</v>
      </c>
      <c r="H146" s="208">
        <f t="shared" si="46"/>
        <v>5072.5666666666666</v>
      </c>
      <c r="I146" s="208">
        <f t="shared" si="47"/>
        <v>-542.4</v>
      </c>
      <c r="J146" s="208">
        <f t="shared" si="48"/>
        <v>-114.6</v>
      </c>
      <c r="K146" s="208">
        <f t="shared" si="49"/>
        <v>163.30000000000001</v>
      </c>
      <c r="M146" s="188">
        <v>7078</v>
      </c>
      <c r="N146" s="188">
        <v>0</v>
      </c>
      <c r="O146" s="188">
        <v>1770</v>
      </c>
      <c r="P146" s="188">
        <v>2352</v>
      </c>
      <c r="Q146" s="188">
        <v>9885</v>
      </c>
      <c r="R146" s="188">
        <v>3516</v>
      </c>
      <c r="S146" s="188">
        <v>6002</v>
      </c>
      <c r="T146" s="188">
        <v>-1461</v>
      </c>
      <c r="U146" s="188">
        <v>-100</v>
      </c>
      <c r="V146" s="188">
        <v>0</v>
      </c>
      <c r="X146" s="188">
        <v>7072</v>
      </c>
      <c r="Y146" s="188">
        <v>0</v>
      </c>
      <c r="Z146" s="188">
        <v>1426</v>
      </c>
      <c r="AA146" s="188">
        <v>1046</v>
      </c>
      <c r="AB146" s="188">
        <v>5362</v>
      </c>
      <c r="AC146" s="188">
        <v>12139</v>
      </c>
      <c r="AD146" s="188">
        <v>4347</v>
      </c>
      <c r="AE146" s="188">
        <v>-2261</v>
      </c>
      <c r="AF146" s="188">
        <v>-102</v>
      </c>
      <c r="AG146" s="188">
        <v>18</v>
      </c>
      <c r="AI146" s="188">
        <v>6887</v>
      </c>
      <c r="AJ146" s="188">
        <v>0</v>
      </c>
      <c r="AK146" s="188">
        <v>6888</v>
      </c>
      <c r="AL146" s="188">
        <v>2661</v>
      </c>
      <c r="AM146" s="188">
        <v>1304</v>
      </c>
      <c r="AN146" s="188">
        <v>6707</v>
      </c>
      <c r="AO146" s="188">
        <v>3750</v>
      </c>
      <c r="AP146" s="188">
        <v>-400</v>
      </c>
      <c r="AQ146" s="188">
        <v>-232</v>
      </c>
      <c r="AR146" s="188">
        <v>285</v>
      </c>
      <c r="AT146" s="188">
        <v>7077</v>
      </c>
      <c r="AU146" s="188">
        <v>0</v>
      </c>
      <c r="AV146" s="188">
        <v>1248</v>
      </c>
      <c r="AW146" s="188">
        <v>2422</v>
      </c>
      <c r="AX146" s="188">
        <v>6209</v>
      </c>
      <c r="AY146" s="188">
        <v>8024</v>
      </c>
      <c r="AZ146" s="188">
        <v>5992</v>
      </c>
      <c r="BA146" s="188">
        <v>-1743</v>
      </c>
      <c r="BB146" s="188">
        <v>-100</v>
      </c>
      <c r="BC146" s="188">
        <v>0</v>
      </c>
      <c r="BE146" s="188">
        <v>5998</v>
      </c>
      <c r="BF146" s="188">
        <v>0</v>
      </c>
      <c r="BG146" s="188">
        <v>6235</v>
      </c>
      <c r="BH146" s="188">
        <v>5446</v>
      </c>
      <c r="BI146" s="188">
        <v>2012</v>
      </c>
      <c r="BJ146" s="188">
        <v>2653</v>
      </c>
      <c r="BK146" s="188">
        <v>5157</v>
      </c>
      <c r="BL146" s="188">
        <v>-1290</v>
      </c>
      <c r="BM146" s="188">
        <v>-151</v>
      </c>
      <c r="BN146" s="188">
        <v>148</v>
      </c>
      <c r="BP146" s="188">
        <v>6132</v>
      </c>
      <c r="BQ146" s="188">
        <v>0</v>
      </c>
      <c r="BR146" s="188">
        <v>967</v>
      </c>
      <c r="BS146" s="188">
        <v>1195</v>
      </c>
      <c r="BT146" s="188">
        <v>6526</v>
      </c>
      <c r="BU146" s="188">
        <v>9421</v>
      </c>
      <c r="BV146" s="188">
        <v>6050</v>
      </c>
      <c r="BW146" s="188">
        <v>-694</v>
      </c>
      <c r="BX146" s="188">
        <v>-100</v>
      </c>
      <c r="BY146" s="188">
        <v>0</v>
      </c>
      <c r="CA146" s="188">
        <v>6882</v>
      </c>
      <c r="CB146" s="188">
        <v>0</v>
      </c>
      <c r="CC146" s="188">
        <v>8150</v>
      </c>
      <c r="CD146" s="188">
        <v>3516</v>
      </c>
      <c r="CE146" s="188">
        <v>2854</v>
      </c>
      <c r="CF146" s="188">
        <v>3692</v>
      </c>
      <c r="CG146" s="188">
        <v>4065</v>
      </c>
      <c r="CH146" s="188">
        <v>-54</v>
      </c>
      <c r="CI146" s="188">
        <v>-263</v>
      </c>
      <c r="CJ146" s="188">
        <v>529</v>
      </c>
      <c r="CL146" s="188">
        <v>5058</v>
      </c>
      <c r="CM146" s="188">
        <v>0</v>
      </c>
      <c r="CN146" s="188">
        <v>6865</v>
      </c>
      <c r="CO146" s="188">
        <v>4936</v>
      </c>
      <c r="CP146" s="188">
        <v>1473</v>
      </c>
      <c r="CQ146" s="188">
        <v>3389</v>
      </c>
      <c r="CR146" s="188">
        <v>4109</v>
      </c>
      <c r="CS146" s="188">
        <v>2683</v>
      </c>
      <c r="CT146" s="188">
        <v>-80</v>
      </c>
      <c r="CU146" s="188">
        <v>62</v>
      </c>
      <c r="CV146" s="190"/>
      <c r="CW146" s="188">
        <v>6067</v>
      </c>
      <c r="CX146" s="188">
        <v>0</v>
      </c>
      <c r="CY146" s="188">
        <v>1862</v>
      </c>
      <c r="CZ146" s="188">
        <v>3466</v>
      </c>
      <c r="DA146" s="188">
        <v>6945</v>
      </c>
      <c r="DB146" s="188">
        <v>7648</v>
      </c>
      <c r="DC146" s="188">
        <v>5492</v>
      </c>
      <c r="DD146" s="188">
        <v>-690</v>
      </c>
      <c r="DE146" s="188">
        <v>0</v>
      </c>
      <c r="DF146" s="188">
        <v>0</v>
      </c>
      <c r="DH146" s="188">
        <v>6950</v>
      </c>
      <c r="DI146" s="188">
        <v>0</v>
      </c>
      <c r="DJ146" s="188">
        <v>1954</v>
      </c>
      <c r="DK146" s="188">
        <v>2011</v>
      </c>
      <c r="DL146" s="188">
        <v>1574</v>
      </c>
      <c r="DM146" s="188">
        <v>11444</v>
      </c>
      <c r="DN146" s="188">
        <v>3781</v>
      </c>
      <c r="DO146" s="188">
        <v>1137</v>
      </c>
      <c r="DP146" s="188">
        <v>-262</v>
      </c>
      <c r="DQ146" s="188">
        <v>672</v>
      </c>
      <c r="DS146" s="188">
        <v>7094</v>
      </c>
      <c r="DT146" s="188">
        <v>0</v>
      </c>
      <c r="DU146" s="188">
        <v>1226</v>
      </c>
      <c r="DV146" s="188">
        <v>1307</v>
      </c>
      <c r="DW146" s="188">
        <v>6092</v>
      </c>
      <c r="DX146" s="188">
        <v>8148</v>
      </c>
      <c r="DY146" s="188">
        <v>4601</v>
      </c>
      <c r="DZ146" s="188">
        <v>-283</v>
      </c>
      <c r="EA146" s="188">
        <v>-100</v>
      </c>
      <c r="EB146" s="188">
        <v>638</v>
      </c>
      <c r="ED146" s="188">
        <v>7079</v>
      </c>
      <c r="EE146" s="188">
        <v>0</v>
      </c>
      <c r="EF146" s="188">
        <v>1265</v>
      </c>
      <c r="EG146" s="188">
        <v>969</v>
      </c>
      <c r="EH146" s="188">
        <v>3198</v>
      </c>
      <c r="EI146" s="188">
        <v>11782</v>
      </c>
      <c r="EJ146" s="188">
        <v>6406</v>
      </c>
      <c r="EK146" s="188">
        <v>-1256</v>
      </c>
      <c r="EL146" s="188">
        <v>-100</v>
      </c>
      <c r="EM146" s="188">
        <v>0</v>
      </c>
      <c r="EO146" s="188">
        <v>6612</v>
      </c>
      <c r="EP146" s="188">
        <v>0</v>
      </c>
      <c r="EQ146" s="188">
        <v>5066</v>
      </c>
      <c r="ER146" s="188">
        <v>2014</v>
      </c>
      <c r="ES146" s="188">
        <v>1391</v>
      </c>
      <c r="ET146" s="188">
        <v>10199</v>
      </c>
      <c r="EU146" s="188">
        <v>5169</v>
      </c>
      <c r="EV146" s="188">
        <v>-621</v>
      </c>
      <c r="EW146" s="188">
        <v>0</v>
      </c>
      <c r="EX146" s="188">
        <v>0</v>
      </c>
      <c r="EZ146" s="188">
        <v>6862</v>
      </c>
      <c r="FA146" s="188">
        <v>0</v>
      </c>
      <c r="FB146" s="188">
        <v>5169</v>
      </c>
      <c r="FC146" s="188">
        <v>4237</v>
      </c>
      <c r="FD146" s="188">
        <v>3165</v>
      </c>
      <c r="FE146" s="188">
        <v>5622</v>
      </c>
      <c r="FF146" s="188">
        <v>3952</v>
      </c>
      <c r="FG146" s="188">
        <v>-638</v>
      </c>
      <c r="FH146" s="188">
        <v>-201</v>
      </c>
      <c r="FI146" s="188">
        <v>734</v>
      </c>
      <c r="FK146" s="188">
        <v>5045</v>
      </c>
      <c r="FL146" s="188">
        <v>0</v>
      </c>
      <c r="FM146" s="188">
        <v>5931</v>
      </c>
      <c r="FN146" s="188">
        <v>3914</v>
      </c>
      <c r="FO146" s="188">
        <v>933</v>
      </c>
      <c r="FP146" s="188">
        <v>10251</v>
      </c>
      <c r="FQ146" s="188">
        <v>4125</v>
      </c>
      <c r="FR146" s="188">
        <v>-1557</v>
      </c>
      <c r="FS146" s="188">
        <v>-81</v>
      </c>
      <c r="FT146" s="188">
        <v>39</v>
      </c>
      <c r="FV146" s="188">
        <v>5884</v>
      </c>
      <c r="FW146" s="188">
        <v>0</v>
      </c>
      <c r="FX146" s="188">
        <v>1961</v>
      </c>
      <c r="FY146" s="188">
        <v>2998</v>
      </c>
      <c r="FZ146" s="188">
        <v>6324</v>
      </c>
      <c r="GA146" s="188">
        <v>5873</v>
      </c>
      <c r="GB146" s="188">
        <v>5619</v>
      </c>
      <c r="GC146" s="188">
        <v>-755</v>
      </c>
      <c r="GD146" s="188">
        <v>-100</v>
      </c>
      <c r="GE146" s="188">
        <v>23</v>
      </c>
      <c r="GG146" s="188">
        <v>4909</v>
      </c>
      <c r="GH146" s="188">
        <v>0</v>
      </c>
      <c r="GI146" s="188">
        <v>7591</v>
      </c>
      <c r="GJ146" s="188">
        <v>2195</v>
      </c>
      <c r="GK146" s="188">
        <v>3172</v>
      </c>
      <c r="GL146" s="188">
        <v>6884</v>
      </c>
      <c r="GM146" s="188">
        <v>4652</v>
      </c>
      <c r="GN146" s="188">
        <v>-1658</v>
      </c>
      <c r="GO146" s="188">
        <v>-175</v>
      </c>
      <c r="GP146" s="188">
        <v>625</v>
      </c>
      <c r="GR146" s="188">
        <v>6472</v>
      </c>
      <c r="GS146" s="188">
        <v>0</v>
      </c>
      <c r="GT146" s="188">
        <v>1615</v>
      </c>
      <c r="GU146" s="188">
        <v>1439</v>
      </c>
      <c r="GV146" s="188">
        <v>3561</v>
      </c>
      <c r="GW146" s="188">
        <v>12657</v>
      </c>
      <c r="GX146" s="188">
        <v>5189</v>
      </c>
      <c r="GY146" s="188">
        <v>-1026</v>
      </c>
      <c r="GZ146" s="188">
        <v>0</v>
      </c>
      <c r="HA146" s="188">
        <v>0</v>
      </c>
      <c r="HC146" s="188">
        <v>6072</v>
      </c>
      <c r="HD146" s="188">
        <v>0</v>
      </c>
      <c r="HE146" s="188">
        <v>1528</v>
      </c>
      <c r="HF146" s="188">
        <v>3423</v>
      </c>
      <c r="HG146" s="188">
        <v>6090</v>
      </c>
      <c r="HH146" s="188">
        <v>9384</v>
      </c>
      <c r="HI146" s="188">
        <v>5242</v>
      </c>
      <c r="HJ146" s="188">
        <v>-1217</v>
      </c>
      <c r="HK146" s="188">
        <v>0</v>
      </c>
      <c r="HL146" s="188">
        <v>0</v>
      </c>
      <c r="HN146" s="188">
        <v>7080</v>
      </c>
      <c r="HO146" s="188">
        <v>0</v>
      </c>
      <c r="HP146" s="188">
        <v>1085</v>
      </c>
      <c r="HQ146" s="188">
        <v>738</v>
      </c>
      <c r="HR146" s="188">
        <v>2549</v>
      </c>
      <c r="HS146" s="188">
        <v>12302</v>
      </c>
      <c r="HT146" s="188">
        <v>6341</v>
      </c>
      <c r="HU146" s="188">
        <v>-946</v>
      </c>
      <c r="HV146" s="188">
        <v>-100</v>
      </c>
      <c r="HW146" s="188">
        <v>0</v>
      </c>
      <c r="HY146" s="188">
        <v>5969</v>
      </c>
      <c r="HZ146" s="188">
        <v>0</v>
      </c>
      <c r="IA146" s="188">
        <v>6775</v>
      </c>
      <c r="IB146" s="188">
        <v>4347</v>
      </c>
      <c r="IC146" s="188">
        <v>2471</v>
      </c>
      <c r="ID146" s="188">
        <v>3486</v>
      </c>
      <c r="IE146" s="188">
        <v>5277</v>
      </c>
      <c r="IF146" s="188">
        <v>-544</v>
      </c>
      <c r="IG146" s="188">
        <v>-132</v>
      </c>
      <c r="IH146" s="188">
        <v>272</v>
      </c>
      <c r="IJ146" s="188">
        <v>7080</v>
      </c>
      <c r="IK146" s="188">
        <v>0</v>
      </c>
      <c r="IL146" s="188">
        <v>1069</v>
      </c>
      <c r="IM146" s="188">
        <v>2118</v>
      </c>
      <c r="IN146" s="188">
        <v>6398</v>
      </c>
      <c r="IO146" s="188">
        <v>6283</v>
      </c>
      <c r="IP146" s="188">
        <v>6478</v>
      </c>
      <c r="IQ146" s="188">
        <v>-435</v>
      </c>
      <c r="IR146" s="188">
        <v>-100</v>
      </c>
      <c r="IS146" s="188">
        <v>0</v>
      </c>
      <c r="IU146" s="188">
        <v>5969</v>
      </c>
      <c r="IV146" s="188">
        <v>0</v>
      </c>
      <c r="IW146" s="188">
        <v>7124</v>
      </c>
      <c r="IX146" s="188">
        <v>3315</v>
      </c>
      <c r="IY146" s="188">
        <v>1381</v>
      </c>
      <c r="IZ146" s="188">
        <v>4726</v>
      </c>
      <c r="JA146" s="188">
        <v>5211</v>
      </c>
      <c r="JB146" s="188">
        <v>65</v>
      </c>
      <c r="JC146" s="188">
        <v>-90</v>
      </c>
      <c r="JD146" s="188">
        <v>105</v>
      </c>
      <c r="JF146" s="188">
        <v>6972</v>
      </c>
      <c r="JG146" s="188">
        <v>0</v>
      </c>
      <c r="JH146" s="188">
        <v>6580</v>
      </c>
      <c r="JI146" s="188">
        <v>6053</v>
      </c>
      <c r="JJ146" s="188">
        <v>2554</v>
      </c>
      <c r="JK146" s="188">
        <v>3492</v>
      </c>
      <c r="JL146" s="188">
        <v>4077</v>
      </c>
      <c r="JM146" s="188">
        <v>-3014</v>
      </c>
      <c r="JN146" s="188">
        <v>-20</v>
      </c>
      <c r="JO146" s="188">
        <v>36</v>
      </c>
      <c r="JQ146" s="188">
        <v>7077</v>
      </c>
      <c r="JR146" s="188">
        <v>0</v>
      </c>
      <c r="JS146" s="188">
        <v>862</v>
      </c>
      <c r="JT146" s="188">
        <v>1892</v>
      </c>
      <c r="JU146" s="188">
        <v>7211</v>
      </c>
      <c r="JV146" s="188">
        <v>5258</v>
      </c>
      <c r="JW146" s="188">
        <v>6493</v>
      </c>
      <c r="JX146" s="188">
        <v>-679</v>
      </c>
      <c r="JY146" s="188">
        <v>-100</v>
      </c>
      <c r="JZ146" s="188">
        <v>0</v>
      </c>
      <c r="KB146" s="188">
        <v>4641</v>
      </c>
      <c r="KC146" s="188">
        <v>0</v>
      </c>
      <c r="KD146" s="188">
        <v>7024</v>
      </c>
      <c r="KE146" s="188">
        <v>1690</v>
      </c>
      <c r="KF146" s="188">
        <v>1465</v>
      </c>
      <c r="KG146" s="188">
        <v>7711</v>
      </c>
      <c r="KH146" s="188">
        <v>3950</v>
      </c>
      <c r="KI146" s="188">
        <v>-187</v>
      </c>
      <c r="KJ146" s="188">
        <v>-176</v>
      </c>
      <c r="KK146" s="188">
        <v>666</v>
      </c>
      <c r="KM146" s="188">
        <v>7093</v>
      </c>
      <c r="KN146" s="188">
        <v>0</v>
      </c>
      <c r="KO146" s="188">
        <v>7283</v>
      </c>
      <c r="KP146" s="188">
        <v>3051</v>
      </c>
      <c r="KQ146" s="188">
        <v>2422</v>
      </c>
      <c r="KR146" s="188">
        <v>3142</v>
      </c>
      <c r="KS146" s="188">
        <v>3825</v>
      </c>
      <c r="KT146" s="188">
        <v>1792</v>
      </c>
      <c r="KU146" s="188">
        <v>-126</v>
      </c>
      <c r="KV146" s="188">
        <v>17</v>
      </c>
      <c r="KX146" s="188">
        <v>6090</v>
      </c>
      <c r="KY146" s="188">
        <v>0</v>
      </c>
      <c r="KZ146" s="188">
        <v>1134</v>
      </c>
      <c r="LA146" s="188">
        <v>2398</v>
      </c>
      <c r="LB146" s="188">
        <v>5804</v>
      </c>
      <c r="LC146" s="188">
        <v>8804</v>
      </c>
      <c r="LD146" s="188">
        <v>6226</v>
      </c>
      <c r="LE146" s="188">
        <v>-1768</v>
      </c>
      <c r="LF146" s="188">
        <v>-120</v>
      </c>
      <c r="LG146" s="188">
        <v>0</v>
      </c>
      <c r="LI146" s="188">
        <v>7101</v>
      </c>
      <c r="LJ146" s="188">
        <v>0</v>
      </c>
      <c r="LK146" s="188">
        <v>7102</v>
      </c>
      <c r="LL146" s="188">
        <v>2534</v>
      </c>
      <c r="LM146" s="188">
        <v>3786</v>
      </c>
      <c r="LN146" s="188">
        <v>1925</v>
      </c>
      <c r="LO146" s="188">
        <v>3922</v>
      </c>
      <c r="LP146" s="188">
        <v>2375</v>
      </c>
      <c r="LQ146" s="188">
        <v>-126</v>
      </c>
      <c r="LR146" s="188">
        <v>30</v>
      </c>
      <c r="LT146" s="188">
        <v>6088</v>
      </c>
      <c r="LU146" s="188">
        <v>0</v>
      </c>
      <c r="LV146" s="188">
        <v>954</v>
      </c>
      <c r="LW146" s="188">
        <v>4512</v>
      </c>
      <c r="LX146" s="188">
        <v>6737</v>
      </c>
      <c r="LY146" s="188">
        <v>4216</v>
      </c>
      <c r="LZ146" s="188">
        <v>6677</v>
      </c>
      <c r="MA146" s="188">
        <v>853</v>
      </c>
      <c r="MB146" s="188">
        <v>-201</v>
      </c>
      <c r="MC146" s="188">
        <v>0</v>
      </c>
    </row>
    <row r="147" spans="2:341">
      <c r="B147" s="208">
        <f t="shared" si="40"/>
        <v>6414.2666666666664</v>
      </c>
      <c r="C147" s="208">
        <f t="shared" si="41"/>
        <v>0</v>
      </c>
      <c r="D147" s="208">
        <f t="shared" si="42"/>
        <v>3802.9666666666667</v>
      </c>
      <c r="E147" s="208">
        <f t="shared" si="43"/>
        <v>2730</v>
      </c>
      <c r="F147" s="208">
        <f t="shared" si="44"/>
        <v>3744.9</v>
      </c>
      <c r="G147" s="208">
        <f t="shared" si="45"/>
        <v>7015.166666666667</v>
      </c>
      <c r="H147" s="208">
        <f t="shared" si="46"/>
        <v>5067.833333333333</v>
      </c>
      <c r="I147" s="208">
        <f t="shared" si="47"/>
        <v>-502.66666666666669</v>
      </c>
      <c r="J147" s="208">
        <f t="shared" si="48"/>
        <v>-114.53333333333333</v>
      </c>
      <c r="K147" s="208">
        <f t="shared" si="49"/>
        <v>160.36666666666667</v>
      </c>
      <c r="M147" s="188">
        <v>7085</v>
      </c>
      <c r="N147" s="188">
        <v>0</v>
      </c>
      <c r="O147" s="188">
        <v>1695</v>
      </c>
      <c r="P147" s="188">
        <v>2162</v>
      </c>
      <c r="Q147" s="188">
        <v>9503</v>
      </c>
      <c r="R147" s="188">
        <v>3473</v>
      </c>
      <c r="S147" s="188">
        <v>6001</v>
      </c>
      <c r="T147" s="188">
        <v>-1599</v>
      </c>
      <c r="U147" s="188">
        <v>-100</v>
      </c>
      <c r="V147" s="188">
        <v>0</v>
      </c>
      <c r="X147" s="188">
        <v>7076</v>
      </c>
      <c r="Y147" s="188">
        <v>0</v>
      </c>
      <c r="Z147" s="188">
        <v>1444</v>
      </c>
      <c r="AA147" s="188">
        <v>919</v>
      </c>
      <c r="AB147" s="188">
        <v>5175</v>
      </c>
      <c r="AC147" s="188">
        <v>12098</v>
      </c>
      <c r="AD147" s="188">
        <v>4347</v>
      </c>
      <c r="AE147" s="188">
        <v>-2165</v>
      </c>
      <c r="AF147" s="188">
        <v>-102</v>
      </c>
      <c r="AG147" s="188">
        <v>17</v>
      </c>
      <c r="AI147" s="188">
        <v>6887</v>
      </c>
      <c r="AJ147" s="188">
        <v>0</v>
      </c>
      <c r="AK147" s="188">
        <v>6825</v>
      </c>
      <c r="AL147" s="188">
        <v>2526</v>
      </c>
      <c r="AM147" s="188">
        <v>1219</v>
      </c>
      <c r="AN147" s="188">
        <v>6631</v>
      </c>
      <c r="AO147" s="188">
        <v>3750</v>
      </c>
      <c r="AP147" s="188">
        <v>-393</v>
      </c>
      <c r="AQ147" s="188">
        <v>-232</v>
      </c>
      <c r="AR147" s="188">
        <v>266</v>
      </c>
      <c r="AT147" s="188">
        <v>7085</v>
      </c>
      <c r="AU147" s="188">
        <v>0</v>
      </c>
      <c r="AV147" s="188">
        <v>1199</v>
      </c>
      <c r="AW147" s="188">
        <v>2141</v>
      </c>
      <c r="AX147" s="188">
        <v>6011</v>
      </c>
      <c r="AY147" s="188">
        <v>7978</v>
      </c>
      <c r="AZ147" s="188">
        <v>5992</v>
      </c>
      <c r="BA147" s="188">
        <v>-1596</v>
      </c>
      <c r="BB147" s="188">
        <v>-100</v>
      </c>
      <c r="BC147" s="188">
        <v>0</v>
      </c>
      <c r="BE147" s="188">
        <v>5982</v>
      </c>
      <c r="BF147" s="188">
        <v>0</v>
      </c>
      <c r="BG147" s="188">
        <v>6140</v>
      </c>
      <c r="BH147" s="188">
        <v>5381</v>
      </c>
      <c r="BI147" s="188">
        <v>2068</v>
      </c>
      <c r="BJ147" s="188">
        <v>2643</v>
      </c>
      <c r="BK147" s="188">
        <v>5157</v>
      </c>
      <c r="BL147" s="188">
        <v>-1045</v>
      </c>
      <c r="BM147" s="188">
        <v>-148</v>
      </c>
      <c r="BN147" s="188">
        <v>148</v>
      </c>
      <c r="BP147" s="188">
        <v>6132</v>
      </c>
      <c r="BQ147" s="188">
        <v>0</v>
      </c>
      <c r="BR147" s="188">
        <v>929</v>
      </c>
      <c r="BS147" s="188">
        <v>1119</v>
      </c>
      <c r="BT147" s="188">
        <v>6172</v>
      </c>
      <c r="BU147" s="188">
        <v>9335</v>
      </c>
      <c r="BV147" s="188">
        <v>6047</v>
      </c>
      <c r="BW147" s="188">
        <v>-428</v>
      </c>
      <c r="BX147" s="188">
        <v>-100</v>
      </c>
      <c r="BY147" s="188">
        <v>0</v>
      </c>
      <c r="CA147" s="188">
        <v>6876</v>
      </c>
      <c r="CB147" s="188">
        <v>0</v>
      </c>
      <c r="CC147" s="188">
        <v>8115</v>
      </c>
      <c r="CD147" s="188">
        <v>3487</v>
      </c>
      <c r="CE147" s="188">
        <v>2841</v>
      </c>
      <c r="CF147" s="188">
        <v>3587</v>
      </c>
      <c r="CG147" s="188">
        <v>4065</v>
      </c>
      <c r="CH147" s="188">
        <v>-223</v>
      </c>
      <c r="CI147" s="188">
        <v>-263</v>
      </c>
      <c r="CJ147" s="188">
        <v>529</v>
      </c>
      <c r="CL147" s="188">
        <v>5061</v>
      </c>
      <c r="CM147" s="188">
        <v>0</v>
      </c>
      <c r="CN147" s="188">
        <v>6700</v>
      </c>
      <c r="CO147" s="188">
        <v>4943</v>
      </c>
      <c r="CP147" s="188">
        <v>973</v>
      </c>
      <c r="CQ147" s="188">
        <v>3438</v>
      </c>
      <c r="CR147" s="188">
        <v>4109</v>
      </c>
      <c r="CS147" s="188">
        <v>2980</v>
      </c>
      <c r="CT147" s="188">
        <v>-80</v>
      </c>
      <c r="CU147" s="188">
        <v>61</v>
      </c>
      <c r="CV147" s="190"/>
      <c r="CW147" s="188">
        <v>6071</v>
      </c>
      <c r="CX147" s="188">
        <v>0</v>
      </c>
      <c r="CY147" s="188">
        <v>1847</v>
      </c>
      <c r="CZ147" s="188">
        <v>3248</v>
      </c>
      <c r="DA147" s="188">
        <v>6782</v>
      </c>
      <c r="DB147" s="188">
        <v>7766</v>
      </c>
      <c r="DC147" s="188">
        <v>5480</v>
      </c>
      <c r="DD147" s="188">
        <v>-837</v>
      </c>
      <c r="DE147" s="188">
        <v>0</v>
      </c>
      <c r="DF147" s="188">
        <v>0</v>
      </c>
      <c r="DH147" s="188">
        <v>6948</v>
      </c>
      <c r="DI147" s="188">
        <v>0</v>
      </c>
      <c r="DJ147" s="188">
        <v>1889</v>
      </c>
      <c r="DK147" s="188">
        <v>1911</v>
      </c>
      <c r="DL147" s="188">
        <v>1294</v>
      </c>
      <c r="DM147" s="188">
        <v>11278</v>
      </c>
      <c r="DN147" s="188">
        <v>3781</v>
      </c>
      <c r="DO147" s="188">
        <v>1222</v>
      </c>
      <c r="DP147" s="188">
        <v>-263</v>
      </c>
      <c r="DQ147" s="188">
        <v>668</v>
      </c>
      <c r="DS147" s="188">
        <v>7093</v>
      </c>
      <c r="DT147" s="188">
        <v>0</v>
      </c>
      <c r="DU147" s="188">
        <v>1173</v>
      </c>
      <c r="DV147" s="188">
        <v>1226</v>
      </c>
      <c r="DW147" s="188">
        <v>5666</v>
      </c>
      <c r="DX147" s="188">
        <v>8222</v>
      </c>
      <c r="DY147" s="188">
        <v>4601</v>
      </c>
      <c r="DZ147" s="188">
        <v>-188</v>
      </c>
      <c r="EA147" s="188">
        <v>-100</v>
      </c>
      <c r="EB147" s="188">
        <v>638</v>
      </c>
      <c r="ED147" s="188">
        <v>7086</v>
      </c>
      <c r="EE147" s="188">
        <v>0</v>
      </c>
      <c r="EF147" s="188">
        <v>1269</v>
      </c>
      <c r="EG147" s="188">
        <v>961</v>
      </c>
      <c r="EH147" s="188">
        <v>3004</v>
      </c>
      <c r="EI147" s="188">
        <v>11707</v>
      </c>
      <c r="EJ147" s="188">
        <v>6408</v>
      </c>
      <c r="EK147" s="188">
        <v>-1413</v>
      </c>
      <c r="EL147" s="188">
        <v>-100</v>
      </c>
      <c r="EM147" s="188">
        <v>0</v>
      </c>
      <c r="EO147" s="188">
        <v>6615</v>
      </c>
      <c r="EP147" s="188">
        <v>0</v>
      </c>
      <c r="EQ147" s="188">
        <v>4931</v>
      </c>
      <c r="ER147" s="188">
        <v>2037</v>
      </c>
      <c r="ES147" s="188">
        <v>947</v>
      </c>
      <c r="ET147" s="188">
        <v>10376</v>
      </c>
      <c r="EU147" s="188">
        <v>5142</v>
      </c>
      <c r="EV147" s="188">
        <v>-521</v>
      </c>
      <c r="EW147" s="188">
        <v>0</v>
      </c>
      <c r="EX147" s="188">
        <v>0</v>
      </c>
      <c r="EZ147" s="188">
        <v>6864</v>
      </c>
      <c r="FA147" s="188">
        <v>0</v>
      </c>
      <c r="FB147" s="188">
        <v>5146</v>
      </c>
      <c r="FC147" s="188">
        <v>4192</v>
      </c>
      <c r="FD147" s="188">
        <v>2957</v>
      </c>
      <c r="FE147" s="188">
        <v>5557</v>
      </c>
      <c r="FF147" s="188">
        <v>3952</v>
      </c>
      <c r="FG147" s="188">
        <v>-732</v>
      </c>
      <c r="FH147" s="188">
        <v>-201</v>
      </c>
      <c r="FI147" s="188">
        <v>735</v>
      </c>
      <c r="FK147" s="188">
        <v>5042</v>
      </c>
      <c r="FL147" s="188">
        <v>0</v>
      </c>
      <c r="FM147" s="188">
        <v>5745</v>
      </c>
      <c r="FN147" s="188">
        <v>3890</v>
      </c>
      <c r="FO147" s="188">
        <v>1068</v>
      </c>
      <c r="FP147" s="188">
        <v>10240</v>
      </c>
      <c r="FQ147" s="188">
        <v>4125</v>
      </c>
      <c r="FR147" s="188">
        <v>-1732</v>
      </c>
      <c r="FS147" s="188">
        <v>-81</v>
      </c>
      <c r="FT147" s="188">
        <v>39</v>
      </c>
      <c r="FV147" s="188">
        <v>5886</v>
      </c>
      <c r="FW147" s="188">
        <v>0</v>
      </c>
      <c r="FX147" s="188">
        <v>1942</v>
      </c>
      <c r="FY147" s="188">
        <v>2941</v>
      </c>
      <c r="FZ147" s="188">
        <v>6124</v>
      </c>
      <c r="GA147" s="188">
        <v>5759</v>
      </c>
      <c r="GB147" s="188">
        <v>5619</v>
      </c>
      <c r="GC147" s="188">
        <v>-600</v>
      </c>
      <c r="GD147" s="188">
        <v>-100</v>
      </c>
      <c r="GE147" s="188">
        <v>23</v>
      </c>
      <c r="GG147" s="188">
        <v>4913</v>
      </c>
      <c r="GH147" s="188">
        <v>0</v>
      </c>
      <c r="GI147" s="188">
        <v>7554</v>
      </c>
      <c r="GJ147" s="188">
        <v>2014</v>
      </c>
      <c r="GK147" s="188">
        <v>2730</v>
      </c>
      <c r="GL147" s="188">
        <v>6911</v>
      </c>
      <c r="GM147" s="188">
        <v>4652</v>
      </c>
      <c r="GN147" s="188">
        <v>-1662</v>
      </c>
      <c r="GO147" s="188">
        <v>-175</v>
      </c>
      <c r="GP147" s="188">
        <v>627</v>
      </c>
      <c r="GR147" s="188">
        <v>6482</v>
      </c>
      <c r="GS147" s="188">
        <v>0</v>
      </c>
      <c r="GT147" s="188">
        <v>1570</v>
      </c>
      <c r="GU147" s="188">
        <v>1435</v>
      </c>
      <c r="GV147" s="188">
        <v>2945</v>
      </c>
      <c r="GW147" s="188">
        <v>12874</v>
      </c>
      <c r="GX147" s="188">
        <v>5187</v>
      </c>
      <c r="GY147" s="188">
        <v>-838</v>
      </c>
      <c r="GZ147" s="188">
        <v>0</v>
      </c>
      <c r="HA147" s="188">
        <v>0</v>
      </c>
      <c r="HC147" s="188">
        <v>6068</v>
      </c>
      <c r="HD147" s="188">
        <v>0</v>
      </c>
      <c r="HE147" s="188">
        <v>1528</v>
      </c>
      <c r="HF147" s="188">
        <v>3468</v>
      </c>
      <c r="HG147" s="188">
        <v>6077</v>
      </c>
      <c r="HH147" s="188">
        <v>9196</v>
      </c>
      <c r="HI147" s="188">
        <v>5205</v>
      </c>
      <c r="HJ147" s="188">
        <v>-1281</v>
      </c>
      <c r="HK147" s="188">
        <v>0</v>
      </c>
      <c r="HL147" s="188">
        <v>0</v>
      </c>
      <c r="HN147" s="188">
        <v>7078</v>
      </c>
      <c r="HO147" s="188">
        <v>0</v>
      </c>
      <c r="HP147" s="188">
        <v>1016</v>
      </c>
      <c r="HQ147" s="188">
        <v>795</v>
      </c>
      <c r="HR147" s="188">
        <v>2146</v>
      </c>
      <c r="HS147" s="188">
        <v>12285</v>
      </c>
      <c r="HT147" s="188">
        <v>6340</v>
      </c>
      <c r="HU147" s="188">
        <v>-1191</v>
      </c>
      <c r="HV147" s="188">
        <v>-100</v>
      </c>
      <c r="HW147" s="188">
        <v>0</v>
      </c>
      <c r="HY147" s="188">
        <v>5963</v>
      </c>
      <c r="HZ147" s="188">
        <v>0</v>
      </c>
      <c r="IA147" s="188">
        <v>6758</v>
      </c>
      <c r="IB147" s="188">
        <v>4142</v>
      </c>
      <c r="IC147" s="188">
        <v>2222</v>
      </c>
      <c r="ID147" s="188">
        <v>3459</v>
      </c>
      <c r="IE147" s="188">
        <v>5277</v>
      </c>
      <c r="IF147" s="188">
        <v>-565</v>
      </c>
      <c r="IG147" s="188">
        <v>-132</v>
      </c>
      <c r="IH147" s="188">
        <v>235</v>
      </c>
      <c r="IJ147" s="188">
        <v>7082</v>
      </c>
      <c r="IK147" s="188">
        <v>0</v>
      </c>
      <c r="IL147" s="188">
        <v>1007</v>
      </c>
      <c r="IM147" s="188">
        <v>2086</v>
      </c>
      <c r="IN147" s="188">
        <v>5773</v>
      </c>
      <c r="IO147" s="188">
        <v>6430</v>
      </c>
      <c r="IP147" s="188">
        <v>6478</v>
      </c>
      <c r="IQ147" s="188">
        <v>-342</v>
      </c>
      <c r="IR147" s="188">
        <v>-100</v>
      </c>
      <c r="IS147" s="188">
        <v>0</v>
      </c>
      <c r="IU147" s="188">
        <v>5969</v>
      </c>
      <c r="IV147" s="188">
        <v>0</v>
      </c>
      <c r="IW147" s="188">
        <v>7066</v>
      </c>
      <c r="IX147" s="188">
        <v>3024</v>
      </c>
      <c r="IY147" s="188">
        <v>1091</v>
      </c>
      <c r="IZ147" s="188">
        <v>4796</v>
      </c>
      <c r="JA147" s="188">
        <v>5211</v>
      </c>
      <c r="JB147" s="188">
        <v>98</v>
      </c>
      <c r="JC147" s="188">
        <v>-90</v>
      </c>
      <c r="JD147" s="188">
        <v>81</v>
      </c>
      <c r="JF147" s="188">
        <v>6975</v>
      </c>
      <c r="JG147" s="188">
        <v>0</v>
      </c>
      <c r="JH147" s="188">
        <v>6594</v>
      </c>
      <c r="JI147" s="188">
        <v>6017</v>
      </c>
      <c r="JJ147" s="188">
        <v>2088</v>
      </c>
      <c r="JK147" s="188">
        <v>3485</v>
      </c>
      <c r="JL147" s="188">
        <v>4077</v>
      </c>
      <c r="JM147" s="188">
        <v>-2863</v>
      </c>
      <c r="JN147" s="188">
        <v>-20</v>
      </c>
      <c r="JO147" s="188">
        <v>36</v>
      </c>
      <c r="JQ147" s="188">
        <v>7080</v>
      </c>
      <c r="JR147" s="188">
        <v>0</v>
      </c>
      <c r="JS147" s="188">
        <v>834</v>
      </c>
      <c r="JT147" s="188">
        <v>1823</v>
      </c>
      <c r="JU147" s="188">
        <v>6833</v>
      </c>
      <c r="JV147" s="188">
        <v>5281</v>
      </c>
      <c r="JW147" s="188">
        <v>6494</v>
      </c>
      <c r="JX147" s="188">
        <v>-761</v>
      </c>
      <c r="JY147" s="188">
        <v>-100</v>
      </c>
      <c r="JZ147" s="188">
        <v>0</v>
      </c>
      <c r="KB147" s="188">
        <v>4645</v>
      </c>
      <c r="KC147" s="188">
        <v>0</v>
      </c>
      <c r="KD147" s="188">
        <v>6791</v>
      </c>
      <c r="KE147" s="188">
        <v>1629</v>
      </c>
      <c r="KF147" s="188">
        <v>1304</v>
      </c>
      <c r="KG147" s="188">
        <v>7748</v>
      </c>
      <c r="KH147" s="188">
        <v>3950</v>
      </c>
      <c r="KI147" s="188">
        <v>-250</v>
      </c>
      <c r="KJ147" s="188">
        <v>-176</v>
      </c>
      <c r="KK147" s="188">
        <v>662</v>
      </c>
      <c r="KM147" s="188">
        <v>7099</v>
      </c>
      <c r="KN147" s="188">
        <v>0</v>
      </c>
      <c r="KO147" s="188">
        <v>7235</v>
      </c>
      <c r="KP147" s="188">
        <v>3062</v>
      </c>
      <c r="KQ147" s="188">
        <v>1729</v>
      </c>
      <c r="KR147" s="188">
        <v>3154</v>
      </c>
      <c r="KS147" s="188">
        <v>3825</v>
      </c>
      <c r="KT147" s="188">
        <v>1890</v>
      </c>
      <c r="KU147" s="188">
        <v>-126</v>
      </c>
      <c r="KV147" s="188">
        <v>17</v>
      </c>
      <c r="KX147" s="188">
        <v>6086</v>
      </c>
      <c r="KY147" s="188">
        <v>0</v>
      </c>
      <c r="KZ147" s="188">
        <v>1122</v>
      </c>
      <c r="LA147" s="188">
        <v>2331</v>
      </c>
      <c r="LB147" s="188">
        <v>5438</v>
      </c>
      <c r="LC147" s="188">
        <v>8634</v>
      </c>
      <c r="LD147" s="188">
        <v>6226</v>
      </c>
      <c r="LE147" s="188">
        <v>-1629</v>
      </c>
      <c r="LF147" s="188">
        <v>-120</v>
      </c>
      <c r="LG147" s="188">
        <v>0</v>
      </c>
      <c r="LI147" s="188">
        <v>7104</v>
      </c>
      <c r="LJ147" s="188">
        <v>0</v>
      </c>
      <c r="LK147" s="188">
        <v>7056</v>
      </c>
      <c r="LL147" s="188">
        <v>2438</v>
      </c>
      <c r="LM147" s="188">
        <v>3319</v>
      </c>
      <c r="LN147" s="188">
        <v>1920</v>
      </c>
      <c r="LO147" s="188">
        <v>3922</v>
      </c>
      <c r="LP147" s="188">
        <v>2665</v>
      </c>
      <c r="LQ147" s="188">
        <v>-126</v>
      </c>
      <c r="LR147" s="188">
        <v>29</v>
      </c>
      <c r="LT147" s="188">
        <v>6095</v>
      </c>
      <c r="LU147" s="188">
        <v>0</v>
      </c>
      <c r="LV147" s="188">
        <v>969</v>
      </c>
      <c r="LW147" s="188">
        <v>4552</v>
      </c>
      <c r="LX147" s="188">
        <v>6848</v>
      </c>
      <c r="LY147" s="188">
        <v>4194</v>
      </c>
      <c r="LZ147" s="188">
        <v>6615</v>
      </c>
      <c r="MA147" s="188">
        <v>919</v>
      </c>
      <c r="MB147" s="188">
        <v>-201</v>
      </c>
      <c r="MC147" s="188">
        <v>0</v>
      </c>
    </row>
    <row r="148" spans="2:341">
      <c r="B148" s="208">
        <f t="shared" si="40"/>
        <v>6413.4666666666662</v>
      </c>
      <c r="C148" s="208">
        <f t="shared" si="41"/>
        <v>0</v>
      </c>
      <c r="D148" s="208">
        <f t="shared" si="42"/>
        <v>3741.6333333333332</v>
      </c>
      <c r="E148" s="208">
        <f t="shared" si="43"/>
        <v>2669.6666666666665</v>
      </c>
      <c r="F148" s="208">
        <f t="shared" si="44"/>
        <v>3538.5333333333333</v>
      </c>
      <c r="G148" s="208">
        <f t="shared" si="45"/>
        <v>6998.7333333333336</v>
      </c>
      <c r="H148" s="208">
        <f t="shared" si="46"/>
        <v>5065.4333333333334</v>
      </c>
      <c r="I148" s="208">
        <f t="shared" si="47"/>
        <v>-535.20000000000005</v>
      </c>
      <c r="J148" s="208">
        <f t="shared" si="48"/>
        <v>-114.63333333333334</v>
      </c>
      <c r="K148" s="208">
        <f t="shared" si="49"/>
        <v>156.80000000000001</v>
      </c>
      <c r="M148" s="188">
        <v>7083</v>
      </c>
      <c r="N148" s="188">
        <v>0</v>
      </c>
      <c r="O148" s="188">
        <v>1632</v>
      </c>
      <c r="P148" s="188">
        <v>2121</v>
      </c>
      <c r="Q148" s="188">
        <v>9274</v>
      </c>
      <c r="R148" s="188">
        <v>3411</v>
      </c>
      <c r="S148" s="188">
        <v>6001</v>
      </c>
      <c r="T148" s="188">
        <v>-1599</v>
      </c>
      <c r="U148" s="188">
        <v>-100</v>
      </c>
      <c r="V148" s="188">
        <v>0</v>
      </c>
      <c r="X148" s="188">
        <v>7073</v>
      </c>
      <c r="Y148" s="188">
        <v>0</v>
      </c>
      <c r="Z148" s="188">
        <v>1336</v>
      </c>
      <c r="AA148" s="188">
        <v>865</v>
      </c>
      <c r="AB148" s="188">
        <v>4889</v>
      </c>
      <c r="AC148" s="188">
        <v>12150</v>
      </c>
      <c r="AD148" s="188">
        <v>4347</v>
      </c>
      <c r="AE148" s="188">
        <v>-2373</v>
      </c>
      <c r="AF148" s="188">
        <v>-102</v>
      </c>
      <c r="AG148" s="188">
        <v>18</v>
      </c>
      <c r="AI148" s="188">
        <v>6886</v>
      </c>
      <c r="AJ148" s="188">
        <v>0</v>
      </c>
      <c r="AK148" s="188">
        <v>6854</v>
      </c>
      <c r="AL148" s="188">
        <v>2452</v>
      </c>
      <c r="AM148" s="188">
        <v>1267</v>
      </c>
      <c r="AN148" s="188">
        <v>6531</v>
      </c>
      <c r="AO148" s="188">
        <v>3750</v>
      </c>
      <c r="AP148" s="188">
        <v>-433</v>
      </c>
      <c r="AQ148" s="188">
        <v>-232</v>
      </c>
      <c r="AR148" s="188">
        <v>221</v>
      </c>
      <c r="AT148" s="188">
        <v>7087</v>
      </c>
      <c r="AU148" s="188">
        <v>0</v>
      </c>
      <c r="AV148" s="188">
        <v>1215</v>
      </c>
      <c r="AW148" s="188">
        <v>1988</v>
      </c>
      <c r="AX148" s="188">
        <v>5776</v>
      </c>
      <c r="AY148" s="188">
        <v>7909</v>
      </c>
      <c r="AZ148" s="188">
        <v>5992</v>
      </c>
      <c r="BA148" s="188">
        <v>-1765</v>
      </c>
      <c r="BB148" s="188">
        <v>-100</v>
      </c>
      <c r="BC148" s="188">
        <v>0</v>
      </c>
      <c r="BE148" s="188">
        <v>5991</v>
      </c>
      <c r="BF148" s="188">
        <v>0</v>
      </c>
      <c r="BG148" s="188">
        <v>6115</v>
      </c>
      <c r="BH148" s="188">
        <v>5146</v>
      </c>
      <c r="BI148" s="188">
        <v>1983</v>
      </c>
      <c r="BJ148" s="188">
        <v>2631</v>
      </c>
      <c r="BK148" s="188">
        <v>5157</v>
      </c>
      <c r="BL148" s="188">
        <v>-1321</v>
      </c>
      <c r="BM148" s="188">
        <v>-151</v>
      </c>
      <c r="BN148" s="188">
        <v>148</v>
      </c>
      <c r="BP148" s="188">
        <v>6128</v>
      </c>
      <c r="BQ148" s="188">
        <v>0</v>
      </c>
      <c r="BR148" s="188">
        <v>898</v>
      </c>
      <c r="BS148" s="188">
        <v>1067</v>
      </c>
      <c r="BT148" s="188">
        <v>6269</v>
      </c>
      <c r="BU148" s="188">
        <v>9310</v>
      </c>
      <c r="BV148" s="188">
        <v>6046</v>
      </c>
      <c r="BW148" s="188">
        <v>-575</v>
      </c>
      <c r="BX148" s="188">
        <v>-100</v>
      </c>
      <c r="BY148" s="188">
        <v>0</v>
      </c>
      <c r="CA148" s="188">
        <v>6878</v>
      </c>
      <c r="CB148" s="188">
        <v>0</v>
      </c>
      <c r="CC148" s="188">
        <v>7990</v>
      </c>
      <c r="CD148" s="188">
        <v>3398</v>
      </c>
      <c r="CE148" s="188">
        <v>2368</v>
      </c>
      <c r="CF148" s="188">
        <v>3569</v>
      </c>
      <c r="CG148" s="188">
        <v>4065</v>
      </c>
      <c r="CH148" s="188">
        <v>-162</v>
      </c>
      <c r="CI148" s="188">
        <v>-263</v>
      </c>
      <c r="CJ148" s="188">
        <v>526</v>
      </c>
      <c r="CL148" s="188">
        <v>5055</v>
      </c>
      <c r="CM148" s="188">
        <v>0</v>
      </c>
      <c r="CN148" s="188">
        <v>6535</v>
      </c>
      <c r="CO148" s="188">
        <v>4925</v>
      </c>
      <c r="CP148" s="188">
        <v>992</v>
      </c>
      <c r="CQ148" s="188">
        <v>3496</v>
      </c>
      <c r="CR148" s="188">
        <v>4109</v>
      </c>
      <c r="CS148" s="188">
        <v>2695</v>
      </c>
      <c r="CT148" s="188">
        <v>-80</v>
      </c>
      <c r="CU148" s="188">
        <v>53</v>
      </c>
      <c r="CV148" s="190"/>
      <c r="CW148" s="188">
        <v>6069</v>
      </c>
      <c r="CX148" s="188">
        <v>0</v>
      </c>
      <c r="CY148" s="188">
        <v>1792</v>
      </c>
      <c r="CZ148" s="188">
        <v>2969</v>
      </c>
      <c r="DA148" s="188">
        <v>6532</v>
      </c>
      <c r="DB148" s="188">
        <v>7868</v>
      </c>
      <c r="DC148" s="188">
        <v>5469</v>
      </c>
      <c r="DD148" s="188">
        <v>-633</v>
      </c>
      <c r="DE148" s="188">
        <v>0</v>
      </c>
      <c r="DF148" s="188">
        <v>0</v>
      </c>
      <c r="DH148" s="188">
        <v>6945</v>
      </c>
      <c r="DI148" s="188">
        <v>0</v>
      </c>
      <c r="DJ148" s="188">
        <v>1835</v>
      </c>
      <c r="DK148" s="188">
        <v>1839</v>
      </c>
      <c r="DL148" s="188">
        <v>1145</v>
      </c>
      <c r="DM148" s="188">
        <v>11244</v>
      </c>
      <c r="DN148" s="188">
        <v>3781</v>
      </c>
      <c r="DO148" s="188">
        <v>1286</v>
      </c>
      <c r="DP148" s="188">
        <v>-262</v>
      </c>
      <c r="DQ148" s="188">
        <v>626</v>
      </c>
      <c r="DS148" s="188">
        <v>7094</v>
      </c>
      <c r="DT148" s="188">
        <v>0</v>
      </c>
      <c r="DU148" s="188">
        <v>1157</v>
      </c>
      <c r="DV148" s="188">
        <v>1272</v>
      </c>
      <c r="DW148" s="188">
        <v>5496</v>
      </c>
      <c r="DX148" s="188">
        <v>8144</v>
      </c>
      <c r="DY148" s="188">
        <v>4601</v>
      </c>
      <c r="DZ148" s="188">
        <v>-256</v>
      </c>
      <c r="EA148" s="188">
        <v>-100</v>
      </c>
      <c r="EB148" s="188">
        <v>640</v>
      </c>
      <c r="ED148" s="188">
        <v>7083</v>
      </c>
      <c r="EE148" s="188">
        <v>0</v>
      </c>
      <c r="EF148" s="188">
        <v>1256</v>
      </c>
      <c r="EG148" s="188">
        <v>861</v>
      </c>
      <c r="EH148" s="188">
        <v>2745</v>
      </c>
      <c r="EI148" s="188">
        <v>11658</v>
      </c>
      <c r="EJ148" s="188">
        <v>6407</v>
      </c>
      <c r="EK148" s="188">
        <v>-1410</v>
      </c>
      <c r="EL148" s="188">
        <v>-100</v>
      </c>
      <c r="EM148" s="188">
        <v>0</v>
      </c>
      <c r="EO148" s="188">
        <v>6609</v>
      </c>
      <c r="EP148" s="188">
        <v>0</v>
      </c>
      <c r="EQ148" s="188">
        <v>4726</v>
      </c>
      <c r="ER148" s="188">
        <v>2196</v>
      </c>
      <c r="ES148" s="188">
        <v>859</v>
      </c>
      <c r="ET148" s="188">
        <v>10243</v>
      </c>
      <c r="EU148" s="188">
        <v>5137</v>
      </c>
      <c r="EV148" s="188">
        <v>-692</v>
      </c>
      <c r="EW148" s="188">
        <v>0</v>
      </c>
      <c r="EX148" s="188">
        <v>0</v>
      </c>
      <c r="EZ148" s="188">
        <v>6856</v>
      </c>
      <c r="FA148" s="188">
        <v>0</v>
      </c>
      <c r="FB148" s="188">
        <v>5047</v>
      </c>
      <c r="FC148" s="188">
        <v>4071</v>
      </c>
      <c r="FD148" s="188">
        <v>2680</v>
      </c>
      <c r="FE148" s="188">
        <v>5534</v>
      </c>
      <c r="FF148" s="188">
        <v>3952</v>
      </c>
      <c r="FG148" s="188">
        <v>-808</v>
      </c>
      <c r="FH148" s="188">
        <v>-201</v>
      </c>
      <c r="FI148" s="188">
        <v>732</v>
      </c>
      <c r="FK148" s="188">
        <v>5047</v>
      </c>
      <c r="FL148" s="188">
        <v>0</v>
      </c>
      <c r="FM148" s="188">
        <v>5605</v>
      </c>
      <c r="FN148" s="188">
        <v>3632</v>
      </c>
      <c r="FO148" s="188">
        <v>777</v>
      </c>
      <c r="FP148" s="188">
        <v>10146</v>
      </c>
      <c r="FQ148" s="188">
        <v>4125</v>
      </c>
      <c r="FR148" s="188">
        <v>-1797</v>
      </c>
      <c r="FS148" s="188">
        <v>-81</v>
      </c>
      <c r="FT148" s="188">
        <v>36</v>
      </c>
      <c r="FV148" s="188">
        <v>5883</v>
      </c>
      <c r="FW148" s="188">
        <v>0</v>
      </c>
      <c r="FX148" s="188">
        <v>1933</v>
      </c>
      <c r="FY148" s="188">
        <v>2923</v>
      </c>
      <c r="FZ148" s="188">
        <v>5931</v>
      </c>
      <c r="GA148" s="188">
        <v>5660</v>
      </c>
      <c r="GB148" s="188">
        <v>5619</v>
      </c>
      <c r="GC148" s="188">
        <v>-713</v>
      </c>
      <c r="GD148" s="188">
        <v>-100</v>
      </c>
      <c r="GE148" s="188">
        <v>23</v>
      </c>
      <c r="GG148" s="188">
        <v>4913</v>
      </c>
      <c r="GH148" s="188">
        <v>0</v>
      </c>
      <c r="GI148" s="188">
        <v>7460</v>
      </c>
      <c r="GJ148" s="188">
        <v>1924</v>
      </c>
      <c r="GK148" s="188">
        <v>2650</v>
      </c>
      <c r="GL148" s="188">
        <v>6923</v>
      </c>
      <c r="GM148" s="188">
        <v>4652</v>
      </c>
      <c r="GN148" s="188">
        <v>-1583</v>
      </c>
      <c r="GO148" s="188">
        <v>-175</v>
      </c>
      <c r="GP148" s="188">
        <v>633</v>
      </c>
      <c r="GR148" s="188">
        <v>6491</v>
      </c>
      <c r="GS148" s="188">
        <v>0</v>
      </c>
      <c r="GT148" s="188">
        <v>1572</v>
      </c>
      <c r="GU148" s="188">
        <v>1424</v>
      </c>
      <c r="GV148" s="188">
        <v>2683</v>
      </c>
      <c r="GW148" s="188">
        <v>12952</v>
      </c>
      <c r="GX148" s="188">
        <v>5186</v>
      </c>
      <c r="GY148" s="188">
        <v>-902</v>
      </c>
      <c r="GZ148" s="188">
        <v>0</v>
      </c>
      <c r="HA148" s="188">
        <v>0</v>
      </c>
      <c r="HC148" s="188">
        <v>6069</v>
      </c>
      <c r="HD148" s="188">
        <v>0</v>
      </c>
      <c r="HE148" s="188">
        <v>1514</v>
      </c>
      <c r="HF148" s="188">
        <v>3419</v>
      </c>
      <c r="HG148" s="188">
        <v>5801</v>
      </c>
      <c r="HH148" s="188">
        <v>8988</v>
      </c>
      <c r="HI148" s="188">
        <v>5207</v>
      </c>
      <c r="HJ148" s="188">
        <v>-1241</v>
      </c>
      <c r="HK148" s="188">
        <v>0</v>
      </c>
      <c r="HL148" s="188">
        <v>0</v>
      </c>
      <c r="HN148" s="188">
        <v>7072</v>
      </c>
      <c r="HO148" s="188">
        <v>0</v>
      </c>
      <c r="HP148" s="188">
        <v>1029</v>
      </c>
      <c r="HQ148" s="188">
        <v>837</v>
      </c>
      <c r="HR148" s="188">
        <v>1735</v>
      </c>
      <c r="HS148" s="188">
        <v>12200</v>
      </c>
      <c r="HT148" s="188">
        <v>6339</v>
      </c>
      <c r="HU148" s="188">
        <v>-944</v>
      </c>
      <c r="HV148" s="188">
        <v>-100</v>
      </c>
      <c r="HW148" s="188">
        <v>0</v>
      </c>
      <c r="HY148" s="188">
        <v>5968</v>
      </c>
      <c r="HZ148" s="188">
        <v>0</v>
      </c>
      <c r="IA148" s="188">
        <v>6681</v>
      </c>
      <c r="IB148" s="188">
        <v>4046</v>
      </c>
      <c r="IC148" s="188">
        <v>1903</v>
      </c>
      <c r="ID148" s="188">
        <v>3431</v>
      </c>
      <c r="IE148" s="188">
        <v>5277</v>
      </c>
      <c r="IF148" s="188">
        <v>-571</v>
      </c>
      <c r="IG148" s="188">
        <v>-132</v>
      </c>
      <c r="IH148" s="188">
        <v>219</v>
      </c>
      <c r="IJ148" s="188">
        <v>7082</v>
      </c>
      <c r="IK148" s="188">
        <v>0</v>
      </c>
      <c r="IL148" s="188">
        <v>934</v>
      </c>
      <c r="IM148" s="188">
        <v>1970</v>
      </c>
      <c r="IN148" s="188">
        <v>5264</v>
      </c>
      <c r="IO148" s="188">
        <v>6548</v>
      </c>
      <c r="IP148" s="188">
        <v>6478</v>
      </c>
      <c r="IQ148" s="188">
        <v>-321</v>
      </c>
      <c r="IR148" s="188">
        <v>-100</v>
      </c>
      <c r="IS148" s="188">
        <v>0</v>
      </c>
      <c r="IU148" s="188">
        <v>5971</v>
      </c>
      <c r="IV148" s="188">
        <v>0</v>
      </c>
      <c r="IW148" s="188">
        <v>6874</v>
      </c>
      <c r="IX148" s="188">
        <v>2834</v>
      </c>
      <c r="IY148" s="188">
        <v>985</v>
      </c>
      <c r="IZ148" s="188">
        <v>4917</v>
      </c>
      <c r="JA148" s="188">
        <v>5211</v>
      </c>
      <c r="JB148" s="188">
        <v>36</v>
      </c>
      <c r="JC148" s="188">
        <v>-90</v>
      </c>
      <c r="JD148" s="188">
        <v>82</v>
      </c>
      <c r="JF148" s="188">
        <v>6971</v>
      </c>
      <c r="JG148" s="188">
        <v>0</v>
      </c>
      <c r="JH148" s="188">
        <v>6613</v>
      </c>
      <c r="JI148" s="188">
        <v>6161</v>
      </c>
      <c r="JJ148" s="188">
        <v>1877</v>
      </c>
      <c r="JK148" s="188">
        <v>3493</v>
      </c>
      <c r="JL148" s="188">
        <v>4077</v>
      </c>
      <c r="JM148" s="188">
        <v>-2881</v>
      </c>
      <c r="JN148" s="188">
        <v>-20</v>
      </c>
      <c r="JO148" s="188">
        <v>35</v>
      </c>
      <c r="JQ148" s="188">
        <v>7079</v>
      </c>
      <c r="JR148" s="188">
        <v>0</v>
      </c>
      <c r="JS148" s="188">
        <v>840</v>
      </c>
      <c r="JT148" s="188">
        <v>1845</v>
      </c>
      <c r="JU148" s="188">
        <v>6464</v>
      </c>
      <c r="JV148" s="188">
        <v>5337</v>
      </c>
      <c r="JW148" s="188">
        <v>6494</v>
      </c>
      <c r="JX148" s="188">
        <v>-695</v>
      </c>
      <c r="JY148" s="188">
        <v>-100</v>
      </c>
      <c r="JZ148" s="188">
        <v>0</v>
      </c>
      <c r="KB148" s="188">
        <v>4642</v>
      </c>
      <c r="KC148" s="188">
        <v>0</v>
      </c>
      <c r="KD148" s="188">
        <v>6577</v>
      </c>
      <c r="KE148" s="188">
        <v>1525</v>
      </c>
      <c r="KF148" s="188">
        <v>1367</v>
      </c>
      <c r="KG148" s="188">
        <v>7785</v>
      </c>
      <c r="KH148" s="188">
        <v>3950</v>
      </c>
      <c r="KI148" s="188">
        <v>-86</v>
      </c>
      <c r="KJ148" s="188">
        <v>-176</v>
      </c>
      <c r="KK148" s="188">
        <v>665</v>
      </c>
      <c r="KM148" s="188">
        <v>7098</v>
      </c>
      <c r="KN148" s="188">
        <v>0</v>
      </c>
      <c r="KO148" s="188">
        <v>7089</v>
      </c>
      <c r="KP148" s="188">
        <v>3072</v>
      </c>
      <c r="KQ148" s="188">
        <v>1316</v>
      </c>
      <c r="KR148" s="188">
        <v>3108</v>
      </c>
      <c r="KS148" s="188">
        <v>3825</v>
      </c>
      <c r="KT148" s="188">
        <v>2080</v>
      </c>
      <c r="KU148" s="188">
        <v>-126</v>
      </c>
      <c r="KV148" s="188">
        <v>17</v>
      </c>
      <c r="KX148" s="188">
        <v>6089</v>
      </c>
      <c r="KY148" s="188">
        <v>0</v>
      </c>
      <c r="KZ148" s="188">
        <v>1139</v>
      </c>
      <c r="LA148" s="188">
        <v>2288</v>
      </c>
      <c r="LB148" s="188">
        <v>5265</v>
      </c>
      <c r="LC148" s="188">
        <v>8610</v>
      </c>
      <c r="LD148" s="188">
        <v>6225</v>
      </c>
      <c r="LE148" s="188">
        <v>-1836</v>
      </c>
      <c r="LF148" s="188">
        <v>-120</v>
      </c>
      <c r="LG148" s="188">
        <v>0</v>
      </c>
      <c r="LI148" s="188">
        <v>7101</v>
      </c>
      <c r="LJ148" s="188">
        <v>0</v>
      </c>
      <c r="LK148" s="188">
        <v>7026</v>
      </c>
      <c r="LL148" s="188">
        <v>2398</v>
      </c>
      <c r="LM148" s="188">
        <v>3026</v>
      </c>
      <c r="LN148" s="188">
        <v>1929</v>
      </c>
      <c r="LO148" s="188">
        <v>3922</v>
      </c>
      <c r="LP148" s="188">
        <v>2489</v>
      </c>
      <c r="LQ148" s="188">
        <v>-126</v>
      </c>
      <c r="LR148" s="188">
        <v>30</v>
      </c>
      <c r="LT148" s="188">
        <v>6091</v>
      </c>
      <c r="LU148" s="188">
        <v>0</v>
      </c>
      <c r="LV148" s="188">
        <v>975</v>
      </c>
      <c r="LW148" s="188">
        <v>4622</v>
      </c>
      <c r="LX148" s="188">
        <v>6837</v>
      </c>
      <c r="LY148" s="188">
        <v>4237</v>
      </c>
      <c r="LZ148" s="188">
        <v>6562</v>
      </c>
      <c r="MA148" s="188">
        <v>955</v>
      </c>
      <c r="MB148" s="188">
        <v>-202</v>
      </c>
      <c r="MC148" s="188">
        <v>0</v>
      </c>
    </row>
    <row r="149" spans="2:341">
      <c r="B149" s="208">
        <f t="shared" si="40"/>
        <v>6415.2</v>
      </c>
      <c r="C149" s="208">
        <f t="shared" si="41"/>
        <v>0</v>
      </c>
      <c r="D149" s="208">
        <f t="shared" si="42"/>
        <v>3673.5333333333333</v>
      </c>
      <c r="E149" s="208">
        <f t="shared" si="43"/>
        <v>2619.4</v>
      </c>
      <c r="F149" s="208">
        <f t="shared" si="44"/>
        <v>3303.4333333333334</v>
      </c>
      <c r="G149" s="208">
        <f t="shared" si="45"/>
        <v>6963.6</v>
      </c>
      <c r="H149" s="208">
        <f t="shared" si="46"/>
        <v>5064.2</v>
      </c>
      <c r="I149" s="208">
        <f t="shared" si="47"/>
        <v>-457.3</v>
      </c>
      <c r="J149" s="208">
        <f t="shared" si="48"/>
        <v>-114.66666666666667</v>
      </c>
      <c r="K149" s="208">
        <f t="shared" si="49"/>
        <v>154.80000000000001</v>
      </c>
      <c r="M149" s="188">
        <v>7083</v>
      </c>
      <c r="N149" s="188">
        <v>0</v>
      </c>
      <c r="O149" s="188">
        <v>1592</v>
      </c>
      <c r="P149" s="188">
        <v>2134</v>
      </c>
      <c r="Q149" s="188">
        <v>9076</v>
      </c>
      <c r="R149" s="188">
        <v>3253</v>
      </c>
      <c r="S149" s="188">
        <v>6006</v>
      </c>
      <c r="T149" s="188">
        <v>-1393</v>
      </c>
      <c r="U149" s="188">
        <v>-100</v>
      </c>
      <c r="V149" s="188">
        <v>0</v>
      </c>
      <c r="X149" s="188">
        <v>7081</v>
      </c>
      <c r="Y149" s="188">
        <v>0</v>
      </c>
      <c r="Z149" s="188">
        <v>1316</v>
      </c>
      <c r="AA149" s="188">
        <v>1045</v>
      </c>
      <c r="AB149" s="188">
        <v>4163</v>
      </c>
      <c r="AC149" s="188">
        <v>12232</v>
      </c>
      <c r="AD149" s="188">
        <v>4347</v>
      </c>
      <c r="AE149" s="188">
        <v>-2229</v>
      </c>
      <c r="AF149" s="188">
        <v>-102</v>
      </c>
      <c r="AG149" s="188">
        <v>18</v>
      </c>
      <c r="AI149" s="188">
        <v>6888</v>
      </c>
      <c r="AJ149" s="188">
        <v>0</v>
      </c>
      <c r="AK149" s="188">
        <v>6820</v>
      </c>
      <c r="AL149" s="188">
        <v>2398</v>
      </c>
      <c r="AM149" s="188">
        <v>1198</v>
      </c>
      <c r="AN149" s="188">
        <v>6507</v>
      </c>
      <c r="AO149" s="188">
        <v>3750</v>
      </c>
      <c r="AP149" s="188">
        <v>-272</v>
      </c>
      <c r="AQ149" s="188">
        <v>-232</v>
      </c>
      <c r="AR149" s="188">
        <v>202</v>
      </c>
      <c r="AT149" s="188">
        <v>7081</v>
      </c>
      <c r="AU149" s="188">
        <v>0</v>
      </c>
      <c r="AV149" s="188">
        <v>1182</v>
      </c>
      <c r="AW149" s="188">
        <v>1900</v>
      </c>
      <c r="AX149" s="188">
        <v>5194</v>
      </c>
      <c r="AY149" s="188">
        <v>7855</v>
      </c>
      <c r="AZ149" s="188">
        <v>5992</v>
      </c>
      <c r="BA149" s="188">
        <v>-1571</v>
      </c>
      <c r="BB149" s="188">
        <v>-100</v>
      </c>
      <c r="BC149" s="188">
        <v>0</v>
      </c>
      <c r="BE149" s="188">
        <v>5990</v>
      </c>
      <c r="BF149" s="188">
        <v>0</v>
      </c>
      <c r="BG149" s="188">
        <v>5996</v>
      </c>
      <c r="BH149" s="188">
        <v>5071</v>
      </c>
      <c r="BI149" s="188">
        <v>1834</v>
      </c>
      <c r="BJ149" s="188">
        <v>2657</v>
      </c>
      <c r="BK149" s="188">
        <v>5157</v>
      </c>
      <c r="BL149" s="188">
        <v>-1019</v>
      </c>
      <c r="BM149" s="188">
        <v>-151</v>
      </c>
      <c r="BN149" s="188">
        <v>148</v>
      </c>
      <c r="BP149" s="188">
        <v>6118</v>
      </c>
      <c r="BQ149" s="188">
        <v>0</v>
      </c>
      <c r="BR149" s="188">
        <v>832</v>
      </c>
      <c r="BS149" s="188">
        <v>1093</v>
      </c>
      <c r="BT149" s="188">
        <v>6120</v>
      </c>
      <c r="BU149" s="188">
        <v>9245</v>
      </c>
      <c r="BV149" s="188">
        <v>6045</v>
      </c>
      <c r="BW149" s="188">
        <v>-625</v>
      </c>
      <c r="BX149" s="188">
        <v>-100</v>
      </c>
      <c r="BY149" s="188">
        <v>0</v>
      </c>
      <c r="CA149" s="188">
        <v>6882</v>
      </c>
      <c r="CB149" s="188">
        <v>0</v>
      </c>
      <c r="CC149" s="188">
        <v>7861</v>
      </c>
      <c r="CD149" s="188">
        <v>3364</v>
      </c>
      <c r="CE149" s="188">
        <v>2367</v>
      </c>
      <c r="CF149" s="188">
        <v>3610</v>
      </c>
      <c r="CG149" s="188">
        <v>4065</v>
      </c>
      <c r="CH149" s="188">
        <v>-145</v>
      </c>
      <c r="CI149" s="188">
        <v>-263</v>
      </c>
      <c r="CJ149" s="188">
        <v>521</v>
      </c>
      <c r="CL149" s="188">
        <v>5053</v>
      </c>
      <c r="CM149" s="188">
        <v>0</v>
      </c>
      <c r="CN149" s="188">
        <v>6430</v>
      </c>
      <c r="CO149" s="188">
        <v>4616</v>
      </c>
      <c r="CP149" s="188">
        <v>911</v>
      </c>
      <c r="CQ149" s="188">
        <v>3539</v>
      </c>
      <c r="CR149" s="188">
        <v>4109</v>
      </c>
      <c r="CS149" s="188">
        <v>2704</v>
      </c>
      <c r="CT149" s="188">
        <v>-80</v>
      </c>
      <c r="CU149" s="188">
        <v>52</v>
      </c>
      <c r="CV149" s="190"/>
      <c r="CW149" s="188">
        <v>6071</v>
      </c>
      <c r="CX149" s="188">
        <v>0</v>
      </c>
      <c r="CY149" s="188">
        <v>1741</v>
      </c>
      <c r="CZ149" s="188">
        <v>2910</v>
      </c>
      <c r="DA149" s="188">
        <v>6045</v>
      </c>
      <c r="DB149" s="188">
        <v>7943</v>
      </c>
      <c r="DC149" s="188">
        <v>5469</v>
      </c>
      <c r="DD149" s="188">
        <v>-711</v>
      </c>
      <c r="DE149" s="188">
        <v>0</v>
      </c>
      <c r="DF149" s="188">
        <v>0</v>
      </c>
      <c r="DH149" s="188">
        <v>6952</v>
      </c>
      <c r="DI149" s="188">
        <v>0</v>
      </c>
      <c r="DJ149" s="188">
        <v>1807</v>
      </c>
      <c r="DK149" s="188">
        <v>1931</v>
      </c>
      <c r="DL149" s="188">
        <v>701</v>
      </c>
      <c r="DM149" s="188">
        <v>11167</v>
      </c>
      <c r="DN149" s="188">
        <v>3781</v>
      </c>
      <c r="DO149" s="188">
        <v>1334</v>
      </c>
      <c r="DP149" s="188">
        <v>-263</v>
      </c>
      <c r="DQ149" s="188">
        <v>600</v>
      </c>
      <c r="DS149" s="188">
        <v>7100</v>
      </c>
      <c r="DT149" s="188">
        <v>0</v>
      </c>
      <c r="DU149" s="188">
        <v>1180</v>
      </c>
      <c r="DV149" s="188">
        <v>1266</v>
      </c>
      <c r="DW149" s="188">
        <v>4985</v>
      </c>
      <c r="DX149" s="188">
        <v>8147</v>
      </c>
      <c r="DY149" s="188">
        <v>4601</v>
      </c>
      <c r="DZ149" s="188">
        <v>-77</v>
      </c>
      <c r="EA149" s="188">
        <v>-100</v>
      </c>
      <c r="EB149" s="188">
        <v>639</v>
      </c>
      <c r="ED149" s="188">
        <v>7091</v>
      </c>
      <c r="EE149" s="188">
        <v>0</v>
      </c>
      <c r="EF149" s="188">
        <v>1240</v>
      </c>
      <c r="EG149" s="188">
        <v>800</v>
      </c>
      <c r="EH149" s="188">
        <v>2281</v>
      </c>
      <c r="EI149" s="188">
        <v>11563</v>
      </c>
      <c r="EJ149" s="188">
        <v>6407</v>
      </c>
      <c r="EK149" s="188">
        <v>-1264</v>
      </c>
      <c r="EL149" s="188">
        <v>-100</v>
      </c>
      <c r="EM149" s="188">
        <v>0</v>
      </c>
      <c r="EO149" s="188">
        <v>6617</v>
      </c>
      <c r="EP149" s="188">
        <v>0</v>
      </c>
      <c r="EQ149" s="188">
        <v>4465</v>
      </c>
      <c r="ER149" s="188">
        <v>2108</v>
      </c>
      <c r="ES149" s="188">
        <v>789</v>
      </c>
      <c r="ET149" s="188">
        <v>10067</v>
      </c>
      <c r="EU149" s="188">
        <v>5136</v>
      </c>
      <c r="EV149" s="188">
        <v>-499</v>
      </c>
      <c r="EW149" s="188">
        <v>0</v>
      </c>
      <c r="EX149" s="188">
        <v>0</v>
      </c>
      <c r="EZ149" s="188">
        <v>6858</v>
      </c>
      <c r="FA149" s="188">
        <v>0</v>
      </c>
      <c r="FB149" s="188">
        <v>5151</v>
      </c>
      <c r="FC149" s="188">
        <v>4186</v>
      </c>
      <c r="FD149" s="188">
        <v>2296</v>
      </c>
      <c r="FE149" s="188">
        <v>5444</v>
      </c>
      <c r="FF149" s="188">
        <v>3952</v>
      </c>
      <c r="FG149" s="188">
        <v>-713</v>
      </c>
      <c r="FH149" s="188">
        <v>-201</v>
      </c>
      <c r="FI149" s="188">
        <v>732</v>
      </c>
      <c r="FK149" s="188">
        <v>5048</v>
      </c>
      <c r="FL149" s="188">
        <v>0</v>
      </c>
      <c r="FM149" s="188">
        <v>5455</v>
      </c>
      <c r="FN149" s="188">
        <v>3334</v>
      </c>
      <c r="FO149" s="188">
        <v>740</v>
      </c>
      <c r="FP149" s="188">
        <v>10170</v>
      </c>
      <c r="FQ149" s="188">
        <v>4125</v>
      </c>
      <c r="FR149" s="188">
        <v>-1552</v>
      </c>
      <c r="FS149" s="188">
        <v>-81</v>
      </c>
      <c r="FT149" s="188">
        <v>35</v>
      </c>
      <c r="FV149" s="188">
        <v>5885</v>
      </c>
      <c r="FW149" s="188">
        <v>0</v>
      </c>
      <c r="FX149" s="188">
        <v>1898</v>
      </c>
      <c r="FY149" s="188">
        <v>2856</v>
      </c>
      <c r="FZ149" s="188">
        <v>5577</v>
      </c>
      <c r="GA149" s="188">
        <v>5643</v>
      </c>
      <c r="GB149" s="188">
        <v>5619</v>
      </c>
      <c r="GC149" s="188">
        <v>-453</v>
      </c>
      <c r="GD149" s="188">
        <v>-100</v>
      </c>
      <c r="GE149" s="188">
        <v>23</v>
      </c>
      <c r="GG149" s="188">
        <v>4914</v>
      </c>
      <c r="GH149" s="188">
        <v>0</v>
      </c>
      <c r="GI149" s="188">
        <v>7386</v>
      </c>
      <c r="GJ149" s="188">
        <v>1706</v>
      </c>
      <c r="GK149" s="188">
        <v>2677</v>
      </c>
      <c r="GL149" s="188">
        <v>6826</v>
      </c>
      <c r="GM149" s="188">
        <v>4652</v>
      </c>
      <c r="GN149" s="188">
        <v>-1624</v>
      </c>
      <c r="GO149" s="188">
        <v>-175</v>
      </c>
      <c r="GP149" s="188">
        <v>634</v>
      </c>
      <c r="GR149" s="188">
        <v>6490</v>
      </c>
      <c r="GS149" s="188">
        <v>0</v>
      </c>
      <c r="GT149" s="188">
        <v>1475</v>
      </c>
      <c r="GU149" s="188">
        <v>1306</v>
      </c>
      <c r="GV149" s="188">
        <v>2338</v>
      </c>
      <c r="GW149" s="188">
        <v>13000</v>
      </c>
      <c r="GX149" s="188">
        <v>5186</v>
      </c>
      <c r="GY149" s="188">
        <v>-1038</v>
      </c>
      <c r="GZ149" s="188">
        <v>0</v>
      </c>
      <c r="HA149" s="188">
        <v>0</v>
      </c>
      <c r="HC149" s="188">
        <v>6072</v>
      </c>
      <c r="HD149" s="188">
        <v>0</v>
      </c>
      <c r="HE149" s="188">
        <v>1470</v>
      </c>
      <c r="HF149" s="188">
        <v>3350</v>
      </c>
      <c r="HG149" s="188">
        <v>5514</v>
      </c>
      <c r="HH149" s="188">
        <v>8905</v>
      </c>
      <c r="HI149" s="188">
        <v>5206</v>
      </c>
      <c r="HJ149" s="188">
        <v>-1024</v>
      </c>
      <c r="HK149" s="188">
        <v>0</v>
      </c>
      <c r="HL149" s="188">
        <v>0</v>
      </c>
      <c r="HN149" s="188">
        <v>7079</v>
      </c>
      <c r="HO149" s="188">
        <v>0</v>
      </c>
      <c r="HP149" s="188">
        <v>1059</v>
      </c>
      <c r="HQ149" s="188">
        <v>873</v>
      </c>
      <c r="HR149" s="188">
        <v>2057</v>
      </c>
      <c r="HS149" s="188">
        <v>11569</v>
      </c>
      <c r="HT149" s="188">
        <v>6337</v>
      </c>
      <c r="HU149" s="188">
        <v>-1067</v>
      </c>
      <c r="HV149" s="188">
        <v>-100</v>
      </c>
      <c r="HW149" s="188">
        <v>0</v>
      </c>
      <c r="HY149" s="188">
        <v>5972</v>
      </c>
      <c r="HZ149" s="188">
        <v>0</v>
      </c>
      <c r="IA149" s="188">
        <v>6532</v>
      </c>
      <c r="IB149" s="188">
        <v>3960</v>
      </c>
      <c r="IC149" s="188">
        <v>1769</v>
      </c>
      <c r="ID149" s="188">
        <v>3384</v>
      </c>
      <c r="IE149" s="188">
        <v>5277</v>
      </c>
      <c r="IF149" s="188">
        <v>-276</v>
      </c>
      <c r="IG149" s="188">
        <v>-132</v>
      </c>
      <c r="IH149" s="188">
        <v>194</v>
      </c>
      <c r="IJ149" s="188">
        <v>7080</v>
      </c>
      <c r="IK149" s="188">
        <v>0</v>
      </c>
      <c r="IL149" s="188">
        <v>903</v>
      </c>
      <c r="IM149" s="188">
        <v>1905</v>
      </c>
      <c r="IN149" s="188">
        <v>4922</v>
      </c>
      <c r="IO149" s="188">
        <v>6694</v>
      </c>
      <c r="IP149" s="188">
        <v>6478</v>
      </c>
      <c r="IQ149" s="188">
        <v>-329</v>
      </c>
      <c r="IR149" s="188">
        <v>-100</v>
      </c>
      <c r="IS149" s="188">
        <v>0</v>
      </c>
      <c r="IU149" s="188">
        <v>5972</v>
      </c>
      <c r="IV149" s="188">
        <v>0</v>
      </c>
      <c r="IW149" s="188">
        <v>6803</v>
      </c>
      <c r="IX149" s="188">
        <v>2767</v>
      </c>
      <c r="IY149" s="188">
        <v>883</v>
      </c>
      <c r="IZ149" s="188">
        <v>4965</v>
      </c>
      <c r="JA149" s="188">
        <v>5211</v>
      </c>
      <c r="JB149" s="188">
        <v>117</v>
      </c>
      <c r="JC149" s="188">
        <v>-90</v>
      </c>
      <c r="JD149" s="188">
        <v>81</v>
      </c>
      <c r="JF149" s="188">
        <v>6971</v>
      </c>
      <c r="JG149" s="188">
        <v>0</v>
      </c>
      <c r="JH149" s="188">
        <v>6628</v>
      </c>
      <c r="JI149" s="188">
        <v>5996</v>
      </c>
      <c r="JJ149" s="188">
        <v>1749</v>
      </c>
      <c r="JK149" s="188">
        <v>3459</v>
      </c>
      <c r="JL149" s="188">
        <v>4077</v>
      </c>
      <c r="JM149" s="188">
        <v>-2935</v>
      </c>
      <c r="JN149" s="188">
        <v>-20</v>
      </c>
      <c r="JO149" s="188">
        <v>36</v>
      </c>
      <c r="JQ149" s="188">
        <v>7081</v>
      </c>
      <c r="JR149" s="188">
        <v>0</v>
      </c>
      <c r="JS149" s="188">
        <v>837</v>
      </c>
      <c r="JT149" s="188">
        <v>1765</v>
      </c>
      <c r="JU149" s="188">
        <v>5876</v>
      </c>
      <c r="JV149" s="188">
        <v>5365</v>
      </c>
      <c r="JW149" s="188">
        <v>6493</v>
      </c>
      <c r="JX149" s="188">
        <v>-642</v>
      </c>
      <c r="JY149" s="188">
        <v>-100</v>
      </c>
      <c r="JZ149" s="188">
        <v>0</v>
      </c>
      <c r="KB149" s="188">
        <v>4649</v>
      </c>
      <c r="KC149" s="188">
        <v>0</v>
      </c>
      <c r="KD149" s="188">
        <v>6203</v>
      </c>
      <c r="KE149" s="188">
        <v>1540</v>
      </c>
      <c r="KF149" s="188">
        <v>1392</v>
      </c>
      <c r="KG149" s="188">
        <v>7954</v>
      </c>
      <c r="KH149" s="188">
        <v>3950</v>
      </c>
      <c r="KI149" s="188">
        <v>-214</v>
      </c>
      <c r="KJ149" s="188">
        <v>-176</v>
      </c>
      <c r="KK149" s="188">
        <v>681</v>
      </c>
      <c r="KM149" s="188">
        <v>7098</v>
      </c>
      <c r="KN149" s="188">
        <v>0</v>
      </c>
      <c r="KO149" s="188">
        <v>6794</v>
      </c>
      <c r="KP149" s="188">
        <v>2997</v>
      </c>
      <c r="KQ149" s="188">
        <v>1185</v>
      </c>
      <c r="KR149" s="188">
        <v>3044</v>
      </c>
      <c r="KS149" s="188">
        <v>3825</v>
      </c>
      <c r="KT149" s="188">
        <v>1932</v>
      </c>
      <c r="KU149" s="188">
        <v>-126</v>
      </c>
      <c r="KV149" s="188">
        <v>17</v>
      </c>
      <c r="KX149" s="188">
        <v>6091</v>
      </c>
      <c r="KY149" s="188">
        <v>0</v>
      </c>
      <c r="KZ149" s="188">
        <v>1068</v>
      </c>
      <c r="LA149" s="188">
        <v>2216</v>
      </c>
      <c r="LB149" s="188">
        <v>4824</v>
      </c>
      <c r="LC149" s="188">
        <v>8558</v>
      </c>
      <c r="LD149" s="188">
        <v>6225</v>
      </c>
      <c r="LE149" s="188">
        <v>-1604</v>
      </c>
      <c r="LF149" s="188">
        <v>-120</v>
      </c>
      <c r="LG149" s="188">
        <v>0</v>
      </c>
      <c r="LI149" s="188">
        <v>7101</v>
      </c>
      <c r="LJ149" s="188">
        <v>0</v>
      </c>
      <c r="LK149" s="188">
        <v>7040</v>
      </c>
      <c r="LL149" s="188">
        <v>2548</v>
      </c>
      <c r="LM149" s="188">
        <v>2234</v>
      </c>
      <c r="LN149" s="188">
        <v>1972</v>
      </c>
      <c r="LO149" s="188">
        <v>3922</v>
      </c>
      <c r="LP149" s="188">
        <v>2566</v>
      </c>
      <c r="LQ149" s="188">
        <v>-126</v>
      </c>
      <c r="LR149" s="188">
        <v>31</v>
      </c>
      <c r="LT149" s="188">
        <v>6088</v>
      </c>
      <c r="LU149" s="188">
        <v>0</v>
      </c>
      <c r="LV149" s="188">
        <v>1042</v>
      </c>
      <c r="LW149" s="188">
        <v>4641</v>
      </c>
      <c r="LX149" s="188">
        <v>7406</v>
      </c>
      <c r="LY149" s="188">
        <v>4171</v>
      </c>
      <c r="LZ149" s="188">
        <v>6526</v>
      </c>
      <c r="MA149" s="188">
        <v>904</v>
      </c>
      <c r="MB149" s="188">
        <v>-202</v>
      </c>
      <c r="MC149" s="188">
        <v>0</v>
      </c>
    </row>
    <row r="150" spans="2:341">
      <c r="LT150" s="188">
        <v>6092</v>
      </c>
      <c r="LU150" s="188">
        <v>0</v>
      </c>
      <c r="LV150" s="188">
        <v>1040</v>
      </c>
      <c r="LW150" s="188">
        <v>4698</v>
      </c>
      <c r="LX150" s="188">
        <v>7610</v>
      </c>
      <c r="LY150" s="188">
        <v>4152</v>
      </c>
      <c r="LZ150" s="188">
        <v>6493</v>
      </c>
      <c r="MA150" s="188">
        <v>922</v>
      </c>
      <c r="MB150" s="188">
        <v>-201</v>
      </c>
      <c r="MC150" s="188">
        <v>0</v>
      </c>
    </row>
    <row r="151" spans="2:341">
      <c r="LT151" s="188">
        <v>6093</v>
      </c>
      <c r="LU151" s="188">
        <v>0</v>
      </c>
      <c r="LV151" s="188">
        <v>993</v>
      </c>
      <c r="LW151" s="188">
        <v>5491</v>
      </c>
      <c r="LX151" s="188">
        <v>7386</v>
      </c>
      <c r="LY151" s="188">
        <v>4104</v>
      </c>
      <c r="LZ151" s="188">
        <v>6470</v>
      </c>
      <c r="MA151" s="188">
        <v>946</v>
      </c>
      <c r="MB151" s="188">
        <v>-201</v>
      </c>
      <c r="MC151" s="188">
        <v>0</v>
      </c>
    </row>
    <row r="152" spans="2:341">
      <c r="LT152" s="188">
        <v>6090</v>
      </c>
      <c r="LU152" s="188">
        <v>0</v>
      </c>
      <c r="LV152" s="188">
        <v>1011</v>
      </c>
      <c r="LW152" s="188">
        <v>5640</v>
      </c>
      <c r="LX152" s="188">
        <v>7760</v>
      </c>
      <c r="LY152" s="188">
        <v>4026</v>
      </c>
      <c r="LZ152" s="188">
        <v>6452</v>
      </c>
      <c r="MA152" s="188">
        <v>834</v>
      </c>
      <c r="MB152" s="188">
        <v>-201</v>
      </c>
      <c r="MC152" s="188">
        <v>0</v>
      </c>
    </row>
    <row r="153" spans="2:341">
      <c r="LT153" s="188">
        <v>6095</v>
      </c>
      <c r="LU153" s="188">
        <v>0</v>
      </c>
      <c r="LV153" s="188">
        <v>1040</v>
      </c>
      <c r="LW153" s="188">
        <v>5636</v>
      </c>
      <c r="LX153" s="188">
        <v>7979</v>
      </c>
      <c r="LY153" s="188">
        <v>3898</v>
      </c>
      <c r="LZ153" s="188">
        <v>6443</v>
      </c>
      <c r="MA153" s="188">
        <v>851</v>
      </c>
      <c r="MB153" s="188">
        <v>-201</v>
      </c>
      <c r="MC153" s="188">
        <v>0</v>
      </c>
    </row>
    <row r="154" spans="2:341">
      <c r="LT154" s="188">
        <v>6092</v>
      </c>
      <c r="LU154" s="188">
        <v>0</v>
      </c>
      <c r="LV154" s="188">
        <v>1036</v>
      </c>
      <c r="LW154" s="188">
        <v>5694</v>
      </c>
      <c r="LX154" s="188">
        <v>8331</v>
      </c>
      <c r="LY154" s="188">
        <v>3842</v>
      </c>
      <c r="LZ154" s="188">
        <v>6445</v>
      </c>
      <c r="MA154" s="188">
        <v>1146</v>
      </c>
      <c r="MB154" s="188">
        <v>-202</v>
      </c>
      <c r="MC154" s="188">
        <v>0</v>
      </c>
    </row>
    <row r="155" spans="2:341">
      <c r="LT155" s="188">
        <v>6100</v>
      </c>
      <c r="LU155" s="188">
        <v>0</v>
      </c>
      <c r="LV155" s="188">
        <v>1050</v>
      </c>
      <c r="LW155" s="188">
        <v>5676</v>
      </c>
      <c r="LX155" s="188">
        <v>8184</v>
      </c>
      <c r="LY155" s="188">
        <v>3740</v>
      </c>
      <c r="LZ155" s="188">
        <v>6435</v>
      </c>
      <c r="MA155" s="188">
        <v>1047</v>
      </c>
      <c r="MB155" s="188">
        <v>-201</v>
      </c>
      <c r="MC155" s="188">
        <v>0</v>
      </c>
    </row>
    <row r="156" spans="2:341">
      <c r="LT156" s="188">
        <v>6101</v>
      </c>
      <c r="LU156" s="188">
        <v>0</v>
      </c>
      <c r="LV156" s="188">
        <v>1039</v>
      </c>
      <c r="LW156" s="188">
        <v>5652</v>
      </c>
      <c r="LX156" s="188">
        <v>7618</v>
      </c>
      <c r="LY156" s="188">
        <v>3599</v>
      </c>
      <c r="LZ156" s="188">
        <v>6423</v>
      </c>
      <c r="MA156" s="188">
        <v>852</v>
      </c>
      <c r="MB156" s="188">
        <v>-193</v>
      </c>
      <c r="MC156" s="188">
        <v>0</v>
      </c>
    </row>
    <row r="157" spans="2:341">
      <c r="LT157" s="188">
        <v>6094</v>
      </c>
      <c r="LU157" s="188">
        <v>0</v>
      </c>
      <c r="LV157" s="188">
        <v>1112</v>
      </c>
      <c r="LW157" s="188">
        <v>5035</v>
      </c>
      <c r="LX157" s="188">
        <v>8147</v>
      </c>
      <c r="LY157" s="188">
        <v>3559</v>
      </c>
      <c r="LZ157" s="188">
        <v>6375</v>
      </c>
      <c r="MA157" s="188">
        <v>446</v>
      </c>
      <c r="MB157" s="188">
        <v>-151</v>
      </c>
      <c r="MC157" s="188">
        <v>0</v>
      </c>
    </row>
    <row r="158" spans="2:341">
      <c r="LT158" s="188">
        <v>6097</v>
      </c>
      <c r="LU158" s="188">
        <v>0</v>
      </c>
      <c r="LV158" s="188">
        <v>1135</v>
      </c>
      <c r="LW158" s="188">
        <v>4739</v>
      </c>
      <c r="LX158" s="188">
        <v>8015</v>
      </c>
      <c r="LY158" s="188">
        <v>3588</v>
      </c>
      <c r="LZ158" s="188">
        <v>6376</v>
      </c>
      <c r="MA158" s="188">
        <v>345</v>
      </c>
      <c r="MB158" s="188">
        <v>-151</v>
      </c>
      <c r="MC158" s="188">
        <v>0</v>
      </c>
    </row>
    <row r="159" spans="2:341">
      <c r="LT159" s="188">
        <v>6095</v>
      </c>
      <c r="LU159" s="188">
        <v>0</v>
      </c>
      <c r="LV159" s="188">
        <v>1123</v>
      </c>
      <c r="LW159" s="188">
        <v>4476</v>
      </c>
      <c r="LX159" s="188">
        <v>7695</v>
      </c>
      <c r="LY159" s="188">
        <v>3527</v>
      </c>
      <c r="LZ159" s="188">
        <v>6359</v>
      </c>
      <c r="MA159" s="188">
        <v>425</v>
      </c>
      <c r="MB159" s="188">
        <v>-151</v>
      </c>
      <c r="MC159" s="188">
        <v>0</v>
      </c>
    </row>
    <row r="160" spans="2:341">
      <c r="LT160" s="188">
        <v>6094</v>
      </c>
      <c r="LU160" s="188">
        <v>0</v>
      </c>
      <c r="LV160" s="188">
        <v>1095</v>
      </c>
      <c r="LW160" s="188">
        <v>4251</v>
      </c>
      <c r="LX160" s="188">
        <v>7487</v>
      </c>
      <c r="LY160" s="188">
        <v>3417</v>
      </c>
      <c r="LZ160" s="188">
        <v>6351</v>
      </c>
      <c r="MA160" s="188">
        <v>440</v>
      </c>
      <c r="MB160" s="188">
        <v>-150</v>
      </c>
      <c r="MC160" s="188">
        <v>0</v>
      </c>
    </row>
    <row r="161" spans="332:341">
      <c r="LT161" s="188">
        <v>6093</v>
      </c>
      <c r="LU161" s="188">
        <v>0</v>
      </c>
      <c r="LV161" s="188">
        <v>1065</v>
      </c>
      <c r="LW161" s="188">
        <v>4155</v>
      </c>
      <c r="LX161" s="188">
        <v>7723</v>
      </c>
      <c r="LY161" s="188">
        <v>3469</v>
      </c>
      <c r="LZ161" s="188">
        <v>6348</v>
      </c>
      <c r="MA161" s="188">
        <v>489</v>
      </c>
      <c r="MB161" s="188">
        <v>-151</v>
      </c>
      <c r="MC161" s="188">
        <v>0</v>
      </c>
    </row>
    <row r="162" spans="332:341">
      <c r="LT162" s="188">
        <v>6094</v>
      </c>
      <c r="LU162" s="188">
        <v>0</v>
      </c>
      <c r="LV162" s="188">
        <v>1069</v>
      </c>
      <c r="LW162" s="188">
        <v>3864</v>
      </c>
      <c r="LX162" s="188">
        <v>7554</v>
      </c>
      <c r="LY162" s="188">
        <v>3551</v>
      </c>
      <c r="LZ162" s="188">
        <v>6347</v>
      </c>
      <c r="MA162" s="188">
        <v>261</v>
      </c>
      <c r="MB162" s="188">
        <v>-142</v>
      </c>
      <c r="MC162" s="188">
        <v>0</v>
      </c>
    </row>
    <row r="163" spans="332:341">
      <c r="LT163" s="188">
        <v>6092</v>
      </c>
      <c r="LU163" s="188">
        <v>0</v>
      </c>
      <c r="LV163" s="188">
        <v>1094</v>
      </c>
      <c r="LW163" s="188">
        <v>3641</v>
      </c>
      <c r="LX163" s="188">
        <v>7928</v>
      </c>
      <c r="LY163" s="188">
        <v>3571</v>
      </c>
      <c r="LZ163" s="188">
        <v>6358</v>
      </c>
      <c r="MA163" s="188">
        <v>-203</v>
      </c>
      <c r="MB163" s="188">
        <v>-100</v>
      </c>
      <c r="MC163" s="188">
        <v>0</v>
      </c>
    </row>
    <row r="164" spans="332:341">
      <c r="LT164" s="188">
        <v>6091</v>
      </c>
      <c r="LU164" s="188">
        <v>0</v>
      </c>
      <c r="LV164" s="188">
        <v>1122</v>
      </c>
      <c r="LW164" s="188">
        <v>3427</v>
      </c>
      <c r="LX164" s="188">
        <v>7806</v>
      </c>
      <c r="LY164" s="188">
        <v>3534</v>
      </c>
      <c r="LZ164" s="188">
        <v>6349</v>
      </c>
      <c r="MA164" s="188">
        <v>-6</v>
      </c>
      <c r="MB164" s="188">
        <v>-100</v>
      </c>
      <c r="MC164" s="188">
        <v>0</v>
      </c>
    </row>
    <row r="165" spans="332:341">
      <c r="LT165" s="188">
        <v>6091</v>
      </c>
      <c r="LU165" s="188">
        <v>0</v>
      </c>
      <c r="LV165" s="188">
        <v>1115</v>
      </c>
      <c r="LW165" s="188">
        <v>3333</v>
      </c>
      <c r="LX165" s="188">
        <v>7449</v>
      </c>
      <c r="LY165" s="188">
        <v>3402</v>
      </c>
      <c r="LZ165" s="188">
        <v>6307</v>
      </c>
      <c r="MA165" s="188">
        <v>36</v>
      </c>
      <c r="MB165" s="188">
        <v>-100</v>
      </c>
      <c r="MC165" s="188">
        <v>0</v>
      </c>
    </row>
    <row r="166" spans="332:341">
      <c r="LT166" s="188">
        <v>6095</v>
      </c>
      <c r="LU166" s="188">
        <v>0</v>
      </c>
      <c r="LV166" s="188">
        <v>1141</v>
      </c>
      <c r="LW166" s="188">
        <v>3254</v>
      </c>
      <c r="LX166" s="188">
        <v>7266</v>
      </c>
      <c r="LY166" s="188">
        <v>3233</v>
      </c>
      <c r="LZ166" s="188">
        <v>6300</v>
      </c>
      <c r="MA166" s="188">
        <v>92</v>
      </c>
      <c r="MB166" s="188">
        <v>-100</v>
      </c>
      <c r="MC166" s="188">
        <v>0</v>
      </c>
    </row>
    <row r="167" spans="332:341">
      <c r="LT167" s="188">
        <v>6095</v>
      </c>
      <c r="LU167" s="188">
        <v>0</v>
      </c>
      <c r="LV167" s="188">
        <v>1137</v>
      </c>
      <c r="LW167" s="188">
        <v>3287</v>
      </c>
      <c r="LX167" s="188">
        <v>6945</v>
      </c>
      <c r="LY167" s="188">
        <v>3178</v>
      </c>
      <c r="LZ167" s="188">
        <v>6292</v>
      </c>
      <c r="MA167" s="188">
        <v>-97</v>
      </c>
      <c r="MB167" s="188">
        <v>-100</v>
      </c>
      <c r="MC167" s="188">
        <v>0</v>
      </c>
    </row>
    <row r="168" spans="332:341">
      <c r="LT168" s="188">
        <v>6089</v>
      </c>
      <c r="LU168" s="188">
        <v>0</v>
      </c>
      <c r="LV168" s="188">
        <v>1122</v>
      </c>
      <c r="LW168" s="188">
        <v>3257</v>
      </c>
      <c r="LX168" s="188">
        <v>6271</v>
      </c>
      <c r="LY168" s="188">
        <v>3148</v>
      </c>
      <c r="LZ168" s="188">
        <v>6177</v>
      </c>
      <c r="MA168" s="188">
        <v>653</v>
      </c>
      <c r="MB168" s="188">
        <v>-98</v>
      </c>
      <c r="MC168" s="188">
        <v>0</v>
      </c>
    </row>
    <row r="169" spans="332:341">
      <c r="LT169" s="188">
        <v>6090</v>
      </c>
      <c r="LU169" s="188">
        <v>0</v>
      </c>
      <c r="LV169" s="188">
        <v>1168</v>
      </c>
      <c r="LW169" s="188">
        <v>3349</v>
      </c>
      <c r="LX169" s="188">
        <v>6207</v>
      </c>
      <c r="LY169" s="188">
        <v>3096</v>
      </c>
      <c r="LZ169" s="188">
        <v>5182</v>
      </c>
      <c r="MA169" s="188">
        <v>905</v>
      </c>
      <c r="MB169" s="188">
        <v>-90</v>
      </c>
      <c r="MC169" s="188">
        <v>0</v>
      </c>
    </row>
    <row r="170" spans="332:341">
      <c r="LT170" s="188">
        <v>6095</v>
      </c>
      <c r="LU170" s="188">
        <v>0</v>
      </c>
      <c r="LV170" s="188">
        <v>1206</v>
      </c>
      <c r="LW170" s="188">
        <v>3252</v>
      </c>
      <c r="LX170" s="188">
        <v>6016</v>
      </c>
      <c r="LY170" s="188">
        <v>2999</v>
      </c>
      <c r="LZ170" s="188">
        <v>5166</v>
      </c>
      <c r="MA170" s="188">
        <v>1032</v>
      </c>
      <c r="MB170" s="188">
        <v>-90</v>
      </c>
      <c r="MC170" s="188">
        <v>0</v>
      </c>
    </row>
    <row r="171" spans="332:341">
      <c r="LT171" s="188">
        <v>6098</v>
      </c>
      <c r="LU171" s="188">
        <v>0</v>
      </c>
      <c r="LV171" s="188">
        <v>1288</v>
      </c>
      <c r="LW171" s="188">
        <v>3133</v>
      </c>
      <c r="LX171" s="188">
        <v>5665</v>
      </c>
      <c r="LY171" s="188">
        <v>2955</v>
      </c>
      <c r="LZ171" s="188">
        <v>5156</v>
      </c>
      <c r="MA171" s="188">
        <v>993</v>
      </c>
      <c r="MB171" s="188">
        <v>-90</v>
      </c>
      <c r="MC171" s="188">
        <v>0</v>
      </c>
    </row>
    <row r="172" spans="332:341">
      <c r="LT172" s="188">
        <v>6093</v>
      </c>
      <c r="LU172" s="188">
        <v>0</v>
      </c>
      <c r="LV172" s="188">
        <v>1328</v>
      </c>
      <c r="LW172" s="188">
        <v>3032</v>
      </c>
      <c r="LX172" s="188">
        <v>5292</v>
      </c>
      <c r="LY172" s="188">
        <v>2904</v>
      </c>
      <c r="LZ172" s="188">
        <v>5157</v>
      </c>
      <c r="MA172" s="188">
        <v>1265</v>
      </c>
      <c r="MB172" s="188">
        <v>-90</v>
      </c>
      <c r="MC172" s="188">
        <v>0</v>
      </c>
    </row>
    <row r="173" spans="332:341">
      <c r="LT173" s="188">
        <v>6096</v>
      </c>
      <c r="LU173" s="188">
        <v>0</v>
      </c>
      <c r="LV173" s="188">
        <v>1325</v>
      </c>
      <c r="LW173" s="188">
        <v>2913</v>
      </c>
      <c r="LX173" s="188">
        <v>5135</v>
      </c>
      <c r="LY173" s="188">
        <v>2832</v>
      </c>
      <c r="LZ173" s="188">
        <v>5158</v>
      </c>
      <c r="MA173" s="188">
        <v>1154</v>
      </c>
      <c r="MB173" s="188">
        <v>-90</v>
      </c>
      <c r="MC173" s="188">
        <v>0</v>
      </c>
    </row>
    <row r="174" spans="332:341">
      <c r="LT174" s="188">
        <v>6092</v>
      </c>
      <c r="LU174" s="188">
        <v>0</v>
      </c>
      <c r="LV174" s="188">
        <v>1312</v>
      </c>
      <c r="LW174" s="188">
        <v>2870</v>
      </c>
      <c r="LX174" s="188">
        <v>4695</v>
      </c>
      <c r="LY174" s="188">
        <v>2722</v>
      </c>
      <c r="LZ174" s="188">
        <v>5149</v>
      </c>
      <c r="MA174" s="188">
        <v>1334</v>
      </c>
      <c r="MB174" s="188">
        <v>-88</v>
      </c>
      <c r="MC174" s="188">
        <v>0</v>
      </c>
    </row>
    <row r="175" spans="332:341">
      <c r="LT175" s="188">
        <v>6094</v>
      </c>
      <c r="LU175" s="188">
        <v>0</v>
      </c>
      <c r="LV175" s="188">
        <v>1317</v>
      </c>
      <c r="LW175" s="188">
        <v>2625</v>
      </c>
      <c r="LX175" s="188">
        <v>4735</v>
      </c>
      <c r="LY175" s="188">
        <v>2680</v>
      </c>
      <c r="LZ175" s="188">
        <v>5076</v>
      </c>
      <c r="MA175" s="188">
        <v>1334</v>
      </c>
      <c r="MB175" s="188">
        <v>-80</v>
      </c>
      <c r="MC175" s="188">
        <v>0</v>
      </c>
    </row>
    <row r="176" spans="332:341">
      <c r="LT176" s="188">
        <v>6095</v>
      </c>
      <c r="LU176" s="188">
        <v>0</v>
      </c>
      <c r="LV176" s="188">
        <v>1259</v>
      </c>
      <c r="LW176" s="188">
        <v>2475</v>
      </c>
      <c r="LX176" s="188">
        <v>4592</v>
      </c>
      <c r="LY176" s="188">
        <v>2652</v>
      </c>
      <c r="LZ176" s="188">
        <v>5077</v>
      </c>
      <c r="MA176" s="188">
        <v>1402</v>
      </c>
      <c r="MB176" s="188">
        <v>-80</v>
      </c>
      <c r="MC176" s="188">
        <v>0</v>
      </c>
    </row>
    <row r="177" spans="332:341">
      <c r="LT177" s="188">
        <v>6094</v>
      </c>
      <c r="LU177" s="188">
        <v>0</v>
      </c>
      <c r="LV177" s="188">
        <v>1239</v>
      </c>
      <c r="LW177" s="188">
        <v>2381</v>
      </c>
      <c r="LX177" s="188">
        <v>4404</v>
      </c>
      <c r="LY177" s="188">
        <v>2641</v>
      </c>
      <c r="LZ177" s="188">
        <v>5076</v>
      </c>
      <c r="MA177" s="188">
        <v>1383</v>
      </c>
      <c r="MB177" s="188">
        <v>-80</v>
      </c>
      <c r="MC177" s="188">
        <v>0</v>
      </c>
    </row>
    <row r="178" spans="332:341">
      <c r="LT178" s="188">
        <v>6094</v>
      </c>
      <c r="LU178" s="188">
        <v>0</v>
      </c>
      <c r="LV178" s="188">
        <v>1237</v>
      </c>
      <c r="LW178" s="188">
        <v>2274</v>
      </c>
      <c r="LX178" s="188">
        <v>4202</v>
      </c>
      <c r="LY178" s="188">
        <v>2597</v>
      </c>
      <c r="LZ178" s="188">
        <v>5076</v>
      </c>
      <c r="MA178" s="188">
        <v>1439</v>
      </c>
      <c r="MB178" s="188">
        <v>-80</v>
      </c>
      <c r="MC178" s="188">
        <v>0</v>
      </c>
    </row>
    <row r="179" spans="332:341">
      <c r="LT179" s="188">
        <v>6096</v>
      </c>
      <c r="LU179" s="188">
        <v>0</v>
      </c>
      <c r="LV179" s="188">
        <v>1229</v>
      </c>
      <c r="LW179" s="188">
        <v>2263</v>
      </c>
      <c r="LX179" s="188">
        <v>4090</v>
      </c>
      <c r="LY179" s="188">
        <v>2558</v>
      </c>
      <c r="LZ179" s="188">
        <v>5075</v>
      </c>
      <c r="MA179" s="188">
        <v>1419</v>
      </c>
      <c r="MB179" s="188">
        <v>-80</v>
      </c>
      <c r="MC179" s="188">
        <v>0</v>
      </c>
    </row>
    <row r="180" spans="332:341">
      <c r="LT180" s="188">
        <v>6095</v>
      </c>
      <c r="LU180" s="188">
        <v>0</v>
      </c>
      <c r="LV180" s="188">
        <v>1202</v>
      </c>
      <c r="LW180" s="188">
        <v>2265</v>
      </c>
      <c r="LX180" s="188">
        <v>3875</v>
      </c>
      <c r="LY180" s="188">
        <v>2553</v>
      </c>
      <c r="LZ180" s="188">
        <v>5075</v>
      </c>
      <c r="MA180" s="188">
        <v>1182</v>
      </c>
      <c r="MB180" s="188">
        <v>-80</v>
      </c>
      <c r="MC180" s="188">
        <v>0</v>
      </c>
    </row>
    <row r="181" spans="332:341">
      <c r="LT181" s="188">
        <v>6099</v>
      </c>
      <c r="LU181" s="188">
        <v>0</v>
      </c>
      <c r="LV181" s="188">
        <v>1270</v>
      </c>
      <c r="LW181" s="188">
        <v>1973</v>
      </c>
      <c r="LX181" s="188">
        <v>4047</v>
      </c>
      <c r="LY181" s="188">
        <v>2537</v>
      </c>
      <c r="LZ181" s="188">
        <v>4983</v>
      </c>
      <c r="MA181" s="188">
        <v>1078</v>
      </c>
      <c r="MB181" s="188">
        <v>-80</v>
      </c>
      <c r="MC181" s="188">
        <v>0</v>
      </c>
    </row>
    <row r="182" spans="332:341">
      <c r="LT182" s="188">
        <v>6094</v>
      </c>
      <c r="LU182" s="188">
        <v>0</v>
      </c>
      <c r="LV182" s="188">
        <v>1262</v>
      </c>
      <c r="LW182" s="188">
        <v>1846</v>
      </c>
      <c r="LX182" s="188">
        <v>3997</v>
      </c>
      <c r="LY182" s="188">
        <v>2474</v>
      </c>
      <c r="LZ182" s="188">
        <v>4984</v>
      </c>
      <c r="MA182" s="188">
        <v>1027</v>
      </c>
      <c r="MB182" s="188">
        <v>-80</v>
      </c>
      <c r="MC182" s="188">
        <v>0</v>
      </c>
    </row>
    <row r="183" spans="332:341">
      <c r="LT183" s="188">
        <v>6093</v>
      </c>
      <c r="LU183" s="188">
        <v>0</v>
      </c>
      <c r="LV183" s="188">
        <v>1264</v>
      </c>
      <c r="LW183" s="188">
        <v>1842</v>
      </c>
      <c r="LX183" s="188">
        <v>3905</v>
      </c>
      <c r="LY183" s="188">
        <v>2423</v>
      </c>
      <c r="LZ183" s="188">
        <v>4983</v>
      </c>
      <c r="MA183" s="188">
        <v>1201</v>
      </c>
      <c r="MB183" s="188">
        <v>-80</v>
      </c>
      <c r="MC183" s="188">
        <v>0</v>
      </c>
    </row>
    <row r="184" spans="332:341">
      <c r="LT184" s="188">
        <v>6098</v>
      </c>
      <c r="LU184" s="188">
        <v>0</v>
      </c>
      <c r="LV184" s="188">
        <v>1269</v>
      </c>
      <c r="LW184" s="188">
        <v>1849</v>
      </c>
      <c r="LX184" s="188">
        <v>3813</v>
      </c>
      <c r="LY184" s="188">
        <v>2302</v>
      </c>
      <c r="LZ184" s="188">
        <v>4979</v>
      </c>
      <c r="MA184" s="188">
        <v>1194</v>
      </c>
      <c r="MB184" s="188">
        <v>-80</v>
      </c>
      <c r="MC184" s="188">
        <v>0</v>
      </c>
    </row>
    <row r="185" spans="332:341">
      <c r="LT185" s="188">
        <v>6096</v>
      </c>
      <c r="LU185" s="188">
        <v>0</v>
      </c>
      <c r="LV185" s="188">
        <v>1265</v>
      </c>
      <c r="LW185" s="188">
        <v>1848</v>
      </c>
      <c r="LX185" s="188">
        <v>3680</v>
      </c>
      <c r="LY185" s="188">
        <v>2224</v>
      </c>
      <c r="LZ185" s="188">
        <v>4972</v>
      </c>
      <c r="MA185" s="188">
        <v>1307</v>
      </c>
      <c r="MB185" s="188">
        <v>-80</v>
      </c>
      <c r="MC185" s="188">
        <v>0</v>
      </c>
    </row>
    <row r="186" spans="332:341">
      <c r="LT186" s="188">
        <v>6090</v>
      </c>
      <c r="LU186" s="188">
        <v>0</v>
      </c>
      <c r="LV186" s="188">
        <v>1269</v>
      </c>
      <c r="LW186" s="188">
        <v>1843</v>
      </c>
      <c r="LX186" s="188">
        <v>3534</v>
      </c>
      <c r="LY186" s="188">
        <v>2165</v>
      </c>
      <c r="LZ186" s="188">
        <v>4973</v>
      </c>
      <c r="MA186" s="188">
        <v>1127</v>
      </c>
      <c r="MB186" s="188">
        <v>-80</v>
      </c>
      <c r="MC186" s="188">
        <v>0</v>
      </c>
    </row>
  </sheetData>
  <mergeCells count="31">
    <mergeCell ref="B4:K4"/>
    <mergeCell ref="JQ4:JZ4"/>
    <mergeCell ref="KB4:KK4"/>
    <mergeCell ref="KM4:KV4"/>
    <mergeCell ref="KX4:LG4"/>
    <mergeCell ref="EO4:EX4"/>
    <mergeCell ref="EZ4:FI4"/>
    <mergeCell ref="FK4:FT4"/>
    <mergeCell ref="FV4:GE4"/>
    <mergeCell ref="GG4:GP4"/>
    <mergeCell ref="ED4:EM4"/>
    <mergeCell ref="M4:V4"/>
    <mergeCell ref="X4:AG4"/>
    <mergeCell ref="AI4:AR4"/>
    <mergeCell ref="AT4:BC4"/>
    <mergeCell ref="BE4:BN4"/>
    <mergeCell ref="BP4:BY4"/>
    <mergeCell ref="LI4:LR4"/>
    <mergeCell ref="LT4:MC4"/>
    <mergeCell ref="HC4:HL4"/>
    <mergeCell ref="HN4:HW4"/>
    <mergeCell ref="HY4:IH4"/>
    <mergeCell ref="IJ4:IS4"/>
    <mergeCell ref="IU4:JD4"/>
    <mergeCell ref="JF4:JO4"/>
    <mergeCell ref="GR4:HA4"/>
    <mergeCell ref="CA4:CJ4"/>
    <mergeCell ref="CL4:CU4"/>
    <mergeCell ref="CW4:DF4"/>
    <mergeCell ref="DH4:DQ4"/>
    <mergeCell ref="DS4:EB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C149"/>
  <sheetViews>
    <sheetView workbookViewId="0">
      <selection activeCell="B5" sqref="B5:K149"/>
    </sheetView>
  </sheetViews>
  <sheetFormatPr baseColWidth="10" defaultRowHeight="15.75"/>
  <cols>
    <col min="1" max="4" width="11.42578125" style="188"/>
    <col min="5" max="5" width="16.140625" style="188" bestFit="1" customWidth="1"/>
    <col min="6" max="7" width="11.42578125" style="188"/>
    <col min="8" max="8" width="21" style="188" bestFit="1" customWidth="1"/>
    <col min="9" max="9" width="14.85546875" style="188" bestFit="1" customWidth="1"/>
    <col min="10" max="16384" width="11.42578125" style="188"/>
  </cols>
  <sheetData>
    <row r="4" spans="2:341" s="210" customFormat="1">
      <c r="B4" s="254" t="s">
        <v>181</v>
      </c>
      <c r="C4" s="254"/>
      <c r="D4" s="254"/>
      <c r="E4" s="254"/>
      <c r="F4" s="254"/>
      <c r="G4" s="254"/>
      <c r="H4" s="254"/>
      <c r="I4" s="254"/>
      <c r="J4" s="254"/>
      <c r="K4" s="254"/>
      <c r="M4" s="253">
        <v>41367</v>
      </c>
      <c r="N4" s="254"/>
      <c r="O4" s="254"/>
      <c r="P4" s="254"/>
      <c r="Q4" s="254"/>
      <c r="R4" s="254"/>
      <c r="S4" s="254"/>
      <c r="T4" s="254"/>
      <c r="U4" s="254"/>
      <c r="V4" s="254"/>
      <c r="X4" s="253">
        <v>41732</v>
      </c>
      <c r="Y4" s="254"/>
      <c r="Z4" s="254"/>
      <c r="AA4" s="254"/>
      <c r="AB4" s="254"/>
      <c r="AC4" s="254"/>
      <c r="AD4" s="254"/>
      <c r="AE4" s="254"/>
      <c r="AF4" s="254"/>
      <c r="AG4" s="254"/>
      <c r="AI4" s="253">
        <v>42250</v>
      </c>
      <c r="AJ4" s="254"/>
      <c r="AK4" s="254"/>
      <c r="AL4" s="254"/>
      <c r="AM4" s="254"/>
      <c r="AN4" s="254"/>
      <c r="AO4" s="254"/>
      <c r="AP4" s="254"/>
      <c r="AQ4" s="254"/>
      <c r="AR4" s="254"/>
      <c r="AT4" s="253">
        <v>41368</v>
      </c>
      <c r="AU4" s="254"/>
      <c r="AV4" s="254"/>
      <c r="AW4" s="254"/>
      <c r="AX4" s="254"/>
      <c r="AY4" s="254"/>
      <c r="AZ4" s="254"/>
      <c r="BA4" s="254"/>
      <c r="BB4" s="254"/>
      <c r="BC4" s="254"/>
      <c r="BE4" s="253">
        <v>41551</v>
      </c>
      <c r="BF4" s="254"/>
      <c r="BG4" s="254"/>
      <c r="BH4" s="254"/>
      <c r="BI4" s="254"/>
      <c r="BJ4" s="254"/>
      <c r="BK4" s="254"/>
      <c r="BL4" s="254"/>
      <c r="BM4" s="254"/>
      <c r="BN4" s="254"/>
      <c r="BP4" s="253">
        <v>41369</v>
      </c>
      <c r="BQ4" s="254"/>
      <c r="BR4" s="254"/>
      <c r="BS4" s="254"/>
      <c r="BT4" s="254"/>
      <c r="BU4" s="254"/>
      <c r="BV4" s="254"/>
      <c r="BW4" s="254"/>
      <c r="BX4" s="254"/>
      <c r="BY4" s="254"/>
      <c r="CA4" s="253">
        <v>41492</v>
      </c>
      <c r="CB4" s="254"/>
      <c r="CC4" s="254"/>
      <c r="CD4" s="254"/>
      <c r="CE4" s="254"/>
      <c r="CF4" s="254"/>
      <c r="CG4" s="254"/>
      <c r="CH4" s="254"/>
      <c r="CI4" s="254"/>
      <c r="CJ4" s="254"/>
      <c r="CL4" s="253">
        <v>42711</v>
      </c>
      <c r="CM4" s="254"/>
      <c r="CN4" s="254"/>
      <c r="CO4" s="254"/>
      <c r="CP4" s="254"/>
      <c r="CQ4" s="254"/>
      <c r="CR4" s="254"/>
      <c r="CS4" s="254"/>
      <c r="CT4" s="254"/>
      <c r="CU4" s="254"/>
      <c r="CW4" s="253">
        <v>41314</v>
      </c>
      <c r="CX4" s="254"/>
      <c r="CY4" s="254"/>
      <c r="CZ4" s="254"/>
      <c r="DA4" s="254"/>
      <c r="DB4" s="254"/>
      <c r="DC4" s="254"/>
      <c r="DD4" s="254"/>
      <c r="DE4" s="254"/>
      <c r="DF4" s="254"/>
      <c r="DH4" s="253">
        <v>42591</v>
      </c>
      <c r="DI4" s="254"/>
      <c r="DJ4" s="254"/>
      <c r="DK4" s="254"/>
      <c r="DL4" s="254"/>
      <c r="DM4" s="254"/>
      <c r="DN4" s="254"/>
      <c r="DO4" s="254"/>
      <c r="DP4" s="254"/>
      <c r="DQ4" s="254"/>
      <c r="DS4" s="253">
        <v>41708</v>
      </c>
      <c r="DT4" s="254"/>
      <c r="DU4" s="254"/>
      <c r="DV4" s="254"/>
      <c r="DW4" s="254"/>
      <c r="DX4" s="254"/>
      <c r="DY4" s="254"/>
      <c r="DZ4" s="254"/>
      <c r="EA4" s="254"/>
      <c r="EB4" s="254"/>
      <c r="ED4" s="253">
        <v>41344</v>
      </c>
      <c r="EE4" s="254"/>
      <c r="EF4" s="254"/>
      <c r="EG4" s="254"/>
      <c r="EH4" s="254"/>
      <c r="EI4" s="254"/>
      <c r="EJ4" s="254"/>
      <c r="EK4" s="254"/>
      <c r="EL4" s="254"/>
      <c r="EM4" s="254"/>
      <c r="EO4" s="253">
        <v>41286</v>
      </c>
      <c r="EP4" s="254"/>
      <c r="EQ4" s="254"/>
      <c r="ER4" s="254"/>
      <c r="ES4" s="254"/>
      <c r="ET4" s="254"/>
      <c r="EU4" s="254"/>
      <c r="EV4" s="254"/>
      <c r="EW4" s="254"/>
      <c r="EX4" s="254"/>
      <c r="EZ4" s="253">
        <v>41500</v>
      </c>
      <c r="FA4" s="254"/>
      <c r="FB4" s="254"/>
      <c r="FC4" s="254"/>
      <c r="FD4" s="254"/>
      <c r="FE4" s="254"/>
      <c r="FF4" s="254"/>
      <c r="FG4" s="254"/>
      <c r="FH4" s="254"/>
      <c r="FI4" s="254"/>
      <c r="FK4" s="253">
        <v>42688</v>
      </c>
      <c r="FL4" s="254"/>
      <c r="FM4" s="254"/>
      <c r="FN4" s="254"/>
      <c r="FO4" s="254"/>
      <c r="FP4" s="254"/>
      <c r="FQ4" s="254"/>
      <c r="FR4" s="254"/>
      <c r="FS4" s="254"/>
      <c r="FT4" s="254"/>
      <c r="FV4" s="253">
        <v>41593</v>
      </c>
      <c r="FW4" s="254"/>
      <c r="FX4" s="254"/>
      <c r="FY4" s="254"/>
      <c r="FZ4" s="254"/>
      <c r="GA4" s="254"/>
      <c r="GB4" s="254"/>
      <c r="GC4" s="254"/>
      <c r="GD4" s="254"/>
      <c r="GE4" s="254"/>
      <c r="GG4" s="253">
        <v>41807</v>
      </c>
      <c r="GH4" s="254"/>
      <c r="GI4" s="254"/>
      <c r="GJ4" s="254"/>
      <c r="GK4" s="254"/>
      <c r="GL4" s="254"/>
      <c r="GM4" s="254"/>
      <c r="GN4" s="254"/>
      <c r="GO4" s="254"/>
      <c r="GP4" s="254"/>
      <c r="GR4" s="253">
        <v>41293</v>
      </c>
      <c r="GS4" s="254"/>
      <c r="GT4" s="254"/>
      <c r="GU4" s="254"/>
      <c r="GV4" s="254"/>
      <c r="GW4" s="254"/>
      <c r="GX4" s="254"/>
      <c r="GY4" s="254"/>
      <c r="GZ4" s="254"/>
      <c r="HA4" s="254"/>
      <c r="HC4" s="253">
        <v>41328</v>
      </c>
      <c r="HD4" s="254"/>
      <c r="HE4" s="254"/>
      <c r="HF4" s="254"/>
      <c r="HG4" s="254"/>
      <c r="HH4" s="254"/>
      <c r="HI4" s="254"/>
      <c r="HJ4" s="254"/>
      <c r="HK4" s="254"/>
      <c r="HL4" s="254"/>
      <c r="HN4" s="253">
        <v>41358</v>
      </c>
      <c r="HO4" s="254"/>
      <c r="HP4" s="254"/>
      <c r="HQ4" s="254"/>
      <c r="HR4" s="254"/>
      <c r="HS4" s="254"/>
      <c r="HT4" s="254"/>
      <c r="HU4" s="254"/>
      <c r="HV4" s="254"/>
      <c r="HW4" s="254"/>
      <c r="HY4" s="253">
        <v>41542</v>
      </c>
      <c r="HZ4" s="254"/>
      <c r="IA4" s="254"/>
      <c r="IB4" s="254"/>
      <c r="IC4" s="254"/>
      <c r="ID4" s="254"/>
      <c r="IE4" s="254"/>
      <c r="IF4" s="254"/>
      <c r="IG4" s="254"/>
      <c r="IH4" s="254"/>
      <c r="IJ4" s="253">
        <v>41359</v>
      </c>
      <c r="IK4" s="254"/>
      <c r="IL4" s="254"/>
      <c r="IM4" s="254"/>
      <c r="IN4" s="254"/>
      <c r="IO4" s="254"/>
      <c r="IP4" s="254"/>
      <c r="IQ4" s="254"/>
      <c r="IR4" s="254"/>
      <c r="IS4" s="254"/>
      <c r="IU4" s="253">
        <v>41543</v>
      </c>
      <c r="IV4" s="254"/>
      <c r="IW4" s="254"/>
      <c r="IX4" s="254"/>
      <c r="IY4" s="254"/>
      <c r="IZ4" s="254"/>
      <c r="JA4" s="254"/>
      <c r="JB4" s="254"/>
      <c r="JC4" s="254"/>
      <c r="JD4" s="254"/>
      <c r="JF4" s="253">
        <v>42669</v>
      </c>
      <c r="JG4" s="254"/>
      <c r="JH4" s="254"/>
      <c r="JI4" s="254"/>
      <c r="JJ4" s="254"/>
      <c r="JK4" s="254"/>
      <c r="JL4" s="254"/>
      <c r="JM4" s="254"/>
      <c r="JN4" s="254"/>
      <c r="JO4" s="254"/>
      <c r="JQ4" s="253">
        <v>41360</v>
      </c>
      <c r="JR4" s="254"/>
      <c r="JS4" s="254"/>
      <c r="JT4" s="254"/>
      <c r="JU4" s="254"/>
      <c r="JV4" s="254"/>
      <c r="JW4" s="254"/>
      <c r="JX4" s="254"/>
      <c r="JY4" s="254"/>
      <c r="JZ4" s="254"/>
      <c r="KB4" s="255">
        <v>41808</v>
      </c>
      <c r="KC4" s="256"/>
      <c r="KD4" s="256"/>
      <c r="KE4" s="256"/>
      <c r="KF4" s="256"/>
      <c r="KG4" s="256"/>
      <c r="KH4" s="256"/>
      <c r="KI4" s="256"/>
      <c r="KJ4" s="256"/>
      <c r="KK4" s="256"/>
      <c r="KM4" s="253">
        <v>42732</v>
      </c>
      <c r="KN4" s="254"/>
      <c r="KO4" s="254"/>
      <c r="KP4" s="254"/>
      <c r="KQ4" s="254"/>
      <c r="KR4" s="254"/>
      <c r="KS4" s="254"/>
      <c r="KT4" s="254"/>
      <c r="KU4" s="254"/>
      <c r="KV4" s="254"/>
      <c r="KX4" s="253">
        <v>41393</v>
      </c>
      <c r="KY4" s="254"/>
      <c r="KZ4" s="254"/>
      <c r="LA4" s="254"/>
      <c r="LB4" s="254"/>
      <c r="LC4" s="254"/>
      <c r="LD4" s="254"/>
      <c r="LE4" s="254"/>
      <c r="LF4" s="254"/>
      <c r="LG4" s="254"/>
      <c r="LI4" s="253">
        <v>42733</v>
      </c>
      <c r="LJ4" s="254"/>
      <c r="LK4" s="254"/>
      <c r="LL4" s="254"/>
      <c r="LM4" s="254"/>
      <c r="LN4" s="254"/>
      <c r="LO4" s="254"/>
      <c r="LP4" s="254"/>
      <c r="LQ4" s="254"/>
      <c r="LR4" s="254"/>
      <c r="LT4" s="253">
        <v>41394</v>
      </c>
      <c r="LU4" s="254"/>
      <c r="LV4" s="254"/>
      <c r="LW4" s="254"/>
      <c r="LX4" s="254"/>
      <c r="LY4" s="254"/>
      <c r="LZ4" s="254"/>
      <c r="MA4" s="254"/>
      <c r="MB4" s="254"/>
      <c r="MC4" s="254"/>
    </row>
    <row r="5" spans="2:341" s="210" customFormat="1">
      <c r="B5" s="209" t="s">
        <v>2</v>
      </c>
      <c r="C5" s="209" t="s">
        <v>5</v>
      </c>
      <c r="D5" s="209" t="s">
        <v>180</v>
      </c>
      <c r="E5" s="209" t="s">
        <v>179</v>
      </c>
      <c r="F5" s="209" t="s">
        <v>178</v>
      </c>
      <c r="G5" s="209" t="s">
        <v>177</v>
      </c>
      <c r="H5" s="209" t="s">
        <v>176</v>
      </c>
      <c r="I5" s="209" t="s">
        <v>175</v>
      </c>
      <c r="J5" s="209" t="s">
        <v>174</v>
      </c>
      <c r="K5" s="209" t="s">
        <v>173</v>
      </c>
      <c r="M5" s="210" t="s">
        <v>2</v>
      </c>
      <c r="N5" s="210" t="s">
        <v>5</v>
      </c>
      <c r="O5" s="210" t="s">
        <v>180</v>
      </c>
      <c r="P5" s="210" t="s">
        <v>179</v>
      </c>
      <c r="Q5" s="210" t="s">
        <v>178</v>
      </c>
      <c r="R5" s="210" t="s">
        <v>177</v>
      </c>
      <c r="S5" s="210" t="s">
        <v>176</v>
      </c>
      <c r="T5" s="210" t="s">
        <v>175</v>
      </c>
      <c r="U5" s="210" t="s">
        <v>174</v>
      </c>
      <c r="V5" s="210" t="s">
        <v>173</v>
      </c>
      <c r="X5" s="210" t="s">
        <v>2</v>
      </c>
      <c r="Y5" s="210" t="s">
        <v>5</v>
      </c>
      <c r="Z5" s="210" t="s">
        <v>180</v>
      </c>
      <c r="AA5" s="210" t="s">
        <v>179</v>
      </c>
      <c r="AB5" s="210" t="s">
        <v>178</v>
      </c>
      <c r="AC5" s="210" t="s">
        <v>177</v>
      </c>
      <c r="AD5" s="210" t="s">
        <v>176</v>
      </c>
      <c r="AE5" s="210" t="s">
        <v>175</v>
      </c>
      <c r="AF5" s="210" t="s">
        <v>174</v>
      </c>
      <c r="AG5" s="210" t="s">
        <v>173</v>
      </c>
      <c r="AI5" s="210" t="s">
        <v>2</v>
      </c>
      <c r="AJ5" s="210" t="s">
        <v>5</v>
      </c>
      <c r="AK5" s="210" t="s">
        <v>180</v>
      </c>
      <c r="AL5" s="210" t="s">
        <v>179</v>
      </c>
      <c r="AM5" s="210" t="s">
        <v>178</v>
      </c>
      <c r="AN5" s="210" t="s">
        <v>177</v>
      </c>
      <c r="AO5" s="210" t="s">
        <v>176</v>
      </c>
      <c r="AP5" s="210" t="s">
        <v>175</v>
      </c>
      <c r="AQ5" s="210" t="s">
        <v>174</v>
      </c>
      <c r="AR5" s="210" t="s">
        <v>173</v>
      </c>
      <c r="AT5" s="210" t="s">
        <v>2</v>
      </c>
      <c r="AU5" s="210" t="s">
        <v>5</v>
      </c>
      <c r="AV5" s="210" t="s">
        <v>180</v>
      </c>
      <c r="AW5" s="210" t="s">
        <v>179</v>
      </c>
      <c r="AX5" s="210" t="s">
        <v>178</v>
      </c>
      <c r="AY5" s="210" t="s">
        <v>177</v>
      </c>
      <c r="AZ5" s="210" t="s">
        <v>176</v>
      </c>
      <c r="BA5" s="210" t="s">
        <v>175</v>
      </c>
      <c r="BB5" s="210" t="s">
        <v>174</v>
      </c>
      <c r="BC5" s="210" t="s">
        <v>173</v>
      </c>
      <c r="BE5" s="210" t="s">
        <v>2</v>
      </c>
      <c r="BF5" s="210" t="s">
        <v>5</v>
      </c>
      <c r="BG5" s="210" t="s">
        <v>180</v>
      </c>
      <c r="BH5" s="210" t="s">
        <v>179</v>
      </c>
      <c r="BI5" s="210" t="s">
        <v>178</v>
      </c>
      <c r="BJ5" s="210" t="s">
        <v>177</v>
      </c>
      <c r="BK5" s="210" t="s">
        <v>176</v>
      </c>
      <c r="BL5" s="210" t="s">
        <v>175</v>
      </c>
      <c r="BM5" s="210" t="s">
        <v>174</v>
      </c>
      <c r="BN5" s="210" t="s">
        <v>173</v>
      </c>
      <c r="BP5" s="210" t="s">
        <v>2</v>
      </c>
      <c r="BQ5" s="210" t="s">
        <v>5</v>
      </c>
      <c r="BR5" s="210" t="s">
        <v>180</v>
      </c>
      <c r="BS5" s="210" t="s">
        <v>179</v>
      </c>
      <c r="BT5" s="210" t="s">
        <v>178</v>
      </c>
      <c r="BU5" s="210" t="s">
        <v>177</v>
      </c>
      <c r="BV5" s="210" t="s">
        <v>176</v>
      </c>
      <c r="BW5" s="210" t="s">
        <v>175</v>
      </c>
      <c r="BX5" s="210" t="s">
        <v>174</v>
      </c>
      <c r="BY5" s="210" t="s">
        <v>173</v>
      </c>
      <c r="CA5" s="210" t="s">
        <v>2</v>
      </c>
      <c r="CB5" s="210" t="s">
        <v>5</v>
      </c>
      <c r="CC5" s="210" t="s">
        <v>180</v>
      </c>
      <c r="CD5" s="210" t="s">
        <v>179</v>
      </c>
      <c r="CE5" s="210" t="s">
        <v>178</v>
      </c>
      <c r="CF5" s="210" t="s">
        <v>177</v>
      </c>
      <c r="CG5" s="210" t="s">
        <v>176</v>
      </c>
      <c r="CH5" s="210" t="s">
        <v>175</v>
      </c>
      <c r="CI5" s="210" t="s">
        <v>174</v>
      </c>
      <c r="CJ5" s="210" t="s">
        <v>173</v>
      </c>
      <c r="CL5" s="210" t="s">
        <v>2</v>
      </c>
      <c r="CM5" s="210" t="s">
        <v>5</v>
      </c>
      <c r="CN5" s="210" t="s">
        <v>180</v>
      </c>
      <c r="CO5" s="210" t="s">
        <v>179</v>
      </c>
      <c r="CP5" s="210" t="s">
        <v>178</v>
      </c>
      <c r="CQ5" s="210" t="s">
        <v>177</v>
      </c>
      <c r="CR5" s="210" t="s">
        <v>176</v>
      </c>
      <c r="CS5" s="210" t="s">
        <v>175</v>
      </c>
      <c r="CT5" s="210" t="s">
        <v>174</v>
      </c>
      <c r="CU5" s="210" t="s">
        <v>173</v>
      </c>
      <c r="CW5" s="210" t="s">
        <v>2</v>
      </c>
      <c r="CX5" s="210" t="s">
        <v>5</v>
      </c>
      <c r="CY5" s="210" t="s">
        <v>180</v>
      </c>
      <c r="CZ5" s="210" t="s">
        <v>179</v>
      </c>
      <c r="DA5" s="210" t="s">
        <v>178</v>
      </c>
      <c r="DB5" s="210" t="s">
        <v>177</v>
      </c>
      <c r="DC5" s="210" t="s">
        <v>176</v>
      </c>
      <c r="DD5" s="210" t="s">
        <v>175</v>
      </c>
      <c r="DE5" s="210" t="s">
        <v>174</v>
      </c>
      <c r="DF5" s="210" t="s">
        <v>173</v>
      </c>
      <c r="DH5" s="210" t="s">
        <v>2</v>
      </c>
      <c r="DI5" s="210" t="s">
        <v>5</v>
      </c>
      <c r="DJ5" s="210" t="s">
        <v>180</v>
      </c>
      <c r="DK5" s="210" t="s">
        <v>179</v>
      </c>
      <c r="DL5" s="210" t="s">
        <v>178</v>
      </c>
      <c r="DM5" s="210" t="s">
        <v>177</v>
      </c>
      <c r="DN5" s="210" t="s">
        <v>176</v>
      </c>
      <c r="DO5" s="210" t="s">
        <v>175</v>
      </c>
      <c r="DP5" s="210" t="s">
        <v>174</v>
      </c>
      <c r="DQ5" s="210" t="s">
        <v>173</v>
      </c>
      <c r="DS5" s="210" t="s">
        <v>2</v>
      </c>
      <c r="DT5" s="210" t="s">
        <v>5</v>
      </c>
      <c r="DU5" s="210" t="s">
        <v>180</v>
      </c>
      <c r="DV5" s="210" t="s">
        <v>179</v>
      </c>
      <c r="DW5" s="210" t="s">
        <v>178</v>
      </c>
      <c r="DX5" s="210" t="s">
        <v>177</v>
      </c>
      <c r="DY5" s="210" t="s">
        <v>176</v>
      </c>
      <c r="DZ5" s="210" t="s">
        <v>175</v>
      </c>
      <c r="EA5" s="210" t="s">
        <v>174</v>
      </c>
      <c r="EB5" s="210" t="s">
        <v>173</v>
      </c>
      <c r="ED5" s="210" t="s">
        <v>2</v>
      </c>
      <c r="EE5" s="210" t="s">
        <v>5</v>
      </c>
      <c r="EF5" s="210" t="s">
        <v>180</v>
      </c>
      <c r="EG5" s="210" t="s">
        <v>179</v>
      </c>
      <c r="EH5" s="210" t="s">
        <v>178</v>
      </c>
      <c r="EI5" s="210" t="s">
        <v>177</v>
      </c>
      <c r="EJ5" s="210" t="s">
        <v>176</v>
      </c>
      <c r="EK5" s="210" t="s">
        <v>175</v>
      </c>
      <c r="EL5" s="210" t="s">
        <v>174</v>
      </c>
      <c r="EM5" s="210" t="s">
        <v>173</v>
      </c>
      <c r="EO5" s="210" t="s">
        <v>2</v>
      </c>
      <c r="EP5" s="210" t="s">
        <v>5</v>
      </c>
      <c r="EQ5" s="210" t="s">
        <v>180</v>
      </c>
      <c r="ER5" s="210" t="s">
        <v>179</v>
      </c>
      <c r="ES5" s="210" t="s">
        <v>178</v>
      </c>
      <c r="ET5" s="210" t="s">
        <v>177</v>
      </c>
      <c r="EU5" s="210" t="s">
        <v>176</v>
      </c>
      <c r="EV5" s="210" t="s">
        <v>175</v>
      </c>
      <c r="EW5" s="210" t="s">
        <v>174</v>
      </c>
      <c r="EX5" s="210" t="s">
        <v>173</v>
      </c>
      <c r="EZ5" s="210" t="s">
        <v>2</v>
      </c>
      <c r="FA5" s="210" t="s">
        <v>5</v>
      </c>
      <c r="FB5" s="210" t="s">
        <v>180</v>
      </c>
      <c r="FC5" s="210" t="s">
        <v>179</v>
      </c>
      <c r="FD5" s="210" t="s">
        <v>178</v>
      </c>
      <c r="FE5" s="210" t="s">
        <v>177</v>
      </c>
      <c r="FF5" s="210" t="s">
        <v>176</v>
      </c>
      <c r="FG5" s="210" t="s">
        <v>175</v>
      </c>
      <c r="FH5" s="210" t="s">
        <v>174</v>
      </c>
      <c r="FI5" s="210" t="s">
        <v>173</v>
      </c>
      <c r="FK5" s="210" t="s">
        <v>2</v>
      </c>
      <c r="FL5" s="210" t="s">
        <v>5</v>
      </c>
      <c r="FM5" s="210" t="s">
        <v>180</v>
      </c>
      <c r="FN5" s="210" t="s">
        <v>179</v>
      </c>
      <c r="FO5" s="210" t="s">
        <v>178</v>
      </c>
      <c r="FP5" s="210" t="s">
        <v>177</v>
      </c>
      <c r="FQ5" s="210" t="s">
        <v>176</v>
      </c>
      <c r="FR5" s="210" t="s">
        <v>175</v>
      </c>
      <c r="FS5" s="210" t="s">
        <v>174</v>
      </c>
      <c r="FT5" s="210" t="s">
        <v>173</v>
      </c>
      <c r="FV5" s="210" t="s">
        <v>2</v>
      </c>
      <c r="FW5" s="210" t="s">
        <v>5</v>
      </c>
      <c r="FX5" s="210" t="s">
        <v>180</v>
      </c>
      <c r="FY5" s="210" t="s">
        <v>179</v>
      </c>
      <c r="FZ5" s="210" t="s">
        <v>178</v>
      </c>
      <c r="GA5" s="210" t="s">
        <v>177</v>
      </c>
      <c r="GB5" s="210" t="s">
        <v>176</v>
      </c>
      <c r="GC5" s="210" t="s">
        <v>175</v>
      </c>
      <c r="GD5" s="210" t="s">
        <v>174</v>
      </c>
      <c r="GE5" s="210" t="s">
        <v>173</v>
      </c>
      <c r="GG5" s="210" t="s">
        <v>2</v>
      </c>
      <c r="GH5" s="210" t="s">
        <v>5</v>
      </c>
      <c r="GI5" s="210" t="s">
        <v>180</v>
      </c>
      <c r="GJ5" s="210" t="s">
        <v>179</v>
      </c>
      <c r="GK5" s="210" t="s">
        <v>178</v>
      </c>
      <c r="GL5" s="210" t="s">
        <v>177</v>
      </c>
      <c r="GM5" s="210" t="s">
        <v>176</v>
      </c>
      <c r="GN5" s="210" t="s">
        <v>175</v>
      </c>
      <c r="GO5" s="210" t="s">
        <v>174</v>
      </c>
      <c r="GP5" s="210" t="s">
        <v>173</v>
      </c>
      <c r="GR5" s="210" t="s">
        <v>2</v>
      </c>
      <c r="GS5" s="210" t="s">
        <v>5</v>
      </c>
      <c r="GT5" s="210" t="s">
        <v>180</v>
      </c>
      <c r="GU5" s="210" t="s">
        <v>179</v>
      </c>
      <c r="GV5" s="210" t="s">
        <v>178</v>
      </c>
      <c r="GW5" s="210" t="s">
        <v>177</v>
      </c>
      <c r="GX5" s="210" t="s">
        <v>176</v>
      </c>
      <c r="GY5" s="210" t="s">
        <v>175</v>
      </c>
      <c r="GZ5" s="210" t="s">
        <v>174</v>
      </c>
      <c r="HA5" s="210" t="s">
        <v>173</v>
      </c>
      <c r="HC5" s="210" t="s">
        <v>2</v>
      </c>
      <c r="HD5" s="210" t="s">
        <v>5</v>
      </c>
      <c r="HE5" s="210" t="s">
        <v>180</v>
      </c>
      <c r="HF5" s="210" t="s">
        <v>179</v>
      </c>
      <c r="HG5" s="210" t="s">
        <v>178</v>
      </c>
      <c r="HH5" s="210" t="s">
        <v>177</v>
      </c>
      <c r="HI5" s="210" t="s">
        <v>176</v>
      </c>
      <c r="HJ5" s="210" t="s">
        <v>175</v>
      </c>
      <c r="HK5" s="210" t="s">
        <v>174</v>
      </c>
      <c r="HL5" s="210" t="s">
        <v>173</v>
      </c>
      <c r="HN5" s="210" t="s">
        <v>2</v>
      </c>
      <c r="HO5" s="210" t="s">
        <v>5</v>
      </c>
      <c r="HP5" s="210" t="s">
        <v>180</v>
      </c>
      <c r="HQ5" s="210" t="s">
        <v>179</v>
      </c>
      <c r="HR5" s="210" t="s">
        <v>178</v>
      </c>
      <c r="HS5" s="210" t="s">
        <v>177</v>
      </c>
      <c r="HT5" s="210" t="s">
        <v>176</v>
      </c>
      <c r="HU5" s="210" t="s">
        <v>175</v>
      </c>
      <c r="HV5" s="210" t="s">
        <v>174</v>
      </c>
      <c r="HW5" s="210" t="s">
        <v>173</v>
      </c>
      <c r="HY5" s="210" t="s">
        <v>2</v>
      </c>
      <c r="HZ5" s="210" t="s">
        <v>5</v>
      </c>
      <c r="IA5" s="210" t="s">
        <v>180</v>
      </c>
      <c r="IB5" s="210" t="s">
        <v>179</v>
      </c>
      <c r="IC5" s="210" t="s">
        <v>178</v>
      </c>
      <c r="ID5" s="210" t="s">
        <v>177</v>
      </c>
      <c r="IE5" s="210" t="s">
        <v>176</v>
      </c>
      <c r="IF5" s="210" t="s">
        <v>175</v>
      </c>
      <c r="IG5" s="210" t="s">
        <v>174</v>
      </c>
      <c r="IH5" s="210" t="s">
        <v>173</v>
      </c>
      <c r="IJ5" s="210" t="s">
        <v>2</v>
      </c>
      <c r="IK5" s="210" t="s">
        <v>5</v>
      </c>
      <c r="IL5" s="210" t="s">
        <v>180</v>
      </c>
      <c r="IM5" s="210" t="s">
        <v>179</v>
      </c>
      <c r="IN5" s="210" t="s">
        <v>178</v>
      </c>
      <c r="IO5" s="210" t="s">
        <v>177</v>
      </c>
      <c r="IP5" s="210" t="s">
        <v>176</v>
      </c>
      <c r="IQ5" s="210" t="s">
        <v>175</v>
      </c>
      <c r="IR5" s="210" t="s">
        <v>174</v>
      </c>
      <c r="IS5" s="210" t="s">
        <v>173</v>
      </c>
      <c r="IU5" s="210" t="s">
        <v>2</v>
      </c>
      <c r="IV5" s="210" t="s">
        <v>5</v>
      </c>
      <c r="IW5" s="210" t="s">
        <v>180</v>
      </c>
      <c r="IX5" s="210" t="s">
        <v>179</v>
      </c>
      <c r="IY5" s="210" t="s">
        <v>178</v>
      </c>
      <c r="IZ5" s="210" t="s">
        <v>177</v>
      </c>
      <c r="JA5" s="210" t="s">
        <v>176</v>
      </c>
      <c r="JB5" s="210" t="s">
        <v>175</v>
      </c>
      <c r="JC5" s="210" t="s">
        <v>174</v>
      </c>
      <c r="JD5" s="210" t="s">
        <v>173</v>
      </c>
      <c r="JF5" s="210" t="s">
        <v>2</v>
      </c>
      <c r="JG5" s="210" t="s">
        <v>5</v>
      </c>
      <c r="JH5" s="210" t="s">
        <v>180</v>
      </c>
      <c r="JI5" s="210" t="s">
        <v>179</v>
      </c>
      <c r="JJ5" s="210" t="s">
        <v>178</v>
      </c>
      <c r="JK5" s="210" t="s">
        <v>177</v>
      </c>
      <c r="JL5" s="210" t="s">
        <v>176</v>
      </c>
      <c r="JM5" s="210" t="s">
        <v>175</v>
      </c>
      <c r="JN5" s="210" t="s">
        <v>174</v>
      </c>
      <c r="JO5" s="210" t="s">
        <v>173</v>
      </c>
      <c r="JQ5" s="210" t="s">
        <v>2</v>
      </c>
      <c r="JR5" s="210" t="s">
        <v>5</v>
      </c>
      <c r="JS5" s="210" t="s">
        <v>180</v>
      </c>
      <c r="JT5" s="210" t="s">
        <v>179</v>
      </c>
      <c r="JU5" s="210" t="s">
        <v>178</v>
      </c>
      <c r="JV5" s="210" t="s">
        <v>177</v>
      </c>
      <c r="JW5" s="210" t="s">
        <v>176</v>
      </c>
      <c r="JX5" s="210" t="s">
        <v>175</v>
      </c>
      <c r="JY5" s="210" t="s">
        <v>174</v>
      </c>
      <c r="JZ5" s="210" t="s">
        <v>173</v>
      </c>
      <c r="KB5" s="210" t="s">
        <v>2</v>
      </c>
      <c r="KC5" s="210" t="s">
        <v>5</v>
      </c>
      <c r="KD5" s="210" t="s">
        <v>180</v>
      </c>
      <c r="KE5" s="210" t="s">
        <v>179</v>
      </c>
      <c r="KF5" s="210" t="s">
        <v>178</v>
      </c>
      <c r="KG5" s="210" t="s">
        <v>177</v>
      </c>
      <c r="KH5" s="210" t="s">
        <v>176</v>
      </c>
      <c r="KI5" s="210" t="s">
        <v>175</v>
      </c>
      <c r="KJ5" s="210" t="s">
        <v>174</v>
      </c>
      <c r="KK5" s="210" t="s">
        <v>173</v>
      </c>
      <c r="KM5" s="210" t="s">
        <v>2</v>
      </c>
      <c r="KN5" s="210" t="s">
        <v>5</v>
      </c>
      <c r="KO5" s="210" t="s">
        <v>180</v>
      </c>
      <c r="KP5" s="210" t="s">
        <v>179</v>
      </c>
      <c r="KQ5" s="210" t="s">
        <v>178</v>
      </c>
      <c r="KR5" s="210" t="s">
        <v>177</v>
      </c>
      <c r="KS5" s="210" t="s">
        <v>176</v>
      </c>
      <c r="KT5" s="210" t="s">
        <v>175</v>
      </c>
      <c r="KU5" s="210" t="s">
        <v>174</v>
      </c>
      <c r="KV5" s="210" t="s">
        <v>173</v>
      </c>
      <c r="KX5" s="210" t="s">
        <v>2</v>
      </c>
      <c r="KY5" s="210" t="s">
        <v>5</v>
      </c>
      <c r="KZ5" s="210" t="s">
        <v>180</v>
      </c>
      <c r="LA5" s="210" t="s">
        <v>179</v>
      </c>
      <c r="LB5" s="210" t="s">
        <v>178</v>
      </c>
      <c r="LC5" s="210" t="s">
        <v>177</v>
      </c>
      <c r="LD5" s="210" t="s">
        <v>176</v>
      </c>
      <c r="LE5" s="210" t="s">
        <v>175</v>
      </c>
      <c r="LF5" s="210" t="s">
        <v>174</v>
      </c>
      <c r="LG5" s="210" t="s">
        <v>173</v>
      </c>
      <c r="LI5" s="210" t="s">
        <v>2</v>
      </c>
      <c r="LJ5" s="210" t="s">
        <v>5</v>
      </c>
      <c r="LK5" s="210" t="s">
        <v>180</v>
      </c>
      <c r="LL5" s="210" t="s">
        <v>179</v>
      </c>
      <c r="LM5" s="210" t="s">
        <v>178</v>
      </c>
      <c r="LN5" s="210" t="s">
        <v>177</v>
      </c>
      <c r="LO5" s="210" t="s">
        <v>176</v>
      </c>
      <c r="LP5" s="210" t="s">
        <v>175</v>
      </c>
      <c r="LQ5" s="210" t="s">
        <v>174</v>
      </c>
      <c r="LR5" s="210" t="s">
        <v>173</v>
      </c>
      <c r="LT5" s="210" t="s">
        <v>2</v>
      </c>
      <c r="LU5" s="210" t="s">
        <v>5</v>
      </c>
      <c r="LV5" s="210" t="s">
        <v>180</v>
      </c>
      <c r="LW5" s="210" t="s">
        <v>179</v>
      </c>
      <c r="LX5" s="210" t="s">
        <v>178</v>
      </c>
      <c r="LY5" s="210" t="s">
        <v>177</v>
      </c>
      <c r="LZ5" s="210" t="s">
        <v>176</v>
      </c>
      <c r="MA5" s="210" t="s">
        <v>175</v>
      </c>
      <c r="MB5" s="210" t="s">
        <v>174</v>
      </c>
      <c r="MC5" s="210" t="s">
        <v>173</v>
      </c>
    </row>
    <row r="6" spans="2:341">
      <c r="B6" s="208">
        <f t="shared" ref="B6:B37" si="0">AVERAGE(M6,X6,AI6,AT6,BE6,BP6,CA6,CL6,CW6,DH6,DS6,ED6,EO6,EZ6,FK6,FV6,GG6,GR6,HC6,HN6,HY6,IJ6,IU6,JF6,JQ6,KB6,KM6,KX6,LI6,LT6)</f>
        <v>0</v>
      </c>
      <c r="C6" s="208">
        <f t="shared" ref="C6:C37" si="1">AVERAGE(N6,Y6,AJ6,AU6,BF6,BQ6,CB6,CM6,CX6,DI6,DT6,EE6,EP6,FA6,FL6,FW6,GH6,GS6,HD6,HO6,HZ6,IK6,IV6,JG6,JR6,KC6,KN6,KY6,LJ6,LU6)</f>
        <v>0</v>
      </c>
      <c r="D6" s="208">
        <f t="shared" ref="D6:D37" si="2">AVERAGE(O6,Z6,AK6,AV6,BG6,BR6,CC6,CN6,CY6,DJ6,DU6,EF6,EQ6,FB6,FM6,FX6,GI6,GT6,HE6,HP6,IA6,IL6,IW6,JH6,JS6,KD6,KO6,KZ6,LK6,LV6)</f>
        <v>3563.1333333333332</v>
      </c>
      <c r="E6" s="208">
        <f t="shared" ref="E6:E37" si="3">AVERAGE(P6,AA6,AL6,AW6,BH6,BS6,CD6,CO6,CZ6,DK6,DV6,EG6,ER6,FC6,FN6,FY6,GJ6,GU6,HF6,HQ6,IB6,IM6,IX6,JI6,JT6,KE6,KP6,LA6,LL6,LW6)</f>
        <v>929.36666666666667</v>
      </c>
      <c r="F6" s="208">
        <f t="shared" ref="F6:F37" si="4">AVERAGE(Q6,AB6,AM6,AX6,BI6,BT6,CE6,CP6,DA6,DL6,DW6,EH6,ES6,FD6,FO6,FZ6,GK6,GV6,HG6,HR6,IC6,IN6,IY6,JJ6,JU6,KF6,KQ6,LB6,LM6,LX6)</f>
        <v>0</v>
      </c>
      <c r="G6" s="208">
        <f t="shared" ref="G6:G37" si="5">AVERAGE(R6,AC6,AN6,AY6,BJ6,BU6,CF6,CQ6,DB6,DM6,DX6,EI6,ET6,FE6,FP6,GA6,GL6,GW6,HH6,HS6,ID6,IO6,IZ6,JK6,JV6,KG6,KR6,LC6,LN6,LY6)</f>
        <v>0</v>
      </c>
      <c r="H6" s="208">
        <f t="shared" ref="H6:H37" si="6">AVERAGE(S6,AD6,AO6,AZ6,BK6,BV6,CG6,CR6,DC6,DN6,DY6,EJ6,EU6,FF6,FQ6,GB6,GM6,GX6,HI6,HT6,IE6,IP6,JA6,JL6,JW6,KH6,KS6,LD6,LO6,LZ6)</f>
        <v>1323.9666666666667</v>
      </c>
      <c r="I6" s="208">
        <f t="shared" ref="I6:I37" si="7">AVERAGE(T6,AE6,AP6,BA6,BL6,BW6,CH6,CS6,DD6,DO6,DZ6,EK6,EV6,FG6,FR6,GC6,GN6,GY6,HJ6,HU6,IF6,IQ6,JB6,JM6,JX6,KI6,KT6,LE6,LP6,MA6)</f>
        <v>0</v>
      </c>
      <c r="J6" s="208">
        <f t="shared" ref="J6:J37" si="8">AVERAGE(U6,AF6,AQ6,BB6,BM6,BX6,CI6,CT6,DE6,DP6,EA6,EL6,EW6,FH6,FS6,GD6,GO6,GZ6,HK6,HV6,IG6,IR6,JC6,JN6,JY6,KJ6,KU6,LF6,LQ6,MB6)</f>
        <v>0</v>
      </c>
      <c r="K6" s="208">
        <f t="shared" ref="K6:K37" si="9">AVERAGE(V6,AG6,AR6,BC6,BN6,BY6,CJ6,CU6,DF6,DQ6,EB6,EM6,EX6,FI6,FT6,GE6,GP6,HA6,HL6,HW6,IH6,IS6,JD6,JO6,JZ6,KK6,KV6,LG6,LR6,MC6)</f>
        <v>0</v>
      </c>
      <c r="M6" s="188">
        <v>0</v>
      </c>
      <c r="N6" s="188">
        <v>0</v>
      </c>
      <c r="O6" s="188">
        <v>907</v>
      </c>
      <c r="P6" s="188">
        <v>580</v>
      </c>
      <c r="Q6" s="188">
        <v>0</v>
      </c>
      <c r="R6" s="188">
        <v>0</v>
      </c>
      <c r="S6" s="188">
        <v>1720</v>
      </c>
      <c r="T6" s="188">
        <v>0</v>
      </c>
      <c r="U6" s="188">
        <v>0</v>
      </c>
      <c r="V6" s="188">
        <v>0</v>
      </c>
      <c r="X6" s="188">
        <v>0</v>
      </c>
      <c r="Y6" s="188">
        <v>0</v>
      </c>
      <c r="Z6" s="188">
        <v>2025</v>
      </c>
      <c r="AA6" s="188">
        <v>1237</v>
      </c>
      <c r="AB6" s="188">
        <v>0</v>
      </c>
      <c r="AC6" s="188">
        <v>0</v>
      </c>
      <c r="AD6" s="188">
        <v>1241</v>
      </c>
      <c r="AE6" s="188">
        <v>0</v>
      </c>
      <c r="AF6" s="188">
        <v>0</v>
      </c>
      <c r="AG6" s="188">
        <v>0</v>
      </c>
      <c r="AI6" s="188">
        <v>0</v>
      </c>
      <c r="AJ6" s="188">
        <v>0</v>
      </c>
      <c r="AK6" s="188">
        <v>6699</v>
      </c>
      <c r="AL6" s="188">
        <v>841</v>
      </c>
      <c r="AM6" s="188">
        <v>0</v>
      </c>
      <c r="AN6" s="188">
        <v>0</v>
      </c>
      <c r="AO6" s="188">
        <v>1003</v>
      </c>
      <c r="AP6" s="188">
        <v>0</v>
      </c>
      <c r="AQ6" s="188">
        <v>0</v>
      </c>
      <c r="AR6" s="188">
        <v>0</v>
      </c>
      <c r="AT6" s="188">
        <v>0</v>
      </c>
      <c r="AU6" s="188">
        <v>0</v>
      </c>
      <c r="AV6" s="188">
        <v>1473</v>
      </c>
      <c r="AW6" s="188">
        <v>755</v>
      </c>
      <c r="AX6" s="188">
        <v>0</v>
      </c>
      <c r="AY6" s="188">
        <v>0</v>
      </c>
      <c r="AZ6" s="188">
        <v>1587</v>
      </c>
      <c r="BA6" s="188">
        <v>0</v>
      </c>
      <c r="BB6" s="188">
        <v>0</v>
      </c>
      <c r="BC6" s="188">
        <v>0</v>
      </c>
      <c r="BE6" s="188">
        <v>0</v>
      </c>
      <c r="BF6" s="188">
        <v>0</v>
      </c>
      <c r="BG6" s="188">
        <v>5824</v>
      </c>
      <c r="BH6" s="188">
        <v>1580</v>
      </c>
      <c r="BI6" s="188">
        <v>0</v>
      </c>
      <c r="BJ6" s="188">
        <v>0</v>
      </c>
      <c r="BK6" s="188">
        <v>1380</v>
      </c>
      <c r="BL6" s="188">
        <v>0</v>
      </c>
      <c r="BM6" s="188">
        <v>0</v>
      </c>
      <c r="BN6" s="188">
        <v>0</v>
      </c>
      <c r="BP6" s="188">
        <v>0</v>
      </c>
      <c r="BQ6" s="188">
        <v>0</v>
      </c>
      <c r="BR6" s="188">
        <v>1108</v>
      </c>
      <c r="BS6" s="188">
        <v>710</v>
      </c>
      <c r="BT6" s="188">
        <v>0</v>
      </c>
      <c r="BU6" s="188">
        <v>0</v>
      </c>
      <c r="BV6" s="188">
        <v>1601</v>
      </c>
      <c r="BW6" s="188">
        <v>0</v>
      </c>
      <c r="BX6" s="188">
        <v>0</v>
      </c>
      <c r="BY6" s="188">
        <v>0</v>
      </c>
      <c r="CA6" s="188">
        <v>0</v>
      </c>
      <c r="CB6" s="188">
        <v>0</v>
      </c>
      <c r="CC6" s="188">
        <v>7712</v>
      </c>
      <c r="CD6" s="188">
        <v>1119</v>
      </c>
      <c r="CE6" s="188">
        <v>0</v>
      </c>
      <c r="CF6" s="188">
        <v>0</v>
      </c>
      <c r="CG6" s="188">
        <v>1095</v>
      </c>
      <c r="CH6" s="188">
        <v>0</v>
      </c>
      <c r="CI6" s="188">
        <v>0</v>
      </c>
      <c r="CJ6" s="188">
        <v>0</v>
      </c>
      <c r="CL6" s="188">
        <v>0</v>
      </c>
      <c r="CM6" s="188">
        <v>0</v>
      </c>
      <c r="CN6" s="188">
        <v>6267</v>
      </c>
      <c r="CO6" s="188">
        <v>1818</v>
      </c>
      <c r="CP6" s="188">
        <v>0</v>
      </c>
      <c r="CQ6" s="188">
        <v>0</v>
      </c>
      <c r="CR6" s="188">
        <v>1102</v>
      </c>
      <c r="CS6" s="188">
        <v>0</v>
      </c>
      <c r="CT6" s="188">
        <v>0</v>
      </c>
      <c r="CU6" s="188">
        <v>0</v>
      </c>
      <c r="CV6" s="190"/>
      <c r="CW6" s="188">
        <v>0</v>
      </c>
      <c r="CX6" s="188">
        <v>0</v>
      </c>
      <c r="CY6" s="188">
        <v>1488</v>
      </c>
      <c r="CZ6" s="188">
        <v>797</v>
      </c>
      <c r="DA6" s="188">
        <v>0</v>
      </c>
      <c r="DB6" s="188">
        <v>0</v>
      </c>
      <c r="DC6" s="188">
        <v>1759</v>
      </c>
      <c r="DD6" s="188">
        <v>0</v>
      </c>
      <c r="DE6" s="188">
        <v>0</v>
      </c>
      <c r="DF6" s="188">
        <v>0</v>
      </c>
      <c r="DH6" s="188">
        <v>0</v>
      </c>
      <c r="DI6" s="188">
        <v>0</v>
      </c>
      <c r="DJ6" s="188">
        <v>2654</v>
      </c>
      <c r="DK6" s="188">
        <v>985</v>
      </c>
      <c r="DL6" s="188">
        <v>0</v>
      </c>
      <c r="DM6" s="188">
        <v>0</v>
      </c>
      <c r="DN6" s="188">
        <f t="shared" ref="DN6:DN37" si="10">DS6+DT6</f>
        <v>0</v>
      </c>
      <c r="DO6" s="188">
        <v>0</v>
      </c>
      <c r="DP6" s="188">
        <v>0</v>
      </c>
      <c r="DQ6" s="188">
        <v>0</v>
      </c>
      <c r="DS6" s="188">
        <v>0</v>
      </c>
      <c r="DT6" s="188">
        <v>0</v>
      </c>
      <c r="DU6" s="188">
        <v>691</v>
      </c>
      <c r="DV6" s="188">
        <v>476</v>
      </c>
      <c r="DW6" s="188">
        <v>0</v>
      </c>
      <c r="DX6" s="188">
        <v>0</v>
      </c>
      <c r="DY6" s="188">
        <v>971</v>
      </c>
      <c r="DZ6" s="188">
        <v>0</v>
      </c>
      <c r="EA6" s="188">
        <v>0</v>
      </c>
      <c r="EB6" s="188">
        <v>0</v>
      </c>
      <c r="ED6" s="188">
        <v>0</v>
      </c>
      <c r="EE6" s="188">
        <v>0</v>
      </c>
      <c r="EF6" s="188">
        <v>941</v>
      </c>
      <c r="EG6" s="188">
        <v>354</v>
      </c>
      <c r="EH6" s="188">
        <v>0</v>
      </c>
      <c r="EI6" s="188">
        <v>0</v>
      </c>
      <c r="EJ6" s="188">
        <v>1408</v>
      </c>
      <c r="EK6" s="188">
        <v>0</v>
      </c>
      <c r="EL6" s="188">
        <v>0</v>
      </c>
      <c r="EM6" s="188">
        <v>0</v>
      </c>
      <c r="EO6" s="188">
        <v>0</v>
      </c>
      <c r="EP6" s="188">
        <v>0</v>
      </c>
      <c r="EQ6" s="188">
        <v>5372</v>
      </c>
      <c r="ER6" s="188">
        <v>1680</v>
      </c>
      <c r="ES6" s="188">
        <v>0</v>
      </c>
      <c r="ET6" s="188">
        <v>0</v>
      </c>
      <c r="EU6" s="188">
        <v>1579</v>
      </c>
      <c r="EV6" s="188">
        <v>0</v>
      </c>
      <c r="EW6" s="188">
        <v>0</v>
      </c>
      <c r="EX6" s="188">
        <v>0</v>
      </c>
      <c r="EZ6" s="188">
        <v>0</v>
      </c>
      <c r="FA6" s="188">
        <v>0</v>
      </c>
      <c r="FB6" s="188">
        <v>4276</v>
      </c>
      <c r="FC6" s="188">
        <v>1115</v>
      </c>
      <c r="FD6" s="188">
        <v>0</v>
      </c>
      <c r="FE6" s="188">
        <v>0</v>
      </c>
      <c r="FF6" s="188">
        <v>1067</v>
      </c>
      <c r="FG6" s="188">
        <v>0</v>
      </c>
      <c r="FH6" s="188">
        <v>0</v>
      </c>
      <c r="FI6" s="188">
        <v>0</v>
      </c>
      <c r="FK6" s="188">
        <v>0</v>
      </c>
      <c r="FL6" s="188">
        <v>0</v>
      </c>
      <c r="FM6" s="188">
        <v>4725</v>
      </c>
      <c r="FN6" s="188">
        <v>894</v>
      </c>
      <c r="FO6" s="188">
        <v>0</v>
      </c>
      <c r="FP6" s="188">
        <v>0</v>
      </c>
      <c r="FQ6" s="188">
        <v>1021</v>
      </c>
      <c r="FR6" s="188">
        <v>0</v>
      </c>
      <c r="FS6" s="188">
        <v>0</v>
      </c>
      <c r="FT6" s="188">
        <v>0</v>
      </c>
      <c r="FV6" s="188">
        <v>0</v>
      </c>
      <c r="FW6" s="188">
        <v>0</v>
      </c>
      <c r="FX6" s="188">
        <v>1180</v>
      </c>
      <c r="FY6" s="188">
        <v>593</v>
      </c>
      <c r="FZ6" s="188">
        <v>0</v>
      </c>
      <c r="GA6" s="188">
        <v>0</v>
      </c>
      <c r="GB6" s="188">
        <v>1530</v>
      </c>
      <c r="GC6" s="188">
        <v>0</v>
      </c>
      <c r="GD6" s="188">
        <v>0</v>
      </c>
      <c r="GE6" s="188">
        <v>0</v>
      </c>
      <c r="GG6" s="188">
        <v>0</v>
      </c>
      <c r="GH6" s="188">
        <v>0</v>
      </c>
      <c r="GI6" s="188">
        <v>6281</v>
      </c>
      <c r="GJ6" s="188">
        <v>462</v>
      </c>
      <c r="GK6" s="188">
        <v>0</v>
      </c>
      <c r="GL6" s="188">
        <v>0</v>
      </c>
      <c r="GM6" s="188">
        <v>1253</v>
      </c>
      <c r="GN6" s="188">
        <v>0</v>
      </c>
      <c r="GO6" s="188">
        <v>0</v>
      </c>
      <c r="GP6" s="188">
        <v>0</v>
      </c>
      <c r="GR6" s="188">
        <v>0</v>
      </c>
      <c r="GS6" s="188">
        <v>0</v>
      </c>
      <c r="GT6" s="188">
        <v>1645</v>
      </c>
      <c r="GU6" s="188">
        <v>511</v>
      </c>
      <c r="GV6" s="188">
        <v>0</v>
      </c>
      <c r="GW6" s="188">
        <v>0</v>
      </c>
      <c r="GX6" s="188">
        <v>1669</v>
      </c>
      <c r="GY6" s="188">
        <v>0</v>
      </c>
      <c r="GZ6" s="188">
        <v>0</v>
      </c>
      <c r="HA6" s="188">
        <v>0</v>
      </c>
      <c r="HC6" s="188">
        <v>0</v>
      </c>
      <c r="HD6" s="188">
        <v>0</v>
      </c>
      <c r="HE6" s="188">
        <v>2479</v>
      </c>
      <c r="HF6" s="188">
        <v>436</v>
      </c>
      <c r="HG6" s="188">
        <v>0</v>
      </c>
      <c r="HH6" s="188">
        <v>0</v>
      </c>
      <c r="HI6" s="188">
        <v>1661</v>
      </c>
      <c r="HJ6" s="188">
        <v>0</v>
      </c>
      <c r="HK6" s="188">
        <v>0</v>
      </c>
      <c r="HL6" s="188">
        <v>0</v>
      </c>
      <c r="HN6" s="188">
        <v>0</v>
      </c>
      <c r="HO6" s="188">
        <v>0</v>
      </c>
      <c r="HP6" s="188">
        <v>969</v>
      </c>
      <c r="HQ6" s="188">
        <v>409</v>
      </c>
      <c r="HR6" s="188">
        <v>0</v>
      </c>
      <c r="HS6" s="188">
        <v>0</v>
      </c>
      <c r="HT6" s="188">
        <v>1412</v>
      </c>
      <c r="HU6" s="188">
        <v>0</v>
      </c>
      <c r="HV6" s="188">
        <v>0</v>
      </c>
      <c r="HW6" s="188">
        <v>0</v>
      </c>
      <c r="HY6" s="188">
        <v>0</v>
      </c>
      <c r="HZ6" s="188">
        <v>0</v>
      </c>
      <c r="IA6" s="188">
        <v>6375</v>
      </c>
      <c r="IB6" s="188">
        <v>1751</v>
      </c>
      <c r="IC6" s="188">
        <v>0</v>
      </c>
      <c r="ID6" s="188">
        <v>0</v>
      </c>
      <c r="IE6" s="188">
        <v>1342</v>
      </c>
      <c r="IF6" s="188">
        <v>0</v>
      </c>
      <c r="IG6" s="188">
        <v>0</v>
      </c>
      <c r="IH6" s="188">
        <v>0</v>
      </c>
      <c r="IJ6" s="188">
        <v>0</v>
      </c>
      <c r="IK6" s="188">
        <v>0</v>
      </c>
      <c r="IL6" s="188">
        <v>971</v>
      </c>
      <c r="IM6" s="188">
        <v>332</v>
      </c>
      <c r="IN6" s="188">
        <v>0</v>
      </c>
      <c r="IO6" s="188">
        <v>0</v>
      </c>
      <c r="IP6" s="188">
        <v>1668</v>
      </c>
      <c r="IQ6" s="188">
        <v>0</v>
      </c>
      <c r="IR6" s="188">
        <v>0</v>
      </c>
      <c r="IS6" s="188">
        <v>0</v>
      </c>
      <c r="IU6" s="188">
        <v>0</v>
      </c>
      <c r="IV6" s="188">
        <v>0</v>
      </c>
      <c r="IW6" s="188">
        <v>6174</v>
      </c>
      <c r="IX6" s="188">
        <v>1455</v>
      </c>
      <c r="IY6" s="188">
        <v>0</v>
      </c>
      <c r="IZ6" s="188">
        <v>0</v>
      </c>
      <c r="JA6" s="188">
        <v>1425</v>
      </c>
      <c r="JB6" s="188">
        <v>0</v>
      </c>
      <c r="JC6" s="188">
        <v>0</v>
      </c>
      <c r="JD6" s="188">
        <v>0</v>
      </c>
      <c r="JF6" s="188">
        <v>0</v>
      </c>
      <c r="JG6" s="188">
        <v>0</v>
      </c>
      <c r="JH6" s="188">
        <v>6464</v>
      </c>
      <c r="JI6" s="188">
        <v>2101</v>
      </c>
      <c r="JJ6" s="188">
        <v>0</v>
      </c>
      <c r="JK6" s="188">
        <v>0</v>
      </c>
      <c r="JL6" s="188">
        <v>1104</v>
      </c>
      <c r="JM6" s="188">
        <v>0</v>
      </c>
      <c r="JN6" s="188">
        <v>0</v>
      </c>
      <c r="JO6" s="188">
        <v>0</v>
      </c>
      <c r="JQ6" s="188">
        <v>0</v>
      </c>
      <c r="JR6" s="188">
        <v>0</v>
      </c>
      <c r="JS6" s="188">
        <v>862</v>
      </c>
      <c r="JT6" s="188">
        <v>677</v>
      </c>
      <c r="JU6" s="188">
        <v>0</v>
      </c>
      <c r="JV6" s="188">
        <v>0</v>
      </c>
      <c r="JW6" s="188">
        <v>1749</v>
      </c>
      <c r="JX6" s="188">
        <v>0</v>
      </c>
      <c r="JY6" s="188">
        <v>0</v>
      </c>
      <c r="JZ6" s="188">
        <v>0</v>
      </c>
      <c r="KB6" s="188">
        <v>0</v>
      </c>
      <c r="KC6" s="188">
        <v>0</v>
      </c>
      <c r="KD6" s="188">
        <v>6997</v>
      </c>
      <c r="KE6" s="188">
        <v>683</v>
      </c>
      <c r="KF6" s="188">
        <v>0</v>
      </c>
      <c r="KG6" s="188">
        <v>0</v>
      </c>
      <c r="KH6" s="188">
        <v>1256</v>
      </c>
      <c r="KI6" s="188">
        <v>0</v>
      </c>
      <c r="KJ6" s="188">
        <v>0</v>
      </c>
      <c r="KK6" s="188">
        <v>0</v>
      </c>
      <c r="KM6" s="188">
        <v>0</v>
      </c>
      <c r="KN6" s="188">
        <v>0</v>
      </c>
      <c r="KO6" s="188">
        <v>6562</v>
      </c>
      <c r="KP6" s="188">
        <v>1123</v>
      </c>
      <c r="KQ6" s="188">
        <v>0</v>
      </c>
      <c r="KR6" s="188">
        <v>0</v>
      </c>
      <c r="KS6" s="188">
        <v>1045</v>
      </c>
      <c r="KT6" s="188">
        <v>0</v>
      </c>
      <c r="KU6" s="188">
        <v>0</v>
      </c>
      <c r="KV6" s="188">
        <v>0</v>
      </c>
      <c r="KX6" s="188">
        <v>0</v>
      </c>
      <c r="KY6" s="188">
        <v>0</v>
      </c>
      <c r="KZ6" s="188">
        <v>568</v>
      </c>
      <c r="LA6" s="188">
        <v>505</v>
      </c>
      <c r="LB6" s="188">
        <v>0</v>
      </c>
      <c r="LC6" s="188">
        <v>0</v>
      </c>
      <c r="LD6" s="188">
        <v>1393</v>
      </c>
      <c r="LE6" s="188">
        <v>0</v>
      </c>
      <c r="LF6" s="188">
        <v>0</v>
      </c>
      <c r="LG6" s="188">
        <v>0</v>
      </c>
      <c r="LI6" s="188">
        <v>0</v>
      </c>
      <c r="LJ6" s="188">
        <v>0</v>
      </c>
      <c r="LK6" s="188">
        <v>6278</v>
      </c>
      <c r="LL6" s="188">
        <v>1126</v>
      </c>
      <c r="LM6" s="188">
        <v>0</v>
      </c>
      <c r="LN6" s="188">
        <v>0</v>
      </c>
      <c r="LO6" s="188">
        <v>1032</v>
      </c>
      <c r="LP6" s="188">
        <v>0</v>
      </c>
      <c r="LQ6" s="188">
        <v>0</v>
      </c>
      <c r="LR6" s="188">
        <v>0</v>
      </c>
      <c r="LT6" s="188">
        <v>0</v>
      </c>
      <c r="LU6" s="188">
        <v>0</v>
      </c>
      <c r="LV6" s="188">
        <v>927</v>
      </c>
      <c r="LW6" s="188">
        <v>776</v>
      </c>
      <c r="LX6" s="188">
        <v>0</v>
      </c>
      <c r="LY6" s="188">
        <v>0</v>
      </c>
      <c r="LZ6" s="188">
        <v>1646</v>
      </c>
      <c r="MA6" s="188">
        <v>0</v>
      </c>
      <c r="MB6" s="188">
        <v>0</v>
      </c>
      <c r="MC6" s="188">
        <v>0</v>
      </c>
    </row>
    <row r="7" spans="2:341">
      <c r="B7" s="208">
        <f t="shared" si="0"/>
        <v>0</v>
      </c>
      <c r="C7" s="208">
        <f t="shared" si="1"/>
        <v>0</v>
      </c>
      <c r="D7" s="208">
        <f t="shared" si="2"/>
        <v>3652.2333333333331</v>
      </c>
      <c r="E7" s="208">
        <f t="shared" si="3"/>
        <v>910.13333333333333</v>
      </c>
      <c r="F7" s="208">
        <f t="shared" si="4"/>
        <v>0</v>
      </c>
      <c r="G7" s="208">
        <f t="shared" si="5"/>
        <v>0</v>
      </c>
      <c r="H7" s="208">
        <f t="shared" si="6"/>
        <v>1184.5333333333333</v>
      </c>
      <c r="I7" s="208">
        <f t="shared" si="7"/>
        <v>0</v>
      </c>
      <c r="J7" s="208">
        <f t="shared" si="8"/>
        <v>0</v>
      </c>
      <c r="K7" s="208">
        <f t="shared" si="9"/>
        <v>0</v>
      </c>
      <c r="M7" s="188">
        <v>0</v>
      </c>
      <c r="N7" s="188">
        <v>0</v>
      </c>
      <c r="O7" s="188">
        <v>999</v>
      </c>
      <c r="P7" s="188">
        <v>659</v>
      </c>
      <c r="Q7" s="188">
        <v>0</v>
      </c>
      <c r="R7" s="188">
        <v>0</v>
      </c>
      <c r="S7" s="188">
        <v>1455</v>
      </c>
      <c r="T7" s="188">
        <v>0</v>
      </c>
      <c r="U7" s="188">
        <v>0</v>
      </c>
      <c r="V7" s="188">
        <v>0</v>
      </c>
      <c r="X7" s="188">
        <v>0</v>
      </c>
      <c r="Y7" s="188">
        <v>0</v>
      </c>
      <c r="Z7" s="188">
        <v>1976</v>
      </c>
      <c r="AA7" s="188">
        <v>958</v>
      </c>
      <c r="AB7" s="188">
        <v>0</v>
      </c>
      <c r="AC7" s="188">
        <v>0</v>
      </c>
      <c r="AD7" s="188">
        <v>1132</v>
      </c>
      <c r="AE7" s="188">
        <v>0</v>
      </c>
      <c r="AF7" s="188">
        <v>0</v>
      </c>
      <c r="AG7" s="188">
        <v>0</v>
      </c>
      <c r="AI7" s="188">
        <v>0</v>
      </c>
      <c r="AJ7" s="188">
        <v>0</v>
      </c>
      <c r="AK7" s="188">
        <v>6735</v>
      </c>
      <c r="AL7" s="188">
        <v>905</v>
      </c>
      <c r="AM7" s="188">
        <v>0</v>
      </c>
      <c r="AN7" s="188">
        <v>0</v>
      </c>
      <c r="AO7" s="188">
        <v>954</v>
      </c>
      <c r="AP7" s="188">
        <v>0</v>
      </c>
      <c r="AQ7" s="188">
        <v>0</v>
      </c>
      <c r="AR7" s="188">
        <v>0</v>
      </c>
      <c r="AT7" s="188">
        <v>0</v>
      </c>
      <c r="AU7" s="188">
        <v>0</v>
      </c>
      <c r="AV7" s="188">
        <v>1598</v>
      </c>
      <c r="AW7" s="188">
        <v>614</v>
      </c>
      <c r="AX7" s="188">
        <v>0</v>
      </c>
      <c r="AY7" s="188">
        <v>0</v>
      </c>
      <c r="AZ7" s="188">
        <v>1375</v>
      </c>
      <c r="BA7" s="188">
        <v>0</v>
      </c>
      <c r="BB7" s="188">
        <v>0</v>
      </c>
      <c r="BC7" s="188">
        <v>0</v>
      </c>
      <c r="BE7" s="188">
        <v>0</v>
      </c>
      <c r="BF7" s="188">
        <v>0</v>
      </c>
      <c r="BG7" s="188">
        <v>6120</v>
      </c>
      <c r="BH7" s="188">
        <v>1750</v>
      </c>
      <c r="BI7" s="188">
        <v>0</v>
      </c>
      <c r="BJ7" s="188">
        <v>0</v>
      </c>
      <c r="BK7" s="188">
        <v>1094</v>
      </c>
      <c r="BL7" s="188">
        <v>0</v>
      </c>
      <c r="BM7" s="188">
        <v>0</v>
      </c>
      <c r="BN7" s="188">
        <v>0</v>
      </c>
      <c r="BP7" s="188">
        <v>0</v>
      </c>
      <c r="BQ7" s="188">
        <v>0</v>
      </c>
      <c r="BR7" s="188">
        <v>1096</v>
      </c>
      <c r="BS7" s="188">
        <v>771</v>
      </c>
      <c r="BT7" s="188">
        <v>0</v>
      </c>
      <c r="BU7" s="188">
        <v>0</v>
      </c>
      <c r="BV7" s="188">
        <v>1339</v>
      </c>
      <c r="BW7" s="188">
        <v>0</v>
      </c>
      <c r="BX7" s="188">
        <v>0</v>
      </c>
      <c r="BY7" s="188">
        <v>0</v>
      </c>
      <c r="CA7" s="188">
        <v>0</v>
      </c>
      <c r="CB7" s="188">
        <v>0</v>
      </c>
      <c r="CC7" s="188">
        <v>7783</v>
      </c>
      <c r="CD7" s="188">
        <v>1010</v>
      </c>
      <c r="CE7" s="188">
        <v>0</v>
      </c>
      <c r="CF7" s="188">
        <v>0</v>
      </c>
      <c r="CG7" s="188">
        <v>1083</v>
      </c>
      <c r="CH7" s="188">
        <v>0</v>
      </c>
      <c r="CI7" s="188">
        <v>0</v>
      </c>
      <c r="CJ7" s="188">
        <v>0</v>
      </c>
      <c r="CL7" s="188">
        <v>0</v>
      </c>
      <c r="CM7" s="188">
        <v>0</v>
      </c>
      <c r="CN7" s="188">
        <v>6428</v>
      </c>
      <c r="CO7" s="188">
        <v>1459</v>
      </c>
      <c r="CP7" s="188">
        <v>0</v>
      </c>
      <c r="CQ7" s="188">
        <v>0</v>
      </c>
      <c r="CR7" s="188">
        <v>1073</v>
      </c>
      <c r="CS7" s="188">
        <v>0</v>
      </c>
      <c r="CT7" s="188">
        <v>0</v>
      </c>
      <c r="CU7" s="188">
        <v>0</v>
      </c>
      <c r="CW7" s="188">
        <v>0</v>
      </c>
      <c r="CX7" s="188">
        <v>0</v>
      </c>
      <c r="CY7" s="188">
        <v>1535</v>
      </c>
      <c r="CZ7" s="188">
        <v>783</v>
      </c>
      <c r="DA7" s="188">
        <v>0</v>
      </c>
      <c r="DB7" s="188">
        <v>0</v>
      </c>
      <c r="DC7" s="188">
        <v>1471</v>
      </c>
      <c r="DD7" s="188">
        <v>0</v>
      </c>
      <c r="DE7" s="188">
        <v>0</v>
      </c>
      <c r="DF7" s="188">
        <v>0</v>
      </c>
      <c r="DH7" s="188">
        <v>0</v>
      </c>
      <c r="DI7" s="188">
        <v>0</v>
      </c>
      <c r="DJ7" s="188">
        <v>2656</v>
      </c>
      <c r="DK7" s="188">
        <v>1133</v>
      </c>
      <c r="DL7" s="188">
        <v>0</v>
      </c>
      <c r="DM7" s="188">
        <v>0</v>
      </c>
      <c r="DN7" s="188">
        <f t="shared" si="10"/>
        <v>0</v>
      </c>
      <c r="DO7" s="188">
        <v>0</v>
      </c>
      <c r="DP7" s="188">
        <v>0</v>
      </c>
      <c r="DQ7" s="188">
        <v>0</v>
      </c>
      <c r="DS7" s="188">
        <v>0</v>
      </c>
      <c r="DT7" s="188">
        <v>0</v>
      </c>
      <c r="DU7" s="188">
        <v>804</v>
      </c>
      <c r="DV7" s="188">
        <v>487</v>
      </c>
      <c r="DW7" s="188">
        <v>0</v>
      </c>
      <c r="DX7" s="188">
        <v>0</v>
      </c>
      <c r="DY7" s="188">
        <v>956</v>
      </c>
      <c r="DZ7" s="188">
        <v>0</v>
      </c>
      <c r="EA7" s="188">
        <v>0</v>
      </c>
      <c r="EB7" s="188">
        <v>0</v>
      </c>
      <c r="ED7" s="188">
        <v>0</v>
      </c>
      <c r="EE7" s="188">
        <v>0</v>
      </c>
      <c r="EF7" s="188">
        <v>926</v>
      </c>
      <c r="EG7" s="188">
        <v>364</v>
      </c>
      <c r="EH7" s="188">
        <v>0</v>
      </c>
      <c r="EI7" s="188">
        <v>0</v>
      </c>
      <c r="EJ7" s="188">
        <v>1381</v>
      </c>
      <c r="EK7" s="188">
        <v>0</v>
      </c>
      <c r="EL7" s="188">
        <v>0</v>
      </c>
      <c r="EM7" s="188">
        <v>0</v>
      </c>
      <c r="EO7" s="188">
        <v>0</v>
      </c>
      <c r="EP7" s="188">
        <v>0</v>
      </c>
      <c r="EQ7" s="188">
        <v>5688</v>
      </c>
      <c r="ER7" s="188">
        <v>1584</v>
      </c>
      <c r="ES7" s="188">
        <v>0</v>
      </c>
      <c r="ET7" s="188">
        <v>0</v>
      </c>
      <c r="EU7" s="188">
        <v>1369</v>
      </c>
      <c r="EV7" s="188">
        <v>0</v>
      </c>
      <c r="EW7" s="188">
        <v>0</v>
      </c>
      <c r="EX7" s="188">
        <v>0</v>
      </c>
      <c r="EZ7" s="188">
        <v>0</v>
      </c>
      <c r="FA7" s="188">
        <v>0</v>
      </c>
      <c r="FB7" s="188">
        <v>4247</v>
      </c>
      <c r="FC7" s="188">
        <v>978</v>
      </c>
      <c r="FD7" s="188">
        <v>0</v>
      </c>
      <c r="FE7" s="188">
        <v>0</v>
      </c>
      <c r="FF7" s="188">
        <v>1061</v>
      </c>
      <c r="FG7" s="188">
        <v>0</v>
      </c>
      <c r="FH7" s="188">
        <v>0</v>
      </c>
      <c r="FI7" s="188">
        <v>0</v>
      </c>
      <c r="FK7" s="188">
        <v>0</v>
      </c>
      <c r="FL7" s="188">
        <v>0</v>
      </c>
      <c r="FM7" s="188">
        <v>4837</v>
      </c>
      <c r="FN7" s="188">
        <v>817</v>
      </c>
      <c r="FO7" s="188">
        <v>0</v>
      </c>
      <c r="FP7" s="188">
        <v>0</v>
      </c>
      <c r="FQ7" s="188">
        <v>1016</v>
      </c>
      <c r="FR7" s="188">
        <v>0</v>
      </c>
      <c r="FS7" s="188">
        <v>0</v>
      </c>
      <c r="FT7" s="188">
        <v>0</v>
      </c>
      <c r="FV7" s="188">
        <v>0</v>
      </c>
      <c r="FW7" s="188">
        <v>0</v>
      </c>
      <c r="FX7" s="188">
        <v>1310</v>
      </c>
      <c r="FY7" s="188">
        <v>642</v>
      </c>
      <c r="FZ7" s="188">
        <v>0</v>
      </c>
      <c r="GA7" s="188">
        <v>0</v>
      </c>
      <c r="GB7" s="188">
        <v>1213</v>
      </c>
      <c r="GC7" s="188">
        <v>0</v>
      </c>
      <c r="GD7" s="188">
        <v>0</v>
      </c>
      <c r="GE7" s="188">
        <v>0</v>
      </c>
      <c r="GG7" s="188">
        <v>0</v>
      </c>
      <c r="GH7" s="188">
        <v>0</v>
      </c>
      <c r="GI7" s="188">
        <v>6450</v>
      </c>
      <c r="GJ7" s="188">
        <v>496</v>
      </c>
      <c r="GK7" s="188">
        <v>0</v>
      </c>
      <c r="GL7" s="188">
        <v>0</v>
      </c>
      <c r="GM7" s="188">
        <v>1166</v>
      </c>
      <c r="GN7" s="188">
        <v>0</v>
      </c>
      <c r="GO7" s="188">
        <v>0</v>
      </c>
      <c r="GP7" s="188">
        <v>0</v>
      </c>
      <c r="GR7" s="188">
        <v>0</v>
      </c>
      <c r="GS7" s="188">
        <v>0</v>
      </c>
      <c r="GT7" s="188">
        <v>1657</v>
      </c>
      <c r="GU7" s="188">
        <v>576</v>
      </c>
      <c r="GV7" s="188">
        <v>0</v>
      </c>
      <c r="GW7" s="188">
        <v>0</v>
      </c>
      <c r="GX7" s="188">
        <v>1438</v>
      </c>
      <c r="GY7" s="188">
        <v>0</v>
      </c>
      <c r="GZ7" s="188">
        <v>0</v>
      </c>
      <c r="HA7" s="188">
        <v>0</v>
      </c>
      <c r="HC7" s="188">
        <v>0</v>
      </c>
      <c r="HD7" s="188">
        <v>0</v>
      </c>
      <c r="HE7" s="188">
        <v>2461</v>
      </c>
      <c r="HF7" s="188">
        <v>447</v>
      </c>
      <c r="HG7" s="188">
        <v>0</v>
      </c>
      <c r="HH7" s="188">
        <v>0</v>
      </c>
      <c r="HI7" s="188">
        <v>1451</v>
      </c>
      <c r="HJ7" s="188">
        <v>0</v>
      </c>
      <c r="HK7" s="188">
        <v>0</v>
      </c>
      <c r="HL7" s="188">
        <v>0</v>
      </c>
      <c r="HN7" s="188">
        <v>0</v>
      </c>
      <c r="HO7" s="188">
        <v>0</v>
      </c>
      <c r="HP7" s="188">
        <v>1059</v>
      </c>
      <c r="HQ7" s="188">
        <v>535</v>
      </c>
      <c r="HR7" s="188">
        <v>0</v>
      </c>
      <c r="HS7" s="188">
        <v>0</v>
      </c>
      <c r="HT7" s="188">
        <v>1383</v>
      </c>
      <c r="HU7" s="188">
        <v>0</v>
      </c>
      <c r="HV7" s="188">
        <v>0</v>
      </c>
      <c r="HW7" s="188">
        <v>0</v>
      </c>
      <c r="HY7" s="188">
        <v>0</v>
      </c>
      <c r="HZ7" s="188">
        <v>0</v>
      </c>
      <c r="IA7" s="188">
        <v>6444</v>
      </c>
      <c r="IB7" s="188">
        <v>1513</v>
      </c>
      <c r="IC7" s="188">
        <v>0</v>
      </c>
      <c r="ID7" s="188">
        <v>0</v>
      </c>
      <c r="IE7" s="188">
        <v>1127</v>
      </c>
      <c r="IF7" s="188">
        <v>0</v>
      </c>
      <c r="IG7" s="188">
        <v>0</v>
      </c>
      <c r="IH7" s="188">
        <v>0</v>
      </c>
      <c r="IJ7" s="188">
        <v>0</v>
      </c>
      <c r="IK7" s="188">
        <v>0</v>
      </c>
      <c r="IL7" s="188">
        <v>1098</v>
      </c>
      <c r="IM7" s="188">
        <v>454</v>
      </c>
      <c r="IN7" s="188">
        <v>0</v>
      </c>
      <c r="IO7" s="188">
        <v>0</v>
      </c>
      <c r="IP7" s="188">
        <v>1407</v>
      </c>
      <c r="IQ7" s="188">
        <v>0</v>
      </c>
      <c r="IR7" s="188">
        <v>0</v>
      </c>
      <c r="IS7" s="188">
        <v>0</v>
      </c>
      <c r="IU7" s="188">
        <v>0</v>
      </c>
      <c r="IV7" s="188">
        <v>0</v>
      </c>
      <c r="IW7" s="188">
        <v>6346</v>
      </c>
      <c r="IX7" s="188">
        <v>1426</v>
      </c>
      <c r="IY7" s="188">
        <v>0</v>
      </c>
      <c r="IZ7" s="188">
        <v>0</v>
      </c>
      <c r="JA7" s="188">
        <v>1156</v>
      </c>
      <c r="JB7" s="188">
        <v>0</v>
      </c>
      <c r="JC7" s="188">
        <v>0</v>
      </c>
      <c r="JD7" s="188">
        <v>0</v>
      </c>
      <c r="JF7" s="188">
        <v>0</v>
      </c>
      <c r="JG7" s="188">
        <v>0</v>
      </c>
      <c r="JH7" s="188">
        <v>6571</v>
      </c>
      <c r="JI7" s="188">
        <v>2116</v>
      </c>
      <c r="JJ7" s="188">
        <v>0</v>
      </c>
      <c r="JK7" s="188">
        <v>0</v>
      </c>
      <c r="JL7" s="188">
        <v>1064</v>
      </c>
      <c r="JM7" s="188">
        <v>0</v>
      </c>
      <c r="JN7" s="188">
        <v>0</v>
      </c>
      <c r="JO7" s="188">
        <v>0</v>
      </c>
      <c r="JQ7" s="188">
        <v>0</v>
      </c>
      <c r="JR7" s="188">
        <v>0</v>
      </c>
      <c r="JS7" s="188">
        <v>964</v>
      </c>
      <c r="JT7" s="188">
        <v>647</v>
      </c>
      <c r="JU7" s="188">
        <v>0</v>
      </c>
      <c r="JV7" s="188">
        <v>0</v>
      </c>
      <c r="JW7" s="188">
        <v>1426</v>
      </c>
      <c r="JX7" s="188">
        <v>0</v>
      </c>
      <c r="JY7" s="188">
        <v>0</v>
      </c>
      <c r="JZ7" s="188">
        <v>0</v>
      </c>
      <c r="KB7" s="188">
        <v>0</v>
      </c>
      <c r="KC7" s="188">
        <v>0</v>
      </c>
      <c r="KD7" s="188">
        <v>7261</v>
      </c>
      <c r="KE7" s="188">
        <v>826</v>
      </c>
      <c r="KF7" s="188">
        <v>0</v>
      </c>
      <c r="KG7" s="188">
        <v>0</v>
      </c>
      <c r="KH7" s="188">
        <v>1168</v>
      </c>
      <c r="KI7" s="188">
        <v>0</v>
      </c>
      <c r="KJ7" s="188">
        <v>0</v>
      </c>
      <c r="KK7" s="188">
        <v>0</v>
      </c>
      <c r="KM7" s="188">
        <v>0</v>
      </c>
      <c r="KN7" s="188">
        <v>0</v>
      </c>
      <c r="KO7" s="188">
        <v>6684</v>
      </c>
      <c r="KP7" s="188">
        <v>875</v>
      </c>
      <c r="KQ7" s="188">
        <v>0</v>
      </c>
      <c r="KR7" s="188">
        <v>0</v>
      </c>
      <c r="KS7" s="188">
        <v>987</v>
      </c>
      <c r="KT7" s="188">
        <v>0</v>
      </c>
      <c r="KU7" s="188">
        <v>0</v>
      </c>
      <c r="KV7" s="188">
        <v>0</v>
      </c>
      <c r="KX7" s="188">
        <v>0</v>
      </c>
      <c r="KY7" s="188">
        <v>0</v>
      </c>
      <c r="KZ7" s="188">
        <v>505</v>
      </c>
      <c r="LA7" s="188">
        <v>615</v>
      </c>
      <c r="LB7" s="188">
        <v>0</v>
      </c>
      <c r="LC7" s="188">
        <v>0</v>
      </c>
      <c r="LD7" s="188">
        <v>1398</v>
      </c>
      <c r="LE7" s="188">
        <v>0</v>
      </c>
      <c r="LF7" s="188">
        <v>0</v>
      </c>
      <c r="LG7" s="188">
        <v>0</v>
      </c>
      <c r="LI7" s="188">
        <v>0</v>
      </c>
      <c r="LJ7" s="188">
        <v>0</v>
      </c>
      <c r="LK7" s="188">
        <v>6407</v>
      </c>
      <c r="LL7" s="188">
        <v>1049</v>
      </c>
      <c r="LM7" s="188">
        <v>0</v>
      </c>
      <c r="LN7" s="188">
        <v>0</v>
      </c>
      <c r="LO7" s="188">
        <v>1007</v>
      </c>
      <c r="LP7" s="188">
        <v>0</v>
      </c>
      <c r="LQ7" s="188">
        <v>0</v>
      </c>
      <c r="LR7" s="188">
        <v>0</v>
      </c>
      <c r="LT7" s="188">
        <v>0</v>
      </c>
      <c r="LU7" s="188">
        <v>0</v>
      </c>
      <c r="LV7" s="188">
        <v>922</v>
      </c>
      <c r="LW7" s="188">
        <v>815</v>
      </c>
      <c r="LX7" s="188">
        <v>0</v>
      </c>
      <c r="LY7" s="188">
        <v>0</v>
      </c>
      <c r="LZ7" s="188">
        <v>1386</v>
      </c>
      <c r="MA7" s="188">
        <v>0</v>
      </c>
      <c r="MB7" s="188">
        <v>0</v>
      </c>
      <c r="MC7" s="188">
        <v>0</v>
      </c>
    </row>
    <row r="8" spans="2:341">
      <c r="B8" s="208">
        <f t="shared" si="0"/>
        <v>0</v>
      </c>
      <c r="C8" s="208">
        <f t="shared" si="1"/>
        <v>0</v>
      </c>
      <c r="D8" s="208">
        <f t="shared" si="2"/>
        <v>3664.1</v>
      </c>
      <c r="E8" s="208">
        <f t="shared" si="3"/>
        <v>860.4666666666667</v>
      </c>
      <c r="F8" s="208">
        <f t="shared" si="4"/>
        <v>0</v>
      </c>
      <c r="G8" s="208">
        <f t="shared" si="5"/>
        <v>0</v>
      </c>
      <c r="H8" s="208">
        <f t="shared" si="6"/>
        <v>1184.4000000000001</v>
      </c>
      <c r="I8" s="208">
        <f t="shared" si="7"/>
        <v>0</v>
      </c>
      <c r="J8" s="208">
        <f t="shared" si="8"/>
        <v>0</v>
      </c>
      <c r="K8" s="208">
        <f t="shared" si="9"/>
        <v>0</v>
      </c>
      <c r="M8" s="188">
        <v>0</v>
      </c>
      <c r="N8" s="188">
        <v>0</v>
      </c>
      <c r="O8" s="188">
        <v>1011</v>
      </c>
      <c r="P8" s="188">
        <v>605</v>
      </c>
      <c r="Q8" s="188">
        <v>0</v>
      </c>
      <c r="R8" s="188">
        <v>0</v>
      </c>
      <c r="S8" s="188">
        <v>1455</v>
      </c>
      <c r="T8" s="188">
        <v>0</v>
      </c>
      <c r="U8" s="188">
        <v>0</v>
      </c>
      <c r="V8" s="188">
        <v>0</v>
      </c>
      <c r="X8" s="188">
        <v>0</v>
      </c>
      <c r="Y8" s="188">
        <v>0</v>
      </c>
      <c r="Z8" s="188">
        <v>1913</v>
      </c>
      <c r="AA8" s="188">
        <v>805</v>
      </c>
      <c r="AB8" s="188">
        <v>0</v>
      </c>
      <c r="AC8" s="188">
        <v>0</v>
      </c>
      <c r="AD8" s="188">
        <v>1132</v>
      </c>
      <c r="AE8" s="188">
        <v>0</v>
      </c>
      <c r="AF8" s="188">
        <v>0</v>
      </c>
      <c r="AG8" s="188">
        <v>0</v>
      </c>
      <c r="AI8" s="188">
        <v>0</v>
      </c>
      <c r="AJ8" s="188">
        <v>0</v>
      </c>
      <c r="AK8" s="188">
        <v>6726</v>
      </c>
      <c r="AL8" s="188">
        <v>886</v>
      </c>
      <c r="AM8" s="188">
        <v>0</v>
      </c>
      <c r="AN8" s="188">
        <v>0</v>
      </c>
      <c r="AO8" s="188">
        <v>954</v>
      </c>
      <c r="AP8" s="188">
        <v>0</v>
      </c>
      <c r="AQ8" s="188">
        <v>0</v>
      </c>
      <c r="AR8" s="188">
        <v>0</v>
      </c>
      <c r="AT8" s="188">
        <v>0</v>
      </c>
      <c r="AU8" s="188">
        <v>0</v>
      </c>
      <c r="AV8" s="188">
        <v>1636</v>
      </c>
      <c r="AW8" s="188">
        <v>580</v>
      </c>
      <c r="AX8" s="188">
        <v>0</v>
      </c>
      <c r="AY8" s="188">
        <v>0</v>
      </c>
      <c r="AZ8" s="188">
        <v>1375</v>
      </c>
      <c r="BA8" s="188">
        <v>0</v>
      </c>
      <c r="BB8" s="188">
        <v>0</v>
      </c>
      <c r="BC8" s="188">
        <v>0</v>
      </c>
      <c r="BE8" s="188">
        <v>0</v>
      </c>
      <c r="BF8" s="188">
        <v>0</v>
      </c>
      <c r="BG8" s="188">
        <v>6193</v>
      </c>
      <c r="BH8" s="188">
        <v>1722</v>
      </c>
      <c r="BI8" s="188">
        <v>0</v>
      </c>
      <c r="BJ8" s="188">
        <v>0</v>
      </c>
      <c r="BK8" s="188">
        <v>1094</v>
      </c>
      <c r="BL8" s="188">
        <v>0</v>
      </c>
      <c r="BM8" s="188">
        <v>0</v>
      </c>
      <c r="BN8" s="188">
        <v>0</v>
      </c>
      <c r="BP8" s="188">
        <v>0</v>
      </c>
      <c r="BQ8" s="188">
        <v>0</v>
      </c>
      <c r="BR8" s="188">
        <v>1040</v>
      </c>
      <c r="BS8" s="188">
        <v>739</v>
      </c>
      <c r="BT8" s="188">
        <v>0</v>
      </c>
      <c r="BU8" s="188">
        <v>0</v>
      </c>
      <c r="BV8" s="188">
        <v>1339</v>
      </c>
      <c r="BW8" s="188">
        <v>0</v>
      </c>
      <c r="BX8" s="188">
        <v>0</v>
      </c>
      <c r="BY8" s="188">
        <v>0</v>
      </c>
      <c r="CA8" s="188">
        <v>0</v>
      </c>
      <c r="CB8" s="188">
        <v>0</v>
      </c>
      <c r="CC8" s="188">
        <v>7643</v>
      </c>
      <c r="CD8" s="188">
        <v>944</v>
      </c>
      <c r="CE8" s="188">
        <v>0</v>
      </c>
      <c r="CF8" s="188">
        <v>0</v>
      </c>
      <c r="CG8" s="188">
        <v>1083</v>
      </c>
      <c r="CH8" s="188">
        <v>0</v>
      </c>
      <c r="CI8" s="188">
        <v>0</v>
      </c>
      <c r="CJ8" s="188">
        <v>0</v>
      </c>
      <c r="CL8" s="188">
        <v>0</v>
      </c>
      <c r="CM8" s="188">
        <v>0</v>
      </c>
      <c r="CN8" s="188">
        <v>6478</v>
      </c>
      <c r="CO8" s="188">
        <v>1315</v>
      </c>
      <c r="CP8" s="188">
        <v>0</v>
      </c>
      <c r="CQ8" s="188">
        <v>0</v>
      </c>
      <c r="CR8" s="188">
        <v>1073</v>
      </c>
      <c r="CS8" s="188">
        <v>0</v>
      </c>
      <c r="CT8" s="188">
        <v>0</v>
      </c>
      <c r="CU8" s="188">
        <v>0</v>
      </c>
      <c r="CW8" s="188">
        <v>0</v>
      </c>
      <c r="CX8" s="188">
        <v>0</v>
      </c>
      <c r="CY8" s="188">
        <v>1559</v>
      </c>
      <c r="CZ8" s="188">
        <v>752</v>
      </c>
      <c r="DA8" s="188">
        <v>0</v>
      </c>
      <c r="DB8" s="188">
        <v>0</v>
      </c>
      <c r="DC8" s="188">
        <v>1471</v>
      </c>
      <c r="DD8" s="188">
        <v>0</v>
      </c>
      <c r="DE8" s="188">
        <v>0</v>
      </c>
      <c r="DF8" s="188">
        <v>0</v>
      </c>
      <c r="DH8" s="188">
        <v>0</v>
      </c>
      <c r="DI8" s="188">
        <v>0</v>
      </c>
      <c r="DJ8" s="188">
        <v>2585</v>
      </c>
      <c r="DK8" s="188">
        <v>1029</v>
      </c>
      <c r="DL8" s="188">
        <v>0</v>
      </c>
      <c r="DM8" s="188">
        <v>0</v>
      </c>
      <c r="DN8" s="188">
        <f t="shared" si="10"/>
        <v>0</v>
      </c>
      <c r="DO8" s="188">
        <v>0</v>
      </c>
      <c r="DP8" s="188">
        <v>0</v>
      </c>
      <c r="DQ8" s="188">
        <v>0</v>
      </c>
      <c r="DS8" s="188">
        <v>0</v>
      </c>
      <c r="DT8" s="188">
        <v>0</v>
      </c>
      <c r="DU8" s="188">
        <v>811</v>
      </c>
      <c r="DV8" s="188">
        <v>480</v>
      </c>
      <c r="DW8" s="188">
        <v>0</v>
      </c>
      <c r="DX8" s="188">
        <v>0</v>
      </c>
      <c r="DY8" s="188">
        <v>956</v>
      </c>
      <c r="DZ8" s="188">
        <v>0</v>
      </c>
      <c r="EA8" s="188">
        <v>0</v>
      </c>
      <c r="EB8" s="188">
        <v>0</v>
      </c>
      <c r="ED8" s="188">
        <v>0</v>
      </c>
      <c r="EE8" s="188">
        <v>0</v>
      </c>
      <c r="EF8" s="188">
        <v>999</v>
      </c>
      <c r="EG8" s="188">
        <v>459</v>
      </c>
      <c r="EH8" s="188">
        <v>0</v>
      </c>
      <c r="EI8" s="188">
        <v>0</v>
      </c>
      <c r="EJ8" s="188">
        <v>1378</v>
      </c>
      <c r="EK8" s="188">
        <v>0</v>
      </c>
      <c r="EL8" s="188">
        <v>0</v>
      </c>
      <c r="EM8" s="188">
        <v>0</v>
      </c>
      <c r="EO8" s="188">
        <v>0</v>
      </c>
      <c r="EP8" s="188">
        <v>0</v>
      </c>
      <c r="EQ8" s="188">
        <v>5690</v>
      </c>
      <c r="ER8" s="188">
        <v>1436</v>
      </c>
      <c r="ES8" s="188">
        <v>0</v>
      </c>
      <c r="ET8" s="188">
        <v>0</v>
      </c>
      <c r="EU8" s="188">
        <v>1369</v>
      </c>
      <c r="EV8" s="188">
        <v>0</v>
      </c>
      <c r="EW8" s="188">
        <v>0</v>
      </c>
      <c r="EX8" s="188">
        <v>0</v>
      </c>
      <c r="EZ8" s="188">
        <v>0</v>
      </c>
      <c r="FA8" s="188">
        <v>0</v>
      </c>
      <c r="FB8" s="188">
        <v>4152</v>
      </c>
      <c r="FC8" s="188">
        <v>845</v>
      </c>
      <c r="FD8" s="188">
        <v>0</v>
      </c>
      <c r="FE8" s="188">
        <v>0</v>
      </c>
      <c r="FF8" s="188">
        <v>1061</v>
      </c>
      <c r="FG8" s="188">
        <v>0</v>
      </c>
      <c r="FH8" s="188">
        <v>0</v>
      </c>
      <c r="FI8" s="188">
        <v>0</v>
      </c>
      <c r="FK8" s="188">
        <v>0</v>
      </c>
      <c r="FL8" s="188">
        <v>0</v>
      </c>
      <c r="FM8" s="188">
        <v>4832</v>
      </c>
      <c r="FN8" s="188">
        <v>644</v>
      </c>
      <c r="FO8" s="188">
        <v>0</v>
      </c>
      <c r="FP8" s="188">
        <v>0</v>
      </c>
      <c r="FQ8" s="188">
        <v>1016</v>
      </c>
      <c r="FR8" s="188">
        <v>0</v>
      </c>
      <c r="FS8" s="188">
        <v>0</v>
      </c>
      <c r="FT8" s="188">
        <v>0</v>
      </c>
      <c r="FV8" s="188">
        <v>0</v>
      </c>
      <c r="FW8" s="188">
        <v>0</v>
      </c>
      <c r="FX8" s="188">
        <v>1359</v>
      </c>
      <c r="FY8" s="188">
        <v>646</v>
      </c>
      <c r="FZ8" s="188">
        <v>0</v>
      </c>
      <c r="GA8" s="188">
        <v>0</v>
      </c>
      <c r="GB8" s="188">
        <v>1213</v>
      </c>
      <c r="GC8" s="188">
        <v>0</v>
      </c>
      <c r="GD8" s="188">
        <v>0</v>
      </c>
      <c r="GE8" s="188">
        <v>0</v>
      </c>
      <c r="GG8" s="188">
        <v>0</v>
      </c>
      <c r="GH8" s="188">
        <v>0</v>
      </c>
      <c r="GI8" s="188">
        <v>6486</v>
      </c>
      <c r="GJ8" s="188">
        <v>490</v>
      </c>
      <c r="GK8" s="188">
        <v>0</v>
      </c>
      <c r="GL8" s="188">
        <v>0</v>
      </c>
      <c r="GM8" s="188">
        <v>1166</v>
      </c>
      <c r="GN8" s="188">
        <v>0</v>
      </c>
      <c r="GO8" s="188">
        <v>0</v>
      </c>
      <c r="GP8" s="188">
        <v>0</v>
      </c>
      <c r="GR8" s="188">
        <v>0</v>
      </c>
      <c r="GS8" s="188">
        <v>0</v>
      </c>
      <c r="GT8" s="188">
        <v>1610</v>
      </c>
      <c r="GU8" s="188">
        <v>541</v>
      </c>
      <c r="GV8" s="188">
        <v>0</v>
      </c>
      <c r="GW8" s="188">
        <v>0</v>
      </c>
      <c r="GX8" s="188">
        <v>1438</v>
      </c>
      <c r="GY8" s="188">
        <v>0</v>
      </c>
      <c r="GZ8" s="188">
        <v>0</v>
      </c>
      <c r="HA8" s="188">
        <v>0</v>
      </c>
      <c r="HC8" s="188">
        <v>0</v>
      </c>
      <c r="HD8" s="188">
        <v>0</v>
      </c>
      <c r="HE8" s="188">
        <v>2440</v>
      </c>
      <c r="HF8" s="188">
        <v>423</v>
      </c>
      <c r="HG8" s="188">
        <v>0</v>
      </c>
      <c r="HH8" s="188">
        <v>0</v>
      </c>
      <c r="HI8" s="188">
        <v>1451</v>
      </c>
      <c r="HJ8" s="188">
        <v>0</v>
      </c>
      <c r="HK8" s="188">
        <v>0</v>
      </c>
      <c r="HL8" s="188">
        <v>0</v>
      </c>
      <c r="HN8" s="188">
        <v>0</v>
      </c>
      <c r="HO8" s="188">
        <v>0</v>
      </c>
      <c r="HP8" s="188">
        <v>1076</v>
      </c>
      <c r="HQ8" s="188">
        <v>478</v>
      </c>
      <c r="HR8" s="188">
        <v>0</v>
      </c>
      <c r="HS8" s="188">
        <v>0</v>
      </c>
      <c r="HT8" s="188">
        <v>1383</v>
      </c>
      <c r="HU8" s="188">
        <v>0</v>
      </c>
      <c r="HV8" s="188">
        <v>0</v>
      </c>
      <c r="HW8" s="188">
        <v>0</v>
      </c>
      <c r="HY8" s="188">
        <v>0</v>
      </c>
      <c r="HZ8" s="188">
        <v>0</v>
      </c>
      <c r="IA8" s="188">
        <v>6468</v>
      </c>
      <c r="IB8" s="188">
        <v>1392</v>
      </c>
      <c r="IC8" s="188">
        <v>0</v>
      </c>
      <c r="ID8" s="188">
        <v>0</v>
      </c>
      <c r="IE8" s="188">
        <v>1127</v>
      </c>
      <c r="IF8" s="188">
        <v>0</v>
      </c>
      <c r="IG8" s="188">
        <v>0</v>
      </c>
      <c r="IH8" s="188">
        <v>0</v>
      </c>
      <c r="IJ8" s="188">
        <v>0</v>
      </c>
      <c r="IK8" s="188">
        <v>0</v>
      </c>
      <c r="IL8" s="188">
        <v>1106</v>
      </c>
      <c r="IM8" s="188">
        <v>536</v>
      </c>
      <c r="IN8" s="188">
        <v>0</v>
      </c>
      <c r="IO8" s="188">
        <v>0</v>
      </c>
      <c r="IP8" s="188">
        <v>1407</v>
      </c>
      <c r="IQ8" s="188">
        <v>0</v>
      </c>
      <c r="IR8" s="188">
        <v>0</v>
      </c>
      <c r="IS8" s="188">
        <v>0</v>
      </c>
      <c r="IU8" s="188">
        <v>0</v>
      </c>
      <c r="IV8" s="188">
        <v>0</v>
      </c>
      <c r="IW8" s="188">
        <v>6474</v>
      </c>
      <c r="IX8" s="188">
        <v>1356</v>
      </c>
      <c r="IY8" s="188">
        <v>0</v>
      </c>
      <c r="IZ8" s="188">
        <v>0</v>
      </c>
      <c r="JA8" s="188">
        <v>1156</v>
      </c>
      <c r="JB8" s="188">
        <v>0</v>
      </c>
      <c r="JC8" s="188">
        <v>0</v>
      </c>
      <c r="JD8" s="188">
        <v>0</v>
      </c>
      <c r="JF8" s="188">
        <v>0</v>
      </c>
      <c r="JG8" s="188">
        <v>0</v>
      </c>
      <c r="JH8" s="188">
        <v>6622</v>
      </c>
      <c r="JI8" s="188">
        <v>1925</v>
      </c>
      <c r="JJ8" s="188">
        <v>0</v>
      </c>
      <c r="JK8" s="188">
        <v>0</v>
      </c>
      <c r="JL8" s="188">
        <v>1064</v>
      </c>
      <c r="JM8" s="188">
        <v>0</v>
      </c>
      <c r="JN8" s="188">
        <v>0</v>
      </c>
      <c r="JO8" s="188">
        <v>0</v>
      </c>
      <c r="JQ8" s="188">
        <v>0</v>
      </c>
      <c r="JR8" s="188">
        <v>0</v>
      </c>
      <c r="JS8" s="188">
        <v>1026</v>
      </c>
      <c r="JT8" s="188">
        <v>699</v>
      </c>
      <c r="JU8" s="188">
        <v>0</v>
      </c>
      <c r="JV8" s="188">
        <v>0</v>
      </c>
      <c r="JW8" s="188">
        <v>1426</v>
      </c>
      <c r="JX8" s="188">
        <v>0</v>
      </c>
      <c r="JY8" s="188">
        <v>0</v>
      </c>
      <c r="JZ8" s="188">
        <v>0</v>
      </c>
      <c r="KB8" s="188">
        <v>0</v>
      </c>
      <c r="KC8" s="188">
        <v>0</v>
      </c>
      <c r="KD8" s="188">
        <v>7306</v>
      </c>
      <c r="KE8" s="188">
        <v>903</v>
      </c>
      <c r="KF8" s="188">
        <v>0</v>
      </c>
      <c r="KG8" s="188">
        <v>0</v>
      </c>
      <c r="KH8" s="188">
        <v>1168</v>
      </c>
      <c r="KI8" s="188">
        <v>0</v>
      </c>
      <c r="KJ8" s="188">
        <v>0</v>
      </c>
      <c r="KK8" s="188">
        <v>0</v>
      </c>
      <c r="KM8" s="188">
        <v>0</v>
      </c>
      <c r="KN8" s="188">
        <v>0</v>
      </c>
      <c r="KO8" s="188">
        <v>6767</v>
      </c>
      <c r="KP8" s="188">
        <v>820</v>
      </c>
      <c r="KQ8" s="188">
        <v>0</v>
      </c>
      <c r="KR8" s="188">
        <v>0</v>
      </c>
      <c r="KS8" s="188">
        <v>987</v>
      </c>
      <c r="KT8" s="188">
        <v>0</v>
      </c>
      <c r="KU8" s="188">
        <v>0</v>
      </c>
      <c r="KV8" s="188">
        <v>0</v>
      </c>
      <c r="KX8" s="188">
        <v>0</v>
      </c>
      <c r="KY8" s="188">
        <v>0</v>
      </c>
      <c r="KZ8" s="188">
        <v>448</v>
      </c>
      <c r="LA8" s="188">
        <v>657</v>
      </c>
      <c r="LB8" s="188">
        <v>0</v>
      </c>
      <c r="LC8" s="188">
        <v>0</v>
      </c>
      <c r="LD8" s="188">
        <v>1398</v>
      </c>
      <c r="LE8" s="188">
        <v>0</v>
      </c>
      <c r="LF8" s="188">
        <v>0</v>
      </c>
      <c r="LG8" s="188">
        <v>0</v>
      </c>
      <c r="LI8" s="188">
        <v>0</v>
      </c>
      <c r="LJ8" s="188">
        <v>0</v>
      </c>
      <c r="LK8" s="188">
        <v>6498</v>
      </c>
      <c r="LL8" s="188">
        <v>935</v>
      </c>
      <c r="LM8" s="188">
        <v>0</v>
      </c>
      <c r="LN8" s="188">
        <v>0</v>
      </c>
      <c r="LO8" s="188">
        <v>1007</v>
      </c>
      <c r="LP8" s="188">
        <v>0</v>
      </c>
      <c r="LQ8" s="188">
        <v>0</v>
      </c>
      <c r="LR8" s="188">
        <v>0</v>
      </c>
      <c r="LT8" s="188">
        <v>0</v>
      </c>
      <c r="LU8" s="188">
        <v>0</v>
      </c>
      <c r="LV8" s="188">
        <v>969</v>
      </c>
      <c r="LW8" s="188">
        <v>772</v>
      </c>
      <c r="LX8" s="188">
        <v>0</v>
      </c>
      <c r="LY8" s="188">
        <v>0</v>
      </c>
      <c r="LZ8" s="188">
        <v>1385</v>
      </c>
      <c r="MA8" s="188">
        <v>0</v>
      </c>
      <c r="MB8" s="188">
        <v>0</v>
      </c>
      <c r="MC8" s="188">
        <v>0</v>
      </c>
    </row>
    <row r="9" spans="2:341">
      <c r="B9" s="208">
        <f t="shared" si="0"/>
        <v>0</v>
      </c>
      <c r="C9" s="208">
        <f t="shared" si="1"/>
        <v>0</v>
      </c>
      <c r="D9" s="208">
        <f t="shared" si="2"/>
        <v>3639.0333333333333</v>
      </c>
      <c r="E9" s="208">
        <f t="shared" si="3"/>
        <v>812.36666666666667</v>
      </c>
      <c r="F9" s="208">
        <f t="shared" si="4"/>
        <v>0</v>
      </c>
      <c r="G9" s="208">
        <f t="shared" si="5"/>
        <v>0</v>
      </c>
      <c r="H9" s="208">
        <f t="shared" si="6"/>
        <v>1184.4000000000001</v>
      </c>
      <c r="I9" s="208">
        <f t="shared" si="7"/>
        <v>0</v>
      </c>
      <c r="J9" s="208">
        <f t="shared" si="8"/>
        <v>0</v>
      </c>
      <c r="K9" s="208">
        <f t="shared" si="9"/>
        <v>0</v>
      </c>
      <c r="M9" s="188">
        <v>0</v>
      </c>
      <c r="N9" s="188">
        <v>0</v>
      </c>
      <c r="O9" s="188">
        <v>1034</v>
      </c>
      <c r="P9" s="188">
        <v>604</v>
      </c>
      <c r="Q9" s="188">
        <v>0</v>
      </c>
      <c r="R9" s="188">
        <v>0</v>
      </c>
      <c r="S9" s="188">
        <v>1454</v>
      </c>
      <c r="T9" s="188">
        <v>0</v>
      </c>
      <c r="U9" s="188">
        <v>0</v>
      </c>
      <c r="V9" s="188">
        <v>0</v>
      </c>
      <c r="X9" s="188">
        <v>0</v>
      </c>
      <c r="Y9" s="188">
        <v>0</v>
      </c>
      <c r="Z9" s="188">
        <v>1922</v>
      </c>
      <c r="AA9" s="188">
        <v>678</v>
      </c>
      <c r="AB9" s="188">
        <v>0</v>
      </c>
      <c r="AC9" s="188">
        <v>0</v>
      </c>
      <c r="AD9" s="188">
        <v>1132</v>
      </c>
      <c r="AE9" s="188">
        <v>0</v>
      </c>
      <c r="AF9" s="188">
        <v>0</v>
      </c>
      <c r="AG9" s="188">
        <v>0</v>
      </c>
      <c r="AI9" s="188">
        <v>0</v>
      </c>
      <c r="AJ9" s="188">
        <v>0</v>
      </c>
      <c r="AK9" s="188">
        <v>6673</v>
      </c>
      <c r="AL9" s="188">
        <v>854</v>
      </c>
      <c r="AM9" s="188">
        <v>0</v>
      </c>
      <c r="AN9" s="188">
        <v>0</v>
      </c>
      <c r="AO9" s="188">
        <v>954</v>
      </c>
      <c r="AP9" s="188">
        <v>0</v>
      </c>
      <c r="AQ9" s="188">
        <v>0</v>
      </c>
      <c r="AR9" s="188">
        <v>0</v>
      </c>
      <c r="AT9" s="188">
        <v>0</v>
      </c>
      <c r="AU9" s="188">
        <v>0</v>
      </c>
      <c r="AV9" s="188">
        <v>1663</v>
      </c>
      <c r="AW9" s="188">
        <v>544</v>
      </c>
      <c r="AX9" s="188">
        <v>0</v>
      </c>
      <c r="AY9" s="188">
        <v>0</v>
      </c>
      <c r="AZ9" s="188">
        <v>1374</v>
      </c>
      <c r="BA9" s="188">
        <v>0</v>
      </c>
      <c r="BB9" s="188">
        <v>0</v>
      </c>
      <c r="BC9" s="188">
        <v>0</v>
      </c>
      <c r="BE9" s="188">
        <v>0</v>
      </c>
      <c r="BF9" s="188">
        <v>0</v>
      </c>
      <c r="BG9" s="188">
        <v>6119</v>
      </c>
      <c r="BH9" s="188">
        <v>1615</v>
      </c>
      <c r="BI9" s="188">
        <v>0</v>
      </c>
      <c r="BJ9" s="188">
        <v>0</v>
      </c>
      <c r="BK9" s="188">
        <v>1094</v>
      </c>
      <c r="BL9" s="188">
        <v>0</v>
      </c>
      <c r="BM9" s="188">
        <v>0</v>
      </c>
      <c r="BN9" s="188">
        <v>0</v>
      </c>
      <c r="BP9" s="188">
        <v>0</v>
      </c>
      <c r="BQ9" s="188">
        <v>0</v>
      </c>
      <c r="BR9" s="188">
        <v>1067</v>
      </c>
      <c r="BS9" s="188">
        <v>737</v>
      </c>
      <c r="BT9" s="188">
        <v>0</v>
      </c>
      <c r="BU9" s="188">
        <v>0</v>
      </c>
      <c r="BV9" s="188">
        <v>1339</v>
      </c>
      <c r="BW9" s="188">
        <v>0</v>
      </c>
      <c r="BX9" s="188">
        <v>0</v>
      </c>
      <c r="BY9" s="188">
        <v>0</v>
      </c>
      <c r="CA9" s="188">
        <v>0</v>
      </c>
      <c r="CB9" s="188">
        <v>0</v>
      </c>
      <c r="CC9" s="188">
        <v>7648</v>
      </c>
      <c r="CD9" s="188">
        <v>969</v>
      </c>
      <c r="CE9" s="188">
        <v>0</v>
      </c>
      <c r="CF9" s="188">
        <v>0</v>
      </c>
      <c r="CG9" s="188">
        <v>1083</v>
      </c>
      <c r="CH9" s="188">
        <v>0</v>
      </c>
      <c r="CI9" s="188">
        <v>0</v>
      </c>
      <c r="CJ9" s="188">
        <v>0</v>
      </c>
      <c r="CL9" s="188">
        <v>0</v>
      </c>
      <c r="CM9" s="188">
        <v>0</v>
      </c>
      <c r="CN9" s="188">
        <v>6405</v>
      </c>
      <c r="CO9" s="188">
        <v>1188</v>
      </c>
      <c r="CP9" s="188">
        <v>0</v>
      </c>
      <c r="CQ9" s="188">
        <v>0</v>
      </c>
      <c r="CR9" s="188">
        <v>1073</v>
      </c>
      <c r="CS9" s="188">
        <v>0</v>
      </c>
      <c r="CT9" s="188">
        <v>0</v>
      </c>
      <c r="CU9" s="188">
        <v>0</v>
      </c>
      <c r="CW9" s="188">
        <v>0</v>
      </c>
      <c r="CX9" s="188">
        <v>0</v>
      </c>
      <c r="CY9" s="188">
        <v>1596</v>
      </c>
      <c r="CZ9" s="188">
        <v>717</v>
      </c>
      <c r="DA9" s="188">
        <v>0</v>
      </c>
      <c r="DB9" s="188">
        <v>0</v>
      </c>
      <c r="DC9" s="188">
        <v>1471</v>
      </c>
      <c r="DD9" s="188">
        <v>0</v>
      </c>
      <c r="DE9" s="188">
        <v>0</v>
      </c>
      <c r="DF9" s="188">
        <v>0</v>
      </c>
      <c r="DH9" s="188">
        <v>0</v>
      </c>
      <c r="DI9" s="188">
        <v>0</v>
      </c>
      <c r="DJ9" s="188">
        <v>2560</v>
      </c>
      <c r="DK9" s="188">
        <v>973</v>
      </c>
      <c r="DL9" s="188">
        <v>0</v>
      </c>
      <c r="DM9" s="188">
        <v>0</v>
      </c>
      <c r="DN9" s="188">
        <f t="shared" si="10"/>
        <v>0</v>
      </c>
      <c r="DO9" s="188">
        <v>0</v>
      </c>
      <c r="DP9" s="188">
        <v>0</v>
      </c>
      <c r="DQ9" s="188">
        <v>0</v>
      </c>
      <c r="DS9" s="188">
        <v>0</v>
      </c>
      <c r="DT9" s="188">
        <v>0</v>
      </c>
      <c r="DU9" s="188">
        <v>780</v>
      </c>
      <c r="DV9" s="188">
        <v>487</v>
      </c>
      <c r="DW9" s="188">
        <v>0</v>
      </c>
      <c r="DX9" s="188">
        <v>0</v>
      </c>
      <c r="DY9" s="188">
        <v>956</v>
      </c>
      <c r="DZ9" s="188">
        <v>0</v>
      </c>
      <c r="EA9" s="188">
        <v>0</v>
      </c>
      <c r="EB9" s="188">
        <v>0</v>
      </c>
      <c r="ED9" s="188">
        <v>0</v>
      </c>
      <c r="EE9" s="188">
        <v>0</v>
      </c>
      <c r="EF9" s="188">
        <v>989</v>
      </c>
      <c r="EG9" s="188">
        <v>434</v>
      </c>
      <c r="EH9" s="188">
        <v>0</v>
      </c>
      <c r="EI9" s="188">
        <v>0</v>
      </c>
      <c r="EJ9" s="188">
        <v>1378</v>
      </c>
      <c r="EK9" s="188">
        <v>0</v>
      </c>
      <c r="EL9" s="188">
        <v>0</v>
      </c>
      <c r="EM9" s="188">
        <v>0</v>
      </c>
      <c r="EO9" s="188">
        <v>0</v>
      </c>
      <c r="EP9" s="188">
        <v>0</v>
      </c>
      <c r="EQ9" s="188">
        <v>5689</v>
      </c>
      <c r="ER9" s="188">
        <v>1356</v>
      </c>
      <c r="ES9" s="188">
        <v>0</v>
      </c>
      <c r="ET9" s="188">
        <v>0</v>
      </c>
      <c r="EU9" s="188">
        <v>1369</v>
      </c>
      <c r="EV9" s="188">
        <v>0</v>
      </c>
      <c r="EW9" s="188">
        <v>0</v>
      </c>
      <c r="EX9" s="188">
        <v>0</v>
      </c>
      <c r="EZ9" s="188">
        <v>0</v>
      </c>
      <c r="FA9" s="188">
        <v>0</v>
      </c>
      <c r="FB9" s="188">
        <v>4090</v>
      </c>
      <c r="FC9" s="188">
        <v>831</v>
      </c>
      <c r="FD9" s="188">
        <v>0</v>
      </c>
      <c r="FE9" s="188">
        <v>0</v>
      </c>
      <c r="FF9" s="188">
        <v>1061</v>
      </c>
      <c r="FG9" s="188">
        <v>0</v>
      </c>
      <c r="FH9" s="188">
        <v>0</v>
      </c>
      <c r="FI9" s="188">
        <v>0</v>
      </c>
      <c r="FK9" s="188">
        <v>0</v>
      </c>
      <c r="FL9" s="188">
        <v>0</v>
      </c>
      <c r="FM9" s="188">
        <v>4870</v>
      </c>
      <c r="FN9" s="188">
        <v>633</v>
      </c>
      <c r="FO9" s="188">
        <v>0</v>
      </c>
      <c r="FP9" s="188">
        <v>0</v>
      </c>
      <c r="FQ9" s="188">
        <v>1016</v>
      </c>
      <c r="FR9" s="188">
        <v>0</v>
      </c>
      <c r="FS9" s="188">
        <v>0</v>
      </c>
      <c r="FT9" s="188">
        <v>0</v>
      </c>
      <c r="FV9" s="188">
        <v>0</v>
      </c>
      <c r="FW9" s="188">
        <v>0</v>
      </c>
      <c r="FX9" s="188">
        <v>1363</v>
      </c>
      <c r="FY9" s="188">
        <v>687</v>
      </c>
      <c r="FZ9" s="188">
        <v>0</v>
      </c>
      <c r="GA9" s="188">
        <v>0</v>
      </c>
      <c r="GB9" s="188">
        <v>1213</v>
      </c>
      <c r="GC9" s="188">
        <v>0</v>
      </c>
      <c r="GD9" s="188">
        <v>0</v>
      </c>
      <c r="GE9" s="188">
        <v>0</v>
      </c>
      <c r="GG9" s="188">
        <v>0</v>
      </c>
      <c r="GH9" s="188">
        <v>0</v>
      </c>
      <c r="GI9" s="188">
        <v>6470</v>
      </c>
      <c r="GJ9" s="188">
        <v>472</v>
      </c>
      <c r="GK9" s="188">
        <v>0</v>
      </c>
      <c r="GL9" s="188">
        <v>0</v>
      </c>
      <c r="GM9" s="188">
        <v>1166</v>
      </c>
      <c r="GN9" s="188">
        <v>0</v>
      </c>
      <c r="GO9" s="188">
        <v>0</v>
      </c>
      <c r="GP9" s="188">
        <v>0</v>
      </c>
      <c r="GR9" s="188">
        <v>0</v>
      </c>
      <c r="GS9" s="188">
        <v>0</v>
      </c>
      <c r="GT9" s="188">
        <v>1479</v>
      </c>
      <c r="GU9" s="188">
        <v>501</v>
      </c>
      <c r="GV9" s="188">
        <v>0</v>
      </c>
      <c r="GW9" s="188">
        <v>0</v>
      </c>
      <c r="GX9" s="188">
        <v>1440</v>
      </c>
      <c r="GY9" s="188">
        <v>0</v>
      </c>
      <c r="GZ9" s="188">
        <v>0</v>
      </c>
      <c r="HA9" s="188">
        <v>0</v>
      </c>
      <c r="HC9" s="188">
        <v>0</v>
      </c>
      <c r="HD9" s="188">
        <v>0</v>
      </c>
      <c r="HE9" s="188">
        <v>2262</v>
      </c>
      <c r="HF9" s="188">
        <v>360</v>
      </c>
      <c r="HG9" s="188">
        <v>0</v>
      </c>
      <c r="HH9" s="188">
        <v>0</v>
      </c>
      <c r="HI9" s="188">
        <v>1451</v>
      </c>
      <c r="HJ9" s="188">
        <v>0</v>
      </c>
      <c r="HK9" s="188">
        <v>0</v>
      </c>
      <c r="HL9" s="188">
        <v>0</v>
      </c>
      <c r="HN9" s="188">
        <v>0</v>
      </c>
      <c r="HO9" s="188">
        <v>0</v>
      </c>
      <c r="HP9" s="188">
        <v>1034</v>
      </c>
      <c r="HQ9" s="188">
        <v>436</v>
      </c>
      <c r="HR9" s="188">
        <v>0</v>
      </c>
      <c r="HS9" s="188">
        <v>0</v>
      </c>
      <c r="HT9" s="188">
        <v>1383</v>
      </c>
      <c r="HU9" s="188">
        <v>0</v>
      </c>
      <c r="HV9" s="188">
        <v>0</v>
      </c>
      <c r="HW9" s="188">
        <v>0</v>
      </c>
      <c r="HY9" s="188">
        <v>0</v>
      </c>
      <c r="HZ9" s="188">
        <v>0</v>
      </c>
      <c r="IA9" s="188">
        <v>6405</v>
      </c>
      <c r="IB9" s="188">
        <v>1346</v>
      </c>
      <c r="IC9" s="188">
        <v>0</v>
      </c>
      <c r="ID9" s="188">
        <v>0</v>
      </c>
      <c r="IE9" s="188">
        <v>1127</v>
      </c>
      <c r="IF9" s="188">
        <v>0</v>
      </c>
      <c r="IG9" s="188">
        <v>0</v>
      </c>
      <c r="IH9" s="188">
        <v>0</v>
      </c>
      <c r="IJ9" s="188">
        <v>0</v>
      </c>
      <c r="IK9" s="188">
        <v>0</v>
      </c>
      <c r="IL9" s="188">
        <v>1151</v>
      </c>
      <c r="IM9" s="188">
        <v>475</v>
      </c>
      <c r="IN9" s="188">
        <v>0</v>
      </c>
      <c r="IO9" s="188">
        <v>0</v>
      </c>
      <c r="IP9" s="188">
        <v>1407</v>
      </c>
      <c r="IQ9" s="188">
        <v>0</v>
      </c>
      <c r="IR9" s="188">
        <v>0</v>
      </c>
      <c r="IS9" s="188">
        <v>0</v>
      </c>
      <c r="IU9" s="188">
        <v>0</v>
      </c>
      <c r="IV9" s="188">
        <v>0</v>
      </c>
      <c r="IW9" s="188">
        <v>6379</v>
      </c>
      <c r="IX9" s="188">
        <v>1337</v>
      </c>
      <c r="IY9" s="188">
        <v>0</v>
      </c>
      <c r="IZ9" s="188">
        <v>0</v>
      </c>
      <c r="JA9" s="188">
        <v>1156</v>
      </c>
      <c r="JB9" s="188">
        <v>0</v>
      </c>
      <c r="JC9" s="188">
        <v>0</v>
      </c>
      <c r="JD9" s="188">
        <v>0</v>
      </c>
      <c r="JF9" s="188">
        <v>0</v>
      </c>
      <c r="JG9" s="188">
        <v>0</v>
      </c>
      <c r="JH9" s="188">
        <v>6597</v>
      </c>
      <c r="JI9" s="188">
        <v>1789</v>
      </c>
      <c r="JJ9" s="188">
        <v>0</v>
      </c>
      <c r="JK9" s="188">
        <v>0</v>
      </c>
      <c r="JL9" s="188">
        <v>1064</v>
      </c>
      <c r="JM9" s="188">
        <v>0</v>
      </c>
      <c r="JN9" s="188">
        <v>0</v>
      </c>
      <c r="JO9" s="188">
        <v>0</v>
      </c>
      <c r="JQ9" s="188">
        <v>0</v>
      </c>
      <c r="JR9" s="188">
        <v>0</v>
      </c>
      <c r="JS9" s="188">
        <v>1032</v>
      </c>
      <c r="JT9" s="188">
        <v>589</v>
      </c>
      <c r="JU9" s="188">
        <v>0</v>
      </c>
      <c r="JV9" s="188">
        <v>0</v>
      </c>
      <c r="JW9" s="188">
        <v>1426</v>
      </c>
      <c r="JX9" s="188">
        <v>0</v>
      </c>
      <c r="JY9" s="188">
        <v>0</v>
      </c>
      <c r="JZ9" s="188">
        <v>0</v>
      </c>
      <c r="KB9" s="188">
        <v>0</v>
      </c>
      <c r="KC9" s="188">
        <v>0</v>
      </c>
      <c r="KD9" s="188">
        <v>7318</v>
      </c>
      <c r="KE9" s="188">
        <v>813</v>
      </c>
      <c r="KF9" s="188">
        <v>0</v>
      </c>
      <c r="KG9" s="188">
        <v>0</v>
      </c>
      <c r="KH9" s="188">
        <v>1168</v>
      </c>
      <c r="KI9" s="188">
        <v>0</v>
      </c>
      <c r="KJ9" s="188">
        <v>0</v>
      </c>
      <c r="KK9" s="188">
        <v>0</v>
      </c>
      <c r="KM9" s="188">
        <v>0</v>
      </c>
      <c r="KN9" s="188">
        <v>0</v>
      </c>
      <c r="KO9" s="188">
        <v>6647</v>
      </c>
      <c r="KP9" s="188">
        <v>800</v>
      </c>
      <c r="KQ9" s="188">
        <v>0</v>
      </c>
      <c r="KR9" s="188">
        <v>0</v>
      </c>
      <c r="KS9" s="188">
        <v>987</v>
      </c>
      <c r="KT9" s="188">
        <v>0</v>
      </c>
      <c r="KU9" s="188">
        <v>0</v>
      </c>
      <c r="KV9" s="188">
        <v>0</v>
      </c>
      <c r="KX9" s="188">
        <v>0</v>
      </c>
      <c r="KY9" s="188">
        <v>0</v>
      </c>
      <c r="KZ9" s="188">
        <v>432</v>
      </c>
      <c r="LA9" s="188">
        <v>585</v>
      </c>
      <c r="LB9" s="188">
        <v>0</v>
      </c>
      <c r="LC9" s="188">
        <v>0</v>
      </c>
      <c r="LD9" s="188">
        <v>1398</v>
      </c>
      <c r="LE9" s="188">
        <v>0</v>
      </c>
      <c r="LF9" s="188">
        <v>0</v>
      </c>
      <c r="LG9" s="188">
        <v>0</v>
      </c>
      <c r="LI9" s="188">
        <v>0</v>
      </c>
      <c r="LJ9" s="188">
        <v>0</v>
      </c>
      <c r="LK9" s="188">
        <v>6451</v>
      </c>
      <c r="LL9" s="188">
        <v>857</v>
      </c>
      <c r="LM9" s="188">
        <v>0</v>
      </c>
      <c r="LN9" s="188">
        <v>0</v>
      </c>
      <c r="LO9" s="188">
        <v>1007</v>
      </c>
      <c r="LP9" s="188">
        <v>0</v>
      </c>
      <c r="LQ9" s="188">
        <v>0</v>
      </c>
      <c r="LR9" s="188">
        <v>0</v>
      </c>
      <c r="LT9" s="188">
        <v>0</v>
      </c>
      <c r="LU9" s="188">
        <v>0</v>
      </c>
      <c r="LV9" s="188">
        <v>1046</v>
      </c>
      <c r="LW9" s="188">
        <v>704</v>
      </c>
      <c r="LX9" s="188">
        <v>0</v>
      </c>
      <c r="LY9" s="188">
        <v>0</v>
      </c>
      <c r="LZ9" s="188">
        <v>1385</v>
      </c>
      <c r="MA9" s="188">
        <v>0</v>
      </c>
      <c r="MB9" s="188">
        <v>0</v>
      </c>
      <c r="MC9" s="188">
        <v>0</v>
      </c>
    </row>
    <row r="10" spans="2:341">
      <c r="B10" s="208">
        <f t="shared" si="0"/>
        <v>0</v>
      </c>
      <c r="C10" s="208">
        <f t="shared" si="1"/>
        <v>0</v>
      </c>
      <c r="D10" s="208">
        <f t="shared" si="2"/>
        <v>3604.1666666666665</v>
      </c>
      <c r="E10" s="208">
        <f t="shared" si="3"/>
        <v>771</v>
      </c>
      <c r="F10" s="208">
        <f t="shared" si="4"/>
        <v>0</v>
      </c>
      <c r="G10" s="208">
        <f t="shared" si="5"/>
        <v>0</v>
      </c>
      <c r="H10" s="208">
        <f t="shared" si="6"/>
        <v>1184.2666666666667</v>
      </c>
      <c r="I10" s="208">
        <f t="shared" si="7"/>
        <v>0</v>
      </c>
      <c r="J10" s="208">
        <f t="shared" si="8"/>
        <v>0</v>
      </c>
      <c r="K10" s="208">
        <f t="shared" si="9"/>
        <v>0</v>
      </c>
      <c r="M10" s="188">
        <v>0</v>
      </c>
      <c r="N10" s="188">
        <v>0</v>
      </c>
      <c r="O10" s="188">
        <v>997</v>
      </c>
      <c r="P10" s="188">
        <v>524</v>
      </c>
      <c r="Q10" s="188">
        <v>0</v>
      </c>
      <c r="R10" s="188">
        <v>0</v>
      </c>
      <c r="S10" s="188">
        <v>1453</v>
      </c>
      <c r="T10" s="188">
        <v>0</v>
      </c>
      <c r="U10" s="188">
        <v>0</v>
      </c>
      <c r="V10" s="188">
        <v>0</v>
      </c>
      <c r="X10" s="188">
        <v>0</v>
      </c>
      <c r="Y10" s="188">
        <v>0</v>
      </c>
      <c r="Z10" s="188">
        <v>1929</v>
      </c>
      <c r="AA10" s="188">
        <v>614</v>
      </c>
      <c r="AB10" s="188">
        <v>0</v>
      </c>
      <c r="AC10" s="188">
        <v>0</v>
      </c>
      <c r="AD10" s="188">
        <v>1132</v>
      </c>
      <c r="AE10" s="188">
        <v>0</v>
      </c>
      <c r="AF10" s="188">
        <v>0</v>
      </c>
      <c r="AG10" s="188">
        <v>0</v>
      </c>
      <c r="AI10" s="188">
        <v>0</v>
      </c>
      <c r="AJ10" s="188">
        <v>0</v>
      </c>
      <c r="AK10" s="188">
        <v>6530</v>
      </c>
      <c r="AL10" s="188">
        <v>795</v>
      </c>
      <c r="AM10" s="188">
        <v>0</v>
      </c>
      <c r="AN10" s="188">
        <v>0</v>
      </c>
      <c r="AO10" s="188">
        <v>954</v>
      </c>
      <c r="AP10" s="188">
        <v>0</v>
      </c>
      <c r="AQ10" s="188">
        <v>0</v>
      </c>
      <c r="AR10" s="188">
        <v>0</v>
      </c>
      <c r="AT10" s="188">
        <v>0</v>
      </c>
      <c r="AU10" s="188">
        <v>0</v>
      </c>
      <c r="AV10" s="188">
        <v>1631</v>
      </c>
      <c r="AW10" s="188">
        <v>514</v>
      </c>
      <c r="AX10" s="188">
        <v>0</v>
      </c>
      <c r="AY10" s="188">
        <v>0</v>
      </c>
      <c r="AZ10" s="188">
        <v>1373</v>
      </c>
      <c r="BA10" s="188">
        <v>0</v>
      </c>
      <c r="BB10" s="188">
        <v>0</v>
      </c>
      <c r="BC10" s="188">
        <v>0</v>
      </c>
      <c r="BE10" s="188">
        <v>0</v>
      </c>
      <c r="BF10" s="188">
        <v>0</v>
      </c>
      <c r="BG10" s="188">
        <v>6062</v>
      </c>
      <c r="BH10" s="188">
        <v>1662</v>
      </c>
      <c r="BI10" s="188">
        <v>0</v>
      </c>
      <c r="BJ10" s="188">
        <v>0</v>
      </c>
      <c r="BK10" s="188">
        <v>1094</v>
      </c>
      <c r="BL10" s="188">
        <v>0</v>
      </c>
      <c r="BM10" s="188">
        <v>0</v>
      </c>
      <c r="BN10" s="188">
        <v>0</v>
      </c>
      <c r="BP10" s="188">
        <v>0</v>
      </c>
      <c r="BQ10" s="188">
        <v>0</v>
      </c>
      <c r="BR10" s="188">
        <v>1023</v>
      </c>
      <c r="BS10" s="188">
        <v>607</v>
      </c>
      <c r="BT10" s="188">
        <v>0</v>
      </c>
      <c r="BU10" s="188">
        <v>0</v>
      </c>
      <c r="BV10" s="188">
        <v>1339</v>
      </c>
      <c r="BW10" s="188">
        <v>0</v>
      </c>
      <c r="BX10" s="188">
        <v>0</v>
      </c>
      <c r="BY10" s="188">
        <v>0</v>
      </c>
      <c r="CA10" s="188">
        <v>0</v>
      </c>
      <c r="CB10" s="188">
        <v>0</v>
      </c>
      <c r="CC10" s="188">
        <v>7620</v>
      </c>
      <c r="CD10" s="188">
        <v>994</v>
      </c>
      <c r="CE10" s="188">
        <v>0</v>
      </c>
      <c r="CF10" s="188">
        <v>0</v>
      </c>
      <c r="CG10" s="188">
        <v>1083</v>
      </c>
      <c r="CH10" s="188">
        <v>0</v>
      </c>
      <c r="CI10" s="188">
        <v>0</v>
      </c>
      <c r="CJ10" s="188">
        <v>0</v>
      </c>
      <c r="CL10" s="188">
        <v>0</v>
      </c>
      <c r="CM10" s="188">
        <v>0</v>
      </c>
      <c r="CN10" s="188">
        <v>6400</v>
      </c>
      <c r="CO10" s="188">
        <v>1159</v>
      </c>
      <c r="CP10" s="188">
        <v>0</v>
      </c>
      <c r="CQ10" s="188">
        <v>0</v>
      </c>
      <c r="CR10" s="188">
        <v>1073</v>
      </c>
      <c r="CS10" s="188">
        <v>0</v>
      </c>
      <c r="CT10" s="188">
        <v>0</v>
      </c>
      <c r="CU10" s="188">
        <v>0</v>
      </c>
      <c r="CW10" s="188">
        <v>0</v>
      </c>
      <c r="CX10" s="188">
        <v>0</v>
      </c>
      <c r="CY10" s="188">
        <v>1521</v>
      </c>
      <c r="CZ10" s="188">
        <v>669</v>
      </c>
      <c r="DA10" s="188">
        <v>0</v>
      </c>
      <c r="DB10" s="188">
        <v>0</v>
      </c>
      <c r="DC10" s="188">
        <v>1471</v>
      </c>
      <c r="DD10" s="188">
        <v>0</v>
      </c>
      <c r="DE10" s="188">
        <v>0</v>
      </c>
      <c r="DF10" s="188">
        <v>0</v>
      </c>
      <c r="DH10" s="188">
        <v>0</v>
      </c>
      <c r="DI10" s="188">
        <v>0</v>
      </c>
      <c r="DJ10" s="188">
        <v>2544</v>
      </c>
      <c r="DK10" s="188">
        <v>921</v>
      </c>
      <c r="DL10" s="188">
        <v>0</v>
      </c>
      <c r="DM10" s="188">
        <v>0</v>
      </c>
      <c r="DN10" s="188">
        <f t="shared" si="10"/>
        <v>0</v>
      </c>
      <c r="DO10" s="188">
        <v>0</v>
      </c>
      <c r="DP10" s="188">
        <v>0</v>
      </c>
      <c r="DQ10" s="188">
        <v>0</v>
      </c>
      <c r="DS10" s="188">
        <v>0</v>
      </c>
      <c r="DT10" s="188">
        <v>0</v>
      </c>
      <c r="DU10" s="188">
        <v>795</v>
      </c>
      <c r="DV10" s="188">
        <v>481</v>
      </c>
      <c r="DW10" s="188">
        <v>0</v>
      </c>
      <c r="DX10" s="188">
        <v>0</v>
      </c>
      <c r="DY10" s="188">
        <v>956</v>
      </c>
      <c r="DZ10" s="188">
        <v>0</v>
      </c>
      <c r="EA10" s="188">
        <v>0</v>
      </c>
      <c r="EB10" s="188">
        <v>0</v>
      </c>
      <c r="ED10" s="188">
        <v>0</v>
      </c>
      <c r="EE10" s="188">
        <v>0</v>
      </c>
      <c r="EF10" s="188">
        <v>975</v>
      </c>
      <c r="EG10" s="188">
        <v>381</v>
      </c>
      <c r="EH10" s="188">
        <v>0</v>
      </c>
      <c r="EI10" s="188">
        <v>0</v>
      </c>
      <c r="EJ10" s="188">
        <v>1378</v>
      </c>
      <c r="EK10" s="188">
        <v>0</v>
      </c>
      <c r="EL10" s="188">
        <v>0</v>
      </c>
      <c r="EM10" s="188">
        <v>0</v>
      </c>
      <c r="EO10" s="188">
        <v>0</v>
      </c>
      <c r="EP10" s="188">
        <v>0</v>
      </c>
      <c r="EQ10" s="188">
        <v>5676</v>
      </c>
      <c r="ER10" s="188">
        <v>1254</v>
      </c>
      <c r="ES10" s="188">
        <v>0</v>
      </c>
      <c r="ET10" s="188">
        <v>0</v>
      </c>
      <c r="EU10" s="188">
        <v>1368</v>
      </c>
      <c r="EV10" s="188">
        <v>0</v>
      </c>
      <c r="EW10" s="188">
        <v>0</v>
      </c>
      <c r="EX10" s="188">
        <v>0</v>
      </c>
      <c r="EZ10" s="188">
        <v>0</v>
      </c>
      <c r="FA10" s="188">
        <v>0</v>
      </c>
      <c r="FB10" s="188">
        <v>4107</v>
      </c>
      <c r="FC10" s="188">
        <v>823</v>
      </c>
      <c r="FD10" s="188">
        <v>0</v>
      </c>
      <c r="FE10" s="188">
        <v>0</v>
      </c>
      <c r="FF10" s="188">
        <v>1061</v>
      </c>
      <c r="FG10" s="188">
        <v>0</v>
      </c>
      <c r="FH10" s="188">
        <v>0</v>
      </c>
      <c r="FI10" s="188">
        <v>0</v>
      </c>
      <c r="FK10" s="188">
        <v>0</v>
      </c>
      <c r="FL10" s="188">
        <v>0</v>
      </c>
      <c r="FM10" s="188">
        <v>4796</v>
      </c>
      <c r="FN10" s="188">
        <v>558</v>
      </c>
      <c r="FO10" s="188">
        <v>0</v>
      </c>
      <c r="FP10" s="188">
        <v>0</v>
      </c>
      <c r="FQ10" s="188">
        <v>1016</v>
      </c>
      <c r="FR10" s="188">
        <v>0</v>
      </c>
      <c r="FS10" s="188">
        <v>0</v>
      </c>
      <c r="FT10" s="188">
        <v>0</v>
      </c>
      <c r="FV10" s="188">
        <v>0</v>
      </c>
      <c r="FW10" s="188">
        <v>0</v>
      </c>
      <c r="FX10" s="188">
        <v>1337</v>
      </c>
      <c r="FY10" s="188">
        <v>619</v>
      </c>
      <c r="FZ10" s="188">
        <v>0</v>
      </c>
      <c r="GA10" s="188">
        <v>0</v>
      </c>
      <c r="GB10" s="188">
        <v>1213</v>
      </c>
      <c r="GC10" s="188">
        <v>0</v>
      </c>
      <c r="GD10" s="188">
        <v>0</v>
      </c>
      <c r="GE10" s="188">
        <v>0</v>
      </c>
      <c r="GG10" s="188">
        <v>0</v>
      </c>
      <c r="GH10" s="188">
        <v>0</v>
      </c>
      <c r="GI10" s="188">
        <v>6451</v>
      </c>
      <c r="GJ10" s="188">
        <v>433</v>
      </c>
      <c r="GK10" s="188">
        <v>0</v>
      </c>
      <c r="GL10" s="188">
        <v>0</v>
      </c>
      <c r="GM10" s="188">
        <v>1166</v>
      </c>
      <c r="GN10" s="188">
        <v>0</v>
      </c>
      <c r="GO10" s="188">
        <v>0</v>
      </c>
      <c r="GP10" s="188">
        <v>0</v>
      </c>
      <c r="GR10" s="188">
        <v>0</v>
      </c>
      <c r="GS10" s="188">
        <v>0</v>
      </c>
      <c r="GT10" s="188">
        <v>1378</v>
      </c>
      <c r="GU10" s="188">
        <v>487</v>
      </c>
      <c r="GV10" s="188">
        <v>0</v>
      </c>
      <c r="GW10" s="188">
        <v>0</v>
      </c>
      <c r="GX10" s="188">
        <v>1442</v>
      </c>
      <c r="GY10" s="188">
        <v>0</v>
      </c>
      <c r="GZ10" s="188">
        <v>0</v>
      </c>
      <c r="HA10" s="188">
        <v>0</v>
      </c>
      <c r="HC10" s="188">
        <v>0</v>
      </c>
      <c r="HD10" s="188">
        <v>0</v>
      </c>
      <c r="HE10" s="188">
        <v>2099</v>
      </c>
      <c r="HF10" s="188">
        <v>284</v>
      </c>
      <c r="HG10" s="188">
        <v>0</v>
      </c>
      <c r="HH10" s="188">
        <v>0</v>
      </c>
      <c r="HI10" s="188">
        <v>1451</v>
      </c>
      <c r="HJ10" s="188">
        <v>0</v>
      </c>
      <c r="HK10" s="188">
        <v>0</v>
      </c>
      <c r="HL10" s="188">
        <v>0</v>
      </c>
      <c r="HN10" s="188">
        <v>0</v>
      </c>
      <c r="HO10" s="188">
        <v>0</v>
      </c>
      <c r="HP10" s="188">
        <v>950</v>
      </c>
      <c r="HQ10" s="188">
        <v>405</v>
      </c>
      <c r="HR10" s="188">
        <v>0</v>
      </c>
      <c r="HS10" s="188">
        <v>0</v>
      </c>
      <c r="HT10" s="188">
        <v>1383</v>
      </c>
      <c r="HU10" s="188">
        <v>0</v>
      </c>
      <c r="HV10" s="188">
        <v>0</v>
      </c>
      <c r="HW10" s="188">
        <v>0</v>
      </c>
      <c r="HY10" s="188">
        <v>0</v>
      </c>
      <c r="HZ10" s="188">
        <v>0</v>
      </c>
      <c r="IA10" s="188">
        <v>6533</v>
      </c>
      <c r="IB10" s="188">
        <v>1380</v>
      </c>
      <c r="IC10" s="188">
        <v>0</v>
      </c>
      <c r="ID10" s="188">
        <v>0</v>
      </c>
      <c r="IE10" s="188">
        <v>1127</v>
      </c>
      <c r="IF10" s="188">
        <v>0</v>
      </c>
      <c r="IG10" s="188">
        <v>0</v>
      </c>
      <c r="IH10" s="188">
        <v>0</v>
      </c>
      <c r="IJ10" s="188">
        <v>0</v>
      </c>
      <c r="IK10" s="188">
        <v>0</v>
      </c>
      <c r="IL10" s="188">
        <v>1083</v>
      </c>
      <c r="IM10" s="188">
        <v>453</v>
      </c>
      <c r="IN10" s="188">
        <v>0</v>
      </c>
      <c r="IO10" s="188">
        <v>0</v>
      </c>
      <c r="IP10" s="188">
        <v>1407</v>
      </c>
      <c r="IQ10" s="188">
        <v>0</v>
      </c>
      <c r="IR10" s="188">
        <v>0</v>
      </c>
      <c r="IS10" s="188">
        <v>0</v>
      </c>
      <c r="IU10" s="188">
        <v>0</v>
      </c>
      <c r="IV10" s="188">
        <v>0</v>
      </c>
      <c r="IW10" s="188">
        <v>6375</v>
      </c>
      <c r="IX10" s="188">
        <v>1271</v>
      </c>
      <c r="IY10" s="188">
        <v>0</v>
      </c>
      <c r="IZ10" s="188">
        <v>0</v>
      </c>
      <c r="JA10" s="188">
        <v>1156</v>
      </c>
      <c r="JB10" s="188">
        <v>0</v>
      </c>
      <c r="JC10" s="188">
        <v>0</v>
      </c>
      <c r="JD10" s="188">
        <v>0</v>
      </c>
      <c r="JF10" s="188">
        <v>0</v>
      </c>
      <c r="JG10" s="188">
        <v>0</v>
      </c>
      <c r="JH10" s="188">
        <v>6613</v>
      </c>
      <c r="JI10" s="188">
        <v>1638</v>
      </c>
      <c r="JJ10" s="188">
        <v>0</v>
      </c>
      <c r="JK10" s="188">
        <v>0</v>
      </c>
      <c r="JL10" s="188">
        <v>1064</v>
      </c>
      <c r="JM10" s="188">
        <v>0</v>
      </c>
      <c r="JN10" s="188">
        <v>0</v>
      </c>
      <c r="JO10" s="188">
        <v>0</v>
      </c>
      <c r="JQ10" s="188">
        <v>0</v>
      </c>
      <c r="JR10" s="188">
        <v>0</v>
      </c>
      <c r="JS10" s="188">
        <v>1021</v>
      </c>
      <c r="JT10" s="188">
        <v>517</v>
      </c>
      <c r="JU10" s="188">
        <v>0</v>
      </c>
      <c r="JV10" s="188">
        <v>0</v>
      </c>
      <c r="JW10" s="188">
        <v>1426</v>
      </c>
      <c r="JX10" s="188">
        <v>0</v>
      </c>
      <c r="JY10" s="188">
        <v>0</v>
      </c>
      <c r="JZ10" s="188">
        <v>0</v>
      </c>
      <c r="KB10" s="188">
        <v>0</v>
      </c>
      <c r="KC10" s="188">
        <v>0</v>
      </c>
      <c r="KD10" s="188">
        <v>7261</v>
      </c>
      <c r="KE10" s="188">
        <v>794</v>
      </c>
      <c r="KF10" s="188">
        <v>0</v>
      </c>
      <c r="KG10" s="188">
        <v>0</v>
      </c>
      <c r="KH10" s="188">
        <v>1168</v>
      </c>
      <c r="KI10" s="188">
        <v>0</v>
      </c>
      <c r="KJ10" s="188">
        <v>0</v>
      </c>
      <c r="KK10" s="188">
        <v>0</v>
      </c>
      <c r="KM10" s="188">
        <v>0</v>
      </c>
      <c r="KN10" s="188">
        <v>0</v>
      </c>
      <c r="KO10" s="188">
        <v>6536</v>
      </c>
      <c r="KP10" s="188">
        <v>776</v>
      </c>
      <c r="KQ10" s="188">
        <v>0</v>
      </c>
      <c r="KR10" s="188">
        <v>0</v>
      </c>
      <c r="KS10" s="188">
        <v>987</v>
      </c>
      <c r="KT10" s="188">
        <v>0</v>
      </c>
      <c r="KU10" s="188">
        <v>0</v>
      </c>
      <c r="KV10" s="188">
        <v>0</v>
      </c>
      <c r="KX10" s="188">
        <v>0</v>
      </c>
      <c r="KY10" s="188">
        <v>0</v>
      </c>
      <c r="KZ10" s="188">
        <v>438</v>
      </c>
      <c r="LA10" s="188">
        <v>615</v>
      </c>
      <c r="LB10" s="188">
        <v>0</v>
      </c>
      <c r="LC10" s="188">
        <v>0</v>
      </c>
      <c r="LD10" s="188">
        <v>1395</v>
      </c>
      <c r="LE10" s="188">
        <v>0</v>
      </c>
      <c r="LF10" s="188">
        <v>0</v>
      </c>
      <c r="LG10" s="188">
        <v>0</v>
      </c>
      <c r="LI10" s="188">
        <v>0</v>
      </c>
      <c r="LJ10" s="188">
        <v>0</v>
      </c>
      <c r="LK10" s="188">
        <v>6380</v>
      </c>
      <c r="LL10" s="188">
        <v>837</v>
      </c>
      <c r="LM10" s="188">
        <v>0</v>
      </c>
      <c r="LN10" s="188">
        <v>0</v>
      </c>
      <c r="LO10" s="188">
        <v>1007</v>
      </c>
      <c r="LP10" s="188">
        <v>0</v>
      </c>
      <c r="LQ10" s="188">
        <v>0</v>
      </c>
      <c r="LR10" s="188">
        <v>0</v>
      </c>
      <c r="LT10" s="188">
        <v>0</v>
      </c>
      <c r="LU10" s="188">
        <v>0</v>
      </c>
      <c r="LV10" s="188">
        <v>1064</v>
      </c>
      <c r="LW10" s="188">
        <v>665</v>
      </c>
      <c r="LX10" s="188">
        <v>0</v>
      </c>
      <c r="LY10" s="188">
        <v>0</v>
      </c>
      <c r="LZ10" s="188">
        <v>1385</v>
      </c>
      <c r="MA10" s="188">
        <v>0</v>
      </c>
      <c r="MB10" s="188">
        <v>0</v>
      </c>
      <c r="MC10" s="188">
        <v>0</v>
      </c>
    </row>
    <row r="11" spans="2:341">
      <c r="B11" s="208">
        <f t="shared" si="0"/>
        <v>0</v>
      </c>
      <c r="C11" s="208">
        <f t="shared" si="1"/>
        <v>0</v>
      </c>
      <c r="D11" s="208">
        <f t="shared" si="2"/>
        <v>3533.7666666666669</v>
      </c>
      <c r="E11" s="208">
        <f t="shared" si="3"/>
        <v>731.93333333333328</v>
      </c>
      <c r="F11" s="208">
        <f t="shared" si="4"/>
        <v>0</v>
      </c>
      <c r="G11" s="208">
        <f t="shared" si="5"/>
        <v>0</v>
      </c>
      <c r="H11" s="208">
        <f t="shared" si="6"/>
        <v>1183.9000000000001</v>
      </c>
      <c r="I11" s="208">
        <f t="shared" si="7"/>
        <v>0</v>
      </c>
      <c r="J11" s="208">
        <f t="shared" si="8"/>
        <v>0</v>
      </c>
      <c r="K11" s="208">
        <f t="shared" si="9"/>
        <v>0</v>
      </c>
      <c r="M11" s="188">
        <v>0</v>
      </c>
      <c r="N11" s="188">
        <v>0</v>
      </c>
      <c r="O11" s="188">
        <v>1002</v>
      </c>
      <c r="P11" s="188">
        <v>474</v>
      </c>
      <c r="Q11" s="188">
        <v>0</v>
      </c>
      <c r="R11" s="188">
        <v>0</v>
      </c>
      <c r="S11" s="188">
        <v>1453</v>
      </c>
      <c r="T11" s="188">
        <v>0</v>
      </c>
      <c r="U11" s="188">
        <v>0</v>
      </c>
      <c r="V11" s="188">
        <v>0</v>
      </c>
      <c r="X11" s="188">
        <v>0</v>
      </c>
      <c r="Y11" s="188">
        <v>0</v>
      </c>
      <c r="Z11" s="188">
        <v>1944</v>
      </c>
      <c r="AA11" s="188">
        <v>638</v>
      </c>
      <c r="AB11" s="188">
        <v>0</v>
      </c>
      <c r="AC11" s="188">
        <v>0</v>
      </c>
      <c r="AD11" s="188">
        <v>1132</v>
      </c>
      <c r="AE11" s="188">
        <v>0</v>
      </c>
      <c r="AF11" s="188">
        <v>0</v>
      </c>
      <c r="AG11" s="188">
        <v>0</v>
      </c>
      <c r="AI11" s="188">
        <v>0</v>
      </c>
      <c r="AJ11" s="188">
        <v>0</v>
      </c>
      <c r="AK11" s="188">
        <v>6318</v>
      </c>
      <c r="AL11" s="188">
        <v>752</v>
      </c>
      <c r="AM11" s="188">
        <v>0</v>
      </c>
      <c r="AN11" s="188">
        <v>0</v>
      </c>
      <c r="AO11" s="188">
        <v>954</v>
      </c>
      <c r="AP11" s="188">
        <v>0</v>
      </c>
      <c r="AQ11" s="188">
        <v>0</v>
      </c>
      <c r="AR11" s="188">
        <v>0</v>
      </c>
      <c r="AT11" s="188">
        <v>0</v>
      </c>
      <c r="AU11" s="188">
        <v>0</v>
      </c>
      <c r="AV11" s="188">
        <v>1619</v>
      </c>
      <c r="AW11" s="188">
        <v>509</v>
      </c>
      <c r="AX11" s="188">
        <v>0</v>
      </c>
      <c r="AY11" s="188">
        <v>0</v>
      </c>
      <c r="AZ11" s="188">
        <v>1375</v>
      </c>
      <c r="BA11" s="188">
        <v>0</v>
      </c>
      <c r="BB11" s="188">
        <v>0</v>
      </c>
      <c r="BC11" s="188">
        <v>0</v>
      </c>
      <c r="BE11" s="188">
        <v>0</v>
      </c>
      <c r="BF11" s="188">
        <v>0</v>
      </c>
      <c r="BG11" s="188">
        <v>5990</v>
      </c>
      <c r="BH11" s="188">
        <v>1588</v>
      </c>
      <c r="BI11" s="188">
        <v>0</v>
      </c>
      <c r="BJ11" s="188">
        <v>0</v>
      </c>
      <c r="BK11" s="188">
        <v>1094</v>
      </c>
      <c r="BL11" s="188">
        <v>0</v>
      </c>
      <c r="BM11" s="188">
        <v>0</v>
      </c>
      <c r="BN11" s="188">
        <v>0</v>
      </c>
      <c r="BP11" s="188">
        <v>0</v>
      </c>
      <c r="BQ11" s="188">
        <v>0</v>
      </c>
      <c r="BR11" s="188">
        <v>905</v>
      </c>
      <c r="BS11" s="188">
        <v>530</v>
      </c>
      <c r="BT11" s="188">
        <v>0</v>
      </c>
      <c r="BU11" s="188">
        <v>0</v>
      </c>
      <c r="BV11" s="188">
        <v>1339</v>
      </c>
      <c r="BW11" s="188">
        <v>0</v>
      </c>
      <c r="BX11" s="188">
        <v>0</v>
      </c>
      <c r="BY11" s="188">
        <v>0</v>
      </c>
      <c r="CA11" s="188">
        <v>0</v>
      </c>
      <c r="CB11" s="188">
        <v>0</v>
      </c>
      <c r="CC11" s="188">
        <v>7409</v>
      </c>
      <c r="CD11" s="188">
        <v>951</v>
      </c>
      <c r="CE11" s="188">
        <v>0</v>
      </c>
      <c r="CF11" s="188">
        <v>0</v>
      </c>
      <c r="CG11" s="188">
        <v>1083</v>
      </c>
      <c r="CH11" s="188">
        <v>0</v>
      </c>
      <c r="CI11" s="188">
        <v>0</v>
      </c>
      <c r="CJ11" s="188">
        <v>0</v>
      </c>
      <c r="CL11" s="188">
        <v>0</v>
      </c>
      <c r="CM11" s="188">
        <v>0</v>
      </c>
      <c r="CN11" s="188">
        <v>6368</v>
      </c>
      <c r="CO11" s="188">
        <v>1139</v>
      </c>
      <c r="CP11" s="188">
        <v>0</v>
      </c>
      <c r="CQ11" s="188">
        <v>0</v>
      </c>
      <c r="CR11" s="188">
        <v>1073</v>
      </c>
      <c r="CS11" s="188">
        <v>0</v>
      </c>
      <c r="CT11" s="188">
        <v>0</v>
      </c>
      <c r="CU11" s="188">
        <v>0</v>
      </c>
      <c r="CW11" s="188">
        <v>0</v>
      </c>
      <c r="CX11" s="188">
        <v>0</v>
      </c>
      <c r="CY11" s="188">
        <v>1442</v>
      </c>
      <c r="CZ11" s="188">
        <v>609</v>
      </c>
      <c r="DA11" s="188">
        <v>0</v>
      </c>
      <c r="DB11" s="188">
        <v>0</v>
      </c>
      <c r="DC11" s="188">
        <v>1472</v>
      </c>
      <c r="DD11" s="188">
        <v>0</v>
      </c>
      <c r="DE11" s="188">
        <v>0</v>
      </c>
      <c r="DF11" s="188">
        <v>0</v>
      </c>
      <c r="DH11" s="188">
        <v>0</v>
      </c>
      <c r="DI11" s="188">
        <v>0</v>
      </c>
      <c r="DJ11" s="188">
        <v>2522</v>
      </c>
      <c r="DK11" s="188">
        <v>809</v>
      </c>
      <c r="DL11" s="188">
        <v>0</v>
      </c>
      <c r="DM11" s="188">
        <v>0</v>
      </c>
      <c r="DN11" s="188">
        <f t="shared" si="10"/>
        <v>0</v>
      </c>
      <c r="DO11" s="188">
        <v>0</v>
      </c>
      <c r="DP11" s="188">
        <v>0</v>
      </c>
      <c r="DQ11" s="188">
        <v>0</v>
      </c>
      <c r="DS11" s="188">
        <v>0</v>
      </c>
      <c r="DT11" s="188">
        <v>0</v>
      </c>
      <c r="DU11" s="188">
        <v>785</v>
      </c>
      <c r="DV11" s="188">
        <v>494</v>
      </c>
      <c r="DW11" s="188">
        <v>0</v>
      </c>
      <c r="DX11" s="188">
        <v>0</v>
      </c>
      <c r="DY11" s="188">
        <v>956</v>
      </c>
      <c r="DZ11" s="188">
        <v>0</v>
      </c>
      <c r="EA11" s="188">
        <v>0</v>
      </c>
      <c r="EB11" s="188">
        <v>0</v>
      </c>
      <c r="ED11" s="188">
        <v>0</v>
      </c>
      <c r="EE11" s="188">
        <v>0</v>
      </c>
      <c r="EF11" s="188">
        <v>958</v>
      </c>
      <c r="EG11" s="188">
        <v>353</v>
      </c>
      <c r="EH11" s="188">
        <v>0</v>
      </c>
      <c r="EI11" s="188">
        <v>0</v>
      </c>
      <c r="EJ11" s="188">
        <v>1378</v>
      </c>
      <c r="EK11" s="188">
        <v>0</v>
      </c>
      <c r="EL11" s="188">
        <v>0</v>
      </c>
      <c r="EM11" s="188">
        <v>0</v>
      </c>
      <c r="EO11" s="188">
        <v>0</v>
      </c>
      <c r="EP11" s="188">
        <v>0</v>
      </c>
      <c r="EQ11" s="188">
        <v>5597</v>
      </c>
      <c r="ER11" s="188">
        <v>1180</v>
      </c>
      <c r="ES11" s="188">
        <v>0</v>
      </c>
      <c r="ET11" s="188">
        <v>0</v>
      </c>
      <c r="EU11" s="188">
        <v>1368</v>
      </c>
      <c r="EV11" s="188">
        <v>0</v>
      </c>
      <c r="EW11" s="188">
        <v>0</v>
      </c>
      <c r="EX11" s="188">
        <v>0</v>
      </c>
      <c r="EZ11" s="188">
        <v>0</v>
      </c>
      <c r="FA11" s="188">
        <v>0</v>
      </c>
      <c r="FB11" s="188">
        <v>3948</v>
      </c>
      <c r="FC11" s="188">
        <v>794</v>
      </c>
      <c r="FD11" s="188">
        <v>0</v>
      </c>
      <c r="FE11" s="188">
        <v>0</v>
      </c>
      <c r="FF11" s="188">
        <v>1061</v>
      </c>
      <c r="FG11" s="188">
        <v>0</v>
      </c>
      <c r="FH11" s="188">
        <v>0</v>
      </c>
      <c r="FI11" s="188">
        <v>0</v>
      </c>
      <c r="FK11" s="188">
        <v>0</v>
      </c>
      <c r="FL11" s="188">
        <v>0</v>
      </c>
      <c r="FM11" s="188">
        <v>4740</v>
      </c>
      <c r="FN11" s="188">
        <v>545</v>
      </c>
      <c r="FO11" s="188">
        <v>0</v>
      </c>
      <c r="FP11" s="188">
        <v>0</v>
      </c>
      <c r="FQ11" s="188">
        <v>1016</v>
      </c>
      <c r="FR11" s="188">
        <v>0</v>
      </c>
      <c r="FS11" s="188">
        <v>0</v>
      </c>
      <c r="FT11" s="188">
        <v>0</v>
      </c>
      <c r="FV11" s="188">
        <v>0</v>
      </c>
      <c r="FW11" s="188">
        <v>0</v>
      </c>
      <c r="FX11" s="188">
        <v>1325</v>
      </c>
      <c r="FY11" s="188">
        <v>548</v>
      </c>
      <c r="FZ11" s="188">
        <v>0</v>
      </c>
      <c r="GA11" s="188">
        <v>0</v>
      </c>
      <c r="GB11" s="188">
        <v>1213</v>
      </c>
      <c r="GC11" s="188">
        <v>0</v>
      </c>
      <c r="GD11" s="188">
        <v>0</v>
      </c>
      <c r="GE11" s="188">
        <v>0</v>
      </c>
      <c r="GG11" s="188">
        <v>0</v>
      </c>
      <c r="GH11" s="188">
        <v>0</v>
      </c>
      <c r="GI11" s="188">
        <v>6413</v>
      </c>
      <c r="GJ11" s="188">
        <v>417</v>
      </c>
      <c r="GK11" s="188">
        <v>0</v>
      </c>
      <c r="GL11" s="188">
        <v>0</v>
      </c>
      <c r="GM11" s="188">
        <v>1166</v>
      </c>
      <c r="GN11" s="188">
        <v>0</v>
      </c>
      <c r="GO11" s="188">
        <v>0</v>
      </c>
      <c r="GP11" s="188">
        <v>0</v>
      </c>
      <c r="GR11" s="188">
        <v>0</v>
      </c>
      <c r="GS11" s="188">
        <v>0</v>
      </c>
      <c r="GT11" s="188">
        <v>1251</v>
      </c>
      <c r="GU11" s="188">
        <v>483</v>
      </c>
      <c r="GV11" s="188">
        <v>0</v>
      </c>
      <c r="GW11" s="188">
        <v>0</v>
      </c>
      <c r="GX11" s="188">
        <v>1442</v>
      </c>
      <c r="GY11" s="188">
        <v>0</v>
      </c>
      <c r="GZ11" s="188">
        <v>0</v>
      </c>
      <c r="HA11" s="188">
        <v>0</v>
      </c>
      <c r="HC11" s="188">
        <v>0</v>
      </c>
      <c r="HD11" s="188">
        <v>0</v>
      </c>
      <c r="HE11" s="188">
        <v>1917</v>
      </c>
      <c r="HF11" s="188">
        <v>238</v>
      </c>
      <c r="HG11" s="188">
        <v>0</v>
      </c>
      <c r="HH11" s="188">
        <v>0</v>
      </c>
      <c r="HI11" s="188">
        <v>1451</v>
      </c>
      <c r="HJ11" s="188">
        <v>0</v>
      </c>
      <c r="HK11" s="188">
        <v>0</v>
      </c>
      <c r="HL11" s="188">
        <v>0</v>
      </c>
      <c r="HN11" s="188">
        <v>0</v>
      </c>
      <c r="HO11" s="188">
        <v>0</v>
      </c>
      <c r="HP11" s="188">
        <v>897</v>
      </c>
      <c r="HQ11" s="188">
        <v>406</v>
      </c>
      <c r="HR11" s="188">
        <v>0</v>
      </c>
      <c r="HS11" s="188">
        <v>0</v>
      </c>
      <c r="HT11" s="188">
        <v>1383</v>
      </c>
      <c r="HU11" s="188">
        <v>0</v>
      </c>
      <c r="HV11" s="188">
        <v>0</v>
      </c>
      <c r="HW11" s="188">
        <v>0</v>
      </c>
      <c r="HY11" s="188">
        <v>0</v>
      </c>
      <c r="HZ11" s="188">
        <v>0</v>
      </c>
      <c r="IA11" s="188">
        <v>6525</v>
      </c>
      <c r="IB11" s="188">
        <v>1297</v>
      </c>
      <c r="IC11" s="188">
        <v>0</v>
      </c>
      <c r="ID11" s="188">
        <v>0</v>
      </c>
      <c r="IE11" s="188">
        <v>1127</v>
      </c>
      <c r="IF11" s="188">
        <v>0</v>
      </c>
      <c r="IG11" s="188">
        <v>0</v>
      </c>
      <c r="IH11" s="188">
        <v>0</v>
      </c>
      <c r="IJ11" s="188">
        <v>0</v>
      </c>
      <c r="IK11" s="188">
        <v>0</v>
      </c>
      <c r="IL11" s="188">
        <v>1052</v>
      </c>
      <c r="IM11" s="188">
        <v>427</v>
      </c>
      <c r="IN11" s="188">
        <v>0</v>
      </c>
      <c r="IO11" s="188">
        <v>0</v>
      </c>
      <c r="IP11" s="188">
        <v>1407</v>
      </c>
      <c r="IQ11" s="188">
        <v>0</v>
      </c>
      <c r="IR11" s="188">
        <v>0</v>
      </c>
      <c r="IS11" s="188">
        <v>0</v>
      </c>
      <c r="IU11" s="188">
        <v>0</v>
      </c>
      <c r="IV11" s="188">
        <v>0</v>
      </c>
      <c r="IW11" s="188">
        <v>6310</v>
      </c>
      <c r="IX11" s="188">
        <v>1181</v>
      </c>
      <c r="IY11" s="188">
        <v>0</v>
      </c>
      <c r="IZ11" s="188">
        <v>0</v>
      </c>
      <c r="JA11" s="188">
        <v>1156</v>
      </c>
      <c r="JB11" s="188">
        <v>0</v>
      </c>
      <c r="JC11" s="188">
        <v>0</v>
      </c>
      <c r="JD11" s="188">
        <v>0</v>
      </c>
      <c r="JF11" s="188">
        <v>0</v>
      </c>
      <c r="JG11" s="188">
        <v>0</v>
      </c>
      <c r="JH11" s="188">
        <v>6618</v>
      </c>
      <c r="JI11" s="188">
        <v>1659</v>
      </c>
      <c r="JJ11" s="188">
        <v>0</v>
      </c>
      <c r="JK11" s="188">
        <v>0</v>
      </c>
      <c r="JL11" s="188">
        <v>1064</v>
      </c>
      <c r="JM11" s="188">
        <v>0</v>
      </c>
      <c r="JN11" s="188">
        <v>0</v>
      </c>
      <c r="JO11" s="188">
        <v>0</v>
      </c>
      <c r="JQ11" s="188">
        <v>0</v>
      </c>
      <c r="JR11" s="188">
        <v>0</v>
      </c>
      <c r="JS11" s="188">
        <v>993</v>
      </c>
      <c r="JT11" s="188">
        <v>448</v>
      </c>
      <c r="JU11" s="188">
        <v>0</v>
      </c>
      <c r="JV11" s="188">
        <v>0</v>
      </c>
      <c r="JW11" s="188">
        <v>1426</v>
      </c>
      <c r="JX11" s="188">
        <v>0</v>
      </c>
      <c r="JY11" s="188">
        <v>0</v>
      </c>
      <c r="JZ11" s="188">
        <v>0</v>
      </c>
      <c r="KB11" s="188">
        <v>0</v>
      </c>
      <c r="KC11" s="188">
        <v>0</v>
      </c>
      <c r="KD11" s="188">
        <v>7150</v>
      </c>
      <c r="KE11" s="188">
        <v>764</v>
      </c>
      <c r="KF11" s="188">
        <v>0</v>
      </c>
      <c r="KG11" s="188">
        <v>0</v>
      </c>
      <c r="KH11" s="188">
        <v>1168</v>
      </c>
      <c r="KI11" s="188">
        <v>0</v>
      </c>
      <c r="KJ11" s="188">
        <v>0</v>
      </c>
      <c r="KK11" s="188">
        <v>0</v>
      </c>
      <c r="KM11" s="188">
        <v>0</v>
      </c>
      <c r="KN11" s="188">
        <v>0</v>
      </c>
      <c r="KO11" s="188">
        <v>6437</v>
      </c>
      <c r="KP11" s="188">
        <v>733</v>
      </c>
      <c r="KQ11" s="188">
        <v>0</v>
      </c>
      <c r="KR11" s="188">
        <v>0</v>
      </c>
      <c r="KS11" s="188">
        <v>987</v>
      </c>
      <c r="KT11" s="188">
        <v>0</v>
      </c>
      <c r="KU11" s="188">
        <v>0</v>
      </c>
      <c r="KV11" s="188">
        <v>0</v>
      </c>
      <c r="KX11" s="188">
        <v>0</v>
      </c>
      <c r="KY11" s="188">
        <v>0</v>
      </c>
      <c r="KZ11" s="188">
        <v>460</v>
      </c>
      <c r="LA11" s="188">
        <v>584</v>
      </c>
      <c r="LB11" s="188">
        <v>0</v>
      </c>
      <c r="LC11" s="188">
        <v>0</v>
      </c>
      <c r="LD11" s="188">
        <v>1381</v>
      </c>
      <c r="LE11" s="188">
        <v>0</v>
      </c>
      <c r="LF11" s="188">
        <v>0</v>
      </c>
      <c r="LG11" s="188">
        <v>0</v>
      </c>
      <c r="LI11" s="188">
        <v>0</v>
      </c>
      <c r="LJ11" s="188">
        <v>0</v>
      </c>
      <c r="LK11" s="188">
        <v>6074</v>
      </c>
      <c r="LL11" s="188">
        <v>801</v>
      </c>
      <c r="LM11" s="188">
        <v>0</v>
      </c>
      <c r="LN11" s="188">
        <v>0</v>
      </c>
      <c r="LO11" s="188">
        <v>1007</v>
      </c>
      <c r="LP11" s="188">
        <v>0</v>
      </c>
      <c r="LQ11" s="188">
        <v>0</v>
      </c>
      <c r="LR11" s="188">
        <v>0</v>
      </c>
      <c r="LT11" s="188">
        <v>0</v>
      </c>
      <c r="LU11" s="188">
        <v>0</v>
      </c>
      <c r="LV11" s="188">
        <v>1044</v>
      </c>
      <c r="LW11" s="188">
        <v>607</v>
      </c>
      <c r="LX11" s="188">
        <v>0</v>
      </c>
      <c r="LY11" s="188">
        <v>0</v>
      </c>
      <c r="LZ11" s="188">
        <v>1385</v>
      </c>
      <c r="MA11" s="188">
        <v>0</v>
      </c>
      <c r="MB11" s="188">
        <v>0</v>
      </c>
      <c r="MC11" s="188">
        <v>0</v>
      </c>
    </row>
    <row r="12" spans="2:341">
      <c r="B12" s="208">
        <f t="shared" si="0"/>
        <v>0</v>
      </c>
      <c r="C12" s="208">
        <f t="shared" si="1"/>
        <v>0</v>
      </c>
      <c r="D12" s="208">
        <f t="shared" si="2"/>
        <v>3500.4</v>
      </c>
      <c r="E12" s="208">
        <f t="shared" si="3"/>
        <v>726.4666666666667</v>
      </c>
      <c r="F12" s="208">
        <f t="shared" si="4"/>
        <v>0</v>
      </c>
      <c r="G12" s="208">
        <f t="shared" si="5"/>
        <v>0</v>
      </c>
      <c r="H12" s="208">
        <f t="shared" si="6"/>
        <v>1181.7</v>
      </c>
      <c r="I12" s="208">
        <f t="shared" si="7"/>
        <v>0</v>
      </c>
      <c r="J12" s="208">
        <f t="shared" si="8"/>
        <v>0</v>
      </c>
      <c r="K12" s="208">
        <f t="shared" si="9"/>
        <v>0</v>
      </c>
      <c r="M12" s="188">
        <v>0</v>
      </c>
      <c r="N12" s="188">
        <v>0</v>
      </c>
      <c r="O12" s="188">
        <v>959</v>
      </c>
      <c r="P12" s="188">
        <v>430</v>
      </c>
      <c r="Q12" s="188">
        <v>0</v>
      </c>
      <c r="R12" s="188">
        <v>0</v>
      </c>
      <c r="S12" s="188">
        <v>1448</v>
      </c>
      <c r="T12" s="188">
        <v>0</v>
      </c>
      <c r="U12" s="188">
        <v>0</v>
      </c>
      <c r="V12" s="188">
        <v>0</v>
      </c>
      <c r="X12" s="188">
        <v>0</v>
      </c>
      <c r="Y12" s="188">
        <v>0</v>
      </c>
      <c r="Z12" s="188">
        <v>2022</v>
      </c>
      <c r="AA12" s="188">
        <v>672</v>
      </c>
      <c r="AB12" s="188">
        <v>0</v>
      </c>
      <c r="AC12" s="188">
        <v>0</v>
      </c>
      <c r="AD12" s="188">
        <v>1132</v>
      </c>
      <c r="AE12" s="188">
        <v>0</v>
      </c>
      <c r="AF12" s="188">
        <v>0</v>
      </c>
      <c r="AG12" s="188">
        <v>0</v>
      </c>
      <c r="AI12" s="188">
        <v>0</v>
      </c>
      <c r="AJ12" s="188">
        <v>0</v>
      </c>
      <c r="AK12" s="188">
        <v>6205</v>
      </c>
      <c r="AL12" s="188">
        <v>793</v>
      </c>
      <c r="AM12" s="188">
        <v>0</v>
      </c>
      <c r="AN12" s="188">
        <v>0</v>
      </c>
      <c r="AO12" s="188">
        <v>954</v>
      </c>
      <c r="AP12" s="188">
        <v>0</v>
      </c>
      <c r="AQ12" s="188">
        <v>0</v>
      </c>
      <c r="AR12" s="188">
        <v>0</v>
      </c>
      <c r="AT12" s="188">
        <v>0</v>
      </c>
      <c r="AU12" s="188">
        <v>0</v>
      </c>
      <c r="AV12" s="188">
        <v>1594</v>
      </c>
      <c r="AW12" s="188">
        <v>505</v>
      </c>
      <c r="AX12" s="188">
        <v>0</v>
      </c>
      <c r="AY12" s="188">
        <v>0</v>
      </c>
      <c r="AZ12" s="188">
        <v>1369</v>
      </c>
      <c r="BA12" s="188">
        <v>0</v>
      </c>
      <c r="BB12" s="188">
        <v>0</v>
      </c>
      <c r="BC12" s="188">
        <v>0</v>
      </c>
      <c r="BE12" s="188">
        <v>0</v>
      </c>
      <c r="BF12" s="188">
        <v>0</v>
      </c>
      <c r="BG12" s="188">
        <v>5958</v>
      </c>
      <c r="BH12" s="188">
        <v>1512</v>
      </c>
      <c r="BI12" s="188">
        <v>0</v>
      </c>
      <c r="BJ12" s="188">
        <v>0</v>
      </c>
      <c r="BK12" s="188">
        <v>1094</v>
      </c>
      <c r="BL12" s="188">
        <v>0</v>
      </c>
      <c r="BM12" s="188">
        <v>0</v>
      </c>
      <c r="BN12" s="188">
        <v>0</v>
      </c>
      <c r="BP12" s="188">
        <v>0</v>
      </c>
      <c r="BQ12" s="188">
        <v>0</v>
      </c>
      <c r="BR12" s="188">
        <v>889</v>
      </c>
      <c r="BS12" s="188">
        <v>529</v>
      </c>
      <c r="BT12" s="188">
        <v>0</v>
      </c>
      <c r="BU12" s="188">
        <v>0</v>
      </c>
      <c r="BV12" s="188">
        <v>1338</v>
      </c>
      <c r="BW12" s="188">
        <v>0</v>
      </c>
      <c r="BX12" s="188">
        <v>0</v>
      </c>
      <c r="BY12" s="188">
        <v>0</v>
      </c>
      <c r="CA12" s="188">
        <v>0</v>
      </c>
      <c r="CB12" s="188">
        <v>0</v>
      </c>
      <c r="CC12" s="188">
        <v>7533</v>
      </c>
      <c r="CD12" s="188">
        <v>964</v>
      </c>
      <c r="CE12" s="188">
        <v>0</v>
      </c>
      <c r="CF12" s="188">
        <v>0</v>
      </c>
      <c r="CG12" s="188">
        <v>1083</v>
      </c>
      <c r="CH12" s="188">
        <v>0</v>
      </c>
      <c r="CI12" s="188">
        <v>0</v>
      </c>
      <c r="CJ12" s="188">
        <v>0</v>
      </c>
      <c r="CL12" s="188">
        <v>0</v>
      </c>
      <c r="CM12" s="188">
        <v>0</v>
      </c>
      <c r="CN12" s="188">
        <v>6320</v>
      </c>
      <c r="CO12" s="188">
        <v>1109</v>
      </c>
      <c r="CP12" s="188">
        <v>0</v>
      </c>
      <c r="CQ12" s="188">
        <v>0</v>
      </c>
      <c r="CR12" s="188">
        <v>1073</v>
      </c>
      <c r="CS12" s="188">
        <v>0</v>
      </c>
      <c r="CT12" s="188">
        <v>0</v>
      </c>
      <c r="CU12" s="188">
        <v>0</v>
      </c>
      <c r="CW12" s="188">
        <v>0</v>
      </c>
      <c r="CX12" s="188">
        <v>0</v>
      </c>
      <c r="CY12" s="188">
        <v>1397</v>
      </c>
      <c r="CZ12" s="188">
        <v>619</v>
      </c>
      <c r="DA12" s="188">
        <v>0</v>
      </c>
      <c r="DB12" s="188">
        <v>0</v>
      </c>
      <c r="DC12" s="188">
        <v>1473</v>
      </c>
      <c r="DD12" s="188">
        <v>0</v>
      </c>
      <c r="DE12" s="188">
        <v>0</v>
      </c>
      <c r="DF12" s="188">
        <v>0</v>
      </c>
      <c r="DH12" s="188">
        <v>0</v>
      </c>
      <c r="DI12" s="188">
        <v>0</v>
      </c>
      <c r="DJ12" s="188">
        <v>2504</v>
      </c>
      <c r="DK12" s="188">
        <v>800</v>
      </c>
      <c r="DL12" s="188">
        <v>0</v>
      </c>
      <c r="DM12" s="188">
        <v>0</v>
      </c>
      <c r="DN12" s="188">
        <f t="shared" si="10"/>
        <v>0</v>
      </c>
      <c r="DO12" s="188">
        <v>0</v>
      </c>
      <c r="DP12" s="188">
        <v>0</v>
      </c>
      <c r="DQ12" s="188">
        <v>0</v>
      </c>
      <c r="DS12" s="188">
        <v>0</v>
      </c>
      <c r="DT12" s="188">
        <v>0</v>
      </c>
      <c r="DU12" s="188">
        <v>880</v>
      </c>
      <c r="DV12" s="188">
        <v>505</v>
      </c>
      <c r="DW12" s="188">
        <v>0</v>
      </c>
      <c r="DX12" s="188">
        <v>0</v>
      </c>
      <c r="DY12" s="188">
        <v>956</v>
      </c>
      <c r="DZ12" s="188">
        <v>0</v>
      </c>
      <c r="EA12" s="188">
        <v>0</v>
      </c>
      <c r="EB12" s="188">
        <v>0</v>
      </c>
      <c r="ED12" s="188">
        <v>0</v>
      </c>
      <c r="EE12" s="188">
        <v>0</v>
      </c>
      <c r="EF12" s="188">
        <v>950</v>
      </c>
      <c r="EG12" s="188">
        <v>336</v>
      </c>
      <c r="EH12" s="188">
        <v>0</v>
      </c>
      <c r="EI12" s="188">
        <v>0</v>
      </c>
      <c r="EJ12" s="188">
        <v>1363</v>
      </c>
      <c r="EK12" s="188">
        <v>0</v>
      </c>
      <c r="EL12" s="188">
        <v>0</v>
      </c>
      <c r="EM12" s="188">
        <v>0</v>
      </c>
      <c r="EO12" s="188">
        <v>0</v>
      </c>
      <c r="EP12" s="188">
        <v>0</v>
      </c>
      <c r="EQ12" s="188">
        <v>5577</v>
      </c>
      <c r="ER12" s="188">
        <v>1143</v>
      </c>
      <c r="ES12" s="188">
        <v>0</v>
      </c>
      <c r="ET12" s="188">
        <v>0</v>
      </c>
      <c r="EU12" s="188">
        <v>1370</v>
      </c>
      <c r="EV12" s="188">
        <v>0</v>
      </c>
      <c r="EW12" s="188">
        <v>0</v>
      </c>
      <c r="EX12" s="188">
        <v>0</v>
      </c>
      <c r="EZ12" s="188">
        <v>0</v>
      </c>
      <c r="FA12" s="188">
        <v>0</v>
      </c>
      <c r="FB12" s="188">
        <v>3907</v>
      </c>
      <c r="FC12" s="188">
        <v>825</v>
      </c>
      <c r="FD12" s="188">
        <v>0</v>
      </c>
      <c r="FE12" s="188">
        <v>0</v>
      </c>
      <c r="FF12" s="188">
        <v>1061</v>
      </c>
      <c r="FG12" s="188">
        <v>0</v>
      </c>
      <c r="FH12" s="188">
        <v>0</v>
      </c>
      <c r="FI12" s="188">
        <v>0</v>
      </c>
      <c r="FK12" s="188">
        <v>0</v>
      </c>
      <c r="FL12" s="188">
        <v>0</v>
      </c>
      <c r="FM12" s="188">
        <v>4733</v>
      </c>
      <c r="FN12" s="188">
        <v>576</v>
      </c>
      <c r="FO12" s="188">
        <v>0</v>
      </c>
      <c r="FP12" s="188">
        <v>0</v>
      </c>
      <c r="FQ12" s="188">
        <v>1015</v>
      </c>
      <c r="FR12" s="188">
        <v>0</v>
      </c>
      <c r="FS12" s="188">
        <v>0</v>
      </c>
      <c r="FT12" s="188">
        <v>0</v>
      </c>
      <c r="FV12" s="188">
        <v>0</v>
      </c>
      <c r="FW12" s="188">
        <v>0</v>
      </c>
      <c r="FX12" s="188">
        <v>1324</v>
      </c>
      <c r="FY12" s="188">
        <v>548</v>
      </c>
      <c r="FZ12" s="188">
        <v>0</v>
      </c>
      <c r="GA12" s="188">
        <v>0</v>
      </c>
      <c r="GB12" s="188">
        <v>1213</v>
      </c>
      <c r="GC12" s="188">
        <v>0</v>
      </c>
      <c r="GD12" s="188">
        <v>0</v>
      </c>
      <c r="GE12" s="188">
        <v>0</v>
      </c>
      <c r="GG12" s="188">
        <v>0</v>
      </c>
      <c r="GH12" s="188">
        <v>0</v>
      </c>
      <c r="GI12" s="188">
        <v>6392</v>
      </c>
      <c r="GJ12" s="188">
        <v>458</v>
      </c>
      <c r="GK12" s="188">
        <v>0</v>
      </c>
      <c r="GL12" s="188">
        <v>0</v>
      </c>
      <c r="GM12" s="188">
        <v>1166</v>
      </c>
      <c r="GN12" s="188">
        <v>0</v>
      </c>
      <c r="GO12" s="188">
        <v>0</v>
      </c>
      <c r="GP12" s="188">
        <v>0</v>
      </c>
      <c r="GR12" s="188">
        <v>0</v>
      </c>
      <c r="GS12" s="188">
        <v>0</v>
      </c>
      <c r="GT12" s="188">
        <v>1148</v>
      </c>
      <c r="GU12" s="188">
        <v>503</v>
      </c>
      <c r="GV12" s="188">
        <v>0</v>
      </c>
      <c r="GW12" s="188">
        <v>0</v>
      </c>
      <c r="GX12" s="188">
        <v>1420</v>
      </c>
      <c r="GY12" s="188">
        <v>0</v>
      </c>
      <c r="GZ12" s="188">
        <v>0</v>
      </c>
      <c r="HA12" s="188">
        <v>0</v>
      </c>
      <c r="HC12" s="188">
        <v>0</v>
      </c>
      <c r="HD12" s="188">
        <v>0</v>
      </c>
      <c r="HE12" s="188">
        <v>1668</v>
      </c>
      <c r="HF12" s="188">
        <v>240</v>
      </c>
      <c r="HG12" s="188">
        <v>0</v>
      </c>
      <c r="HH12" s="188">
        <v>0</v>
      </c>
      <c r="HI12" s="188">
        <v>1452</v>
      </c>
      <c r="HJ12" s="188">
        <v>0</v>
      </c>
      <c r="HK12" s="188">
        <v>0</v>
      </c>
      <c r="HL12" s="188">
        <v>0</v>
      </c>
      <c r="HN12" s="188">
        <v>0</v>
      </c>
      <c r="HO12" s="188">
        <v>0</v>
      </c>
      <c r="HP12" s="188">
        <v>919</v>
      </c>
      <c r="HQ12" s="188">
        <v>407</v>
      </c>
      <c r="HR12" s="188">
        <v>0</v>
      </c>
      <c r="HS12" s="188">
        <v>0</v>
      </c>
      <c r="HT12" s="188">
        <v>1383</v>
      </c>
      <c r="HU12" s="188">
        <v>0</v>
      </c>
      <c r="HV12" s="188">
        <v>0</v>
      </c>
      <c r="HW12" s="188">
        <v>0</v>
      </c>
      <c r="HY12" s="188">
        <v>0</v>
      </c>
      <c r="HZ12" s="188">
        <v>0</v>
      </c>
      <c r="IA12" s="188">
        <v>6470</v>
      </c>
      <c r="IB12" s="188">
        <v>1221</v>
      </c>
      <c r="IC12" s="188">
        <v>0</v>
      </c>
      <c r="ID12" s="188">
        <v>0</v>
      </c>
      <c r="IE12" s="188">
        <v>1127</v>
      </c>
      <c r="IF12" s="188">
        <v>0</v>
      </c>
      <c r="IG12" s="188">
        <v>0</v>
      </c>
      <c r="IH12" s="188">
        <v>0</v>
      </c>
      <c r="IJ12" s="188">
        <v>0</v>
      </c>
      <c r="IK12" s="188">
        <v>0</v>
      </c>
      <c r="IL12" s="188">
        <v>1014</v>
      </c>
      <c r="IM12" s="188">
        <v>412</v>
      </c>
      <c r="IN12" s="188">
        <v>0</v>
      </c>
      <c r="IO12" s="188">
        <v>0</v>
      </c>
      <c r="IP12" s="188">
        <v>1407</v>
      </c>
      <c r="IQ12" s="188">
        <v>0</v>
      </c>
      <c r="IR12" s="188">
        <v>0</v>
      </c>
      <c r="IS12" s="188">
        <v>0</v>
      </c>
      <c r="IU12" s="188">
        <v>0</v>
      </c>
      <c r="IV12" s="188">
        <v>0</v>
      </c>
      <c r="IW12" s="188">
        <v>6312</v>
      </c>
      <c r="IX12" s="188">
        <v>1205</v>
      </c>
      <c r="IY12" s="188">
        <v>0</v>
      </c>
      <c r="IZ12" s="188">
        <v>0</v>
      </c>
      <c r="JA12" s="188">
        <v>1156</v>
      </c>
      <c r="JB12" s="188">
        <v>0</v>
      </c>
      <c r="JC12" s="188">
        <v>0</v>
      </c>
      <c r="JD12" s="188">
        <v>0</v>
      </c>
      <c r="JF12" s="188">
        <v>0</v>
      </c>
      <c r="JG12" s="188">
        <v>0</v>
      </c>
      <c r="JH12" s="188">
        <v>6596</v>
      </c>
      <c r="JI12" s="188">
        <v>1453</v>
      </c>
      <c r="JJ12" s="188">
        <v>0</v>
      </c>
      <c r="JK12" s="188">
        <v>0</v>
      </c>
      <c r="JL12" s="188">
        <v>1064</v>
      </c>
      <c r="JM12" s="188">
        <v>0</v>
      </c>
      <c r="JN12" s="188">
        <v>0</v>
      </c>
      <c r="JO12" s="188">
        <v>0</v>
      </c>
      <c r="JQ12" s="188">
        <v>0</v>
      </c>
      <c r="JR12" s="188">
        <v>0</v>
      </c>
      <c r="JS12" s="188">
        <v>962</v>
      </c>
      <c r="JT12" s="188">
        <v>465</v>
      </c>
      <c r="JU12" s="188">
        <v>0</v>
      </c>
      <c r="JV12" s="188">
        <v>0</v>
      </c>
      <c r="JW12" s="188">
        <v>1421</v>
      </c>
      <c r="JX12" s="188">
        <v>0</v>
      </c>
      <c r="JY12" s="188">
        <v>0</v>
      </c>
      <c r="JZ12" s="188">
        <v>0</v>
      </c>
      <c r="KB12" s="188">
        <v>0</v>
      </c>
      <c r="KC12" s="188">
        <v>0</v>
      </c>
      <c r="KD12" s="188">
        <v>7060</v>
      </c>
      <c r="KE12" s="188">
        <v>717</v>
      </c>
      <c r="KF12" s="188">
        <v>0</v>
      </c>
      <c r="KG12" s="188">
        <v>0</v>
      </c>
      <c r="KH12" s="188">
        <v>1170</v>
      </c>
      <c r="KI12" s="188">
        <v>0</v>
      </c>
      <c r="KJ12" s="188">
        <v>0</v>
      </c>
      <c r="KK12" s="188">
        <v>0</v>
      </c>
      <c r="KM12" s="188">
        <v>0</v>
      </c>
      <c r="KN12" s="188">
        <v>0</v>
      </c>
      <c r="KO12" s="188">
        <v>6291</v>
      </c>
      <c r="KP12" s="188">
        <v>712</v>
      </c>
      <c r="KQ12" s="188">
        <v>0</v>
      </c>
      <c r="KR12" s="188">
        <v>0</v>
      </c>
      <c r="KS12" s="188">
        <v>987</v>
      </c>
      <c r="KT12" s="188">
        <v>0</v>
      </c>
      <c r="KU12" s="188">
        <v>0</v>
      </c>
      <c r="KV12" s="188">
        <v>0</v>
      </c>
      <c r="KX12" s="188">
        <v>0</v>
      </c>
      <c r="KY12" s="188">
        <v>0</v>
      </c>
      <c r="KZ12" s="188">
        <v>533</v>
      </c>
      <c r="LA12" s="188">
        <v>630</v>
      </c>
      <c r="LB12" s="188">
        <v>0</v>
      </c>
      <c r="LC12" s="188">
        <v>0</v>
      </c>
      <c r="LD12" s="188">
        <v>1365</v>
      </c>
      <c r="LE12" s="188">
        <v>0</v>
      </c>
      <c r="LF12" s="188">
        <v>0</v>
      </c>
      <c r="LG12" s="188">
        <v>0</v>
      </c>
      <c r="LI12" s="188">
        <v>0</v>
      </c>
      <c r="LJ12" s="188">
        <v>0</v>
      </c>
      <c r="LK12" s="188">
        <v>5869</v>
      </c>
      <c r="LL12" s="188">
        <v>848</v>
      </c>
      <c r="LM12" s="188">
        <v>0</v>
      </c>
      <c r="LN12" s="188">
        <v>0</v>
      </c>
      <c r="LO12" s="188">
        <v>1006</v>
      </c>
      <c r="LP12" s="188">
        <v>0</v>
      </c>
      <c r="LQ12" s="188">
        <v>0</v>
      </c>
      <c r="LR12" s="188">
        <v>0</v>
      </c>
      <c r="LT12" s="188">
        <v>0</v>
      </c>
      <c r="LU12" s="188">
        <v>0</v>
      </c>
      <c r="LV12" s="188">
        <v>1026</v>
      </c>
      <c r="LW12" s="188">
        <v>657</v>
      </c>
      <c r="LX12" s="188">
        <v>0</v>
      </c>
      <c r="LY12" s="188">
        <v>0</v>
      </c>
      <c r="LZ12" s="188">
        <v>1385</v>
      </c>
      <c r="MA12" s="188">
        <v>0</v>
      </c>
      <c r="MB12" s="188">
        <v>0</v>
      </c>
      <c r="MC12" s="188">
        <v>0</v>
      </c>
    </row>
    <row r="13" spans="2:341">
      <c r="B13" s="208">
        <f t="shared" si="0"/>
        <v>0</v>
      </c>
      <c r="C13" s="208">
        <f t="shared" si="1"/>
        <v>0</v>
      </c>
      <c r="D13" s="208">
        <f t="shared" si="2"/>
        <v>3542.4333333333334</v>
      </c>
      <c r="E13" s="208">
        <f t="shared" si="3"/>
        <v>742.56666666666672</v>
      </c>
      <c r="F13" s="208">
        <f t="shared" si="4"/>
        <v>0</v>
      </c>
      <c r="G13" s="208">
        <f t="shared" si="5"/>
        <v>0</v>
      </c>
      <c r="H13" s="208">
        <f t="shared" si="6"/>
        <v>1165.0999999999999</v>
      </c>
      <c r="I13" s="208">
        <f t="shared" si="7"/>
        <v>0</v>
      </c>
      <c r="J13" s="208">
        <f t="shared" si="8"/>
        <v>0</v>
      </c>
      <c r="K13" s="208">
        <f t="shared" si="9"/>
        <v>0</v>
      </c>
      <c r="M13" s="188">
        <v>0</v>
      </c>
      <c r="N13" s="188">
        <v>0</v>
      </c>
      <c r="O13" s="188">
        <v>922</v>
      </c>
      <c r="P13" s="188">
        <v>350</v>
      </c>
      <c r="Q13" s="188">
        <v>0</v>
      </c>
      <c r="R13" s="188">
        <v>0</v>
      </c>
      <c r="S13" s="188">
        <v>1419</v>
      </c>
      <c r="T13" s="188">
        <v>0</v>
      </c>
      <c r="U13" s="188">
        <v>0</v>
      </c>
      <c r="V13" s="188">
        <v>0</v>
      </c>
      <c r="X13" s="188">
        <v>0</v>
      </c>
      <c r="Y13" s="188">
        <v>0</v>
      </c>
      <c r="Z13" s="188">
        <v>2155</v>
      </c>
      <c r="AA13" s="188">
        <v>697</v>
      </c>
      <c r="AB13" s="188">
        <v>0</v>
      </c>
      <c r="AC13" s="188">
        <v>0</v>
      </c>
      <c r="AD13" s="188">
        <v>1092</v>
      </c>
      <c r="AE13" s="188">
        <v>0</v>
      </c>
      <c r="AF13" s="188">
        <v>0</v>
      </c>
      <c r="AG13" s="188">
        <v>0</v>
      </c>
      <c r="AI13" s="188">
        <v>0</v>
      </c>
      <c r="AJ13" s="188">
        <v>0</v>
      </c>
      <c r="AK13" s="188">
        <v>6312</v>
      </c>
      <c r="AL13" s="188">
        <v>821</v>
      </c>
      <c r="AM13" s="188">
        <v>0</v>
      </c>
      <c r="AN13" s="188">
        <v>0</v>
      </c>
      <c r="AO13" s="188">
        <v>940</v>
      </c>
      <c r="AP13" s="188">
        <v>0</v>
      </c>
      <c r="AQ13" s="188">
        <v>0</v>
      </c>
      <c r="AR13" s="188">
        <v>0</v>
      </c>
      <c r="AT13" s="188">
        <v>0</v>
      </c>
      <c r="AU13" s="188">
        <v>0</v>
      </c>
      <c r="AV13" s="188">
        <v>1661</v>
      </c>
      <c r="AW13" s="188">
        <v>458</v>
      </c>
      <c r="AX13" s="188">
        <v>0</v>
      </c>
      <c r="AY13" s="188">
        <v>0</v>
      </c>
      <c r="AZ13" s="188">
        <v>1346</v>
      </c>
      <c r="BA13" s="188">
        <v>0</v>
      </c>
      <c r="BB13" s="188">
        <v>0</v>
      </c>
      <c r="BC13" s="188">
        <v>0</v>
      </c>
      <c r="BE13" s="188">
        <v>0</v>
      </c>
      <c r="BF13" s="188">
        <v>0</v>
      </c>
      <c r="BG13" s="188">
        <v>6181</v>
      </c>
      <c r="BH13" s="188">
        <v>1348</v>
      </c>
      <c r="BI13" s="188">
        <v>0</v>
      </c>
      <c r="BJ13" s="188">
        <v>0</v>
      </c>
      <c r="BK13" s="188">
        <v>1072</v>
      </c>
      <c r="BL13" s="188">
        <v>0</v>
      </c>
      <c r="BM13" s="188">
        <v>0</v>
      </c>
      <c r="BN13" s="188">
        <v>0</v>
      </c>
      <c r="BP13" s="188">
        <v>0</v>
      </c>
      <c r="BQ13" s="188">
        <v>0</v>
      </c>
      <c r="BR13" s="188">
        <v>884</v>
      </c>
      <c r="BS13" s="188">
        <v>542</v>
      </c>
      <c r="BT13" s="188">
        <v>0</v>
      </c>
      <c r="BU13" s="188">
        <v>0</v>
      </c>
      <c r="BV13" s="188">
        <v>1328</v>
      </c>
      <c r="BW13" s="188">
        <v>0</v>
      </c>
      <c r="BX13" s="188">
        <v>0</v>
      </c>
      <c r="BY13" s="188">
        <v>0</v>
      </c>
      <c r="CA13" s="188">
        <v>0</v>
      </c>
      <c r="CB13" s="188">
        <v>0</v>
      </c>
      <c r="CC13" s="188">
        <v>7672</v>
      </c>
      <c r="CD13" s="188">
        <v>1077</v>
      </c>
      <c r="CE13" s="188">
        <v>0</v>
      </c>
      <c r="CF13" s="188">
        <v>0</v>
      </c>
      <c r="CG13" s="188">
        <v>1079</v>
      </c>
      <c r="CH13" s="188">
        <v>0</v>
      </c>
      <c r="CI13" s="188">
        <v>0</v>
      </c>
      <c r="CJ13" s="188">
        <v>0</v>
      </c>
      <c r="CL13" s="188">
        <v>0</v>
      </c>
      <c r="CM13" s="188">
        <v>0</v>
      </c>
      <c r="CN13" s="188">
        <v>6417</v>
      </c>
      <c r="CO13" s="188">
        <v>1164</v>
      </c>
      <c r="CP13" s="188">
        <v>0</v>
      </c>
      <c r="CQ13" s="188">
        <v>0</v>
      </c>
      <c r="CR13" s="188">
        <v>1070</v>
      </c>
      <c r="CS13" s="188">
        <v>0</v>
      </c>
      <c r="CT13" s="188">
        <v>0</v>
      </c>
      <c r="CU13" s="188">
        <v>0</v>
      </c>
      <c r="CW13" s="188">
        <v>0</v>
      </c>
      <c r="CX13" s="188">
        <v>0</v>
      </c>
      <c r="CY13" s="188">
        <v>1425</v>
      </c>
      <c r="CZ13" s="188">
        <v>650</v>
      </c>
      <c r="DA13" s="188">
        <v>0</v>
      </c>
      <c r="DB13" s="188">
        <v>0</v>
      </c>
      <c r="DC13" s="188">
        <v>1454</v>
      </c>
      <c r="DD13" s="188">
        <v>0</v>
      </c>
      <c r="DE13" s="188">
        <v>0</v>
      </c>
      <c r="DF13" s="188">
        <v>0</v>
      </c>
      <c r="DH13" s="188">
        <v>0</v>
      </c>
      <c r="DI13" s="188">
        <v>0</v>
      </c>
      <c r="DJ13" s="188">
        <v>2483</v>
      </c>
      <c r="DK13" s="188">
        <v>813</v>
      </c>
      <c r="DL13" s="188">
        <v>0</v>
      </c>
      <c r="DM13" s="188">
        <v>0</v>
      </c>
      <c r="DN13" s="188">
        <f t="shared" si="10"/>
        <v>0</v>
      </c>
      <c r="DO13" s="188">
        <v>0</v>
      </c>
      <c r="DP13" s="188">
        <v>0</v>
      </c>
      <c r="DQ13" s="188">
        <v>0</v>
      </c>
      <c r="DS13" s="188">
        <v>0</v>
      </c>
      <c r="DT13" s="188">
        <v>0</v>
      </c>
      <c r="DU13" s="188">
        <v>908</v>
      </c>
      <c r="DV13" s="188">
        <v>607</v>
      </c>
      <c r="DW13" s="188">
        <v>0</v>
      </c>
      <c r="DX13" s="188">
        <v>0</v>
      </c>
      <c r="DY13" s="188">
        <v>926</v>
      </c>
      <c r="DZ13" s="188">
        <v>0</v>
      </c>
      <c r="EA13" s="188">
        <v>0</v>
      </c>
      <c r="EB13" s="188">
        <v>0</v>
      </c>
      <c r="ED13" s="188">
        <v>0</v>
      </c>
      <c r="EE13" s="188">
        <v>0</v>
      </c>
      <c r="EF13" s="188">
        <v>930</v>
      </c>
      <c r="EG13" s="188">
        <v>300</v>
      </c>
      <c r="EH13" s="188">
        <v>0</v>
      </c>
      <c r="EI13" s="188">
        <v>0</v>
      </c>
      <c r="EJ13" s="188">
        <v>1341</v>
      </c>
      <c r="EK13" s="188">
        <v>0</v>
      </c>
      <c r="EL13" s="188">
        <v>0</v>
      </c>
      <c r="EM13" s="188">
        <v>0</v>
      </c>
      <c r="EO13" s="188">
        <v>0</v>
      </c>
      <c r="EP13" s="188">
        <v>0</v>
      </c>
      <c r="EQ13" s="188">
        <v>5606</v>
      </c>
      <c r="ER13" s="188">
        <v>1103</v>
      </c>
      <c r="ES13" s="188">
        <v>0</v>
      </c>
      <c r="ET13" s="188">
        <v>0</v>
      </c>
      <c r="EU13" s="188">
        <v>1378</v>
      </c>
      <c r="EV13" s="188">
        <v>0</v>
      </c>
      <c r="EW13" s="188">
        <v>0</v>
      </c>
      <c r="EX13" s="188">
        <v>0</v>
      </c>
      <c r="EZ13" s="188">
        <v>0</v>
      </c>
      <c r="FA13" s="188">
        <v>0</v>
      </c>
      <c r="FB13" s="188">
        <v>4040</v>
      </c>
      <c r="FC13" s="188">
        <v>719</v>
      </c>
      <c r="FD13" s="188">
        <v>0</v>
      </c>
      <c r="FE13" s="188">
        <v>0</v>
      </c>
      <c r="FF13" s="188">
        <v>1056</v>
      </c>
      <c r="FG13" s="188">
        <v>0</v>
      </c>
      <c r="FH13" s="188">
        <v>0</v>
      </c>
      <c r="FI13" s="188">
        <v>0</v>
      </c>
      <c r="FK13" s="188">
        <v>0</v>
      </c>
      <c r="FL13" s="188">
        <v>0</v>
      </c>
      <c r="FM13" s="188">
        <v>4744</v>
      </c>
      <c r="FN13" s="188">
        <v>644</v>
      </c>
      <c r="FO13" s="188">
        <v>0</v>
      </c>
      <c r="FP13" s="188">
        <v>0</v>
      </c>
      <c r="FQ13" s="188">
        <v>1016</v>
      </c>
      <c r="FR13" s="188">
        <v>0</v>
      </c>
      <c r="FS13" s="188">
        <v>0</v>
      </c>
      <c r="FT13" s="188">
        <v>0</v>
      </c>
      <c r="FV13" s="188">
        <v>0</v>
      </c>
      <c r="FW13" s="188">
        <v>0</v>
      </c>
      <c r="FX13" s="188">
        <v>1393</v>
      </c>
      <c r="FY13" s="188">
        <v>652</v>
      </c>
      <c r="FZ13" s="188">
        <v>0</v>
      </c>
      <c r="GA13" s="188">
        <v>0</v>
      </c>
      <c r="GB13" s="188">
        <v>1190</v>
      </c>
      <c r="GC13" s="188">
        <v>0</v>
      </c>
      <c r="GD13" s="188">
        <v>0</v>
      </c>
      <c r="GE13" s="188">
        <v>0</v>
      </c>
      <c r="GG13" s="188">
        <v>0</v>
      </c>
      <c r="GH13" s="188">
        <v>0</v>
      </c>
      <c r="GI13" s="188">
        <v>6293</v>
      </c>
      <c r="GJ13" s="188">
        <v>530</v>
      </c>
      <c r="GK13" s="188">
        <v>0</v>
      </c>
      <c r="GL13" s="188">
        <v>0</v>
      </c>
      <c r="GM13" s="188">
        <v>1150</v>
      </c>
      <c r="GN13" s="188">
        <v>0</v>
      </c>
      <c r="GO13" s="188">
        <v>0</v>
      </c>
      <c r="GP13" s="188">
        <v>0</v>
      </c>
      <c r="GR13" s="188">
        <v>0</v>
      </c>
      <c r="GS13" s="188">
        <v>0</v>
      </c>
      <c r="GT13" s="188">
        <v>1181</v>
      </c>
      <c r="GU13" s="188">
        <v>586</v>
      </c>
      <c r="GV13" s="188">
        <v>0</v>
      </c>
      <c r="GW13" s="188">
        <v>0</v>
      </c>
      <c r="GX13" s="188">
        <v>1400</v>
      </c>
      <c r="GY13" s="188">
        <v>0</v>
      </c>
      <c r="GZ13" s="188">
        <v>0</v>
      </c>
      <c r="HA13" s="188">
        <v>0</v>
      </c>
      <c r="HC13" s="188">
        <v>0</v>
      </c>
      <c r="HD13" s="188">
        <v>0</v>
      </c>
      <c r="HE13" s="188">
        <v>1588</v>
      </c>
      <c r="HF13" s="188">
        <v>308</v>
      </c>
      <c r="HG13" s="188">
        <v>0</v>
      </c>
      <c r="HH13" s="188">
        <v>0</v>
      </c>
      <c r="HI13" s="188">
        <v>1430</v>
      </c>
      <c r="HJ13" s="188">
        <v>0</v>
      </c>
      <c r="HK13" s="188">
        <v>0</v>
      </c>
      <c r="HL13" s="188">
        <v>0</v>
      </c>
      <c r="HN13" s="188">
        <v>0</v>
      </c>
      <c r="HO13" s="188">
        <v>0</v>
      </c>
      <c r="HP13" s="188">
        <v>957</v>
      </c>
      <c r="HQ13" s="188">
        <v>417</v>
      </c>
      <c r="HR13" s="188">
        <v>0</v>
      </c>
      <c r="HS13" s="188">
        <v>0</v>
      </c>
      <c r="HT13" s="188">
        <v>1385</v>
      </c>
      <c r="HU13" s="188">
        <v>0</v>
      </c>
      <c r="HV13" s="188">
        <v>0</v>
      </c>
      <c r="HW13" s="188">
        <v>0</v>
      </c>
      <c r="HY13" s="188">
        <v>0</v>
      </c>
      <c r="HZ13" s="188">
        <v>0</v>
      </c>
      <c r="IA13" s="188">
        <v>6497</v>
      </c>
      <c r="IB13" s="188">
        <v>1259</v>
      </c>
      <c r="IC13" s="188">
        <v>0</v>
      </c>
      <c r="ID13" s="188">
        <v>0</v>
      </c>
      <c r="IE13" s="188">
        <v>1105</v>
      </c>
      <c r="IF13" s="188">
        <v>0</v>
      </c>
      <c r="IG13" s="188">
        <v>0</v>
      </c>
      <c r="IH13" s="188">
        <v>0</v>
      </c>
      <c r="IJ13" s="188">
        <v>0</v>
      </c>
      <c r="IK13" s="188">
        <v>0</v>
      </c>
      <c r="IL13" s="188">
        <v>1089</v>
      </c>
      <c r="IM13" s="188">
        <v>469</v>
      </c>
      <c r="IN13" s="188">
        <v>0</v>
      </c>
      <c r="IO13" s="188">
        <v>0</v>
      </c>
      <c r="IP13" s="188">
        <v>1346</v>
      </c>
      <c r="IQ13" s="188">
        <v>0</v>
      </c>
      <c r="IR13" s="188">
        <v>0</v>
      </c>
      <c r="IS13" s="188">
        <v>0</v>
      </c>
      <c r="IU13" s="188">
        <v>0</v>
      </c>
      <c r="IV13" s="188">
        <v>0</v>
      </c>
      <c r="IW13" s="188">
        <v>6419</v>
      </c>
      <c r="IX13" s="188">
        <v>1041</v>
      </c>
      <c r="IY13" s="188">
        <v>0</v>
      </c>
      <c r="IZ13" s="188">
        <v>0</v>
      </c>
      <c r="JA13" s="188">
        <v>1136</v>
      </c>
      <c r="JB13" s="188">
        <v>0</v>
      </c>
      <c r="JC13" s="188">
        <v>0</v>
      </c>
      <c r="JD13" s="188">
        <v>0</v>
      </c>
      <c r="JF13" s="188">
        <v>0</v>
      </c>
      <c r="JG13" s="188">
        <v>0</v>
      </c>
      <c r="JH13" s="188">
        <v>6523</v>
      </c>
      <c r="JI13" s="188">
        <v>1427</v>
      </c>
      <c r="JJ13" s="188">
        <v>0</v>
      </c>
      <c r="JK13" s="188">
        <v>0</v>
      </c>
      <c r="JL13" s="188">
        <v>1052</v>
      </c>
      <c r="JM13" s="188">
        <v>0</v>
      </c>
      <c r="JN13" s="188">
        <v>0</v>
      </c>
      <c r="JO13" s="188">
        <v>0</v>
      </c>
      <c r="JQ13" s="188">
        <v>0</v>
      </c>
      <c r="JR13" s="188">
        <v>0</v>
      </c>
      <c r="JS13" s="188">
        <v>1021</v>
      </c>
      <c r="JT13" s="188">
        <v>566</v>
      </c>
      <c r="JU13" s="188">
        <v>0</v>
      </c>
      <c r="JV13" s="188">
        <v>0</v>
      </c>
      <c r="JW13" s="188">
        <v>1406</v>
      </c>
      <c r="JX13" s="188">
        <v>0</v>
      </c>
      <c r="JY13" s="188">
        <v>0</v>
      </c>
      <c r="JZ13" s="188">
        <v>0</v>
      </c>
      <c r="KB13" s="188">
        <v>0</v>
      </c>
      <c r="KC13" s="188">
        <v>0</v>
      </c>
      <c r="KD13" s="188">
        <v>7184</v>
      </c>
      <c r="KE13" s="188">
        <v>778</v>
      </c>
      <c r="KF13" s="188">
        <v>0</v>
      </c>
      <c r="KG13" s="188">
        <v>0</v>
      </c>
      <c r="KH13" s="188">
        <v>1152</v>
      </c>
      <c r="KI13" s="188">
        <v>0</v>
      </c>
      <c r="KJ13" s="188">
        <v>0</v>
      </c>
      <c r="KK13" s="188">
        <v>0</v>
      </c>
      <c r="KM13" s="188">
        <v>0</v>
      </c>
      <c r="KN13" s="188">
        <v>0</v>
      </c>
      <c r="KO13" s="188">
        <v>6286</v>
      </c>
      <c r="KP13" s="188">
        <v>655</v>
      </c>
      <c r="KQ13" s="188">
        <v>0</v>
      </c>
      <c r="KR13" s="188">
        <v>0</v>
      </c>
      <c r="KS13" s="188">
        <v>979</v>
      </c>
      <c r="KT13" s="188">
        <v>0</v>
      </c>
      <c r="KU13" s="188">
        <v>0</v>
      </c>
      <c r="KV13" s="188">
        <v>0</v>
      </c>
      <c r="KX13" s="188">
        <v>0</v>
      </c>
      <c r="KY13" s="188">
        <v>0</v>
      </c>
      <c r="KZ13" s="188">
        <v>559</v>
      </c>
      <c r="LA13" s="188">
        <v>707</v>
      </c>
      <c r="LB13" s="188">
        <v>0</v>
      </c>
      <c r="LC13" s="188">
        <v>0</v>
      </c>
      <c r="LD13" s="188">
        <v>1348</v>
      </c>
      <c r="LE13" s="188">
        <v>0</v>
      </c>
      <c r="LF13" s="188">
        <v>0</v>
      </c>
      <c r="LG13" s="188">
        <v>0</v>
      </c>
      <c r="LI13" s="188">
        <v>0</v>
      </c>
      <c r="LJ13" s="188">
        <v>0</v>
      </c>
      <c r="LK13" s="188">
        <v>5889</v>
      </c>
      <c r="LL13" s="188">
        <v>864</v>
      </c>
      <c r="LM13" s="188">
        <v>0</v>
      </c>
      <c r="LN13" s="188">
        <v>0</v>
      </c>
      <c r="LO13" s="188">
        <v>998</v>
      </c>
      <c r="LP13" s="188">
        <v>0</v>
      </c>
      <c r="LQ13" s="188">
        <v>0</v>
      </c>
      <c r="LR13" s="188">
        <v>0</v>
      </c>
      <c r="LT13" s="188">
        <v>0</v>
      </c>
      <c r="LU13" s="188">
        <v>0</v>
      </c>
      <c r="LV13" s="188">
        <v>1054</v>
      </c>
      <c r="LW13" s="188">
        <v>725</v>
      </c>
      <c r="LX13" s="188">
        <v>0</v>
      </c>
      <c r="LY13" s="188">
        <v>0</v>
      </c>
      <c r="LZ13" s="188">
        <v>1359</v>
      </c>
      <c r="MA13" s="188">
        <v>0</v>
      </c>
      <c r="MB13" s="188">
        <v>0</v>
      </c>
      <c r="MC13" s="188">
        <v>0</v>
      </c>
    </row>
    <row r="14" spans="2:341">
      <c r="B14" s="208">
        <f t="shared" si="0"/>
        <v>0</v>
      </c>
      <c r="C14" s="208">
        <f t="shared" si="1"/>
        <v>0</v>
      </c>
      <c r="D14" s="208">
        <f t="shared" si="2"/>
        <v>3528.1333333333332</v>
      </c>
      <c r="E14" s="208">
        <f t="shared" si="3"/>
        <v>706.7</v>
      </c>
      <c r="F14" s="208">
        <f t="shared" si="4"/>
        <v>0</v>
      </c>
      <c r="G14" s="208">
        <f t="shared" si="5"/>
        <v>0</v>
      </c>
      <c r="H14" s="208">
        <f t="shared" si="6"/>
        <v>1165</v>
      </c>
      <c r="I14" s="208">
        <f t="shared" si="7"/>
        <v>0</v>
      </c>
      <c r="J14" s="208">
        <f t="shared" si="8"/>
        <v>0</v>
      </c>
      <c r="K14" s="208">
        <f t="shared" si="9"/>
        <v>0</v>
      </c>
      <c r="M14" s="188">
        <v>0</v>
      </c>
      <c r="N14" s="188">
        <v>0</v>
      </c>
      <c r="O14" s="188">
        <v>932</v>
      </c>
      <c r="P14" s="188">
        <v>399</v>
      </c>
      <c r="Q14" s="188">
        <v>0</v>
      </c>
      <c r="R14" s="188">
        <v>0</v>
      </c>
      <c r="S14" s="188">
        <v>1419</v>
      </c>
      <c r="T14" s="188">
        <v>0</v>
      </c>
      <c r="U14" s="188">
        <v>0</v>
      </c>
      <c r="V14" s="188">
        <v>0</v>
      </c>
      <c r="X14" s="188">
        <v>0</v>
      </c>
      <c r="Y14" s="188">
        <v>0</v>
      </c>
      <c r="Z14" s="188">
        <v>2187</v>
      </c>
      <c r="AA14" s="188">
        <v>657</v>
      </c>
      <c r="AB14" s="188">
        <v>0</v>
      </c>
      <c r="AC14" s="188">
        <v>0</v>
      </c>
      <c r="AD14" s="188">
        <v>1092</v>
      </c>
      <c r="AE14" s="188">
        <v>0</v>
      </c>
      <c r="AF14" s="188">
        <v>0</v>
      </c>
      <c r="AG14" s="188">
        <v>0</v>
      </c>
      <c r="AI14" s="188">
        <v>0</v>
      </c>
      <c r="AJ14" s="188">
        <v>0</v>
      </c>
      <c r="AK14" s="188">
        <v>6289</v>
      </c>
      <c r="AL14" s="188">
        <v>812</v>
      </c>
      <c r="AM14" s="188">
        <v>0</v>
      </c>
      <c r="AN14" s="188">
        <v>0</v>
      </c>
      <c r="AO14" s="188">
        <v>940</v>
      </c>
      <c r="AP14" s="188">
        <v>0</v>
      </c>
      <c r="AQ14" s="188">
        <v>0</v>
      </c>
      <c r="AR14" s="188">
        <v>0</v>
      </c>
      <c r="AT14" s="188">
        <v>0</v>
      </c>
      <c r="AU14" s="188">
        <v>0</v>
      </c>
      <c r="AV14" s="188">
        <v>1707</v>
      </c>
      <c r="AW14" s="188">
        <v>466</v>
      </c>
      <c r="AX14" s="188">
        <v>0</v>
      </c>
      <c r="AY14" s="188">
        <v>0</v>
      </c>
      <c r="AZ14" s="188">
        <v>1346</v>
      </c>
      <c r="BA14" s="188">
        <v>0</v>
      </c>
      <c r="BB14" s="188">
        <v>0</v>
      </c>
      <c r="BC14" s="188">
        <v>0</v>
      </c>
      <c r="BE14" s="188">
        <v>0</v>
      </c>
      <c r="BF14" s="188">
        <v>0</v>
      </c>
      <c r="BG14" s="188">
        <v>6254</v>
      </c>
      <c r="BH14" s="188">
        <v>1255</v>
      </c>
      <c r="BI14" s="188">
        <v>0</v>
      </c>
      <c r="BJ14" s="188">
        <v>0</v>
      </c>
      <c r="BK14" s="188">
        <v>1072</v>
      </c>
      <c r="BL14" s="188">
        <v>0</v>
      </c>
      <c r="BM14" s="188">
        <v>0</v>
      </c>
      <c r="BN14" s="188">
        <v>0</v>
      </c>
      <c r="BP14" s="188">
        <v>0</v>
      </c>
      <c r="BQ14" s="188">
        <v>0</v>
      </c>
      <c r="BR14" s="188">
        <v>877</v>
      </c>
      <c r="BS14" s="188">
        <v>539</v>
      </c>
      <c r="BT14" s="188">
        <v>0</v>
      </c>
      <c r="BU14" s="188">
        <v>0</v>
      </c>
      <c r="BV14" s="188">
        <v>1328</v>
      </c>
      <c r="BW14" s="188">
        <v>0</v>
      </c>
      <c r="BX14" s="188">
        <v>0</v>
      </c>
      <c r="BY14" s="188">
        <v>0</v>
      </c>
      <c r="CA14" s="188">
        <v>0</v>
      </c>
      <c r="CB14" s="188">
        <v>0</v>
      </c>
      <c r="CC14" s="188">
        <v>7638</v>
      </c>
      <c r="CD14" s="188">
        <v>1049</v>
      </c>
      <c r="CE14" s="188">
        <v>0</v>
      </c>
      <c r="CF14" s="188">
        <v>0</v>
      </c>
      <c r="CG14" s="188">
        <v>1079</v>
      </c>
      <c r="CH14" s="188">
        <v>0</v>
      </c>
      <c r="CI14" s="188">
        <v>0</v>
      </c>
      <c r="CJ14" s="188">
        <v>0</v>
      </c>
      <c r="CL14" s="188">
        <v>0</v>
      </c>
      <c r="CM14" s="188">
        <v>0</v>
      </c>
      <c r="CN14" s="188">
        <v>6374</v>
      </c>
      <c r="CO14" s="188">
        <v>1056</v>
      </c>
      <c r="CP14" s="188">
        <v>0</v>
      </c>
      <c r="CQ14" s="188">
        <v>0</v>
      </c>
      <c r="CR14" s="188">
        <v>1070</v>
      </c>
      <c r="CS14" s="188">
        <v>0</v>
      </c>
      <c r="CT14" s="188">
        <v>0</v>
      </c>
      <c r="CU14" s="188">
        <v>0</v>
      </c>
      <c r="CW14" s="188">
        <v>0</v>
      </c>
      <c r="CX14" s="188">
        <v>0</v>
      </c>
      <c r="CY14" s="188">
        <v>1436</v>
      </c>
      <c r="CZ14" s="188">
        <v>526</v>
      </c>
      <c r="DA14" s="188">
        <v>0</v>
      </c>
      <c r="DB14" s="188">
        <v>0</v>
      </c>
      <c r="DC14" s="188">
        <v>1456</v>
      </c>
      <c r="DD14" s="188">
        <v>0</v>
      </c>
      <c r="DE14" s="188">
        <v>0</v>
      </c>
      <c r="DF14" s="188">
        <v>0</v>
      </c>
      <c r="DH14" s="188">
        <v>0</v>
      </c>
      <c r="DI14" s="188">
        <v>0</v>
      </c>
      <c r="DJ14" s="188">
        <v>2448</v>
      </c>
      <c r="DK14" s="188">
        <v>780</v>
      </c>
      <c r="DL14" s="188">
        <v>0</v>
      </c>
      <c r="DM14" s="188">
        <v>0</v>
      </c>
      <c r="DN14" s="188">
        <f t="shared" si="10"/>
        <v>0</v>
      </c>
      <c r="DO14" s="188">
        <v>0</v>
      </c>
      <c r="DP14" s="188">
        <v>0</v>
      </c>
      <c r="DQ14" s="188">
        <v>0</v>
      </c>
      <c r="DS14" s="188">
        <v>0</v>
      </c>
      <c r="DT14" s="188">
        <v>0</v>
      </c>
      <c r="DU14" s="188">
        <v>917</v>
      </c>
      <c r="DV14" s="188">
        <v>613</v>
      </c>
      <c r="DW14" s="188">
        <v>0</v>
      </c>
      <c r="DX14" s="188">
        <v>0</v>
      </c>
      <c r="DY14" s="188">
        <v>926</v>
      </c>
      <c r="DZ14" s="188">
        <v>0</v>
      </c>
      <c r="EA14" s="188">
        <v>0</v>
      </c>
      <c r="EB14" s="188">
        <v>0</v>
      </c>
      <c r="ED14" s="188">
        <v>0</v>
      </c>
      <c r="EE14" s="188">
        <v>0</v>
      </c>
      <c r="EF14" s="188">
        <v>947</v>
      </c>
      <c r="EG14" s="188">
        <v>327</v>
      </c>
      <c r="EH14" s="188">
        <v>0</v>
      </c>
      <c r="EI14" s="188">
        <v>0</v>
      </c>
      <c r="EJ14" s="188">
        <v>1341</v>
      </c>
      <c r="EK14" s="188">
        <v>0</v>
      </c>
      <c r="EL14" s="188">
        <v>0</v>
      </c>
      <c r="EM14" s="188">
        <v>0</v>
      </c>
      <c r="EO14" s="188">
        <v>0</v>
      </c>
      <c r="EP14" s="188">
        <v>0</v>
      </c>
      <c r="EQ14" s="188">
        <v>5534</v>
      </c>
      <c r="ER14" s="188">
        <v>969</v>
      </c>
      <c r="ES14" s="188">
        <v>0</v>
      </c>
      <c r="ET14" s="188">
        <v>0</v>
      </c>
      <c r="EU14" s="188">
        <v>1374</v>
      </c>
      <c r="EV14" s="188">
        <v>0</v>
      </c>
      <c r="EW14" s="188">
        <v>0</v>
      </c>
      <c r="EX14" s="188">
        <v>0</v>
      </c>
      <c r="EZ14" s="188">
        <v>0</v>
      </c>
      <c r="FA14" s="188">
        <v>0</v>
      </c>
      <c r="FB14" s="188">
        <v>4099</v>
      </c>
      <c r="FC14" s="188">
        <v>674</v>
      </c>
      <c r="FD14" s="188">
        <v>0</v>
      </c>
      <c r="FE14" s="188">
        <v>0</v>
      </c>
      <c r="FF14" s="188">
        <v>1056</v>
      </c>
      <c r="FG14" s="188">
        <v>0</v>
      </c>
      <c r="FH14" s="188">
        <v>0</v>
      </c>
      <c r="FI14" s="188">
        <v>0</v>
      </c>
      <c r="FK14" s="188">
        <v>0</v>
      </c>
      <c r="FL14" s="188">
        <v>0</v>
      </c>
      <c r="FM14" s="188">
        <v>4768</v>
      </c>
      <c r="FN14" s="188">
        <v>595</v>
      </c>
      <c r="FO14" s="188">
        <v>0</v>
      </c>
      <c r="FP14" s="188">
        <v>0</v>
      </c>
      <c r="FQ14" s="188">
        <v>1016</v>
      </c>
      <c r="FR14" s="188">
        <v>0</v>
      </c>
      <c r="FS14" s="188">
        <v>0</v>
      </c>
      <c r="FT14" s="188">
        <v>0</v>
      </c>
      <c r="FV14" s="188">
        <v>0</v>
      </c>
      <c r="FW14" s="188">
        <v>0</v>
      </c>
      <c r="FX14" s="188">
        <v>1329</v>
      </c>
      <c r="FY14" s="188">
        <v>660</v>
      </c>
      <c r="FZ14" s="188">
        <v>0</v>
      </c>
      <c r="GA14" s="188">
        <v>0</v>
      </c>
      <c r="GB14" s="188">
        <v>1190</v>
      </c>
      <c r="GC14" s="188">
        <v>0</v>
      </c>
      <c r="GD14" s="188">
        <v>0</v>
      </c>
      <c r="GE14" s="188">
        <v>0</v>
      </c>
      <c r="GG14" s="188">
        <v>0</v>
      </c>
      <c r="GH14" s="188">
        <v>0</v>
      </c>
      <c r="GI14" s="188">
        <v>6183</v>
      </c>
      <c r="GJ14" s="188">
        <v>513</v>
      </c>
      <c r="GK14" s="188">
        <v>0</v>
      </c>
      <c r="GL14" s="188">
        <v>0</v>
      </c>
      <c r="GM14" s="188">
        <v>1150</v>
      </c>
      <c r="GN14" s="188">
        <v>0</v>
      </c>
      <c r="GO14" s="188">
        <v>0</v>
      </c>
      <c r="GP14" s="188">
        <v>0</v>
      </c>
      <c r="GR14" s="188">
        <v>0</v>
      </c>
      <c r="GS14" s="188">
        <v>0</v>
      </c>
      <c r="GT14" s="188">
        <v>1185</v>
      </c>
      <c r="GU14" s="188">
        <v>559</v>
      </c>
      <c r="GV14" s="188">
        <v>0</v>
      </c>
      <c r="GW14" s="188">
        <v>0</v>
      </c>
      <c r="GX14" s="188">
        <v>1400</v>
      </c>
      <c r="GY14" s="188">
        <v>0</v>
      </c>
      <c r="GZ14" s="188">
        <v>0</v>
      </c>
      <c r="HA14" s="188">
        <v>0</v>
      </c>
      <c r="HC14" s="188">
        <v>0</v>
      </c>
      <c r="HD14" s="188">
        <v>0</v>
      </c>
      <c r="HE14" s="188">
        <v>1564</v>
      </c>
      <c r="HF14" s="188">
        <v>252</v>
      </c>
      <c r="HG14" s="188">
        <v>0</v>
      </c>
      <c r="HH14" s="188">
        <v>0</v>
      </c>
      <c r="HI14" s="188">
        <v>1430</v>
      </c>
      <c r="HJ14" s="188">
        <v>0</v>
      </c>
      <c r="HK14" s="188">
        <v>0</v>
      </c>
      <c r="HL14" s="188">
        <v>0</v>
      </c>
      <c r="HN14" s="188">
        <v>0</v>
      </c>
      <c r="HO14" s="188">
        <v>0</v>
      </c>
      <c r="HP14" s="188">
        <v>964</v>
      </c>
      <c r="HQ14" s="188">
        <v>420</v>
      </c>
      <c r="HR14" s="188">
        <v>0</v>
      </c>
      <c r="HS14" s="188">
        <v>0</v>
      </c>
      <c r="HT14" s="188">
        <v>1384</v>
      </c>
      <c r="HU14" s="188">
        <v>0</v>
      </c>
      <c r="HV14" s="188">
        <v>0</v>
      </c>
      <c r="HW14" s="188">
        <v>0</v>
      </c>
      <c r="HY14" s="188">
        <v>0</v>
      </c>
      <c r="HZ14" s="188">
        <v>0</v>
      </c>
      <c r="IA14" s="188">
        <v>6428</v>
      </c>
      <c r="IB14" s="188">
        <v>1150</v>
      </c>
      <c r="IC14" s="188">
        <v>0</v>
      </c>
      <c r="ID14" s="188">
        <v>0</v>
      </c>
      <c r="IE14" s="188">
        <v>1105</v>
      </c>
      <c r="IF14" s="188">
        <v>0</v>
      </c>
      <c r="IG14" s="188">
        <v>0</v>
      </c>
      <c r="IH14" s="188">
        <v>0</v>
      </c>
      <c r="IJ14" s="188">
        <v>0</v>
      </c>
      <c r="IK14" s="188">
        <v>0</v>
      </c>
      <c r="IL14" s="188">
        <v>1085</v>
      </c>
      <c r="IM14" s="188">
        <v>454</v>
      </c>
      <c r="IN14" s="188">
        <v>0</v>
      </c>
      <c r="IO14" s="188">
        <v>0</v>
      </c>
      <c r="IP14" s="188">
        <v>1346</v>
      </c>
      <c r="IQ14" s="188">
        <v>0</v>
      </c>
      <c r="IR14" s="188">
        <v>0</v>
      </c>
      <c r="IS14" s="188">
        <v>0</v>
      </c>
      <c r="IU14" s="188">
        <v>0</v>
      </c>
      <c r="IV14" s="188">
        <v>0</v>
      </c>
      <c r="IW14" s="188">
        <v>6375</v>
      </c>
      <c r="IX14" s="188">
        <v>995</v>
      </c>
      <c r="IY14" s="188">
        <v>0</v>
      </c>
      <c r="IZ14" s="188">
        <v>0</v>
      </c>
      <c r="JA14" s="188">
        <v>1136</v>
      </c>
      <c r="JB14" s="188">
        <v>0</v>
      </c>
      <c r="JC14" s="188">
        <v>0</v>
      </c>
      <c r="JD14" s="188">
        <v>0</v>
      </c>
      <c r="JF14" s="188">
        <v>0</v>
      </c>
      <c r="JG14" s="188">
        <v>0</v>
      </c>
      <c r="JH14" s="188">
        <v>6420</v>
      </c>
      <c r="JI14" s="188">
        <v>1335</v>
      </c>
      <c r="JJ14" s="188">
        <v>0</v>
      </c>
      <c r="JK14" s="188">
        <v>0</v>
      </c>
      <c r="JL14" s="188">
        <v>1052</v>
      </c>
      <c r="JM14" s="188">
        <v>0</v>
      </c>
      <c r="JN14" s="188">
        <v>0</v>
      </c>
      <c r="JO14" s="188">
        <v>0</v>
      </c>
      <c r="JQ14" s="188">
        <v>0</v>
      </c>
      <c r="JR14" s="188">
        <v>0</v>
      </c>
      <c r="JS14" s="188">
        <v>1063</v>
      </c>
      <c r="JT14" s="188">
        <v>574</v>
      </c>
      <c r="JU14" s="188">
        <v>0</v>
      </c>
      <c r="JV14" s="188">
        <v>0</v>
      </c>
      <c r="JW14" s="188">
        <v>1406</v>
      </c>
      <c r="JX14" s="188">
        <v>0</v>
      </c>
      <c r="JY14" s="188">
        <v>0</v>
      </c>
      <c r="JZ14" s="188">
        <v>0</v>
      </c>
      <c r="KB14" s="188">
        <v>0</v>
      </c>
      <c r="KC14" s="188">
        <v>0</v>
      </c>
      <c r="KD14" s="188">
        <v>7179</v>
      </c>
      <c r="KE14" s="188">
        <v>737</v>
      </c>
      <c r="KF14" s="188">
        <v>0</v>
      </c>
      <c r="KG14" s="188">
        <v>0</v>
      </c>
      <c r="KH14" s="188">
        <v>1152</v>
      </c>
      <c r="KI14" s="188">
        <v>0</v>
      </c>
      <c r="KJ14" s="188">
        <v>0</v>
      </c>
      <c r="KK14" s="188">
        <v>0</v>
      </c>
      <c r="KM14" s="188">
        <v>0</v>
      </c>
      <c r="KN14" s="188">
        <v>0</v>
      </c>
      <c r="KO14" s="188">
        <v>6277</v>
      </c>
      <c r="KP14" s="188">
        <v>673</v>
      </c>
      <c r="KQ14" s="188">
        <v>0</v>
      </c>
      <c r="KR14" s="188">
        <v>0</v>
      </c>
      <c r="KS14" s="188">
        <v>979</v>
      </c>
      <c r="KT14" s="188">
        <v>0</v>
      </c>
      <c r="KU14" s="188">
        <v>0</v>
      </c>
      <c r="KV14" s="188">
        <v>0</v>
      </c>
      <c r="KX14" s="188">
        <v>0</v>
      </c>
      <c r="KY14" s="188">
        <v>0</v>
      </c>
      <c r="KZ14" s="188">
        <v>539</v>
      </c>
      <c r="LA14" s="188">
        <v>645</v>
      </c>
      <c r="LB14" s="188">
        <v>0</v>
      </c>
      <c r="LC14" s="188">
        <v>0</v>
      </c>
      <c r="LD14" s="188">
        <v>1348</v>
      </c>
      <c r="LE14" s="188">
        <v>0</v>
      </c>
      <c r="LF14" s="188">
        <v>0</v>
      </c>
      <c r="LG14" s="188">
        <v>0</v>
      </c>
      <c r="LI14" s="188">
        <v>0</v>
      </c>
      <c r="LJ14" s="188">
        <v>0</v>
      </c>
      <c r="LK14" s="188">
        <v>5741</v>
      </c>
      <c r="LL14" s="188">
        <v>798</v>
      </c>
      <c r="LM14" s="188">
        <v>0</v>
      </c>
      <c r="LN14" s="188">
        <v>0</v>
      </c>
      <c r="LO14" s="188">
        <v>998</v>
      </c>
      <c r="LP14" s="188">
        <v>0</v>
      </c>
      <c r="LQ14" s="188">
        <v>0</v>
      </c>
      <c r="LR14" s="188">
        <v>0</v>
      </c>
      <c r="LT14" s="188">
        <v>0</v>
      </c>
      <c r="LU14" s="188">
        <v>0</v>
      </c>
      <c r="LV14" s="188">
        <v>1105</v>
      </c>
      <c r="LW14" s="188">
        <v>719</v>
      </c>
      <c r="LX14" s="188">
        <v>0</v>
      </c>
      <c r="LY14" s="188">
        <v>0</v>
      </c>
      <c r="LZ14" s="188">
        <v>1359</v>
      </c>
      <c r="MA14" s="188">
        <v>0</v>
      </c>
      <c r="MB14" s="188">
        <v>0</v>
      </c>
      <c r="MC14" s="188">
        <v>0</v>
      </c>
    </row>
    <row r="15" spans="2:341">
      <c r="B15" s="208">
        <f t="shared" si="0"/>
        <v>0</v>
      </c>
      <c r="C15" s="208">
        <f t="shared" si="1"/>
        <v>0</v>
      </c>
      <c r="D15" s="208">
        <f t="shared" si="2"/>
        <v>3494.3333333333335</v>
      </c>
      <c r="E15" s="208">
        <f t="shared" si="3"/>
        <v>684.36666666666667</v>
      </c>
      <c r="F15" s="208">
        <f t="shared" si="4"/>
        <v>0</v>
      </c>
      <c r="G15" s="208">
        <f t="shared" si="5"/>
        <v>0</v>
      </c>
      <c r="H15" s="208">
        <f t="shared" si="6"/>
        <v>1165</v>
      </c>
      <c r="I15" s="208">
        <f t="shared" si="7"/>
        <v>0</v>
      </c>
      <c r="J15" s="208">
        <f t="shared" si="8"/>
        <v>0</v>
      </c>
      <c r="K15" s="208">
        <f t="shared" si="9"/>
        <v>0</v>
      </c>
      <c r="M15" s="188">
        <v>0</v>
      </c>
      <c r="N15" s="188">
        <v>0</v>
      </c>
      <c r="O15" s="188">
        <v>981</v>
      </c>
      <c r="P15" s="188">
        <v>418</v>
      </c>
      <c r="Q15" s="188">
        <v>0</v>
      </c>
      <c r="R15" s="188">
        <v>0</v>
      </c>
      <c r="S15" s="188">
        <v>1420</v>
      </c>
      <c r="T15" s="188">
        <v>0</v>
      </c>
      <c r="U15" s="188">
        <v>0</v>
      </c>
      <c r="V15" s="188">
        <v>0</v>
      </c>
      <c r="X15" s="188">
        <v>0</v>
      </c>
      <c r="Y15" s="188">
        <v>0</v>
      </c>
      <c r="Z15" s="188">
        <v>2228</v>
      </c>
      <c r="AA15" s="188">
        <v>663</v>
      </c>
      <c r="AB15" s="188">
        <v>0</v>
      </c>
      <c r="AC15" s="188">
        <v>0</v>
      </c>
      <c r="AD15" s="188">
        <v>1092</v>
      </c>
      <c r="AE15" s="188">
        <v>0</v>
      </c>
      <c r="AF15" s="188">
        <v>0</v>
      </c>
      <c r="AG15" s="188">
        <v>0</v>
      </c>
      <c r="AI15" s="188">
        <v>0</v>
      </c>
      <c r="AJ15" s="188">
        <v>0</v>
      </c>
      <c r="AK15" s="188">
        <v>6249</v>
      </c>
      <c r="AL15" s="188">
        <v>799</v>
      </c>
      <c r="AM15" s="188">
        <v>0</v>
      </c>
      <c r="AN15" s="188">
        <v>0</v>
      </c>
      <c r="AO15" s="188">
        <v>940</v>
      </c>
      <c r="AP15" s="188">
        <v>0</v>
      </c>
      <c r="AQ15" s="188">
        <v>0</v>
      </c>
      <c r="AR15" s="188">
        <v>0</v>
      </c>
      <c r="AT15" s="188">
        <v>0</v>
      </c>
      <c r="AU15" s="188">
        <v>0</v>
      </c>
      <c r="AV15" s="188">
        <v>1652</v>
      </c>
      <c r="AW15" s="188">
        <v>427</v>
      </c>
      <c r="AX15" s="188">
        <v>0</v>
      </c>
      <c r="AY15" s="188">
        <v>0</v>
      </c>
      <c r="AZ15" s="188">
        <v>1344</v>
      </c>
      <c r="BA15" s="188">
        <v>0</v>
      </c>
      <c r="BB15" s="188">
        <v>0</v>
      </c>
      <c r="BC15" s="188">
        <v>0</v>
      </c>
      <c r="BE15" s="188">
        <v>0</v>
      </c>
      <c r="BF15" s="188">
        <v>0</v>
      </c>
      <c r="BG15" s="188">
        <v>6301</v>
      </c>
      <c r="BH15" s="188">
        <v>1233</v>
      </c>
      <c r="BI15" s="188">
        <v>0</v>
      </c>
      <c r="BJ15" s="188">
        <v>0</v>
      </c>
      <c r="BK15" s="188">
        <v>1072</v>
      </c>
      <c r="BL15" s="188">
        <v>0</v>
      </c>
      <c r="BM15" s="188">
        <v>0</v>
      </c>
      <c r="BN15" s="188">
        <v>0</v>
      </c>
      <c r="BP15" s="188">
        <v>0</v>
      </c>
      <c r="BQ15" s="188">
        <v>0</v>
      </c>
      <c r="BR15" s="188">
        <v>858</v>
      </c>
      <c r="BS15" s="188">
        <v>517</v>
      </c>
      <c r="BT15" s="188">
        <v>0</v>
      </c>
      <c r="BU15" s="188">
        <v>0</v>
      </c>
      <c r="BV15" s="188">
        <v>1328</v>
      </c>
      <c r="BW15" s="188">
        <v>0</v>
      </c>
      <c r="BX15" s="188">
        <v>0</v>
      </c>
      <c r="BY15" s="188">
        <v>0</v>
      </c>
      <c r="CA15" s="188">
        <v>0</v>
      </c>
      <c r="CB15" s="188">
        <v>0</v>
      </c>
      <c r="CC15" s="188">
        <v>7601</v>
      </c>
      <c r="CD15" s="188">
        <v>1037</v>
      </c>
      <c r="CE15" s="188">
        <v>0</v>
      </c>
      <c r="CF15" s="188">
        <v>0</v>
      </c>
      <c r="CG15" s="188">
        <v>1079</v>
      </c>
      <c r="CH15" s="188">
        <v>0</v>
      </c>
      <c r="CI15" s="188">
        <v>0</v>
      </c>
      <c r="CJ15" s="188">
        <v>0</v>
      </c>
      <c r="CL15" s="188">
        <v>0</v>
      </c>
      <c r="CM15" s="188">
        <v>0</v>
      </c>
      <c r="CN15" s="188">
        <v>6352</v>
      </c>
      <c r="CO15" s="188">
        <v>1055</v>
      </c>
      <c r="CP15" s="188">
        <v>0</v>
      </c>
      <c r="CQ15" s="188">
        <v>0</v>
      </c>
      <c r="CR15" s="188">
        <v>1070</v>
      </c>
      <c r="CS15" s="188">
        <v>0</v>
      </c>
      <c r="CT15" s="188">
        <v>0</v>
      </c>
      <c r="CU15" s="188">
        <v>0</v>
      </c>
      <c r="CW15" s="188">
        <v>0</v>
      </c>
      <c r="CX15" s="188">
        <v>0</v>
      </c>
      <c r="CY15" s="188">
        <v>1460</v>
      </c>
      <c r="CZ15" s="188">
        <v>522</v>
      </c>
      <c r="DA15" s="188">
        <v>0</v>
      </c>
      <c r="DB15" s="188">
        <v>0</v>
      </c>
      <c r="DC15" s="188">
        <v>1458</v>
      </c>
      <c r="DD15" s="188">
        <v>0</v>
      </c>
      <c r="DE15" s="188">
        <v>0</v>
      </c>
      <c r="DF15" s="188">
        <v>0</v>
      </c>
      <c r="DH15" s="188">
        <v>0</v>
      </c>
      <c r="DI15" s="188">
        <v>0</v>
      </c>
      <c r="DJ15" s="188">
        <v>2386</v>
      </c>
      <c r="DK15" s="188">
        <v>741</v>
      </c>
      <c r="DL15" s="188">
        <v>0</v>
      </c>
      <c r="DM15" s="188">
        <v>0</v>
      </c>
      <c r="DN15" s="188">
        <f t="shared" si="10"/>
        <v>0</v>
      </c>
      <c r="DO15" s="188">
        <v>0</v>
      </c>
      <c r="DP15" s="188">
        <v>0</v>
      </c>
      <c r="DQ15" s="188">
        <v>0</v>
      </c>
      <c r="DS15" s="188">
        <v>0</v>
      </c>
      <c r="DT15" s="188">
        <v>0</v>
      </c>
      <c r="DU15" s="188">
        <v>878</v>
      </c>
      <c r="DV15" s="188">
        <v>529</v>
      </c>
      <c r="DW15" s="188">
        <v>0</v>
      </c>
      <c r="DX15" s="188">
        <v>0</v>
      </c>
      <c r="DY15" s="188">
        <v>926</v>
      </c>
      <c r="DZ15" s="188">
        <v>0</v>
      </c>
      <c r="EA15" s="188">
        <v>0</v>
      </c>
      <c r="EB15" s="188">
        <v>0</v>
      </c>
      <c r="ED15" s="188">
        <v>0</v>
      </c>
      <c r="EE15" s="188">
        <v>0</v>
      </c>
      <c r="EF15" s="188">
        <v>931</v>
      </c>
      <c r="EG15" s="188">
        <v>310</v>
      </c>
      <c r="EH15" s="188">
        <v>0</v>
      </c>
      <c r="EI15" s="188">
        <v>0</v>
      </c>
      <c r="EJ15" s="188">
        <v>1341</v>
      </c>
      <c r="EK15" s="188">
        <v>0</v>
      </c>
      <c r="EL15" s="188">
        <v>0</v>
      </c>
      <c r="EM15" s="188">
        <v>0</v>
      </c>
      <c r="EO15" s="188">
        <v>0</v>
      </c>
      <c r="EP15" s="188">
        <v>0</v>
      </c>
      <c r="EQ15" s="188">
        <v>5521</v>
      </c>
      <c r="ER15" s="188">
        <v>900</v>
      </c>
      <c r="ES15" s="188">
        <v>0</v>
      </c>
      <c r="ET15" s="188">
        <v>0</v>
      </c>
      <c r="EU15" s="188">
        <v>1372</v>
      </c>
      <c r="EV15" s="188">
        <v>0</v>
      </c>
      <c r="EW15" s="188">
        <v>0</v>
      </c>
      <c r="EX15" s="188">
        <v>0</v>
      </c>
      <c r="EZ15" s="188">
        <v>0</v>
      </c>
      <c r="FA15" s="188">
        <v>0</v>
      </c>
      <c r="FB15" s="188">
        <v>4106</v>
      </c>
      <c r="FC15" s="188">
        <v>676</v>
      </c>
      <c r="FD15" s="188">
        <v>0</v>
      </c>
      <c r="FE15" s="188">
        <v>0</v>
      </c>
      <c r="FF15" s="188">
        <v>1056</v>
      </c>
      <c r="FG15" s="188">
        <v>0</v>
      </c>
      <c r="FH15" s="188">
        <v>0</v>
      </c>
      <c r="FI15" s="188">
        <v>0</v>
      </c>
      <c r="FK15" s="188">
        <v>0</v>
      </c>
      <c r="FL15" s="188">
        <v>0</v>
      </c>
      <c r="FM15" s="188">
        <v>4686</v>
      </c>
      <c r="FN15" s="188">
        <v>590</v>
      </c>
      <c r="FO15" s="188">
        <v>0</v>
      </c>
      <c r="FP15" s="188">
        <v>0</v>
      </c>
      <c r="FQ15" s="188">
        <v>1016</v>
      </c>
      <c r="FR15" s="188">
        <v>0</v>
      </c>
      <c r="FS15" s="188">
        <v>0</v>
      </c>
      <c r="FT15" s="188">
        <v>0</v>
      </c>
      <c r="FV15" s="188">
        <v>0</v>
      </c>
      <c r="FW15" s="188">
        <v>0</v>
      </c>
      <c r="FX15" s="188">
        <v>1353</v>
      </c>
      <c r="FY15" s="188">
        <v>621</v>
      </c>
      <c r="FZ15" s="188">
        <v>0</v>
      </c>
      <c r="GA15" s="188">
        <v>0</v>
      </c>
      <c r="GB15" s="188">
        <v>1190</v>
      </c>
      <c r="GC15" s="188">
        <v>0</v>
      </c>
      <c r="GD15" s="188">
        <v>0</v>
      </c>
      <c r="GE15" s="188">
        <v>0</v>
      </c>
      <c r="GG15" s="188">
        <v>0</v>
      </c>
      <c r="GH15" s="188">
        <v>0</v>
      </c>
      <c r="GI15" s="188">
        <v>6119</v>
      </c>
      <c r="GJ15" s="188">
        <v>517</v>
      </c>
      <c r="GK15" s="188">
        <v>0</v>
      </c>
      <c r="GL15" s="188">
        <v>0</v>
      </c>
      <c r="GM15" s="188">
        <v>1150</v>
      </c>
      <c r="GN15" s="188">
        <v>0</v>
      </c>
      <c r="GO15" s="188">
        <v>0</v>
      </c>
      <c r="GP15" s="188">
        <v>0</v>
      </c>
      <c r="GR15" s="188">
        <v>0</v>
      </c>
      <c r="GS15" s="188">
        <v>0</v>
      </c>
      <c r="GT15" s="188">
        <v>1133</v>
      </c>
      <c r="GU15" s="188">
        <v>539</v>
      </c>
      <c r="GV15" s="188">
        <v>0</v>
      </c>
      <c r="GW15" s="188">
        <v>0</v>
      </c>
      <c r="GX15" s="188">
        <v>1400</v>
      </c>
      <c r="GY15" s="188">
        <v>0</v>
      </c>
      <c r="GZ15" s="188">
        <v>0</v>
      </c>
      <c r="HA15" s="188">
        <v>0</v>
      </c>
      <c r="HC15" s="188">
        <v>0</v>
      </c>
      <c r="HD15" s="188">
        <v>0</v>
      </c>
      <c r="HE15" s="188">
        <v>1502</v>
      </c>
      <c r="HF15" s="188">
        <v>195</v>
      </c>
      <c r="HG15" s="188">
        <v>0</v>
      </c>
      <c r="HH15" s="188">
        <v>0</v>
      </c>
      <c r="HI15" s="188">
        <v>1430</v>
      </c>
      <c r="HJ15" s="188">
        <v>0</v>
      </c>
      <c r="HK15" s="188">
        <v>0</v>
      </c>
      <c r="HL15" s="188">
        <v>0</v>
      </c>
      <c r="HN15" s="188">
        <v>0</v>
      </c>
      <c r="HO15" s="188">
        <v>0</v>
      </c>
      <c r="HP15" s="188">
        <v>917</v>
      </c>
      <c r="HQ15" s="188">
        <v>407</v>
      </c>
      <c r="HR15" s="188">
        <v>0</v>
      </c>
      <c r="HS15" s="188">
        <v>0</v>
      </c>
      <c r="HT15" s="188">
        <v>1385</v>
      </c>
      <c r="HU15" s="188">
        <v>0</v>
      </c>
      <c r="HV15" s="188">
        <v>0</v>
      </c>
      <c r="HW15" s="188">
        <v>0</v>
      </c>
      <c r="HY15" s="188">
        <v>0</v>
      </c>
      <c r="HZ15" s="188">
        <v>0</v>
      </c>
      <c r="IA15" s="188">
        <v>6393</v>
      </c>
      <c r="IB15" s="188">
        <v>1115</v>
      </c>
      <c r="IC15" s="188">
        <v>0</v>
      </c>
      <c r="ID15" s="188">
        <v>0</v>
      </c>
      <c r="IE15" s="188">
        <v>1105</v>
      </c>
      <c r="IF15" s="188">
        <v>0</v>
      </c>
      <c r="IG15" s="188">
        <v>0</v>
      </c>
      <c r="IH15" s="188">
        <v>0</v>
      </c>
      <c r="IJ15" s="188">
        <v>0</v>
      </c>
      <c r="IK15" s="188">
        <v>0</v>
      </c>
      <c r="IL15" s="188">
        <v>1060</v>
      </c>
      <c r="IM15" s="188">
        <v>424</v>
      </c>
      <c r="IN15" s="188">
        <v>0</v>
      </c>
      <c r="IO15" s="188">
        <v>0</v>
      </c>
      <c r="IP15" s="188">
        <v>1346</v>
      </c>
      <c r="IQ15" s="188">
        <v>0</v>
      </c>
      <c r="IR15" s="188">
        <v>0</v>
      </c>
      <c r="IS15" s="188">
        <v>0</v>
      </c>
      <c r="IU15" s="188">
        <v>0</v>
      </c>
      <c r="IV15" s="188">
        <v>0</v>
      </c>
      <c r="IW15" s="188">
        <v>6344</v>
      </c>
      <c r="IX15" s="188">
        <v>926</v>
      </c>
      <c r="IY15" s="188">
        <v>0</v>
      </c>
      <c r="IZ15" s="188">
        <v>0</v>
      </c>
      <c r="JA15" s="188">
        <v>1136</v>
      </c>
      <c r="JB15" s="188">
        <v>0</v>
      </c>
      <c r="JC15" s="188">
        <v>0</v>
      </c>
      <c r="JD15" s="188">
        <v>0</v>
      </c>
      <c r="JF15" s="188">
        <v>0</v>
      </c>
      <c r="JG15" s="188">
        <v>0</v>
      </c>
      <c r="JH15" s="188">
        <v>6352</v>
      </c>
      <c r="JI15" s="188">
        <v>1359</v>
      </c>
      <c r="JJ15" s="188">
        <v>0</v>
      </c>
      <c r="JK15" s="188">
        <v>0</v>
      </c>
      <c r="JL15" s="188">
        <v>1052</v>
      </c>
      <c r="JM15" s="188">
        <v>0</v>
      </c>
      <c r="JN15" s="188">
        <v>0</v>
      </c>
      <c r="JO15" s="188">
        <v>0</v>
      </c>
      <c r="JQ15" s="188">
        <v>0</v>
      </c>
      <c r="JR15" s="188">
        <v>0</v>
      </c>
      <c r="JS15" s="188">
        <v>1046</v>
      </c>
      <c r="JT15" s="188">
        <v>548</v>
      </c>
      <c r="JU15" s="188">
        <v>0</v>
      </c>
      <c r="JV15" s="188">
        <v>0</v>
      </c>
      <c r="JW15" s="188">
        <v>1406</v>
      </c>
      <c r="JX15" s="188">
        <v>0</v>
      </c>
      <c r="JY15" s="188">
        <v>0</v>
      </c>
      <c r="JZ15" s="188">
        <v>0</v>
      </c>
      <c r="KB15" s="188">
        <v>0</v>
      </c>
      <c r="KC15" s="188">
        <v>0</v>
      </c>
      <c r="KD15" s="188">
        <v>7178</v>
      </c>
      <c r="KE15" s="188">
        <v>779</v>
      </c>
      <c r="KF15" s="188">
        <v>0</v>
      </c>
      <c r="KG15" s="188">
        <v>0</v>
      </c>
      <c r="KH15" s="188">
        <v>1152</v>
      </c>
      <c r="KI15" s="188">
        <v>0</v>
      </c>
      <c r="KJ15" s="188">
        <v>0</v>
      </c>
      <c r="KK15" s="188">
        <v>0</v>
      </c>
      <c r="KM15" s="188">
        <v>0</v>
      </c>
      <c r="KN15" s="188">
        <v>0</v>
      </c>
      <c r="KO15" s="188">
        <v>6114</v>
      </c>
      <c r="KP15" s="188">
        <v>645</v>
      </c>
      <c r="KQ15" s="188">
        <v>0</v>
      </c>
      <c r="KR15" s="188">
        <v>0</v>
      </c>
      <c r="KS15" s="188">
        <v>979</v>
      </c>
      <c r="KT15" s="188">
        <v>0</v>
      </c>
      <c r="KU15" s="188">
        <v>0</v>
      </c>
      <c r="KV15" s="188">
        <v>0</v>
      </c>
      <c r="KX15" s="188">
        <v>0</v>
      </c>
      <c r="KY15" s="188">
        <v>0</v>
      </c>
      <c r="KZ15" s="188">
        <v>536</v>
      </c>
      <c r="LA15" s="188">
        <v>589</v>
      </c>
      <c r="LB15" s="188">
        <v>0</v>
      </c>
      <c r="LC15" s="188">
        <v>0</v>
      </c>
      <c r="LD15" s="188">
        <v>1348</v>
      </c>
      <c r="LE15" s="188">
        <v>0</v>
      </c>
      <c r="LF15" s="188">
        <v>0</v>
      </c>
      <c r="LG15" s="188">
        <v>0</v>
      </c>
      <c r="LI15" s="188">
        <v>0</v>
      </c>
      <c r="LJ15" s="188">
        <v>0</v>
      </c>
      <c r="LK15" s="188">
        <v>5456</v>
      </c>
      <c r="LL15" s="188">
        <v>764</v>
      </c>
      <c r="LM15" s="188">
        <v>0</v>
      </c>
      <c r="LN15" s="188">
        <v>0</v>
      </c>
      <c r="LO15" s="188">
        <v>998</v>
      </c>
      <c r="LP15" s="188">
        <v>0</v>
      </c>
      <c r="LQ15" s="188">
        <v>0</v>
      </c>
      <c r="LR15" s="188">
        <v>0</v>
      </c>
      <c r="LT15" s="188">
        <v>0</v>
      </c>
      <c r="LU15" s="188">
        <v>0</v>
      </c>
      <c r="LV15" s="188">
        <v>1137</v>
      </c>
      <c r="LW15" s="188">
        <v>686</v>
      </c>
      <c r="LX15" s="188">
        <v>0</v>
      </c>
      <c r="LY15" s="188">
        <v>0</v>
      </c>
      <c r="LZ15" s="188">
        <v>1359</v>
      </c>
      <c r="MA15" s="188">
        <v>0</v>
      </c>
      <c r="MB15" s="188">
        <v>0</v>
      </c>
      <c r="MC15" s="188">
        <v>0</v>
      </c>
    </row>
    <row r="16" spans="2:341">
      <c r="B16" s="208">
        <f t="shared" si="0"/>
        <v>0</v>
      </c>
      <c r="C16" s="208">
        <f t="shared" si="1"/>
        <v>0</v>
      </c>
      <c r="D16" s="208">
        <f t="shared" si="2"/>
        <v>3468.7666666666669</v>
      </c>
      <c r="E16" s="208">
        <f t="shared" si="3"/>
        <v>658.9666666666667</v>
      </c>
      <c r="F16" s="208">
        <f t="shared" si="4"/>
        <v>0</v>
      </c>
      <c r="G16" s="208">
        <f t="shared" si="5"/>
        <v>0</v>
      </c>
      <c r="H16" s="208">
        <f t="shared" si="6"/>
        <v>1165.0999999999999</v>
      </c>
      <c r="I16" s="208">
        <f t="shared" si="7"/>
        <v>0</v>
      </c>
      <c r="J16" s="208">
        <f t="shared" si="8"/>
        <v>0</v>
      </c>
      <c r="K16" s="208">
        <f t="shared" si="9"/>
        <v>0</v>
      </c>
      <c r="M16" s="188">
        <v>0</v>
      </c>
      <c r="N16" s="188">
        <v>0</v>
      </c>
      <c r="O16" s="188">
        <v>1005</v>
      </c>
      <c r="P16" s="188">
        <v>450</v>
      </c>
      <c r="Q16" s="188">
        <v>0</v>
      </c>
      <c r="R16" s="188">
        <v>0</v>
      </c>
      <c r="S16" s="188">
        <v>1420</v>
      </c>
      <c r="T16" s="188">
        <v>0</v>
      </c>
      <c r="U16" s="188">
        <v>0</v>
      </c>
      <c r="V16" s="188">
        <v>0</v>
      </c>
      <c r="X16" s="188">
        <v>0</v>
      </c>
      <c r="Y16" s="188">
        <v>0</v>
      </c>
      <c r="Z16" s="188">
        <v>2233</v>
      </c>
      <c r="AA16" s="188">
        <v>691</v>
      </c>
      <c r="AB16" s="188">
        <v>0</v>
      </c>
      <c r="AC16" s="188">
        <v>0</v>
      </c>
      <c r="AD16" s="188">
        <v>1092</v>
      </c>
      <c r="AE16" s="188">
        <v>0</v>
      </c>
      <c r="AF16" s="188">
        <v>0</v>
      </c>
      <c r="AG16" s="188">
        <v>0</v>
      </c>
      <c r="AI16" s="188">
        <v>0</v>
      </c>
      <c r="AJ16" s="188">
        <v>0</v>
      </c>
      <c r="AK16" s="188">
        <v>6246</v>
      </c>
      <c r="AL16" s="188">
        <v>828</v>
      </c>
      <c r="AM16" s="188">
        <v>0</v>
      </c>
      <c r="AN16" s="188">
        <v>0</v>
      </c>
      <c r="AO16" s="188">
        <v>940</v>
      </c>
      <c r="AP16" s="188">
        <v>0</v>
      </c>
      <c r="AQ16" s="188">
        <v>0</v>
      </c>
      <c r="AR16" s="188">
        <v>0</v>
      </c>
      <c r="AT16" s="188">
        <v>0</v>
      </c>
      <c r="AU16" s="188">
        <v>0</v>
      </c>
      <c r="AV16" s="188">
        <v>1638</v>
      </c>
      <c r="AW16" s="188">
        <v>416</v>
      </c>
      <c r="AX16" s="188">
        <v>0</v>
      </c>
      <c r="AY16" s="188">
        <v>0</v>
      </c>
      <c r="AZ16" s="188">
        <v>1345</v>
      </c>
      <c r="BA16" s="188">
        <v>0</v>
      </c>
      <c r="BB16" s="188">
        <v>0</v>
      </c>
      <c r="BC16" s="188">
        <v>0</v>
      </c>
      <c r="BE16" s="188">
        <v>0</v>
      </c>
      <c r="BF16" s="188">
        <v>0</v>
      </c>
      <c r="BG16" s="188">
        <v>6210</v>
      </c>
      <c r="BH16" s="188">
        <v>1136</v>
      </c>
      <c r="BI16" s="188">
        <v>0</v>
      </c>
      <c r="BJ16" s="188">
        <v>0</v>
      </c>
      <c r="BK16" s="188">
        <v>1072</v>
      </c>
      <c r="BL16" s="188">
        <v>0</v>
      </c>
      <c r="BM16" s="188">
        <v>0</v>
      </c>
      <c r="BN16" s="188">
        <v>0</v>
      </c>
      <c r="BP16" s="188">
        <v>0</v>
      </c>
      <c r="BQ16" s="188">
        <v>0</v>
      </c>
      <c r="BR16" s="188">
        <v>852</v>
      </c>
      <c r="BS16" s="188">
        <v>486</v>
      </c>
      <c r="BT16" s="188">
        <v>0</v>
      </c>
      <c r="BU16" s="188">
        <v>0</v>
      </c>
      <c r="BV16" s="188">
        <v>1328</v>
      </c>
      <c r="BW16" s="188">
        <v>0</v>
      </c>
      <c r="BX16" s="188">
        <v>0</v>
      </c>
      <c r="BY16" s="188">
        <v>0</v>
      </c>
      <c r="CA16" s="188">
        <v>0</v>
      </c>
      <c r="CB16" s="188">
        <v>0</v>
      </c>
      <c r="CC16" s="188">
        <v>7572</v>
      </c>
      <c r="CD16" s="188">
        <v>1014</v>
      </c>
      <c r="CE16" s="188">
        <v>0</v>
      </c>
      <c r="CF16" s="188">
        <v>0</v>
      </c>
      <c r="CG16" s="188">
        <v>1079</v>
      </c>
      <c r="CH16" s="188">
        <v>0</v>
      </c>
      <c r="CI16" s="188">
        <v>0</v>
      </c>
      <c r="CJ16" s="188">
        <v>0</v>
      </c>
      <c r="CL16" s="188">
        <v>0</v>
      </c>
      <c r="CM16" s="188">
        <v>0</v>
      </c>
      <c r="CN16" s="188">
        <v>6315</v>
      </c>
      <c r="CO16" s="188">
        <v>1008</v>
      </c>
      <c r="CP16" s="188">
        <v>0</v>
      </c>
      <c r="CQ16" s="188">
        <v>0</v>
      </c>
      <c r="CR16" s="188">
        <v>1070</v>
      </c>
      <c r="CS16" s="188">
        <v>0</v>
      </c>
      <c r="CT16" s="188">
        <v>0</v>
      </c>
      <c r="CU16" s="188">
        <v>0</v>
      </c>
      <c r="CW16" s="188">
        <v>0</v>
      </c>
      <c r="CX16" s="188">
        <v>0</v>
      </c>
      <c r="CY16" s="188">
        <v>1477</v>
      </c>
      <c r="CZ16" s="188">
        <v>518</v>
      </c>
      <c r="DA16" s="188">
        <v>0</v>
      </c>
      <c r="DB16" s="188">
        <v>0</v>
      </c>
      <c r="DC16" s="188">
        <v>1459</v>
      </c>
      <c r="DD16" s="188">
        <v>0</v>
      </c>
      <c r="DE16" s="188">
        <v>0</v>
      </c>
      <c r="DF16" s="188">
        <v>0</v>
      </c>
      <c r="DH16" s="188">
        <v>0</v>
      </c>
      <c r="DI16" s="188">
        <v>0</v>
      </c>
      <c r="DJ16" s="188">
        <v>2378</v>
      </c>
      <c r="DK16" s="188">
        <v>664</v>
      </c>
      <c r="DL16" s="188">
        <v>0</v>
      </c>
      <c r="DM16" s="188">
        <v>0</v>
      </c>
      <c r="DN16" s="188">
        <f t="shared" si="10"/>
        <v>0</v>
      </c>
      <c r="DO16" s="188">
        <v>0</v>
      </c>
      <c r="DP16" s="188">
        <v>0</v>
      </c>
      <c r="DQ16" s="188">
        <v>0</v>
      </c>
      <c r="DS16" s="188">
        <v>0</v>
      </c>
      <c r="DT16" s="188">
        <v>0</v>
      </c>
      <c r="DU16" s="188">
        <v>912</v>
      </c>
      <c r="DV16" s="188">
        <v>529</v>
      </c>
      <c r="DW16" s="188">
        <v>0</v>
      </c>
      <c r="DX16" s="188">
        <v>0</v>
      </c>
      <c r="DY16" s="188">
        <v>926</v>
      </c>
      <c r="DZ16" s="188">
        <v>0</v>
      </c>
      <c r="EA16" s="188">
        <v>0</v>
      </c>
      <c r="EB16" s="188">
        <v>0</v>
      </c>
      <c r="ED16" s="188">
        <v>0</v>
      </c>
      <c r="EE16" s="188">
        <v>0</v>
      </c>
      <c r="EF16" s="188">
        <v>923</v>
      </c>
      <c r="EG16" s="188">
        <v>295</v>
      </c>
      <c r="EH16" s="188">
        <v>0</v>
      </c>
      <c r="EI16" s="188">
        <v>0</v>
      </c>
      <c r="EJ16" s="188">
        <v>1341</v>
      </c>
      <c r="EK16" s="188">
        <v>0</v>
      </c>
      <c r="EL16" s="188">
        <v>0</v>
      </c>
      <c r="EM16" s="188">
        <v>0</v>
      </c>
      <c r="EO16" s="188">
        <v>0</v>
      </c>
      <c r="EP16" s="188">
        <v>0</v>
      </c>
      <c r="EQ16" s="188">
        <v>5367</v>
      </c>
      <c r="ER16" s="188">
        <v>820</v>
      </c>
      <c r="ES16" s="188">
        <v>0</v>
      </c>
      <c r="ET16" s="188">
        <v>0</v>
      </c>
      <c r="EU16" s="188">
        <v>1372</v>
      </c>
      <c r="EV16" s="188">
        <v>0</v>
      </c>
      <c r="EW16" s="188">
        <v>0</v>
      </c>
      <c r="EX16" s="188">
        <v>0</v>
      </c>
      <c r="EZ16" s="188">
        <v>0</v>
      </c>
      <c r="FA16" s="188">
        <v>0</v>
      </c>
      <c r="FB16" s="188">
        <v>4068</v>
      </c>
      <c r="FC16" s="188">
        <v>665</v>
      </c>
      <c r="FD16" s="188">
        <v>0</v>
      </c>
      <c r="FE16" s="188">
        <v>0</v>
      </c>
      <c r="FF16" s="188">
        <v>1056</v>
      </c>
      <c r="FG16" s="188">
        <v>0</v>
      </c>
      <c r="FH16" s="188">
        <v>0</v>
      </c>
      <c r="FI16" s="188">
        <v>0</v>
      </c>
      <c r="FK16" s="188">
        <v>0</v>
      </c>
      <c r="FL16" s="188">
        <v>0</v>
      </c>
      <c r="FM16" s="188">
        <v>4684</v>
      </c>
      <c r="FN16" s="188">
        <v>578</v>
      </c>
      <c r="FO16" s="188">
        <v>0</v>
      </c>
      <c r="FP16" s="188">
        <v>0</v>
      </c>
      <c r="FQ16" s="188">
        <v>1016</v>
      </c>
      <c r="FR16" s="188">
        <v>0</v>
      </c>
      <c r="FS16" s="188">
        <v>0</v>
      </c>
      <c r="FT16" s="188">
        <v>0</v>
      </c>
      <c r="FV16" s="188">
        <v>0</v>
      </c>
      <c r="FW16" s="188">
        <v>0</v>
      </c>
      <c r="FX16" s="188">
        <v>1371</v>
      </c>
      <c r="FY16" s="188">
        <v>578</v>
      </c>
      <c r="FZ16" s="188">
        <v>0</v>
      </c>
      <c r="GA16" s="188">
        <v>0</v>
      </c>
      <c r="GB16" s="188">
        <v>1190</v>
      </c>
      <c r="GC16" s="188">
        <v>0</v>
      </c>
      <c r="GD16" s="188">
        <v>0</v>
      </c>
      <c r="GE16" s="188">
        <v>0</v>
      </c>
      <c r="GG16" s="188">
        <v>0</v>
      </c>
      <c r="GH16" s="188">
        <v>0</v>
      </c>
      <c r="GI16" s="188">
        <v>6014</v>
      </c>
      <c r="GJ16" s="188">
        <v>479</v>
      </c>
      <c r="GK16" s="188">
        <v>0</v>
      </c>
      <c r="GL16" s="188">
        <v>0</v>
      </c>
      <c r="GM16" s="188">
        <v>1150</v>
      </c>
      <c r="GN16" s="188">
        <v>0</v>
      </c>
      <c r="GO16" s="188">
        <v>0</v>
      </c>
      <c r="GP16" s="188">
        <v>0</v>
      </c>
      <c r="GR16" s="188">
        <v>0</v>
      </c>
      <c r="GS16" s="188">
        <v>0</v>
      </c>
      <c r="GT16" s="188">
        <v>1180</v>
      </c>
      <c r="GU16" s="188">
        <v>574</v>
      </c>
      <c r="GV16" s="188">
        <v>0</v>
      </c>
      <c r="GW16" s="188">
        <v>0</v>
      </c>
      <c r="GX16" s="188">
        <v>1400</v>
      </c>
      <c r="GY16" s="188">
        <v>0</v>
      </c>
      <c r="GZ16" s="188">
        <v>0</v>
      </c>
      <c r="HA16" s="188">
        <v>0</v>
      </c>
      <c r="HC16" s="188">
        <v>0</v>
      </c>
      <c r="HD16" s="188">
        <v>0</v>
      </c>
      <c r="HE16" s="188">
        <v>1424</v>
      </c>
      <c r="HF16" s="188">
        <v>139</v>
      </c>
      <c r="HG16" s="188">
        <v>0</v>
      </c>
      <c r="HH16" s="188">
        <v>0</v>
      </c>
      <c r="HI16" s="188">
        <v>1430</v>
      </c>
      <c r="HJ16" s="188">
        <v>0</v>
      </c>
      <c r="HK16" s="188">
        <v>0</v>
      </c>
      <c r="HL16" s="188">
        <v>0</v>
      </c>
      <c r="HN16" s="188">
        <v>0</v>
      </c>
      <c r="HO16" s="188">
        <v>0</v>
      </c>
      <c r="HP16" s="188">
        <v>890</v>
      </c>
      <c r="HQ16" s="188">
        <v>412</v>
      </c>
      <c r="HR16" s="188">
        <v>0</v>
      </c>
      <c r="HS16" s="188">
        <v>0</v>
      </c>
      <c r="HT16" s="188">
        <v>1385</v>
      </c>
      <c r="HU16" s="188">
        <v>0</v>
      </c>
      <c r="HV16" s="188">
        <v>0</v>
      </c>
      <c r="HW16" s="188">
        <v>0</v>
      </c>
      <c r="HY16" s="188">
        <v>0</v>
      </c>
      <c r="HZ16" s="188">
        <v>0</v>
      </c>
      <c r="IA16" s="188">
        <v>6416</v>
      </c>
      <c r="IB16" s="188">
        <v>1072</v>
      </c>
      <c r="IC16" s="188">
        <v>0</v>
      </c>
      <c r="ID16" s="188">
        <v>0</v>
      </c>
      <c r="IE16" s="188">
        <v>1105</v>
      </c>
      <c r="IF16" s="188">
        <v>0</v>
      </c>
      <c r="IG16" s="188">
        <v>0</v>
      </c>
      <c r="IH16" s="188">
        <v>0</v>
      </c>
      <c r="IJ16" s="188">
        <v>0</v>
      </c>
      <c r="IK16" s="188">
        <v>0</v>
      </c>
      <c r="IL16" s="188">
        <v>988</v>
      </c>
      <c r="IM16" s="188">
        <v>347</v>
      </c>
      <c r="IN16" s="188">
        <v>0</v>
      </c>
      <c r="IO16" s="188">
        <v>0</v>
      </c>
      <c r="IP16" s="188">
        <v>1346</v>
      </c>
      <c r="IQ16" s="188">
        <v>0</v>
      </c>
      <c r="IR16" s="188">
        <v>0</v>
      </c>
      <c r="IS16" s="188">
        <v>0</v>
      </c>
      <c r="IU16" s="188">
        <v>0</v>
      </c>
      <c r="IV16" s="188">
        <v>0</v>
      </c>
      <c r="IW16" s="188">
        <v>6312</v>
      </c>
      <c r="IX16" s="188">
        <v>929</v>
      </c>
      <c r="IY16" s="188">
        <v>0</v>
      </c>
      <c r="IZ16" s="188">
        <v>0</v>
      </c>
      <c r="JA16" s="188">
        <v>1136</v>
      </c>
      <c r="JB16" s="188">
        <v>0</v>
      </c>
      <c r="JC16" s="188">
        <v>0</v>
      </c>
      <c r="JD16" s="188">
        <v>0</v>
      </c>
      <c r="JF16" s="188">
        <v>0</v>
      </c>
      <c r="JG16" s="188">
        <v>0</v>
      </c>
      <c r="JH16" s="188">
        <v>6380</v>
      </c>
      <c r="JI16" s="188">
        <v>1251</v>
      </c>
      <c r="JJ16" s="188">
        <v>0</v>
      </c>
      <c r="JK16" s="188">
        <v>0</v>
      </c>
      <c r="JL16" s="188">
        <v>1052</v>
      </c>
      <c r="JM16" s="188">
        <v>0</v>
      </c>
      <c r="JN16" s="188">
        <v>0</v>
      </c>
      <c r="JO16" s="188">
        <v>0</v>
      </c>
      <c r="JQ16" s="188">
        <v>0</v>
      </c>
      <c r="JR16" s="188">
        <v>0</v>
      </c>
      <c r="JS16" s="188">
        <v>1010</v>
      </c>
      <c r="JT16" s="188">
        <v>488</v>
      </c>
      <c r="JU16" s="188">
        <v>0</v>
      </c>
      <c r="JV16" s="188">
        <v>0</v>
      </c>
      <c r="JW16" s="188">
        <v>1407</v>
      </c>
      <c r="JX16" s="188">
        <v>0</v>
      </c>
      <c r="JY16" s="188">
        <v>0</v>
      </c>
      <c r="JZ16" s="188">
        <v>0</v>
      </c>
      <c r="KB16" s="188">
        <v>0</v>
      </c>
      <c r="KC16" s="188">
        <v>0</v>
      </c>
      <c r="KD16" s="188">
        <v>7167</v>
      </c>
      <c r="KE16" s="188">
        <v>760</v>
      </c>
      <c r="KF16" s="188">
        <v>0</v>
      </c>
      <c r="KG16" s="188">
        <v>0</v>
      </c>
      <c r="KH16" s="188">
        <v>1152</v>
      </c>
      <c r="KI16" s="188">
        <v>0</v>
      </c>
      <c r="KJ16" s="188">
        <v>0</v>
      </c>
      <c r="KK16" s="188">
        <v>0</v>
      </c>
      <c r="KM16" s="188">
        <v>0</v>
      </c>
      <c r="KN16" s="188">
        <v>0</v>
      </c>
      <c r="KO16" s="188">
        <v>6018</v>
      </c>
      <c r="KP16" s="188">
        <v>645</v>
      </c>
      <c r="KQ16" s="188">
        <v>0</v>
      </c>
      <c r="KR16" s="188">
        <v>0</v>
      </c>
      <c r="KS16" s="188">
        <v>979</v>
      </c>
      <c r="KT16" s="188">
        <v>0</v>
      </c>
      <c r="KU16" s="188">
        <v>0</v>
      </c>
      <c r="KV16" s="188">
        <v>0</v>
      </c>
      <c r="KX16" s="188">
        <v>0</v>
      </c>
      <c r="KY16" s="188">
        <v>0</v>
      </c>
      <c r="KZ16" s="188">
        <v>538</v>
      </c>
      <c r="LA16" s="188">
        <v>639</v>
      </c>
      <c r="LB16" s="188">
        <v>0</v>
      </c>
      <c r="LC16" s="188">
        <v>0</v>
      </c>
      <c r="LD16" s="188">
        <v>1348</v>
      </c>
      <c r="LE16" s="188">
        <v>0</v>
      </c>
      <c r="LF16" s="188">
        <v>0</v>
      </c>
      <c r="LG16" s="188">
        <v>0</v>
      </c>
      <c r="LI16" s="188">
        <v>0</v>
      </c>
      <c r="LJ16" s="188">
        <v>0</v>
      </c>
      <c r="LK16" s="188">
        <v>5324</v>
      </c>
      <c r="LL16" s="188">
        <v>713</v>
      </c>
      <c r="LM16" s="188">
        <v>0</v>
      </c>
      <c r="LN16" s="188">
        <v>0</v>
      </c>
      <c r="LO16" s="188">
        <v>998</v>
      </c>
      <c r="LP16" s="188">
        <v>0</v>
      </c>
      <c r="LQ16" s="188">
        <v>0</v>
      </c>
      <c r="LR16" s="188">
        <v>0</v>
      </c>
      <c r="LT16" s="188">
        <v>0</v>
      </c>
      <c r="LU16" s="188">
        <v>0</v>
      </c>
      <c r="LV16" s="188">
        <v>1151</v>
      </c>
      <c r="LW16" s="188">
        <v>645</v>
      </c>
      <c r="LX16" s="188">
        <v>0</v>
      </c>
      <c r="LY16" s="188">
        <v>0</v>
      </c>
      <c r="LZ16" s="188">
        <v>1359</v>
      </c>
      <c r="MA16" s="188">
        <v>0</v>
      </c>
      <c r="MB16" s="188">
        <v>0</v>
      </c>
      <c r="MC16" s="188">
        <v>0</v>
      </c>
    </row>
    <row r="17" spans="2:341">
      <c r="B17" s="208">
        <f t="shared" si="0"/>
        <v>0</v>
      </c>
      <c r="C17" s="208">
        <f t="shared" si="1"/>
        <v>0</v>
      </c>
      <c r="D17" s="208">
        <f t="shared" si="2"/>
        <v>3423.2333333333331</v>
      </c>
      <c r="E17" s="208">
        <f t="shared" si="3"/>
        <v>644.0333333333333</v>
      </c>
      <c r="F17" s="208">
        <f t="shared" si="4"/>
        <v>0</v>
      </c>
      <c r="G17" s="208">
        <f t="shared" si="5"/>
        <v>0</v>
      </c>
      <c r="H17" s="208">
        <f t="shared" si="6"/>
        <v>1165.0666666666666</v>
      </c>
      <c r="I17" s="208">
        <f t="shared" si="7"/>
        <v>0</v>
      </c>
      <c r="J17" s="208">
        <f t="shared" si="8"/>
        <v>0</v>
      </c>
      <c r="K17" s="208">
        <f t="shared" si="9"/>
        <v>0</v>
      </c>
      <c r="M17" s="188">
        <v>0</v>
      </c>
      <c r="N17" s="188">
        <v>0</v>
      </c>
      <c r="O17" s="188">
        <v>967</v>
      </c>
      <c r="P17" s="188">
        <v>429</v>
      </c>
      <c r="Q17" s="188">
        <v>0</v>
      </c>
      <c r="R17" s="188">
        <v>0</v>
      </c>
      <c r="S17" s="188">
        <v>1419</v>
      </c>
      <c r="T17" s="188">
        <v>0</v>
      </c>
      <c r="U17" s="188">
        <v>0</v>
      </c>
      <c r="V17" s="188">
        <v>0</v>
      </c>
      <c r="X17" s="188">
        <v>0</v>
      </c>
      <c r="Y17" s="188">
        <v>0</v>
      </c>
      <c r="Z17" s="188">
        <v>2233</v>
      </c>
      <c r="AA17" s="188">
        <v>702</v>
      </c>
      <c r="AB17" s="188">
        <v>0</v>
      </c>
      <c r="AC17" s="188">
        <v>0</v>
      </c>
      <c r="AD17" s="188">
        <v>1092</v>
      </c>
      <c r="AE17" s="188">
        <v>0</v>
      </c>
      <c r="AF17" s="188">
        <v>0</v>
      </c>
      <c r="AG17" s="188">
        <v>0</v>
      </c>
      <c r="AI17" s="188">
        <v>0</v>
      </c>
      <c r="AJ17" s="188">
        <v>0</v>
      </c>
      <c r="AK17" s="188">
        <v>6142</v>
      </c>
      <c r="AL17" s="188">
        <v>818</v>
      </c>
      <c r="AM17" s="188">
        <v>0</v>
      </c>
      <c r="AN17" s="188">
        <v>0</v>
      </c>
      <c r="AO17" s="188">
        <v>940</v>
      </c>
      <c r="AP17" s="188">
        <v>0</v>
      </c>
      <c r="AQ17" s="188">
        <v>0</v>
      </c>
      <c r="AR17" s="188">
        <v>0</v>
      </c>
      <c r="AT17" s="188">
        <v>0</v>
      </c>
      <c r="AU17" s="188">
        <v>0</v>
      </c>
      <c r="AV17" s="188">
        <v>1596</v>
      </c>
      <c r="AW17" s="188">
        <v>402</v>
      </c>
      <c r="AX17" s="188">
        <v>0</v>
      </c>
      <c r="AY17" s="188">
        <v>0</v>
      </c>
      <c r="AZ17" s="188">
        <v>1346</v>
      </c>
      <c r="BA17" s="188">
        <v>0</v>
      </c>
      <c r="BB17" s="188">
        <v>0</v>
      </c>
      <c r="BC17" s="188">
        <v>0</v>
      </c>
      <c r="BE17" s="188">
        <v>0</v>
      </c>
      <c r="BF17" s="188">
        <v>0</v>
      </c>
      <c r="BG17" s="188">
        <v>6161</v>
      </c>
      <c r="BH17" s="188">
        <v>1133</v>
      </c>
      <c r="BI17" s="188">
        <v>0</v>
      </c>
      <c r="BJ17" s="188">
        <v>0</v>
      </c>
      <c r="BK17" s="188">
        <v>1072</v>
      </c>
      <c r="BL17" s="188">
        <v>0</v>
      </c>
      <c r="BM17" s="188">
        <v>0</v>
      </c>
      <c r="BN17" s="188">
        <v>0</v>
      </c>
      <c r="BP17" s="188">
        <v>0</v>
      </c>
      <c r="BQ17" s="188">
        <v>0</v>
      </c>
      <c r="BR17" s="188">
        <v>850</v>
      </c>
      <c r="BS17" s="188">
        <v>516</v>
      </c>
      <c r="BT17" s="188">
        <v>0</v>
      </c>
      <c r="BU17" s="188">
        <v>0</v>
      </c>
      <c r="BV17" s="188">
        <v>1328</v>
      </c>
      <c r="BW17" s="188">
        <v>0</v>
      </c>
      <c r="BX17" s="188">
        <v>0</v>
      </c>
      <c r="BY17" s="188">
        <v>0</v>
      </c>
      <c r="CA17" s="188">
        <v>0</v>
      </c>
      <c r="CB17" s="188">
        <v>0</v>
      </c>
      <c r="CC17" s="188">
        <v>7498</v>
      </c>
      <c r="CD17" s="188">
        <v>989</v>
      </c>
      <c r="CE17" s="188">
        <v>0</v>
      </c>
      <c r="CF17" s="188">
        <v>0</v>
      </c>
      <c r="CG17" s="188">
        <v>1079</v>
      </c>
      <c r="CH17" s="188">
        <v>0</v>
      </c>
      <c r="CI17" s="188">
        <v>0</v>
      </c>
      <c r="CJ17" s="188">
        <v>0</v>
      </c>
      <c r="CL17" s="188">
        <v>0</v>
      </c>
      <c r="CM17" s="188">
        <v>0</v>
      </c>
      <c r="CN17" s="188">
        <v>6247</v>
      </c>
      <c r="CO17" s="188">
        <v>948</v>
      </c>
      <c r="CP17" s="188">
        <v>0</v>
      </c>
      <c r="CQ17" s="188">
        <v>0</v>
      </c>
      <c r="CR17" s="188">
        <v>1070</v>
      </c>
      <c r="CS17" s="188">
        <v>0</v>
      </c>
      <c r="CT17" s="188">
        <v>0</v>
      </c>
      <c r="CU17" s="188">
        <v>0</v>
      </c>
      <c r="CW17" s="188">
        <v>0</v>
      </c>
      <c r="CX17" s="188">
        <v>0</v>
      </c>
      <c r="CY17" s="188">
        <v>1393</v>
      </c>
      <c r="CZ17" s="188">
        <v>478</v>
      </c>
      <c r="DA17" s="188">
        <v>0</v>
      </c>
      <c r="DB17" s="188">
        <v>0</v>
      </c>
      <c r="DC17" s="188">
        <v>1459</v>
      </c>
      <c r="DD17" s="188">
        <v>0</v>
      </c>
      <c r="DE17" s="188">
        <v>0</v>
      </c>
      <c r="DF17" s="188">
        <v>0</v>
      </c>
      <c r="DH17" s="188">
        <v>0</v>
      </c>
      <c r="DI17" s="188">
        <v>0</v>
      </c>
      <c r="DJ17" s="188">
        <v>2338</v>
      </c>
      <c r="DK17" s="188">
        <v>616</v>
      </c>
      <c r="DL17" s="188">
        <v>0</v>
      </c>
      <c r="DM17" s="188">
        <v>0</v>
      </c>
      <c r="DN17" s="188">
        <f t="shared" si="10"/>
        <v>0</v>
      </c>
      <c r="DO17" s="188">
        <v>0</v>
      </c>
      <c r="DP17" s="188">
        <v>0</v>
      </c>
      <c r="DQ17" s="188">
        <v>0</v>
      </c>
      <c r="DS17" s="188">
        <v>0</v>
      </c>
      <c r="DT17" s="188">
        <v>0</v>
      </c>
      <c r="DU17" s="188">
        <v>906</v>
      </c>
      <c r="DV17" s="188">
        <v>506</v>
      </c>
      <c r="DW17" s="188">
        <v>0</v>
      </c>
      <c r="DX17" s="188">
        <v>0</v>
      </c>
      <c r="DY17" s="188">
        <v>926</v>
      </c>
      <c r="DZ17" s="188">
        <v>0</v>
      </c>
      <c r="EA17" s="188">
        <v>0</v>
      </c>
      <c r="EB17" s="188">
        <v>0</v>
      </c>
      <c r="ED17" s="188">
        <v>0</v>
      </c>
      <c r="EE17" s="188">
        <v>0</v>
      </c>
      <c r="EF17" s="188">
        <v>929</v>
      </c>
      <c r="EG17" s="188">
        <v>291</v>
      </c>
      <c r="EH17" s="188">
        <v>0</v>
      </c>
      <c r="EI17" s="188">
        <v>0</v>
      </c>
      <c r="EJ17" s="188">
        <v>1341</v>
      </c>
      <c r="EK17" s="188">
        <v>0</v>
      </c>
      <c r="EL17" s="188">
        <v>0</v>
      </c>
      <c r="EM17" s="188">
        <v>0</v>
      </c>
      <c r="EO17" s="188">
        <v>0</v>
      </c>
      <c r="EP17" s="188">
        <v>0</v>
      </c>
      <c r="EQ17" s="188">
        <v>5267</v>
      </c>
      <c r="ER17" s="188">
        <v>827</v>
      </c>
      <c r="ES17" s="188">
        <v>0</v>
      </c>
      <c r="ET17" s="188">
        <v>0</v>
      </c>
      <c r="EU17" s="188">
        <v>1372</v>
      </c>
      <c r="EV17" s="188">
        <v>0</v>
      </c>
      <c r="EW17" s="188">
        <v>0</v>
      </c>
      <c r="EX17" s="188">
        <v>0</v>
      </c>
      <c r="EZ17" s="188">
        <v>0</v>
      </c>
      <c r="FA17" s="188">
        <v>0</v>
      </c>
      <c r="FB17" s="188">
        <v>3973</v>
      </c>
      <c r="FC17" s="188">
        <v>630</v>
      </c>
      <c r="FD17" s="188">
        <v>0</v>
      </c>
      <c r="FE17" s="188">
        <v>0</v>
      </c>
      <c r="FF17" s="188">
        <v>1056</v>
      </c>
      <c r="FG17" s="188">
        <v>0</v>
      </c>
      <c r="FH17" s="188">
        <v>0</v>
      </c>
      <c r="FI17" s="188">
        <v>0</v>
      </c>
      <c r="FK17" s="188">
        <v>0</v>
      </c>
      <c r="FL17" s="188">
        <v>0</v>
      </c>
      <c r="FM17" s="188">
        <v>4608</v>
      </c>
      <c r="FN17" s="188">
        <v>576</v>
      </c>
      <c r="FO17" s="188">
        <v>0</v>
      </c>
      <c r="FP17" s="188">
        <v>0</v>
      </c>
      <c r="FQ17" s="188">
        <v>1016</v>
      </c>
      <c r="FR17" s="188">
        <v>0</v>
      </c>
      <c r="FS17" s="188">
        <v>0</v>
      </c>
      <c r="FT17" s="188">
        <v>0</v>
      </c>
      <c r="FV17" s="188">
        <v>0</v>
      </c>
      <c r="FW17" s="188">
        <v>0</v>
      </c>
      <c r="FX17" s="188">
        <v>1286</v>
      </c>
      <c r="FY17" s="188">
        <v>500</v>
      </c>
      <c r="FZ17" s="188">
        <v>0</v>
      </c>
      <c r="GA17" s="188">
        <v>0</v>
      </c>
      <c r="GB17" s="188">
        <v>1190</v>
      </c>
      <c r="GC17" s="188">
        <v>0</v>
      </c>
      <c r="GD17" s="188">
        <v>0</v>
      </c>
      <c r="GE17" s="188">
        <v>0</v>
      </c>
      <c r="GG17" s="188">
        <v>0</v>
      </c>
      <c r="GH17" s="188">
        <v>0</v>
      </c>
      <c r="GI17" s="188">
        <v>6022</v>
      </c>
      <c r="GJ17" s="188">
        <v>509</v>
      </c>
      <c r="GK17" s="188">
        <v>0</v>
      </c>
      <c r="GL17" s="188">
        <v>0</v>
      </c>
      <c r="GM17" s="188">
        <v>1150</v>
      </c>
      <c r="GN17" s="188">
        <v>0</v>
      </c>
      <c r="GO17" s="188">
        <v>0</v>
      </c>
      <c r="GP17" s="188">
        <v>0</v>
      </c>
      <c r="GR17" s="188">
        <v>0</v>
      </c>
      <c r="GS17" s="188">
        <v>0</v>
      </c>
      <c r="GT17" s="188">
        <v>1134</v>
      </c>
      <c r="GU17" s="188">
        <v>508</v>
      </c>
      <c r="GV17" s="188">
        <v>0</v>
      </c>
      <c r="GW17" s="188">
        <v>0</v>
      </c>
      <c r="GX17" s="188">
        <v>1400</v>
      </c>
      <c r="GY17" s="188">
        <v>0</v>
      </c>
      <c r="GZ17" s="188">
        <v>0</v>
      </c>
      <c r="HA17" s="188">
        <v>0</v>
      </c>
      <c r="HC17" s="188">
        <v>0</v>
      </c>
      <c r="HD17" s="188">
        <v>0</v>
      </c>
      <c r="HE17" s="188">
        <v>1220</v>
      </c>
      <c r="HF17" s="188">
        <v>179</v>
      </c>
      <c r="HG17" s="188">
        <v>0</v>
      </c>
      <c r="HH17" s="188">
        <v>0</v>
      </c>
      <c r="HI17" s="188">
        <v>1430</v>
      </c>
      <c r="HJ17" s="188">
        <v>0</v>
      </c>
      <c r="HK17" s="188">
        <v>0</v>
      </c>
      <c r="HL17" s="188">
        <v>0</v>
      </c>
      <c r="HN17" s="188">
        <v>0</v>
      </c>
      <c r="HO17" s="188">
        <v>0</v>
      </c>
      <c r="HP17" s="188">
        <v>886</v>
      </c>
      <c r="HQ17" s="188">
        <v>406</v>
      </c>
      <c r="HR17" s="188">
        <v>0</v>
      </c>
      <c r="HS17" s="188">
        <v>0</v>
      </c>
      <c r="HT17" s="188">
        <v>1385</v>
      </c>
      <c r="HU17" s="188">
        <v>0</v>
      </c>
      <c r="HV17" s="188">
        <v>0</v>
      </c>
      <c r="HW17" s="188">
        <v>0</v>
      </c>
      <c r="HY17" s="188">
        <v>0</v>
      </c>
      <c r="HZ17" s="188">
        <v>0</v>
      </c>
      <c r="IA17" s="188">
        <v>6423</v>
      </c>
      <c r="IB17" s="188">
        <v>1061</v>
      </c>
      <c r="IC17" s="188">
        <v>0</v>
      </c>
      <c r="ID17" s="188">
        <v>0</v>
      </c>
      <c r="IE17" s="188">
        <v>1105</v>
      </c>
      <c r="IF17" s="188">
        <v>0</v>
      </c>
      <c r="IG17" s="188">
        <v>0</v>
      </c>
      <c r="IH17" s="188">
        <v>0</v>
      </c>
      <c r="IJ17" s="188">
        <v>0</v>
      </c>
      <c r="IK17" s="188">
        <v>0</v>
      </c>
      <c r="IL17" s="188">
        <v>1019</v>
      </c>
      <c r="IM17" s="188">
        <v>406</v>
      </c>
      <c r="IN17" s="188">
        <v>0</v>
      </c>
      <c r="IO17" s="188">
        <v>0</v>
      </c>
      <c r="IP17" s="188">
        <v>1346</v>
      </c>
      <c r="IQ17" s="188">
        <v>0</v>
      </c>
      <c r="IR17" s="188">
        <v>0</v>
      </c>
      <c r="IS17" s="188">
        <v>0</v>
      </c>
      <c r="IU17" s="188">
        <v>0</v>
      </c>
      <c r="IV17" s="188">
        <v>0</v>
      </c>
      <c r="IW17" s="188">
        <v>6326</v>
      </c>
      <c r="IX17" s="188">
        <v>889</v>
      </c>
      <c r="IY17" s="188">
        <v>0</v>
      </c>
      <c r="IZ17" s="188">
        <v>0</v>
      </c>
      <c r="JA17" s="188">
        <v>1136</v>
      </c>
      <c r="JB17" s="188">
        <v>0</v>
      </c>
      <c r="JC17" s="188">
        <v>0</v>
      </c>
      <c r="JD17" s="188">
        <v>0</v>
      </c>
      <c r="JF17" s="188">
        <v>0</v>
      </c>
      <c r="JG17" s="188">
        <v>0</v>
      </c>
      <c r="JH17" s="188">
        <v>6335</v>
      </c>
      <c r="JI17" s="188">
        <v>1177</v>
      </c>
      <c r="JJ17" s="188">
        <v>0</v>
      </c>
      <c r="JK17" s="188">
        <v>0</v>
      </c>
      <c r="JL17" s="188">
        <v>1052</v>
      </c>
      <c r="JM17" s="188">
        <v>0</v>
      </c>
      <c r="JN17" s="188">
        <v>0</v>
      </c>
      <c r="JO17" s="188">
        <v>0</v>
      </c>
      <c r="JQ17" s="188">
        <v>0</v>
      </c>
      <c r="JR17" s="188">
        <v>0</v>
      </c>
      <c r="JS17" s="188">
        <v>980</v>
      </c>
      <c r="JT17" s="188">
        <v>479</v>
      </c>
      <c r="JU17" s="188">
        <v>0</v>
      </c>
      <c r="JV17" s="188">
        <v>0</v>
      </c>
      <c r="JW17" s="188">
        <v>1406</v>
      </c>
      <c r="JX17" s="188">
        <v>0</v>
      </c>
      <c r="JY17" s="188">
        <v>0</v>
      </c>
      <c r="JZ17" s="188">
        <v>0</v>
      </c>
      <c r="KB17" s="188">
        <v>0</v>
      </c>
      <c r="KC17" s="188">
        <v>0</v>
      </c>
      <c r="KD17" s="188">
        <v>7171</v>
      </c>
      <c r="KE17" s="188">
        <v>761</v>
      </c>
      <c r="KF17" s="188">
        <v>0</v>
      </c>
      <c r="KG17" s="188">
        <v>0</v>
      </c>
      <c r="KH17" s="188">
        <v>1152</v>
      </c>
      <c r="KI17" s="188">
        <v>0</v>
      </c>
      <c r="KJ17" s="188">
        <v>0</v>
      </c>
      <c r="KK17" s="188">
        <v>0</v>
      </c>
      <c r="KM17" s="188">
        <v>0</v>
      </c>
      <c r="KN17" s="188">
        <v>0</v>
      </c>
      <c r="KO17" s="188">
        <v>5827</v>
      </c>
      <c r="KP17" s="188">
        <v>622</v>
      </c>
      <c r="KQ17" s="188">
        <v>0</v>
      </c>
      <c r="KR17" s="188">
        <v>0</v>
      </c>
      <c r="KS17" s="188">
        <v>979</v>
      </c>
      <c r="KT17" s="188">
        <v>0</v>
      </c>
      <c r="KU17" s="188">
        <v>0</v>
      </c>
      <c r="KV17" s="188">
        <v>0</v>
      </c>
      <c r="KX17" s="188">
        <v>0</v>
      </c>
      <c r="KY17" s="188">
        <v>0</v>
      </c>
      <c r="KZ17" s="188">
        <v>507</v>
      </c>
      <c r="LA17" s="188">
        <v>550</v>
      </c>
      <c r="LB17" s="188">
        <v>0</v>
      </c>
      <c r="LC17" s="188">
        <v>0</v>
      </c>
      <c r="LD17" s="188">
        <v>1348</v>
      </c>
      <c r="LE17" s="188">
        <v>0</v>
      </c>
      <c r="LF17" s="188">
        <v>0</v>
      </c>
      <c r="LG17" s="188">
        <v>0</v>
      </c>
      <c r="LI17" s="188">
        <v>0</v>
      </c>
      <c r="LJ17" s="188">
        <v>0</v>
      </c>
      <c r="LK17" s="188">
        <v>5307</v>
      </c>
      <c r="LL17" s="188">
        <v>736</v>
      </c>
      <c r="LM17" s="188">
        <v>0</v>
      </c>
      <c r="LN17" s="188">
        <v>0</v>
      </c>
      <c r="LO17" s="188">
        <v>998</v>
      </c>
      <c r="LP17" s="188">
        <v>0</v>
      </c>
      <c r="LQ17" s="188">
        <v>0</v>
      </c>
      <c r="LR17" s="188">
        <v>0</v>
      </c>
      <c r="LT17" s="188">
        <v>0</v>
      </c>
      <c r="LU17" s="188">
        <v>0</v>
      </c>
      <c r="LV17" s="188">
        <v>1146</v>
      </c>
      <c r="LW17" s="188">
        <v>677</v>
      </c>
      <c r="LX17" s="188">
        <v>0</v>
      </c>
      <c r="LY17" s="188">
        <v>0</v>
      </c>
      <c r="LZ17" s="188">
        <v>1359</v>
      </c>
      <c r="MA17" s="188">
        <v>0</v>
      </c>
      <c r="MB17" s="188">
        <v>0</v>
      </c>
      <c r="MC17" s="188">
        <v>0</v>
      </c>
    </row>
    <row r="18" spans="2:341">
      <c r="B18" s="208">
        <f t="shared" si="0"/>
        <v>0</v>
      </c>
      <c r="C18" s="208">
        <f t="shared" si="1"/>
        <v>0</v>
      </c>
      <c r="D18" s="208">
        <f t="shared" si="2"/>
        <v>3406.4666666666667</v>
      </c>
      <c r="E18" s="208">
        <f t="shared" si="3"/>
        <v>650.5</v>
      </c>
      <c r="F18" s="208">
        <f t="shared" si="4"/>
        <v>0</v>
      </c>
      <c r="G18" s="208">
        <f t="shared" si="5"/>
        <v>0</v>
      </c>
      <c r="H18" s="208">
        <f t="shared" si="6"/>
        <v>1162.4666666666667</v>
      </c>
      <c r="I18" s="208">
        <f t="shared" si="7"/>
        <v>0</v>
      </c>
      <c r="J18" s="208">
        <f t="shared" si="8"/>
        <v>0</v>
      </c>
      <c r="K18" s="208">
        <f t="shared" si="9"/>
        <v>0</v>
      </c>
      <c r="M18" s="188">
        <v>0</v>
      </c>
      <c r="N18" s="188">
        <v>0</v>
      </c>
      <c r="O18" s="188">
        <v>945</v>
      </c>
      <c r="P18" s="188">
        <v>404</v>
      </c>
      <c r="Q18" s="188">
        <v>0</v>
      </c>
      <c r="R18" s="188">
        <v>0</v>
      </c>
      <c r="S18" s="188">
        <v>1412</v>
      </c>
      <c r="T18" s="188">
        <v>0</v>
      </c>
      <c r="U18" s="188">
        <v>0</v>
      </c>
      <c r="V18" s="188">
        <v>0</v>
      </c>
      <c r="X18" s="188">
        <v>0</v>
      </c>
      <c r="Y18" s="188">
        <v>0</v>
      </c>
      <c r="Z18" s="188">
        <v>2248</v>
      </c>
      <c r="AA18" s="188">
        <v>664</v>
      </c>
      <c r="AB18" s="188">
        <v>0</v>
      </c>
      <c r="AC18" s="188">
        <v>0</v>
      </c>
      <c r="AD18" s="188">
        <v>1092</v>
      </c>
      <c r="AE18" s="188">
        <v>0</v>
      </c>
      <c r="AF18" s="188">
        <v>0</v>
      </c>
      <c r="AG18" s="188">
        <v>0</v>
      </c>
      <c r="AI18" s="188">
        <v>0</v>
      </c>
      <c r="AJ18" s="188">
        <v>0</v>
      </c>
      <c r="AK18" s="188">
        <v>6040</v>
      </c>
      <c r="AL18" s="188">
        <v>694</v>
      </c>
      <c r="AM18" s="188">
        <v>0</v>
      </c>
      <c r="AN18" s="188">
        <v>0</v>
      </c>
      <c r="AO18" s="188">
        <v>940</v>
      </c>
      <c r="AP18" s="188">
        <v>0</v>
      </c>
      <c r="AQ18" s="188">
        <v>0</v>
      </c>
      <c r="AR18" s="188">
        <v>0</v>
      </c>
      <c r="AT18" s="188">
        <v>0</v>
      </c>
      <c r="AU18" s="188">
        <v>0</v>
      </c>
      <c r="AV18" s="188">
        <v>1610</v>
      </c>
      <c r="AW18" s="188">
        <v>433</v>
      </c>
      <c r="AX18" s="188">
        <v>0</v>
      </c>
      <c r="AY18" s="188">
        <v>0</v>
      </c>
      <c r="AZ18" s="188">
        <v>1344</v>
      </c>
      <c r="BA18" s="188">
        <v>0</v>
      </c>
      <c r="BB18" s="188">
        <v>0</v>
      </c>
      <c r="BC18" s="188">
        <v>0</v>
      </c>
      <c r="BE18" s="188">
        <v>0</v>
      </c>
      <c r="BF18" s="188">
        <v>0</v>
      </c>
      <c r="BG18" s="188">
        <v>6185</v>
      </c>
      <c r="BH18" s="188">
        <v>1150</v>
      </c>
      <c r="BI18" s="188">
        <v>0</v>
      </c>
      <c r="BJ18" s="188">
        <v>0</v>
      </c>
      <c r="BK18" s="188">
        <v>1072</v>
      </c>
      <c r="BL18" s="188">
        <v>0</v>
      </c>
      <c r="BM18" s="188">
        <v>0</v>
      </c>
      <c r="BN18" s="188">
        <v>0</v>
      </c>
      <c r="BP18" s="188">
        <v>0</v>
      </c>
      <c r="BQ18" s="188">
        <v>0</v>
      </c>
      <c r="BR18" s="188">
        <v>841</v>
      </c>
      <c r="BS18" s="188">
        <v>497</v>
      </c>
      <c r="BT18" s="188">
        <v>0</v>
      </c>
      <c r="BU18" s="188">
        <v>0</v>
      </c>
      <c r="BV18" s="188">
        <v>1317</v>
      </c>
      <c r="BW18" s="188">
        <v>0</v>
      </c>
      <c r="BX18" s="188">
        <v>0</v>
      </c>
      <c r="BY18" s="188">
        <v>0</v>
      </c>
      <c r="CA18" s="188">
        <v>0</v>
      </c>
      <c r="CB18" s="188">
        <v>0</v>
      </c>
      <c r="CC18" s="188">
        <v>7636</v>
      </c>
      <c r="CD18" s="188">
        <v>1018</v>
      </c>
      <c r="CE18" s="188">
        <v>0</v>
      </c>
      <c r="CF18" s="188">
        <v>0</v>
      </c>
      <c r="CG18" s="188">
        <v>1079</v>
      </c>
      <c r="CH18" s="188">
        <v>0</v>
      </c>
      <c r="CI18" s="188">
        <v>0</v>
      </c>
      <c r="CJ18" s="188">
        <v>0</v>
      </c>
      <c r="CL18" s="188">
        <v>0</v>
      </c>
      <c r="CM18" s="188">
        <v>0</v>
      </c>
      <c r="CN18" s="188">
        <v>6246</v>
      </c>
      <c r="CO18" s="188">
        <v>972</v>
      </c>
      <c r="CP18" s="188">
        <v>0</v>
      </c>
      <c r="CQ18" s="188">
        <v>0</v>
      </c>
      <c r="CR18" s="188">
        <v>1070</v>
      </c>
      <c r="CS18" s="188">
        <v>0</v>
      </c>
      <c r="CT18" s="188">
        <v>0</v>
      </c>
      <c r="CU18" s="188">
        <v>0</v>
      </c>
      <c r="CW18" s="188">
        <v>0</v>
      </c>
      <c r="CX18" s="188">
        <v>0</v>
      </c>
      <c r="CY18" s="188">
        <v>1342</v>
      </c>
      <c r="CZ18" s="188">
        <v>479</v>
      </c>
      <c r="DA18" s="188">
        <v>0</v>
      </c>
      <c r="DB18" s="188">
        <v>0</v>
      </c>
      <c r="DC18" s="188">
        <v>1457</v>
      </c>
      <c r="DD18" s="188">
        <v>0</v>
      </c>
      <c r="DE18" s="188">
        <v>0</v>
      </c>
      <c r="DF18" s="188">
        <v>0</v>
      </c>
      <c r="DH18" s="188">
        <v>0</v>
      </c>
      <c r="DI18" s="188">
        <v>0</v>
      </c>
      <c r="DJ18" s="188">
        <v>2297</v>
      </c>
      <c r="DK18" s="188">
        <v>620</v>
      </c>
      <c r="DL18" s="188">
        <v>0</v>
      </c>
      <c r="DM18" s="188">
        <v>0</v>
      </c>
      <c r="DN18" s="188">
        <f t="shared" si="10"/>
        <v>0</v>
      </c>
      <c r="DO18" s="188">
        <v>0</v>
      </c>
      <c r="DP18" s="188">
        <v>0</v>
      </c>
      <c r="DQ18" s="188">
        <v>0</v>
      </c>
      <c r="DS18" s="188">
        <v>0</v>
      </c>
      <c r="DT18" s="188">
        <v>0</v>
      </c>
      <c r="DU18" s="188">
        <v>922</v>
      </c>
      <c r="DV18" s="188">
        <v>491</v>
      </c>
      <c r="DW18" s="188">
        <v>0</v>
      </c>
      <c r="DX18" s="188">
        <v>0</v>
      </c>
      <c r="DY18" s="188">
        <v>926</v>
      </c>
      <c r="DZ18" s="188">
        <v>0</v>
      </c>
      <c r="EA18" s="188">
        <v>0</v>
      </c>
      <c r="EB18" s="188">
        <v>0</v>
      </c>
      <c r="ED18" s="188">
        <v>0</v>
      </c>
      <c r="EE18" s="188">
        <v>0</v>
      </c>
      <c r="EF18" s="188">
        <v>962</v>
      </c>
      <c r="EG18" s="188">
        <v>364</v>
      </c>
      <c r="EH18" s="188">
        <v>0</v>
      </c>
      <c r="EI18" s="188">
        <v>0</v>
      </c>
      <c r="EJ18" s="188">
        <v>1325</v>
      </c>
      <c r="EK18" s="188">
        <v>0</v>
      </c>
      <c r="EL18" s="188">
        <v>0</v>
      </c>
      <c r="EM18" s="188">
        <v>0</v>
      </c>
      <c r="EO18" s="188">
        <v>0</v>
      </c>
      <c r="EP18" s="188">
        <v>0</v>
      </c>
      <c r="EQ18" s="188">
        <v>5216</v>
      </c>
      <c r="ER18" s="188">
        <v>796</v>
      </c>
      <c r="ES18" s="188">
        <v>0</v>
      </c>
      <c r="ET18" s="188">
        <v>0</v>
      </c>
      <c r="EU18" s="188">
        <v>1372</v>
      </c>
      <c r="EV18" s="188">
        <v>0</v>
      </c>
      <c r="EW18" s="188">
        <v>0</v>
      </c>
      <c r="EX18" s="188">
        <v>0</v>
      </c>
      <c r="EZ18" s="188">
        <v>0</v>
      </c>
      <c r="FA18" s="188">
        <v>0</v>
      </c>
      <c r="FB18" s="188">
        <v>3995</v>
      </c>
      <c r="FC18" s="188">
        <v>645</v>
      </c>
      <c r="FD18" s="188">
        <v>0</v>
      </c>
      <c r="FE18" s="188">
        <v>0</v>
      </c>
      <c r="FF18" s="188">
        <v>1056</v>
      </c>
      <c r="FG18" s="188">
        <v>0</v>
      </c>
      <c r="FH18" s="188">
        <v>0</v>
      </c>
      <c r="FI18" s="188">
        <v>0</v>
      </c>
      <c r="FK18" s="188">
        <v>0</v>
      </c>
      <c r="FL18" s="188">
        <v>0</v>
      </c>
      <c r="FM18" s="188">
        <v>4542</v>
      </c>
      <c r="FN18" s="188">
        <v>570</v>
      </c>
      <c r="FO18" s="188">
        <v>0</v>
      </c>
      <c r="FP18" s="188">
        <v>0</v>
      </c>
      <c r="FQ18" s="188">
        <v>1016</v>
      </c>
      <c r="FR18" s="188">
        <v>0</v>
      </c>
      <c r="FS18" s="188">
        <v>0</v>
      </c>
      <c r="FT18" s="188">
        <v>0</v>
      </c>
      <c r="FV18" s="188">
        <v>0</v>
      </c>
      <c r="FW18" s="188">
        <v>0</v>
      </c>
      <c r="FX18" s="188">
        <v>1334</v>
      </c>
      <c r="FY18" s="188">
        <v>502</v>
      </c>
      <c r="FZ18" s="188">
        <v>0</v>
      </c>
      <c r="GA18" s="188">
        <v>0</v>
      </c>
      <c r="GB18" s="188">
        <v>1190</v>
      </c>
      <c r="GC18" s="188">
        <v>0</v>
      </c>
      <c r="GD18" s="188">
        <v>0</v>
      </c>
      <c r="GE18" s="188">
        <v>0</v>
      </c>
      <c r="GG18" s="188">
        <v>0</v>
      </c>
      <c r="GH18" s="188">
        <v>0</v>
      </c>
      <c r="GI18" s="188">
        <v>5907</v>
      </c>
      <c r="GJ18" s="188">
        <v>484</v>
      </c>
      <c r="GK18" s="188">
        <v>0</v>
      </c>
      <c r="GL18" s="188">
        <v>0</v>
      </c>
      <c r="GM18" s="188">
        <v>1150</v>
      </c>
      <c r="GN18" s="188">
        <v>0</v>
      </c>
      <c r="GO18" s="188">
        <v>0</v>
      </c>
      <c r="GP18" s="188">
        <v>0</v>
      </c>
      <c r="GR18" s="188">
        <v>0</v>
      </c>
      <c r="GS18" s="188">
        <v>0</v>
      </c>
      <c r="GT18" s="188">
        <v>1165</v>
      </c>
      <c r="GU18" s="188">
        <v>572</v>
      </c>
      <c r="GV18" s="188">
        <v>0</v>
      </c>
      <c r="GW18" s="188">
        <v>0</v>
      </c>
      <c r="GX18" s="188">
        <v>1400</v>
      </c>
      <c r="GY18" s="188">
        <v>0</v>
      </c>
      <c r="GZ18" s="188">
        <v>0</v>
      </c>
      <c r="HA18" s="188">
        <v>0</v>
      </c>
      <c r="HC18" s="188">
        <v>0</v>
      </c>
      <c r="HD18" s="188">
        <v>0</v>
      </c>
      <c r="HE18" s="188">
        <v>1216</v>
      </c>
      <c r="HF18" s="188">
        <v>163</v>
      </c>
      <c r="HG18" s="188">
        <v>0</v>
      </c>
      <c r="HH18" s="188">
        <v>0</v>
      </c>
      <c r="HI18" s="188">
        <v>1428</v>
      </c>
      <c r="HJ18" s="188">
        <v>0</v>
      </c>
      <c r="HK18" s="188">
        <v>0</v>
      </c>
      <c r="HL18" s="188">
        <v>0</v>
      </c>
      <c r="HN18" s="188">
        <v>0</v>
      </c>
      <c r="HO18" s="188">
        <v>0</v>
      </c>
      <c r="HP18" s="188">
        <v>866</v>
      </c>
      <c r="HQ18" s="188">
        <v>408</v>
      </c>
      <c r="HR18" s="188">
        <v>0</v>
      </c>
      <c r="HS18" s="188">
        <v>0</v>
      </c>
      <c r="HT18" s="188">
        <v>1362</v>
      </c>
      <c r="HU18" s="188">
        <v>0</v>
      </c>
      <c r="HV18" s="188">
        <v>0</v>
      </c>
      <c r="HW18" s="188">
        <v>0</v>
      </c>
      <c r="HY18" s="188">
        <v>0</v>
      </c>
      <c r="HZ18" s="188">
        <v>0</v>
      </c>
      <c r="IA18" s="188">
        <v>6416</v>
      </c>
      <c r="IB18" s="188">
        <v>1120</v>
      </c>
      <c r="IC18" s="188">
        <v>0</v>
      </c>
      <c r="ID18" s="188">
        <v>0</v>
      </c>
      <c r="IE18" s="188">
        <v>1105</v>
      </c>
      <c r="IF18" s="188">
        <v>0</v>
      </c>
      <c r="IG18" s="188">
        <v>0</v>
      </c>
      <c r="IH18" s="188">
        <v>0</v>
      </c>
      <c r="IJ18" s="188">
        <v>0</v>
      </c>
      <c r="IK18" s="188">
        <v>0</v>
      </c>
      <c r="IL18" s="188">
        <v>1076</v>
      </c>
      <c r="IM18" s="188">
        <v>440</v>
      </c>
      <c r="IN18" s="188">
        <v>0</v>
      </c>
      <c r="IO18" s="188">
        <v>0</v>
      </c>
      <c r="IP18" s="188">
        <v>1336</v>
      </c>
      <c r="IQ18" s="188">
        <v>0</v>
      </c>
      <c r="IR18" s="188">
        <v>0</v>
      </c>
      <c r="IS18" s="188">
        <v>0</v>
      </c>
      <c r="IU18" s="188">
        <v>0</v>
      </c>
      <c r="IV18" s="188">
        <v>0</v>
      </c>
      <c r="IW18" s="188">
        <v>6286</v>
      </c>
      <c r="IX18" s="188">
        <v>864</v>
      </c>
      <c r="IY18" s="188">
        <v>0</v>
      </c>
      <c r="IZ18" s="188">
        <v>0</v>
      </c>
      <c r="JA18" s="188">
        <v>1136</v>
      </c>
      <c r="JB18" s="188">
        <v>0</v>
      </c>
      <c r="JC18" s="188">
        <v>0</v>
      </c>
      <c r="JD18" s="188">
        <v>0</v>
      </c>
      <c r="JF18" s="188">
        <v>0</v>
      </c>
      <c r="JG18" s="188">
        <v>0</v>
      </c>
      <c r="JH18" s="188">
        <v>6241</v>
      </c>
      <c r="JI18" s="188">
        <v>1247</v>
      </c>
      <c r="JJ18" s="188">
        <v>0</v>
      </c>
      <c r="JK18" s="188">
        <v>0</v>
      </c>
      <c r="JL18" s="188">
        <v>1052</v>
      </c>
      <c r="JM18" s="188">
        <v>0</v>
      </c>
      <c r="JN18" s="188">
        <v>0</v>
      </c>
      <c r="JO18" s="188">
        <v>0</v>
      </c>
      <c r="JQ18" s="188">
        <v>0</v>
      </c>
      <c r="JR18" s="188">
        <v>0</v>
      </c>
      <c r="JS18" s="188">
        <v>939</v>
      </c>
      <c r="JT18" s="188">
        <v>417</v>
      </c>
      <c r="JU18" s="188">
        <v>0</v>
      </c>
      <c r="JV18" s="188">
        <v>0</v>
      </c>
      <c r="JW18" s="188">
        <v>1405</v>
      </c>
      <c r="JX18" s="188">
        <v>0</v>
      </c>
      <c r="JY18" s="188">
        <v>0</v>
      </c>
      <c r="JZ18" s="188">
        <v>0</v>
      </c>
      <c r="KB18" s="188">
        <v>0</v>
      </c>
      <c r="KC18" s="188">
        <v>0</v>
      </c>
      <c r="KD18" s="188">
        <v>7235</v>
      </c>
      <c r="KE18" s="188">
        <v>815</v>
      </c>
      <c r="KF18" s="188">
        <v>0</v>
      </c>
      <c r="KG18" s="188">
        <v>0</v>
      </c>
      <c r="KH18" s="188">
        <v>1152</v>
      </c>
      <c r="KI18" s="188">
        <v>0</v>
      </c>
      <c r="KJ18" s="188">
        <v>0</v>
      </c>
      <c r="KK18" s="188">
        <v>0</v>
      </c>
      <c r="KM18" s="188">
        <v>0</v>
      </c>
      <c r="KN18" s="188">
        <v>0</v>
      </c>
      <c r="KO18" s="188">
        <v>5708</v>
      </c>
      <c r="KP18" s="188">
        <v>649</v>
      </c>
      <c r="KQ18" s="188">
        <v>0</v>
      </c>
      <c r="KR18" s="188">
        <v>0</v>
      </c>
      <c r="KS18" s="188">
        <v>979</v>
      </c>
      <c r="KT18" s="188">
        <v>0</v>
      </c>
      <c r="KU18" s="188">
        <v>0</v>
      </c>
      <c r="KV18" s="188">
        <v>0</v>
      </c>
      <c r="KX18" s="188">
        <v>0</v>
      </c>
      <c r="KY18" s="188">
        <v>0</v>
      </c>
      <c r="KZ18" s="188">
        <v>483</v>
      </c>
      <c r="LA18" s="188">
        <v>628</v>
      </c>
      <c r="LB18" s="188">
        <v>0</v>
      </c>
      <c r="LC18" s="188">
        <v>0</v>
      </c>
      <c r="LD18" s="188">
        <v>1345</v>
      </c>
      <c r="LE18" s="188">
        <v>0</v>
      </c>
      <c r="LF18" s="188">
        <v>0</v>
      </c>
      <c r="LG18" s="188">
        <v>0</v>
      </c>
      <c r="LI18" s="188">
        <v>0</v>
      </c>
      <c r="LJ18" s="188">
        <v>0</v>
      </c>
      <c r="LK18" s="188">
        <v>5159</v>
      </c>
      <c r="LL18" s="188">
        <v>737</v>
      </c>
      <c r="LM18" s="188">
        <v>0</v>
      </c>
      <c r="LN18" s="188">
        <v>0</v>
      </c>
      <c r="LO18" s="188">
        <v>998</v>
      </c>
      <c r="LP18" s="188">
        <v>0</v>
      </c>
      <c r="LQ18" s="188">
        <v>0</v>
      </c>
      <c r="LR18" s="188">
        <v>0</v>
      </c>
      <c r="LT18" s="188">
        <v>0</v>
      </c>
      <c r="LU18" s="188">
        <v>0</v>
      </c>
      <c r="LV18" s="188">
        <v>1136</v>
      </c>
      <c r="LW18" s="188">
        <v>672</v>
      </c>
      <c r="LX18" s="188">
        <v>0</v>
      </c>
      <c r="LY18" s="188">
        <v>0</v>
      </c>
      <c r="LZ18" s="188">
        <v>1358</v>
      </c>
      <c r="MA18" s="188">
        <v>0</v>
      </c>
      <c r="MB18" s="188">
        <v>0</v>
      </c>
      <c r="MC18" s="188">
        <v>0</v>
      </c>
    </row>
    <row r="19" spans="2:341">
      <c r="B19" s="208">
        <f t="shared" si="0"/>
        <v>0</v>
      </c>
      <c r="C19" s="208">
        <f t="shared" si="1"/>
        <v>0</v>
      </c>
      <c r="D19" s="208">
        <f t="shared" si="2"/>
        <v>3397.0666666666666</v>
      </c>
      <c r="E19" s="208">
        <f t="shared" si="3"/>
        <v>663.4666666666667</v>
      </c>
      <c r="F19" s="208">
        <f t="shared" si="4"/>
        <v>0</v>
      </c>
      <c r="G19" s="208">
        <f t="shared" si="5"/>
        <v>0</v>
      </c>
      <c r="H19" s="208">
        <f t="shared" si="6"/>
        <v>1151.3666666666666</v>
      </c>
      <c r="I19" s="208">
        <f t="shared" si="7"/>
        <v>0</v>
      </c>
      <c r="J19" s="208">
        <f t="shared" si="8"/>
        <v>0</v>
      </c>
      <c r="K19" s="208">
        <f t="shared" si="9"/>
        <v>0</v>
      </c>
      <c r="M19" s="188">
        <v>0</v>
      </c>
      <c r="N19" s="188">
        <v>0</v>
      </c>
      <c r="O19" s="188">
        <v>930</v>
      </c>
      <c r="P19" s="188">
        <v>440</v>
      </c>
      <c r="Q19" s="188">
        <v>0</v>
      </c>
      <c r="R19" s="188">
        <v>0</v>
      </c>
      <c r="S19" s="188">
        <v>1410</v>
      </c>
      <c r="T19" s="188">
        <v>0</v>
      </c>
      <c r="U19" s="188">
        <v>0</v>
      </c>
      <c r="V19" s="188">
        <v>0</v>
      </c>
      <c r="X19" s="188">
        <v>0</v>
      </c>
      <c r="Y19" s="188">
        <v>0</v>
      </c>
      <c r="Z19" s="188">
        <v>2283</v>
      </c>
      <c r="AA19" s="188">
        <v>650</v>
      </c>
      <c r="AB19" s="188">
        <v>0</v>
      </c>
      <c r="AC19" s="188">
        <v>0</v>
      </c>
      <c r="AD19" s="188">
        <v>1115</v>
      </c>
      <c r="AE19" s="188">
        <v>0</v>
      </c>
      <c r="AF19" s="188">
        <v>0</v>
      </c>
      <c r="AG19" s="188">
        <v>0</v>
      </c>
      <c r="AI19" s="188">
        <v>0</v>
      </c>
      <c r="AJ19" s="188">
        <v>0</v>
      </c>
      <c r="AK19" s="188">
        <v>6207</v>
      </c>
      <c r="AL19" s="188">
        <v>698</v>
      </c>
      <c r="AM19" s="188">
        <v>0</v>
      </c>
      <c r="AN19" s="188">
        <v>0</v>
      </c>
      <c r="AO19" s="188">
        <v>938</v>
      </c>
      <c r="AP19" s="188">
        <v>0</v>
      </c>
      <c r="AQ19" s="188">
        <v>0</v>
      </c>
      <c r="AR19" s="188">
        <v>0</v>
      </c>
      <c r="AT19" s="188">
        <v>0</v>
      </c>
      <c r="AU19" s="188">
        <v>0</v>
      </c>
      <c r="AV19" s="188">
        <v>1585</v>
      </c>
      <c r="AW19" s="188">
        <v>399</v>
      </c>
      <c r="AX19" s="188">
        <v>0</v>
      </c>
      <c r="AY19" s="188">
        <v>0</v>
      </c>
      <c r="AZ19" s="188">
        <v>1344</v>
      </c>
      <c r="BA19" s="188">
        <v>0</v>
      </c>
      <c r="BB19" s="188">
        <v>0</v>
      </c>
      <c r="BC19" s="188">
        <v>0</v>
      </c>
      <c r="BE19" s="188">
        <v>0</v>
      </c>
      <c r="BF19" s="188">
        <v>0</v>
      </c>
      <c r="BG19" s="188">
        <v>6076</v>
      </c>
      <c r="BH19" s="188">
        <v>1191</v>
      </c>
      <c r="BI19" s="188">
        <v>0</v>
      </c>
      <c r="BJ19" s="188">
        <v>0</v>
      </c>
      <c r="BK19" s="188">
        <v>1071</v>
      </c>
      <c r="BL19" s="188">
        <v>0</v>
      </c>
      <c r="BM19" s="188">
        <v>0</v>
      </c>
      <c r="BN19" s="188">
        <v>0</v>
      </c>
      <c r="BP19" s="188">
        <v>0</v>
      </c>
      <c r="BQ19" s="188">
        <v>0</v>
      </c>
      <c r="BR19" s="188">
        <v>830</v>
      </c>
      <c r="BS19" s="188">
        <v>441</v>
      </c>
      <c r="BT19" s="188">
        <v>0</v>
      </c>
      <c r="BU19" s="188">
        <v>0</v>
      </c>
      <c r="BV19" s="188">
        <v>1272</v>
      </c>
      <c r="BW19" s="188">
        <v>0</v>
      </c>
      <c r="BX19" s="188">
        <v>0</v>
      </c>
      <c r="BY19" s="188">
        <v>0</v>
      </c>
      <c r="CA19" s="188">
        <v>0</v>
      </c>
      <c r="CB19" s="188">
        <v>0</v>
      </c>
      <c r="CC19" s="188">
        <v>7669</v>
      </c>
      <c r="CD19" s="188">
        <v>964</v>
      </c>
      <c r="CE19" s="188">
        <v>0</v>
      </c>
      <c r="CF19" s="188">
        <v>0</v>
      </c>
      <c r="CG19" s="188">
        <v>1076</v>
      </c>
      <c r="CH19" s="188">
        <v>0</v>
      </c>
      <c r="CI19" s="188">
        <v>0</v>
      </c>
      <c r="CJ19" s="188">
        <v>0</v>
      </c>
      <c r="CL19" s="188">
        <v>0</v>
      </c>
      <c r="CM19" s="188">
        <v>0</v>
      </c>
      <c r="CN19" s="188">
        <v>6374</v>
      </c>
      <c r="CO19" s="188">
        <v>1124</v>
      </c>
      <c r="CP19" s="188">
        <v>0</v>
      </c>
      <c r="CQ19" s="188">
        <v>0</v>
      </c>
      <c r="CR19" s="188">
        <v>1061</v>
      </c>
      <c r="CS19" s="188">
        <v>0</v>
      </c>
      <c r="CT19" s="188">
        <v>0</v>
      </c>
      <c r="CU19" s="188">
        <v>0</v>
      </c>
      <c r="CW19" s="188">
        <v>0</v>
      </c>
      <c r="CX19" s="188">
        <v>0</v>
      </c>
      <c r="CY19" s="188">
        <v>1359</v>
      </c>
      <c r="CZ19" s="188">
        <v>571</v>
      </c>
      <c r="DA19" s="188">
        <v>0</v>
      </c>
      <c r="DB19" s="188">
        <v>0</v>
      </c>
      <c r="DC19" s="188">
        <v>1455</v>
      </c>
      <c r="DD19" s="188">
        <v>0</v>
      </c>
      <c r="DE19" s="188">
        <v>0</v>
      </c>
      <c r="DF19" s="188">
        <v>0</v>
      </c>
      <c r="DH19" s="188">
        <v>0</v>
      </c>
      <c r="DI19" s="188">
        <v>0</v>
      </c>
      <c r="DJ19" s="188">
        <v>2237</v>
      </c>
      <c r="DK19" s="188">
        <v>634</v>
      </c>
      <c r="DL19" s="188">
        <v>0</v>
      </c>
      <c r="DM19" s="188">
        <v>0</v>
      </c>
      <c r="DN19" s="188">
        <f t="shared" si="10"/>
        <v>0</v>
      </c>
      <c r="DO19" s="188">
        <v>0</v>
      </c>
      <c r="DP19" s="188">
        <v>0</v>
      </c>
      <c r="DQ19" s="188">
        <v>0</v>
      </c>
      <c r="DS19" s="188">
        <v>0</v>
      </c>
      <c r="DT19" s="188">
        <v>0</v>
      </c>
      <c r="DU19" s="188">
        <v>892</v>
      </c>
      <c r="DV19" s="188">
        <v>654</v>
      </c>
      <c r="DW19" s="188">
        <v>0</v>
      </c>
      <c r="DX19" s="188">
        <v>0</v>
      </c>
      <c r="DY19" s="188">
        <v>913</v>
      </c>
      <c r="DZ19" s="188">
        <v>0</v>
      </c>
      <c r="EA19" s="188">
        <v>0</v>
      </c>
      <c r="EB19" s="188">
        <v>0</v>
      </c>
      <c r="ED19" s="188">
        <v>0</v>
      </c>
      <c r="EE19" s="188">
        <v>0</v>
      </c>
      <c r="EF19" s="188">
        <v>1014</v>
      </c>
      <c r="EG19" s="188">
        <v>428</v>
      </c>
      <c r="EH19" s="188">
        <v>0</v>
      </c>
      <c r="EI19" s="188">
        <v>0</v>
      </c>
      <c r="EJ19" s="188">
        <v>1263</v>
      </c>
      <c r="EK19" s="188">
        <v>0</v>
      </c>
      <c r="EL19" s="188">
        <v>0</v>
      </c>
      <c r="EM19" s="188">
        <v>0</v>
      </c>
      <c r="EO19" s="188">
        <v>0</v>
      </c>
      <c r="EP19" s="188">
        <v>0</v>
      </c>
      <c r="EQ19" s="188">
        <v>5059</v>
      </c>
      <c r="ER19" s="188">
        <v>661</v>
      </c>
      <c r="ES19" s="188">
        <v>0</v>
      </c>
      <c r="ET19" s="188">
        <v>0</v>
      </c>
      <c r="EU19" s="188">
        <v>1361</v>
      </c>
      <c r="EV19" s="188">
        <v>0</v>
      </c>
      <c r="EW19" s="188">
        <v>0</v>
      </c>
      <c r="EX19" s="188">
        <v>0</v>
      </c>
      <c r="EZ19" s="188">
        <v>0</v>
      </c>
      <c r="FA19" s="188">
        <v>0</v>
      </c>
      <c r="FB19" s="188">
        <v>4045</v>
      </c>
      <c r="FC19" s="188">
        <v>623</v>
      </c>
      <c r="FD19" s="188">
        <v>0</v>
      </c>
      <c r="FE19" s="188">
        <v>0</v>
      </c>
      <c r="FF19" s="188">
        <v>1054</v>
      </c>
      <c r="FG19" s="188">
        <v>0</v>
      </c>
      <c r="FH19" s="188">
        <v>0</v>
      </c>
      <c r="FI19" s="188">
        <v>0</v>
      </c>
      <c r="FK19" s="188">
        <v>0</v>
      </c>
      <c r="FL19" s="188">
        <v>0</v>
      </c>
      <c r="FM19" s="188">
        <v>4199</v>
      </c>
      <c r="FN19" s="188">
        <v>542</v>
      </c>
      <c r="FO19" s="188">
        <v>0</v>
      </c>
      <c r="FP19" s="188">
        <v>0</v>
      </c>
      <c r="FQ19" s="188">
        <v>1017</v>
      </c>
      <c r="FR19" s="188">
        <v>0</v>
      </c>
      <c r="FS19" s="188">
        <v>0</v>
      </c>
      <c r="FT19" s="188">
        <v>0</v>
      </c>
      <c r="FV19" s="188">
        <v>0</v>
      </c>
      <c r="FW19" s="188">
        <v>0</v>
      </c>
      <c r="FX19" s="188">
        <v>1320</v>
      </c>
      <c r="FY19" s="188">
        <v>535</v>
      </c>
      <c r="FZ19" s="188">
        <v>0</v>
      </c>
      <c r="GA19" s="188">
        <v>0</v>
      </c>
      <c r="GB19" s="188">
        <v>1182</v>
      </c>
      <c r="GC19" s="188">
        <v>0</v>
      </c>
      <c r="GD19" s="188">
        <v>0</v>
      </c>
      <c r="GE19" s="188">
        <v>0</v>
      </c>
      <c r="GG19" s="188">
        <v>0</v>
      </c>
      <c r="GH19" s="188">
        <v>0</v>
      </c>
      <c r="GI19" s="188">
        <v>5751</v>
      </c>
      <c r="GJ19" s="188">
        <v>476</v>
      </c>
      <c r="GK19" s="188">
        <v>0</v>
      </c>
      <c r="GL19" s="188">
        <v>0</v>
      </c>
      <c r="GM19" s="188">
        <v>1139</v>
      </c>
      <c r="GN19" s="188">
        <v>0</v>
      </c>
      <c r="GO19" s="188">
        <v>0</v>
      </c>
      <c r="GP19" s="188">
        <v>0</v>
      </c>
      <c r="GR19" s="188">
        <v>0</v>
      </c>
      <c r="GS19" s="188">
        <v>0</v>
      </c>
      <c r="GT19" s="188">
        <v>1260</v>
      </c>
      <c r="GU19" s="188">
        <v>727</v>
      </c>
      <c r="GV19" s="188">
        <v>0</v>
      </c>
      <c r="GW19" s="188">
        <v>0</v>
      </c>
      <c r="GX19" s="188">
        <v>1383</v>
      </c>
      <c r="GY19" s="188">
        <v>0</v>
      </c>
      <c r="GZ19" s="188">
        <v>0</v>
      </c>
      <c r="HA19" s="188">
        <v>0</v>
      </c>
      <c r="HC19" s="188">
        <v>0</v>
      </c>
      <c r="HD19" s="188">
        <v>0</v>
      </c>
      <c r="HE19" s="188">
        <v>1314</v>
      </c>
      <c r="HF19" s="188">
        <v>241</v>
      </c>
      <c r="HG19" s="188">
        <v>0</v>
      </c>
      <c r="HH19" s="188">
        <v>0</v>
      </c>
      <c r="HI19" s="188">
        <v>1420</v>
      </c>
      <c r="HJ19" s="188">
        <v>0</v>
      </c>
      <c r="HK19" s="188">
        <v>0</v>
      </c>
      <c r="HL19" s="188">
        <v>0</v>
      </c>
      <c r="HN19" s="188">
        <v>0</v>
      </c>
      <c r="HO19" s="188">
        <v>0</v>
      </c>
      <c r="HP19" s="188">
        <v>943</v>
      </c>
      <c r="HQ19" s="188">
        <v>448</v>
      </c>
      <c r="HR19" s="188">
        <v>0</v>
      </c>
      <c r="HS19" s="188">
        <v>0</v>
      </c>
      <c r="HT19" s="188">
        <v>1291</v>
      </c>
      <c r="HU19" s="188">
        <v>0</v>
      </c>
      <c r="HV19" s="188">
        <v>0</v>
      </c>
      <c r="HW19" s="188">
        <v>0</v>
      </c>
      <c r="HY19" s="188">
        <v>0</v>
      </c>
      <c r="HZ19" s="188">
        <v>0</v>
      </c>
      <c r="IA19" s="188">
        <v>6546</v>
      </c>
      <c r="IB19" s="188">
        <v>1190</v>
      </c>
      <c r="IC19" s="188">
        <v>0</v>
      </c>
      <c r="ID19" s="188">
        <v>0</v>
      </c>
      <c r="IE19" s="188">
        <v>1102</v>
      </c>
      <c r="IF19" s="188">
        <v>0</v>
      </c>
      <c r="IG19" s="188">
        <v>0</v>
      </c>
      <c r="IH19" s="188">
        <v>0</v>
      </c>
      <c r="IJ19" s="188">
        <v>0</v>
      </c>
      <c r="IK19" s="188">
        <v>0</v>
      </c>
      <c r="IL19" s="188">
        <v>1075</v>
      </c>
      <c r="IM19" s="188">
        <v>414</v>
      </c>
      <c r="IN19" s="188">
        <v>0</v>
      </c>
      <c r="IO19" s="188">
        <v>0</v>
      </c>
      <c r="IP19" s="188">
        <v>1299</v>
      </c>
      <c r="IQ19" s="188">
        <v>0</v>
      </c>
      <c r="IR19" s="188">
        <v>0</v>
      </c>
      <c r="IS19" s="188">
        <v>0</v>
      </c>
      <c r="IU19" s="188">
        <v>0</v>
      </c>
      <c r="IV19" s="188">
        <v>0</v>
      </c>
      <c r="IW19" s="188">
        <v>6314</v>
      </c>
      <c r="IX19" s="188">
        <v>799</v>
      </c>
      <c r="IY19" s="188">
        <v>0</v>
      </c>
      <c r="IZ19" s="188">
        <v>0</v>
      </c>
      <c r="JA19" s="188">
        <v>1134</v>
      </c>
      <c r="JB19" s="188">
        <v>0</v>
      </c>
      <c r="JC19" s="188">
        <v>0</v>
      </c>
      <c r="JD19" s="188">
        <v>0</v>
      </c>
      <c r="JF19" s="188">
        <v>0</v>
      </c>
      <c r="JG19" s="188">
        <v>0</v>
      </c>
      <c r="JH19" s="188">
        <v>6061</v>
      </c>
      <c r="JI19" s="188">
        <v>1095</v>
      </c>
      <c r="JJ19" s="188">
        <v>0</v>
      </c>
      <c r="JK19" s="188">
        <v>0</v>
      </c>
      <c r="JL19" s="188">
        <v>1040</v>
      </c>
      <c r="JM19" s="188">
        <v>0</v>
      </c>
      <c r="JN19" s="188">
        <v>0</v>
      </c>
      <c r="JO19" s="188">
        <v>0</v>
      </c>
      <c r="JQ19" s="188">
        <v>0</v>
      </c>
      <c r="JR19" s="188">
        <v>0</v>
      </c>
      <c r="JS19" s="188">
        <v>922</v>
      </c>
      <c r="JT19" s="188">
        <v>429</v>
      </c>
      <c r="JU19" s="188">
        <v>0</v>
      </c>
      <c r="JV19" s="188">
        <v>0</v>
      </c>
      <c r="JW19" s="188">
        <v>1399</v>
      </c>
      <c r="JX19" s="188">
        <v>0</v>
      </c>
      <c r="JY19" s="188">
        <v>0</v>
      </c>
      <c r="JZ19" s="188">
        <v>0</v>
      </c>
      <c r="KB19" s="188">
        <v>0</v>
      </c>
      <c r="KC19" s="188">
        <v>0</v>
      </c>
      <c r="KD19" s="188">
        <v>7249</v>
      </c>
      <c r="KE19" s="188">
        <v>843</v>
      </c>
      <c r="KF19" s="188">
        <v>0</v>
      </c>
      <c r="KG19" s="188">
        <v>0</v>
      </c>
      <c r="KH19" s="188">
        <v>1146</v>
      </c>
      <c r="KI19" s="188">
        <v>0</v>
      </c>
      <c r="KJ19" s="188">
        <v>0</v>
      </c>
      <c r="KK19" s="188">
        <v>0</v>
      </c>
      <c r="KM19" s="188">
        <v>0</v>
      </c>
      <c r="KN19" s="188">
        <v>0</v>
      </c>
      <c r="KO19" s="188">
        <v>5705</v>
      </c>
      <c r="KP19" s="188">
        <v>602</v>
      </c>
      <c r="KQ19" s="188">
        <v>0</v>
      </c>
      <c r="KR19" s="188">
        <v>0</v>
      </c>
      <c r="KS19" s="188">
        <v>975</v>
      </c>
      <c r="KT19" s="188">
        <v>0</v>
      </c>
      <c r="KU19" s="188">
        <v>0</v>
      </c>
      <c r="KV19" s="188">
        <v>0</v>
      </c>
      <c r="KX19" s="188">
        <v>0</v>
      </c>
      <c r="KY19" s="188">
        <v>0</v>
      </c>
      <c r="KZ19" s="188">
        <v>411</v>
      </c>
      <c r="LA19" s="188">
        <v>690</v>
      </c>
      <c r="LB19" s="188">
        <v>0</v>
      </c>
      <c r="LC19" s="188">
        <v>0</v>
      </c>
      <c r="LD19" s="188">
        <v>1335</v>
      </c>
      <c r="LE19" s="188">
        <v>0</v>
      </c>
      <c r="LF19" s="188">
        <v>0</v>
      </c>
      <c r="LG19" s="188">
        <v>0</v>
      </c>
      <c r="LI19" s="188">
        <v>0</v>
      </c>
      <c r="LJ19" s="188">
        <v>0</v>
      </c>
      <c r="LK19" s="188">
        <v>5124</v>
      </c>
      <c r="LL19" s="188">
        <v>702</v>
      </c>
      <c r="LM19" s="188">
        <v>0</v>
      </c>
      <c r="LN19" s="188">
        <v>0</v>
      </c>
      <c r="LO19" s="188">
        <v>995</v>
      </c>
      <c r="LP19" s="188">
        <v>0</v>
      </c>
      <c r="LQ19" s="188">
        <v>0</v>
      </c>
      <c r="LR19" s="188">
        <v>0</v>
      </c>
      <c r="LT19" s="188">
        <v>0</v>
      </c>
      <c r="LU19" s="188">
        <v>0</v>
      </c>
      <c r="LV19" s="188">
        <v>1158</v>
      </c>
      <c r="LW19" s="188">
        <v>693</v>
      </c>
      <c r="LX19" s="188">
        <v>0</v>
      </c>
      <c r="LY19" s="188">
        <v>0</v>
      </c>
      <c r="LZ19" s="188">
        <v>1351</v>
      </c>
      <c r="MA19" s="188">
        <v>0</v>
      </c>
      <c r="MB19" s="188">
        <v>0</v>
      </c>
      <c r="MC19" s="188">
        <v>0</v>
      </c>
    </row>
    <row r="20" spans="2:341">
      <c r="B20" s="208">
        <f t="shared" si="0"/>
        <v>0</v>
      </c>
      <c r="C20" s="208">
        <f t="shared" si="1"/>
        <v>0</v>
      </c>
      <c r="D20" s="208">
        <f t="shared" si="2"/>
        <v>3363.3</v>
      </c>
      <c r="E20" s="208">
        <f t="shared" si="3"/>
        <v>651</v>
      </c>
      <c r="F20" s="208">
        <f t="shared" si="4"/>
        <v>0</v>
      </c>
      <c r="G20" s="208">
        <f t="shared" si="5"/>
        <v>0</v>
      </c>
      <c r="H20" s="208">
        <f t="shared" si="6"/>
        <v>1151.3666666666666</v>
      </c>
      <c r="I20" s="208">
        <f t="shared" si="7"/>
        <v>0</v>
      </c>
      <c r="J20" s="208">
        <f t="shared" si="8"/>
        <v>0</v>
      </c>
      <c r="K20" s="208">
        <f t="shared" si="9"/>
        <v>0</v>
      </c>
      <c r="M20" s="188">
        <v>0</v>
      </c>
      <c r="N20" s="188">
        <v>0</v>
      </c>
      <c r="O20" s="188">
        <v>960</v>
      </c>
      <c r="P20" s="188">
        <v>415</v>
      </c>
      <c r="Q20" s="188">
        <v>0</v>
      </c>
      <c r="R20" s="188">
        <v>0</v>
      </c>
      <c r="S20" s="188">
        <v>1412</v>
      </c>
      <c r="T20" s="188">
        <v>0</v>
      </c>
      <c r="U20" s="188">
        <v>0</v>
      </c>
      <c r="V20" s="188">
        <v>0</v>
      </c>
      <c r="X20" s="188">
        <v>0</v>
      </c>
      <c r="Y20" s="188">
        <v>0</v>
      </c>
      <c r="Z20" s="188">
        <v>2266</v>
      </c>
      <c r="AA20" s="188">
        <v>629</v>
      </c>
      <c r="AB20" s="188">
        <v>0</v>
      </c>
      <c r="AC20" s="188">
        <v>0</v>
      </c>
      <c r="AD20" s="188">
        <v>1115</v>
      </c>
      <c r="AE20" s="188">
        <v>0</v>
      </c>
      <c r="AF20" s="188">
        <v>0</v>
      </c>
      <c r="AG20" s="188">
        <v>0</v>
      </c>
      <c r="AI20" s="188">
        <v>0</v>
      </c>
      <c r="AJ20" s="188">
        <v>0</v>
      </c>
      <c r="AK20" s="188">
        <v>6203</v>
      </c>
      <c r="AL20" s="188">
        <v>674</v>
      </c>
      <c r="AM20" s="188">
        <v>0</v>
      </c>
      <c r="AN20" s="188">
        <v>0</v>
      </c>
      <c r="AO20" s="188">
        <v>938</v>
      </c>
      <c r="AP20" s="188">
        <v>0</v>
      </c>
      <c r="AQ20" s="188">
        <v>0</v>
      </c>
      <c r="AR20" s="188">
        <v>0</v>
      </c>
      <c r="AT20" s="188">
        <v>0</v>
      </c>
      <c r="AU20" s="188">
        <v>0</v>
      </c>
      <c r="AV20" s="188">
        <v>1563</v>
      </c>
      <c r="AW20" s="188">
        <v>424</v>
      </c>
      <c r="AX20" s="188">
        <v>0</v>
      </c>
      <c r="AY20" s="188">
        <v>0</v>
      </c>
      <c r="AZ20" s="188">
        <v>1342</v>
      </c>
      <c r="BA20" s="188">
        <v>0</v>
      </c>
      <c r="BB20" s="188">
        <v>0</v>
      </c>
      <c r="BC20" s="188">
        <v>0</v>
      </c>
      <c r="BE20" s="188">
        <v>0</v>
      </c>
      <c r="BF20" s="188">
        <v>0</v>
      </c>
      <c r="BG20" s="188">
        <v>6082</v>
      </c>
      <c r="BH20" s="188">
        <v>1238</v>
      </c>
      <c r="BI20" s="188">
        <v>0</v>
      </c>
      <c r="BJ20" s="188">
        <v>0</v>
      </c>
      <c r="BK20" s="188">
        <v>1071</v>
      </c>
      <c r="BL20" s="188">
        <v>0</v>
      </c>
      <c r="BM20" s="188">
        <v>0</v>
      </c>
      <c r="BN20" s="188">
        <v>0</v>
      </c>
      <c r="BP20" s="188">
        <v>0</v>
      </c>
      <c r="BQ20" s="188">
        <v>0</v>
      </c>
      <c r="BR20" s="188">
        <v>816</v>
      </c>
      <c r="BS20" s="188">
        <v>448</v>
      </c>
      <c r="BT20" s="188">
        <v>0</v>
      </c>
      <c r="BU20" s="188">
        <v>0</v>
      </c>
      <c r="BV20" s="188">
        <v>1272</v>
      </c>
      <c r="BW20" s="188">
        <v>0</v>
      </c>
      <c r="BX20" s="188">
        <v>0</v>
      </c>
      <c r="BY20" s="188">
        <v>0</v>
      </c>
      <c r="CA20" s="188">
        <v>0</v>
      </c>
      <c r="CB20" s="188">
        <v>0</v>
      </c>
      <c r="CC20" s="188">
        <v>7592</v>
      </c>
      <c r="CD20" s="188">
        <v>954</v>
      </c>
      <c r="CE20" s="188">
        <v>0</v>
      </c>
      <c r="CF20" s="188">
        <v>0</v>
      </c>
      <c r="CG20" s="188">
        <v>1076</v>
      </c>
      <c r="CH20" s="188">
        <v>0</v>
      </c>
      <c r="CI20" s="188">
        <v>0</v>
      </c>
      <c r="CJ20" s="188">
        <v>0</v>
      </c>
      <c r="CL20" s="188">
        <v>0</v>
      </c>
      <c r="CM20" s="188">
        <v>0</v>
      </c>
      <c r="CN20" s="188">
        <v>6321</v>
      </c>
      <c r="CO20" s="188">
        <v>1113</v>
      </c>
      <c r="CP20" s="188">
        <v>0</v>
      </c>
      <c r="CQ20" s="188">
        <v>0</v>
      </c>
      <c r="CR20" s="188">
        <v>1061</v>
      </c>
      <c r="CS20" s="188">
        <v>0</v>
      </c>
      <c r="CT20" s="188">
        <v>0</v>
      </c>
      <c r="CU20" s="188">
        <v>0</v>
      </c>
      <c r="CW20" s="188">
        <v>0</v>
      </c>
      <c r="CX20" s="188">
        <v>0</v>
      </c>
      <c r="CY20" s="188">
        <v>1375</v>
      </c>
      <c r="CZ20" s="188">
        <v>521</v>
      </c>
      <c r="DA20" s="188">
        <v>0</v>
      </c>
      <c r="DB20" s="188">
        <v>0</v>
      </c>
      <c r="DC20" s="188">
        <v>1456</v>
      </c>
      <c r="DD20" s="188">
        <v>0</v>
      </c>
      <c r="DE20" s="188">
        <v>0</v>
      </c>
      <c r="DF20" s="188">
        <v>0</v>
      </c>
      <c r="DH20" s="188">
        <v>0</v>
      </c>
      <c r="DI20" s="188">
        <v>0</v>
      </c>
      <c r="DJ20" s="188">
        <v>2132</v>
      </c>
      <c r="DK20" s="188">
        <v>635</v>
      </c>
      <c r="DL20" s="188">
        <v>0</v>
      </c>
      <c r="DM20" s="188">
        <v>0</v>
      </c>
      <c r="DN20" s="188">
        <f t="shared" si="10"/>
        <v>0</v>
      </c>
      <c r="DO20" s="188">
        <v>0</v>
      </c>
      <c r="DP20" s="188">
        <v>0</v>
      </c>
      <c r="DQ20" s="188">
        <v>0</v>
      </c>
      <c r="DS20" s="188">
        <v>0</v>
      </c>
      <c r="DT20" s="188">
        <v>0</v>
      </c>
      <c r="DU20" s="188">
        <v>884</v>
      </c>
      <c r="DV20" s="188">
        <v>613</v>
      </c>
      <c r="DW20" s="188">
        <v>0</v>
      </c>
      <c r="DX20" s="188">
        <v>0</v>
      </c>
      <c r="DY20" s="188">
        <v>913</v>
      </c>
      <c r="DZ20" s="188">
        <v>0</v>
      </c>
      <c r="EA20" s="188">
        <v>0</v>
      </c>
      <c r="EB20" s="188">
        <v>0</v>
      </c>
      <c r="ED20" s="188">
        <v>0</v>
      </c>
      <c r="EE20" s="188">
        <v>0</v>
      </c>
      <c r="EF20" s="188">
        <v>968</v>
      </c>
      <c r="EG20" s="188">
        <v>353</v>
      </c>
      <c r="EH20" s="188">
        <v>0</v>
      </c>
      <c r="EI20" s="188">
        <v>0</v>
      </c>
      <c r="EJ20" s="188">
        <v>1263</v>
      </c>
      <c r="EK20" s="188">
        <v>0</v>
      </c>
      <c r="EL20" s="188">
        <v>0</v>
      </c>
      <c r="EM20" s="188">
        <v>0</v>
      </c>
      <c r="EO20" s="188">
        <v>0</v>
      </c>
      <c r="EP20" s="188">
        <v>0</v>
      </c>
      <c r="EQ20" s="188">
        <v>5044</v>
      </c>
      <c r="ER20" s="188">
        <v>588</v>
      </c>
      <c r="ES20" s="188">
        <v>0</v>
      </c>
      <c r="ET20" s="188">
        <v>0</v>
      </c>
      <c r="EU20" s="188">
        <v>1361</v>
      </c>
      <c r="EV20" s="188">
        <v>0</v>
      </c>
      <c r="EW20" s="188">
        <v>0</v>
      </c>
      <c r="EX20" s="188">
        <v>0</v>
      </c>
      <c r="EZ20" s="188">
        <v>0</v>
      </c>
      <c r="FA20" s="188">
        <v>0</v>
      </c>
      <c r="FB20" s="188">
        <v>3938</v>
      </c>
      <c r="FC20" s="188">
        <v>595</v>
      </c>
      <c r="FD20" s="188">
        <v>0</v>
      </c>
      <c r="FE20" s="188">
        <v>0</v>
      </c>
      <c r="FF20" s="188">
        <v>1054</v>
      </c>
      <c r="FG20" s="188">
        <v>0</v>
      </c>
      <c r="FH20" s="188">
        <v>0</v>
      </c>
      <c r="FI20" s="188">
        <v>0</v>
      </c>
      <c r="FK20" s="188">
        <v>0</v>
      </c>
      <c r="FL20" s="188">
        <v>0</v>
      </c>
      <c r="FM20" s="188">
        <v>4233</v>
      </c>
      <c r="FN20" s="188">
        <v>566</v>
      </c>
      <c r="FO20" s="188">
        <v>0</v>
      </c>
      <c r="FP20" s="188">
        <v>0</v>
      </c>
      <c r="FQ20" s="188">
        <v>1017</v>
      </c>
      <c r="FR20" s="188">
        <v>0</v>
      </c>
      <c r="FS20" s="188">
        <v>0</v>
      </c>
      <c r="FT20" s="188">
        <v>0</v>
      </c>
      <c r="FV20" s="188">
        <v>0</v>
      </c>
      <c r="FW20" s="188">
        <v>0</v>
      </c>
      <c r="FX20" s="188">
        <v>1280</v>
      </c>
      <c r="FY20" s="188">
        <v>572</v>
      </c>
      <c r="FZ20" s="188">
        <v>0</v>
      </c>
      <c r="GA20" s="188">
        <v>0</v>
      </c>
      <c r="GB20" s="188">
        <v>1182</v>
      </c>
      <c r="GC20" s="188">
        <v>0</v>
      </c>
      <c r="GD20" s="188">
        <v>0</v>
      </c>
      <c r="GE20" s="188">
        <v>0</v>
      </c>
      <c r="GG20" s="188">
        <v>0</v>
      </c>
      <c r="GH20" s="188">
        <v>0</v>
      </c>
      <c r="GI20" s="188">
        <v>5737</v>
      </c>
      <c r="GJ20" s="188">
        <v>450</v>
      </c>
      <c r="GK20" s="188">
        <v>0</v>
      </c>
      <c r="GL20" s="188">
        <v>0</v>
      </c>
      <c r="GM20" s="188">
        <v>1139</v>
      </c>
      <c r="GN20" s="188">
        <v>0</v>
      </c>
      <c r="GO20" s="188">
        <v>0</v>
      </c>
      <c r="GP20" s="188">
        <v>0</v>
      </c>
      <c r="GR20" s="188">
        <v>0</v>
      </c>
      <c r="GS20" s="188">
        <v>0</v>
      </c>
      <c r="GT20" s="188">
        <v>1261</v>
      </c>
      <c r="GU20" s="188">
        <v>725</v>
      </c>
      <c r="GV20" s="188">
        <v>0</v>
      </c>
      <c r="GW20" s="188">
        <v>0</v>
      </c>
      <c r="GX20" s="188">
        <v>1383</v>
      </c>
      <c r="GY20" s="188">
        <v>0</v>
      </c>
      <c r="GZ20" s="188">
        <v>0</v>
      </c>
      <c r="HA20" s="188">
        <v>0</v>
      </c>
      <c r="HC20" s="188">
        <v>0</v>
      </c>
      <c r="HD20" s="188">
        <v>0</v>
      </c>
      <c r="HE20" s="188">
        <v>1421</v>
      </c>
      <c r="HF20" s="188">
        <v>228</v>
      </c>
      <c r="HG20" s="188">
        <v>0</v>
      </c>
      <c r="HH20" s="188">
        <v>0</v>
      </c>
      <c r="HI20" s="188">
        <v>1420</v>
      </c>
      <c r="HJ20" s="188">
        <v>0</v>
      </c>
      <c r="HK20" s="188">
        <v>0</v>
      </c>
      <c r="HL20" s="188">
        <v>0</v>
      </c>
      <c r="HN20" s="188">
        <v>0</v>
      </c>
      <c r="HO20" s="188">
        <v>0</v>
      </c>
      <c r="HP20" s="188">
        <v>905</v>
      </c>
      <c r="HQ20" s="188">
        <v>407</v>
      </c>
      <c r="HR20" s="188">
        <v>0</v>
      </c>
      <c r="HS20" s="188">
        <v>0</v>
      </c>
      <c r="HT20" s="188">
        <v>1291</v>
      </c>
      <c r="HU20" s="188">
        <v>0</v>
      </c>
      <c r="HV20" s="188">
        <v>0</v>
      </c>
      <c r="HW20" s="188">
        <v>0</v>
      </c>
      <c r="HY20" s="188">
        <v>0</v>
      </c>
      <c r="HZ20" s="188">
        <v>0</v>
      </c>
      <c r="IA20" s="188">
        <v>6567</v>
      </c>
      <c r="IB20" s="188">
        <v>1252</v>
      </c>
      <c r="IC20" s="188">
        <v>0</v>
      </c>
      <c r="ID20" s="188">
        <v>0</v>
      </c>
      <c r="IE20" s="188">
        <v>1102</v>
      </c>
      <c r="IF20" s="188">
        <v>0</v>
      </c>
      <c r="IG20" s="188">
        <v>0</v>
      </c>
      <c r="IH20" s="188">
        <v>0</v>
      </c>
      <c r="IJ20" s="188">
        <v>0</v>
      </c>
      <c r="IK20" s="188">
        <v>0</v>
      </c>
      <c r="IL20" s="188">
        <v>1055</v>
      </c>
      <c r="IM20" s="188">
        <v>379</v>
      </c>
      <c r="IN20" s="188">
        <v>0</v>
      </c>
      <c r="IO20" s="188">
        <v>0</v>
      </c>
      <c r="IP20" s="188">
        <v>1299</v>
      </c>
      <c r="IQ20" s="188">
        <v>0</v>
      </c>
      <c r="IR20" s="188">
        <v>0</v>
      </c>
      <c r="IS20" s="188">
        <v>0</v>
      </c>
      <c r="IU20" s="188">
        <v>0</v>
      </c>
      <c r="IV20" s="188">
        <v>0</v>
      </c>
      <c r="IW20" s="188">
        <v>6274</v>
      </c>
      <c r="IX20" s="188">
        <v>757</v>
      </c>
      <c r="IY20" s="188">
        <v>0</v>
      </c>
      <c r="IZ20" s="188">
        <v>0</v>
      </c>
      <c r="JA20" s="188">
        <v>1134</v>
      </c>
      <c r="JB20" s="188">
        <v>0</v>
      </c>
      <c r="JC20" s="188">
        <v>0</v>
      </c>
      <c r="JD20" s="188">
        <v>0</v>
      </c>
      <c r="JF20" s="188">
        <v>0</v>
      </c>
      <c r="JG20" s="188">
        <v>0</v>
      </c>
      <c r="JH20" s="188">
        <v>5918</v>
      </c>
      <c r="JI20" s="188">
        <v>1042</v>
      </c>
      <c r="JJ20" s="188">
        <v>0</v>
      </c>
      <c r="JK20" s="188">
        <v>0</v>
      </c>
      <c r="JL20" s="188">
        <v>1040</v>
      </c>
      <c r="JM20" s="188">
        <v>0</v>
      </c>
      <c r="JN20" s="188">
        <v>0</v>
      </c>
      <c r="JO20" s="188">
        <v>0</v>
      </c>
      <c r="JQ20" s="188">
        <v>0</v>
      </c>
      <c r="JR20" s="188">
        <v>0</v>
      </c>
      <c r="JS20" s="188">
        <v>942</v>
      </c>
      <c r="JT20" s="188">
        <v>433</v>
      </c>
      <c r="JU20" s="188">
        <v>0</v>
      </c>
      <c r="JV20" s="188">
        <v>0</v>
      </c>
      <c r="JW20" s="188">
        <v>1398</v>
      </c>
      <c r="JX20" s="188">
        <v>0</v>
      </c>
      <c r="JY20" s="188">
        <v>0</v>
      </c>
      <c r="JZ20" s="188">
        <v>0</v>
      </c>
      <c r="KB20" s="188">
        <v>0</v>
      </c>
      <c r="KC20" s="188">
        <v>0</v>
      </c>
      <c r="KD20" s="188">
        <v>7215</v>
      </c>
      <c r="KE20" s="188">
        <v>831</v>
      </c>
      <c r="KF20" s="188">
        <v>0</v>
      </c>
      <c r="KG20" s="188">
        <v>0</v>
      </c>
      <c r="KH20" s="188">
        <v>1146</v>
      </c>
      <c r="KI20" s="188">
        <v>0</v>
      </c>
      <c r="KJ20" s="188">
        <v>0</v>
      </c>
      <c r="KK20" s="188">
        <v>0</v>
      </c>
      <c r="KM20" s="188">
        <v>0</v>
      </c>
      <c r="KN20" s="188">
        <v>0</v>
      </c>
      <c r="KO20" s="188">
        <v>5337</v>
      </c>
      <c r="KP20" s="188">
        <v>598</v>
      </c>
      <c r="KQ20" s="188">
        <v>0</v>
      </c>
      <c r="KR20" s="188">
        <v>0</v>
      </c>
      <c r="KS20" s="188">
        <v>975</v>
      </c>
      <c r="KT20" s="188">
        <v>0</v>
      </c>
      <c r="KU20" s="188">
        <v>0</v>
      </c>
      <c r="KV20" s="188">
        <v>0</v>
      </c>
      <c r="KX20" s="188">
        <v>0</v>
      </c>
      <c r="KY20" s="188">
        <v>0</v>
      </c>
      <c r="KZ20" s="188">
        <v>401</v>
      </c>
      <c r="LA20" s="188">
        <v>694</v>
      </c>
      <c r="LB20" s="188">
        <v>0</v>
      </c>
      <c r="LC20" s="188">
        <v>0</v>
      </c>
      <c r="LD20" s="188">
        <v>1335</v>
      </c>
      <c r="LE20" s="188">
        <v>0</v>
      </c>
      <c r="LF20" s="188">
        <v>0</v>
      </c>
      <c r="LG20" s="188">
        <v>0</v>
      </c>
      <c r="LI20" s="188">
        <v>0</v>
      </c>
      <c r="LJ20" s="188">
        <v>0</v>
      </c>
      <c r="LK20" s="188">
        <v>5054</v>
      </c>
      <c r="LL20" s="188">
        <v>683</v>
      </c>
      <c r="LM20" s="188">
        <v>0</v>
      </c>
      <c r="LN20" s="188">
        <v>0</v>
      </c>
      <c r="LO20" s="188">
        <v>995</v>
      </c>
      <c r="LP20" s="188">
        <v>0</v>
      </c>
      <c r="LQ20" s="188">
        <v>0</v>
      </c>
      <c r="LR20" s="188">
        <v>0</v>
      </c>
      <c r="LT20" s="188">
        <v>0</v>
      </c>
      <c r="LU20" s="188">
        <v>0</v>
      </c>
      <c r="LV20" s="188">
        <v>1155</v>
      </c>
      <c r="LW20" s="188">
        <v>713</v>
      </c>
      <c r="LX20" s="188">
        <v>0</v>
      </c>
      <c r="LY20" s="188">
        <v>0</v>
      </c>
      <c r="LZ20" s="188">
        <v>1351</v>
      </c>
      <c r="MA20" s="188">
        <v>0</v>
      </c>
      <c r="MB20" s="188">
        <v>0</v>
      </c>
      <c r="MC20" s="188">
        <v>0</v>
      </c>
    </row>
    <row r="21" spans="2:341">
      <c r="B21" s="208">
        <f t="shared" si="0"/>
        <v>0</v>
      </c>
      <c r="C21" s="208">
        <f t="shared" si="1"/>
        <v>0</v>
      </c>
      <c r="D21" s="208">
        <f t="shared" si="2"/>
        <v>3344</v>
      </c>
      <c r="E21" s="208">
        <f t="shared" si="3"/>
        <v>635.4666666666667</v>
      </c>
      <c r="F21" s="208">
        <f t="shared" si="4"/>
        <v>0</v>
      </c>
      <c r="G21" s="208">
        <f t="shared" si="5"/>
        <v>0</v>
      </c>
      <c r="H21" s="208">
        <f t="shared" si="6"/>
        <v>1151.3333333333333</v>
      </c>
      <c r="I21" s="208">
        <f t="shared" si="7"/>
        <v>0</v>
      </c>
      <c r="J21" s="208">
        <f t="shared" si="8"/>
        <v>0</v>
      </c>
      <c r="K21" s="208">
        <f t="shared" si="9"/>
        <v>0</v>
      </c>
      <c r="M21" s="188">
        <v>0</v>
      </c>
      <c r="N21" s="188">
        <v>0</v>
      </c>
      <c r="O21" s="188">
        <v>948</v>
      </c>
      <c r="P21" s="188">
        <v>384</v>
      </c>
      <c r="Q21" s="188">
        <v>0</v>
      </c>
      <c r="R21" s="188">
        <v>0</v>
      </c>
      <c r="S21" s="188">
        <v>1412</v>
      </c>
      <c r="T21" s="188">
        <v>0</v>
      </c>
      <c r="U21" s="188">
        <v>0</v>
      </c>
      <c r="V21" s="188">
        <v>0</v>
      </c>
      <c r="X21" s="188">
        <v>0</v>
      </c>
      <c r="Y21" s="188">
        <v>0</v>
      </c>
      <c r="Z21" s="188">
        <v>2296</v>
      </c>
      <c r="AA21" s="188">
        <v>615</v>
      </c>
      <c r="AB21" s="188">
        <v>0</v>
      </c>
      <c r="AC21" s="188">
        <v>0</v>
      </c>
      <c r="AD21" s="188">
        <v>1115</v>
      </c>
      <c r="AE21" s="188">
        <v>0</v>
      </c>
      <c r="AF21" s="188">
        <v>0</v>
      </c>
      <c r="AG21" s="188">
        <v>0</v>
      </c>
      <c r="AI21" s="188">
        <v>0</v>
      </c>
      <c r="AJ21" s="188">
        <v>0</v>
      </c>
      <c r="AK21" s="188">
        <v>6124</v>
      </c>
      <c r="AL21" s="188">
        <v>650</v>
      </c>
      <c r="AM21" s="188">
        <v>0</v>
      </c>
      <c r="AN21" s="188">
        <v>0</v>
      </c>
      <c r="AO21" s="188">
        <v>938</v>
      </c>
      <c r="AP21" s="188">
        <v>0</v>
      </c>
      <c r="AQ21" s="188">
        <v>0</v>
      </c>
      <c r="AR21" s="188">
        <v>0</v>
      </c>
      <c r="AT21" s="188">
        <v>0</v>
      </c>
      <c r="AU21" s="188">
        <v>0</v>
      </c>
      <c r="AV21" s="188">
        <v>1554</v>
      </c>
      <c r="AW21" s="188">
        <v>427</v>
      </c>
      <c r="AX21" s="188">
        <v>0</v>
      </c>
      <c r="AY21" s="188">
        <v>0</v>
      </c>
      <c r="AZ21" s="188">
        <v>1342</v>
      </c>
      <c r="BA21" s="188">
        <v>0</v>
      </c>
      <c r="BB21" s="188">
        <v>0</v>
      </c>
      <c r="BC21" s="188">
        <v>0</v>
      </c>
      <c r="BE21" s="188">
        <v>0</v>
      </c>
      <c r="BF21" s="188">
        <v>0</v>
      </c>
      <c r="BG21" s="188">
        <v>6051</v>
      </c>
      <c r="BH21" s="188">
        <v>1184</v>
      </c>
      <c r="BI21" s="188">
        <v>0</v>
      </c>
      <c r="BJ21" s="188">
        <v>0</v>
      </c>
      <c r="BK21" s="188">
        <v>1071</v>
      </c>
      <c r="BL21" s="188">
        <v>0</v>
      </c>
      <c r="BM21" s="188">
        <v>0</v>
      </c>
      <c r="BN21" s="188">
        <v>0</v>
      </c>
      <c r="BP21" s="188">
        <v>0</v>
      </c>
      <c r="BQ21" s="188">
        <v>0</v>
      </c>
      <c r="BR21" s="188">
        <v>773</v>
      </c>
      <c r="BS21" s="188">
        <v>446</v>
      </c>
      <c r="BT21" s="188">
        <v>0</v>
      </c>
      <c r="BU21" s="188">
        <v>0</v>
      </c>
      <c r="BV21" s="188">
        <v>1272</v>
      </c>
      <c r="BW21" s="188">
        <v>0</v>
      </c>
      <c r="BX21" s="188">
        <v>0</v>
      </c>
      <c r="BY21" s="188">
        <v>0</v>
      </c>
      <c r="CA21" s="188">
        <v>0</v>
      </c>
      <c r="CB21" s="188">
        <v>0</v>
      </c>
      <c r="CC21" s="188">
        <v>7559</v>
      </c>
      <c r="CD21" s="188">
        <v>945</v>
      </c>
      <c r="CE21" s="188">
        <v>0</v>
      </c>
      <c r="CF21" s="188">
        <v>0</v>
      </c>
      <c r="CG21" s="188">
        <v>1076</v>
      </c>
      <c r="CH21" s="188">
        <v>0</v>
      </c>
      <c r="CI21" s="188">
        <v>0</v>
      </c>
      <c r="CJ21" s="188">
        <v>0</v>
      </c>
      <c r="CL21" s="188">
        <v>0</v>
      </c>
      <c r="CM21" s="188">
        <v>0</v>
      </c>
      <c r="CN21" s="188">
        <v>6306</v>
      </c>
      <c r="CO21" s="188">
        <v>1096</v>
      </c>
      <c r="CP21" s="188">
        <v>0</v>
      </c>
      <c r="CQ21" s="188">
        <v>0</v>
      </c>
      <c r="CR21" s="188">
        <v>1061</v>
      </c>
      <c r="CS21" s="188">
        <v>0</v>
      </c>
      <c r="CT21" s="188">
        <v>0</v>
      </c>
      <c r="CU21" s="188">
        <v>0</v>
      </c>
      <c r="CW21" s="188">
        <v>0</v>
      </c>
      <c r="CX21" s="188">
        <v>0</v>
      </c>
      <c r="CY21" s="188">
        <v>1420</v>
      </c>
      <c r="CZ21" s="188">
        <v>492</v>
      </c>
      <c r="DA21" s="188">
        <v>0</v>
      </c>
      <c r="DB21" s="188">
        <v>0</v>
      </c>
      <c r="DC21" s="188">
        <v>1457</v>
      </c>
      <c r="DD21" s="188">
        <v>0</v>
      </c>
      <c r="DE21" s="188">
        <v>0</v>
      </c>
      <c r="DF21" s="188">
        <v>0</v>
      </c>
      <c r="DH21" s="188">
        <v>0</v>
      </c>
      <c r="DI21" s="188">
        <v>0</v>
      </c>
      <c r="DJ21" s="188">
        <v>2004</v>
      </c>
      <c r="DK21" s="188">
        <v>588</v>
      </c>
      <c r="DL21" s="188">
        <v>0</v>
      </c>
      <c r="DM21" s="188">
        <v>0</v>
      </c>
      <c r="DN21" s="188">
        <f t="shared" si="10"/>
        <v>0</v>
      </c>
      <c r="DO21" s="188">
        <v>0</v>
      </c>
      <c r="DP21" s="188">
        <v>0</v>
      </c>
      <c r="DQ21" s="188">
        <v>0</v>
      </c>
      <c r="DS21" s="188">
        <v>0</v>
      </c>
      <c r="DT21" s="188">
        <v>0</v>
      </c>
      <c r="DU21" s="188">
        <v>902</v>
      </c>
      <c r="DV21" s="188">
        <v>606</v>
      </c>
      <c r="DW21" s="188">
        <v>0</v>
      </c>
      <c r="DX21" s="188">
        <v>0</v>
      </c>
      <c r="DY21" s="188">
        <v>913</v>
      </c>
      <c r="DZ21" s="188">
        <v>0</v>
      </c>
      <c r="EA21" s="188">
        <v>0</v>
      </c>
      <c r="EB21" s="188">
        <v>0</v>
      </c>
      <c r="ED21" s="188">
        <v>0</v>
      </c>
      <c r="EE21" s="188">
        <v>0</v>
      </c>
      <c r="EF21" s="188">
        <v>1000</v>
      </c>
      <c r="EG21" s="188">
        <v>355</v>
      </c>
      <c r="EH21" s="188">
        <v>0</v>
      </c>
      <c r="EI21" s="188">
        <v>0</v>
      </c>
      <c r="EJ21" s="188">
        <v>1263</v>
      </c>
      <c r="EK21" s="188">
        <v>0</v>
      </c>
      <c r="EL21" s="188">
        <v>0</v>
      </c>
      <c r="EM21" s="188">
        <v>0</v>
      </c>
      <c r="EO21" s="188">
        <v>0</v>
      </c>
      <c r="EP21" s="188">
        <v>0</v>
      </c>
      <c r="EQ21" s="188">
        <v>5030</v>
      </c>
      <c r="ER21" s="188">
        <v>601</v>
      </c>
      <c r="ES21" s="188">
        <v>0</v>
      </c>
      <c r="ET21" s="188">
        <v>0</v>
      </c>
      <c r="EU21" s="188">
        <v>1361</v>
      </c>
      <c r="EV21" s="188">
        <v>0</v>
      </c>
      <c r="EW21" s="188">
        <v>0</v>
      </c>
      <c r="EX21" s="188">
        <v>0</v>
      </c>
      <c r="EZ21" s="188">
        <v>0</v>
      </c>
      <c r="FA21" s="188">
        <v>0</v>
      </c>
      <c r="FB21" s="188">
        <v>3904</v>
      </c>
      <c r="FC21" s="188">
        <v>588</v>
      </c>
      <c r="FD21" s="188">
        <v>0</v>
      </c>
      <c r="FE21" s="188">
        <v>0</v>
      </c>
      <c r="FF21" s="188">
        <v>1054</v>
      </c>
      <c r="FG21" s="188">
        <v>0</v>
      </c>
      <c r="FH21" s="188">
        <v>0</v>
      </c>
      <c r="FI21" s="188">
        <v>0</v>
      </c>
      <c r="FK21" s="188">
        <v>0</v>
      </c>
      <c r="FL21" s="188">
        <v>0</v>
      </c>
      <c r="FM21" s="188">
        <v>4209</v>
      </c>
      <c r="FN21" s="188">
        <v>490</v>
      </c>
      <c r="FO21" s="188">
        <v>0</v>
      </c>
      <c r="FP21" s="188">
        <v>0</v>
      </c>
      <c r="FQ21" s="188">
        <v>1017</v>
      </c>
      <c r="FR21" s="188">
        <v>0</v>
      </c>
      <c r="FS21" s="188">
        <v>0</v>
      </c>
      <c r="FT21" s="188">
        <v>0</v>
      </c>
      <c r="FV21" s="188">
        <v>0</v>
      </c>
      <c r="FW21" s="188">
        <v>0</v>
      </c>
      <c r="FX21" s="188">
        <v>1245</v>
      </c>
      <c r="FY21" s="188">
        <v>583</v>
      </c>
      <c r="FZ21" s="188">
        <v>0</v>
      </c>
      <c r="GA21" s="188">
        <v>0</v>
      </c>
      <c r="GB21" s="188">
        <v>1182</v>
      </c>
      <c r="GC21" s="188">
        <v>0</v>
      </c>
      <c r="GD21" s="188">
        <v>0</v>
      </c>
      <c r="GE21" s="188">
        <v>0</v>
      </c>
      <c r="GG21" s="188">
        <v>0</v>
      </c>
      <c r="GH21" s="188">
        <v>0</v>
      </c>
      <c r="GI21" s="188">
        <v>5758</v>
      </c>
      <c r="GJ21" s="188">
        <v>423</v>
      </c>
      <c r="GK21" s="188">
        <v>0</v>
      </c>
      <c r="GL21" s="188">
        <v>0</v>
      </c>
      <c r="GM21" s="188">
        <v>1139</v>
      </c>
      <c r="GN21" s="188">
        <v>0</v>
      </c>
      <c r="GO21" s="188">
        <v>0</v>
      </c>
      <c r="GP21" s="188">
        <v>0</v>
      </c>
      <c r="GR21" s="188">
        <v>0</v>
      </c>
      <c r="GS21" s="188">
        <v>0</v>
      </c>
      <c r="GT21" s="188">
        <v>1252</v>
      </c>
      <c r="GU21" s="188">
        <v>660</v>
      </c>
      <c r="GV21" s="188">
        <v>0</v>
      </c>
      <c r="GW21" s="188">
        <v>0</v>
      </c>
      <c r="GX21" s="188">
        <v>1382</v>
      </c>
      <c r="GY21" s="188">
        <v>0</v>
      </c>
      <c r="GZ21" s="188">
        <v>0</v>
      </c>
      <c r="HA21" s="188">
        <v>0</v>
      </c>
      <c r="HC21" s="188">
        <v>0</v>
      </c>
      <c r="HD21" s="188">
        <v>0</v>
      </c>
      <c r="HE21" s="188">
        <v>1386</v>
      </c>
      <c r="HF21" s="188">
        <v>205</v>
      </c>
      <c r="HG21" s="188">
        <v>0</v>
      </c>
      <c r="HH21" s="188">
        <v>0</v>
      </c>
      <c r="HI21" s="188">
        <v>1420</v>
      </c>
      <c r="HJ21" s="188">
        <v>0</v>
      </c>
      <c r="HK21" s="188">
        <v>0</v>
      </c>
      <c r="HL21" s="188">
        <v>0</v>
      </c>
      <c r="HN21" s="188">
        <v>0</v>
      </c>
      <c r="HO21" s="188">
        <v>0</v>
      </c>
      <c r="HP21" s="188">
        <v>891</v>
      </c>
      <c r="HQ21" s="188">
        <v>407</v>
      </c>
      <c r="HR21" s="188">
        <v>0</v>
      </c>
      <c r="HS21" s="188">
        <v>0</v>
      </c>
      <c r="HT21" s="188">
        <v>1291</v>
      </c>
      <c r="HU21" s="188">
        <v>0</v>
      </c>
      <c r="HV21" s="188">
        <v>0</v>
      </c>
      <c r="HW21" s="188">
        <v>0</v>
      </c>
      <c r="HY21" s="188">
        <v>0</v>
      </c>
      <c r="HZ21" s="188">
        <v>0</v>
      </c>
      <c r="IA21" s="188">
        <v>6577</v>
      </c>
      <c r="IB21" s="188">
        <v>1175</v>
      </c>
      <c r="IC21" s="188">
        <v>0</v>
      </c>
      <c r="ID21" s="188">
        <v>0</v>
      </c>
      <c r="IE21" s="188">
        <v>1102</v>
      </c>
      <c r="IF21" s="188">
        <v>0</v>
      </c>
      <c r="IG21" s="188">
        <v>0</v>
      </c>
      <c r="IH21" s="188">
        <v>0</v>
      </c>
      <c r="IJ21" s="188">
        <v>0</v>
      </c>
      <c r="IK21" s="188">
        <v>0</v>
      </c>
      <c r="IL21" s="188">
        <v>1013</v>
      </c>
      <c r="IM21" s="188">
        <v>381</v>
      </c>
      <c r="IN21" s="188">
        <v>0</v>
      </c>
      <c r="IO21" s="188">
        <v>0</v>
      </c>
      <c r="IP21" s="188">
        <v>1299</v>
      </c>
      <c r="IQ21" s="188">
        <v>0</v>
      </c>
      <c r="IR21" s="188">
        <v>0</v>
      </c>
      <c r="IS21" s="188">
        <v>0</v>
      </c>
      <c r="IU21" s="188">
        <v>0</v>
      </c>
      <c r="IV21" s="188">
        <v>0</v>
      </c>
      <c r="IW21" s="188">
        <v>6138</v>
      </c>
      <c r="IX21" s="188">
        <v>833</v>
      </c>
      <c r="IY21" s="188">
        <v>0</v>
      </c>
      <c r="IZ21" s="188">
        <v>0</v>
      </c>
      <c r="JA21" s="188">
        <v>1134</v>
      </c>
      <c r="JB21" s="188">
        <v>0</v>
      </c>
      <c r="JC21" s="188">
        <v>0</v>
      </c>
      <c r="JD21" s="188">
        <v>0</v>
      </c>
      <c r="JF21" s="188">
        <v>0</v>
      </c>
      <c r="JG21" s="188">
        <v>0</v>
      </c>
      <c r="JH21" s="188">
        <v>5867</v>
      </c>
      <c r="JI21" s="188">
        <v>1049</v>
      </c>
      <c r="JJ21" s="188">
        <v>0</v>
      </c>
      <c r="JK21" s="188">
        <v>0</v>
      </c>
      <c r="JL21" s="188">
        <v>1040</v>
      </c>
      <c r="JM21" s="188">
        <v>0</v>
      </c>
      <c r="JN21" s="188">
        <v>0</v>
      </c>
      <c r="JO21" s="188">
        <v>0</v>
      </c>
      <c r="JQ21" s="188">
        <v>0</v>
      </c>
      <c r="JR21" s="188">
        <v>0</v>
      </c>
      <c r="JS21" s="188">
        <v>939</v>
      </c>
      <c r="JT21" s="188">
        <v>432</v>
      </c>
      <c r="JU21" s="188">
        <v>0</v>
      </c>
      <c r="JV21" s="188">
        <v>0</v>
      </c>
      <c r="JW21" s="188">
        <v>1397</v>
      </c>
      <c r="JX21" s="188">
        <v>0</v>
      </c>
      <c r="JY21" s="188">
        <v>0</v>
      </c>
      <c r="JZ21" s="188">
        <v>0</v>
      </c>
      <c r="KB21" s="188">
        <v>0</v>
      </c>
      <c r="KC21" s="188">
        <v>0</v>
      </c>
      <c r="KD21" s="188">
        <v>7207</v>
      </c>
      <c r="KE21" s="188">
        <v>849</v>
      </c>
      <c r="KF21" s="188">
        <v>0</v>
      </c>
      <c r="KG21" s="188">
        <v>0</v>
      </c>
      <c r="KH21" s="188">
        <v>1146</v>
      </c>
      <c r="KI21" s="188">
        <v>0</v>
      </c>
      <c r="KJ21" s="188">
        <v>0</v>
      </c>
      <c r="KK21" s="188">
        <v>0</v>
      </c>
      <c r="KM21" s="188">
        <v>0</v>
      </c>
      <c r="KN21" s="188">
        <v>0</v>
      </c>
      <c r="KO21" s="188">
        <v>5364</v>
      </c>
      <c r="KP21" s="188">
        <v>612</v>
      </c>
      <c r="KQ21" s="188">
        <v>0</v>
      </c>
      <c r="KR21" s="188">
        <v>0</v>
      </c>
      <c r="KS21" s="188">
        <v>975</v>
      </c>
      <c r="KT21" s="188">
        <v>0</v>
      </c>
      <c r="KU21" s="188">
        <v>0</v>
      </c>
      <c r="KV21" s="188">
        <v>0</v>
      </c>
      <c r="KX21" s="188">
        <v>0</v>
      </c>
      <c r="KY21" s="188">
        <v>0</v>
      </c>
      <c r="KZ21" s="188">
        <v>407</v>
      </c>
      <c r="LA21" s="188">
        <v>666</v>
      </c>
      <c r="LB21" s="188">
        <v>0</v>
      </c>
      <c r="LC21" s="188">
        <v>0</v>
      </c>
      <c r="LD21" s="188">
        <v>1335</v>
      </c>
      <c r="LE21" s="188">
        <v>0</v>
      </c>
      <c r="LF21" s="188">
        <v>0</v>
      </c>
      <c r="LG21" s="188">
        <v>0</v>
      </c>
      <c r="LI21" s="188">
        <v>0</v>
      </c>
      <c r="LJ21" s="188">
        <v>0</v>
      </c>
      <c r="LK21" s="188">
        <v>5063</v>
      </c>
      <c r="LL21" s="188">
        <v>667</v>
      </c>
      <c r="LM21" s="188">
        <v>0</v>
      </c>
      <c r="LN21" s="188">
        <v>0</v>
      </c>
      <c r="LO21" s="188">
        <v>995</v>
      </c>
      <c r="LP21" s="188">
        <v>0</v>
      </c>
      <c r="LQ21" s="188">
        <v>0</v>
      </c>
      <c r="LR21" s="188">
        <v>0</v>
      </c>
      <c r="LT21" s="188">
        <v>0</v>
      </c>
      <c r="LU21" s="188">
        <v>0</v>
      </c>
      <c r="LV21" s="188">
        <v>1133</v>
      </c>
      <c r="LW21" s="188">
        <v>655</v>
      </c>
      <c r="LX21" s="188">
        <v>0</v>
      </c>
      <c r="LY21" s="188">
        <v>0</v>
      </c>
      <c r="LZ21" s="188">
        <v>1351</v>
      </c>
      <c r="MA21" s="188">
        <v>0</v>
      </c>
      <c r="MB21" s="188">
        <v>0</v>
      </c>
      <c r="MC21" s="188">
        <v>0</v>
      </c>
    </row>
    <row r="22" spans="2:341">
      <c r="B22" s="208">
        <f t="shared" si="0"/>
        <v>0</v>
      </c>
      <c r="C22" s="208">
        <f t="shared" si="1"/>
        <v>0</v>
      </c>
      <c r="D22" s="208">
        <f t="shared" si="2"/>
        <v>3324.3</v>
      </c>
      <c r="E22" s="208">
        <f t="shared" si="3"/>
        <v>637.56666666666672</v>
      </c>
      <c r="F22" s="208">
        <f t="shared" si="4"/>
        <v>0</v>
      </c>
      <c r="G22" s="208">
        <f t="shared" si="5"/>
        <v>0</v>
      </c>
      <c r="H22" s="208">
        <f t="shared" si="6"/>
        <v>1151.2</v>
      </c>
      <c r="I22" s="208">
        <f t="shared" si="7"/>
        <v>0</v>
      </c>
      <c r="J22" s="208">
        <f t="shared" si="8"/>
        <v>0</v>
      </c>
      <c r="K22" s="208">
        <f t="shared" si="9"/>
        <v>0</v>
      </c>
      <c r="M22" s="188">
        <v>0</v>
      </c>
      <c r="N22" s="188">
        <v>0</v>
      </c>
      <c r="O22" s="188">
        <v>886</v>
      </c>
      <c r="P22" s="188">
        <v>345</v>
      </c>
      <c r="Q22" s="188">
        <v>0</v>
      </c>
      <c r="R22" s="188">
        <v>0</v>
      </c>
      <c r="S22" s="188">
        <v>1411</v>
      </c>
      <c r="T22" s="188">
        <v>0</v>
      </c>
      <c r="U22" s="188">
        <v>0</v>
      </c>
      <c r="V22" s="188">
        <v>0</v>
      </c>
      <c r="X22" s="188">
        <v>0</v>
      </c>
      <c r="Y22" s="188">
        <v>0</v>
      </c>
      <c r="Z22" s="188">
        <v>2304</v>
      </c>
      <c r="AA22" s="188">
        <v>536</v>
      </c>
      <c r="AB22" s="188">
        <v>0</v>
      </c>
      <c r="AC22" s="188">
        <v>0</v>
      </c>
      <c r="AD22" s="188">
        <v>1115</v>
      </c>
      <c r="AE22" s="188">
        <v>0</v>
      </c>
      <c r="AF22" s="188">
        <v>0</v>
      </c>
      <c r="AG22" s="188">
        <v>0</v>
      </c>
      <c r="AI22" s="188">
        <v>0</v>
      </c>
      <c r="AJ22" s="188">
        <v>0</v>
      </c>
      <c r="AK22" s="188">
        <v>6209</v>
      </c>
      <c r="AL22" s="188">
        <v>736</v>
      </c>
      <c r="AM22" s="188">
        <v>0</v>
      </c>
      <c r="AN22" s="188">
        <v>0</v>
      </c>
      <c r="AO22" s="188">
        <v>938</v>
      </c>
      <c r="AP22" s="188">
        <v>0</v>
      </c>
      <c r="AQ22" s="188">
        <v>0</v>
      </c>
      <c r="AR22" s="188">
        <v>0</v>
      </c>
      <c r="AT22" s="188">
        <v>0</v>
      </c>
      <c r="AU22" s="188">
        <v>0</v>
      </c>
      <c r="AV22" s="188">
        <v>1563</v>
      </c>
      <c r="AW22" s="188">
        <v>418</v>
      </c>
      <c r="AX22" s="188">
        <v>0</v>
      </c>
      <c r="AY22" s="188">
        <v>0</v>
      </c>
      <c r="AZ22" s="188">
        <v>1342</v>
      </c>
      <c r="BA22" s="188">
        <v>0</v>
      </c>
      <c r="BB22" s="188">
        <v>0</v>
      </c>
      <c r="BC22" s="188">
        <v>0</v>
      </c>
      <c r="BE22" s="188">
        <v>0</v>
      </c>
      <c r="BF22" s="188">
        <v>0</v>
      </c>
      <c r="BG22" s="188">
        <v>6043</v>
      </c>
      <c r="BH22" s="188">
        <v>1173</v>
      </c>
      <c r="BI22" s="188">
        <v>0</v>
      </c>
      <c r="BJ22" s="188">
        <v>0</v>
      </c>
      <c r="BK22" s="188">
        <v>1071</v>
      </c>
      <c r="BL22" s="188">
        <v>0</v>
      </c>
      <c r="BM22" s="188">
        <v>0</v>
      </c>
      <c r="BN22" s="188">
        <v>0</v>
      </c>
      <c r="BP22" s="188">
        <v>0</v>
      </c>
      <c r="BQ22" s="188">
        <v>0</v>
      </c>
      <c r="BR22" s="188">
        <v>775</v>
      </c>
      <c r="BS22" s="188">
        <v>465</v>
      </c>
      <c r="BT22" s="188">
        <v>0</v>
      </c>
      <c r="BU22" s="188">
        <v>0</v>
      </c>
      <c r="BV22" s="188">
        <v>1272</v>
      </c>
      <c r="BW22" s="188">
        <v>0</v>
      </c>
      <c r="BX22" s="188">
        <v>0</v>
      </c>
      <c r="BY22" s="188">
        <v>0</v>
      </c>
      <c r="CA22" s="188">
        <v>0</v>
      </c>
      <c r="CB22" s="188">
        <v>0</v>
      </c>
      <c r="CC22" s="188">
        <v>7587</v>
      </c>
      <c r="CD22" s="188">
        <v>961</v>
      </c>
      <c r="CE22" s="188">
        <v>0</v>
      </c>
      <c r="CF22" s="188">
        <v>0</v>
      </c>
      <c r="CG22" s="188">
        <v>1076</v>
      </c>
      <c r="CH22" s="188">
        <v>0</v>
      </c>
      <c r="CI22" s="188">
        <v>0</v>
      </c>
      <c r="CJ22" s="188">
        <v>0</v>
      </c>
      <c r="CL22" s="188">
        <v>0</v>
      </c>
      <c r="CM22" s="188">
        <v>0</v>
      </c>
      <c r="CN22" s="188">
        <v>6177</v>
      </c>
      <c r="CO22" s="188">
        <v>1060</v>
      </c>
      <c r="CP22" s="188">
        <v>0</v>
      </c>
      <c r="CQ22" s="188">
        <v>0</v>
      </c>
      <c r="CR22" s="188">
        <v>1061</v>
      </c>
      <c r="CS22" s="188">
        <v>0</v>
      </c>
      <c r="CT22" s="188">
        <v>0</v>
      </c>
      <c r="CU22" s="188">
        <v>0</v>
      </c>
      <c r="CW22" s="188">
        <v>0</v>
      </c>
      <c r="CX22" s="188">
        <v>0</v>
      </c>
      <c r="CY22" s="188">
        <v>1446</v>
      </c>
      <c r="CZ22" s="188">
        <v>475</v>
      </c>
      <c r="DA22" s="188">
        <v>0</v>
      </c>
      <c r="DB22" s="188">
        <v>0</v>
      </c>
      <c r="DC22" s="188">
        <v>1457</v>
      </c>
      <c r="DD22" s="188">
        <v>0</v>
      </c>
      <c r="DE22" s="188">
        <v>0</v>
      </c>
      <c r="DF22" s="188">
        <v>0</v>
      </c>
      <c r="DH22" s="188">
        <v>0</v>
      </c>
      <c r="DI22" s="188">
        <v>0</v>
      </c>
      <c r="DJ22" s="188">
        <v>1915</v>
      </c>
      <c r="DK22" s="188">
        <v>638</v>
      </c>
      <c r="DL22" s="188">
        <v>0</v>
      </c>
      <c r="DM22" s="188">
        <v>0</v>
      </c>
      <c r="DN22" s="188">
        <f t="shared" si="10"/>
        <v>0</v>
      </c>
      <c r="DO22" s="188">
        <v>0</v>
      </c>
      <c r="DP22" s="188">
        <v>0</v>
      </c>
      <c r="DQ22" s="188">
        <v>0</v>
      </c>
      <c r="DS22" s="188">
        <v>0</v>
      </c>
      <c r="DT22" s="188">
        <v>0</v>
      </c>
      <c r="DU22" s="188">
        <v>924</v>
      </c>
      <c r="DV22" s="188">
        <v>611</v>
      </c>
      <c r="DW22" s="188">
        <v>0</v>
      </c>
      <c r="DX22" s="188">
        <v>0</v>
      </c>
      <c r="DY22" s="188">
        <v>913</v>
      </c>
      <c r="DZ22" s="188">
        <v>0</v>
      </c>
      <c r="EA22" s="188">
        <v>0</v>
      </c>
      <c r="EB22" s="188">
        <v>0</v>
      </c>
      <c r="ED22" s="188">
        <v>0</v>
      </c>
      <c r="EE22" s="188">
        <v>0</v>
      </c>
      <c r="EF22" s="188">
        <v>939</v>
      </c>
      <c r="EG22" s="188">
        <v>292</v>
      </c>
      <c r="EH22" s="188">
        <v>0</v>
      </c>
      <c r="EI22" s="188">
        <v>0</v>
      </c>
      <c r="EJ22" s="188">
        <v>1263</v>
      </c>
      <c r="EK22" s="188">
        <v>0</v>
      </c>
      <c r="EL22" s="188">
        <v>0</v>
      </c>
      <c r="EM22" s="188">
        <v>0</v>
      </c>
      <c r="EO22" s="188">
        <v>0</v>
      </c>
      <c r="EP22" s="188">
        <v>0</v>
      </c>
      <c r="EQ22" s="188">
        <v>4950</v>
      </c>
      <c r="ER22" s="188">
        <v>588</v>
      </c>
      <c r="ES22" s="188">
        <v>0</v>
      </c>
      <c r="ET22" s="188">
        <v>0</v>
      </c>
      <c r="EU22" s="188">
        <v>1361</v>
      </c>
      <c r="EV22" s="188">
        <v>0</v>
      </c>
      <c r="EW22" s="188">
        <v>0</v>
      </c>
      <c r="EX22" s="188">
        <v>0</v>
      </c>
      <c r="EZ22" s="188">
        <v>0</v>
      </c>
      <c r="FA22" s="188">
        <v>0</v>
      </c>
      <c r="FB22" s="188">
        <v>3833</v>
      </c>
      <c r="FC22" s="188">
        <v>585</v>
      </c>
      <c r="FD22" s="188">
        <v>0</v>
      </c>
      <c r="FE22" s="188">
        <v>0</v>
      </c>
      <c r="FF22" s="188">
        <v>1054</v>
      </c>
      <c r="FG22" s="188">
        <v>0</v>
      </c>
      <c r="FH22" s="188">
        <v>0</v>
      </c>
      <c r="FI22" s="188">
        <v>0</v>
      </c>
      <c r="FK22" s="188">
        <v>0</v>
      </c>
      <c r="FL22" s="188">
        <v>0</v>
      </c>
      <c r="FM22" s="188">
        <v>4201</v>
      </c>
      <c r="FN22" s="188">
        <v>468</v>
      </c>
      <c r="FO22" s="188">
        <v>0</v>
      </c>
      <c r="FP22" s="188">
        <v>0</v>
      </c>
      <c r="FQ22" s="188">
        <v>1017</v>
      </c>
      <c r="FR22" s="188">
        <v>0</v>
      </c>
      <c r="FS22" s="188">
        <v>0</v>
      </c>
      <c r="FT22" s="188">
        <v>0</v>
      </c>
      <c r="FV22" s="188">
        <v>0</v>
      </c>
      <c r="FW22" s="188">
        <v>0</v>
      </c>
      <c r="FX22" s="188">
        <v>1204</v>
      </c>
      <c r="FY22" s="188">
        <v>519</v>
      </c>
      <c r="FZ22" s="188">
        <v>0</v>
      </c>
      <c r="GA22" s="188">
        <v>0</v>
      </c>
      <c r="GB22" s="188">
        <v>1182</v>
      </c>
      <c r="GC22" s="188">
        <v>0</v>
      </c>
      <c r="GD22" s="188">
        <v>0</v>
      </c>
      <c r="GE22" s="188">
        <v>0</v>
      </c>
      <c r="GG22" s="188">
        <v>0</v>
      </c>
      <c r="GH22" s="188">
        <v>0</v>
      </c>
      <c r="GI22" s="188">
        <v>5896</v>
      </c>
      <c r="GJ22" s="188">
        <v>443</v>
      </c>
      <c r="GK22" s="188">
        <v>0</v>
      </c>
      <c r="GL22" s="188">
        <v>0</v>
      </c>
      <c r="GM22" s="188">
        <v>1139</v>
      </c>
      <c r="GN22" s="188">
        <v>0</v>
      </c>
      <c r="GO22" s="188">
        <v>0</v>
      </c>
      <c r="GP22" s="188">
        <v>0</v>
      </c>
      <c r="GR22" s="188">
        <v>0</v>
      </c>
      <c r="GS22" s="188">
        <v>0</v>
      </c>
      <c r="GT22" s="188">
        <v>1288</v>
      </c>
      <c r="GU22" s="188">
        <v>673</v>
      </c>
      <c r="GV22" s="188">
        <v>0</v>
      </c>
      <c r="GW22" s="188">
        <v>0</v>
      </c>
      <c r="GX22" s="188">
        <v>1380</v>
      </c>
      <c r="GY22" s="188">
        <v>0</v>
      </c>
      <c r="GZ22" s="188">
        <v>0</v>
      </c>
      <c r="HA22" s="188">
        <v>0</v>
      </c>
      <c r="HC22" s="188">
        <v>0</v>
      </c>
      <c r="HD22" s="188">
        <v>0</v>
      </c>
      <c r="HE22" s="188">
        <v>1331</v>
      </c>
      <c r="HF22" s="188">
        <v>219</v>
      </c>
      <c r="HG22" s="188">
        <v>0</v>
      </c>
      <c r="HH22" s="188">
        <v>0</v>
      </c>
      <c r="HI22" s="188">
        <v>1420</v>
      </c>
      <c r="HJ22" s="188">
        <v>0</v>
      </c>
      <c r="HK22" s="188">
        <v>0</v>
      </c>
      <c r="HL22" s="188">
        <v>0</v>
      </c>
      <c r="HN22" s="188">
        <v>0</v>
      </c>
      <c r="HO22" s="188">
        <v>0</v>
      </c>
      <c r="HP22" s="188">
        <v>922</v>
      </c>
      <c r="HQ22" s="188">
        <v>410</v>
      </c>
      <c r="HR22" s="188">
        <v>0</v>
      </c>
      <c r="HS22" s="188">
        <v>0</v>
      </c>
      <c r="HT22" s="188">
        <v>1291</v>
      </c>
      <c r="HU22" s="188">
        <v>0</v>
      </c>
      <c r="HV22" s="188">
        <v>0</v>
      </c>
      <c r="HW22" s="188">
        <v>0</v>
      </c>
      <c r="HY22" s="188">
        <v>0</v>
      </c>
      <c r="HZ22" s="188">
        <v>0</v>
      </c>
      <c r="IA22" s="188">
        <v>6602</v>
      </c>
      <c r="IB22" s="188">
        <v>1231</v>
      </c>
      <c r="IC22" s="188">
        <v>0</v>
      </c>
      <c r="ID22" s="188">
        <v>0</v>
      </c>
      <c r="IE22" s="188">
        <v>1102</v>
      </c>
      <c r="IF22" s="188">
        <v>0</v>
      </c>
      <c r="IG22" s="188">
        <v>0</v>
      </c>
      <c r="IH22" s="188">
        <v>0</v>
      </c>
      <c r="IJ22" s="188">
        <v>0</v>
      </c>
      <c r="IK22" s="188">
        <v>0</v>
      </c>
      <c r="IL22" s="188">
        <v>993</v>
      </c>
      <c r="IM22" s="188">
        <v>373</v>
      </c>
      <c r="IN22" s="188">
        <v>0</v>
      </c>
      <c r="IO22" s="188">
        <v>0</v>
      </c>
      <c r="IP22" s="188">
        <v>1298</v>
      </c>
      <c r="IQ22" s="188">
        <v>0</v>
      </c>
      <c r="IR22" s="188">
        <v>0</v>
      </c>
      <c r="IS22" s="188">
        <v>0</v>
      </c>
      <c r="IU22" s="188">
        <v>0</v>
      </c>
      <c r="IV22" s="188">
        <v>0</v>
      </c>
      <c r="IW22" s="188">
        <v>6047</v>
      </c>
      <c r="IX22" s="188">
        <v>874</v>
      </c>
      <c r="IY22" s="188">
        <v>0</v>
      </c>
      <c r="IZ22" s="188">
        <v>0</v>
      </c>
      <c r="JA22" s="188">
        <v>1134</v>
      </c>
      <c r="JB22" s="188">
        <v>0</v>
      </c>
      <c r="JC22" s="188">
        <v>0</v>
      </c>
      <c r="JD22" s="188">
        <v>0</v>
      </c>
      <c r="JF22" s="188">
        <v>0</v>
      </c>
      <c r="JG22" s="188">
        <v>0</v>
      </c>
      <c r="JH22" s="188">
        <v>5793</v>
      </c>
      <c r="JI22" s="188">
        <v>1035</v>
      </c>
      <c r="JJ22" s="188">
        <v>0</v>
      </c>
      <c r="JK22" s="188">
        <v>0</v>
      </c>
      <c r="JL22" s="188">
        <v>1040</v>
      </c>
      <c r="JM22" s="188">
        <v>0</v>
      </c>
      <c r="JN22" s="188">
        <v>0</v>
      </c>
      <c r="JO22" s="188">
        <v>0</v>
      </c>
      <c r="JQ22" s="188">
        <v>0</v>
      </c>
      <c r="JR22" s="188">
        <v>0</v>
      </c>
      <c r="JS22" s="188">
        <v>921</v>
      </c>
      <c r="JT22" s="188">
        <v>453</v>
      </c>
      <c r="JU22" s="188">
        <v>0</v>
      </c>
      <c r="JV22" s="188">
        <v>0</v>
      </c>
      <c r="JW22" s="188">
        <v>1397</v>
      </c>
      <c r="JX22" s="188">
        <v>0</v>
      </c>
      <c r="JY22" s="188">
        <v>0</v>
      </c>
      <c r="JZ22" s="188">
        <v>0</v>
      </c>
      <c r="KB22" s="188">
        <v>0</v>
      </c>
      <c r="KC22" s="188">
        <v>0</v>
      </c>
      <c r="KD22" s="188">
        <v>7211</v>
      </c>
      <c r="KE22" s="188">
        <v>892</v>
      </c>
      <c r="KF22" s="188">
        <v>0</v>
      </c>
      <c r="KG22" s="188">
        <v>0</v>
      </c>
      <c r="KH22" s="188">
        <v>1146</v>
      </c>
      <c r="KI22" s="188">
        <v>0</v>
      </c>
      <c r="KJ22" s="188">
        <v>0</v>
      </c>
      <c r="KK22" s="188">
        <v>0</v>
      </c>
      <c r="KM22" s="188">
        <v>0</v>
      </c>
      <c r="KN22" s="188">
        <v>0</v>
      </c>
      <c r="KO22" s="188">
        <v>5227</v>
      </c>
      <c r="KP22" s="188">
        <v>596</v>
      </c>
      <c r="KQ22" s="188">
        <v>0</v>
      </c>
      <c r="KR22" s="188">
        <v>0</v>
      </c>
      <c r="KS22" s="188">
        <v>975</v>
      </c>
      <c r="KT22" s="188">
        <v>0</v>
      </c>
      <c r="KU22" s="188">
        <v>0</v>
      </c>
      <c r="KV22" s="188">
        <v>0</v>
      </c>
      <c r="KX22" s="188">
        <v>0</v>
      </c>
      <c r="KY22" s="188">
        <v>0</v>
      </c>
      <c r="KZ22" s="188">
        <v>421</v>
      </c>
      <c r="LA22" s="188">
        <v>686</v>
      </c>
      <c r="LB22" s="188">
        <v>0</v>
      </c>
      <c r="LC22" s="188">
        <v>0</v>
      </c>
      <c r="LD22" s="188">
        <v>1335</v>
      </c>
      <c r="LE22" s="188">
        <v>0</v>
      </c>
      <c r="LF22" s="188">
        <v>0</v>
      </c>
      <c r="LG22" s="188">
        <v>0</v>
      </c>
      <c r="LI22" s="188">
        <v>0</v>
      </c>
      <c r="LJ22" s="188">
        <v>0</v>
      </c>
      <c r="LK22" s="188">
        <v>4962</v>
      </c>
      <c r="LL22" s="188">
        <v>652</v>
      </c>
      <c r="LM22" s="188">
        <v>0</v>
      </c>
      <c r="LN22" s="188">
        <v>0</v>
      </c>
      <c r="LO22" s="188">
        <v>995</v>
      </c>
      <c r="LP22" s="188">
        <v>0</v>
      </c>
      <c r="LQ22" s="188">
        <v>0</v>
      </c>
      <c r="LR22" s="188">
        <v>0</v>
      </c>
      <c r="LT22" s="188">
        <v>0</v>
      </c>
      <c r="LU22" s="188">
        <v>0</v>
      </c>
      <c r="LV22" s="188">
        <v>1159</v>
      </c>
      <c r="LW22" s="188">
        <v>720</v>
      </c>
      <c r="LX22" s="188">
        <v>0</v>
      </c>
      <c r="LY22" s="188">
        <v>0</v>
      </c>
      <c r="LZ22" s="188">
        <v>1351</v>
      </c>
      <c r="MA22" s="188">
        <v>0</v>
      </c>
      <c r="MB22" s="188">
        <v>0</v>
      </c>
      <c r="MC22" s="188">
        <v>0</v>
      </c>
    </row>
    <row r="23" spans="2:341">
      <c r="B23" s="208">
        <f t="shared" si="0"/>
        <v>0</v>
      </c>
      <c r="C23" s="208">
        <f t="shared" si="1"/>
        <v>0</v>
      </c>
      <c r="D23" s="208">
        <f t="shared" si="2"/>
        <v>3303.4666666666667</v>
      </c>
      <c r="E23" s="208">
        <f t="shared" si="3"/>
        <v>640.29999999999995</v>
      </c>
      <c r="F23" s="208">
        <f t="shared" si="4"/>
        <v>0</v>
      </c>
      <c r="G23" s="208">
        <f t="shared" si="5"/>
        <v>0</v>
      </c>
      <c r="H23" s="208">
        <f t="shared" si="6"/>
        <v>1151.2</v>
      </c>
      <c r="I23" s="208">
        <f t="shared" si="7"/>
        <v>0</v>
      </c>
      <c r="J23" s="208">
        <f t="shared" si="8"/>
        <v>0</v>
      </c>
      <c r="K23" s="208">
        <f t="shared" si="9"/>
        <v>0</v>
      </c>
      <c r="M23" s="188">
        <v>0</v>
      </c>
      <c r="N23" s="188">
        <v>0</v>
      </c>
      <c r="O23" s="188">
        <v>851</v>
      </c>
      <c r="P23" s="188">
        <v>345</v>
      </c>
      <c r="Q23" s="188">
        <v>0</v>
      </c>
      <c r="R23" s="188">
        <v>0</v>
      </c>
      <c r="S23" s="188">
        <v>1410</v>
      </c>
      <c r="T23" s="188">
        <v>0</v>
      </c>
      <c r="U23" s="188">
        <v>0</v>
      </c>
      <c r="V23" s="188">
        <v>0</v>
      </c>
      <c r="X23" s="188">
        <v>0</v>
      </c>
      <c r="Y23" s="188">
        <v>0</v>
      </c>
      <c r="Z23" s="188">
        <v>2275</v>
      </c>
      <c r="AA23" s="188">
        <v>521</v>
      </c>
      <c r="AB23" s="188">
        <v>0</v>
      </c>
      <c r="AC23" s="188">
        <v>0</v>
      </c>
      <c r="AD23" s="188">
        <v>1115</v>
      </c>
      <c r="AE23" s="188">
        <v>0</v>
      </c>
      <c r="AF23" s="188">
        <v>0</v>
      </c>
      <c r="AG23" s="188">
        <v>0</v>
      </c>
      <c r="AI23" s="188">
        <v>0</v>
      </c>
      <c r="AJ23" s="188">
        <v>0</v>
      </c>
      <c r="AK23" s="188">
        <v>6313</v>
      </c>
      <c r="AL23" s="188">
        <v>747</v>
      </c>
      <c r="AM23" s="188">
        <v>0</v>
      </c>
      <c r="AN23" s="188">
        <v>0</v>
      </c>
      <c r="AO23" s="188">
        <v>938</v>
      </c>
      <c r="AP23" s="188">
        <v>0</v>
      </c>
      <c r="AQ23" s="188">
        <v>0</v>
      </c>
      <c r="AR23" s="188">
        <v>0</v>
      </c>
      <c r="AT23" s="188">
        <v>0</v>
      </c>
      <c r="AU23" s="188">
        <v>0</v>
      </c>
      <c r="AV23" s="188">
        <v>1534</v>
      </c>
      <c r="AW23" s="188">
        <v>419</v>
      </c>
      <c r="AX23" s="188">
        <v>0</v>
      </c>
      <c r="AY23" s="188">
        <v>0</v>
      </c>
      <c r="AZ23" s="188">
        <v>1342</v>
      </c>
      <c r="BA23" s="188">
        <v>0</v>
      </c>
      <c r="BB23" s="188">
        <v>0</v>
      </c>
      <c r="BC23" s="188">
        <v>0</v>
      </c>
      <c r="BE23" s="188">
        <v>0</v>
      </c>
      <c r="BF23" s="188">
        <v>0</v>
      </c>
      <c r="BG23" s="188">
        <v>5974</v>
      </c>
      <c r="BH23" s="188">
        <v>1168</v>
      </c>
      <c r="BI23" s="188">
        <v>0</v>
      </c>
      <c r="BJ23" s="188">
        <v>0</v>
      </c>
      <c r="BK23" s="188">
        <v>1071</v>
      </c>
      <c r="BL23" s="188">
        <v>0</v>
      </c>
      <c r="BM23" s="188">
        <v>0</v>
      </c>
      <c r="BN23" s="188">
        <v>0</v>
      </c>
      <c r="BP23" s="188">
        <v>0</v>
      </c>
      <c r="BQ23" s="188">
        <v>0</v>
      </c>
      <c r="BR23" s="188">
        <v>771</v>
      </c>
      <c r="BS23" s="188">
        <v>470</v>
      </c>
      <c r="BT23" s="188">
        <v>0</v>
      </c>
      <c r="BU23" s="188">
        <v>0</v>
      </c>
      <c r="BV23" s="188">
        <v>1272</v>
      </c>
      <c r="BW23" s="188">
        <v>0</v>
      </c>
      <c r="BX23" s="188">
        <v>0</v>
      </c>
      <c r="BY23" s="188">
        <v>0</v>
      </c>
      <c r="CA23" s="188">
        <v>0</v>
      </c>
      <c r="CB23" s="188">
        <v>0</v>
      </c>
      <c r="CC23" s="188">
        <v>7615</v>
      </c>
      <c r="CD23" s="188">
        <v>977</v>
      </c>
      <c r="CE23" s="188">
        <v>0</v>
      </c>
      <c r="CF23" s="188">
        <v>0</v>
      </c>
      <c r="CG23" s="188">
        <v>1076</v>
      </c>
      <c r="CH23" s="188">
        <v>0</v>
      </c>
      <c r="CI23" s="188">
        <v>0</v>
      </c>
      <c r="CJ23" s="188">
        <v>0</v>
      </c>
      <c r="CL23" s="188">
        <v>0</v>
      </c>
      <c r="CM23" s="188">
        <v>0</v>
      </c>
      <c r="CN23" s="188">
        <v>6078</v>
      </c>
      <c r="CO23" s="188">
        <v>1017</v>
      </c>
      <c r="CP23" s="188">
        <v>0</v>
      </c>
      <c r="CQ23" s="188">
        <v>0</v>
      </c>
      <c r="CR23" s="188">
        <v>1061</v>
      </c>
      <c r="CS23" s="188">
        <v>0</v>
      </c>
      <c r="CT23" s="188">
        <v>0</v>
      </c>
      <c r="CU23" s="188">
        <v>0</v>
      </c>
      <c r="CW23" s="188">
        <v>0</v>
      </c>
      <c r="CX23" s="188">
        <v>0</v>
      </c>
      <c r="CY23" s="188">
        <v>1417</v>
      </c>
      <c r="CZ23" s="188">
        <v>456</v>
      </c>
      <c r="DA23" s="188">
        <v>0</v>
      </c>
      <c r="DB23" s="188">
        <v>0</v>
      </c>
      <c r="DC23" s="188">
        <v>1457</v>
      </c>
      <c r="DD23" s="188">
        <v>0</v>
      </c>
      <c r="DE23" s="188">
        <v>0</v>
      </c>
      <c r="DF23" s="188">
        <v>0</v>
      </c>
      <c r="DH23" s="188">
        <v>0</v>
      </c>
      <c r="DI23" s="188">
        <v>0</v>
      </c>
      <c r="DJ23" s="188">
        <v>1904</v>
      </c>
      <c r="DK23" s="188">
        <v>545</v>
      </c>
      <c r="DL23" s="188">
        <v>0</v>
      </c>
      <c r="DM23" s="188">
        <v>0</v>
      </c>
      <c r="DN23" s="188">
        <f t="shared" si="10"/>
        <v>0</v>
      </c>
      <c r="DO23" s="188">
        <v>0</v>
      </c>
      <c r="DP23" s="188">
        <v>0</v>
      </c>
      <c r="DQ23" s="188">
        <v>0</v>
      </c>
      <c r="DS23" s="188">
        <v>0</v>
      </c>
      <c r="DT23" s="188">
        <v>0</v>
      </c>
      <c r="DU23" s="188">
        <v>922</v>
      </c>
      <c r="DV23" s="188">
        <v>614</v>
      </c>
      <c r="DW23" s="188">
        <v>0</v>
      </c>
      <c r="DX23" s="188">
        <v>0</v>
      </c>
      <c r="DY23" s="188">
        <v>913</v>
      </c>
      <c r="DZ23" s="188">
        <v>0</v>
      </c>
      <c r="EA23" s="188">
        <v>0</v>
      </c>
      <c r="EB23" s="188">
        <v>0</v>
      </c>
      <c r="ED23" s="188">
        <v>0</v>
      </c>
      <c r="EE23" s="188">
        <v>0</v>
      </c>
      <c r="EF23" s="188">
        <v>911</v>
      </c>
      <c r="EG23" s="188">
        <v>311</v>
      </c>
      <c r="EH23" s="188">
        <v>0</v>
      </c>
      <c r="EI23" s="188">
        <v>0</v>
      </c>
      <c r="EJ23" s="188">
        <v>1263</v>
      </c>
      <c r="EK23" s="188">
        <v>0</v>
      </c>
      <c r="EL23" s="188">
        <v>0</v>
      </c>
      <c r="EM23" s="188">
        <v>0</v>
      </c>
      <c r="EO23" s="188">
        <v>0</v>
      </c>
      <c r="EP23" s="188">
        <v>0</v>
      </c>
      <c r="EQ23" s="188">
        <v>4832</v>
      </c>
      <c r="ER23" s="188">
        <v>571</v>
      </c>
      <c r="ES23" s="188">
        <v>0</v>
      </c>
      <c r="ET23" s="188">
        <v>0</v>
      </c>
      <c r="EU23" s="188">
        <v>1361</v>
      </c>
      <c r="EV23" s="188">
        <v>0</v>
      </c>
      <c r="EW23" s="188">
        <v>0</v>
      </c>
      <c r="EX23" s="188">
        <v>0</v>
      </c>
      <c r="EZ23" s="188">
        <v>0</v>
      </c>
      <c r="FA23" s="188">
        <v>0</v>
      </c>
      <c r="FB23" s="188">
        <v>3840</v>
      </c>
      <c r="FC23" s="188">
        <v>592</v>
      </c>
      <c r="FD23" s="188">
        <v>0</v>
      </c>
      <c r="FE23" s="188">
        <v>0</v>
      </c>
      <c r="FF23" s="188">
        <v>1054</v>
      </c>
      <c r="FG23" s="188">
        <v>0</v>
      </c>
      <c r="FH23" s="188">
        <v>0</v>
      </c>
      <c r="FI23" s="188">
        <v>0</v>
      </c>
      <c r="FK23" s="188">
        <v>0</v>
      </c>
      <c r="FL23" s="188">
        <v>0</v>
      </c>
      <c r="FM23" s="188">
        <v>4127</v>
      </c>
      <c r="FN23" s="188">
        <v>538</v>
      </c>
      <c r="FO23" s="188">
        <v>0</v>
      </c>
      <c r="FP23" s="188">
        <v>0</v>
      </c>
      <c r="FQ23" s="188">
        <v>1017</v>
      </c>
      <c r="FR23" s="188">
        <v>0</v>
      </c>
      <c r="FS23" s="188">
        <v>0</v>
      </c>
      <c r="FT23" s="188">
        <v>0</v>
      </c>
      <c r="FV23" s="188">
        <v>0</v>
      </c>
      <c r="FW23" s="188">
        <v>0</v>
      </c>
      <c r="FX23" s="188">
        <v>1179</v>
      </c>
      <c r="FY23" s="188">
        <v>501</v>
      </c>
      <c r="FZ23" s="188">
        <v>0</v>
      </c>
      <c r="GA23" s="188">
        <v>0</v>
      </c>
      <c r="GB23" s="188">
        <v>1182</v>
      </c>
      <c r="GC23" s="188">
        <v>0</v>
      </c>
      <c r="GD23" s="188">
        <v>0</v>
      </c>
      <c r="GE23" s="188">
        <v>0</v>
      </c>
      <c r="GG23" s="188">
        <v>0</v>
      </c>
      <c r="GH23" s="188">
        <v>0</v>
      </c>
      <c r="GI23" s="188">
        <v>5896</v>
      </c>
      <c r="GJ23" s="188">
        <v>427</v>
      </c>
      <c r="GK23" s="188">
        <v>0</v>
      </c>
      <c r="GL23" s="188">
        <v>0</v>
      </c>
      <c r="GM23" s="188">
        <v>1139</v>
      </c>
      <c r="GN23" s="188">
        <v>0</v>
      </c>
      <c r="GO23" s="188">
        <v>0</v>
      </c>
      <c r="GP23" s="188">
        <v>0</v>
      </c>
      <c r="GR23" s="188">
        <v>0</v>
      </c>
      <c r="GS23" s="188">
        <v>0</v>
      </c>
      <c r="GT23" s="188">
        <v>1302</v>
      </c>
      <c r="GU23" s="188">
        <v>733</v>
      </c>
      <c r="GV23" s="188">
        <v>0</v>
      </c>
      <c r="GW23" s="188">
        <v>0</v>
      </c>
      <c r="GX23" s="188">
        <v>1380</v>
      </c>
      <c r="GY23" s="188">
        <v>0</v>
      </c>
      <c r="GZ23" s="188">
        <v>0</v>
      </c>
      <c r="HA23" s="188">
        <v>0</v>
      </c>
      <c r="HC23" s="188">
        <v>0</v>
      </c>
      <c r="HD23" s="188">
        <v>0</v>
      </c>
      <c r="HE23" s="188">
        <v>1249</v>
      </c>
      <c r="HF23" s="188">
        <v>230</v>
      </c>
      <c r="HG23" s="188">
        <v>0</v>
      </c>
      <c r="HH23" s="188">
        <v>0</v>
      </c>
      <c r="HI23" s="188">
        <v>1420</v>
      </c>
      <c r="HJ23" s="188">
        <v>0</v>
      </c>
      <c r="HK23" s="188">
        <v>0</v>
      </c>
      <c r="HL23" s="188">
        <v>0</v>
      </c>
      <c r="HN23" s="188">
        <v>0</v>
      </c>
      <c r="HO23" s="188">
        <v>0</v>
      </c>
      <c r="HP23" s="188">
        <v>872</v>
      </c>
      <c r="HQ23" s="188">
        <v>408</v>
      </c>
      <c r="HR23" s="188">
        <v>0</v>
      </c>
      <c r="HS23" s="188">
        <v>0</v>
      </c>
      <c r="HT23" s="188">
        <v>1291</v>
      </c>
      <c r="HU23" s="188">
        <v>0</v>
      </c>
      <c r="HV23" s="188">
        <v>0</v>
      </c>
      <c r="HW23" s="188">
        <v>0</v>
      </c>
      <c r="HY23" s="188">
        <v>0</v>
      </c>
      <c r="HZ23" s="188">
        <v>0</v>
      </c>
      <c r="IA23" s="188">
        <v>6581</v>
      </c>
      <c r="IB23" s="188">
        <v>1240</v>
      </c>
      <c r="IC23" s="188">
        <v>0</v>
      </c>
      <c r="ID23" s="188">
        <v>0</v>
      </c>
      <c r="IE23" s="188">
        <v>1102</v>
      </c>
      <c r="IF23" s="188">
        <v>0</v>
      </c>
      <c r="IG23" s="188">
        <v>0</v>
      </c>
      <c r="IH23" s="188">
        <v>0</v>
      </c>
      <c r="IJ23" s="188">
        <v>0</v>
      </c>
      <c r="IK23" s="188">
        <v>0</v>
      </c>
      <c r="IL23" s="188">
        <v>996</v>
      </c>
      <c r="IM23" s="188">
        <v>354</v>
      </c>
      <c r="IN23" s="188">
        <v>0</v>
      </c>
      <c r="IO23" s="188">
        <v>0</v>
      </c>
      <c r="IP23" s="188">
        <v>1300</v>
      </c>
      <c r="IQ23" s="188">
        <v>0</v>
      </c>
      <c r="IR23" s="188">
        <v>0</v>
      </c>
      <c r="IS23" s="188">
        <v>0</v>
      </c>
      <c r="IU23" s="188">
        <v>0</v>
      </c>
      <c r="IV23" s="188">
        <v>0</v>
      </c>
      <c r="IW23" s="188">
        <v>6007</v>
      </c>
      <c r="IX23" s="188">
        <v>852</v>
      </c>
      <c r="IY23" s="188">
        <v>0</v>
      </c>
      <c r="IZ23" s="188">
        <v>0</v>
      </c>
      <c r="JA23" s="188">
        <v>1134</v>
      </c>
      <c r="JB23" s="188">
        <v>0</v>
      </c>
      <c r="JC23" s="188">
        <v>0</v>
      </c>
      <c r="JD23" s="188">
        <v>0</v>
      </c>
      <c r="JF23" s="188">
        <v>0</v>
      </c>
      <c r="JG23" s="188">
        <v>0</v>
      </c>
      <c r="JH23" s="188">
        <v>5834</v>
      </c>
      <c r="JI23" s="188">
        <v>1104</v>
      </c>
      <c r="JJ23" s="188">
        <v>0</v>
      </c>
      <c r="JK23" s="188">
        <v>0</v>
      </c>
      <c r="JL23" s="188">
        <v>1040</v>
      </c>
      <c r="JM23" s="188">
        <v>0</v>
      </c>
      <c r="JN23" s="188">
        <v>0</v>
      </c>
      <c r="JO23" s="188">
        <v>0</v>
      </c>
      <c r="JQ23" s="188">
        <v>0</v>
      </c>
      <c r="JR23" s="188">
        <v>0</v>
      </c>
      <c r="JS23" s="188">
        <v>990</v>
      </c>
      <c r="JT23" s="188">
        <v>553</v>
      </c>
      <c r="JU23" s="188">
        <v>0</v>
      </c>
      <c r="JV23" s="188">
        <v>0</v>
      </c>
      <c r="JW23" s="188">
        <v>1397</v>
      </c>
      <c r="JX23" s="188">
        <v>0</v>
      </c>
      <c r="JY23" s="188">
        <v>0</v>
      </c>
      <c r="JZ23" s="188">
        <v>0</v>
      </c>
      <c r="KB23" s="188">
        <v>0</v>
      </c>
      <c r="KC23" s="188">
        <v>0</v>
      </c>
      <c r="KD23" s="188">
        <v>7261</v>
      </c>
      <c r="KE23" s="188">
        <v>894</v>
      </c>
      <c r="KF23" s="188">
        <v>0</v>
      </c>
      <c r="KG23" s="188">
        <v>0</v>
      </c>
      <c r="KH23" s="188">
        <v>1146</v>
      </c>
      <c r="KI23" s="188">
        <v>0</v>
      </c>
      <c r="KJ23" s="188">
        <v>0</v>
      </c>
      <c r="KK23" s="188">
        <v>0</v>
      </c>
      <c r="KM23" s="188">
        <v>0</v>
      </c>
      <c r="KN23" s="188">
        <v>0</v>
      </c>
      <c r="KO23" s="188">
        <v>5021</v>
      </c>
      <c r="KP23" s="188">
        <v>597</v>
      </c>
      <c r="KQ23" s="188">
        <v>0</v>
      </c>
      <c r="KR23" s="188">
        <v>0</v>
      </c>
      <c r="KS23" s="188">
        <v>975</v>
      </c>
      <c r="KT23" s="188">
        <v>0</v>
      </c>
      <c r="KU23" s="188">
        <v>0</v>
      </c>
      <c r="KV23" s="188">
        <v>0</v>
      </c>
      <c r="KX23" s="188">
        <v>0</v>
      </c>
      <c r="KY23" s="188">
        <v>0</v>
      </c>
      <c r="KZ23" s="188">
        <v>414</v>
      </c>
      <c r="LA23" s="188">
        <v>666</v>
      </c>
      <c r="LB23" s="188">
        <v>0</v>
      </c>
      <c r="LC23" s="188">
        <v>0</v>
      </c>
      <c r="LD23" s="188">
        <v>1335</v>
      </c>
      <c r="LE23" s="188">
        <v>0</v>
      </c>
      <c r="LF23" s="188">
        <v>0</v>
      </c>
      <c r="LG23" s="188">
        <v>0</v>
      </c>
      <c r="LI23" s="188">
        <v>0</v>
      </c>
      <c r="LJ23" s="188">
        <v>0</v>
      </c>
      <c r="LK23" s="188">
        <v>4992</v>
      </c>
      <c r="LL23" s="188">
        <v>660</v>
      </c>
      <c r="LM23" s="188">
        <v>0</v>
      </c>
      <c r="LN23" s="188">
        <v>0</v>
      </c>
      <c r="LO23" s="188">
        <v>995</v>
      </c>
      <c r="LP23" s="188">
        <v>0</v>
      </c>
      <c r="LQ23" s="188">
        <v>0</v>
      </c>
      <c r="LR23" s="188">
        <v>0</v>
      </c>
      <c r="LT23" s="188">
        <v>0</v>
      </c>
      <c r="LU23" s="188">
        <v>0</v>
      </c>
      <c r="LV23" s="188">
        <v>1146</v>
      </c>
      <c r="LW23" s="188">
        <v>699</v>
      </c>
      <c r="LX23" s="188">
        <v>0</v>
      </c>
      <c r="LY23" s="188">
        <v>0</v>
      </c>
      <c r="LZ23" s="188">
        <v>1350</v>
      </c>
      <c r="MA23" s="188">
        <v>0</v>
      </c>
      <c r="MB23" s="188">
        <v>0</v>
      </c>
      <c r="MC23" s="188">
        <v>0</v>
      </c>
    </row>
    <row r="24" spans="2:341">
      <c r="B24" s="208">
        <f t="shared" si="0"/>
        <v>0</v>
      </c>
      <c r="C24" s="208">
        <f t="shared" si="1"/>
        <v>0</v>
      </c>
      <c r="D24" s="208">
        <f t="shared" si="2"/>
        <v>3290</v>
      </c>
      <c r="E24" s="208">
        <f t="shared" si="3"/>
        <v>634.79999999999995</v>
      </c>
      <c r="F24" s="208">
        <f t="shared" si="4"/>
        <v>0</v>
      </c>
      <c r="G24" s="208">
        <f t="shared" si="5"/>
        <v>0</v>
      </c>
      <c r="H24" s="208">
        <f t="shared" si="6"/>
        <v>1150.5999999999999</v>
      </c>
      <c r="I24" s="208">
        <f t="shared" si="7"/>
        <v>0</v>
      </c>
      <c r="J24" s="208">
        <f t="shared" si="8"/>
        <v>0</v>
      </c>
      <c r="K24" s="208">
        <f t="shared" si="9"/>
        <v>0</v>
      </c>
      <c r="M24" s="188">
        <v>0</v>
      </c>
      <c r="N24" s="188">
        <v>0</v>
      </c>
      <c r="O24" s="188">
        <v>850</v>
      </c>
      <c r="P24" s="188">
        <v>344</v>
      </c>
      <c r="Q24" s="188">
        <v>0</v>
      </c>
      <c r="R24" s="188">
        <v>0</v>
      </c>
      <c r="S24" s="188">
        <v>1411</v>
      </c>
      <c r="T24" s="188">
        <v>0</v>
      </c>
      <c r="U24" s="188">
        <v>0</v>
      </c>
      <c r="V24" s="188">
        <v>0</v>
      </c>
      <c r="X24" s="188">
        <v>0</v>
      </c>
      <c r="Y24" s="188">
        <v>0</v>
      </c>
      <c r="Z24" s="188">
        <v>2249</v>
      </c>
      <c r="AA24" s="188">
        <v>530</v>
      </c>
      <c r="AB24" s="188">
        <v>0</v>
      </c>
      <c r="AC24" s="188">
        <v>0</v>
      </c>
      <c r="AD24" s="188">
        <v>1122</v>
      </c>
      <c r="AE24" s="188">
        <v>0</v>
      </c>
      <c r="AF24" s="188">
        <v>0</v>
      </c>
      <c r="AG24" s="188">
        <v>0</v>
      </c>
      <c r="AI24" s="188">
        <v>0</v>
      </c>
      <c r="AJ24" s="188">
        <v>0</v>
      </c>
      <c r="AK24" s="188">
        <v>6281</v>
      </c>
      <c r="AL24" s="188">
        <v>771</v>
      </c>
      <c r="AM24" s="188">
        <v>0</v>
      </c>
      <c r="AN24" s="188">
        <v>0</v>
      </c>
      <c r="AO24" s="188">
        <v>938</v>
      </c>
      <c r="AP24" s="188">
        <v>0</v>
      </c>
      <c r="AQ24" s="188">
        <v>0</v>
      </c>
      <c r="AR24" s="188">
        <v>0</v>
      </c>
      <c r="AT24" s="188">
        <v>0</v>
      </c>
      <c r="AU24" s="188">
        <v>0</v>
      </c>
      <c r="AV24" s="188">
        <v>1590</v>
      </c>
      <c r="AW24" s="188">
        <v>447</v>
      </c>
      <c r="AX24" s="188">
        <v>0</v>
      </c>
      <c r="AY24" s="188">
        <v>0</v>
      </c>
      <c r="AZ24" s="188">
        <v>1342</v>
      </c>
      <c r="BA24" s="188">
        <v>0</v>
      </c>
      <c r="BB24" s="188">
        <v>0</v>
      </c>
      <c r="BC24" s="188">
        <v>0</v>
      </c>
      <c r="BE24" s="188">
        <v>0</v>
      </c>
      <c r="BF24" s="188">
        <v>0</v>
      </c>
      <c r="BG24" s="188">
        <v>6018</v>
      </c>
      <c r="BH24" s="188">
        <v>1138</v>
      </c>
      <c r="BI24" s="188">
        <v>0</v>
      </c>
      <c r="BJ24" s="188">
        <v>0</v>
      </c>
      <c r="BK24" s="188">
        <v>1071</v>
      </c>
      <c r="BL24" s="188">
        <v>0</v>
      </c>
      <c r="BM24" s="188">
        <v>0</v>
      </c>
      <c r="BN24" s="188">
        <v>0</v>
      </c>
      <c r="BP24" s="188">
        <v>0</v>
      </c>
      <c r="BQ24" s="188">
        <v>0</v>
      </c>
      <c r="BR24" s="188">
        <v>775</v>
      </c>
      <c r="BS24" s="188">
        <v>458</v>
      </c>
      <c r="BT24" s="188">
        <v>0</v>
      </c>
      <c r="BU24" s="188">
        <v>0</v>
      </c>
      <c r="BV24" s="188">
        <v>1269</v>
      </c>
      <c r="BW24" s="188">
        <v>0</v>
      </c>
      <c r="BX24" s="188">
        <v>0</v>
      </c>
      <c r="BY24" s="188">
        <v>0</v>
      </c>
      <c r="CA24" s="188">
        <v>0</v>
      </c>
      <c r="CB24" s="188">
        <v>0</v>
      </c>
      <c r="CC24" s="188">
        <v>7662</v>
      </c>
      <c r="CD24" s="188">
        <v>976</v>
      </c>
      <c r="CE24" s="188">
        <v>0</v>
      </c>
      <c r="CF24" s="188">
        <v>0</v>
      </c>
      <c r="CG24" s="188">
        <v>1076</v>
      </c>
      <c r="CH24" s="188">
        <v>0</v>
      </c>
      <c r="CI24" s="188">
        <v>0</v>
      </c>
      <c r="CJ24" s="188">
        <v>0</v>
      </c>
      <c r="CL24" s="188">
        <v>0</v>
      </c>
      <c r="CM24" s="188">
        <v>0</v>
      </c>
      <c r="CN24" s="188">
        <v>6087</v>
      </c>
      <c r="CO24" s="188">
        <v>1029</v>
      </c>
      <c r="CP24" s="188">
        <v>0</v>
      </c>
      <c r="CQ24" s="188">
        <v>0</v>
      </c>
      <c r="CR24" s="188">
        <v>1061</v>
      </c>
      <c r="CS24" s="188">
        <v>0</v>
      </c>
      <c r="CT24" s="188">
        <v>0</v>
      </c>
      <c r="CU24" s="188">
        <v>0</v>
      </c>
      <c r="CW24" s="188">
        <v>0</v>
      </c>
      <c r="CX24" s="188">
        <v>0</v>
      </c>
      <c r="CY24" s="188">
        <v>1444</v>
      </c>
      <c r="CZ24" s="188">
        <v>501</v>
      </c>
      <c r="DA24" s="188">
        <v>0</v>
      </c>
      <c r="DB24" s="188">
        <v>0</v>
      </c>
      <c r="DC24" s="188">
        <v>1456</v>
      </c>
      <c r="DD24" s="188">
        <v>0</v>
      </c>
      <c r="DE24" s="188">
        <v>0</v>
      </c>
      <c r="DF24" s="188">
        <v>0</v>
      </c>
      <c r="DH24" s="188">
        <v>0</v>
      </c>
      <c r="DI24" s="188">
        <v>0</v>
      </c>
      <c r="DJ24" s="188">
        <v>1884</v>
      </c>
      <c r="DK24" s="188">
        <v>549</v>
      </c>
      <c r="DL24" s="188">
        <v>0</v>
      </c>
      <c r="DM24" s="188">
        <v>0</v>
      </c>
      <c r="DN24" s="188">
        <f t="shared" si="10"/>
        <v>0</v>
      </c>
      <c r="DO24" s="188">
        <v>0</v>
      </c>
      <c r="DP24" s="188">
        <v>0</v>
      </c>
      <c r="DQ24" s="188">
        <v>0</v>
      </c>
      <c r="DS24" s="188">
        <v>0</v>
      </c>
      <c r="DT24" s="188">
        <v>0</v>
      </c>
      <c r="DU24" s="188">
        <v>937</v>
      </c>
      <c r="DV24" s="188">
        <v>561</v>
      </c>
      <c r="DW24" s="188">
        <v>0</v>
      </c>
      <c r="DX24" s="188">
        <v>0</v>
      </c>
      <c r="DY24" s="188">
        <v>913</v>
      </c>
      <c r="DZ24" s="188">
        <v>0</v>
      </c>
      <c r="EA24" s="188">
        <v>0</v>
      </c>
      <c r="EB24" s="188">
        <v>0</v>
      </c>
      <c r="ED24" s="188">
        <v>0</v>
      </c>
      <c r="EE24" s="188">
        <v>0</v>
      </c>
      <c r="EF24" s="188">
        <v>922</v>
      </c>
      <c r="EG24" s="188">
        <v>298</v>
      </c>
      <c r="EH24" s="188">
        <v>0</v>
      </c>
      <c r="EI24" s="188">
        <v>0</v>
      </c>
      <c r="EJ24" s="188">
        <v>1264</v>
      </c>
      <c r="EK24" s="188">
        <v>0</v>
      </c>
      <c r="EL24" s="188">
        <v>0</v>
      </c>
      <c r="EM24" s="188">
        <v>0</v>
      </c>
      <c r="EO24" s="188">
        <v>0</v>
      </c>
      <c r="EP24" s="188">
        <v>0</v>
      </c>
      <c r="EQ24" s="188">
        <v>4769</v>
      </c>
      <c r="ER24" s="188">
        <v>615</v>
      </c>
      <c r="ES24" s="188">
        <v>0</v>
      </c>
      <c r="ET24" s="188">
        <v>0</v>
      </c>
      <c r="EU24" s="188">
        <v>1360</v>
      </c>
      <c r="EV24" s="188">
        <v>0</v>
      </c>
      <c r="EW24" s="188">
        <v>0</v>
      </c>
      <c r="EX24" s="188">
        <v>0</v>
      </c>
      <c r="EZ24" s="188">
        <v>0</v>
      </c>
      <c r="FA24" s="188">
        <v>0</v>
      </c>
      <c r="FB24" s="188">
        <v>3826</v>
      </c>
      <c r="FC24" s="188">
        <v>609</v>
      </c>
      <c r="FD24" s="188">
        <v>0</v>
      </c>
      <c r="FE24" s="188">
        <v>0</v>
      </c>
      <c r="FF24" s="188">
        <v>1054</v>
      </c>
      <c r="FG24" s="188">
        <v>0</v>
      </c>
      <c r="FH24" s="188">
        <v>0</v>
      </c>
      <c r="FI24" s="188">
        <v>0</v>
      </c>
      <c r="FK24" s="188">
        <v>0</v>
      </c>
      <c r="FL24" s="188">
        <v>0</v>
      </c>
      <c r="FM24" s="188">
        <v>3921</v>
      </c>
      <c r="FN24" s="188">
        <v>548</v>
      </c>
      <c r="FO24" s="188">
        <v>0</v>
      </c>
      <c r="FP24" s="188">
        <v>0</v>
      </c>
      <c r="FQ24" s="188">
        <v>1015</v>
      </c>
      <c r="FR24" s="188">
        <v>0</v>
      </c>
      <c r="FS24" s="188">
        <v>0</v>
      </c>
      <c r="FT24" s="188">
        <v>0</v>
      </c>
      <c r="FV24" s="188">
        <v>0</v>
      </c>
      <c r="FW24" s="188">
        <v>0</v>
      </c>
      <c r="FX24" s="188">
        <v>1155</v>
      </c>
      <c r="FY24" s="188">
        <v>525</v>
      </c>
      <c r="FZ24" s="188">
        <v>0</v>
      </c>
      <c r="GA24" s="188">
        <v>0</v>
      </c>
      <c r="GB24" s="188">
        <v>1182</v>
      </c>
      <c r="GC24" s="188">
        <v>0</v>
      </c>
      <c r="GD24" s="188">
        <v>0</v>
      </c>
      <c r="GE24" s="188">
        <v>0</v>
      </c>
      <c r="GG24" s="188">
        <v>0</v>
      </c>
      <c r="GH24" s="188">
        <v>0</v>
      </c>
      <c r="GI24" s="188">
        <v>5913</v>
      </c>
      <c r="GJ24" s="188">
        <v>435</v>
      </c>
      <c r="GK24" s="188">
        <v>0</v>
      </c>
      <c r="GL24" s="188">
        <v>0</v>
      </c>
      <c r="GM24" s="188">
        <v>1139</v>
      </c>
      <c r="GN24" s="188">
        <v>0</v>
      </c>
      <c r="GO24" s="188">
        <v>0</v>
      </c>
      <c r="GP24" s="188">
        <v>0</v>
      </c>
      <c r="GR24" s="188">
        <v>0</v>
      </c>
      <c r="GS24" s="188">
        <v>0</v>
      </c>
      <c r="GT24" s="188">
        <v>1286</v>
      </c>
      <c r="GU24" s="188">
        <v>677</v>
      </c>
      <c r="GV24" s="188">
        <v>0</v>
      </c>
      <c r="GW24" s="188">
        <v>0</v>
      </c>
      <c r="GX24" s="188">
        <v>1379</v>
      </c>
      <c r="GY24" s="188">
        <v>0</v>
      </c>
      <c r="GZ24" s="188">
        <v>0</v>
      </c>
      <c r="HA24" s="188">
        <v>0</v>
      </c>
      <c r="HC24" s="188">
        <v>0</v>
      </c>
      <c r="HD24" s="188">
        <v>0</v>
      </c>
      <c r="HE24" s="188">
        <v>1250</v>
      </c>
      <c r="HF24" s="188">
        <v>251</v>
      </c>
      <c r="HG24" s="188">
        <v>0</v>
      </c>
      <c r="HH24" s="188">
        <v>0</v>
      </c>
      <c r="HI24" s="188">
        <v>1415</v>
      </c>
      <c r="HJ24" s="188">
        <v>0</v>
      </c>
      <c r="HK24" s="188">
        <v>0</v>
      </c>
      <c r="HL24" s="188">
        <v>0</v>
      </c>
      <c r="HN24" s="188">
        <v>0</v>
      </c>
      <c r="HO24" s="188">
        <v>0</v>
      </c>
      <c r="HP24" s="188">
        <v>874</v>
      </c>
      <c r="HQ24" s="188">
        <v>410</v>
      </c>
      <c r="HR24" s="188">
        <v>0</v>
      </c>
      <c r="HS24" s="188">
        <v>0</v>
      </c>
      <c r="HT24" s="188">
        <v>1291</v>
      </c>
      <c r="HU24" s="188">
        <v>0</v>
      </c>
      <c r="HV24" s="188">
        <v>0</v>
      </c>
      <c r="HW24" s="188">
        <v>0</v>
      </c>
      <c r="HY24" s="188">
        <v>0</v>
      </c>
      <c r="HZ24" s="188">
        <v>0</v>
      </c>
      <c r="IA24" s="188">
        <v>6533</v>
      </c>
      <c r="IB24" s="188">
        <v>1187</v>
      </c>
      <c r="IC24" s="188">
        <v>0</v>
      </c>
      <c r="ID24" s="188">
        <v>0</v>
      </c>
      <c r="IE24" s="188">
        <v>1102</v>
      </c>
      <c r="IF24" s="188">
        <v>0</v>
      </c>
      <c r="IG24" s="188">
        <v>0</v>
      </c>
      <c r="IH24" s="188">
        <v>0</v>
      </c>
      <c r="IJ24" s="188">
        <v>0</v>
      </c>
      <c r="IK24" s="188">
        <v>0</v>
      </c>
      <c r="IL24" s="188">
        <v>982</v>
      </c>
      <c r="IM24" s="188">
        <v>347</v>
      </c>
      <c r="IN24" s="188">
        <v>0</v>
      </c>
      <c r="IO24" s="188">
        <v>0</v>
      </c>
      <c r="IP24" s="188">
        <v>1299</v>
      </c>
      <c r="IQ24" s="188">
        <v>0</v>
      </c>
      <c r="IR24" s="188">
        <v>0</v>
      </c>
      <c r="IS24" s="188">
        <v>0</v>
      </c>
      <c r="IU24" s="188">
        <v>0</v>
      </c>
      <c r="IV24" s="188">
        <v>0</v>
      </c>
      <c r="IW24" s="188">
        <v>6021</v>
      </c>
      <c r="IX24" s="188">
        <v>796</v>
      </c>
      <c r="IY24" s="188">
        <v>0</v>
      </c>
      <c r="IZ24" s="188">
        <v>0</v>
      </c>
      <c r="JA24" s="188">
        <v>1134</v>
      </c>
      <c r="JB24" s="188">
        <v>0</v>
      </c>
      <c r="JC24" s="188">
        <v>0</v>
      </c>
      <c r="JD24" s="188">
        <v>0</v>
      </c>
      <c r="JF24" s="188">
        <v>0</v>
      </c>
      <c r="JG24" s="188">
        <v>0</v>
      </c>
      <c r="JH24" s="188">
        <v>5765</v>
      </c>
      <c r="JI24" s="188">
        <v>1088</v>
      </c>
      <c r="JJ24" s="188">
        <v>0</v>
      </c>
      <c r="JK24" s="188">
        <v>0</v>
      </c>
      <c r="JL24" s="188">
        <v>1040</v>
      </c>
      <c r="JM24" s="188">
        <v>0</v>
      </c>
      <c r="JN24" s="188">
        <v>0</v>
      </c>
      <c r="JO24" s="188">
        <v>0</v>
      </c>
      <c r="JQ24" s="188">
        <v>0</v>
      </c>
      <c r="JR24" s="188">
        <v>0</v>
      </c>
      <c r="JS24" s="188">
        <v>979</v>
      </c>
      <c r="JT24" s="188">
        <v>502</v>
      </c>
      <c r="JU24" s="188">
        <v>0</v>
      </c>
      <c r="JV24" s="188">
        <v>0</v>
      </c>
      <c r="JW24" s="188">
        <v>1384</v>
      </c>
      <c r="JX24" s="188">
        <v>0</v>
      </c>
      <c r="JY24" s="188">
        <v>0</v>
      </c>
      <c r="JZ24" s="188">
        <v>0</v>
      </c>
      <c r="KB24" s="188">
        <v>0</v>
      </c>
      <c r="KC24" s="188">
        <v>0</v>
      </c>
      <c r="KD24" s="188">
        <v>7257</v>
      </c>
      <c r="KE24" s="188">
        <v>882</v>
      </c>
      <c r="KF24" s="188">
        <v>0</v>
      </c>
      <c r="KG24" s="188">
        <v>0</v>
      </c>
      <c r="KH24" s="188">
        <v>1146</v>
      </c>
      <c r="KI24" s="188">
        <v>0</v>
      </c>
      <c r="KJ24" s="188">
        <v>0</v>
      </c>
      <c r="KK24" s="188">
        <v>0</v>
      </c>
      <c r="KM24" s="188">
        <v>0</v>
      </c>
      <c r="KN24" s="188">
        <v>0</v>
      </c>
      <c r="KO24" s="188">
        <v>5032</v>
      </c>
      <c r="KP24" s="188">
        <v>600</v>
      </c>
      <c r="KQ24" s="188">
        <v>0</v>
      </c>
      <c r="KR24" s="188">
        <v>0</v>
      </c>
      <c r="KS24" s="188">
        <v>975</v>
      </c>
      <c r="KT24" s="188">
        <v>0</v>
      </c>
      <c r="KU24" s="188">
        <v>0</v>
      </c>
      <c r="KV24" s="188">
        <v>0</v>
      </c>
      <c r="KX24" s="188">
        <v>0</v>
      </c>
      <c r="KY24" s="188">
        <v>0</v>
      </c>
      <c r="KZ24" s="188">
        <v>422</v>
      </c>
      <c r="LA24" s="188">
        <v>693</v>
      </c>
      <c r="LB24" s="188">
        <v>0</v>
      </c>
      <c r="LC24" s="188">
        <v>0</v>
      </c>
      <c r="LD24" s="188">
        <v>1334</v>
      </c>
      <c r="LE24" s="188">
        <v>0</v>
      </c>
      <c r="LF24" s="188">
        <v>0</v>
      </c>
      <c r="LG24" s="188">
        <v>0</v>
      </c>
      <c r="LI24" s="188">
        <v>0</v>
      </c>
      <c r="LJ24" s="188">
        <v>0</v>
      </c>
      <c r="LK24" s="188">
        <v>4892</v>
      </c>
      <c r="LL24" s="188">
        <v>657</v>
      </c>
      <c r="LM24" s="188">
        <v>0</v>
      </c>
      <c r="LN24" s="188">
        <v>0</v>
      </c>
      <c r="LO24" s="188">
        <v>995</v>
      </c>
      <c r="LP24" s="188">
        <v>0</v>
      </c>
      <c r="LQ24" s="188">
        <v>0</v>
      </c>
      <c r="LR24" s="188">
        <v>0</v>
      </c>
      <c r="LT24" s="188">
        <v>0</v>
      </c>
      <c r="LU24" s="188">
        <v>0</v>
      </c>
      <c r="LV24" s="188">
        <v>1124</v>
      </c>
      <c r="LW24" s="188">
        <v>620</v>
      </c>
      <c r="LX24" s="188">
        <v>0</v>
      </c>
      <c r="LY24" s="188">
        <v>0</v>
      </c>
      <c r="LZ24" s="188">
        <v>1351</v>
      </c>
      <c r="MA24" s="188">
        <v>0</v>
      </c>
      <c r="MB24" s="188">
        <v>0</v>
      </c>
      <c r="MC24" s="188">
        <v>0</v>
      </c>
    </row>
    <row r="25" spans="2:341">
      <c r="B25" s="208">
        <f t="shared" si="0"/>
        <v>0</v>
      </c>
      <c r="C25" s="208">
        <f t="shared" si="1"/>
        <v>0</v>
      </c>
      <c r="D25" s="208">
        <f t="shared" si="2"/>
        <v>3253.3</v>
      </c>
      <c r="E25" s="208">
        <f t="shared" si="3"/>
        <v>640.43333333333328</v>
      </c>
      <c r="F25" s="208">
        <f t="shared" si="4"/>
        <v>0</v>
      </c>
      <c r="G25" s="208">
        <f t="shared" si="5"/>
        <v>0</v>
      </c>
      <c r="H25" s="208">
        <f t="shared" si="6"/>
        <v>1147.2333333333333</v>
      </c>
      <c r="I25" s="208">
        <f t="shared" si="7"/>
        <v>0</v>
      </c>
      <c r="J25" s="208">
        <f t="shared" si="8"/>
        <v>0</v>
      </c>
      <c r="K25" s="208">
        <f t="shared" si="9"/>
        <v>0</v>
      </c>
      <c r="M25" s="188">
        <v>0</v>
      </c>
      <c r="N25" s="188">
        <v>0</v>
      </c>
      <c r="O25" s="188">
        <v>821</v>
      </c>
      <c r="P25" s="188">
        <v>346</v>
      </c>
      <c r="Q25" s="188">
        <v>0</v>
      </c>
      <c r="R25" s="188">
        <v>0</v>
      </c>
      <c r="S25" s="188">
        <v>1400</v>
      </c>
      <c r="T25" s="188">
        <v>0</v>
      </c>
      <c r="U25" s="188">
        <v>0</v>
      </c>
      <c r="V25" s="188">
        <v>0</v>
      </c>
      <c r="X25" s="188">
        <v>0</v>
      </c>
      <c r="Y25" s="188">
        <v>0</v>
      </c>
      <c r="Z25" s="188">
        <v>2254</v>
      </c>
      <c r="AA25" s="188">
        <v>511</v>
      </c>
      <c r="AB25" s="188">
        <v>0</v>
      </c>
      <c r="AC25" s="188">
        <v>0</v>
      </c>
      <c r="AD25" s="188">
        <v>1114</v>
      </c>
      <c r="AE25" s="188">
        <v>0</v>
      </c>
      <c r="AF25" s="188">
        <v>0</v>
      </c>
      <c r="AG25" s="188">
        <v>0</v>
      </c>
      <c r="AI25" s="188">
        <v>0</v>
      </c>
      <c r="AJ25" s="188">
        <v>0</v>
      </c>
      <c r="AK25" s="188">
        <v>6298</v>
      </c>
      <c r="AL25" s="188">
        <v>757</v>
      </c>
      <c r="AM25" s="188">
        <v>0</v>
      </c>
      <c r="AN25" s="188">
        <v>0</v>
      </c>
      <c r="AO25" s="188">
        <v>936</v>
      </c>
      <c r="AP25" s="188">
        <v>0</v>
      </c>
      <c r="AQ25" s="188">
        <v>0</v>
      </c>
      <c r="AR25" s="188">
        <v>0</v>
      </c>
      <c r="AT25" s="188">
        <v>0</v>
      </c>
      <c r="AU25" s="188">
        <v>0</v>
      </c>
      <c r="AV25" s="188">
        <v>1496</v>
      </c>
      <c r="AW25" s="188">
        <v>506</v>
      </c>
      <c r="AX25" s="188">
        <v>0</v>
      </c>
      <c r="AY25" s="188">
        <v>0</v>
      </c>
      <c r="AZ25" s="188">
        <v>1341</v>
      </c>
      <c r="BA25" s="188">
        <v>0</v>
      </c>
      <c r="BB25" s="188">
        <v>0</v>
      </c>
      <c r="BC25" s="188">
        <v>0</v>
      </c>
      <c r="BE25" s="188">
        <v>0</v>
      </c>
      <c r="BF25" s="188">
        <v>0</v>
      </c>
      <c r="BG25" s="188">
        <v>6127</v>
      </c>
      <c r="BH25" s="188">
        <v>1149</v>
      </c>
      <c r="BI25" s="188">
        <v>0</v>
      </c>
      <c r="BJ25" s="188">
        <v>0</v>
      </c>
      <c r="BK25" s="188">
        <v>1070</v>
      </c>
      <c r="BL25" s="188">
        <v>0</v>
      </c>
      <c r="BM25" s="188">
        <v>0</v>
      </c>
      <c r="BN25" s="188">
        <v>0</v>
      </c>
      <c r="BP25" s="188">
        <v>0</v>
      </c>
      <c r="BQ25" s="188">
        <v>0</v>
      </c>
      <c r="BR25" s="188">
        <v>773</v>
      </c>
      <c r="BS25" s="188">
        <v>436</v>
      </c>
      <c r="BT25" s="188">
        <v>0</v>
      </c>
      <c r="BU25" s="188">
        <v>0</v>
      </c>
      <c r="BV25" s="188">
        <v>1256</v>
      </c>
      <c r="BW25" s="188">
        <v>0</v>
      </c>
      <c r="BX25" s="188">
        <v>0</v>
      </c>
      <c r="BY25" s="188">
        <v>0</v>
      </c>
      <c r="CA25" s="188">
        <v>0</v>
      </c>
      <c r="CB25" s="188">
        <v>0</v>
      </c>
      <c r="CC25" s="188">
        <v>7573</v>
      </c>
      <c r="CD25" s="188">
        <v>1030</v>
      </c>
      <c r="CE25" s="188">
        <v>0</v>
      </c>
      <c r="CF25" s="188">
        <v>0</v>
      </c>
      <c r="CG25" s="188">
        <v>1065</v>
      </c>
      <c r="CH25" s="188">
        <v>0</v>
      </c>
      <c r="CI25" s="188">
        <v>0</v>
      </c>
      <c r="CJ25" s="188">
        <v>0</v>
      </c>
      <c r="CL25" s="188">
        <v>0</v>
      </c>
      <c r="CM25" s="188">
        <v>0</v>
      </c>
      <c r="CN25" s="188">
        <v>6209</v>
      </c>
      <c r="CO25" s="188">
        <v>1076</v>
      </c>
      <c r="CP25" s="188">
        <v>0</v>
      </c>
      <c r="CQ25" s="188">
        <v>0</v>
      </c>
      <c r="CR25" s="188">
        <v>1066</v>
      </c>
      <c r="CS25" s="188">
        <v>0</v>
      </c>
      <c r="CT25" s="188">
        <v>0</v>
      </c>
      <c r="CU25" s="188">
        <v>0</v>
      </c>
      <c r="CW25" s="188">
        <v>0</v>
      </c>
      <c r="CX25" s="188">
        <v>0</v>
      </c>
      <c r="CY25" s="188">
        <v>1437</v>
      </c>
      <c r="CZ25" s="188">
        <v>557</v>
      </c>
      <c r="DA25" s="188">
        <v>0</v>
      </c>
      <c r="DB25" s="188">
        <v>0</v>
      </c>
      <c r="DC25" s="188">
        <v>1455</v>
      </c>
      <c r="DD25" s="188">
        <v>0</v>
      </c>
      <c r="DE25" s="188">
        <v>0</v>
      </c>
      <c r="DF25" s="188">
        <v>0</v>
      </c>
      <c r="DH25" s="188">
        <v>0</v>
      </c>
      <c r="DI25" s="188">
        <v>0</v>
      </c>
      <c r="DJ25" s="188">
        <v>1876</v>
      </c>
      <c r="DK25" s="188">
        <v>621</v>
      </c>
      <c r="DL25" s="188">
        <v>0</v>
      </c>
      <c r="DM25" s="188">
        <v>0</v>
      </c>
      <c r="DN25" s="188">
        <f t="shared" si="10"/>
        <v>0</v>
      </c>
      <c r="DO25" s="188">
        <v>0</v>
      </c>
      <c r="DP25" s="188">
        <v>0</v>
      </c>
      <c r="DQ25" s="188">
        <v>0</v>
      </c>
      <c r="DS25" s="188">
        <v>0</v>
      </c>
      <c r="DT25" s="188">
        <v>0</v>
      </c>
      <c r="DU25" s="188">
        <v>961</v>
      </c>
      <c r="DV25" s="188">
        <v>654</v>
      </c>
      <c r="DW25" s="188">
        <v>0</v>
      </c>
      <c r="DX25" s="188">
        <v>0</v>
      </c>
      <c r="DY25" s="188">
        <v>913</v>
      </c>
      <c r="DZ25" s="188">
        <v>0</v>
      </c>
      <c r="EA25" s="188">
        <v>0</v>
      </c>
      <c r="EB25" s="188">
        <v>0</v>
      </c>
      <c r="ED25" s="188">
        <v>0</v>
      </c>
      <c r="EE25" s="188">
        <v>0</v>
      </c>
      <c r="EF25" s="188">
        <v>922</v>
      </c>
      <c r="EG25" s="188">
        <v>339</v>
      </c>
      <c r="EH25" s="188">
        <v>0</v>
      </c>
      <c r="EI25" s="188">
        <v>0</v>
      </c>
      <c r="EJ25" s="188">
        <v>1265</v>
      </c>
      <c r="EK25" s="188">
        <v>0</v>
      </c>
      <c r="EL25" s="188">
        <v>0</v>
      </c>
      <c r="EM25" s="188">
        <v>0</v>
      </c>
      <c r="EO25" s="188">
        <v>0</v>
      </c>
      <c r="EP25" s="188">
        <v>0</v>
      </c>
      <c r="EQ25" s="188">
        <v>4450</v>
      </c>
      <c r="ER25" s="188">
        <v>609</v>
      </c>
      <c r="ES25" s="188">
        <v>0</v>
      </c>
      <c r="ET25" s="188">
        <v>0</v>
      </c>
      <c r="EU25" s="188">
        <v>1357</v>
      </c>
      <c r="EV25" s="188">
        <v>0</v>
      </c>
      <c r="EW25" s="188">
        <v>0</v>
      </c>
      <c r="EX25" s="188">
        <v>0</v>
      </c>
      <c r="EZ25" s="188">
        <v>0</v>
      </c>
      <c r="FA25" s="188">
        <v>0</v>
      </c>
      <c r="FB25" s="188">
        <v>3529</v>
      </c>
      <c r="FC25" s="188">
        <v>659</v>
      </c>
      <c r="FD25" s="188">
        <v>0</v>
      </c>
      <c r="FE25" s="188">
        <v>0</v>
      </c>
      <c r="FF25" s="188">
        <v>1049</v>
      </c>
      <c r="FG25" s="188">
        <v>0</v>
      </c>
      <c r="FH25" s="188">
        <v>0</v>
      </c>
      <c r="FI25" s="188">
        <v>0</v>
      </c>
      <c r="FK25" s="188">
        <v>0</v>
      </c>
      <c r="FL25" s="188">
        <v>0</v>
      </c>
      <c r="FM25" s="188">
        <v>3598</v>
      </c>
      <c r="FN25" s="188">
        <v>371</v>
      </c>
      <c r="FO25" s="188">
        <v>0</v>
      </c>
      <c r="FP25" s="188">
        <v>0</v>
      </c>
      <c r="FQ25" s="188">
        <v>1010</v>
      </c>
      <c r="FR25" s="188">
        <v>0</v>
      </c>
      <c r="FS25" s="188">
        <v>0</v>
      </c>
      <c r="FT25" s="188">
        <v>0</v>
      </c>
      <c r="FV25" s="188">
        <v>0</v>
      </c>
      <c r="FW25" s="188">
        <v>0</v>
      </c>
      <c r="FX25" s="188">
        <v>1142</v>
      </c>
      <c r="FY25" s="188">
        <v>609</v>
      </c>
      <c r="FZ25" s="188">
        <v>0</v>
      </c>
      <c r="GA25" s="188">
        <v>0</v>
      </c>
      <c r="GB25" s="188">
        <v>1178</v>
      </c>
      <c r="GC25" s="188">
        <v>0</v>
      </c>
      <c r="GD25" s="188">
        <v>0</v>
      </c>
      <c r="GE25" s="188">
        <v>0</v>
      </c>
      <c r="GG25" s="188">
        <v>0</v>
      </c>
      <c r="GH25" s="188">
        <v>0</v>
      </c>
      <c r="GI25" s="188">
        <v>5694</v>
      </c>
      <c r="GJ25" s="188">
        <v>400</v>
      </c>
      <c r="GK25" s="188">
        <v>0</v>
      </c>
      <c r="GL25" s="188">
        <v>0</v>
      </c>
      <c r="GM25" s="188">
        <v>1148</v>
      </c>
      <c r="GN25" s="188">
        <v>0</v>
      </c>
      <c r="GO25" s="188">
        <v>0</v>
      </c>
      <c r="GP25" s="188">
        <v>0</v>
      </c>
      <c r="GR25" s="188">
        <v>0</v>
      </c>
      <c r="GS25" s="188">
        <v>0</v>
      </c>
      <c r="GT25" s="188">
        <v>1268</v>
      </c>
      <c r="GU25" s="188">
        <v>790</v>
      </c>
      <c r="GV25" s="188">
        <v>0</v>
      </c>
      <c r="GW25" s="188">
        <v>0</v>
      </c>
      <c r="GX25" s="188">
        <v>1367</v>
      </c>
      <c r="GY25" s="188">
        <v>0</v>
      </c>
      <c r="GZ25" s="188">
        <v>0</v>
      </c>
      <c r="HA25" s="188">
        <v>0</v>
      </c>
      <c r="HC25" s="188">
        <v>0</v>
      </c>
      <c r="HD25" s="188">
        <v>0</v>
      </c>
      <c r="HE25" s="188">
        <v>1226</v>
      </c>
      <c r="HF25" s="188">
        <v>251</v>
      </c>
      <c r="HG25" s="188">
        <v>0</v>
      </c>
      <c r="HH25" s="188">
        <v>0</v>
      </c>
      <c r="HI25" s="188">
        <v>1393</v>
      </c>
      <c r="HJ25" s="188">
        <v>0</v>
      </c>
      <c r="HK25" s="188">
        <v>0</v>
      </c>
      <c r="HL25" s="188">
        <v>0</v>
      </c>
      <c r="HN25" s="188">
        <v>0</v>
      </c>
      <c r="HO25" s="188">
        <v>0</v>
      </c>
      <c r="HP25" s="188">
        <v>905</v>
      </c>
      <c r="HQ25" s="188">
        <v>408</v>
      </c>
      <c r="HR25" s="188">
        <v>0</v>
      </c>
      <c r="HS25" s="188">
        <v>0</v>
      </c>
      <c r="HT25" s="188">
        <v>1293</v>
      </c>
      <c r="HU25" s="188">
        <v>0</v>
      </c>
      <c r="HV25" s="188">
        <v>0</v>
      </c>
      <c r="HW25" s="188">
        <v>0</v>
      </c>
      <c r="HY25" s="188">
        <v>0</v>
      </c>
      <c r="HZ25" s="188">
        <v>0</v>
      </c>
      <c r="IA25" s="188">
        <v>6561</v>
      </c>
      <c r="IB25" s="188">
        <v>1002</v>
      </c>
      <c r="IC25" s="188">
        <v>0</v>
      </c>
      <c r="ID25" s="188">
        <v>0</v>
      </c>
      <c r="IE25" s="188">
        <v>1100</v>
      </c>
      <c r="IF25" s="188">
        <v>0</v>
      </c>
      <c r="IG25" s="188">
        <v>0</v>
      </c>
      <c r="IH25" s="188">
        <v>0</v>
      </c>
      <c r="IJ25" s="188">
        <v>0</v>
      </c>
      <c r="IK25" s="188">
        <v>0</v>
      </c>
      <c r="IL25" s="188">
        <v>963</v>
      </c>
      <c r="IM25" s="188">
        <v>346</v>
      </c>
      <c r="IN25" s="188">
        <v>0</v>
      </c>
      <c r="IO25" s="188">
        <v>0</v>
      </c>
      <c r="IP25" s="188">
        <v>1307</v>
      </c>
      <c r="IQ25" s="188">
        <v>0</v>
      </c>
      <c r="IR25" s="188">
        <v>0</v>
      </c>
      <c r="IS25" s="188">
        <v>0</v>
      </c>
      <c r="IU25" s="188">
        <v>0</v>
      </c>
      <c r="IV25" s="188">
        <v>0</v>
      </c>
      <c r="IW25" s="188">
        <v>6240</v>
      </c>
      <c r="IX25" s="188">
        <v>788</v>
      </c>
      <c r="IY25" s="188">
        <v>0</v>
      </c>
      <c r="IZ25" s="188">
        <v>0</v>
      </c>
      <c r="JA25" s="188">
        <v>1129</v>
      </c>
      <c r="JB25" s="188">
        <v>0</v>
      </c>
      <c r="JC25" s="188">
        <v>0</v>
      </c>
      <c r="JD25" s="188">
        <v>0</v>
      </c>
      <c r="JF25" s="188">
        <v>0</v>
      </c>
      <c r="JG25" s="188">
        <v>0</v>
      </c>
      <c r="JH25" s="188">
        <v>5642</v>
      </c>
      <c r="JI25" s="188">
        <v>1093</v>
      </c>
      <c r="JJ25" s="188">
        <v>0</v>
      </c>
      <c r="JK25" s="188">
        <v>0</v>
      </c>
      <c r="JL25" s="188">
        <v>1036</v>
      </c>
      <c r="JM25" s="188">
        <v>0</v>
      </c>
      <c r="JN25" s="188">
        <v>0</v>
      </c>
      <c r="JO25" s="188">
        <v>0</v>
      </c>
      <c r="JQ25" s="188">
        <v>0</v>
      </c>
      <c r="JR25" s="188">
        <v>0</v>
      </c>
      <c r="JS25" s="188">
        <v>984</v>
      </c>
      <c r="JT25" s="188">
        <v>558</v>
      </c>
      <c r="JU25" s="188">
        <v>0</v>
      </c>
      <c r="JV25" s="188">
        <v>0</v>
      </c>
      <c r="JW25" s="188">
        <v>1371</v>
      </c>
      <c r="JX25" s="188">
        <v>0</v>
      </c>
      <c r="JY25" s="188">
        <v>0</v>
      </c>
      <c r="JZ25" s="188">
        <v>0</v>
      </c>
      <c r="KB25" s="188">
        <v>0</v>
      </c>
      <c r="KC25" s="188">
        <v>0</v>
      </c>
      <c r="KD25" s="188">
        <v>7159</v>
      </c>
      <c r="KE25" s="188">
        <v>833</v>
      </c>
      <c r="KF25" s="188">
        <v>0</v>
      </c>
      <c r="KG25" s="188">
        <v>0</v>
      </c>
      <c r="KH25" s="188">
        <v>1147</v>
      </c>
      <c r="KI25" s="188">
        <v>0</v>
      </c>
      <c r="KJ25" s="188">
        <v>0</v>
      </c>
      <c r="KK25" s="188">
        <v>0</v>
      </c>
      <c r="KM25" s="188">
        <v>0</v>
      </c>
      <c r="KN25" s="188">
        <v>0</v>
      </c>
      <c r="KO25" s="188">
        <v>5026</v>
      </c>
      <c r="KP25" s="188">
        <v>609</v>
      </c>
      <c r="KQ25" s="188">
        <v>0</v>
      </c>
      <c r="KR25" s="188">
        <v>0</v>
      </c>
      <c r="KS25" s="188">
        <v>976</v>
      </c>
      <c r="KT25" s="188">
        <v>0</v>
      </c>
      <c r="KU25" s="188">
        <v>0</v>
      </c>
      <c r="KV25" s="188">
        <v>0</v>
      </c>
      <c r="KX25" s="188">
        <v>0</v>
      </c>
      <c r="KY25" s="188">
        <v>0</v>
      </c>
      <c r="KZ25" s="188">
        <v>462</v>
      </c>
      <c r="LA25" s="188">
        <v>655</v>
      </c>
      <c r="LB25" s="188">
        <v>0</v>
      </c>
      <c r="LC25" s="188">
        <v>0</v>
      </c>
      <c r="LD25" s="188">
        <v>1328</v>
      </c>
      <c r="LE25" s="188">
        <v>0</v>
      </c>
      <c r="LF25" s="188">
        <v>0</v>
      </c>
      <c r="LG25" s="188">
        <v>0</v>
      </c>
      <c r="LI25" s="188">
        <v>0</v>
      </c>
      <c r="LJ25" s="188">
        <v>0</v>
      </c>
      <c r="LK25" s="188">
        <v>4886</v>
      </c>
      <c r="LL25" s="188">
        <v>677</v>
      </c>
      <c r="LM25" s="188">
        <v>0</v>
      </c>
      <c r="LN25" s="188">
        <v>0</v>
      </c>
      <c r="LO25" s="188">
        <v>996</v>
      </c>
      <c r="LP25" s="188">
        <v>0</v>
      </c>
      <c r="LQ25" s="188">
        <v>0</v>
      </c>
      <c r="LR25" s="188">
        <v>0</v>
      </c>
      <c r="LT25" s="188">
        <v>0</v>
      </c>
      <c r="LU25" s="188">
        <v>0</v>
      </c>
      <c r="LV25" s="188">
        <v>1117</v>
      </c>
      <c r="LW25" s="188">
        <v>573</v>
      </c>
      <c r="LX25" s="188">
        <v>0</v>
      </c>
      <c r="LY25" s="188">
        <v>0</v>
      </c>
      <c r="LZ25" s="188">
        <v>1351</v>
      </c>
      <c r="MA25" s="188">
        <v>0</v>
      </c>
      <c r="MB25" s="188">
        <v>0</v>
      </c>
      <c r="MC25" s="188">
        <v>0</v>
      </c>
    </row>
    <row r="26" spans="2:341">
      <c r="B26" s="208">
        <f t="shared" si="0"/>
        <v>0</v>
      </c>
      <c r="C26" s="208">
        <f t="shared" si="1"/>
        <v>0</v>
      </c>
      <c r="D26" s="208">
        <f t="shared" si="2"/>
        <v>3230.0666666666666</v>
      </c>
      <c r="E26" s="208">
        <f t="shared" si="3"/>
        <v>639.20000000000005</v>
      </c>
      <c r="F26" s="208">
        <f t="shared" si="4"/>
        <v>0</v>
      </c>
      <c r="G26" s="208">
        <f t="shared" si="5"/>
        <v>0</v>
      </c>
      <c r="H26" s="208">
        <f t="shared" si="6"/>
        <v>1146.5999999999999</v>
      </c>
      <c r="I26" s="208">
        <f t="shared" si="7"/>
        <v>0</v>
      </c>
      <c r="J26" s="208">
        <f t="shared" si="8"/>
        <v>0</v>
      </c>
      <c r="K26" s="208">
        <f t="shared" si="9"/>
        <v>0</v>
      </c>
      <c r="M26" s="188">
        <v>0</v>
      </c>
      <c r="N26" s="188">
        <v>0</v>
      </c>
      <c r="O26" s="188">
        <v>788</v>
      </c>
      <c r="P26" s="188">
        <v>347</v>
      </c>
      <c r="Q26" s="188">
        <v>0</v>
      </c>
      <c r="R26" s="188">
        <v>0</v>
      </c>
      <c r="S26" s="188">
        <v>1381</v>
      </c>
      <c r="T26" s="188">
        <v>0</v>
      </c>
      <c r="U26" s="188">
        <v>0</v>
      </c>
      <c r="V26" s="188">
        <v>0</v>
      </c>
      <c r="X26" s="188">
        <v>0</v>
      </c>
      <c r="Y26" s="188">
        <v>0</v>
      </c>
      <c r="Z26" s="188">
        <v>2290</v>
      </c>
      <c r="AA26" s="188">
        <v>514</v>
      </c>
      <c r="AB26" s="188">
        <v>0</v>
      </c>
      <c r="AC26" s="188">
        <v>0</v>
      </c>
      <c r="AD26" s="188">
        <v>1114</v>
      </c>
      <c r="AE26" s="188">
        <v>0</v>
      </c>
      <c r="AF26" s="188">
        <v>0</v>
      </c>
      <c r="AG26" s="188">
        <v>0</v>
      </c>
      <c r="AI26" s="188">
        <v>0</v>
      </c>
      <c r="AJ26" s="188">
        <v>0</v>
      </c>
      <c r="AK26" s="188">
        <v>6241</v>
      </c>
      <c r="AL26" s="188">
        <v>703</v>
      </c>
      <c r="AM26" s="188">
        <v>0</v>
      </c>
      <c r="AN26" s="188">
        <v>0</v>
      </c>
      <c r="AO26" s="188">
        <v>936</v>
      </c>
      <c r="AP26" s="188">
        <v>0</v>
      </c>
      <c r="AQ26" s="188">
        <v>0</v>
      </c>
      <c r="AR26" s="188">
        <v>0</v>
      </c>
      <c r="AT26" s="188">
        <v>0</v>
      </c>
      <c r="AU26" s="188">
        <v>0</v>
      </c>
      <c r="AV26" s="188">
        <v>1544</v>
      </c>
      <c r="AW26" s="188">
        <v>506</v>
      </c>
      <c r="AX26" s="188">
        <v>0</v>
      </c>
      <c r="AY26" s="188">
        <v>0</v>
      </c>
      <c r="AZ26" s="188">
        <v>1341</v>
      </c>
      <c r="BA26" s="188">
        <v>0</v>
      </c>
      <c r="BB26" s="188">
        <v>0</v>
      </c>
      <c r="BC26" s="188">
        <v>0</v>
      </c>
      <c r="BE26" s="188">
        <v>0</v>
      </c>
      <c r="BF26" s="188">
        <v>0</v>
      </c>
      <c r="BG26" s="188">
        <v>6201</v>
      </c>
      <c r="BH26" s="188">
        <v>1158</v>
      </c>
      <c r="BI26" s="188">
        <v>0</v>
      </c>
      <c r="BJ26" s="188">
        <v>0</v>
      </c>
      <c r="BK26" s="188">
        <v>1070</v>
      </c>
      <c r="BL26" s="188">
        <v>0</v>
      </c>
      <c r="BM26" s="188">
        <v>0</v>
      </c>
      <c r="BN26" s="188">
        <v>0</v>
      </c>
      <c r="BP26" s="188">
        <v>0</v>
      </c>
      <c r="BQ26" s="188">
        <v>0</v>
      </c>
      <c r="BR26" s="188">
        <v>753</v>
      </c>
      <c r="BS26" s="188">
        <v>433</v>
      </c>
      <c r="BT26" s="188">
        <v>0</v>
      </c>
      <c r="BU26" s="188">
        <v>0</v>
      </c>
      <c r="BV26" s="188">
        <v>1256</v>
      </c>
      <c r="BW26" s="188">
        <v>0</v>
      </c>
      <c r="BX26" s="188">
        <v>0</v>
      </c>
      <c r="BY26" s="188">
        <v>0</v>
      </c>
      <c r="CA26" s="188">
        <v>0</v>
      </c>
      <c r="CB26" s="188">
        <v>0</v>
      </c>
      <c r="CC26" s="188">
        <v>7453</v>
      </c>
      <c r="CD26" s="188">
        <v>1025</v>
      </c>
      <c r="CE26" s="188">
        <v>0</v>
      </c>
      <c r="CF26" s="188">
        <v>0</v>
      </c>
      <c r="CG26" s="188">
        <v>1065</v>
      </c>
      <c r="CH26" s="188">
        <v>0</v>
      </c>
      <c r="CI26" s="188">
        <v>0</v>
      </c>
      <c r="CJ26" s="188">
        <v>0</v>
      </c>
      <c r="CL26" s="188">
        <v>0</v>
      </c>
      <c r="CM26" s="188">
        <v>0</v>
      </c>
      <c r="CN26" s="188">
        <v>6227</v>
      </c>
      <c r="CO26" s="188">
        <v>1056</v>
      </c>
      <c r="CP26" s="188">
        <v>0</v>
      </c>
      <c r="CQ26" s="188">
        <v>0</v>
      </c>
      <c r="CR26" s="188">
        <v>1066</v>
      </c>
      <c r="CS26" s="188">
        <v>0</v>
      </c>
      <c r="CT26" s="188">
        <v>0</v>
      </c>
      <c r="CU26" s="188">
        <v>0</v>
      </c>
      <c r="CW26" s="188">
        <v>0</v>
      </c>
      <c r="CX26" s="188">
        <v>0</v>
      </c>
      <c r="CY26" s="188">
        <v>1427</v>
      </c>
      <c r="CZ26" s="188">
        <v>564</v>
      </c>
      <c r="DA26" s="188">
        <v>0</v>
      </c>
      <c r="DB26" s="188">
        <v>0</v>
      </c>
      <c r="DC26" s="188">
        <v>1455</v>
      </c>
      <c r="DD26" s="188">
        <v>0</v>
      </c>
      <c r="DE26" s="188">
        <v>0</v>
      </c>
      <c r="DF26" s="188">
        <v>0</v>
      </c>
      <c r="DH26" s="188">
        <v>0</v>
      </c>
      <c r="DI26" s="188">
        <v>0</v>
      </c>
      <c r="DJ26" s="188">
        <v>1887</v>
      </c>
      <c r="DK26" s="188">
        <v>662</v>
      </c>
      <c r="DL26" s="188">
        <v>0</v>
      </c>
      <c r="DM26" s="188">
        <v>0</v>
      </c>
      <c r="DN26" s="188">
        <f t="shared" si="10"/>
        <v>0</v>
      </c>
      <c r="DO26" s="188">
        <v>0</v>
      </c>
      <c r="DP26" s="188">
        <v>0</v>
      </c>
      <c r="DQ26" s="188">
        <v>0</v>
      </c>
      <c r="DS26" s="188">
        <v>0</v>
      </c>
      <c r="DT26" s="188">
        <v>0</v>
      </c>
      <c r="DU26" s="188">
        <v>1008</v>
      </c>
      <c r="DV26" s="188">
        <v>639</v>
      </c>
      <c r="DW26" s="188">
        <v>0</v>
      </c>
      <c r="DX26" s="188">
        <v>0</v>
      </c>
      <c r="DY26" s="188">
        <v>913</v>
      </c>
      <c r="DZ26" s="188">
        <v>0</v>
      </c>
      <c r="EA26" s="188">
        <v>0</v>
      </c>
      <c r="EB26" s="188">
        <v>0</v>
      </c>
      <c r="ED26" s="188">
        <v>0</v>
      </c>
      <c r="EE26" s="188">
        <v>0</v>
      </c>
      <c r="EF26" s="188">
        <v>886</v>
      </c>
      <c r="EG26" s="188">
        <v>321</v>
      </c>
      <c r="EH26" s="188">
        <v>0</v>
      </c>
      <c r="EI26" s="188">
        <v>0</v>
      </c>
      <c r="EJ26" s="188">
        <v>1265</v>
      </c>
      <c r="EK26" s="188">
        <v>0</v>
      </c>
      <c r="EL26" s="188">
        <v>0</v>
      </c>
      <c r="EM26" s="188">
        <v>0</v>
      </c>
      <c r="EO26" s="188">
        <v>0</v>
      </c>
      <c r="EP26" s="188">
        <v>0</v>
      </c>
      <c r="EQ26" s="188">
        <v>4255</v>
      </c>
      <c r="ER26" s="188">
        <v>582</v>
      </c>
      <c r="ES26" s="188">
        <v>0</v>
      </c>
      <c r="ET26" s="188">
        <v>0</v>
      </c>
      <c r="EU26" s="188">
        <v>1358</v>
      </c>
      <c r="EV26" s="188">
        <v>0</v>
      </c>
      <c r="EW26" s="188">
        <v>0</v>
      </c>
      <c r="EX26" s="188">
        <v>0</v>
      </c>
      <c r="EZ26" s="188">
        <v>0</v>
      </c>
      <c r="FA26" s="188">
        <v>0</v>
      </c>
      <c r="FB26" s="188">
        <v>3457</v>
      </c>
      <c r="FC26" s="188">
        <v>696</v>
      </c>
      <c r="FD26" s="188">
        <v>0</v>
      </c>
      <c r="FE26" s="188">
        <v>0</v>
      </c>
      <c r="FF26" s="188">
        <v>1049</v>
      </c>
      <c r="FG26" s="188">
        <v>0</v>
      </c>
      <c r="FH26" s="188">
        <v>0</v>
      </c>
      <c r="FI26" s="188">
        <v>0</v>
      </c>
      <c r="FK26" s="188">
        <v>0</v>
      </c>
      <c r="FL26" s="188">
        <v>0</v>
      </c>
      <c r="FM26" s="188">
        <v>3525</v>
      </c>
      <c r="FN26" s="188">
        <v>407</v>
      </c>
      <c r="FO26" s="188">
        <v>0</v>
      </c>
      <c r="FP26" s="188">
        <v>0</v>
      </c>
      <c r="FQ26" s="188">
        <v>1010</v>
      </c>
      <c r="FR26" s="188">
        <v>0</v>
      </c>
      <c r="FS26" s="188">
        <v>0</v>
      </c>
      <c r="FT26" s="188">
        <v>0</v>
      </c>
      <c r="FV26" s="188">
        <v>0</v>
      </c>
      <c r="FW26" s="188">
        <v>0</v>
      </c>
      <c r="FX26" s="188">
        <v>1090</v>
      </c>
      <c r="FY26" s="188">
        <v>571</v>
      </c>
      <c r="FZ26" s="188">
        <v>0</v>
      </c>
      <c r="GA26" s="188">
        <v>0</v>
      </c>
      <c r="GB26" s="188">
        <v>1178</v>
      </c>
      <c r="GC26" s="188">
        <v>0</v>
      </c>
      <c r="GD26" s="188">
        <v>0</v>
      </c>
      <c r="GE26" s="188">
        <v>0</v>
      </c>
      <c r="GG26" s="188">
        <v>0</v>
      </c>
      <c r="GH26" s="188">
        <v>0</v>
      </c>
      <c r="GI26" s="188">
        <v>5779</v>
      </c>
      <c r="GJ26" s="188">
        <v>449</v>
      </c>
      <c r="GK26" s="188">
        <v>0</v>
      </c>
      <c r="GL26" s="188">
        <v>0</v>
      </c>
      <c r="GM26" s="188">
        <v>1148</v>
      </c>
      <c r="GN26" s="188">
        <v>0</v>
      </c>
      <c r="GO26" s="188">
        <v>0</v>
      </c>
      <c r="GP26" s="188">
        <v>0</v>
      </c>
      <c r="GR26" s="188">
        <v>0</v>
      </c>
      <c r="GS26" s="188">
        <v>0</v>
      </c>
      <c r="GT26" s="188">
        <v>1265</v>
      </c>
      <c r="GU26" s="188">
        <v>657</v>
      </c>
      <c r="GV26" s="188">
        <v>0</v>
      </c>
      <c r="GW26" s="188">
        <v>0</v>
      </c>
      <c r="GX26" s="188">
        <v>1367</v>
      </c>
      <c r="GY26" s="188">
        <v>0</v>
      </c>
      <c r="GZ26" s="188">
        <v>0</v>
      </c>
      <c r="HA26" s="188">
        <v>0</v>
      </c>
      <c r="HC26" s="188">
        <v>0</v>
      </c>
      <c r="HD26" s="188">
        <v>0</v>
      </c>
      <c r="HE26" s="188">
        <v>1160</v>
      </c>
      <c r="HF26" s="188">
        <v>252</v>
      </c>
      <c r="HG26" s="188">
        <v>0</v>
      </c>
      <c r="HH26" s="188">
        <v>0</v>
      </c>
      <c r="HI26" s="188">
        <v>1393</v>
      </c>
      <c r="HJ26" s="188">
        <v>0</v>
      </c>
      <c r="HK26" s="188">
        <v>0</v>
      </c>
      <c r="HL26" s="188">
        <v>0</v>
      </c>
      <c r="HN26" s="188">
        <v>0</v>
      </c>
      <c r="HO26" s="188">
        <v>0</v>
      </c>
      <c r="HP26" s="188">
        <v>870</v>
      </c>
      <c r="HQ26" s="188">
        <v>410</v>
      </c>
      <c r="HR26" s="188">
        <v>0</v>
      </c>
      <c r="HS26" s="188">
        <v>0</v>
      </c>
      <c r="HT26" s="188">
        <v>1293</v>
      </c>
      <c r="HU26" s="188">
        <v>0</v>
      </c>
      <c r="HV26" s="188">
        <v>0</v>
      </c>
      <c r="HW26" s="188">
        <v>0</v>
      </c>
      <c r="HY26" s="188">
        <v>0</v>
      </c>
      <c r="HZ26" s="188">
        <v>0</v>
      </c>
      <c r="IA26" s="188">
        <v>6583</v>
      </c>
      <c r="IB26" s="188">
        <v>1016</v>
      </c>
      <c r="IC26" s="188">
        <v>0</v>
      </c>
      <c r="ID26" s="188">
        <v>0</v>
      </c>
      <c r="IE26" s="188">
        <v>1100</v>
      </c>
      <c r="IF26" s="188">
        <v>0</v>
      </c>
      <c r="IG26" s="188">
        <v>0</v>
      </c>
      <c r="IH26" s="188">
        <v>0</v>
      </c>
      <c r="IJ26" s="188">
        <v>0</v>
      </c>
      <c r="IK26" s="188">
        <v>0</v>
      </c>
      <c r="IL26" s="188">
        <v>981</v>
      </c>
      <c r="IM26" s="188">
        <v>347</v>
      </c>
      <c r="IN26" s="188">
        <v>0</v>
      </c>
      <c r="IO26" s="188">
        <v>0</v>
      </c>
      <c r="IP26" s="188">
        <v>1306</v>
      </c>
      <c r="IQ26" s="188">
        <v>0</v>
      </c>
      <c r="IR26" s="188">
        <v>0</v>
      </c>
      <c r="IS26" s="188">
        <v>0</v>
      </c>
      <c r="IU26" s="188">
        <v>0</v>
      </c>
      <c r="IV26" s="188">
        <v>0</v>
      </c>
      <c r="IW26" s="188">
        <v>6314</v>
      </c>
      <c r="IX26" s="188">
        <v>828</v>
      </c>
      <c r="IY26" s="188">
        <v>0</v>
      </c>
      <c r="IZ26" s="188">
        <v>0</v>
      </c>
      <c r="JA26" s="188">
        <v>1129</v>
      </c>
      <c r="JB26" s="188">
        <v>0</v>
      </c>
      <c r="JC26" s="188">
        <v>0</v>
      </c>
      <c r="JD26" s="188">
        <v>0</v>
      </c>
      <c r="JF26" s="188">
        <v>0</v>
      </c>
      <c r="JG26" s="188">
        <v>0</v>
      </c>
      <c r="JH26" s="188">
        <v>5648</v>
      </c>
      <c r="JI26" s="188">
        <v>1121</v>
      </c>
      <c r="JJ26" s="188">
        <v>0</v>
      </c>
      <c r="JK26" s="188">
        <v>0</v>
      </c>
      <c r="JL26" s="188">
        <v>1036</v>
      </c>
      <c r="JM26" s="188">
        <v>0</v>
      </c>
      <c r="JN26" s="188">
        <v>0</v>
      </c>
      <c r="JO26" s="188">
        <v>0</v>
      </c>
      <c r="JQ26" s="188">
        <v>0</v>
      </c>
      <c r="JR26" s="188">
        <v>0</v>
      </c>
      <c r="JS26" s="188">
        <v>1011</v>
      </c>
      <c r="JT26" s="188">
        <v>558</v>
      </c>
      <c r="JU26" s="188">
        <v>0</v>
      </c>
      <c r="JV26" s="188">
        <v>0</v>
      </c>
      <c r="JW26" s="188">
        <v>1371</v>
      </c>
      <c r="JX26" s="188">
        <v>0</v>
      </c>
      <c r="JY26" s="188">
        <v>0</v>
      </c>
      <c r="JZ26" s="188">
        <v>0</v>
      </c>
      <c r="KB26" s="188">
        <v>0</v>
      </c>
      <c r="KC26" s="188">
        <v>0</v>
      </c>
      <c r="KD26" s="188">
        <v>7086</v>
      </c>
      <c r="KE26" s="188">
        <v>842</v>
      </c>
      <c r="KF26" s="188">
        <v>0</v>
      </c>
      <c r="KG26" s="188">
        <v>0</v>
      </c>
      <c r="KH26" s="188">
        <v>1147</v>
      </c>
      <c r="KI26" s="188">
        <v>0</v>
      </c>
      <c r="KJ26" s="188">
        <v>0</v>
      </c>
      <c r="KK26" s="188">
        <v>0</v>
      </c>
      <c r="KM26" s="188">
        <v>0</v>
      </c>
      <c r="KN26" s="188">
        <v>0</v>
      </c>
      <c r="KO26" s="188">
        <v>4905</v>
      </c>
      <c r="KP26" s="188">
        <v>601</v>
      </c>
      <c r="KQ26" s="188">
        <v>0</v>
      </c>
      <c r="KR26" s="188">
        <v>0</v>
      </c>
      <c r="KS26" s="188">
        <v>976</v>
      </c>
      <c r="KT26" s="188">
        <v>0</v>
      </c>
      <c r="KU26" s="188">
        <v>0</v>
      </c>
      <c r="KV26" s="188">
        <v>0</v>
      </c>
      <c r="KX26" s="188">
        <v>0</v>
      </c>
      <c r="KY26" s="188">
        <v>0</v>
      </c>
      <c r="KZ26" s="188">
        <v>456</v>
      </c>
      <c r="LA26" s="188">
        <v>653</v>
      </c>
      <c r="LB26" s="188">
        <v>0</v>
      </c>
      <c r="LC26" s="188">
        <v>0</v>
      </c>
      <c r="LD26" s="188">
        <v>1328</v>
      </c>
      <c r="LE26" s="188">
        <v>0</v>
      </c>
      <c r="LF26" s="188">
        <v>0</v>
      </c>
      <c r="LG26" s="188">
        <v>0</v>
      </c>
      <c r="LI26" s="188">
        <v>0</v>
      </c>
      <c r="LJ26" s="188">
        <v>0</v>
      </c>
      <c r="LK26" s="188">
        <v>4716</v>
      </c>
      <c r="LL26" s="188">
        <v>657</v>
      </c>
      <c r="LM26" s="188">
        <v>0</v>
      </c>
      <c r="LN26" s="188">
        <v>0</v>
      </c>
      <c r="LO26" s="188">
        <v>996</v>
      </c>
      <c r="LP26" s="188">
        <v>0</v>
      </c>
      <c r="LQ26" s="188">
        <v>0</v>
      </c>
      <c r="LR26" s="188">
        <v>0</v>
      </c>
      <c r="LT26" s="188">
        <v>0</v>
      </c>
      <c r="LU26" s="188">
        <v>0</v>
      </c>
      <c r="LV26" s="188">
        <v>1096</v>
      </c>
      <c r="LW26" s="188">
        <v>601</v>
      </c>
      <c r="LX26" s="188">
        <v>0</v>
      </c>
      <c r="LY26" s="188">
        <v>0</v>
      </c>
      <c r="LZ26" s="188">
        <v>1351</v>
      </c>
      <c r="MA26" s="188">
        <v>0</v>
      </c>
      <c r="MB26" s="188">
        <v>0</v>
      </c>
      <c r="MC26" s="188">
        <v>0</v>
      </c>
    </row>
    <row r="27" spans="2:341">
      <c r="B27" s="208">
        <f t="shared" si="0"/>
        <v>0</v>
      </c>
      <c r="C27" s="208">
        <f t="shared" si="1"/>
        <v>0</v>
      </c>
      <c r="D27" s="208">
        <f t="shared" si="2"/>
        <v>3223.4</v>
      </c>
      <c r="E27" s="208">
        <f t="shared" si="3"/>
        <v>627.79999999999995</v>
      </c>
      <c r="F27" s="208">
        <f t="shared" si="4"/>
        <v>0</v>
      </c>
      <c r="G27" s="208">
        <f t="shared" si="5"/>
        <v>0</v>
      </c>
      <c r="H27" s="208">
        <f t="shared" si="6"/>
        <v>1145.7666666666667</v>
      </c>
      <c r="I27" s="208">
        <f t="shared" si="7"/>
        <v>0</v>
      </c>
      <c r="J27" s="208">
        <f t="shared" si="8"/>
        <v>0</v>
      </c>
      <c r="K27" s="208">
        <f t="shared" si="9"/>
        <v>0</v>
      </c>
      <c r="M27" s="188">
        <v>0</v>
      </c>
      <c r="N27" s="188">
        <v>0</v>
      </c>
      <c r="O27" s="188">
        <v>829</v>
      </c>
      <c r="P27" s="188">
        <v>414</v>
      </c>
      <c r="Q27" s="188">
        <v>0</v>
      </c>
      <c r="R27" s="188">
        <v>0</v>
      </c>
      <c r="S27" s="188">
        <v>1357</v>
      </c>
      <c r="T27" s="188">
        <v>0</v>
      </c>
      <c r="U27" s="188">
        <v>0</v>
      </c>
      <c r="V27" s="188">
        <v>0</v>
      </c>
      <c r="X27" s="188">
        <v>0</v>
      </c>
      <c r="Y27" s="188">
        <v>0</v>
      </c>
      <c r="Z27" s="188">
        <v>2232</v>
      </c>
      <c r="AA27" s="188">
        <v>484</v>
      </c>
      <c r="AB27" s="188">
        <v>0</v>
      </c>
      <c r="AC27" s="188">
        <v>0</v>
      </c>
      <c r="AD27" s="188">
        <v>1114</v>
      </c>
      <c r="AE27" s="188">
        <v>0</v>
      </c>
      <c r="AF27" s="188">
        <v>0</v>
      </c>
      <c r="AG27" s="188">
        <v>0</v>
      </c>
      <c r="AI27" s="188">
        <v>0</v>
      </c>
      <c r="AJ27" s="188">
        <v>0</v>
      </c>
      <c r="AK27" s="188">
        <v>6454</v>
      </c>
      <c r="AL27" s="188">
        <v>764</v>
      </c>
      <c r="AM27" s="188">
        <v>0</v>
      </c>
      <c r="AN27" s="188">
        <v>0</v>
      </c>
      <c r="AO27" s="188">
        <v>936</v>
      </c>
      <c r="AP27" s="188">
        <v>0</v>
      </c>
      <c r="AQ27" s="188">
        <v>0</v>
      </c>
      <c r="AR27" s="188">
        <v>0</v>
      </c>
      <c r="AT27" s="188">
        <v>0</v>
      </c>
      <c r="AU27" s="188">
        <v>0</v>
      </c>
      <c r="AV27" s="188">
        <v>1576</v>
      </c>
      <c r="AW27" s="188">
        <v>501</v>
      </c>
      <c r="AX27" s="188">
        <v>0</v>
      </c>
      <c r="AY27" s="188">
        <v>0</v>
      </c>
      <c r="AZ27" s="188">
        <v>1341</v>
      </c>
      <c r="BA27" s="188">
        <v>0</v>
      </c>
      <c r="BB27" s="188">
        <v>0</v>
      </c>
      <c r="BC27" s="188">
        <v>0</v>
      </c>
      <c r="BE27" s="188">
        <v>0</v>
      </c>
      <c r="BF27" s="188">
        <v>0</v>
      </c>
      <c r="BG27" s="188">
        <v>6221</v>
      </c>
      <c r="BH27" s="188">
        <v>1169</v>
      </c>
      <c r="BI27" s="188">
        <v>0</v>
      </c>
      <c r="BJ27" s="188">
        <v>0</v>
      </c>
      <c r="BK27" s="188">
        <v>1070</v>
      </c>
      <c r="BL27" s="188">
        <v>0</v>
      </c>
      <c r="BM27" s="188">
        <v>0</v>
      </c>
      <c r="BN27" s="188">
        <v>0</v>
      </c>
      <c r="BP27" s="188">
        <v>0</v>
      </c>
      <c r="BQ27" s="188">
        <v>0</v>
      </c>
      <c r="BR27" s="188">
        <v>742</v>
      </c>
      <c r="BS27" s="188">
        <v>439</v>
      </c>
      <c r="BT27" s="188">
        <v>0</v>
      </c>
      <c r="BU27" s="188">
        <v>0</v>
      </c>
      <c r="BV27" s="188">
        <v>1256</v>
      </c>
      <c r="BW27" s="188">
        <v>0</v>
      </c>
      <c r="BX27" s="188">
        <v>0</v>
      </c>
      <c r="BY27" s="188">
        <v>0</v>
      </c>
      <c r="CA27" s="188">
        <v>0</v>
      </c>
      <c r="CB27" s="188">
        <v>0</v>
      </c>
      <c r="CC27" s="188">
        <v>7446</v>
      </c>
      <c r="CD27" s="188">
        <v>1023</v>
      </c>
      <c r="CE27" s="188">
        <v>0</v>
      </c>
      <c r="CF27" s="188">
        <v>0</v>
      </c>
      <c r="CG27" s="188">
        <v>1065</v>
      </c>
      <c r="CH27" s="188">
        <v>0</v>
      </c>
      <c r="CI27" s="188">
        <v>0</v>
      </c>
      <c r="CJ27" s="188">
        <v>0</v>
      </c>
      <c r="CL27" s="188">
        <v>0</v>
      </c>
      <c r="CM27" s="188">
        <v>0</v>
      </c>
      <c r="CN27" s="188">
        <v>6142</v>
      </c>
      <c r="CO27" s="188">
        <v>1022</v>
      </c>
      <c r="CP27" s="188">
        <v>0</v>
      </c>
      <c r="CQ27" s="188">
        <v>0</v>
      </c>
      <c r="CR27" s="188">
        <v>1066</v>
      </c>
      <c r="CS27" s="188">
        <v>0</v>
      </c>
      <c r="CT27" s="188">
        <v>0</v>
      </c>
      <c r="CU27" s="188">
        <v>0</v>
      </c>
      <c r="CW27" s="188">
        <v>0</v>
      </c>
      <c r="CX27" s="188">
        <v>0</v>
      </c>
      <c r="CY27" s="188">
        <v>1434</v>
      </c>
      <c r="CZ27" s="188">
        <v>535</v>
      </c>
      <c r="DA27" s="188">
        <v>0</v>
      </c>
      <c r="DB27" s="188">
        <v>0</v>
      </c>
      <c r="DC27" s="188">
        <v>1454</v>
      </c>
      <c r="DD27" s="188">
        <v>0</v>
      </c>
      <c r="DE27" s="188">
        <v>0</v>
      </c>
      <c r="DF27" s="188">
        <v>0</v>
      </c>
      <c r="DH27" s="188">
        <v>0</v>
      </c>
      <c r="DI27" s="188">
        <v>0</v>
      </c>
      <c r="DJ27" s="188">
        <v>1860</v>
      </c>
      <c r="DK27" s="188">
        <v>601</v>
      </c>
      <c r="DL27" s="188">
        <v>0</v>
      </c>
      <c r="DM27" s="188">
        <v>0</v>
      </c>
      <c r="DN27" s="188">
        <f t="shared" si="10"/>
        <v>0</v>
      </c>
      <c r="DO27" s="188">
        <v>0</v>
      </c>
      <c r="DP27" s="188">
        <v>0</v>
      </c>
      <c r="DQ27" s="188">
        <v>0</v>
      </c>
      <c r="DS27" s="188">
        <v>0</v>
      </c>
      <c r="DT27" s="188">
        <v>0</v>
      </c>
      <c r="DU27" s="188">
        <v>1025</v>
      </c>
      <c r="DV27" s="188">
        <v>643</v>
      </c>
      <c r="DW27" s="188">
        <v>0</v>
      </c>
      <c r="DX27" s="188">
        <v>0</v>
      </c>
      <c r="DY27" s="188">
        <v>913</v>
      </c>
      <c r="DZ27" s="188">
        <v>0</v>
      </c>
      <c r="EA27" s="188">
        <v>0</v>
      </c>
      <c r="EB27" s="188">
        <v>0</v>
      </c>
      <c r="ED27" s="188">
        <v>0</v>
      </c>
      <c r="EE27" s="188">
        <v>0</v>
      </c>
      <c r="EF27" s="188">
        <v>866</v>
      </c>
      <c r="EG27" s="188">
        <v>289</v>
      </c>
      <c r="EH27" s="188">
        <v>0</v>
      </c>
      <c r="EI27" s="188">
        <v>0</v>
      </c>
      <c r="EJ27" s="188">
        <v>1265</v>
      </c>
      <c r="EK27" s="188">
        <v>0</v>
      </c>
      <c r="EL27" s="188">
        <v>0</v>
      </c>
      <c r="EM27" s="188">
        <v>0</v>
      </c>
      <c r="EO27" s="188">
        <v>0</v>
      </c>
      <c r="EP27" s="188">
        <v>0</v>
      </c>
      <c r="EQ27" s="188">
        <v>4178</v>
      </c>
      <c r="ER27" s="188">
        <v>560</v>
      </c>
      <c r="ES27" s="188">
        <v>0</v>
      </c>
      <c r="ET27" s="188">
        <v>0</v>
      </c>
      <c r="EU27" s="188">
        <v>1358</v>
      </c>
      <c r="EV27" s="188">
        <v>0</v>
      </c>
      <c r="EW27" s="188">
        <v>0</v>
      </c>
      <c r="EX27" s="188">
        <v>0</v>
      </c>
      <c r="EZ27" s="188">
        <v>0</v>
      </c>
      <c r="FA27" s="188">
        <v>0</v>
      </c>
      <c r="FB27" s="188">
        <v>3393</v>
      </c>
      <c r="FC27" s="188">
        <v>657</v>
      </c>
      <c r="FD27" s="188">
        <v>0</v>
      </c>
      <c r="FE27" s="188">
        <v>0</v>
      </c>
      <c r="FF27" s="188">
        <v>1049</v>
      </c>
      <c r="FG27" s="188">
        <v>0</v>
      </c>
      <c r="FH27" s="188">
        <v>0</v>
      </c>
      <c r="FI27" s="188">
        <v>0</v>
      </c>
      <c r="FK27" s="188">
        <v>0</v>
      </c>
      <c r="FL27" s="188">
        <v>0</v>
      </c>
      <c r="FM27" s="188">
        <v>3488</v>
      </c>
      <c r="FN27" s="188">
        <v>411</v>
      </c>
      <c r="FO27" s="188">
        <v>0</v>
      </c>
      <c r="FP27" s="188">
        <v>0</v>
      </c>
      <c r="FQ27" s="188">
        <v>1010</v>
      </c>
      <c r="FR27" s="188">
        <v>0</v>
      </c>
      <c r="FS27" s="188">
        <v>0</v>
      </c>
      <c r="FT27" s="188">
        <v>0</v>
      </c>
      <c r="FV27" s="188">
        <v>0</v>
      </c>
      <c r="FW27" s="188">
        <v>0</v>
      </c>
      <c r="FX27" s="188">
        <v>1102</v>
      </c>
      <c r="FY27" s="188">
        <v>517</v>
      </c>
      <c r="FZ27" s="188">
        <v>0</v>
      </c>
      <c r="GA27" s="188">
        <v>0</v>
      </c>
      <c r="GB27" s="188">
        <v>1178</v>
      </c>
      <c r="GC27" s="188">
        <v>0</v>
      </c>
      <c r="GD27" s="188">
        <v>0</v>
      </c>
      <c r="GE27" s="188">
        <v>0</v>
      </c>
      <c r="GG27" s="188">
        <v>0</v>
      </c>
      <c r="GH27" s="188">
        <v>0</v>
      </c>
      <c r="GI27" s="188">
        <v>5817</v>
      </c>
      <c r="GJ27" s="188">
        <v>454</v>
      </c>
      <c r="GK27" s="188">
        <v>0</v>
      </c>
      <c r="GL27" s="188">
        <v>0</v>
      </c>
      <c r="GM27" s="188">
        <v>1148</v>
      </c>
      <c r="GN27" s="188">
        <v>0</v>
      </c>
      <c r="GO27" s="188">
        <v>0</v>
      </c>
      <c r="GP27" s="188">
        <v>0</v>
      </c>
      <c r="GR27" s="188">
        <v>0</v>
      </c>
      <c r="GS27" s="188">
        <v>0</v>
      </c>
      <c r="GT27" s="188">
        <v>1149</v>
      </c>
      <c r="GU27" s="188">
        <v>579</v>
      </c>
      <c r="GV27" s="188">
        <v>0</v>
      </c>
      <c r="GW27" s="188">
        <v>0</v>
      </c>
      <c r="GX27" s="188">
        <v>1367</v>
      </c>
      <c r="GY27" s="188">
        <v>0</v>
      </c>
      <c r="GZ27" s="188">
        <v>0</v>
      </c>
      <c r="HA27" s="188">
        <v>0</v>
      </c>
      <c r="HC27" s="188">
        <v>0</v>
      </c>
      <c r="HD27" s="188">
        <v>0</v>
      </c>
      <c r="HE27" s="188">
        <v>1112</v>
      </c>
      <c r="HF27" s="188">
        <v>231</v>
      </c>
      <c r="HG27" s="188">
        <v>0</v>
      </c>
      <c r="HH27" s="188">
        <v>0</v>
      </c>
      <c r="HI27" s="188">
        <v>1393</v>
      </c>
      <c r="HJ27" s="188">
        <v>0</v>
      </c>
      <c r="HK27" s="188">
        <v>0</v>
      </c>
      <c r="HL27" s="188">
        <v>0</v>
      </c>
      <c r="HN27" s="188">
        <v>0</v>
      </c>
      <c r="HO27" s="188">
        <v>0</v>
      </c>
      <c r="HP27" s="188">
        <v>851</v>
      </c>
      <c r="HQ27" s="188">
        <v>407</v>
      </c>
      <c r="HR27" s="188">
        <v>0</v>
      </c>
      <c r="HS27" s="188">
        <v>0</v>
      </c>
      <c r="HT27" s="188">
        <v>1293</v>
      </c>
      <c r="HU27" s="188">
        <v>0</v>
      </c>
      <c r="HV27" s="188">
        <v>0</v>
      </c>
      <c r="HW27" s="188">
        <v>0</v>
      </c>
      <c r="HY27" s="188">
        <v>0</v>
      </c>
      <c r="HZ27" s="188">
        <v>0</v>
      </c>
      <c r="IA27" s="188">
        <v>6580</v>
      </c>
      <c r="IB27" s="188">
        <v>999</v>
      </c>
      <c r="IC27" s="188">
        <v>0</v>
      </c>
      <c r="ID27" s="188">
        <v>0</v>
      </c>
      <c r="IE27" s="188">
        <v>1100</v>
      </c>
      <c r="IF27" s="188">
        <v>0</v>
      </c>
      <c r="IG27" s="188">
        <v>0</v>
      </c>
      <c r="IH27" s="188">
        <v>0</v>
      </c>
      <c r="IJ27" s="188">
        <v>0</v>
      </c>
      <c r="IK27" s="188">
        <v>0</v>
      </c>
      <c r="IL27" s="188">
        <v>991</v>
      </c>
      <c r="IM27" s="188">
        <v>349</v>
      </c>
      <c r="IN27" s="188">
        <v>0</v>
      </c>
      <c r="IO27" s="188">
        <v>0</v>
      </c>
      <c r="IP27" s="188">
        <v>1306</v>
      </c>
      <c r="IQ27" s="188">
        <v>0</v>
      </c>
      <c r="IR27" s="188">
        <v>0</v>
      </c>
      <c r="IS27" s="188">
        <v>0</v>
      </c>
      <c r="IU27" s="188">
        <v>0</v>
      </c>
      <c r="IV27" s="188">
        <v>0</v>
      </c>
      <c r="IW27" s="188">
        <v>6242</v>
      </c>
      <c r="IX27" s="188">
        <v>788</v>
      </c>
      <c r="IY27" s="188">
        <v>0</v>
      </c>
      <c r="IZ27" s="188">
        <v>0</v>
      </c>
      <c r="JA27" s="188">
        <v>1129</v>
      </c>
      <c r="JB27" s="188">
        <v>0</v>
      </c>
      <c r="JC27" s="188">
        <v>0</v>
      </c>
      <c r="JD27" s="188">
        <v>0</v>
      </c>
      <c r="JF27" s="188">
        <v>0</v>
      </c>
      <c r="JG27" s="188">
        <v>0</v>
      </c>
      <c r="JH27" s="188">
        <v>5593</v>
      </c>
      <c r="JI27" s="188">
        <v>1049</v>
      </c>
      <c r="JJ27" s="188">
        <v>0</v>
      </c>
      <c r="JK27" s="188">
        <v>0</v>
      </c>
      <c r="JL27" s="188">
        <v>1036</v>
      </c>
      <c r="JM27" s="188">
        <v>0</v>
      </c>
      <c r="JN27" s="188">
        <v>0</v>
      </c>
      <c r="JO27" s="188">
        <v>0</v>
      </c>
      <c r="JQ27" s="188">
        <v>0</v>
      </c>
      <c r="JR27" s="188">
        <v>0</v>
      </c>
      <c r="JS27" s="188">
        <v>1018</v>
      </c>
      <c r="JT27" s="188">
        <v>566</v>
      </c>
      <c r="JU27" s="188">
        <v>0</v>
      </c>
      <c r="JV27" s="188">
        <v>0</v>
      </c>
      <c r="JW27" s="188">
        <v>1371</v>
      </c>
      <c r="JX27" s="188">
        <v>0</v>
      </c>
      <c r="JY27" s="188">
        <v>0</v>
      </c>
      <c r="JZ27" s="188">
        <v>0</v>
      </c>
      <c r="KB27" s="188">
        <v>0</v>
      </c>
      <c r="KC27" s="188">
        <v>0</v>
      </c>
      <c r="KD27" s="188">
        <v>7067</v>
      </c>
      <c r="KE27" s="188">
        <v>873</v>
      </c>
      <c r="KF27" s="188">
        <v>0</v>
      </c>
      <c r="KG27" s="188">
        <v>0</v>
      </c>
      <c r="KH27" s="188">
        <v>1147</v>
      </c>
      <c r="KI27" s="188">
        <v>0</v>
      </c>
      <c r="KJ27" s="188">
        <v>0</v>
      </c>
      <c r="KK27" s="188">
        <v>0</v>
      </c>
      <c r="KM27" s="188">
        <v>0</v>
      </c>
      <c r="KN27" s="188">
        <v>0</v>
      </c>
      <c r="KO27" s="188">
        <v>4936</v>
      </c>
      <c r="KP27" s="188">
        <v>598</v>
      </c>
      <c r="KQ27" s="188">
        <v>0</v>
      </c>
      <c r="KR27" s="188">
        <v>0</v>
      </c>
      <c r="KS27" s="188">
        <v>976</v>
      </c>
      <c r="KT27" s="188">
        <v>0</v>
      </c>
      <c r="KU27" s="188">
        <v>0</v>
      </c>
      <c r="KV27" s="188">
        <v>0</v>
      </c>
      <c r="KX27" s="188">
        <v>0</v>
      </c>
      <c r="KY27" s="188">
        <v>0</v>
      </c>
      <c r="KZ27" s="188">
        <v>457</v>
      </c>
      <c r="LA27" s="188">
        <v>628</v>
      </c>
      <c r="LB27" s="188">
        <v>0</v>
      </c>
      <c r="LC27" s="188">
        <v>0</v>
      </c>
      <c r="LD27" s="188">
        <v>1328</v>
      </c>
      <c r="LE27" s="188">
        <v>0</v>
      </c>
      <c r="LF27" s="188">
        <v>0</v>
      </c>
      <c r="LG27" s="188">
        <v>0</v>
      </c>
      <c r="LI27" s="188">
        <v>0</v>
      </c>
      <c r="LJ27" s="188">
        <v>0</v>
      </c>
      <c r="LK27" s="188">
        <v>4808</v>
      </c>
      <c r="LL27" s="188">
        <v>660</v>
      </c>
      <c r="LM27" s="188">
        <v>0</v>
      </c>
      <c r="LN27" s="188">
        <v>0</v>
      </c>
      <c r="LO27" s="188">
        <v>996</v>
      </c>
      <c r="LP27" s="188">
        <v>0</v>
      </c>
      <c r="LQ27" s="188">
        <v>0</v>
      </c>
      <c r="LR27" s="188">
        <v>0</v>
      </c>
      <c r="LT27" s="188">
        <v>0</v>
      </c>
      <c r="LU27" s="188">
        <v>0</v>
      </c>
      <c r="LV27" s="188">
        <v>1093</v>
      </c>
      <c r="LW27" s="188">
        <v>624</v>
      </c>
      <c r="LX27" s="188">
        <v>0</v>
      </c>
      <c r="LY27" s="188">
        <v>0</v>
      </c>
      <c r="LZ27" s="188">
        <v>1351</v>
      </c>
      <c r="MA27" s="188">
        <v>0</v>
      </c>
      <c r="MB27" s="188">
        <v>0</v>
      </c>
      <c r="MC27" s="188">
        <v>0</v>
      </c>
    </row>
    <row r="28" spans="2:341">
      <c r="B28" s="208">
        <f t="shared" si="0"/>
        <v>0</v>
      </c>
      <c r="C28" s="208">
        <f t="shared" si="1"/>
        <v>0</v>
      </c>
      <c r="D28" s="208">
        <f t="shared" si="2"/>
        <v>3214.2</v>
      </c>
      <c r="E28" s="208">
        <f t="shared" si="3"/>
        <v>632.26666666666665</v>
      </c>
      <c r="F28" s="208">
        <f t="shared" si="4"/>
        <v>0</v>
      </c>
      <c r="G28" s="208">
        <f t="shared" si="5"/>
        <v>0</v>
      </c>
      <c r="H28" s="208">
        <f t="shared" si="6"/>
        <v>1145.5999999999999</v>
      </c>
      <c r="I28" s="208">
        <f t="shared" si="7"/>
        <v>0</v>
      </c>
      <c r="J28" s="208">
        <f t="shared" si="8"/>
        <v>0</v>
      </c>
      <c r="K28" s="208">
        <f t="shared" si="9"/>
        <v>0</v>
      </c>
      <c r="M28" s="188">
        <v>0</v>
      </c>
      <c r="N28" s="188">
        <v>0</v>
      </c>
      <c r="O28" s="188">
        <v>839</v>
      </c>
      <c r="P28" s="188">
        <v>436</v>
      </c>
      <c r="Q28" s="188">
        <v>0</v>
      </c>
      <c r="R28" s="188">
        <v>0</v>
      </c>
      <c r="S28" s="188">
        <v>1355</v>
      </c>
      <c r="T28" s="188">
        <v>0</v>
      </c>
      <c r="U28" s="188">
        <v>0</v>
      </c>
      <c r="V28" s="188">
        <v>0</v>
      </c>
      <c r="X28" s="188">
        <v>0</v>
      </c>
      <c r="Y28" s="188">
        <v>0</v>
      </c>
      <c r="Z28" s="188">
        <v>2111</v>
      </c>
      <c r="AA28" s="188">
        <v>460</v>
      </c>
      <c r="AB28" s="188">
        <v>0</v>
      </c>
      <c r="AC28" s="188">
        <v>0</v>
      </c>
      <c r="AD28" s="188">
        <v>1114</v>
      </c>
      <c r="AE28" s="188">
        <v>0</v>
      </c>
      <c r="AF28" s="188">
        <v>0</v>
      </c>
      <c r="AG28" s="188">
        <v>0</v>
      </c>
      <c r="AI28" s="188">
        <v>0</v>
      </c>
      <c r="AJ28" s="188">
        <v>0</v>
      </c>
      <c r="AK28" s="188">
        <v>6311</v>
      </c>
      <c r="AL28" s="188">
        <v>733</v>
      </c>
      <c r="AM28" s="188">
        <v>0</v>
      </c>
      <c r="AN28" s="188">
        <v>0</v>
      </c>
      <c r="AO28" s="188">
        <v>936</v>
      </c>
      <c r="AP28" s="188">
        <v>0</v>
      </c>
      <c r="AQ28" s="188">
        <v>0</v>
      </c>
      <c r="AR28" s="188">
        <v>0</v>
      </c>
      <c r="AT28" s="188">
        <v>0</v>
      </c>
      <c r="AU28" s="188">
        <v>0</v>
      </c>
      <c r="AV28" s="188">
        <v>1563</v>
      </c>
      <c r="AW28" s="188">
        <v>508</v>
      </c>
      <c r="AX28" s="188">
        <v>0</v>
      </c>
      <c r="AY28" s="188">
        <v>0</v>
      </c>
      <c r="AZ28" s="188">
        <v>1341</v>
      </c>
      <c r="BA28" s="188">
        <v>0</v>
      </c>
      <c r="BB28" s="188">
        <v>0</v>
      </c>
      <c r="BC28" s="188">
        <v>0</v>
      </c>
      <c r="BE28" s="188">
        <v>0</v>
      </c>
      <c r="BF28" s="188">
        <v>0</v>
      </c>
      <c r="BG28" s="188">
        <v>6280</v>
      </c>
      <c r="BH28" s="188">
        <v>1192</v>
      </c>
      <c r="BI28" s="188">
        <v>0</v>
      </c>
      <c r="BJ28" s="188">
        <v>0</v>
      </c>
      <c r="BK28" s="188">
        <v>1070</v>
      </c>
      <c r="BL28" s="188">
        <v>0</v>
      </c>
      <c r="BM28" s="188">
        <v>0</v>
      </c>
      <c r="BN28" s="188">
        <v>0</v>
      </c>
      <c r="BP28" s="188">
        <v>0</v>
      </c>
      <c r="BQ28" s="188">
        <v>0</v>
      </c>
      <c r="BR28" s="188">
        <v>696</v>
      </c>
      <c r="BS28" s="188">
        <v>442</v>
      </c>
      <c r="BT28" s="188">
        <v>0</v>
      </c>
      <c r="BU28" s="188">
        <v>0</v>
      </c>
      <c r="BV28" s="188">
        <v>1256</v>
      </c>
      <c r="BW28" s="188">
        <v>0</v>
      </c>
      <c r="BX28" s="188">
        <v>0</v>
      </c>
      <c r="BY28" s="188">
        <v>0</v>
      </c>
      <c r="CA28" s="188">
        <v>0</v>
      </c>
      <c r="CB28" s="188">
        <v>0</v>
      </c>
      <c r="CC28" s="188">
        <v>7389</v>
      </c>
      <c r="CD28" s="188">
        <v>1027</v>
      </c>
      <c r="CE28" s="188">
        <v>0</v>
      </c>
      <c r="CF28" s="188">
        <v>0</v>
      </c>
      <c r="CG28" s="188">
        <v>1065</v>
      </c>
      <c r="CH28" s="188">
        <v>0</v>
      </c>
      <c r="CI28" s="188">
        <v>0</v>
      </c>
      <c r="CJ28" s="188">
        <v>0</v>
      </c>
      <c r="CL28" s="188">
        <v>0</v>
      </c>
      <c r="CM28" s="188">
        <v>0</v>
      </c>
      <c r="CN28" s="188">
        <v>6074</v>
      </c>
      <c r="CO28" s="188">
        <v>1015</v>
      </c>
      <c r="CP28" s="188">
        <v>0</v>
      </c>
      <c r="CQ28" s="188">
        <v>0</v>
      </c>
      <c r="CR28" s="188">
        <v>1066</v>
      </c>
      <c r="CS28" s="188">
        <v>0</v>
      </c>
      <c r="CT28" s="188">
        <v>0</v>
      </c>
      <c r="CU28" s="188">
        <v>0</v>
      </c>
      <c r="CW28" s="188">
        <v>0</v>
      </c>
      <c r="CX28" s="188">
        <v>0</v>
      </c>
      <c r="CY28" s="188">
        <v>1506</v>
      </c>
      <c r="CZ28" s="188">
        <v>510</v>
      </c>
      <c r="DA28" s="188">
        <v>0</v>
      </c>
      <c r="DB28" s="188">
        <v>0</v>
      </c>
      <c r="DC28" s="188">
        <v>1454</v>
      </c>
      <c r="DD28" s="188">
        <v>0</v>
      </c>
      <c r="DE28" s="188">
        <v>0</v>
      </c>
      <c r="DF28" s="188">
        <v>0</v>
      </c>
      <c r="DH28" s="188">
        <v>0</v>
      </c>
      <c r="DI28" s="188">
        <v>0</v>
      </c>
      <c r="DJ28" s="188">
        <v>1829</v>
      </c>
      <c r="DK28" s="188">
        <v>593</v>
      </c>
      <c r="DL28" s="188">
        <v>0</v>
      </c>
      <c r="DM28" s="188">
        <v>0</v>
      </c>
      <c r="DN28" s="188">
        <f t="shared" si="10"/>
        <v>0</v>
      </c>
      <c r="DO28" s="188">
        <v>0</v>
      </c>
      <c r="DP28" s="188">
        <v>0</v>
      </c>
      <c r="DQ28" s="188">
        <v>0</v>
      </c>
      <c r="DS28" s="188">
        <v>0</v>
      </c>
      <c r="DT28" s="188">
        <v>0</v>
      </c>
      <c r="DU28" s="188">
        <v>1017</v>
      </c>
      <c r="DV28" s="188">
        <v>627</v>
      </c>
      <c r="DW28" s="188">
        <v>0</v>
      </c>
      <c r="DX28" s="188">
        <v>0</v>
      </c>
      <c r="DY28" s="188">
        <v>913</v>
      </c>
      <c r="DZ28" s="188">
        <v>0</v>
      </c>
      <c r="EA28" s="188">
        <v>0</v>
      </c>
      <c r="EB28" s="188">
        <v>0</v>
      </c>
      <c r="ED28" s="188">
        <v>0</v>
      </c>
      <c r="EE28" s="188">
        <v>0</v>
      </c>
      <c r="EF28" s="188">
        <v>837</v>
      </c>
      <c r="EG28" s="188">
        <v>298</v>
      </c>
      <c r="EH28" s="188">
        <v>0</v>
      </c>
      <c r="EI28" s="188">
        <v>0</v>
      </c>
      <c r="EJ28" s="188">
        <v>1265</v>
      </c>
      <c r="EK28" s="188">
        <v>0</v>
      </c>
      <c r="EL28" s="188">
        <v>0</v>
      </c>
      <c r="EM28" s="188">
        <v>0</v>
      </c>
      <c r="EO28" s="188">
        <v>0</v>
      </c>
      <c r="EP28" s="188">
        <v>0</v>
      </c>
      <c r="EQ28" s="188">
        <v>4218</v>
      </c>
      <c r="ER28" s="188">
        <v>581</v>
      </c>
      <c r="ES28" s="188">
        <v>0</v>
      </c>
      <c r="ET28" s="188">
        <v>0</v>
      </c>
      <c r="EU28" s="188">
        <v>1358</v>
      </c>
      <c r="EV28" s="188">
        <v>0</v>
      </c>
      <c r="EW28" s="188">
        <v>0</v>
      </c>
      <c r="EX28" s="188">
        <v>0</v>
      </c>
      <c r="EZ28" s="188">
        <v>0</v>
      </c>
      <c r="FA28" s="188">
        <v>0</v>
      </c>
      <c r="FB28" s="188">
        <v>3519</v>
      </c>
      <c r="FC28" s="188">
        <v>693</v>
      </c>
      <c r="FD28" s="188">
        <v>0</v>
      </c>
      <c r="FE28" s="188">
        <v>0</v>
      </c>
      <c r="FF28" s="188">
        <v>1049</v>
      </c>
      <c r="FG28" s="188">
        <v>0</v>
      </c>
      <c r="FH28" s="188">
        <v>0</v>
      </c>
      <c r="FI28" s="188">
        <v>0</v>
      </c>
      <c r="FK28" s="188">
        <v>0</v>
      </c>
      <c r="FL28" s="188">
        <v>0</v>
      </c>
      <c r="FM28" s="188">
        <v>3392</v>
      </c>
      <c r="FN28" s="188">
        <v>362</v>
      </c>
      <c r="FO28" s="188">
        <v>0</v>
      </c>
      <c r="FP28" s="188">
        <v>0</v>
      </c>
      <c r="FQ28" s="188">
        <v>1010</v>
      </c>
      <c r="FR28" s="188">
        <v>0</v>
      </c>
      <c r="FS28" s="188">
        <v>0</v>
      </c>
      <c r="FT28" s="188">
        <v>0</v>
      </c>
      <c r="FV28" s="188">
        <v>0</v>
      </c>
      <c r="FW28" s="188">
        <v>0</v>
      </c>
      <c r="FX28" s="188">
        <v>1026</v>
      </c>
      <c r="FY28" s="188">
        <v>494</v>
      </c>
      <c r="FZ28" s="188">
        <v>0</v>
      </c>
      <c r="GA28" s="188">
        <v>0</v>
      </c>
      <c r="GB28" s="188">
        <v>1178</v>
      </c>
      <c r="GC28" s="188">
        <v>0</v>
      </c>
      <c r="GD28" s="188">
        <v>0</v>
      </c>
      <c r="GE28" s="188">
        <v>0</v>
      </c>
      <c r="GG28" s="188">
        <v>0</v>
      </c>
      <c r="GH28" s="188">
        <v>0</v>
      </c>
      <c r="GI28" s="188">
        <v>5817</v>
      </c>
      <c r="GJ28" s="188">
        <v>477</v>
      </c>
      <c r="GK28" s="188">
        <v>0</v>
      </c>
      <c r="GL28" s="188">
        <v>0</v>
      </c>
      <c r="GM28" s="188">
        <v>1148</v>
      </c>
      <c r="GN28" s="188">
        <v>0</v>
      </c>
      <c r="GO28" s="188">
        <v>0</v>
      </c>
      <c r="GP28" s="188">
        <v>0</v>
      </c>
      <c r="GR28" s="188">
        <v>0</v>
      </c>
      <c r="GS28" s="188">
        <v>0</v>
      </c>
      <c r="GT28" s="188">
        <v>1158</v>
      </c>
      <c r="GU28" s="188">
        <v>630</v>
      </c>
      <c r="GV28" s="188">
        <v>0</v>
      </c>
      <c r="GW28" s="188">
        <v>0</v>
      </c>
      <c r="GX28" s="188">
        <v>1364</v>
      </c>
      <c r="GY28" s="188">
        <v>0</v>
      </c>
      <c r="GZ28" s="188">
        <v>0</v>
      </c>
      <c r="HA28" s="188">
        <v>0</v>
      </c>
      <c r="HC28" s="188">
        <v>0</v>
      </c>
      <c r="HD28" s="188">
        <v>0</v>
      </c>
      <c r="HE28" s="188">
        <v>1089</v>
      </c>
      <c r="HF28" s="188">
        <v>181</v>
      </c>
      <c r="HG28" s="188">
        <v>0</v>
      </c>
      <c r="HH28" s="188">
        <v>0</v>
      </c>
      <c r="HI28" s="188">
        <v>1393</v>
      </c>
      <c r="HJ28" s="188">
        <v>0</v>
      </c>
      <c r="HK28" s="188">
        <v>0</v>
      </c>
      <c r="HL28" s="188">
        <v>0</v>
      </c>
      <c r="HN28" s="188">
        <v>0</v>
      </c>
      <c r="HO28" s="188">
        <v>0</v>
      </c>
      <c r="HP28" s="188">
        <v>871</v>
      </c>
      <c r="HQ28" s="188">
        <v>428</v>
      </c>
      <c r="HR28" s="188">
        <v>0</v>
      </c>
      <c r="HS28" s="188">
        <v>0</v>
      </c>
      <c r="HT28" s="188">
        <v>1293</v>
      </c>
      <c r="HU28" s="188">
        <v>0</v>
      </c>
      <c r="HV28" s="188">
        <v>0</v>
      </c>
      <c r="HW28" s="188">
        <v>0</v>
      </c>
      <c r="HY28" s="188">
        <v>0</v>
      </c>
      <c r="HZ28" s="188">
        <v>0</v>
      </c>
      <c r="IA28" s="188">
        <v>6587</v>
      </c>
      <c r="IB28" s="188">
        <v>1005</v>
      </c>
      <c r="IC28" s="188">
        <v>0</v>
      </c>
      <c r="ID28" s="188">
        <v>0</v>
      </c>
      <c r="IE28" s="188">
        <v>1100</v>
      </c>
      <c r="IF28" s="188">
        <v>0</v>
      </c>
      <c r="IG28" s="188">
        <v>0</v>
      </c>
      <c r="IH28" s="188">
        <v>0</v>
      </c>
      <c r="IJ28" s="188">
        <v>0</v>
      </c>
      <c r="IK28" s="188">
        <v>0</v>
      </c>
      <c r="IL28" s="188">
        <v>1001</v>
      </c>
      <c r="IM28" s="188">
        <v>349</v>
      </c>
      <c r="IN28" s="188">
        <v>0</v>
      </c>
      <c r="IO28" s="188">
        <v>0</v>
      </c>
      <c r="IP28" s="188">
        <v>1306</v>
      </c>
      <c r="IQ28" s="188">
        <v>0</v>
      </c>
      <c r="IR28" s="188">
        <v>0</v>
      </c>
      <c r="IS28" s="188">
        <v>0</v>
      </c>
      <c r="IU28" s="188">
        <v>0</v>
      </c>
      <c r="IV28" s="188">
        <v>0</v>
      </c>
      <c r="IW28" s="188">
        <v>6289</v>
      </c>
      <c r="IX28" s="188">
        <v>819</v>
      </c>
      <c r="IY28" s="188">
        <v>0</v>
      </c>
      <c r="IZ28" s="188">
        <v>0</v>
      </c>
      <c r="JA28" s="188">
        <v>1129</v>
      </c>
      <c r="JB28" s="188">
        <v>0</v>
      </c>
      <c r="JC28" s="188">
        <v>0</v>
      </c>
      <c r="JD28" s="188">
        <v>0</v>
      </c>
      <c r="JF28" s="188">
        <v>0</v>
      </c>
      <c r="JG28" s="188">
        <v>0</v>
      </c>
      <c r="JH28" s="188">
        <v>5593</v>
      </c>
      <c r="JI28" s="188">
        <v>1147</v>
      </c>
      <c r="JJ28" s="188">
        <v>0</v>
      </c>
      <c r="JK28" s="188">
        <v>0</v>
      </c>
      <c r="JL28" s="188">
        <v>1036</v>
      </c>
      <c r="JM28" s="188">
        <v>0</v>
      </c>
      <c r="JN28" s="188">
        <v>0</v>
      </c>
      <c r="JO28" s="188">
        <v>0</v>
      </c>
      <c r="JQ28" s="188">
        <v>0</v>
      </c>
      <c r="JR28" s="188">
        <v>0</v>
      </c>
      <c r="JS28" s="188">
        <v>1043</v>
      </c>
      <c r="JT28" s="188">
        <v>587</v>
      </c>
      <c r="JU28" s="188">
        <v>0</v>
      </c>
      <c r="JV28" s="188">
        <v>0</v>
      </c>
      <c r="JW28" s="188">
        <v>1371</v>
      </c>
      <c r="JX28" s="188">
        <v>0</v>
      </c>
      <c r="JY28" s="188">
        <v>0</v>
      </c>
      <c r="JZ28" s="188">
        <v>0</v>
      </c>
      <c r="KB28" s="188">
        <v>0</v>
      </c>
      <c r="KC28" s="188">
        <v>0</v>
      </c>
      <c r="KD28" s="188">
        <v>7115</v>
      </c>
      <c r="KE28" s="188">
        <v>838</v>
      </c>
      <c r="KF28" s="188">
        <v>0</v>
      </c>
      <c r="KG28" s="188">
        <v>0</v>
      </c>
      <c r="KH28" s="188">
        <v>1147</v>
      </c>
      <c r="KI28" s="188">
        <v>0</v>
      </c>
      <c r="KJ28" s="188">
        <v>0</v>
      </c>
      <c r="KK28" s="188">
        <v>0</v>
      </c>
      <c r="KM28" s="188">
        <v>0</v>
      </c>
      <c r="KN28" s="188">
        <v>0</v>
      </c>
      <c r="KO28" s="188">
        <v>4923</v>
      </c>
      <c r="KP28" s="188">
        <v>608</v>
      </c>
      <c r="KQ28" s="188">
        <v>0</v>
      </c>
      <c r="KR28" s="188">
        <v>0</v>
      </c>
      <c r="KS28" s="188">
        <v>976</v>
      </c>
      <c r="KT28" s="188">
        <v>0</v>
      </c>
      <c r="KU28" s="188">
        <v>0</v>
      </c>
      <c r="KV28" s="188">
        <v>0</v>
      </c>
      <c r="KX28" s="188">
        <v>0</v>
      </c>
      <c r="KY28" s="188">
        <v>0</v>
      </c>
      <c r="KZ28" s="188">
        <v>450</v>
      </c>
      <c r="LA28" s="188">
        <v>622</v>
      </c>
      <c r="LB28" s="188">
        <v>0</v>
      </c>
      <c r="LC28" s="188">
        <v>0</v>
      </c>
      <c r="LD28" s="188">
        <v>1328</v>
      </c>
      <c r="LE28" s="188">
        <v>0</v>
      </c>
      <c r="LF28" s="188">
        <v>0</v>
      </c>
      <c r="LG28" s="188">
        <v>0</v>
      </c>
      <c r="LI28" s="188">
        <v>0</v>
      </c>
      <c r="LJ28" s="188">
        <v>0</v>
      </c>
      <c r="LK28" s="188">
        <v>4774</v>
      </c>
      <c r="LL28" s="188">
        <v>639</v>
      </c>
      <c r="LM28" s="188">
        <v>0</v>
      </c>
      <c r="LN28" s="188">
        <v>0</v>
      </c>
      <c r="LO28" s="188">
        <v>996</v>
      </c>
      <c r="LP28" s="188">
        <v>0</v>
      </c>
      <c r="LQ28" s="188">
        <v>0</v>
      </c>
      <c r="LR28" s="188">
        <v>0</v>
      </c>
      <c r="LT28" s="188">
        <v>0</v>
      </c>
      <c r="LU28" s="188">
        <v>0</v>
      </c>
      <c r="LV28" s="188">
        <v>1109</v>
      </c>
      <c r="LW28" s="188">
        <v>667</v>
      </c>
      <c r="LX28" s="188">
        <v>0</v>
      </c>
      <c r="LY28" s="188">
        <v>0</v>
      </c>
      <c r="LZ28" s="188">
        <v>1351</v>
      </c>
      <c r="MA28" s="188">
        <v>0</v>
      </c>
      <c r="MB28" s="188">
        <v>0</v>
      </c>
      <c r="MC28" s="188">
        <v>0</v>
      </c>
    </row>
    <row r="29" spans="2:341">
      <c r="B29" s="208">
        <f t="shared" si="0"/>
        <v>0</v>
      </c>
      <c r="C29" s="208">
        <f t="shared" si="1"/>
        <v>0</v>
      </c>
      <c r="D29" s="208">
        <f t="shared" si="2"/>
        <v>3207.8666666666668</v>
      </c>
      <c r="E29" s="208">
        <f t="shared" si="3"/>
        <v>629.0333333333333</v>
      </c>
      <c r="F29" s="208">
        <f t="shared" si="4"/>
        <v>0</v>
      </c>
      <c r="G29" s="208">
        <f t="shared" si="5"/>
        <v>0</v>
      </c>
      <c r="H29" s="208">
        <f t="shared" si="6"/>
        <v>1145.3666666666666</v>
      </c>
      <c r="I29" s="208">
        <f t="shared" si="7"/>
        <v>0</v>
      </c>
      <c r="J29" s="208">
        <f t="shared" si="8"/>
        <v>0</v>
      </c>
      <c r="K29" s="208">
        <f t="shared" si="9"/>
        <v>0</v>
      </c>
      <c r="M29" s="188">
        <v>0</v>
      </c>
      <c r="N29" s="188">
        <v>0</v>
      </c>
      <c r="O29" s="188">
        <v>860</v>
      </c>
      <c r="P29" s="188">
        <v>439</v>
      </c>
      <c r="Q29" s="188">
        <v>0</v>
      </c>
      <c r="R29" s="188">
        <v>0</v>
      </c>
      <c r="S29" s="188">
        <v>1352</v>
      </c>
      <c r="T29" s="188">
        <v>0</v>
      </c>
      <c r="U29" s="188">
        <v>0</v>
      </c>
      <c r="V29" s="188">
        <v>0</v>
      </c>
      <c r="X29" s="188">
        <v>0</v>
      </c>
      <c r="Y29" s="188">
        <v>0</v>
      </c>
      <c r="Z29" s="188">
        <v>2167</v>
      </c>
      <c r="AA29" s="188">
        <v>480</v>
      </c>
      <c r="AB29" s="188">
        <v>0</v>
      </c>
      <c r="AC29" s="188">
        <v>0</v>
      </c>
      <c r="AD29" s="188">
        <v>1114</v>
      </c>
      <c r="AE29" s="188">
        <v>0</v>
      </c>
      <c r="AF29" s="188">
        <v>0</v>
      </c>
      <c r="AG29" s="188">
        <v>0</v>
      </c>
      <c r="AI29" s="188">
        <v>0</v>
      </c>
      <c r="AJ29" s="188">
        <v>0</v>
      </c>
      <c r="AK29" s="188">
        <v>6384</v>
      </c>
      <c r="AL29" s="188">
        <v>743</v>
      </c>
      <c r="AM29" s="188">
        <v>0</v>
      </c>
      <c r="AN29" s="188">
        <v>0</v>
      </c>
      <c r="AO29" s="188">
        <v>936</v>
      </c>
      <c r="AP29" s="188">
        <v>0</v>
      </c>
      <c r="AQ29" s="188">
        <v>0</v>
      </c>
      <c r="AR29" s="188">
        <v>0</v>
      </c>
      <c r="AT29" s="188">
        <v>0</v>
      </c>
      <c r="AU29" s="188">
        <v>0</v>
      </c>
      <c r="AV29" s="188">
        <v>1625</v>
      </c>
      <c r="AW29" s="188">
        <v>519</v>
      </c>
      <c r="AX29" s="188">
        <v>0</v>
      </c>
      <c r="AY29" s="188">
        <v>0</v>
      </c>
      <c r="AZ29" s="188">
        <v>1341</v>
      </c>
      <c r="BA29" s="188">
        <v>0</v>
      </c>
      <c r="BB29" s="188">
        <v>0</v>
      </c>
      <c r="BC29" s="188">
        <v>0</v>
      </c>
      <c r="BE29" s="188">
        <v>0</v>
      </c>
      <c r="BF29" s="188">
        <v>0</v>
      </c>
      <c r="BG29" s="188">
        <v>6316</v>
      </c>
      <c r="BH29" s="188">
        <v>1187</v>
      </c>
      <c r="BI29" s="188">
        <v>0</v>
      </c>
      <c r="BJ29" s="188">
        <v>0</v>
      </c>
      <c r="BK29" s="188">
        <v>1070</v>
      </c>
      <c r="BL29" s="188">
        <v>0</v>
      </c>
      <c r="BM29" s="188">
        <v>0</v>
      </c>
      <c r="BN29" s="188">
        <v>0</v>
      </c>
      <c r="BP29" s="188">
        <v>0</v>
      </c>
      <c r="BQ29" s="188">
        <v>0</v>
      </c>
      <c r="BR29" s="188">
        <v>657</v>
      </c>
      <c r="BS29" s="188">
        <v>448</v>
      </c>
      <c r="BT29" s="188">
        <v>0</v>
      </c>
      <c r="BU29" s="188">
        <v>0</v>
      </c>
      <c r="BV29" s="188">
        <v>1256</v>
      </c>
      <c r="BW29" s="188">
        <v>0</v>
      </c>
      <c r="BX29" s="188">
        <v>0</v>
      </c>
      <c r="BY29" s="188">
        <v>0</v>
      </c>
      <c r="CA29" s="188">
        <v>0</v>
      </c>
      <c r="CB29" s="188">
        <v>0</v>
      </c>
      <c r="CC29" s="188">
        <v>7452</v>
      </c>
      <c r="CD29" s="188">
        <v>1029</v>
      </c>
      <c r="CE29" s="188">
        <v>0</v>
      </c>
      <c r="CF29" s="188">
        <v>0</v>
      </c>
      <c r="CG29" s="188">
        <v>1065</v>
      </c>
      <c r="CH29" s="188">
        <v>0</v>
      </c>
      <c r="CI29" s="188">
        <v>0</v>
      </c>
      <c r="CJ29" s="188">
        <v>0</v>
      </c>
      <c r="CL29" s="188">
        <v>0</v>
      </c>
      <c r="CM29" s="188">
        <v>0</v>
      </c>
      <c r="CN29" s="188">
        <v>6031</v>
      </c>
      <c r="CO29" s="188">
        <v>1010</v>
      </c>
      <c r="CP29" s="188">
        <v>0</v>
      </c>
      <c r="CQ29" s="188">
        <v>0</v>
      </c>
      <c r="CR29" s="188">
        <v>1066</v>
      </c>
      <c r="CS29" s="188">
        <v>0</v>
      </c>
      <c r="CT29" s="188">
        <v>0</v>
      </c>
      <c r="CU29" s="188">
        <v>0</v>
      </c>
      <c r="CW29" s="188">
        <v>0</v>
      </c>
      <c r="CX29" s="188">
        <v>0</v>
      </c>
      <c r="CY29" s="188">
        <v>1531</v>
      </c>
      <c r="CZ29" s="188">
        <v>522</v>
      </c>
      <c r="DA29" s="188">
        <v>0</v>
      </c>
      <c r="DB29" s="188">
        <v>0</v>
      </c>
      <c r="DC29" s="188">
        <v>1454</v>
      </c>
      <c r="DD29" s="188">
        <v>0</v>
      </c>
      <c r="DE29" s="188">
        <v>0</v>
      </c>
      <c r="DF29" s="188">
        <v>0</v>
      </c>
      <c r="DH29" s="188">
        <v>0</v>
      </c>
      <c r="DI29" s="188">
        <v>0</v>
      </c>
      <c r="DJ29" s="188">
        <v>1799</v>
      </c>
      <c r="DK29" s="188">
        <v>566</v>
      </c>
      <c r="DL29" s="188">
        <v>0</v>
      </c>
      <c r="DM29" s="188">
        <v>0</v>
      </c>
      <c r="DN29" s="188">
        <f t="shared" si="10"/>
        <v>0</v>
      </c>
      <c r="DO29" s="188">
        <v>0</v>
      </c>
      <c r="DP29" s="188">
        <v>0</v>
      </c>
      <c r="DQ29" s="188">
        <v>0</v>
      </c>
      <c r="DS29" s="188">
        <v>0</v>
      </c>
      <c r="DT29" s="188">
        <v>0</v>
      </c>
      <c r="DU29" s="188">
        <v>1021</v>
      </c>
      <c r="DV29" s="188">
        <v>701</v>
      </c>
      <c r="DW29" s="188">
        <v>0</v>
      </c>
      <c r="DX29" s="188">
        <v>0</v>
      </c>
      <c r="DY29" s="188">
        <v>913</v>
      </c>
      <c r="DZ29" s="188">
        <v>0</v>
      </c>
      <c r="EA29" s="188">
        <v>0</v>
      </c>
      <c r="EB29" s="188">
        <v>0</v>
      </c>
      <c r="ED29" s="188">
        <v>0</v>
      </c>
      <c r="EE29" s="188">
        <v>0</v>
      </c>
      <c r="EF29" s="188">
        <v>820</v>
      </c>
      <c r="EG29" s="188">
        <v>280</v>
      </c>
      <c r="EH29" s="188">
        <v>0</v>
      </c>
      <c r="EI29" s="188">
        <v>0</v>
      </c>
      <c r="EJ29" s="188">
        <v>1265</v>
      </c>
      <c r="EK29" s="188">
        <v>0</v>
      </c>
      <c r="EL29" s="188">
        <v>0</v>
      </c>
      <c r="EM29" s="188">
        <v>0</v>
      </c>
      <c r="EO29" s="188">
        <v>0</v>
      </c>
      <c r="EP29" s="188">
        <v>0</v>
      </c>
      <c r="EQ29" s="188">
        <v>4136</v>
      </c>
      <c r="ER29" s="188">
        <v>561</v>
      </c>
      <c r="ES29" s="188">
        <v>0</v>
      </c>
      <c r="ET29" s="188">
        <v>0</v>
      </c>
      <c r="EU29" s="188">
        <v>1355</v>
      </c>
      <c r="EV29" s="188">
        <v>0</v>
      </c>
      <c r="EW29" s="188">
        <v>0</v>
      </c>
      <c r="EX29" s="188">
        <v>0</v>
      </c>
      <c r="EZ29" s="188">
        <v>0</v>
      </c>
      <c r="FA29" s="188">
        <v>0</v>
      </c>
      <c r="FB29" s="188">
        <v>3486</v>
      </c>
      <c r="FC29" s="188">
        <v>693</v>
      </c>
      <c r="FD29" s="188">
        <v>0</v>
      </c>
      <c r="FE29" s="188">
        <v>0</v>
      </c>
      <c r="FF29" s="188">
        <v>1049</v>
      </c>
      <c r="FG29" s="188">
        <v>0</v>
      </c>
      <c r="FH29" s="188">
        <v>0</v>
      </c>
      <c r="FI29" s="188">
        <v>0</v>
      </c>
      <c r="FK29" s="188">
        <v>0</v>
      </c>
      <c r="FL29" s="188">
        <v>0</v>
      </c>
      <c r="FM29" s="188">
        <v>3412</v>
      </c>
      <c r="FN29" s="188">
        <v>372</v>
      </c>
      <c r="FO29" s="188">
        <v>0</v>
      </c>
      <c r="FP29" s="188">
        <v>0</v>
      </c>
      <c r="FQ29" s="188">
        <v>1010</v>
      </c>
      <c r="FR29" s="188">
        <v>0</v>
      </c>
      <c r="FS29" s="188">
        <v>0</v>
      </c>
      <c r="FT29" s="188">
        <v>0</v>
      </c>
      <c r="FV29" s="188">
        <v>0</v>
      </c>
      <c r="FW29" s="188">
        <v>0</v>
      </c>
      <c r="FX29" s="188">
        <v>998</v>
      </c>
      <c r="FY29" s="188">
        <v>471</v>
      </c>
      <c r="FZ29" s="188">
        <v>0</v>
      </c>
      <c r="GA29" s="188">
        <v>0</v>
      </c>
      <c r="GB29" s="188">
        <v>1178</v>
      </c>
      <c r="GC29" s="188">
        <v>0</v>
      </c>
      <c r="GD29" s="188">
        <v>0</v>
      </c>
      <c r="GE29" s="188">
        <v>0</v>
      </c>
      <c r="GG29" s="188">
        <v>0</v>
      </c>
      <c r="GH29" s="188">
        <v>0</v>
      </c>
      <c r="GI29" s="188">
        <v>5782</v>
      </c>
      <c r="GJ29" s="188">
        <v>482</v>
      </c>
      <c r="GK29" s="188">
        <v>0</v>
      </c>
      <c r="GL29" s="188">
        <v>0</v>
      </c>
      <c r="GM29" s="188">
        <v>1148</v>
      </c>
      <c r="GN29" s="188">
        <v>0</v>
      </c>
      <c r="GO29" s="188">
        <v>0</v>
      </c>
      <c r="GP29" s="188">
        <v>0</v>
      </c>
      <c r="GR29" s="188">
        <v>0</v>
      </c>
      <c r="GS29" s="188">
        <v>0</v>
      </c>
      <c r="GT29" s="188">
        <v>1163</v>
      </c>
      <c r="GU29" s="188">
        <v>642</v>
      </c>
      <c r="GV29" s="188">
        <v>0</v>
      </c>
      <c r="GW29" s="188">
        <v>0</v>
      </c>
      <c r="GX29" s="188">
        <v>1363</v>
      </c>
      <c r="GY29" s="188">
        <v>0</v>
      </c>
      <c r="GZ29" s="188">
        <v>0</v>
      </c>
      <c r="HA29" s="188">
        <v>0</v>
      </c>
      <c r="HC29" s="188">
        <v>0</v>
      </c>
      <c r="HD29" s="188">
        <v>0</v>
      </c>
      <c r="HE29" s="188">
        <v>1012</v>
      </c>
      <c r="HF29" s="188">
        <v>159</v>
      </c>
      <c r="HG29" s="188">
        <v>0</v>
      </c>
      <c r="HH29" s="188">
        <v>0</v>
      </c>
      <c r="HI29" s="188">
        <v>1393</v>
      </c>
      <c r="HJ29" s="188">
        <v>0</v>
      </c>
      <c r="HK29" s="188">
        <v>0</v>
      </c>
      <c r="HL29" s="188">
        <v>0</v>
      </c>
      <c r="HN29" s="188">
        <v>0</v>
      </c>
      <c r="HO29" s="188">
        <v>0</v>
      </c>
      <c r="HP29" s="188">
        <v>869</v>
      </c>
      <c r="HQ29" s="188">
        <v>407</v>
      </c>
      <c r="HR29" s="188">
        <v>0</v>
      </c>
      <c r="HS29" s="188">
        <v>0</v>
      </c>
      <c r="HT29" s="188">
        <v>1293</v>
      </c>
      <c r="HU29" s="188">
        <v>0</v>
      </c>
      <c r="HV29" s="188">
        <v>0</v>
      </c>
      <c r="HW29" s="188">
        <v>0</v>
      </c>
      <c r="HY29" s="188">
        <v>0</v>
      </c>
      <c r="HZ29" s="188">
        <v>0</v>
      </c>
      <c r="IA29" s="188">
        <v>6537</v>
      </c>
      <c r="IB29" s="188">
        <v>962</v>
      </c>
      <c r="IC29" s="188">
        <v>0</v>
      </c>
      <c r="ID29" s="188">
        <v>0</v>
      </c>
      <c r="IE29" s="188">
        <v>1100</v>
      </c>
      <c r="IF29" s="188">
        <v>0</v>
      </c>
      <c r="IG29" s="188">
        <v>0</v>
      </c>
      <c r="IH29" s="188">
        <v>0</v>
      </c>
      <c r="IJ29" s="188">
        <v>0</v>
      </c>
      <c r="IK29" s="188">
        <v>0</v>
      </c>
      <c r="IL29" s="188">
        <v>967</v>
      </c>
      <c r="IM29" s="188">
        <v>344</v>
      </c>
      <c r="IN29" s="188">
        <v>0</v>
      </c>
      <c r="IO29" s="188">
        <v>0</v>
      </c>
      <c r="IP29" s="188">
        <v>1306</v>
      </c>
      <c r="IQ29" s="188">
        <v>0</v>
      </c>
      <c r="IR29" s="188">
        <v>0</v>
      </c>
      <c r="IS29" s="188">
        <v>0</v>
      </c>
      <c r="IU29" s="188">
        <v>0</v>
      </c>
      <c r="IV29" s="188">
        <v>0</v>
      </c>
      <c r="IW29" s="188">
        <v>6273</v>
      </c>
      <c r="IX29" s="188">
        <v>799</v>
      </c>
      <c r="IY29" s="188">
        <v>0</v>
      </c>
      <c r="IZ29" s="188">
        <v>0</v>
      </c>
      <c r="JA29" s="188">
        <v>1129</v>
      </c>
      <c r="JB29" s="188">
        <v>0</v>
      </c>
      <c r="JC29" s="188">
        <v>0</v>
      </c>
      <c r="JD29" s="188">
        <v>0</v>
      </c>
      <c r="JF29" s="188">
        <v>0</v>
      </c>
      <c r="JG29" s="188">
        <v>0</v>
      </c>
      <c r="JH29" s="188">
        <v>5534</v>
      </c>
      <c r="JI29" s="188">
        <v>1128</v>
      </c>
      <c r="JJ29" s="188">
        <v>0</v>
      </c>
      <c r="JK29" s="188">
        <v>0</v>
      </c>
      <c r="JL29" s="188">
        <v>1036</v>
      </c>
      <c r="JM29" s="188">
        <v>0</v>
      </c>
      <c r="JN29" s="188">
        <v>0</v>
      </c>
      <c r="JO29" s="188">
        <v>0</v>
      </c>
      <c r="JQ29" s="188">
        <v>0</v>
      </c>
      <c r="JR29" s="188">
        <v>0</v>
      </c>
      <c r="JS29" s="188">
        <v>1029</v>
      </c>
      <c r="JT29" s="188">
        <v>543</v>
      </c>
      <c r="JU29" s="188">
        <v>0</v>
      </c>
      <c r="JV29" s="188">
        <v>0</v>
      </c>
      <c r="JW29" s="188">
        <v>1371</v>
      </c>
      <c r="JX29" s="188">
        <v>0</v>
      </c>
      <c r="JY29" s="188">
        <v>0</v>
      </c>
      <c r="JZ29" s="188">
        <v>0</v>
      </c>
      <c r="KB29" s="188">
        <v>0</v>
      </c>
      <c r="KC29" s="188">
        <v>0</v>
      </c>
      <c r="KD29" s="188">
        <v>7184</v>
      </c>
      <c r="KE29" s="188">
        <v>887</v>
      </c>
      <c r="KF29" s="188">
        <v>0</v>
      </c>
      <c r="KG29" s="188">
        <v>0</v>
      </c>
      <c r="KH29" s="188">
        <v>1147</v>
      </c>
      <c r="KI29" s="188">
        <v>0</v>
      </c>
      <c r="KJ29" s="188">
        <v>0</v>
      </c>
      <c r="KK29" s="188">
        <v>0</v>
      </c>
      <c r="KM29" s="188">
        <v>0</v>
      </c>
      <c r="KN29" s="188">
        <v>0</v>
      </c>
      <c r="KO29" s="188">
        <v>4850</v>
      </c>
      <c r="KP29" s="188">
        <v>603</v>
      </c>
      <c r="KQ29" s="188">
        <v>0</v>
      </c>
      <c r="KR29" s="188">
        <v>0</v>
      </c>
      <c r="KS29" s="188">
        <v>976</v>
      </c>
      <c r="KT29" s="188">
        <v>0</v>
      </c>
      <c r="KU29" s="188">
        <v>0</v>
      </c>
      <c r="KV29" s="188">
        <v>0</v>
      </c>
      <c r="KX29" s="188">
        <v>0</v>
      </c>
      <c r="KY29" s="188">
        <v>0</v>
      </c>
      <c r="KZ29" s="188">
        <v>413</v>
      </c>
      <c r="LA29" s="188">
        <v>569</v>
      </c>
      <c r="LB29" s="188">
        <v>0</v>
      </c>
      <c r="LC29" s="188">
        <v>0</v>
      </c>
      <c r="LD29" s="188">
        <v>1328</v>
      </c>
      <c r="LE29" s="188">
        <v>0</v>
      </c>
      <c r="LF29" s="188">
        <v>0</v>
      </c>
      <c r="LG29" s="188">
        <v>0</v>
      </c>
      <c r="LI29" s="188">
        <v>0</v>
      </c>
      <c r="LJ29" s="188">
        <v>0</v>
      </c>
      <c r="LK29" s="188">
        <v>4824</v>
      </c>
      <c r="LL29" s="188">
        <v>669</v>
      </c>
      <c r="LM29" s="188">
        <v>0</v>
      </c>
      <c r="LN29" s="188">
        <v>0</v>
      </c>
      <c r="LO29" s="188">
        <v>996</v>
      </c>
      <c r="LP29" s="188">
        <v>0</v>
      </c>
      <c r="LQ29" s="188">
        <v>0</v>
      </c>
      <c r="LR29" s="188">
        <v>0</v>
      </c>
      <c r="LT29" s="188">
        <v>0</v>
      </c>
      <c r="LU29" s="188">
        <v>0</v>
      </c>
      <c r="LV29" s="188">
        <v>1104</v>
      </c>
      <c r="LW29" s="188">
        <v>656</v>
      </c>
      <c r="LX29" s="188">
        <v>0</v>
      </c>
      <c r="LY29" s="188">
        <v>0</v>
      </c>
      <c r="LZ29" s="188">
        <v>1351</v>
      </c>
      <c r="MA29" s="188">
        <v>0</v>
      </c>
      <c r="MB29" s="188">
        <v>0</v>
      </c>
      <c r="MC29" s="188">
        <v>0</v>
      </c>
    </row>
    <row r="30" spans="2:341">
      <c r="B30" s="208">
        <f t="shared" si="0"/>
        <v>0</v>
      </c>
      <c r="C30" s="208">
        <f t="shared" si="1"/>
        <v>0</v>
      </c>
      <c r="D30" s="208">
        <f t="shared" si="2"/>
        <v>3202.0333333333333</v>
      </c>
      <c r="E30" s="208">
        <f t="shared" si="3"/>
        <v>627.66666666666663</v>
      </c>
      <c r="F30" s="208">
        <f t="shared" si="4"/>
        <v>0</v>
      </c>
      <c r="G30" s="208">
        <f t="shared" si="5"/>
        <v>0</v>
      </c>
      <c r="H30" s="208">
        <f t="shared" si="6"/>
        <v>1144.5</v>
      </c>
      <c r="I30" s="208">
        <f t="shared" si="7"/>
        <v>0</v>
      </c>
      <c r="J30" s="208">
        <f t="shared" si="8"/>
        <v>0</v>
      </c>
      <c r="K30" s="208">
        <f t="shared" si="9"/>
        <v>0</v>
      </c>
      <c r="M30" s="188">
        <v>0</v>
      </c>
      <c r="N30" s="188">
        <v>0</v>
      </c>
      <c r="O30" s="188">
        <v>903</v>
      </c>
      <c r="P30" s="188">
        <v>485</v>
      </c>
      <c r="Q30" s="188">
        <v>0</v>
      </c>
      <c r="R30" s="188">
        <v>0</v>
      </c>
      <c r="S30" s="188">
        <v>1330</v>
      </c>
      <c r="T30" s="188">
        <v>0</v>
      </c>
      <c r="U30" s="188">
        <v>0</v>
      </c>
      <c r="V30" s="188">
        <v>0</v>
      </c>
      <c r="X30" s="188">
        <v>0</v>
      </c>
      <c r="Y30" s="188">
        <v>0</v>
      </c>
      <c r="Z30" s="188">
        <v>2247</v>
      </c>
      <c r="AA30" s="188">
        <v>500</v>
      </c>
      <c r="AB30" s="188">
        <v>0</v>
      </c>
      <c r="AC30" s="188">
        <v>0</v>
      </c>
      <c r="AD30" s="188">
        <v>1114</v>
      </c>
      <c r="AE30" s="188">
        <v>0</v>
      </c>
      <c r="AF30" s="188">
        <v>0</v>
      </c>
      <c r="AG30" s="188">
        <v>0</v>
      </c>
      <c r="AI30" s="188">
        <v>0</v>
      </c>
      <c r="AJ30" s="188">
        <v>0</v>
      </c>
      <c r="AK30" s="188">
        <v>6253</v>
      </c>
      <c r="AL30" s="188">
        <v>707</v>
      </c>
      <c r="AM30" s="188">
        <v>0</v>
      </c>
      <c r="AN30" s="188">
        <v>0</v>
      </c>
      <c r="AO30" s="188">
        <v>936</v>
      </c>
      <c r="AP30" s="188">
        <v>0</v>
      </c>
      <c r="AQ30" s="188">
        <v>0</v>
      </c>
      <c r="AR30" s="188">
        <v>0</v>
      </c>
      <c r="AT30" s="188">
        <v>0</v>
      </c>
      <c r="AU30" s="188">
        <v>0</v>
      </c>
      <c r="AV30" s="188">
        <v>1617</v>
      </c>
      <c r="AW30" s="188">
        <v>474</v>
      </c>
      <c r="AX30" s="188">
        <v>0</v>
      </c>
      <c r="AY30" s="188">
        <v>0</v>
      </c>
      <c r="AZ30" s="188">
        <v>1341</v>
      </c>
      <c r="BA30" s="188">
        <v>0</v>
      </c>
      <c r="BB30" s="188">
        <v>0</v>
      </c>
      <c r="BC30" s="188">
        <v>0</v>
      </c>
      <c r="BE30" s="188">
        <v>0</v>
      </c>
      <c r="BF30" s="188">
        <v>0</v>
      </c>
      <c r="BG30" s="188">
        <v>6297</v>
      </c>
      <c r="BH30" s="188">
        <v>1186</v>
      </c>
      <c r="BI30" s="188">
        <v>0</v>
      </c>
      <c r="BJ30" s="188">
        <v>0</v>
      </c>
      <c r="BK30" s="188">
        <v>1070</v>
      </c>
      <c r="BL30" s="188">
        <v>0</v>
      </c>
      <c r="BM30" s="188">
        <v>0</v>
      </c>
      <c r="BN30" s="188">
        <v>0</v>
      </c>
      <c r="BP30" s="188">
        <v>0</v>
      </c>
      <c r="BQ30" s="188">
        <v>0</v>
      </c>
      <c r="BR30" s="188">
        <v>669</v>
      </c>
      <c r="BS30" s="188">
        <v>461</v>
      </c>
      <c r="BT30" s="188">
        <v>0</v>
      </c>
      <c r="BU30" s="188">
        <v>0</v>
      </c>
      <c r="BV30" s="188">
        <v>1251</v>
      </c>
      <c r="BW30" s="188">
        <v>0</v>
      </c>
      <c r="BX30" s="188">
        <v>0</v>
      </c>
      <c r="BY30" s="188">
        <v>0</v>
      </c>
      <c r="CA30" s="188">
        <v>0</v>
      </c>
      <c r="CB30" s="188">
        <v>0</v>
      </c>
      <c r="CC30" s="188">
        <v>7337</v>
      </c>
      <c r="CD30" s="188">
        <v>1003</v>
      </c>
      <c r="CE30" s="188">
        <v>0</v>
      </c>
      <c r="CF30" s="188">
        <v>0</v>
      </c>
      <c r="CG30" s="188">
        <v>1065</v>
      </c>
      <c r="CH30" s="188">
        <v>0</v>
      </c>
      <c r="CI30" s="188">
        <v>0</v>
      </c>
      <c r="CJ30" s="188">
        <v>0</v>
      </c>
      <c r="CL30" s="188">
        <v>0</v>
      </c>
      <c r="CM30" s="188">
        <v>0</v>
      </c>
      <c r="CN30" s="188">
        <v>6180</v>
      </c>
      <c r="CO30" s="188">
        <v>1099</v>
      </c>
      <c r="CP30" s="188">
        <v>0</v>
      </c>
      <c r="CQ30" s="188">
        <v>0</v>
      </c>
      <c r="CR30" s="188">
        <v>1066</v>
      </c>
      <c r="CS30" s="188">
        <v>0</v>
      </c>
      <c r="CT30" s="188">
        <v>0</v>
      </c>
      <c r="CU30" s="188">
        <v>0</v>
      </c>
      <c r="CW30" s="188">
        <v>0</v>
      </c>
      <c r="CX30" s="188">
        <v>0</v>
      </c>
      <c r="CY30" s="188">
        <v>1513</v>
      </c>
      <c r="CZ30" s="188">
        <v>508</v>
      </c>
      <c r="DA30" s="188">
        <v>0</v>
      </c>
      <c r="DB30" s="188">
        <v>0</v>
      </c>
      <c r="DC30" s="188">
        <v>1454</v>
      </c>
      <c r="DD30" s="188">
        <v>0</v>
      </c>
      <c r="DE30" s="188">
        <v>0</v>
      </c>
      <c r="DF30" s="188">
        <v>0</v>
      </c>
      <c r="DH30" s="188">
        <v>0</v>
      </c>
      <c r="DI30" s="188">
        <v>0</v>
      </c>
      <c r="DJ30" s="188">
        <v>1722</v>
      </c>
      <c r="DK30" s="188">
        <v>639</v>
      </c>
      <c r="DL30" s="188">
        <v>0</v>
      </c>
      <c r="DM30" s="188">
        <v>0</v>
      </c>
      <c r="DN30" s="188">
        <f t="shared" si="10"/>
        <v>0</v>
      </c>
      <c r="DO30" s="188">
        <v>0</v>
      </c>
      <c r="DP30" s="188">
        <v>0</v>
      </c>
      <c r="DQ30" s="188">
        <v>0</v>
      </c>
      <c r="DS30" s="188">
        <v>0</v>
      </c>
      <c r="DT30" s="188">
        <v>0</v>
      </c>
      <c r="DU30" s="188">
        <v>993</v>
      </c>
      <c r="DV30" s="188">
        <v>620</v>
      </c>
      <c r="DW30" s="188">
        <v>0</v>
      </c>
      <c r="DX30" s="188">
        <v>0</v>
      </c>
      <c r="DY30" s="188">
        <v>913</v>
      </c>
      <c r="DZ30" s="188">
        <v>0</v>
      </c>
      <c r="EA30" s="188">
        <v>0</v>
      </c>
      <c r="EB30" s="188">
        <v>0</v>
      </c>
      <c r="ED30" s="188">
        <v>0</v>
      </c>
      <c r="EE30" s="188">
        <v>0</v>
      </c>
      <c r="EF30" s="188">
        <v>816</v>
      </c>
      <c r="EG30" s="188">
        <v>277</v>
      </c>
      <c r="EH30" s="188">
        <v>0</v>
      </c>
      <c r="EI30" s="188">
        <v>0</v>
      </c>
      <c r="EJ30" s="188">
        <v>1265</v>
      </c>
      <c r="EK30" s="188">
        <v>0</v>
      </c>
      <c r="EL30" s="188">
        <v>0</v>
      </c>
      <c r="EM30" s="188">
        <v>0</v>
      </c>
      <c r="EO30" s="188">
        <v>0</v>
      </c>
      <c r="EP30" s="188">
        <v>0</v>
      </c>
      <c r="EQ30" s="188">
        <v>4190</v>
      </c>
      <c r="ER30" s="188">
        <v>593</v>
      </c>
      <c r="ES30" s="188">
        <v>0</v>
      </c>
      <c r="ET30" s="188">
        <v>0</v>
      </c>
      <c r="EU30" s="188">
        <v>1348</v>
      </c>
      <c r="EV30" s="188">
        <v>0</v>
      </c>
      <c r="EW30" s="188">
        <v>0</v>
      </c>
      <c r="EX30" s="188">
        <v>0</v>
      </c>
      <c r="EZ30" s="188">
        <v>0</v>
      </c>
      <c r="FA30" s="188">
        <v>0</v>
      </c>
      <c r="FB30" s="188">
        <v>3385</v>
      </c>
      <c r="FC30" s="188">
        <v>676</v>
      </c>
      <c r="FD30" s="188">
        <v>0</v>
      </c>
      <c r="FE30" s="188">
        <v>0</v>
      </c>
      <c r="FF30" s="188">
        <v>1049</v>
      </c>
      <c r="FG30" s="188">
        <v>0</v>
      </c>
      <c r="FH30" s="188">
        <v>0</v>
      </c>
      <c r="FI30" s="188">
        <v>0</v>
      </c>
      <c r="FK30" s="188">
        <v>0</v>
      </c>
      <c r="FL30" s="188">
        <v>0</v>
      </c>
      <c r="FM30" s="188">
        <v>3451</v>
      </c>
      <c r="FN30" s="188">
        <v>384</v>
      </c>
      <c r="FO30" s="188">
        <v>0</v>
      </c>
      <c r="FP30" s="188">
        <v>0</v>
      </c>
      <c r="FQ30" s="188">
        <v>1010</v>
      </c>
      <c r="FR30" s="188">
        <v>0</v>
      </c>
      <c r="FS30" s="188">
        <v>0</v>
      </c>
      <c r="FT30" s="188">
        <v>0</v>
      </c>
      <c r="FV30" s="188">
        <v>0</v>
      </c>
      <c r="FW30" s="188">
        <v>0</v>
      </c>
      <c r="FX30" s="188">
        <v>982</v>
      </c>
      <c r="FY30" s="188">
        <v>494</v>
      </c>
      <c r="FZ30" s="188">
        <v>0</v>
      </c>
      <c r="GA30" s="188">
        <v>0</v>
      </c>
      <c r="GB30" s="188">
        <v>1178</v>
      </c>
      <c r="GC30" s="188">
        <v>0</v>
      </c>
      <c r="GD30" s="188">
        <v>0</v>
      </c>
      <c r="GE30" s="188">
        <v>0</v>
      </c>
      <c r="GG30" s="188">
        <v>0</v>
      </c>
      <c r="GH30" s="188">
        <v>0</v>
      </c>
      <c r="GI30" s="188">
        <v>5812</v>
      </c>
      <c r="GJ30" s="188">
        <v>451</v>
      </c>
      <c r="GK30" s="188">
        <v>0</v>
      </c>
      <c r="GL30" s="188">
        <v>0</v>
      </c>
      <c r="GM30" s="188">
        <v>1148</v>
      </c>
      <c r="GN30" s="188">
        <v>0</v>
      </c>
      <c r="GO30" s="188">
        <v>0</v>
      </c>
      <c r="GP30" s="188">
        <v>0</v>
      </c>
      <c r="GR30" s="188">
        <v>0</v>
      </c>
      <c r="GS30" s="188">
        <v>0</v>
      </c>
      <c r="GT30" s="188">
        <v>1120</v>
      </c>
      <c r="GU30" s="188">
        <v>511</v>
      </c>
      <c r="GV30" s="188">
        <v>0</v>
      </c>
      <c r="GW30" s="188">
        <v>0</v>
      </c>
      <c r="GX30" s="188">
        <v>1363</v>
      </c>
      <c r="GY30" s="188">
        <v>0</v>
      </c>
      <c r="GZ30" s="188">
        <v>0</v>
      </c>
      <c r="HA30" s="188">
        <v>0</v>
      </c>
      <c r="HC30" s="188">
        <v>0</v>
      </c>
      <c r="HD30" s="188">
        <v>0</v>
      </c>
      <c r="HE30" s="188">
        <v>935</v>
      </c>
      <c r="HF30" s="188">
        <v>150</v>
      </c>
      <c r="HG30" s="188">
        <v>0</v>
      </c>
      <c r="HH30" s="188">
        <v>0</v>
      </c>
      <c r="HI30" s="188">
        <v>1393</v>
      </c>
      <c r="HJ30" s="188">
        <v>0</v>
      </c>
      <c r="HK30" s="188">
        <v>0</v>
      </c>
      <c r="HL30" s="188">
        <v>0</v>
      </c>
      <c r="HN30" s="188">
        <v>0</v>
      </c>
      <c r="HO30" s="188">
        <v>0</v>
      </c>
      <c r="HP30" s="188">
        <v>894</v>
      </c>
      <c r="HQ30" s="188">
        <v>441</v>
      </c>
      <c r="HR30" s="188">
        <v>0</v>
      </c>
      <c r="HS30" s="188">
        <v>0</v>
      </c>
      <c r="HT30" s="188">
        <v>1296</v>
      </c>
      <c r="HU30" s="188">
        <v>0</v>
      </c>
      <c r="HV30" s="188">
        <v>0</v>
      </c>
      <c r="HW30" s="188">
        <v>0</v>
      </c>
      <c r="HY30" s="188">
        <v>0</v>
      </c>
      <c r="HZ30" s="188">
        <v>0</v>
      </c>
      <c r="IA30" s="188">
        <v>6567</v>
      </c>
      <c r="IB30" s="188">
        <v>1006</v>
      </c>
      <c r="IC30" s="188">
        <v>0</v>
      </c>
      <c r="ID30" s="188">
        <v>0</v>
      </c>
      <c r="IE30" s="188">
        <v>1100</v>
      </c>
      <c r="IF30" s="188">
        <v>0</v>
      </c>
      <c r="IG30" s="188">
        <v>0</v>
      </c>
      <c r="IH30" s="188">
        <v>0</v>
      </c>
      <c r="IJ30" s="188">
        <v>0</v>
      </c>
      <c r="IK30" s="188">
        <v>0</v>
      </c>
      <c r="IL30" s="188">
        <v>974</v>
      </c>
      <c r="IM30" s="188">
        <v>344</v>
      </c>
      <c r="IN30" s="188">
        <v>0</v>
      </c>
      <c r="IO30" s="188">
        <v>0</v>
      </c>
      <c r="IP30" s="188">
        <v>1311</v>
      </c>
      <c r="IQ30" s="188">
        <v>0</v>
      </c>
      <c r="IR30" s="188">
        <v>0</v>
      </c>
      <c r="IS30" s="188">
        <v>0</v>
      </c>
      <c r="IU30" s="188">
        <v>0</v>
      </c>
      <c r="IV30" s="188">
        <v>0</v>
      </c>
      <c r="IW30" s="188">
        <v>6223</v>
      </c>
      <c r="IX30" s="188">
        <v>815</v>
      </c>
      <c r="IY30" s="188">
        <v>0</v>
      </c>
      <c r="IZ30" s="188">
        <v>0</v>
      </c>
      <c r="JA30" s="188">
        <v>1129</v>
      </c>
      <c r="JB30" s="188">
        <v>0</v>
      </c>
      <c r="JC30" s="188">
        <v>0</v>
      </c>
      <c r="JD30" s="188">
        <v>0</v>
      </c>
      <c r="JF30" s="188">
        <v>0</v>
      </c>
      <c r="JG30" s="188">
        <v>0</v>
      </c>
      <c r="JH30" s="188">
        <v>5551</v>
      </c>
      <c r="JI30" s="188">
        <v>1185</v>
      </c>
      <c r="JJ30" s="188">
        <v>0</v>
      </c>
      <c r="JK30" s="188">
        <v>0</v>
      </c>
      <c r="JL30" s="188">
        <v>1036</v>
      </c>
      <c r="JM30" s="188">
        <v>0</v>
      </c>
      <c r="JN30" s="188">
        <v>0</v>
      </c>
      <c r="JO30" s="188">
        <v>0</v>
      </c>
      <c r="JQ30" s="188">
        <v>0</v>
      </c>
      <c r="JR30" s="188">
        <v>0</v>
      </c>
      <c r="JS30" s="188">
        <v>1043</v>
      </c>
      <c r="JT30" s="188">
        <v>549</v>
      </c>
      <c r="JU30" s="188">
        <v>0</v>
      </c>
      <c r="JV30" s="188">
        <v>0</v>
      </c>
      <c r="JW30" s="188">
        <v>1372</v>
      </c>
      <c r="JX30" s="188">
        <v>0</v>
      </c>
      <c r="JY30" s="188">
        <v>0</v>
      </c>
      <c r="JZ30" s="188">
        <v>0</v>
      </c>
      <c r="KB30" s="188">
        <v>0</v>
      </c>
      <c r="KC30" s="188">
        <v>0</v>
      </c>
      <c r="KD30" s="188">
        <v>7180</v>
      </c>
      <c r="KE30" s="188">
        <v>839</v>
      </c>
      <c r="KF30" s="188">
        <v>0</v>
      </c>
      <c r="KG30" s="188">
        <v>0</v>
      </c>
      <c r="KH30" s="188">
        <v>1147</v>
      </c>
      <c r="KI30" s="188">
        <v>0</v>
      </c>
      <c r="KJ30" s="188">
        <v>0</v>
      </c>
      <c r="KK30" s="188">
        <v>0</v>
      </c>
      <c r="KM30" s="188">
        <v>0</v>
      </c>
      <c r="KN30" s="188">
        <v>0</v>
      </c>
      <c r="KO30" s="188">
        <v>4876</v>
      </c>
      <c r="KP30" s="188">
        <v>619</v>
      </c>
      <c r="KQ30" s="188">
        <v>0</v>
      </c>
      <c r="KR30" s="188">
        <v>0</v>
      </c>
      <c r="KS30" s="188">
        <v>975</v>
      </c>
      <c r="KT30" s="188">
        <v>0</v>
      </c>
      <c r="KU30" s="188">
        <v>0</v>
      </c>
      <c r="KV30" s="188">
        <v>0</v>
      </c>
      <c r="KX30" s="188">
        <v>0</v>
      </c>
      <c r="KY30" s="188">
        <v>0</v>
      </c>
      <c r="KZ30" s="188">
        <v>432</v>
      </c>
      <c r="LA30" s="188">
        <v>547</v>
      </c>
      <c r="LB30" s="188">
        <v>0</v>
      </c>
      <c r="LC30" s="188">
        <v>0</v>
      </c>
      <c r="LD30" s="188">
        <v>1328</v>
      </c>
      <c r="LE30" s="188">
        <v>0</v>
      </c>
      <c r="LF30" s="188">
        <v>0</v>
      </c>
      <c r="LG30" s="188">
        <v>0</v>
      </c>
      <c r="LI30" s="188">
        <v>0</v>
      </c>
      <c r="LJ30" s="188">
        <v>0</v>
      </c>
      <c r="LK30" s="188">
        <v>4800</v>
      </c>
      <c r="LL30" s="188">
        <v>654</v>
      </c>
      <c r="LM30" s="188">
        <v>0</v>
      </c>
      <c r="LN30" s="188">
        <v>0</v>
      </c>
      <c r="LO30" s="188">
        <v>996</v>
      </c>
      <c r="LP30" s="188">
        <v>0</v>
      </c>
      <c r="LQ30" s="188">
        <v>0</v>
      </c>
      <c r="LR30" s="188">
        <v>0</v>
      </c>
      <c r="LT30" s="188">
        <v>0</v>
      </c>
      <c r="LU30" s="188">
        <v>0</v>
      </c>
      <c r="LV30" s="188">
        <v>1099</v>
      </c>
      <c r="LW30" s="188">
        <v>613</v>
      </c>
      <c r="LX30" s="188">
        <v>0</v>
      </c>
      <c r="LY30" s="188">
        <v>0</v>
      </c>
      <c r="LZ30" s="188">
        <v>1351</v>
      </c>
      <c r="MA30" s="188">
        <v>0</v>
      </c>
      <c r="MB30" s="188">
        <v>0</v>
      </c>
      <c r="MC30" s="188">
        <v>0</v>
      </c>
    </row>
    <row r="31" spans="2:341">
      <c r="B31" s="208">
        <f t="shared" si="0"/>
        <v>0</v>
      </c>
      <c r="C31" s="208">
        <f t="shared" si="1"/>
        <v>0</v>
      </c>
      <c r="D31" s="208">
        <f t="shared" si="2"/>
        <v>3205.8666666666668</v>
      </c>
      <c r="E31" s="208">
        <f t="shared" si="3"/>
        <v>638.06666666666672</v>
      </c>
      <c r="F31" s="208">
        <f t="shared" si="4"/>
        <v>0</v>
      </c>
      <c r="G31" s="208">
        <f t="shared" si="5"/>
        <v>0</v>
      </c>
      <c r="H31" s="208">
        <f t="shared" si="6"/>
        <v>1140.9666666666667</v>
      </c>
      <c r="I31" s="208">
        <f t="shared" si="7"/>
        <v>0</v>
      </c>
      <c r="J31" s="208">
        <f t="shared" si="8"/>
        <v>0</v>
      </c>
      <c r="K31" s="208">
        <f t="shared" si="9"/>
        <v>0</v>
      </c>
      <c r="M31" s="188">
        <v>0</v>
      </c>
      <c r="N31" s="188">
        <v>0</v>
      </c>
      <c r="O31" s="188">
        <v>884</v>
      </c>
      <c r="P31" s="188">
        <v>471</v>
      </c>
      <c r="Q31" s="188">
        <v>0</v>
      </c>
      <c r="R31" s="188">
        <v>0</v>
      </c>
      <c r="S31" s="188">
        <v>1321</v>
      </c>
      <c r="T31" s="188">
        <v>0</v>
      </c>
      <c r="U31" s="188">
        <v>0</v>
      </c>
      <c r="V31" s="188">
        <v>0</v>
      </c>
      <c r="X31" s="188">
        <v>0</v>
      </c>
      <c r="Y31" s="188">
        <v>0</v>
      </c>
      <c r="Z31" s="188">
        <v>2315</v>
      </c>
      <c r="AA31" s="188">
        <v>624</v>
      </c>
      <c r="AB31" s="188">
        <v>0</v>
      </c>
      <c r="AC31" s="188">
        <v>0</v>
      </c>
      <c r="AD31" s="188">
        <v>1101</v>
      </c>
      <c r="AE31" s="188">
        <v>0</v>
      </c>
      <c r="AF31" s="188">
        <v>0</v>
      </c>
      <c r="AG31" s="188">
        <v>0</v>
      </c>
      <c r="AI31" s="188">
        <v>0</v>
      </c>
      <c r="AJ31" s="188">
        <v>0</v>
      </c>
      <c r="AK31" s="188">
        <v>6214</v>
      </c>
      <c r="AL31" s="188">
        <v>667</v>
      </c>
      <c r="AM31" s="188">
        <v>0</v>
      </c>
      <c r="AN31" s="188">
        <v>0</v>
      </c>
      <c r="AO31" s="188">
        <v>937</v>
      </c>
      <c r="AP31" s="188">
        <v>0</v>
      </c>
      <c r="AQ31" s="188">
        <v>0</v>
      </c>
      <c r="AR31" s="188">
        <v>0</v>
      </c>
      <c r="AT31" s="188">
        <v>0</v>
      </c>
      <c r="AU31" s="188">
        <v>0</v>
      </c>
      <c r="AV31" s="188">
        <v>1640</v>
      </c>
      <c r="AW31" s="188">
        <v>430</v>
      </c>
      <c r="AX31" s="188">
        <v>0</v>
      </c>
      <c r="AY31" s="188">
        <v>0</v>
      </c>
      <c r="AZ31" s="188">
        <v>1332</v>
      </c>
      <c r="BA31" s="188">
        <v>0</v>
      </c>
      <c r="BB31" s="188">
        <v>0</v>
      </c>
      <c r="BC31" s="188">
        <v>0</v>
      </c>
      <c r="BE31" s="188">
        <v>0</v>
      </c>
      <c r="BF31" s="188">
        <v>0</v>
      </c>
      <c r="BG31" s="188">
        <v>6143</v>
      </c>
      <c r="BH31" s="188">
        <v>1283</v>
      </c>
      <c r="BI31" s="188">
        <v>0</v>
      </c>
      <c r="BJ31" s="188">
        <v>0</v>
      </c>
      <c r="BK31" s="188">
        <v>1068</v>
      </c>
      <c r="BL31" s="188">
        <v>0</v>
      </c>
      <c r="BM31" s="188">
        <v>0</v>
      </c>
      <c r="BN31" s="188">
        <v>0</v>
      </c>
      <c r="BP31" s="188">
        <v>0</v>
      </c>
      <c r="BQ31" s="188">
        <v>0</v>
      </c>
      <c r="BR31" s="188">
        <v>670</v>
      </c>
      <c r="BS31" s="188">
        <v>470</v>
      </c>
      <c r="BT31" s="188">
        <v>0</v>
      </c>
      <c r="BU31" s="188">
        <v>0</v>
      </c>
      <c r="BV31" s="188">
        <v>1233</v>
      </c>
      <c r="BW31" s="188">
        <v>0</v>
      </c>
      <c r="BX31" s="188">
        <v>0</v>
      </c>
      <c r="BY31" s="188">
        <v>0</v>
      </c>
      <c r="CA31" s="188">
        <v>0</v>
      </c>
      <c r="CB31" s="188">
        <v>0</v>
      </c>
      <c r="CC31" s="188">
        <v>7302</v>
      </c>
      <c r="CD31" s="188">
        <v>977</v>
      </c>
      <c r="CE31" s="188">
        <v>0</v>
      </c>
      <c r="CF31" s="188">
        <v>0</v>
      </c>
      <c r="CG31" s="188">
        <v>1046</v>
      </c>
      <c r="CH31" s="188">
        <v>0</v>
      </c>
      <c r="CI31" s="188">
        <v>0</v>
      </c>
      <c r="CJ31" s="188">
        <v>0</v>
      </c>
      <c r="CL31" s="188">
        <v>0</v>
      </c>
      <c r="CM31" s="188">
        <v>0</v>
      </c>
      <c r="CN31" s="188">
        <v>6211</v>
      </c>
      <c r="CO31" s="188">
        <v>1188</v>
      </c>
      <c r="CP31" s="188">
        <v>0</v>
      </c>
      <c r="CQ31" s="188">
        <v>0</v>
      </c>
      <c r="CR31" s="188">
        <v>1064</v>
      </c>
      <c r="CS31" s="188">
        <v>0</v>
      </c>
      <c r="CT31" s="188">
        <v>0</v>
      </c>
      <c r="CU31" s="188">
        <v>0</v>
      </c>
      <c r="CW31" s="188">
        <v>0</v>
      </c>
      <c r="CX31" s="188">
        <v>0</v>
      </c>
      <c r="CY31" s="188">
        <v>1597</v>
      </c>
      <c r="CZ31" s="188">
        <v>576</v>
      </c>
      <c r="DA31" s="188">
        <v>0</v>
      </c>
      <c r="DB31" s="188">
        <v>0</v>
      </c>
      <c r="DC31" s="188">
        <v>1437</v>
      </c>
      <c r="DD31" s="188">
        <v>0</v>
      </c>
      <c r="DE31" s="188">
        <v>0</v>
      </c>
      <c r="DF31" s="188">
        <v>0</v>
      </c>
      <c r="DH31" s="188">
        <v>0</v>
      </c>
      <c r="DI31" s="188">
        <v>0</v>
      </c>
      <c r="DJ31" s="188">
        <v>1686</v>
      </c>
      <c r="DK31" s="188">
        <v>588</v>
      </c>
      <c r="DL31" s="188">
        <v>0</v>
      </c>
      <c r="DM31" s="188">
        <v>0</v>
      </c>
      <c r="DN31" s="188">
        <f t="shared" si="10"/>
        <v>0</v>
      </c>
      <c r="DO31" s="188">
        <v>0</v>
      </c>
      <c r="DP31" s="188">
        <v>0</v>
      </c>
      <c r="DQ31" s="188">
        <v>0</v>
      </c>
      <c r="DS31" s="188">
        <v>0</v>
      </c>
      <c r="DT31" s="188">
        <v>0</v>
      </c>
      <c r="DU31" s="188">
        <v>998</v>
      </c>
      <c r="DV31" s="188">
        <v>622</v>
      </c>
      <c r="DW31" s="188">
        <v>0</v>
      </c>
      <c r="DX31" s="188">
        <v>0</v>
      </c>
      <c r="DY31" s="188">
        <v>914</v>
      </c>
      <c r="DZ31" s="188">
        <v>0</v>
      </c>
      <c r="EA31" s="188">
        <v>0</v>
      </c>
      <c r="EB31" s="188">
        <v>0</v>
      </c>
      <c r="ED31" s="188">
        <v>0</v>
      </c>
      <c r="EE31" s="188">
        <v>0</v>
      </c>
      <c r="EF31" s="188">
        <v>813</v>
      </c>
      <c r="EG31" s="188">
        <v>277</v>
      </c>
      <c r="EH31" s="188">
        <v>0</v>
      </c>
      <c r="EI31" s="188">
        <v>0</v>
      </c>
      <c r="EJ31" s="188">
        <v>1267</v>
      </c>
      <c r="EK31" s="188">
        <v>0</v>
      </c>
      <c r="EL31" s="188">
        <v>0</v>
      </c>
      <c r="EM31" s="188">
        <v>0</v>
      </c>
      <c r="EO31" s="188">
        <v>0</v>
      </c>
      <c r="EP31" s="188">
        <v>0</v>
      </c>
      <c r="EQ31" s="188">
        <v>4086</v>
      </c>
      <c r="ER31" s="188">
        <v>548</v>
      </c>
      <c r="ES31" s="188">
        <v>0</v>
      </c>
      <c r="ET31" s="188">
        <v>0</v>
      </c>
      <c r="EU31" s="188">
        <v>1346</v>
      </c>
      <c r="EV31" s="188">
        <v>0</v>
      </c>
      <c r="EW31" s="188">
        <v>0</v>
      </c>
      <c r="EX31" s="188">
        <v>0</v>
      </c>
      <c r="EZ31" s="188">
        <v>0</v>
      </c>
      <c r="FA31" s="188">
        <v>0</v>
      </c>
      <c r="FB31" s="188">
        <v>3491</v>
      </c>
      <c r="FC31" s="188">
        <v>736</v>
      </c>
      <c r="FD31" s="188">
        <v>0</v>
      </c>
      <c r="FE31" s="188">
        <v>0</v>
      </c>
      <c r="FF31" s="188">
        <v>1049</v>
      </c>
      <c r="FG31" s="188">
        <v>0</v>
      </c>
      <c r="FH31" s="188">
        <v>0</v>
      </c>
      <c r="FI31" s="188">
        <v>0</v>
      </c>
      <c r="FK31" s="188">
        <v>0</v>
      </c>
      <c r="FL31" s="188">
        <v>0</v>
      </c>
      <c r="FM31" s="188">
        <v>3549</v>
      </c>
      <c r="FN31" s="188">
        <v>394</v>
      </c>
      <c r="FO31" s="188">
        <v>0</v>
      </c>
      <c r="FP31" s="188">
        <v>0</v>
      </c>
      <c r="FQ31" s="188">
        <v>1006</v>
      </c>
      <c r="FR31" s="188">
        <v>0</v>
      </c>
      <c r="FS31" s="188">
        <v>0</v>
      </c>
      <c r="FT31" s="188">
        <v>0</v>
      </c>
      <c r="FV31" s="188">
        <v>0</v>
      </c>
      <c r="FW31" s="188">
        <v>0</v>
      </c>
      <c r="FX31" s="188">
        <v>1000</v>
      </c>
      <c r="FY31" s="188">
        <v>472</v>
      </c>
      <c r="FZ31" s="188">
        <v>0</v>
      </c>
      <c r="GA31" s="188">
        <v>0</v>
      </c>
      <c r="GB31" s="188">
        <v>1165</v>
      </c>
      <c r="GC31" s="188">
        <v>0</v>
      </c>
      <c r="GD31" s="188">
        <v>0</v>
      </c>
      <c r="GE31" s="188">
        <v>0</v>
      </c>
      <c r="GG31" s="188">
        <v>0</v>
      </c>
      <c r="GH31" s="188">
        <v>0</v>
      </c>
      <c r="GI31" s="188">
        <v>5900</v>
      </c>
      <c r="GJ31" s="188">
        <v>551</v>
      </c>
      <c r="GK31" s="188">
        <v>0</v>
      </c>
      <c r="GL31" s="188">
        <v>0</v>
      </c>
      <c r="GM31" s="188">
        <v>1143</v>
      </c>
      <c r="GN31" s="188">
        <v>0</v>
      </c>
      <c r="GO31" s="188">
        <v>0</v>
      </c>
      <c r="GP31" s="188">
        <v>0</v>
      </c>
      <c r="GR31" s="188">
        <v>0</v>
      </c>
      <c r="GS31" s="188">
        <v>0</v>
      </c>
      <c r="GT31" s="188">
        <v>1146</v>
      </c>
      <c r="GU31" s="188">
        <v>504</v>
      </c>
      <c r="GV31" s="188">
        <v>0</v>
      </c>
      <c r="GW31" s="188">
        <v>0</v>
      </c>
      <c r="GX31" s="188">
        <v>1361</v>
      </c>
      <c r="GY31" s="188">
        <v>0</v>
      </c>
      <c r="GZ31" s="188">
        <v>0</v>
      </c>
      <c r="HA31" s="188">
        <v>0</v>
      </c>
      <c r="HC31" s="188">
        <v>0</v>
      </c>
      <c r="HD31" s="188">
        <v>0</v>
      </c>
      <c r="HE31" s="188">
        <v>899</v>
      </c>
      <c r="HF31" s="188">
        <v>148</v>
      </c>
      <c r="HG31" s="188">
        <v>0</v>
      </c>
      <c r="HH31" s="188">
        <v>0</v>
      </c>
      <c r="HI31" s="188">
        <v>1380</v>
      </c>
      <c r="HJ31" s="188">
        <v>0</v>
      </c>
      <c r="HK31" s="188">
        <v>0</v>
      </c>
      <c r="HL31" s="188">
        <v>0</v>
      </c>
      <c r="HN31" s="188">
        <v>0</v>
      </c>
      <c r="HO31" s="188">
        <v>0</v>
      </c>
      <c r="HP31" s="188">
        <v>992</v>
      </c>
      <c r="HQ31" s="188">
        <v>491</v>
      </c>
      <c r="HR31" s="188">
        <v>0</v>
      </c>
      <c r="HS31" s="188">
        <v>0</v>
      </c>
      <c r="HT31" s="188">
        <v>1308</v>
      </c>
      <c r="HU31" s="188">
        <v>0</v>
      </c>
      <c r="HV31" s="188">
        <v>0</v>
      </c>
      <c r="HW31" s="188">
        <v>0</v>
      </c>
      <c r="HY31" s="188">
        <v>0</v>
      </c>
      <c r="HZ31" s="188">
        <v>0</v>
      </c>
      <c r="IA31" s="188">
        <v>6536</v>
      </c>
      <c r="IB31" s="188">
        <v>972</v>
      </c>
      <c r="IC31" s="188">
        <v>0</v>
      </c>
      <c r="ID31" s="188">
        <v>0</v>
      </c>
      <c r="IE31" s="188">
        <v>1103</v>
      </c>
      <c r="IF31" s="188">
        <v>0</v>
      </c>
      <c r="IG31" s="188">
        <v>0</v>
      </c>
      <c r="IH31" s="188">
        <v>0</v>
      </c>
      <c r="IJ31" s="188">
        <v>0</v>
      </c>
      <c r="IK31" s="188">
        <v>0</v>
      </c>
      <c r="IL31" s="188">
        <v>976</v>
      </c>
      <c r="IM31" s="188">
        <v>353</v>
      </c>
      <c r="IN31" s="188">
        <v>0</v>
      </c>
      <c r="IO31" s="188">
        <v>0</v>
      </c>
      <c r="IP31" s="188">
        <v>1330</v>
      </c>
      <c r="IQ31" s="188">
        <v>0</v>
      </c>
      <c r="IR31" s="188">
        <v>0</v>
      </c>
      <c r="IS31" s="188">
        <v>0</v>
      </c>
      <c r="IU31" s="188">
        <v>0</v>
      </c>
      <c r="IV31" s="188">
        <v>0</v>
      </c>
      <c r="IW31" s="188">
        <v>6253</v>
      </c>
      <c r="IX31" s="188">
        <v>787</v>
      </c>
      <c r="IY31" s="188">
        <v>0</v>
      </c>
      <c r="IZ31" s="188">
        <v>0</v>
      </c>
      <c r="JA31" s="188">
        <v>1129</v>
      </c>
      <c r="JB31" s="188">
        <v>0</v>
      </c>
      <c r="JC31" s="188">
        <v>0</v>
      </c>
      <c r="JD31" s="188">
        <v>0</v>
      </c>
      <c r="JF31" s="188">
        <v>0</v>
      </c>
      <c r="JG31" s="188">
        <v>0</v>
      </c>
      <c r="JH31" s="188">
        <v>5644</v>
      </c>
      <c r="JI31" s="188">
        <v>1236</v>
      </c>
      <c r="JJ31" s="188">
        <v>0</v>
      </c>
      <c r="JK31" s="188">
        <v>0</v>
      </c>
      <c r="JL31" s="188">
        <v>1032</v>
      </c>
      <c r="JM31" s="188">
        <v>0</v>
      </c>
      <c r="JN31" s="188">
        <v>0</v>
      </c>
      <c r="JO31" s="188">
        <v>0</v>
      </c>
      <c r="JQ31" s="188">
        <v>0</v>
      </c>
      <c r="JR31" s="188">
        <v>0</v>
      </c>
      <c r="JS31" s="188">
        <v>1026</v>
      </c>
      <c r="JT31" s="188">
        <v>538</v>
      </c>
      <c r="JU31" s="188">
        <v>0</v>
      </c>
      <c r="JV31" s="188">
        <v>0</v>
      </c>
      <c r="JW31" s="188">
        <v>1373</v>
      </c>
      <c r="JX31" s="188">
        <v>0</v>
      </c>
      <c r="JY31" s="188">
        <v>0</v>
      </c>
      <c r="JZ31" s="188">
        <v>0</v>
      </c>
      <c r="KB31" s="188">
        <v>0</v>
      </c>
      <c r="KC31" s="188">
        <v>0</v>
      </c>
      <c r="KD31" s="188">
        <v>7204</v>
      </c>
      <c r="KE31" s="188">
        <v>768</v>
      </c>
      <c r="KF31" s="188">
        <v>0</v>
      </c>
      <c r="KG31" s="188">
        <v>0</v>
      </c>
      <c r="KH31" s="188">
        <v>1135</v>
      </c>
      <c r="KI31" s="188">
        <v>0</v>
      </c>
      <c r="KJ31" s="188">
        <v>0</v>
      </c>
      <c r="KK31" s="188">
        <v>0</v>
      </c>
      <c r="KM31" s="188">
        <v>0</v>
      </c>
      <c r="KN31" s="188">
        <v>0</v>
      </c>
      <c r="KO31" s="188">
        <v>4808</v>
      </c>
      <c r="KP31" s="188">
        <v>656</v>
      </c>
      <c r="KQ31" s="188">
        <v>0</v>
      </c>
      <c r="KR31" s="188">
        <v>0</v>
      </c>
      <c r="KS31" s="188">
        <v>975</v>
      </c>
      <c r="KT31" s="188">
        <v>0</v>
      </c>
      <c r="KU31" s="188">
        <v>0</v>
      </c>
      <c r="KV31" s="188">
        <v>0</v>
      </c>
      <c r="KX31" s="188">
        <v>0</v>
      </c>
      <c r="KY31" s="188">
        <v>0</v>
      </c>
      <c r="KZ31" s="188">
        <v>464</v>
      </c>
      <c r="LA31" s="188">
        <v>559</v>
      </c>
      <c r="LB31" s="188">
        <v>0</v>
      </c>
      <c r="LC31" s="188">
        <v>0</v>
      </c>
      <c r="LD31" s="188">
        <v>1328</v>
      </c>
      <c r="LE31" s="188">
        <v>0</v>
      </c>
      <c r="LF31" s="188">
        <v>0</v>
      </c>
      <c r="LG31" s="188">
        <v>0</v>
      </c>
      <c r="LI31" s="188">
        <v>0</v>
      </c>
      <c r="LJ31" s="188">
        <v>0</v>
      </c>
      <c r="LK31" s="188">
        <v>4637</v>
      </c>
      <c r="LL31" s="188">
        <v>667</v>
      </c>
      <c r="LM31" s="188">
        <v>0</v>
      </c>
      <c r="LN31" s="188">
        <v>0</v>
      </c>
      <c r="LO31" s="188">
        <v>1000</v>
      </c>
      <c r="LP31" s="188">
        <v>0</v>
      </c>
      <c r="LQ31" s="188">
        <v>0</v>
      </c>
      <c r="LR31" s="188">
        <v>0</v>
      </c>
      <c r="LT31" s="188">
        <v>0</v>
      </c>
      <c r="LU31" s="188">
        <v>0</v>
      </c>
      <c r="LV31" s="188">
        <v>1092</v>
      </c>
      <c r="LW31" s="188">
        <v>589</v>
      </c>
      <c r="LX31" s="188">
        <v>0</v>
      </c>
      <c r="LY31" s="188">
        <v>0</v>
      </c>
      <c r="LZ31" s="188">
        <v>1346</v>
      </c>
      <c r="MA31" s="188">
        <v>0</v>
      </c>
      <c r="MB31" s="188">
        <v>0</v>
      </c>
      <c r="MC31" s="188">
        <v>0</v>
      </c>
    </row>
    <row r="32" spans="2:341">
      <c r="B32" s="208">
        <f t="shared" si="0"/>
        <v>0</v>
      </c>
      <c r="C32" s="208">
        <f t="shared" si="1"/>
        <v>0</v>
      </c>
      <c r="D32" s="208">
        <f t="shared" si="2"/>
        <v>3218.8</v>
      </c>
      <c r="E32" s="208">
        <f t="shared" si="3"/>
        <v>641.16666666666663</v>
      </c>
      <c r="F32" s="208">
        <f t="shared" si="4"/>
        <v>0</v>
      </c>
      <c r="G32" s="208">
        <f t="shared" si="5"/>
        <v>0</v>
      </c>
      <c r="H32" s="208">
        <f t="shared" si="6"/>
        <v>1140.9333333333334</v>
      </c>
      <c r="I32" s="208">
        <f t="shared" si="7"/>
        <v>0</v>
      </c>
      <c r="J32" s="208">
        <f t="shared" si="8"/>
        <v>0</v>
      </c>
      <c r="K32" s="208">
        <f t="shared" si="9"/>
        <v>0</v>
      </c>
      <c r="M32" s="188">
        <v>0</v>
      </c>
      <c r="N32" s="188">
        <v>0</v>
      </c>
      <c r="O32" s="188">
        <v>897</v>
      </c>
      <c r="P32" s="188">
        <v>485</v>
      </c>
      <c r="Q32" s="188">
        <v>0</v>
      </c>
      <c r="R32" s="188">
        <v>0</v>
      </c>
      <c r="S32" s="188">
        <v>1321</v>
      </c>
      <c r="T32" s="188">
        <v>0</v>
      </c>
      <c r="U32" s="188">
        <v>0</v>
      </c>
      <c r="V32" s="188">
        <v>0</v>
      </c>
      <c r="X32" s="188">
        <v>0</v>
      </c>
      <c r="Y32" s="188">
        <v>0</v>
      </c>
      <c r="Z32" s="188">
        <v>2364</v>
      </c>
      <c r="AA32" s="188">
        <v>605</v>
      </c>
      <c r="AB32" s="188">
        <v>0</v>
      </c>
      <c r="AC32" s="188">
        <v>0</v>
      </c>
      <c r="AD32" s="188">
        <v>1101</v>
      </c>
      <c r="AE32" s="188">
        <v>0</v>
      </c>
      <c r="AF32" s="188">
        <v>0</v>
      </c>
      <c r="AG32" s="188">
        <v>0</v>
      </c>
      <c r="AI32" s="188">
        <v>0</v>
      </c>
      <c r="AJ32" s="188">
        <v>0</v>
      </c>
      <c r="AK32" s="188">
        <v>6299</v>
      </c>
      <c r="AL32" s="188">
        <v>672</v>
      </c>
      <c r="AM32" s="188">
        <v>0</v>
      </c>
      <c r="AN32" s="188">
        <v>0</v>
      </c>
      <c r="AO32" s="188">
        <v>937</v>
      </c>
      <c r="AP32" s="188">
        <v>0</v>
      </c>
      <c r="AQ32" s="188">
        <v>0</v>
      </c>
      <c r="AR32" s="188">
        <v>0</v>
      </c>
      <c r="AT32" s="188">
        <v>0</v>
      </c>
      <c r="AU32" s="188">
        <v>0</v>
      </c>
      <c r="AV32" s="188">
        <v>1651</v>
      </c>
      <c r="AW32" s="188">
        <v>470</v>
      </c>
      <c r="AX32" s="188">
        <v>0</v>
      </c>
      <c r="AY32" s="188">
        <v>0</v>
      </c>
      <c r="AZ32" s="188">
        <v>1332</v>
      </c>
      <c r="BA32" s="188">
        <v>0</v>
      </c>
      <c r="BB32" s="188">
        <v>0</v>
      </c>
      <c r="BC32" s="188">
        <v>0</v>
      </c>
      <c r="BE32" s="188">
        <v>0</v>
      </c>
      <c r="BF32" s="188">
        <v>0</v>
      </c>
      <c r="BG32" s="188">
        <v>6117</v>
      </c>
      <c r="BH32" s="188">
        <v>1318</v>
      </c>
      <c r="BI32" s="188">
        <v>0</v>
      </c>
      <c r="BJ32" s="188">
        <v>0</v>
      </c>
      <c r="BK32" s="188">
        <v>1068</v>
      </c>
      <c r="BL32" s="188">
        <v>0</v>
      </c>
      <c r="BM32" s="188">
        <v>0</v>
      </c>
      <c r="BN32" s="188">
        <v>0</v>
      </c>
      <c r="BP32" s="188">
        <v>0</v>
      </c>
      <c r="BQ32" s="188">
        <v>0</v>
      </c>
      <c r="BR32" s="188">
        <v>674</v>
      </c>
      <c r="BS32" s="188">
        <v>446</v>
      </c>
      <c r="BT32" s="188">
        <v>0</v>
      </c>
      <c r="BU32" s="188">
        <v>0</v>
      </c>
      <c r="BV32" s="188">
        <v>1233</v>
      </c>
      <c r="BW32" s="188">
        <v>0</v>
      </c>
      <c r="BX32" s="188">
        <v>0</v>
      </c>
      <c r="BY32" s="188">
        <v>0</v>
      </c>
      <c r="CA32" s="188">
        <v>0</v>
      </c>
      <c r="CB32" s="188">
        <v>0</v>
      </c>
      <c r="CC32" s="188">
        <v>7418</v>
      </c>
      <c r="CD32" s="188">
        <v>992</v>
      </c>
      <c r="CE32" s="188">
        <v>0</v>
      </c>
      <c r="CF32" s="188">
        <v>0</v>
      </c>
      <c r="CG32" s="188">
        <v>1046</v>
      </c>
      <c r="CH32" s="188">
        <v>0</v>
      </c>
      <c r="CI32" s="188">
        <v>0</v>
      </c>
      <c r="CJ32" s="188">
        <v>0</v>
      </c>
      <c r="CL32" s="188">
        <v>0</v>
      </c>
      <c r="CM32" s="188">
        <v>0</v>
      </c>
      <c r="CN32" s="188">
        <v>6265</v>
      </c>
      <c r="CO32" s="188">
        <v>1240</v>
      </c>
      <c r="CP32" s="188">
        <v>0</v>
      </c>
      <c r="CQ32" s="188">
        <v>0</v>
      </c>
      <c r="CR32" s="188">
        <v>1064</v>
      </c>
      <c r="CS32" s="188">
        <v>0</v>
      </c>
      <c r="CT32" s="188">
        <v>0</v>
      </c>
      <c r="CU32" s="188">
        <v>0</v>
      </c>
      <c r="CW32" s="188">
        <v>0</v>
      </c>
      <c r="CX32" s="188">
        <v>0</v>
      </c>
      <c r="CY32" s="188">
        <v>1665</v>
      </c>
      <c r="CZ32" s="188">
        <v>596</v>
      </c>
      <c r="DA32" s="188">
        <v>0</v>
      </c>
      <c r="DB32" s="188">
        <v>0</v>
      </c>
      <c r="DC32" s="188">
        <v>1437</v>
      </c>
      <c r="DD32" s="188">
        <v>0</v>
      </c>
      <c r="DE32" s="188">
        <v>0</v>
      </c>
      <c r="DF32" s="188">
        <v>0</v>
      </c>
      <c r="DH32" s="188">
        <v>0</v>
      </c>
      <c r="DI32" s="188">
        <v>0</v>
      </c>
      <c r="DJ32" s="188">
        <v>1649</v>
      </c>
      <c r="DK32" s="188">
        <v>645</v>
      </c>
      <c r="DL32" s="188">
        <v>0</v>
      </c>
      <c r="DM32" s="188">
        <v>0</v>
      </c>
      <c r="DN32" s="188">
        <f t="shared" si="10"/>
        <v>0</v>
      </c>
      <c r="DO32" s="188">
        <v>0</v>
      </c>
      <c r="DP32" s="188">
        <v>0</v>
      </c>
      <c r="DQ32" s="188">
        <v>0</v>
      </c>
      <c r="DS32" s="188">
        <v>0</v>
      </c>
      <c r="DT32" s="188">
        <v>0</v>
      </c>
      <c r="DU32" s="188">
        <v>1018</v>
      </c>
      <c r="DV32" s="188">
        <v>614</v>
      </c>
      <c r="DW32" s="188">
        <v>0</v>
      </c>
      <c r="DX32" s="188">
        <v>0</v>
      </c>
      <c r="DY32" s="188">
        <v>914</v>
      </c>
      <c r="DZ32" s="188">
        <v>0</v>
      </c>
      <c r="EA32" s="188">
        <v>0</v>
      </c>
      <c r="EB32" s="188">
        <v>0</v>
      </c>
      <c r="ED32" s="188">
        <v>0</v>
      </c>
      <c r="EE32" s="188">
        <v>0</v>
      </c>
      <c r="EF32" s="188">
        <v>809</v>
      </c>
      <c r="EG32" s="188">
        <v>277</v>
      </c>
      <c r="EH32" s="188">
        <v>0</v>
      </c>
      <c r="EI32" s="188">
        <v>0</v>
      </c>
      <c r="EJ32" s="188">
        <v>1267</v>
      </c>
      <c r="EK32" s="188">
        <v>0</v>
      </c>
      <c r="EL32" s="188">
        <v>0</v>
      </c>
      <c r="EM32" s="188">
        <v>0</v>
      </c>
      <c r="EO32" s="188">
        <v>0</v>
      </c>
      <c r="EP32" s="188">
        <v>0</v>
      </c>
      <c r="EQ32" s="188">
        <v>4055</v>
      </c>
      <c r="ER32" s="188">
        <v>518</v>
      </c>
      <c r="ES32" s="188">
        <v>0</v>
      </c>
      <c r="ET32" s="188">
        <v>0</v>
      </c>
      <c r="EU32" s="188">
        <v>1346</v>
      </c>
      <c r="EV32" s="188">
        <v>0</v>
      </c>
      <c r="EW32" s="188">
        <v>0</v>
      </c>
      <c r="EX32" s="188">
        <v>0</v>
      </c>
      <c r="EZ32" s="188">
        <v>0</v>
      </c>
      <c r="FA32" s="188">
        <v>0</v>
      </c>
      <c r="FB32" s="188">
        <v>3531</v>
      </c>
      <c r="FC32" s="188">
        <v>760</v>
      </c>
      <c r="FD32" s="188">
        <v>0</v>
      </c>
      <c r="FE32" s="188">
        <v>0</v>
      </c>
      <c r="FF32" s="188">
        <v>1049</v>
      </c>
      <c r="FG32" s="188">
        <v>0</v>
      </c>
      <c r="FH32" s="188">
        <v>0</v>
      </c>
      <c r="FI32" s="188">
        <v>0</v>
      </c>
      <c r="FK32" s="188">
        <v>0</v>
      </c>
      <c r="FL32" s="188">
        <v>0</v>
      </c>
      <c r="FM32" s="188">
        <v>3622</v>
      </c>
      <c r="FN32" s="188">
        <v>405</v>
      </c>
      <c r="FO32" s="188">
        <v>0</v>
      </c>
      <c r="FP32" s="188">
        <v>0</v>
      </c>
      <c r="FQ32" s="188">
        <v>1006</v>
      </c>
      <c r="FR32" s="188">
        <v>0</v>
      </c>
      <c r="FS32" s="188">
        <v>0</v>
      </c>
      <c r="FT32" s="188">
        <v>0</v>
      </c>
      <c r="FV32" s="188">
        <v>0</v>
      </c>
      <c r="FW32" s="188">
        <v>0</v>
      </c>
      <c r="FX32" s="188">
        <v>1013</v>
      </c>
      <c r="FY32" s="188">
        <v>421</v>
      </c>
      <c r="FZ32" s="188">
        <v>0</v>
      </c>
      <c r="GA32" s="188">
        <v>0</v>
      </c>
      <c r="GB32" s="188">
        <v>1165</v>
      </c>
      <c r="GC32" s="188">
        <v>0</v>
      </c>
      <c r="GD32" s="188">
        <v>0</v>
      </c>
      <c r="GE32" s="188">
        <v>0</v>
      </c>
      <c r="GG32" s="188">
        <v>0</v>
      </c>
      <c r="GH32" s="188">
        <v>0</v>
      </c>
      <c r="GI32" s="188">
        <v>5920</v>
      </c>
      <c r="GJ32" s="188">
        <v>552</v>
      </c>
      <c r="GK32" s="188">
        <v>0</v>
      </c>
      <c r="GL32" s="188">
        <v>0</v>
      </c>
      <c r="GM32" s="188">
        <v>1143</v>
      </c>
      <c r="GN32" s="188">
        <v>0</v>
      </c>
      <c r="GO32" s="188">
        <v>0</v>
      </c>
      <c r="GP32" s="188">
        <v>0</v>
      </c>
      <c r="GR32" s="188">
        <v>0</v>
      </c>
      <c r="GS32" s="188">
        <v>0</v>
      </c>
      <c r="GT32" s="188">
        <v>1125</v>
      </c>
      <c r="GU32" s="188">
        <v>541</v>
      </c>
      <c r="GV32" s="188">
        <v>0</v>
      </c>
      <c r="GW32" s="188">
        <v>0</v>
      </c>
      <c r="GX32" s="188">
        <v>1361</v>
      </c>
      <c r="GY32" s="188">
        <v>0</v>
      </c>
      <c r="GZ32" s="188">
        <v>0</v>
      </c>
      <c r="HA32" s="188">
        <v>0</v>
      </c>
      <c r="HC32" s="188">
        <v>0</v>
      </c>
      <c r="HD32" s="188">
        <v>0</v>
      </c>
      <c r="HE32" s="188">
        <v>943</v>
      </c>
      <c r="HF32" s="188">
        <v>168</v>
      </c>
      <c r="HG32" s="188">
        <v>0</v>
      </c>
      <c r="HH32" s="188">
        <v>0</v>
      </c>
      <c r="HI32" s="188">
        <v>1380</v>
      </c>
      <c r="HJ32" s="188">
        <v>0</v>
      </c>
      <c r="HK32" s="188">
        <v>0</v>
      </c>
      <c r="HL32" s="188">
        <v>0</v>
      </c>
      <c r="HN32" s="188">
        <v>0</v>
      </c>
      <c r="HO32" s="188">
        <v>0</v>
      </c>
      <c r="HP32" s="188">
        <v>1042</v>
      </c>
      <c r="HQ32" s="188">
        <v>486</v>
      </c>
      <c r="HR32" s="188">
        <v>0</v>
      </c>
      <c r="HS32" s="188">
        <v>0</v>
      </c>
      <c r="HT32" s="188">
        <v>1308</v>
      </c>
      <c r="HU32" s="188">
        <v>0</v>
      </c>
      <c r="HV32" s="188">
        <v>0</v>
      </c>
      <c r="HW32" s="188">
        <v>0</v>
      </c>
      <c r="HY32" s="188">
        <v>0</v>
      </c>
      <c r="HZ32" s="188">
        <v>0</v>
      </c>
      <c r="IA32" s="188">
        <v>6550</v>
      </c>
      <c r="IB32" s="188">
        <v>955</v>
      </c>
      <c r="IC32" s="188">
        <v>0</v>
      </c>
      <c r="ID32" s="188">
        <v>0</v>
      </c>
      <c r="IE32" s="188">
        <v>1103</v>
      </c>
      <c r="IF32" s="188">
        <v>0</v>
      </c>
      <c r="IG32" s="188">
        <v>0</v>
      </c>
      <c r="IH32" s="188">
        <v>0</v>
      </c>
      <c r="IJ32" s="188">
        <v>0</v>
      </c>
      <c r="IK32" s="188">
        <v>0</v>
      </c>
      <c r="IL32" s="188">
        <v>992</v>
      </c>
      <c r="IM32" s="188">
        <v>355</v>
      </c>
      <c r="IN32" s="188">
        <v>0</v>
      </c>
      <c r="IO32" s="188">
        <v>0</v>
      </c>
      <c r="IP32" s="188">
        <v>1330</v>
      </c>
      <c r="IQ32" s="188">
        <v>0</v>
      </c>
      <c r="IR32" s="188">
        <v>0</v>
      </c>
      <c r="IS32" s="188">
        <v>0</v>
      </c>
      <c r="IU32" s="188">
        <v>0</v>
      </c>
      <c r="IV32" s="188">
        <v>0</v>
      </c>
      <c r="IW32" s="188">
        <v>6242</v>
      </c>
      <c r="IX32" s="188">
        <v>804</v>
      </c>
      <c r="IY32" s="188">
        <v>0</v>
      </c>
      <c r="IZ32" s="188">
        <v>0</v>
      </c>
      <c r="JA32" s="188">
        <v>1129</v>
      </c>
      <c r="JB32" s="188">
        <v>0</v>
      </c>
      <c r="JC32" s="188">
        <v>0</v>
      </c>
      <c r="JD32" s="188">
        <v>0</v>
      </c>
      <c r="JF32" s="188">
        <v>0</v>
      </c>
      <c r="JG32" s="188">
        <v>0</v>
      </c>
      <c r="JH32" s="188">
        <v>5585</v>
      </c>
      <c r="JI32" s="188">
        <v>1193</v>
      </c>
      <c r="JJ32" s="188">
        <v>0</v>
      </c>
      <c r="JK32" s="188">
        <v>0</v>
      </c>
      <c r="JL32" s="188">
        <v>1032</v>
      </c>
      <c r="JM32" s="188">
        <v>0</v>
      </c>
      <c r="JN32" s="188">
        <v>0</v>
      </c>
      <c r="JO32" s="188">
        <v>0</v>
      </c>
      <c r="JQ32" s="188">
        <v>0</v>
      </c>
      <c r="JR32" s="188">
        <v>0</v>
      </c>
      <c r="JS32" s="188">
        <v>1015</v>
      </c>
      <c r="JT32" s="188">
        <v>508</v>
      </c>
      <c r="JU32" s="188">
        <v>0</v>
      </c>
      <c r="JV32" s="188">
        <v>0</v>
      </c>
      <c r="JW32" s="188">
        <v>1372</v>
      </c>
      <c r="JX32" s="188">
        <v>0</v>
      </c>
      <c r="JY32" s="188">
        <v>0</v>
      </c>
      <c r="JZ32" s="188">
        <v>0</v>
      </c>
      <c r="KB32" s="188">
        <v>0</v>
      </c>
      <c r="KC32" s="188">
        <v>0</v>
      </c>
      <c r="KD32" s="188">
        <v>7198</v>
      </c>
      <c r="KE32" s="188">
        <v>759</v>
      </c>
      <c r="KF32" s="188">
        <v>0</v>
      </c>
      <c r="KG32" s="188">
        <v>0</v>
      </c>
      <c r="KH32" s="188">
        <v>1135</v>
      </c>
      <c r="KI32" s="188">
        <v>0</v>
      </c>
      <c r="KJ32" s="188">
        <v>0</v>
      </c>
      <c r="KK32" s="188">
        <v>0</v>
      </c>
      <c r="KM32" s="188">
        <v>0</v>
      </c>
      <c r="KN32" s="188">
        <v>0</v>
      </c>
      <c r="KO32" s="188">
        <v>4762</v>
      </c>
      <c r="KP32" s="188">
        <v>645</v>
      </c>
      <c r="KQ32" s="188">
        <v>0</v>
      </c>
      <c r="KR32" s="188">
        <v>0</v>
      </c>
      <c r="KS32" s="188">
        <v>975</v>
      </c>
      <c r="KT32" s="188">
        <v>0</v>
      </c>
      <c r="KU32" s="188">
        <v>0</v>
      </c>
      <c r="KV32" s="188">
        <v>0</v>
      </c>
      <c r="KX32" s="188">
        <v>0</v>
      </c>
      <c r="KY32" s="188">
        <v>0</v>
      </c>
      <c r="KZ32" s="188">
        <v>455</v>
      </c>
      <c r="LA32" s="188">
        <v>531</v>
      </c>
      <c r="LB32" s="188">
        <v>0</v>
      </c>
      <c r="LC32" s="188">
        <v>0</v>
      </c>
      <c r="LD32" s="188">
        <v>1328</v>
      </c>
      <c r="LE32" s="188">
        <v>0</v>
      </c>
      <c r="LF32" s="188">
        <v>0</v>
      </c>
      <c r="LG32" s="188">
        <v>0</v>
      </c>
      <c r="LI32" s="188">
        <v>0</v>
      </c>
      <c r="LJ32" s="188">
        <v>0</v>
      </c>
      <c r="LK32" s="188">
        <v>4602</v>
      </c>
      <c r="LL32" s="188">
        <v>661</v>
      </c>
      <c r="LM32" s="188">
        <v>0</v>
      </c>
      <c r="LN32" s="188">
        <v>0</v>
      </c>
      <c r="LO32" s="188">
        <v>1000</v>
      </c>
      <c r="LP32" s="188">
        <v>0</v>
      </c>
      <c r="LQ32" s="188">
        <v>0</v>
      </c>
      <c r="LR32" s="188">
        <v>0</v>
      </c>
      <c r="LT32" s="188">
        <v>0</v>
      </c>
      <c r="LU32" s="188">
        <v>0</v>
      </c>
      <c r="LV32" s="188">
        <v>1086</v>
      </c>
      <c r="LW32" s="188">
        <v>613</v>
      </c>
      <c r="LX32" s="188">
        <v>0</v>
      </c>
      <c r="LY32" s="188">
        <v>0</v>
      </c>
      <c r="LZ32" s="188">
        <v>1346</v>
      </c>
      <c r="MA32" s="188">
        <v>0</v>
      </c>
      <c r="MB32" s="188">
        <v>0</v>
      </c>
      <c r="MC32" s="188">
        <v>0</v>
      </c>
    </row>
    <row r="33" spans="2:341">
      <c r="B33" s="208">
        <f t="shared" si="0"/>
        <v>0</v>
      </c>
      <c r="C33" s="208">
        <f t="shared" si="1"/>
        <v>0</v>
      </c>
      <c r="D33" s="208">
        <f t="shared" si="2"/>
        <v>3217.9333333333334</v>
      </c>
      <c r="E33" s="208">
        <f t="shared" si="3"/>
        <v>636.13333333333333</v>
      </c>
      <c r="F33" s="208">
        <f t="shared" si="4"/>
        <v>0</v>
      </c>
      <c r="G33" s="208">
        <f t="shared" si="5"/>
        <v>0</v>
      </c>
      <c r="H33" s="208">
        <f t="shared" si="6"/>
        <v>1140.8333333333333</v>
      </c>
      <c r="I33" s="208">
        <f t="shared" si="7"/>
        <v>0</v>
      </c>
      <c r="J33" s="208">
        <f t="shared" si="8"/>
        <v>0</v>
      </c>
      <c r="K33" s="208">
        <f t="shared" si="9"/>
        <v>0</v>
      </c>
      <c r="M33" s="188">
        <v>0</v>
      </c>
      <c r="N33" s="188">
        <v>0</v>
      </c>
      <c r="O33" s="188">
        <v>876</v>
      </c>
      <c r="P33" s="188">
        <v>467</v>
      </c>
      <c r="Q33" s="188">
        <v>0</v>
      </c>
      <c r="R33" s="188">
        <v>0</v>
      </c>
      <c r="S33" s="188">
        <v>1319</v>
      </c>
      <c r="T33" s="188">
        <v>0</v>
      </c>
      <c r="U33" s="188">
        <v>0</v>
      </c>
      <c r="V33" s="188">
        <v>0</v>
      </c>
      <c r="X33" s="188">
        <v>0</v>
      </c>
      <c r="Y33" s="188">
        <v>0</v>
      </c>
      <c r="Z33" s="188">
        <v>2231</v>
      </c>
      <c r="AA33" s="188">
        <v>576</v>
      </c>
      <c r="AB33" s="188">
        <v>0</v>
      </c>
      <c r="AC33" s="188">
        <v>0</v>
      </c>
      <c r="AD33" s="188">
        <v>1101</v>
      </c>
      <c r="AE33" s="188">
        <v>0</v>
      </c>
      <c r="AF33" s="188">
        <v>0</v>
      </c>
      <c r="AG33" s="188">
        <v>0</v>
      </c>
      <c r="AI33" s="188">
        <v>0</v>
      </c>
      <c r="AJ33" s="188">
        <v>0</v>
      </c>
      <c r="AK33" s="188">
        <v>6375</v>
      </c>
      <c r="AL33" s="188">
        <v>696</v>
      </c>
      <c r="AM33" s="188">
        <v>0</v>
      </c>
      <c r="AN33" s="188">
        <v>0</v>
      </c>
      <c r="AO33" s="188">
        <v>937</v>
      </c>
      <c r="AP33" s="188">
        <v>0</v>
      </c>
      <c r="AQ33" s="188">
        <v>0</v>
      </c>
      <c r="AR33" s="188">
        <v>0</v>
      </c>
      <c r="AT33" s="188">
        <v>0</v>
      </c>
      <c r="AU33" s="188">
        <v>0</v>
      </c>
      <c r="AV33" s="188">
        <v>1680</v>
      </c>
      <c r="AW33" s="188">
        <v>448</v>
      </c>
      <c r="AX33" s="188">
        <v>0</v>
      </c>
      <c r="AY33" s="188">
        <v>0</v>
      </c>
      <c r="AZ33" s="188">
        <v>1332</v>
      </c>
      <c r="BA33" s="188">
        <v>0</v>
      </c>
      <c r="BB33" s="188">
        <v>0</v>
      </c>
      <c r="BC33" s="188">
        <v>0</v>
      </c>
      <c r="BE33" s="188">
        <v>0</v>
      </c>
      <c r="BF33" s="188">
        <v>0</v>
      </c>
      <c r="BG33" s="188">
        <v>6137</v>
      </c>
      <c r="BH33" s="188">
        <v>1288</v>
      </c>
      <c r="BI33" s="188">
        <v>0</v>
      </c>
      <c r="BJ33" s="188">
        <v>0</v>
      </c>
      <c r="BK33" s="188">
        <v>1068</v>
      </c>
      <c r="BL33" s="188">
        <v>0</v>
      </c>
      <c r="BM33" s="188">
        <v>0</v>
      </c>
      <c r="BN33" s="188">
        <v>0</v>
      </c>
      <c r="BP33" s="188">
        <v>0</v>
      </c>
      <c r="BQ33" s="188">
        <v>0</v>
      </c>
      <c r="BR33" s="188">
        <v>664</v>
      </c>
      <c r="BS33" s="188">
        <v>444</v>
      </c>
      <c r="BT33" s="188">
        <v>0</v>
      </c>
      <c r="BU33" s="188">
        <v>0</v>
      </c>
      <c r="BV33" s="188">
        <v>1233</v>
      </c>
      <c r="BW33" s="188">
        <v>0</v>
      </c>
      <c r="BX33" s="188">
        <v>0</v>
      </c>
      <c r="BY33" s="188">
        <v>0</v>
      </c>
      <c r="CA33" s="188">
        <v>0</v>
      </c>
      <c r="CB33" s="188">
        <v>0</v>
      </c>
      <c r="CC33" s="188">
        <v>7356</v>
      </c>
      <c r="CD33" s="188">
        <v>992</v>
      </c>
      <c r="CE33" s="188">
        <v>0</v>
      </c>
      <c r="CF33" s="188">
        <v>0</v>
      </c>
      <c r="CG33" s="188">
        <v>1046</v>
      </c>
      <c r="CH33" s="188">
        <v>0</v>
      </c>
      <c r="CI33" s="188">
        <v>0</v>
      </c>
      <c r="CJ33" s="188">
        <v>0</v>
      </c>
      <c r="CL33" s="188">
        <v>0</v>
      </c>
      <c r="CM33" s="188">
        <v>0</v>
      </c>
      <c r="CN33" s="188">
        <v>6220</v>
      </c>
      <c r="CO33" s="188">
        <v>1137</v>
      </c>
      <c r="CP33" s="188">
        <v>0</v>
      </c>
      <c r="CQ33" s="188">
        <v>0</v>
      </c>
      <c r="CR33" s="188">
        <v>1064</v>
      </c>
      <c r="CS33" s="188">
        <v>0</v>
      </c>
      <c r="CT33" s="188">
        <v>0</v>
      </c>
      <c r="CU33" s="188">
        <v>0</v>
      </c>
      <c r="CW33" s="188">
        <v>0</v>
      </c>
      <c r="CX33" s="188">
        <v>0</v>
      </c>
      <c r="CY33" s="188">
        <v>1651</v>
      </c>
      <c r="CZ33" s="188">
        <v>608</v>
      </c>
      <c r="DA33" s="188">
        <v>0</v>
      </c>
      <c r="DB33" s="188">
        <v>0</v>
      </c>
      <c r="DC33" s="188">
        <v>1436</v>
      </c>
      <c r="DD33" s="188">
        <v>0</v>
      </c>
      <c r="DE33" s="188">
        <v>0</v>
      </c>
      <c r="DF33" s="188">
        <v>0</v>
      </c>
      <c r="DH33" s="188">
        <v>0</v>
      </c>
      <c r="DI33" s="188">
        <v>0</v>
      </c>
      <c r="DJ33" s="188">
        <v>1660</v>
      </c>
      <c r="DK33" s="188">
        <v>579</v>
      </c>
      <c r="DL33" s="188">
        <v>0</v>
      </c>
      <c r="DM33" s="188">
        <v>0</v>
      </c>
      <c r="DN33" s="188">
        <f t="shared" si="10"/>
        <v>0</v>
      </c>
      <c r="DO33" s="188">
        <v>0</v>
      </c>
      <c r="DP33" s="188">
        <v>0</v>
      </c>
      <c r="DQ33" s="188">
        <v>0</v>
      </c>
      <c r="DS33" s="188">
        <v>0</v>
      </c>
      <c r="DT33" s="188">
        <v>0</v>
      </c>
      <c r="DU33" s="188">
        <v>1010</v>
      </c>
      <c r="DV33" s="188">
        <v>623</v>
      </c>
      <c r="DW33" s="188">
        <v>0</v>
      </c>
      <c r="DX33" s="188">
        <v>0</v>
      </c>
      <c r="DY33" s="188">
        <v>914</v>
      </c>
      <c r="DZ33" s="188">
        <v>0</v>
      </c>
      <c r="EA33" s="188">
        <v>0</v>
      </c>
      <c r="EB33" s="188">
        <v>0</v>
      </c>
      <c r="ED33" s="188">
        <v>0</v>
      </c>
      <c r="EE33" s="188">
        <v>0</v>
      </c>
      <c r="EF33" s="188">
        <v>818</v>
      </c>
      <c r="EG33" s="188">
        <v>285</v>
      </c>
      <c r="EH33" s="188">
        <v>0</v>
      </c>
      <c r="EI33" s="188">
        <v>0</v>
      </c>
      <c r="EJ33" s="188">
        <v>1267</v>
      </c>
      <c r="EK33" s="188">
        <v>0</v>
      </c>
      <c r="EL33" s="188">
        <v>0</v>
      </c>
      <c r="EM33" s="188">
        <v>0</v>
      </c>
      <c r="EO33" s="188">
        <v>0</v>
      </c>
      <c r="EP33" s="188">
        <v>0</v>
      </c>
      <c r="EQ33" s="188">
        <v>4124</v>
      </c>
      <c r="ER33" s="188">
        <v>525</v>
      </c>
      <c r="ES33" s="188">
        <v>0</v>
      </c>
      <c r="ET33" s="188">
        <v>0</v>
      </c>
      <c r="EU33" s="188">
        <v>1346</v>
      </c>
      <c r="EV33" s="188">
        <v>0</v>
      </c>
      <c r="EW33" s="188">
        <v>0</v>
      </c>
      <c r="EX33" s="188">
        <v>0</v>
      </c>
      <c r="EZ33" s="188">
        <v>0</v>
      </c>
      <c r="FA33" s="188">
        <v>0</v>
      </c>
      <c r="FB33" s="188">
        <v>3658</v>
      </c>
      <c r="FC33" s="188">
        <v>784</v>
      </c>
      <c r="FD33" s="188">
        <v>0</v>
      </c>
      <c r="FE33" s="188">
        <v>0</v>
      </c>
      <c r="FF33" s="188">
        <v>1049</v>
      </c>
      <c r="FG33" s="188">
        <v>0</v>
      </c>
      <c r="FH33" s="188">
        <v>0</v>
      </c>
      <c r="FI33" s="188">
        <v>0</v>
      </c>
      <c r="FK33" s="188">
        <v>0</v>
      </c>
      <c r="FL33" s="188">
        <v>0</v>
      </c>
      <c r="FM33" s="188">
        <v>3562</v>
      </c>
      <c r="FN33" s="188">
        <v>375</v>
      </c>
      <c r="FO33" s="188">
        <v>0</v>
      </c>
      <c r="FP33" s="188">
        <v>0</v>
      </c>
      <c r="FQ33" s="188">
        <v>1006</v>
      </c>
      <c r="FR33" s="188">
        <v>0</v>
      </c>
      <c r="FS33" s="188">
        <v>0</v>
      </c>
      <c r="FT33" s="188">
        <v>0</v>
      </c>
      <c r="FV33" s="188">
        <v>0</v>
      </c>
      <c r="FW33" s="188">
        <v>0</v>
      </c>
      <c r="FX33" s="188">
        <v>986</v>
      </c>
      <c r="FY33" s="188">
        <v>447</v>
      </c>
      <c r="FZ33" s="188">
        <v>0</v>
      </c>
      <c r="GA33" s="188">
        <v>0</v>
      </c>
      <c r="GB33" s="188">
        <v>1165</v>
      </c>
      <c r="GC33" s="188">
        <v>0</v>
      </c>
      <c r="GD33" s="188">
        <v>0</v>
      </c>
      <c r="GE33" s="188">
        <v>0</v>
      </c>
      <c r="GG33" s="188">
        <v>0</v>
      </c>
      <c r="GH33" s="188">
        <v>0</v>
      </c>
      <c r="GI33" s="188">
        <v>5909</v>
      </c>
      <c r="GJ33" s="188">
        <v>558</v>
      </c>
      <c r="GK33" s="188">
        <v>0</v>
      </c>
      <c r="GL33" s="188">
        <v>0</v>
      </c>
      <c r="GM33" s="188">
        <v>1143</v>
      </c>
      <c r="GN33" s="188">
        <v>0</v>
      </c>
      <c r="GO33" s="188">
        <v>0</v>
      </c>
      <c r="GP33" s="188">
        <v>0</v>
      </c>
      <c r="GR33" s="188">
        <v>0</v>
      </c>
      <c r="GS33" s="188">
        <v>0</v>
      </c>
      <c r="GT33" s="188">
        <v>1193</v>
      </c>
      <c r="GU33" s="188">
        <v>579</v>
      </c>
      <c r="GV33" s="188">
        <v>0</v>
      </c>
      <c r="GW33" s="188">
        <v>0</v>
      </c>
      <c r="GX33" s="188">
        <v>1361</v>
      </c>
      <c r="GY33" s="188">
        <v>0</v>
      </c>
      <c r="GZ33" s="188">
        <v>0</v>
      </c>
      <c r="HA33" s="188">
        <v>0</v>
      </c>
      <c r="HC33" s="188">
        <v>0</v>
      </c>
      <c r="HD33" s="188">
        <v>0</v>
      </c>
      <c r="HE33" s="188">
        <v>955</v>
      </c>
      <c r="HF33" s="188">
        <v>183</v>
      </c>
      <c r="HG33" s="188">
        <v>0</v>
      </c>
      <c r="HH33" s="188">
        <v>0</v>
      </c>
      <c r="HI33" s="188">
        <v>1380</v>
      </c>
      <c r="HJ33" s="188">
        <v>0</v>
      </c>
      <c r="HK33" s="188">
        <v>0</v>
      </c>
      <c r="HL33" s="188">
        <v>0</v>
      </c>
      <c r="HN33" s="188">
        <v>0</v>
      </c>
      <c r="HO33" s="188">
        <v>0</v>
      </c>
      <c r="HP33" s="188">
        <v>1029</v>
      </c>
      <c r="HQ33" s="188">
        <v>484</v>
      </c>
      <c r="HR33" s="188">
        <v>0</v>
      </c>
      <c r="HS33" s="188">
        <v>0</v>
      </c>
      <c r="HT33" s="188">
        <v>1308</v>
      </c>
      <c r="HU33" s="188">
        <v>0</v>
      </c>
      <c r="HV33" s="188">
        <v>0</v>
      </c>
      <c r="HW33" s="188">
        <v>0</v>
      </c>
      <c r="HY33" s="188">
        <v>0</v>
      </c>
      <c r="HZ33" s="188">
        <v>0</v>
      </c>
      <c r="IA33" s="188">
        <v>6539</v>
      </c>
      <c r="IB33" s="188">
        <v>961</v>
      </c>
      <c r="IC33" s="188">
        <v>0</v>
      </c>
      <c r="ID33" s="188">
        <v>0</v>
      </c>
      <c r="IE33" s="188">
        <v>1103</v>
      </c>
      <c r="IF33" s="188">
        <v>0</v>
      </c>
      <c r="IG33" s="188">
        <v>0</v>
      </c>
      <c r="IH33" s="188">
        <v>0</v>
      </c>
      <c r="IJ33" s="188">
        <v>0</v>
      </c>
      <c r="IK33" s="188">
        <v>0</v>
      </c>
      <c r="IL33" s="188">
        <v>978</v>
      </c>
      <c r="IM33" s="188">
        <v>347</v>
      </c>
      <c r="IN33" s="188">
        <v>0</v>
      </c>
      <c r="IO33" s="188">
        <v>0</v>
      </c>
      <c r="IP33" s="188">
        <v>1330</v>
      </c>
      <c r="IQ33" s="188">
        <v>0</v>
      </c>
      <c r="IR33" s="188">
        <v>0</v>
      </c>
      <c r="IS33" s="188">
        <v>0</v>
      </c>
      <c r="IU33" s="188">
        <v>0</v>
      </c>
      <c r="IV33" s="188">
        <v>0</v>
      </c>
      <c r="IW33" s="188">
        <v>6200</v>
      </c>
      <c r="IX33" s="188">
        <v>765</v>
      </c>
      <c r="IY33" s="188">
        <v>0</v>
      </c>
      <c r="IZ33" s="188">
        <v>0</v>
      </c>
      <c r="JA33" s="188">
        <v>1129</v>
      </c>
      <c r="JB33" s="188">
        <v>0</v>
      </c>
      <c r="JC33" s="188">
        <v>0</v>
      </c>
      <c r="JD33" s="188">
        <v>0</v>
      </c>
      <c r="JF33" s="188">
        <v>0</v>
      </c>
      <c r="JG33" s="188">
        <v>0</v>
      </c>
      <c r="JH33" s="188">
        <v>5657</v>
      </c>
      <c r="JI33" s="188">
        <v>1191</v>
      </c>
      <c r="JJ33" s="188">
        <v>0</v>
      </c>
      <c r="JK33" s="188">
        <v>0</v>
      </c>
      <c r="JL33" s="188">
        <v>1032</v>
      </c>
      <c r="JM33" s="188">
        <v>0</v>
      </c>
      <c r="JN33" s="188">
        <v>0</v>
      </c>
      <c r="JO33" s="188">
        <v>0</v>
      </c>
      <c r="JQ33" s="188">
        <v>0</v>
      </c>
      <c r="JR33" s="188">
        <v>0</v>
      </c>
      <c r="JS33" s="188">
        <v>1040</v>
      </c>
      <c r="JT33" s="188">
        <v>532</v>
      </c>
      <c r="JU33" s="188">
        <v>0</v>
      </c>
      <c r="JV33" s="188">
        <v>0</v>
      </c>
      <c r="JW33" s="188">
        <v>1372</v>
      </c>
      <c r="JX33" s="188">
        <v>0</v>
      </c>
      <c r="JY33" s="188">
        <v>0</v>
      </c>
      <c r="JZ33" s="188">
        <v>0</v>
      </c>
      <c r="KB33" s="188">
        <v>0</v>
      </c>
      <c r="KC33" s="188">
        <v>0</v>
      </c>
      <c r="KD33" s="188">
        <v>7290</v>
      </c>
      <c r="KE33" s="188">
        <v>748</v>
      </c>
      <c r="KF33" s="188">
        <v>0</v>
      </c>
      <c r="KG33" s="188">
        <v>0</v>
      </c>
      <c r="KH33" s="188">
        <v>1135</v>
      </c>
      <c r="KI33" s="188">
        <v>0</v>
      </c>
      <c r="KJ33" s="188">
        <v>0</v>
      </c>
      <c r="KK33" s="188">
        <v>0</v>
      </c>
      <c r="KM33" s="188">
        <v>0</v>
      </c>
      <c r="KN33" s="188">
        <v>0</v>
      </c>
      <c r="KO33" s="188">
        <v>4678</v>
      </c>
      <c r="KP33" s="188">
        <v>637</v>
      </c>
      <c r="KQ33" s="188">
        <v>0</v>
      </c>
      <c r="KR33" s="188">
        <v>0</v>
      </c>
      <c r="KS33" s="188">
        <v>975</v>
      </c>
      <c r="KT33" s="188">
        <v>0</v>
      </c>
      <c r="KU33" s="188">
        <v>0</v>
      </c>
      <c r="KV33" s="188">
        <v>0</v>
      </c>
      <c r="KX33" s="188">
        <v>0</v>
      </c>
      <c r="KY33" s="188">
        <v>0</v>
      </c>
      <c r="KZ33" s="188">
        <v>438</v>
      </c>
      <c r="LA33" s="188">
        <v>545</v>
      </c>
      <c r="LB33" s="188">
        <v>0</v>
      </c>
      <c r="LC33" s="188">
        <v>0</v>
      </c>
      <c r="LD33" s="188">
        <v>1328</v>
      </c>
      <c r="LE33" s="188">
        <v>0</v>
      </c>
      <c r="LF33" s="188">
        <v>0</v>
      </c>
      <c r="LG33" s="188">
        <v>0</v>
      </c>
      <c r="LI33" s="188">
        <v>0</v>
      </c>
      <c r="LJ33" s="188">
        <v>0</v>
      </c>
      <c r="LK33" s="188">
        <v>4505</v>
      </c>
      <c r="LL33" s="188">
        <v>634</v>
      </c>
      <c r="LM33" s="188">
        <v>0</v>
      </c>
      <c r="LN33" s="188">
        <v>0</v>
      </c>
      <c r="LO33" s="188">
        <v>1000</v>
      </c>
      <c r="LP33" s="188">
        <v>0</v>
      </c>
      <c r="LQ33" s="188">
        <v>0</v>
      </c>
      <c r="LR33" s="188">
        <v>0</v>
      </c>
      <c r="LT33" s="188">
        <v>0</v>
      </c>
      <c r="LU33" s="188">
        <v>0</v>
      </c>
      <c r="LV33" s="188">
        <v>1119</v>
      </c>
      <c r="LW33" s="188">
        <v>646</v>
      </c>
      <c r="LX33" s="188">
        <v>0</v>
      </c>
      <c r="LY33" s="188">
        <v>0</v>
      </c>
      <c r="LZ33" s="188">
        <v>1346</v>
      </c>
      <c r="MA33" s="188">
        <v>0</v>
      </c>
      <c r="MB33" s="188">
        <v>0</v>
      </c>
      <c r="MC33" s="188">
        <v>0</v>
      </c>
    </row>
    <row r="34" spans="2:341">
      <c r="B34" s="208">
        <f t="shared" si="0"/>
        <v>0</v>
      </c>
      <c r="C34" s="208">
        <f t="shared" si="1"/>
        <v>0</v>
      </c>
      <c r="D34" s="208">
        <f t="shared" si="2"/>
        <v>3227.0333333333333</v>
      </c>
      <c r="E34" s="208">
        <f t="shared" si="3"/>
        <v>643.6</v>
      </c>
      <c r="F34" s="208">
        <f t="shared" si="4"/>
        <v>0</v>
      </c>
      <c r="G34" s="208">
        <f t="shared" si="5"/>
        <v>0</v>
      </c>
      <c r="H34" s="208">
        <f t="shared" si="6"/>
        <v>1140.9000000000001</v>
      </c>
      <c r="I34" s="208">
        <f t="shared" si="7"/>
        <v>0</v>
      </c>
      <c r="J34" s="208">
        <f t="shared" si="8"/>
        <v>0</v>
      </c>
      <c r="K34" s="208">
        <f t="shared" si="9"/>
        <v>0</v>
      </c>
      <c r="M34" s="188">
        <v>0</v>
      </c>
      <c r="N34" s="188">
        <v>0</v>
      </c>
      <c r="O34" s="188">
        <v>842</v>
      </c>
      <c r="P34" s="188">
        <v>470</v>
      </c>
      <c r="Q34" s="188">
        <v>0</v>
      </c>
      <c r="R34" s="188">
        <v>0</v>
      </c>
      <c r="S34" s="188">
        <v>1320</v>
      </c>
      <c r="T34" s="188">
        <v>0</v>
      </c>
      <c r="U34" s="188">
        <v>0</v>
      </c>
      <c r="V34" s="188">
        <v>0</v>
      </c>
      <c r="X34" s="188">
        <v>0</v>
      </c>
      <c r="Y34" s="188">
        <v>0</v>
      </c>
      <c r="Z34" s="188">
        <v>2160</v>
      </c>
      <c r="AA34" s="188">
        <v>527</v>
      </c>
      <c r="AB34" s="188">
        <v>0</v>
      </c>
      <c r="AC34" s="188">
        <v>0</v>
      </c>
      <c r="AD34" s="188">
        <v>1101</v>
      </c>
      <c r="AE34" s="188">
        <v>0</v>
      </c>
      <c r="AF34" s="188">
        <v>0</v>
      </c>
      <c r="AG34" s="188">
        <v>0</v>
      </c>
      <c r="AI34" s="188">
        <v>0</v>
      </c>
      <c r="AJ34" s="188">
        <v>0</v>
      </c>
      <c r="AK34" s="188">
        <v>6376</v>
      </c>
      <c r="AL34" s="188">
        <v>671</v>
      </c>
      <c r="AM34" s="188">
        <v>0</v>
      </c>
      <c r="AN34" s="188">
        <v>0</v>
      </c>
      <c r="AO34" s="188">
        <v>937</v>
      </c>
      <c r="AP34" s="188">
        <v>0</v>
      </c>
      <c r="AQ34" s="188">
        <v>0</v>
      </c>
      <c r="AR34" s="188">
        <v>0</v>
      </c>
      <c r="AT34" s="188">
        <v>0</v>
      </c>
      <c r="AU34" s="188">
        <v>0</v>
      </c>
      <c r="AV34" s="188">
        <v>1668</v>
      </c>
      <c r="AW34" s="188">
        <v>450</v>
      </c>
      <c r="AX34" s="188">
        <v>0</v>
      </c>
      <c r="AY34" s="188">
        <v>0</v>
      </c>
      <c r="AZ34" s="188">
        <v>1332</v>
      </c>
      <c r="BA34" s="188">
        <v>0</v>
      </c>
      <c r="BB34" s="188">
        <v>0</v>
      </c>
      <c r="BC34" s="188">
        <v>0</v>
      </c>
      <c r="BE34" s="188">
        <v>0</v>
      </c>
      <c r="BF34" s="188">
        <v>0</v>
      </c>
      <c r="BG34" s="188">
        <v>6155</v>
      </c>
      <c r="BH34" s="188">
        <v>1316</v>
      </c>
      <c r="BI34" s="188">
        <v>0</v>
      </c>
      <c r="BJ34" s="188">
        <v>0</v>
      </c>
      <c r="BK34" s="188">
        <v>1068</v>
      </c>
      <c r="BL34" s="188">
        <v>0</v>
      </c>
      <c r="BM34" s="188">
        <v>0</v>
      </c>
      <c r="BN34" s="188">
        <v>0</v>
      </c>
      <c r="BP34" s="188">
        <v>0</v>
      </c>
      <c r="BQ34" s="188">
        <v>0</v>
      </c>
      <c r="BR34" s="188">
        <v>679</v>
      </c>
      <c r="BS34" s="188">
        <v>471</v>
      </c>
      <c r="BT34" s="188">
        <v>0</v>
      </c>
      <c r="BU34" s="188">
        <v>0</v>
      </c>
      <c r="BV34" s="188">
        <v>1233</v>
      </c>
      <c r="BW34" s="188">
        <v>0</v>
      </c>
      <c r="BX34" s="188">
        <v>0</v>
      </c>
      <c r="BY34" s="188">
        <v>0</v>
      </c>
      <c r="CA34" s="188">
        <v>0</v>
      </c>
      <c r="CB34" s="188">
        <v>0</v>
      </c>
      <c r="CC34" s="188">
        <v>7432</v>
      </c>
      <c r="CD34" s="188">
        <v>995</v>
      </c>
      <c r="CE34" s="188">
        <v>0</v>
      </c>
      <c r="CF34" s="188">
        <v>0</v>
      </c>
      <c r="CG34" s="188">
        <v>1046</v>
      </c>
      <c r="CH34" s="188">
        <v>0</v>
      </c>
      <c r="CI34" s="188">
        <v>0</v>
      </c>
      <c r="CJ34" s="188">
        <v>0</v>
      </c>
      <c r="CL34" s="188">
        <v>0</v>
      </c>
      <c r="CM34" s="188">
        <v>0</v>
      </c>
      <c r="CN34" s="188">
        <v>6097</v>
      </c>
      <c r="CO34" s="188">
        <v>1149</v>
      </c>
      <c r="CP34" s="188">
        <v>0</v>
      </c>
      <c r="CQ34" s="188">
        <v>0</v>
      </c>
      <c r="CR34" s="188">
        <v>1064</v>
      </c>
      <c r="CS34" s="188">
        <v>0</v>
      </c>
      <c r="CT34" s="188">
        <v>0</v>
      </c>
      <c r="CU34" s="188">
        <v>0</v>
      </c>
      <c r="CW34" s="188">
        <v>0</v>
      </c>
      <c r="CX34" s="188">
        <v>0</v>
      </c>
      <c r="CY34" s="188">
        <v>1716</v>
      </c>
      <c r="CZ34" s="188">
        <v>608</v>
      </c>
      <c r="DA34" s="188">
        <v>0</v>
      </c>
      <c r="DB34" s="188">
        <v>0</v>
      </c>
      <c r="DC34" s="188">
        <v>1437</v>
      </c>
      <c r="DD34" s="188">
        <v>0</v>
      </c>
      <c r="DE34" s="188">
        <v>0</v>
      </c>
      <c r="DF34" s="188">
        <v>0</v>
      </c>
      <c r="DH34" s="188">
        <v>0</v>
      </c>
      <c r="DI34" s="188">
        <v>0</v>
      </c>
      <c r="DJ34" s="188">
        <v>1665</v>
      </c>
      <c r="DK34" s="188">
        <v>562</v>
      </c>
      <c r="DL34" s="188">
        <v>0</v>
      </c>
      <c r="DM34" s="188">
        <v>0</v>
      </c>
      <c r="DN34" s="188">
        <f t="shared" si="10"/>
        <v>0</v>
      </c>
      <c r="DO34" s="188">
        <v>0</v>
      </c>
      <c r="DP34" s="188">
        <v>0</v>
      </c>
      <c r="DQ34" s="188">
        <v>0</v>
      </c>
      <c r="DS34" s="188">
        <v>0</v>
      </c>
      <c r="DT34" s="188">
        <v>0</v>
      </c>
      <c r="DU34" s="188">
        <v>1016</v>
      </c>
      <c r="DV34" s="188">
        <v>746</v>
      </c>
      <c r="DW34" s="188">
        <v>0</v>
      </c>
      <c r="DX34" s="188">
        <v>0</v>
      </c>
      <c r="DY34" s="188">
        <v>914</v>
      </c>
      <c r="DZ34" s="188">
        <v>0</v>
      </c>
      <c r="EA34" s="188">
        <v>0</v>
      </c>
      <c r="EB34" s="188">
        <v>0</v>
      </c>
      <c r="ED34" s="188">
        <v>0</v>
      </c>
      <c r="EE34" s="188">
        <v>0</v>
      </c>
      <c r="EF34" s="188">
        <v>813</v>
      </c>
      <c r="EG34" s="188">
        <v>281</v>
      </c>
      <c r="EH34" s="188">
        <v>0</v>
      </c>
      <c r="EI34" s="188">
        <v>0</v>
      </c>
      <c r="EJ34" s="188">
        <v>1267</v>
      </c>
      <c r="EK34" s="188">
        <v>0</v>
      </c>
      <c r="EL34" s="188">
        <v>0</v>
      </c>
      <c r="EM34" s="188">
        <v>0</v>
      </c>
      <c r="EO34" s="188">
        <v>0</v>
      </c>
      <c r="EP34" s="188">
        <v>0</v>
      </c>
      <c r="EQ34" s="188">
        <v>4148</v>
      </c>
      <c r="ER34" s="188">
        <v>541</v>
      </c>
      <c r="ES34" s="188">
        <v>0</v>
      </c>
      <c r="ET34" s="188">
        <v>0</v>
      </c>
      <c r="EU34" s="188">
        <v>1346</v>
      </c>
      <c r="EV34" s="188">
        <v>0</v>
      </c>
      <c r="EW34" s="188">
        <v>0</v>
      </c>
      <c r="EX34" s="188">
        <v>0</v>
      </c>
      <c r="EZ34" s="188">
        <v>0</v>
      </c>
      <c r="FA34" s="188">
        <v>0</v>
      </c>
      <c r="FB34" s="188">
        <v>3631</v>
      </c>
      <c r="FC34" s="188">
        <v>770</v>
      </c>
      <c r="FD34" s="188">
        <v>0</v>
      </c>
      <c r="FE34" s="188">
        <v>0</v>
      </c>
      <c r="FF34" s="188">
        <v>1049</v>
      </c>
      <c r="FG34" s="188">
        <v>0</v>
      </c>
      <c r="FH34" s="188">
        <v>0</v>
      </c>
      <c r="FI34" s="188">
        <v>0</v>
      </c>
      <c r="FK34" s="188">
        <v>0</v>
      </c>
      <c r="FL34" s="188">
        <v>0</v>
      </c>
      <c r="FM34" s="188">
        <v>3606</v>
      </c>
      <c r="FN34" s="188">
        <v>410</v>
      </c>
      <c r="FO34" s="188">
        <v>0</v>
      </c>
      <c r="FP34" s="188">
        <v>0</v>
      </c>
      <c r="FQ34" s="188">
        <v>1006</v>
      </c>
      <c r="FR34" s="188">
        <v>0</v>
      </c>
      <c r="FS34" s="188">
        <v>0</v>
      </c>
      <c r="FT34" s="188">
        <v>0</v>
      </c>
      <c r="FV34" s="188">
        <v>0</v>
      </c>
      <c r="FW34" s="188">
        <v>0</v>
      </c>
      <c r="FX34" s="188">
        <v>1027</v>
      </c>
      <c r="FY34" s="188">
        <v>509</v>
      </c>
      <c r="FZ34" s="188">
        <v>0</v>
      </c>
      <c r="GA34" s="188">
        <v>0</v>
      </c>
      <c r="GB34" s="188">
        <v>1165</v>
      </c>
      <c r="GC34" s="188">
        <v>0</v>
      </c>
      <c r="GD34" s="188">
        <v>0</v>
      </c>
      <c r="GE34" s="188">
        <v>0</v>
      </c>
      <c r="GG34" s="188">
        <v>0</v>
      </c>
      <c r="GH34" s="188">
        <v>0</v>
      </c>
      <c r="GI34" s="188">
        <v>5946</v>
      </c>
      <c r="GJ34" s="188">
        <v>516</v>
      </c>
      <c r="GK34" s="188">
        <v>0</v>
      </c>
      <c r="GL34" s="188">
        <v>0</v>
      </c>
      <c r="GM34" s="188">
        <v>1143</v>
      </c>
      <c r="GN34" s="188">
        <v>0</v>
      </c>
      <c r="GO34" s="188">
        <v>0</v>
      </c>
      <c r="GP34" s="188">
        <v>0</v>
      </c>
      <c r="GR34" s="188">
        <v>0</v>
      </c>
      <c r="GS34" s="188">
        <v>0</v>
      </c>
      <c r="GT34" s="188">
        <v>1207</v>
      </c>
      <c r="GU34" s="188">
        <v>586</v>
      </c>
      <c r="GV34" s="188">
        <v>0</v>
      </c>
      <c r="GW34" s="188">
        <v>0</v>
      </c>
      <c r="GX34" s="188">
        <v>1361</v>
      </c>
      <c r="GY34" s="188">
        <v>0</v>
      </c>
      <c r="GZ34" s="188">
        <v>0</v>
      </c>
      <c r="HA34" s="188">
        <v>0</v>
      </c>
      <c r="HC34" s="188">
        <v>0</v>
      </c>
      <c r="HD34" s="188">
        <v>0</v>
      </c>
      <c r="HE34" s="188">
        <v>961</v>
      </c>
      <c r="HF34" s="188">
        <v>177</v>
      </c>
      <c r="HG34" s="188">
        <v>0</v>
      </c>
      <c r="HH34" s="188">
        <v>0</v>
      </c>
      <c r="HI34" s="188">
        <v>1380</v>
      </c>
      <c r="HJ34" s="188">
        <v>0</v>
      </c>
      <c r="HK34" s="188">
        <v>0</v>
      </c>
      <c r="HL34" s="188">
        <v>0</v>
      </c>
      <c r="HN34" s="188">
        <v>0</v>
      </c>
      <c r="HO34" s="188">
        <v>0</v>
      </c>
      <c r="HP34" s="188">
        <v>1030</v>
      </c>
      <c r="HQ34" s="188">
        <v>489</v>
      </c>
      <c r="HR34" s="188">
        <v>0</v>
      </c>
      <c r="HS34" s="188">
        <v>0</v>
      </c>
      <c r="HT34" s="188">
        <v>1308</v>
      </c>
      <c r="HU34" s="188">
        <v>0</v>
      </c>
      <c r="HV34" s="188">
        <v>0</v>
      </c>
      <c r="HW34" s="188">
        <v>0</v>
      </c>
      <c r="HY34" s="188">
        <v>0</v>
      </c>
      <c r="HZ34" s="188">
        <v>0</v>
      </c>
      <c r="IA34" s="188">
        <v>6515</v>
      </c>
      <c r="IB34" s="188">
        <v>944</v>
      </c>
      <c r="IC34" s="188">
        <v>0</v>
      </c>
      <c r="ID34" s="188">
        <v>0</v>
      </c>
      <c r="IE34" s="188">
        <v>1103</v>
      </c>
      <c r="IF34" s="188">
        <v>0</v>
      </c>
      <c r="IG34" s="188">
        <v>0</v>
      </c>
      <c r="IH34" s="188">
        <v>0</v>
      </c>
      <c r="IJ34" s="188">
        <v>0</v>
      </c>
      <c r="IK34" s="188">
        <v>0</v>
      </c>
      <c r="IL34" s="188">
        <v>979</v>
      </c>
      <c r="IM34" s="188">
        <v>352</v>
      </c>
      <c r="IN34" s="188">
        <v>0</v>
      </c>
      <c r="IO34" s="188">
        <v>0</v>
      </c>
      <c r="IP34" s="188">
        <v>1330</v>
      </c>
      <c r="IQ34" s="188">
        <v>0</v>
      </c>
      <c r="IR34" s="188">
        <v>0</v>
      </c>
      <c r="IS34" s="188">
        <v>0</v>
      </c>
      <c r="IU34" s="188">
        <v>0</v>
      </c>
      <c r="IV34" s="188">
        <v>0</v>
      </c>
      <c r="IW34" s="188">
        <v>6186</v>
      </c>
      <c r="IX34" s="188">
        <v>758</v>
      </c>
      <c r="IY34" s="188">
        <v>0</v>
      </c>
      <c r="IZ34" s="188">
        <v>0</v>
      </c>
      <c r="JA34" s="188">
        <v>1129</v>
      </c>
      <c r="JB34" s="188">
        <v>0</v>
      </c>
      <c r="JC34" s="188">
        <v>0</v>
      </c>
      <c r="JD34" s="188">
        <v>0</v>
      </c>
      <c r="JF34" s="188">
        <v>0</v>
      </c>
      <c r="JG34" s="188">
        <v>0</v>
      </c>
      <c r="JH34" s="188">
        <v>5671</v>
      </c>
      <c r="JI34" s="188">
        <v>1111</v>
      </c>
      <c r="JJ34" s="188">
        <v>0</v>
      </c>
      <c r="JK34" s="188">
        <v>0</v>
      </c>
      <c r="JL34" s="188">
        <v>1032</v>
      </c>
      <c r="JM34" s="188">
        <v>0</v>
      </c>
      <c r="JN34" s="188">
        <v>0</v>
      </c>
      <c r="JO34" s="188">
        <v>0</v>
      </c>
      <c r="JQ34" s="188">
        <v>0</v>
      </c>
      <c r="JR34" s="188">
        <v>0</v>
      </c>
      <c r="JS34" s="188">
        <v>1047</v>
      </c>
      <c r="JT34" s="188">
        <v>612</v>
      </c>
      <c r="JU34" s="188">
        <v>0</v>
      </c>
      <c r="JV34" s="188">
        <v>0</v>
      </c>
      <c r="JW34" s="188">
        <v>1372</v>
      </c>
      <c r="JX34" s="188">
        <v>0</v>
      </c>
      <c r="JY34" s="188">
        <v>0</v>
      </c>
      <c r="JZ34" s="188">
        <v>0</v>
      </c>
      <c r="KB34" s="188">
        <v>0</v>
      </c>
      <c r="KC34" s="188">
        <v>0</v>
      </c>
      <c r="KD34" s="188">
        <v>7310</v>
      </c>
      <c r="KE34" s="188">
        <v>753</v>
      </c>
      <c r="KF34" s="188">
        <v>0</v>
      </c>
      <c r="KG34" s="188">
        <v>0</v>
      </c>
      <c r="KH34" s="188">
        <v>1135</v>
      </c>
      <c r="KI34" s="188">
        <v>0</v>
      </c>
      <c r="KJ34" s="188">
        <v>0</v>
      </c>
      <c r="KK34" s="188">
        <v>0</v>
      </c>
      <c r="KM34" s="188">
        <v>0</v>
      </c>
      <c r="KN34" s="188">
        <v>0</v>
      </c>
      <c r="KO34" s="188">
        <v>4741</v>
      </c>
      <c r="KP34" s="188">
        <v>646</v>
      </c>
      <c r="KQ34" s="188">
        <v>0</v>
      </c>
      <c r="KR34" s="188">
        <v>0</v>
      </c>
      <c r="KS34" s="188">
        <v>975</v>
      </c>
      <c r="KT34" s="188">
        <v>0</v>
      </c>
      <c r="KU34" s="188">
        <v>0</v>
      </c>
      <c r="KV34" s="188">
        <v>0</v>
      </c>
      <c r="KX34" s="188">
        <v>0</v>
      </c>
      <c r="KY34" s="188">
        <v>0</v>
      </c>
      <c r="KZ34" s="188">
        <v>444</v>
      </c>
      <c r="LA34" s="188">
        <v>556</v>
      </c>
      <c r="LB34" s="188">
        <v>0</v>
      </c>
      <c r="LC34" s="188">
        <v>0</v>
      </c>
      <c r="LD34" s="188">
        <v>1328</v>
      </c>
      <c r="LE34" s="188">
        <v>0</v>
      </c>
      <c r="LF34" s="188">
        <v>0</v>
      </c>
      <c r="LG34" s="188">
        <v>0</v>
      </c>
      <c r="LI34" s="188">
        <v>0</v>
      </c>
      <c r="LJ34" s="188">
        <v>0</v>
      </c>
      <c r="LK34" s="188">
        <v>4615</v>
      </c>
      <c r="LL34" s="188">
        <v>679</v>
      </c>
      <c r="LM34" s="188">
        <v>0</v>
      </c>
      <c r="LN34" s="188">
        <v>0</v>
      </c>
      <c r="LO34" s="188">
        <v>1000</v>
      </c>
      <c r="LP34" s="188">
        <v>0</v>
      </c>
      <c r="LQ34" s="188">
        <v>0</v>
      </c>
      <c r="LR34" s="188">
        <v>0</v>
      </c>
      <c r="LT34" s="188">
        <v>0</v>
      </c>
      <c r="LU34" s="188">
        <v>0</v>
      </c>
      <c r="LV34" s="188">
        <v>1128</v>
      </c>
      <c r="LW34" s="188">
        <v>653</v>
      </c>
      <c r="LX34" s="188">
        <v>0</v>
      </c>
      <c r="LY34" s="188">
        <v>0</v>
      </c>
      <c r="LZ34" s="188">
        <v>1346</v>
      </c>
      <c r="MA34" s="188">
        <v>0</v>
      </c>
      <c r="MB34" s="188">
        <v>0</v>
      </c>
      <c r="MC34" s="188">
        <v>0</v>
      </c>
    </row>
    <row r="35" spans="2:341">
      <c r="B35" s="208">
        <f t="shared" si="0"/>
        <v>0</v>
      </c>
      <c r="C35" s="208">
        <f t="shared" si="1"/>
        <v>0</v>
      </c>
      <c r="D35" s="208">
        <f t="shared" si="2"/>
        <v>3248.5333333333333</v>
      </c>
      <c r="E35" s="208">
        <f t="shared" si="3"/>
        <v>638.66666666666663</v>
      </c>
      <c r="F35" s="208">
        <f t="shared" si="4"/>
        <v>0</v>
      </c>
      <c r="G35" s="208">
        <f t="shared" si="5"/>
        <v>0</v>
      </c>
      <c r="H35" s="208">
        <f t="shared" si="6"/>
        <v>1140.6666666666667</v>
      </c>
      <c r="I35" s="208">
        <f t="shared" si="7"/>
        <v>0</v>
      </c>
      <c r="J35" s="208">
        <f t="shared" si="8"/>
        <v>0</v>
      </c>
      <c r="K35" s="208">
        <f t="shared" si="9"/>
        <v>0</v>
      </c>
      <c r="M35" s="188">
        <v>0</v>
      </c>
      <c r="N35" s="188">
        <v>0</v>
      </c>
      <c r="O35" s="188">
        <v>891</v>
      </c>
      <c r="P35" s="188">
        <v>464</v>
      </c>
      <c r="Q35" s="188">
        <v>0</v>
      </c>
      <c r="R35" s="188">
        <v>0</v>
      </c>
      <c r="S35" s="188">
        <v>1316</v>
      </c>
      <c r="T35" s="188">
        <v>0</v>
      </c>
      <c r="U35" s="188">
        <v>0</v>
      </c>
      <c r="V35" s="188">
        <v>0</v>
      </c>
      <c r="X35" s="188">
        <v>0</v>
      </c>
      <c r="Y35" s="188">
        <v>0</v>
      </c>
      <c r="Z35" s="188">
        <v>2186</v>
      </c>
      <c r="AA35" s="188">
        <v>556</v>
      </c>
      <c r="AB35" s="188">
        <v>0</v>
      </c>
      <c r="AC35" s="188">
        <v>0</v>
      </c>
      <c r="AD35" s="188">
        <v>1101</v>
      </c>
      <c r="AE35" s="188">
        <v>0</v>
      </c>
      <c r="AF35" s="188">
        <v>0</v>
      </c>
      <c r="AG35" s="188">
        <v>0</v>
      </c>
      <c r="AI35" s="188">
        <v>0</v>
      </c>
      <c r="AJ35" s="188">
        <v>0</v>
      </c>
      <c r="AK35" s="188">
        <v>6199</v>
      </c>
      <c r="AL35" s="188">
        <v>657</v>
      </c>
      <c r="AM35" s="188">
        <v>0</v>
      </c>
      <c r="AN35" s="188">
        <v>0</v>
      </c>
      <c r="AO35" s="188">
        <v>937</v>
      </c>
      <c r="AP35" s="188">
        <v>0</v>
      </c>
      <c r="AQ35" s="188">
        <v>0</v>
      </c>
      <c r="AR35" s="188">
        <v>0</v>
      </c>
      <c r="AT35" s="188">
        <v>0</v>
      </c>
      <c r="AU35" s="188">
        <v>0</v>
      </c>
      <c r="AV35" s="188">
        <v>1677</v>
      </c>
      <c r="AW35" s="188">
        <v>452</v>
      </c>
      <c r="AX35" s="188">
        <v>0</v>
      </c>
      <c r="AY35" s="188">
        <v>0</v>
      </c>
      <c r="AZ35" s="188">
        <v>1332</v>
      </c>
      <c r="BA35" s="188">
        <v>0</v>
      </c>
      <c r="BB35" s="188">
        <v>0</v>
      </c>
      <c r="BC35" s="188">
        <v>0</v>
      </c>
      <c r="BE35" s="188">
        <v>0</v>
      </c>
      <c r="BF35" s="188">
        <v>0</v>
      </c>
      <c r="BG35" s="188">
        <v>6187</v>
      </c>
      <c r="BH35" s="188">
        <v>1342</v>
      </c>
      <c r="BI35" s="188">
        <v>0</v>
      </c>
      <c r="BJ35" s="188">
        <v>0</v>
      </c>
      <c r="BK35" s="188">
        <v>1068</v>
      </c>
      <c r="BL35" s="188">
        <v>0</v>
      </c>
      <c r="BM35" s="188">
        <v>0</v>
      </c>
      <c r="BN35" s="188">
        <v>0</v>
      </c>
      <c r="BP35" s="188">
        <v>0</v>
      </c>
      <c r="BQ35" s="188">
        <v>0</v>
      </c>
      <c r="BR35" s="188">
        <v>673</v>
      </c>
      <c r="BS35" s="188">
        <v>489</v>
      </c>
      <c r="BT35" s="188">
        <v>0</v>
      </c>
      <c r="BU35" s="188">
        <v>0</v>
      </c>
      <c r="BV35" s="188">
        <v>1230</v>
      </c>
      <c r="BW35" s="188">
        <v>0</v>
      </c>
      <c r="BX35" s="188">
        <v>0</v>
      </c>
      <c r="BY35" s="188">
        <v>0</v>
      </c>
      <c r="CA35" s="188">
        <v>0</v>
      </c>
      <c r="CB35" s="188">
        <v>0</v>
      </c>
      <c r="CC35" s="188">
        <v>7521</v>
      </c>
      <c r="CD35" s="188">
        <v>1008</v>
      </c>
      <c r="CE35" s="188">
        <v>0</v>
      </c>
      <c r="CF35" s="188">
        <v>0</v>
      </c>
      <c r="CG35" s="188">
        <v>1046</v>
      </c>
      <c r="CH35" s="188">
        <v>0</v>
      </c>
      <c r="CI35" s="188">
        <v>0</v>
      </c>
      <c r="CJ35" s="188">
        <v>0</v>
      </c>
      <c r="CL35" s="188">
        <v>0</v>
      </c>
      <c r="CM35" s="188">
        <v>0</v>
      </c>
      <c r="CN35" s="188">
        <v>6264</v>
      </c>
      <c r="CO35" s="188">
        <v>1193</v>
      </c>
      <c r="CP35" s="188">
        <v>0</v>
      </c>
      <c r="CQ35" s="188">
        <v>0</v>
      </c>
      <c r="CR35" s="188">
        <v>1064</v>
      </c>
      <c r="CS35" s="188">
        <v>0</v>
      </c>
      <c r="CT35" s="188">
        <v>0</v>
      </c>
      <c r="CU35" s="188">
        <v>0</v>
      </c>
      <c r="CW35" s="188">
        <v>0</v>
      </c>
      <c r="CX35" s="188">
        <v>0</v>
      </c>
      <c r="CY35" s="188">
        <v>1714</v>
      </c>
      <c r="CZ35" s="188">
        <v>632</v>
      </c>
      <c r="DA35" s="188">
        <v>0</v>
      </c>
      <c r="DB35" s="188">
        <v>0</v>
      </c>
      <c r="DC35" s="188">
        <v>1437</v>
      </c>
      <c r="DD35" s="188">
        <v>0</v>
      </c>
      <c r="DE35" s="188">
        <v>0</v>
      </c>
      <c r="DF35" s="188">
        <v>0</v>
      </c>
      <c r="DH35" s="188">
        <v>0</v>
      </c>
      <c r="DI35" s="188">
        <v>0</v>
      </c>
      <c r="DJ35" s="188">
        <v>1680</v>
      </c>
      <c r="DK35" s="188">
        <v>565</v>
      </c>
      <c r="DL35" s="188">
        <v>0</v>
      </c>
      <c r="DM35" s="188">
        <v>0</v>
      </c>
      <c r="DN35" s="188">
        <f t="shared" si="10"/>
        <v>0</v>
      </c>
      <c r="DO35" s="188">
        <v>0</v>
      </c>
      <c r="DP35" s="188">
        <v>0</v>
      </c>
      <c r="DQ35" s="188">
        <v>0</v>
      </c>
      <c r="DS35" s="188">
        <v>0</v>
      </c>
      <c r="DT35" s="188">
        <v>0</v>
      </c>
      <c r="DU35" s="188">
        <v>1004</v>
      </c>
      <c r="DV35" s="188">
        <v>603</v>
      </c>
      <c r="DW35" s="188">
        <v>0</v>
      </c>
      <c r="DX35" s="188">
        <v>0</v>
      </c>
      <c r="DY35" s="188">
        <v>914</v>
      </c>
      <c r="DZ35" s="188">
        <v>0</v>
      </c>
      <c r="EA35" s="188">
        <v>0</v>
      </c>
      <c r="EB35" s="188">
        <v>0</v>
      </c>
      <c r="ED35" s="188">
        <v>0</v>
      </c>
      <c r="EE35" s="188">
        <v>0</v>
      </c>
      <c r="EF35" s="188">
        <v>816</v>
      </c>
      <c r="EG35" s="188">
        <v>279</v>
      </c>
      <c r="EH35" s="188">
        <v>0</v>
      </c>
      <c r="EI35" s="188">
        <v>0</v>
      </c>
      <c r="EJ35" s="188">
        <v>1267</v>
      </c>
      <c r="EK35" s="188">
        <v>0</v>
      </c>
      <c r="EL35" s="188">
        <v>0</v>
      </c>
      <c r="EM35" s="188">
        <v>0</v>
      </c>
      <c r="EO35" s="188">
        <v>0</v>
      </c>
      <c r="EP35" s="188">
        <v>0</v>
      </c>
      <c r="EQ35" s="188">
        <v>4095</v>
      </c>
      <c r="ER35" s="188">
        <v>540</v>
      </c>
      <c r="ES35" s="188">
        <v>0</v>
      </c>
      <c r="ET35" s="188">
        <v>0</v>
      </c>
      <c r="EU35" s="188">
        <v>1346</v>
      </c>
      <c r="EV35" s="188">
        <v>0</v>
      </c>
      <c r="EW35" s="188">
        <v>0</v>
      </c>
      <c r="EX35" s="188">
        <v>0</v>
      </c>
      <c r="EZ35" s="188">
        <v>0</v>
      </c>
      <c r="FA35" s="188">
        <v>0</v>
      </c>
      <c r="FB35" s="188">
        <v>3640</v>
      </c>
      <c r="FC35" s="188">
        <v>771</v>
      </c>
      <c r="FD35" s="188">
        <v>0</v>
      </c>
      <c r="FE35" s="188">
        <v>0</v>
      </c>
      <c r="FF35" s="188">
        <v>1049</v>
      </c>
      <c r="FG35" s="188">
        <v>0</v>
      </c>
      <c r="FH35" s="188">
        <v>0</v>
      </c>
      <c r="FI35" s="188">
        <v>0</v>
      </c>
      <c r="FK35" s="188">
        <v>0</v>
      </c>
      <c r="FL35" s="188">
        <v>0</v>
      </c>
      <c r="FM35" s="188">
        <v>3736</v>
      </c>
      <c r="FN35" s="188">
        <v>422</v>
      </c>
      <c r="FO35" s="188">
        <v>0</v>
      </c>
      <c r="FP35" s="188">
        <v>0</v>
      </c>
      <c r="FQ35" s="188">
        <v>1006</v>
      </c>
      <c r="FR35" s="188">
        <v>0</v>
      </c>
      <c r="FS35" s="188">
        <v>0</v>
      </c>
      <c r="FT35" s="188">
        <v>0</v>
      </c>
      <c r="FV35" s="188">
        <v>0</v>
      </c>
      <c r="FW35" s="188">
        <v>0</v>
      </c>
      <c r="FX35" s="188">
        <v>1040</v>
      </c>
      <c r="FY35" s="188">
        <v>446</v>
      </c>
      <c r="FZ35" s="188">
        <v>0</v>
      </c>
      <c r="GA35" s="188">
        <v>0</v>
      </c>
      <c r="GB35" s="188">
        <v>1165</v>
      </c>
      <c r="GC35" s="188">
        <v>0</v>
      </c>
      <c r="GD35" s="188">
        <v>0</v>
      </c>
      <c r="GE35" s="188">
        <v>0</v>
      </c>
      <c r="GG35" s="188">
        <v>0</v>
      </c>
      <c r="GH35" s="188">
        <v>0</v>
      </c>
      <c r="GI35" s="188">
        <v>6046</v>
      </c>
      <c r="GJ35" s="188">
        <v>500</v>
      </c>
      <c r="GK35" s="188">
        <v>0</v>
      </c>
      <c r="GL35" s="188">
        <v>0</v>
      </c>
      <c r="GM35" s="188">
        <v>1143</v>
      </c>
      <c r="GN35" s="188">
        <v>0</v>
      </c>
      <c r="GO35" s="188">
        <v>0</v>
      </c>
      <c r="GP35" s="188">
        <v>0</v>
      </c>
      <c r="GR35" s="188">
        <v>0</v>
      </c>
      <c r="GS35" s="188">
        <v>0</v>
      </c>
      <c r="GT35" s="188">
        <v>1192</v>
      </c>
      <c r="GU35" s="188">
        <v>552</v>
      </c>
      <c r="GV35" s="188">
        <v>0</v>
      </c>
      <c r="GW35" s="188">
        <v>0</v>
      </c>
      <c r="GX35" s="188">
        <v>1361</v>
      </c>
      <c r="GY35" s="188">
        <v>0</v>
      </c>
      <c r="GZ35" s="188">
        <v>0</v>
      </c>
      <c r="HA35" s="188">
        <v>0</v>
      </c>
      <c r="HC35" s="188">
        <v>0</v>
      </c>
      <c r="HD35" s="188">
        <v>0</v>
      </c>
      <c r="HE35" s="188">
        <v>977</v>
      </c>
      <c r="HF35" s="188">
        <v>184</v>
      </c>
      <c r="HG35" s="188">
        <v>0</v>
      </c>
      <c r="HH35" s="188">
        <v>0</v>
      </c>
      <c r="HI35" s="188">
        <v>1380</v>
      </c>
      <c r="HJ35" s="188">
        <v>0</v>
      </c>
      <c r="HK35" s="188">
        <v>0</v>
      </c>
      <c r="HL35" s="188">
        <v>0</v>
      </c>
      <c r="HN35" s="188">
        <v>0</v>
      </c>
      <c r="HO35" s="188">
        <v>0</v>
      </c>
      <c r="HP35" s="188">
        <v>1021</v>
      </c>
      <c r="HQ35" s="188">
        <v>465</v>
      </c>
      <c r="HR35" s="188">
        <v>0</v>
      </c>
      <c r="HS35" s="188">
        <v>0</v>
      </c>
      <c r="HT35" s="188">
        <v>1308</v>
      </c>
      <c r="HU35" s="188">
        <v>0</v>
      </c>
      <c r="HV35" s="188">
        <v>0</v>
      </c>
      <c r="HW35" s="188">
        <v>0</v>
      </c>
      <c r="HY35" s="188">
        <v>0</v>
      </c>
      <c r="HZ35" s="188">
        <v>0</v>
      </c>
      <c r="IA35" s="188">
        <v>6492</v>
      </c>
      <c r="IB35" s="188">
        <v>948</v>
      </c>
      <c r="IC35" s="188">
        <v>0</v>
      </c>
      <c r="ID35" s="188">
        <v>0</v>
      </c>
      <c r="IE35" s="188">
        <v>1103</v>
      </c>
      <c r="IF35" s="188">
        <v>0</v>
      </c>
      <c r="IG35" s="188">
        <v>0</v>
      </c>
      <c r="IH35" s="188">
        <v>0</v>
      </c>
      <c r="IJ35" s="188">
        <v>0</v>
      </c>
      <c r="IK35" s="188">
        <v>0</v>
      </c>
      <c r="IL35" s="188">
        <v>988</v>
      </c>
      <c r="IM35" s="188">
        <v>357</v>
      </c>
      <c r="IN35" s="188">
        <v>0</v>
      </c>
      <c r="IO35" s="188">
        <v>0</v>
      </c>
      <c r="IP35" s="188">
        <v>1330</v>
      </c>
      <c r="IQ35" s="188">
        <v>0</v>
      </c>
      <c r="IR35" s="188">
        <v>0</v>
      </c>
      <c r="IS35" s="188">
        <v>0</v>
      </c>
      <c r="IU35" s="188">
        <v>0</v>
      </c>
      <c r="IV35" s="188">
        <v>0</v>
      </c>
      <c r="IW35" s="188">
        <v>6220</v>
      </c>
      <c r="IX35" s="188">
        <v>789</v>
      </c>
      <c r="IY35" s="188">
        <v>0</v>
      </c>
      <c r="IZ35" s="188">
        <v>0</v>
      </c>
      <c r="JA35" s="188">
        <v>1129</v>
      </c>
      <c r="JB35" s="188">
        <v>0</v>
      </c>
      <c r="JC35" s="188">
        <v>0</v>
      </c>
      <c r="JD35" s="188">
        <v>0</v>
      </c>
      <c r="JF35" s="188">
        <v>0</v>
      </c>
      <c r="JG35" s="188">
        <v>0</v>
      </c>
      <c r="JH35" s="188">
        <v>5830</v>
      </c>
      <c r="JI35" s="188">
        <v>1097</v>
      </c>
      <c r="JJ35" s="188">
        <v>0</v>
      </c>
      <c r="JK35" s="188">
        <v>0</v>
      </c>
      <c r="JL35" s="188">
        <v>1032</v>
      </c>
      <c r="JM35" s="188">
        <v>0</v>
      </c>
      <c r="JN35" s="188">
        <v>0</v>
      </c>
      <c r="JO35" s="188">
        <v>0</v>
      </c>
      <c r="JQ35" s="188">
        <v>0</v>
      </c>
      <c r="JR35" s="188">
        <v>0</v>
      </c>
      <c r="JS35" s="188">
        <v>1048</v>
      </c>
      <c r="JT35" s="188">
        <v>589</v>
      </c>
      <c r="JU35" s="188">
        <v>0</v>
      </c>
      <c r="JV35" s="188">
        <v>0</v>
      </c>
      <c r="JW35" s="188">
        <v>1372</v>
      </c>
      <c r="JX35" s="188">
        <v>0</v>
      </c>
      <c r="JY35" s="188">
        <v>0</v>
      </c>
      <c r="JZ35" s="188">
        <v>0</v>
      </c>
      <c r="KB35" s="188">
        <v>0</v>
      </c>
      <c r="KC35" s="188">
        <v>0</v>
      </c>
      <c r="KD35" s="188">
        <v>7311</v>
      </c>
      <c r="KE35" s="188">
        <v>680</v>
      </c>
      <c r="KF35" s="188">
        <v>0</v>
      </c>
      <c r="KG35" s="188">
        <v>0</v>
      </c>
      <c r="KH35" s="188">
        <v>1135</v>
      </c>
      <c r="KI35" s="188">
        <v>0</v>
      </c>
      <c r="KJ35" s="188">
        <v>0</v>
      </c>
      <c r="KK35" s="188">
        <v>0</v>
      </c>
      <c r="KM35" s="188">
        <v>0</v>
      </c>
      <c r="KN35" s="188">
        <v>0</v>
      </c>
      <c r="KO35" s="188">
        <v>4757</v>
      </c>
      <c r="KP35" s="188">
        <v>658</v>
      </c>
      <c r="KQ35" s="188">
        <v>0</v>
      </c>
      <c r="KR35" s="188">
        <v>0</v>
      </c>
      <c r="KS35" s="188">
        <v>975</v>
      </c>
      <c r="KT35" s="188">
        <v>0</v>
      </c>
      <c r="KU35" s="188">
        <v>0</v>
      </c>
      <c r="KV35" s="188">
        <v>0</v>
      </c>
      <c r="KX35" s="188">
        <v>0</v>
      </c>
      <c r="KY35" s="188">
        <v>0</v>
      </c>
      <c r="KZ35" s="188">
        <v>454</v>
      </c>
      <c r="LA35" s="188">
        <v>549</v>
      </c>
      <c r="LB35" s="188">
        <v>0</v>
      </c>
      <c r="LC35" s="188">
        <v>0</v>
      </c>
      <c r="LD35" s="188">
        <v>1328</v>
      </c>
      <c r="LE35" s="188">
        <v>0</v>
      </c>
      <c r="LF35" s="188">
        <v>0</v>
      </c>
      <c r="LG35" s="188">
        <v>0</v>
      </c>
      <c r="LI35" s="188">
        <v>0</v>
      </c>
      <c r="LJ35" s="188">
        <v>0</v>
      </c>
      <c r="LK35" s="188">
        <v>4668</v>
      </c>
      <c r="LL35" s="188">
        <v>686</v>
      </c>
      <c r="LM35" s="188">
        <v>0</v>
      </c>
      <c r="LN35" s="188">
        <v>0</v>
      </c>
      <c r="LO35" s="188">
        <v>1000</v>
      </c>
      <c r="LP35" s="188">
        <v>0</v>
      </c>
      <c r="LQ35" s="188">
        <v>0</v>
      </c>
      <c r="LR35" s="188">
        <v>0</v>
      </c>
      <c r="LT35" s="188">
        <v>0</v>
      </c>
      <c r="LU35" s="188">
        <v>0</v>
      </c>
      <c r="LV35" s="188">
        <v>1129</v>
      </c>
      <c r="LW35" s="188">
        <v>687</v>
      </c>
      <c r="LX35" s="188">
        <v>0</v>
      </c>
      <c r="LY35" s="188">
        <v>0</v>
      </c>
      <c r="LZ35" s="188">
        <v>1346</v>
      </c>
      <c r="MA35" s="188">
        <v>0</v>
      </c>
      <c r="MB35" s="188">
        <v>0</v>
      </c>
      <c r="MC35" s="188">
        <v>0</v>
      </c>
    </row>
    <row r="36" spans="2:341">
      <c r="B36" s="208">
        <f t="shared" si="0"/>
        <v>0</v>
      </c>
      <c r="C36" s="208">
        <f t="shared" si="1"/>
        <v>0</v>
      </c>
      <c r="D36" s="208">
        <f t="shared" si="2"/>
        <v>3257.6333333333332</v>
      </c>
      <c r="E36" s="208">
        <f t="shared" si="3"/>
        <v>646.43333333333328</v>
      </c>
      <c r="F36" s="208">
        <f t="shared" si="4"/>
        <v>0</v>
      </c>
      <c r="G36" s="208">
        <f t="shared" si="5"/>
        <v>0</v>
      </c>
      <c r="H36" s="208">
        <f t="shared" si="6"/>
        <v>1140.4666666666667</v>
      </c>
      <c r="I36" s="208">
        <f t="shared" si="7"/>
        <v>0</v>
      </c>
      <c r="J36" s="208">
        <f t="shared" si="8"/>
        <v>0</v>
      </c>
      <c r="K36" s="208">
        <f t="shared" si="9"/>
        <v>0</v>
      </c>
      <c r="M36" s="188">
        <v>0</v>
      </c>
      <c r="N36" s="188">
        <v>0</v>
      </c>
      <c r="O36" s="188">
        <v>886</v>
      </c>
      <c r="P36" s="188">
        <v>466</v>
      </c>
      <c r="Q36" s="188">
        <v>0</v>
      </c>
      <c r="R36" s="188">
        <v>0</v>
      </c>
      <c r="S36" s="188">
        <v>1305</v>
      </c>
      <c r="T36" s="188">
        <v>0</v>
      </c>
      <c r="U36" s="188">
        <v>0</v>
      </c>
      <c r="V36" s="188">
        <v>0</v>
      </c>
      <c r="X36" s="188">
        <v>0</v>
      </c>
      <c r="Y36" s="188">
        <v>0</v>
      </c>
      <c r="Z36" s="188">
        <v>2290</v>
      </c>
      <c r="AA36" s="188">
        <v>592</v>
      </c>
      <c r="AB36" s="188">
        <v>0</v>
      </c>
      <c r="AC36" s="188">
        <v>0</v>
      </c>
      <c r="AD36" s="188">
        <v>1101</v>
      </c>
      <c r="AE36" s="188">
        <v>0</v>
      </c>
      <c r="AF36" s="188">
        <v>0</v>
      </c>
      <c r="AG36" s="188">
        <v>0</v>
      </c>
      <c r="AI36" s="188">
        <v>0</v>
      </c>
      <c r="AJ36" s="188">
        <v>0</v>
      </c>
      <c r="AK36" s="188">
        <v>6250</v>
      </c>
      <c r="AL36" s="188">
        <v>663</v>
      </c>
      <c r="AM36" s="188">
        <v>0</v>
      </c>
      <c r="AN36" s="188">
        <v>0</v>
      </c>
      <c r="AO36" s="188">
        <v>937</v>
      </c>
      <c r="AP36" s="188">
        <v>0</v>
      </c>
      <c r="AQ36" s="188">
        <v>0</v>
      </c>
      <c r="AR36" s="188">
        <v>0</v>
      </c>
      <c r="AT36" s="188">
        <v>0</v>
      </c>
      <c r="AU36" s="188">
        <v>0</v>
      </c>
      <c r="AV36" s="188">
        <v>1679</v>
      </c>
      <c r="AW36" s="188">
        <v>493</v>
      </c>
      <c r="AX36" s="188">
        <v>0</v>
      </c>
      <c r="AY36" s="188">
        <v>0</v>
      </c>
      <c r="AZ36" s="188">
        <v>1332</v>
      </c>
      <c r="BA36" s="188">
        <v>0</v>
      </c>
      <c r="BB36" s="188">
        <v>0</v>
      </c>
      <c r="BC36" s="188">
        <v>0</v>
      </c>
      <c r="BE36" s="188">
        <v>0</v>
      </c>
      <c r="BF36" s="188">
        <v>0</v>
      </c>
      <c r="BG36" s="188">
        <v>6147</v>
      </c>
      <c r="BH36" s="188">
        <v>1307</v>
      </c>
      <c r="BI36" s="188">
        <v>0</v>
      </c>
      <c r="BJ36" s="188">
        <v>0</v>
      </c>
      <c r="BK36" s="188">
        <v>1068</v>
      </c>
      <c r="BL36" s="188">
        <v>0</v>
      </c>
      <c r="BM36" s="188">
        <v>0</v>
      </c>
      <c r="BN36" s="188">
        <v>0</v>
      </c>
      <c r="BP36" s="188">
        <v>0</v>
      </c>
      <c r="BQ36" s="188">
        <v>0</v>
      </c>
      <c r="BR36" s="188">
        <v>679</v>
      </c>
      <c r="BS36" s="188">
        <v>470</v>
      </c>
      <c r="BT36" s="188">
        <v>0</v>
      </c>
      <c r="BU36" s="188">
        <v>0</v>
      </c>
      <c r="BV36" s="188">
        <v>1234</v>
      </c>
      <c r="BW36" s="188">
        <v>0</v>
      </c>
      <c r="BX36" s="188">
        <v>0</v>
      </c>
      <c r="BY36" s="188">
        <v>0</v>
      </c>
      <c r="CA36" s="188">
        <v>0</v>
      </c>
      <c r="CB36" s="188">
        <v>0</v>
      </c>
      <c r="CC36" s="188">
        <v>7570</v>
      </c>
      <c r="CD36" s="188">
        <v>997</v>
      </c>
      <c r="CE36" s="188">
        <v>0</v>
      </c>
      <c r="CF36" s="188">
        <v>0</v>
      </c>
      <c r="CG36" s="188">
        <v>1046</v>
      </c>
      <c r="CH36" s="188">
        <v>0</v>
      </c>
      <c r="CI36" s="188">
        <v>0</v>
      </c>
      <c r="CJ36" s="188">
        <v>0</v>
      </c>
      <c r="CL36" s="188">
        <v>0</v>
      </c>
      <c r="CM36" s="188">
        <v>0</v>
      </c>
      <c r="CN36" s="188">
        <v>6081</v>
      </c>
      <c r="CO36" s="188">
        <v>1123</v>
      </c>
      <c r="CP36" s="188">
        <v>0</v>
      </c>
      <c r="CQ36" s="188">
        <v>0</v>
      </c>
      <c r="CR36" s="188">
        <v>1064</v>
      </c>
      <c r="CS36" s="188">
        <v>0</v>
      </c>
      <c r="CT36" s="188">
        <v>0</v>
      </c>
      <c r="CU36" s="188">
        <v>0</v>
      </c>
      <c r="CW36" s="188">
        <v>0</v>
      </c>
      <c r="CX36" s="188">
        <v>0</v>
      </c>
      <c r="CY36" s="188">
        <v>1736</v>
      </c>
      <c r="CZ36" s="188">
        <v>628</v>
      </c>
      <c r="DA36" s="188">
        <v>0</v>
      </c>
      <c r="DB36" s="188">
        <v>0</v>
      </c>
      <c r="DC36" s="188">
        <v>1435</v>
      </c>
      <c r="DD36" s="188">
        <v>0</v>
      </c>
      <c r="DE36" s="188">
        <v>0</v>
      </c>
      <c r="DF36" s="188">
        <v>0</v>
      </c>
      <c r="DH36" s="188">
        <v>0</v>
      </c>
      <c r="DI36" s="188">
        <v>0</v>
      </c>
      <c r="DJ36" s="188">
        <v>1690</v>
      </c>
      <c r="DK36" s="188">
        <v>631</v>
      </c>
      <c r="DL36" s="188">
        <v>0</v>
      </c>
      <c r="DM36" s="188">
        <v>0</v>
      </c>
      <c r="DN36" s="188">
        <f t="shared" si="10"/>
        <v>0</v>
      </c>
      <c r="DO36" s="188">
        <v>0</v>
      </c>
      <c r="DP36" s="188">
        <v>0</v>
      </c>
      <c r="DQ36" s="188">
        <v>0</v>
      </c>
      <c r="DS36" s="188">
        <v>0</v>
      </c>
      <c r="DT36" s="188">
        <v>0</v>
      </c>
      <c r="DU36" s="188">
        <v>1018</v>
      </c>
      <c r="DV36" s="188">
        <v>588</v>
      </c>
      <c r="DW36" s="188">
        <v>0</v>
      </c>
      <c r="DX36" s="188">
        <v>0</v>
      </c>
      <c r="DY36" s="188">
        <v>914</v>
      </c>
      <c r="DZ36" s="188">
        <v>0</v>
      </c>
      <c r="EA36" s="188">
        <v>0</v>
      </c>
      <c r="EB36" s="188">
        <v>0</v>
      </c>
      <c r="ED36" s="188">
        <v>0</v>
      </c>
      <c r="EE36" s="188">
        <v>0</v>
      </c>
      <c r="EF36" s="188">
        <v>815</v>
      </c>
      <c r="EG36" s="188">
        <v>279</v>
      </c>
      <c r="EH36" s="188">
        <v>0</v>
      </c>
      <c r="EI36" s="188">
        <v>0</v>
      </c>
      <c r="EJ36" s="188">
        <v>1273</v>
      </c>
      <c r="EK36" s="188">
        <v>0</v>
      </c>
      <c r="EL36" s="188">
        <v>0</v>
      </c>
      <c r="EM36" s="188">
        <v>0</v>
      </c>
      <c r="EO36" s="188">
        <v>0</v>
      </c>
      <c r="EP36" s="188">
        <v>0</v>
      </c>
      <c r="EQ36" s="188">
        <v>3871</v>
      </c>
      <c r="ER36" s="188">
        <v>488</v>
      </c>
      <c r="ES36" s="188">
        <v>0</v>
      </c>
      <c r="ET36" s="188">
        <v>0</v>
      </c>
      <c r="EU36" s="188">
        <v>1346</v>
      </c>
      <c r="EV36" s="188">
        <v>0</v>
      </c>
      <c r="EW36" s="188">
        <v>0</v>
      </c>
      <c r="EX36" s="188">
        <v>0</v>
      </c>
      <c r="EZ36" s="188">
        <v>0</v>
      </c>
      <c r="FA36" s="188">
        <v>0</v>
      </c>
      <c r="FB36" s="188">
        <v>3641</v>
      </c>
      <c r="FC36" s="188">
        <v>756</v>
      </c>
      <c r="FD36" s="188">
        <v>0</v>
      </c>
      <c r="FE36" s="188">
        <v>0</v>
      </c>
      <c r="FF36" s="188">
        <v>1049</v>
      </c>
      <c r="FG36" s="188">
        <v>0</v>
      </c>
      <c r="FH36" s="188">
        <v>0</v>
      </c>
      <c r="FI36" s="188">
        <v>0</v>
      </c>
      <c r="FK36" s="188">
        <v>0</v>
      </c>
      <c r="FL36" s="188">
        <v>0</v>
      </c>
      <c r="FM36" s="188">
        <v>3920</v>
      </c>
      <c r="FN36" s="188">
        <v>463</v>
      </c>
      <c r="FO36" s="188">
        <v>0</v>
      </c>
      <c r="FP36" s="188">
        <v>0</v>
      </c>
      <c r="FQ36" s="188">
        <v>1006</v>
      </c>
      <c r="FR36" s="188">
        <v>0</v>
      </c>
      <c r="FS36" s="188">
        <v>0</v>
      </c>
      <c r="FT36" s="188">
        <v>0</v>
      </c>
      <c r="FV36" s="188">
        <v>0</v>
      </c>
      <c r="FW36" s="188">
        <v>0</v>
      </c>
      <c r="FX36" s="188">
        <v>1102</v>
      </c>
      <c r="FY36" s="188">
        <v>532</v>
      </c>
      <c r="FZ36" s="188">
        <v>0</v>
      </c>
      <c r="GA36" s="188">
        <v>0</v>
      </c>
      <c r="GB36" s="188">
        <v>1165</v>
      </c>
      <c r="GC36" s="188">
        <v>0</v>
      </c>
      <c r="GD36" s="188">
        <v>0</v>
      </c>
      <c r="GE36" s="188">
        <v>0</v>
      </c>
      <c r="GG36" s="188">
        <v>0</v>
      </c>
      <c r="GH36" s="188">
        <v>0</v>
      </c>
      <c r="GI36" s="188">
        <v>6076</v>
      </c>
      <c r="GJ36" s="188">
        <v>508</v>
      </c>
      <c r="GK36" s="188">
        <v>0</v>
      </c>
      <c r="GL36" s="188">
        <v>0</v>
      </c>
      <c r="GM36" s="188">
        <v>1143</v>
      </c>
      <c r="GN36" s="188">
        <v>0</v>
      </c>
      <c r="GO36" s="188">
        <v>0</v>
      </c>
      <c r="GP36" s="188">
        <v>0</v>
      </c>
      <c r="GR36" s="188">
        <v>0</v>
      </c>
      <c r="GS36" s="188">
        <v>0</v>
      </c>
      <c r="GT36" s="188">
        <v>1163</v>
      </c>
      <c r="GU36" s="188">
        <v>515</v>
      </c>
      <c r="GV36" s="188">
        <v>0</v>
      </c>
      <c r="GW36" s="188">
        <v>0</v>
      </c>
      <c r="GX36" s="188">
        <v>1361</v>
      </c>
      <c r="GY36" s="188">
        <v>0</v>
      </c>
      <c r="GZ36" s="188">
        <v>0</v>
      </c>
      <c r="HA36" s="188">
        <v>0</v>
      </c>
      <c r="HC36" s="188">
        <v>0</v>
      </c>
      <c r="HD36" s="188">
        <v>0</v>
      </c>
      <c r="HE36" s="188">
        <v>989</v>
      </c>
      <c r="HF36" s="188">
        <v>153</v>
      </c>
      <c r="HG36" s="188">
        <v>0</v>
      </c>
      <c r="HH36" s="188">
        <v>0</v>
      </c>
      <c r="HI36" s="188">
        <v>1375</v>
      </c>
      <c r="HJ36" s="188">
        <v>0</v>
      </c>
      <c r="HK36" s="188">
        <v>0</v>
      </c>
      <c r="HL36" s="188">
        <v>0</v>
      </c>
      <c r="HN36" s="188">
        <v>0</v>
      </c>
      <c r="HO36" s="188">
        <v>0</v>
      </c>
      <c r="HP36" s="188">
        <v>1025</v>
      </c>
      <c r="HQ36" s="188">
        <v>470</v>
      </c>
      <c r="HR36" s="188">
        <v>0</v>
      </c>
      <c r="HS36" s="188">
        <v>0</v>
      </c>
      <c r="HT36" s="188">
        <v>1308</v>
      </c>
      <c r="HU36" s="188">
        <v>0</v>
      </c>
      <c r="HV36" s="188">
        <v>0</v>
      </c>
      <c r="HW36" s="188">
        <v>0</v>
      </c>
      <c r="HY36" s="188">
        <v>0</v>
      </c>
      <c r="HZ36" s="188">
        <v>0</v>
      </c>
      <c r="IA36" s="188">
        <v>6507</v>
      </c>
      <c r="IB36" s="188">
        <v>929</v>
      </c>
      <c r="IC36" s="188">
        <v>0</v>
      </c>
      <c r="ID36" s="188">
        <v>0</v>
      </c>
      <c r="IE36" s="188">
        <v>1103</v>
      </c>
      <c r="IF36" s="188">
        <v>0</v>
      </c>
      <c r="IG36" s="188">
        <v>0</v>
      </c>
      <c r="IH36" s="188">
        <v>0</v>
      </c>
      <c r="IJ36" s="188">
        <v>0</v>
      </c>
      <c r="IK36" s="188">
        <v>0</v>
      </c>
      <c r="IL36" s="188">
        <v>1033</v>
      </c>
      <c r="IM36" s="188">
        <v>393</v>
      </c>
      <c r="IN36" s="188">
        <v>0</v>
      </c>
      <c r="IO36" s="188">
        <v>0</v>
      </c>
      <c r="IP36" s="188">
        <v>1332</v>
      </c>
      <c r="IQ36" s="188">
        <v>0</v>
      </c>
      <c r="IR36" s="188">
        <v>0</v>
      </c>
      <c r="IS36" s="188">
        <v>0</v>
      </c>
      <c r="IU36" s="188">
        <v>0</v>
      </c>
      <c r="IV36" s="188">
        <v>0</v>
      </c>
      <c r="IW36" s="188">
        <v>6271</v>
      </c>
      <c r="IX36" s="188">
        <v>806</v>
      </c>
      <c r="IY36" s="188">
        <v>0</v>
      </c>
      <c r="IZ36" s="188">
        <v>0</v>
      </c>
      <c r="JA36" s="188">
        <v>1129</v>
      </c>
      <c r="JB36" s="188">
        <v>0</v>
      </c>
      <c r="JC36" s="188">
        <v>0</v>
      </c>
      <c r="JD36" s="188">
        <v>0</v>
      </c>
      <c r="JF36" s="188">
        <v>0</v>
      </c>
      <c r="JG36" s="188">
        <v>0</v>
      </c>
      <c r="JH36" s="188">
        <v>5913</v>
      </c>
      <c r="JI36" s="188">
        <v>1097</v>
      </c>
      <c r="JJ36" s="188">
        <v>0</v>
      </c>
      <c r="JK36" s="188">
        <v>0</v>
      </c>
      <c r="JL36" s="188">
        <v>1032</v>
      </c>
      <c r="JM36" s="188">
        <v>0</v>
      </c>
      <c r="JN36" s="188">
        <v>0</v>
      </c>
      <c r="JO36" s="188">
        <v>0</v>
      </c>
      <c r="JQ36" s="188">
        <v>0</v>
      </c>
      <c r="JR36" s="188">
        <v>0</v>
      </c>
      <c r="JS36" s="188">
        <v>1045</v>
      </c>
      <c r="JT36" s="188">
        <v>618</v>
      </c>
      <c r="JU36" s="188">
        <v>0</v>
      </c>
      <c r="JV36" s="188">
        <v>0</v>
      </c>
      <c r="JW36" s="188">
        <v>1372</v>
      </c>
      <c r="JX36" s="188">
        <v>0</v>
      </c>
      <c r="JY36" s="188">
        <v>0</v>
      </c>
      <c r="JZ36" s="188">
        <v>0</v>
      </c>
      <c r="KB36" s="188">
        <v>0</v>
      </c>
      <c r="KC36" s="188">
        <v>0</v>
      </c>
      <c r="KD36" s="188">
        <v>7338</v>
      </c>
      <c r="KE36" s="188">
        <v>730</v>
      </c>
      <c r="KF36" s="188">
        <v>0</v>
      </c>
      <c r="KG36" s="188">
        <v>0</v>
      </c>
      <c r="KH36" s="188">
        <v>1135</v>
      </c>
      <c r="KI36" s="188">
        <v>0</v>
      </c>
      <c r="KJ36" s="188">
        <v>0</v>
      </c>
      <c r="KK36" s="188">
        <v>0</v>
      </c>
      <c r="KM36" s="188">
        <v>0</v>
      </c>
      <c r="KN36" s="188">
        <v>0</v>
      </c>
      <c r="KO36" s="188">
        <v>4680</v>
      </c>
      <c r="KP36" s="188">
        <v>639</v>
      </c>
      <c r="KQ36" s="188">
        <v>0</v>
      </c>
      <c r="KR36" s="188">
        <v>0</v>
      </c>
      <c r="KS36" s="188">
        <v>975</v>
      </c>
      <c r="KT36" s="188">
        <v>0</v>
      </c>
      <c r="KU36" s="188">
        <v>0</v>
      </c>
      <c r="KV36" s="188">
        <v>0</v>
      </c>
      <c r="KX36" s="188">
        <v>0</v>
      </c>
      <c r="KY36" s="188">
        <v>0</v>
      </c>
      <c r="KZ36" s="188">
        <v>474</v>
      </c>
      <c r="LA36" s="188">
        <v>543</v>
      </c>
      <c r="LB36" s="188">
        <v>0</v>
      </c>
      <c r="LC36" s="188">
        <v>0</v>
      </c>
      <c r="LD36" s="188">
        <v>1328</v>
      </c>
      <c r="LE36" s="188">
        <v>0</v>
      </c>
      <c r="LF36" s="188">
        <v>0</v>
      </c>
      <c r="LG36" s="188">
        <v>0</v>
      </c>
      <c r="LI36" s="188">
        <v>0</v>
      </c>
      <c r="LJ36" s="188">
        <v>0</v>
      </c>
      <c r="LK36" s="188">
        <v>4683</v>
      </c>
      <c r="LL36" s="188">
        <v>711</v>
      </c>
      <c r="LM36" s="188">
        <v>0</v>
      </c>
      <c r="LN36" s="188">
        <v>0</v>
      </c>
      <c r="LO36" s="188">
        <v>1000</v>
      </c>
      <c r="LP36" s="188">
        <v>0</v>
      </c>
      <c r="LQ36" s="188">
        <v>0</v>
      </c>
      <c r="LR36" s="188">
        <v>0</v>
      </c>
      <c r="LT36" s="188">
        <v>0</v>
      </c>
      <c r="LU36" s="188">
        <v>0</v>
      </c>
      <c r="LV36" s="188">
        <v>1157</v>
      </c>
      <c r="LW36" s="188">
        <v>805</v>
      </c>
      <c r="LX36" s="188">
        <v>0</v>
      </c>
      <c r="LY36" s="188">
        <v>0</v>
      </c>
      <c r="LZ36" s="188">
        <v>1346</v>
      </c>
      <c r="MA36" s="188">
        <v>0</v>
      </c>
      <c r="MB36" s="188">
        <v>0</v>
      </c>
      <c r="MC36" s="188">
        <v>0</v>
      </c>
    </row>
    <row r="37" spans="2:341">
      <c r="B37" s="208">
        <f t="shared" si="0"/>
        <v>0</v>
      </c>
      <c r="C37" s="208">
        <f t="shared" si="1"/>
        <v>0</v>
      </c>
      <c r="D37" s="208">
        <f t="shared" si="2"/>
        <v>3307.8</v>
      </c>
      <c r="E37" s="208">
        <f t="shared" si="3"/>
        <v>667.13333333333333</v>
      </c>
      <c r="F37" s="208">
        <f t="shared" si="4"/>
        <v>0</v>
      </c>
      <c r="G37" s="208">
        <f t="shared" si="5"/>
        <v>0</v>
      </c>
      <c r="H37" s="208">
        <f t="shared" si="6"/>
        <v>1143.5</v>
      </c>
      <c r="I37" s="208">
        <f t="shared" si="7"/>
        <v>0</v>
      </c>
      <c r="J37" s="208">
        <f t="shared" si="8"/>
        <v>0</v>
      </c>
      <c r="K37" s="208">
        <f t="shared" si="9"/>
        <v>0</v>
      </c>
      <c r="M37" s="188">
        <v>0</v>
      </c>
      <c r="N37" s="188">
        <v>0</v>
      </c>
      <c r="O37" s="188">
        <v>931</v>
      </c>
      <c r="P37" s="188">
        <v>566</v>
      </c>
      <c r="Q37" s="188">
        <v>0</v>
      </c>
      <c r="R37" s="188">
        <v>0</v>
      </c>
      <c r="S37" s="188">
        <v>1298</v>
      </c>
      <c r="T37" s="188">
        <v>0</v>
      </c>
      <c r="U37" s="188">
        <v>0</v>
      </c>
      <c r="V37" s="188">
        <v>0</v>
      </c>
      <c r="X37" s="188">
        <v>0</v>
      </c>
      <c r="Y37" s="188">
        <v>0</v>
      </c>
      <c r="Z37" s="188">
        <v>2326</v>
      </c>
      <c r="AA37" s="188">
        <v>545</v>
      </c>
      <c r="AB37" s="188">
        <v>0</v>
      </c>
      <c r="AC37" s="188">
        <v>0</v>
      </c>
      <c r="AD37" s="188">
        <v>1078</v>
      </c>
      <c r="AE37" s="188">
        <v>0</v>
      </c>
      <c r="AF37" s="188">
        <v>0</v>
      </c>
      <c r="AG37" s="188">
        <v>0</v>
      </c>
      <c r="AI37" s="188">
        <v>0</v>
      </c>
      <c r="AJ37" s="188">
        <v>0</v>
      </c>
      <c r="AK37" s="188">
        <v>6375</v>
      </c>
      <c r="AL37" s="188">
        <v>684</v>
      </c>
      <c r="AM37" s="188">
        <v>0</v>
      </c>
      <c r="AN37" s="188">
        <v>0</v>
      </c>
      <c r="AO37" s="188">
        <v>937</v>
      </c>
      <c r="AP37" s="188">
        <v>0</v>
      </c>
      <c r="AQ37" s="188">
        <v>0</v>
      </c>
      <c r="AR37" s="188">
        <v>0</v>
      </c>
      <c r="AT37" s="188">
        <v>0</v>
      </c>
      <c r="AU37" s="188">
        <v>0</v>
      </c>
      <c r="AV37" s="188">
        <v>1751</v>
      </c>
      <c r="AW37" s="188">
        <v>515</v>
      </c>
      <c r="AX37" s="188">
        <v>0</v>
      </c>
      <c r="AY37" s="188">
        <v>0</v>
      </c>
      <c r="AZ37" s="188">
        <v>1332</v>
      </c>
      <c r="BA37" s="188">
        <v>0</v>
      </c>
      <c r="BB37" s="188">
        <v>0</v>
      </c>
      <c r="BC37" s="188">
        <v>0</v>
      </c>
      <c r="BE37" s="188">
        <v>0</v>
      </c>
      <c r="BF37" s="188">
        <v>0</v>
      </c>
      <c r="BG37" s="188">
        <v>6318</v>
      </c>
      <c r="BH37" s="188">
        <v>1341</v>
      </c>
      <c r="BI37" s="188">
        <v>0</v>
      </c>
      <c r="BJ37" s="188">
        <v>0</v>
      </c>
      <c r="BK37" s="188">
        <v>1068</v>
      </c>
      <c r="BL37" s="188">
        <v>0</v>
      </c>
      <c r="BM37" s="188">
        <v>0</v>
      </c>
      <c r="BN37" s="188">
        <v>0</v>
      </c>
      <c r="BP37" s="188">
        <v>0</v>
      </c>
      <c r="BQ37" s="188">
        <v>0</v>
      </c>
      <c r="BR37" s="188">
        <v>678</v>
      </c>
      <c r="BS37" s="188">
        <v>453</v>
      </c>
      <c r="BT37" s="188">
        <v>0</v>
      </c>
      <c r="BU37" s="188">
        <v>0</v>
      </c>
      <c r="BV37" s="188">
        <v>1238</v>
      </c>
      <c r="BW37" s="188">
        <v>0</v>
      </c>
      <c r="BX37" s="188">
        <v>0</v>
      </c>
      <c r="BY37" s="188">
        <v>0</v>
      </c>
      <c r="CA37" s="188">
        <v>0</v>
      </c>
      <c r="CB37" s="188">
        <v>0</v>
      </c>
      <c r="CC37" s="188">
        <v>7545</v>
      </c>
      <c r="CD37" s="188">
        <v>1030</v>
      </c>
      <c r="CE37" s="188">
        <v>0</v>
      </c>
      <c r="CF37" s="188">
        <v>0</v>
      </c>
      <c r="CG37" s="188">
        <v>1045</v>
      </c>
      <c r="CH37" s="188">
        <v>0</v>
      </c>
      <c r="CI37" s="188">
        <v>0</v>
      </c>
      <c r="CJ37" s="188">
        <v>0</v>
      </c>
      <c r="CL37" s="188">
        <v>0</v>
      </c>
      <c r="CM37" s="188">
        <v>0</v>
      </c>
      <c r="CN37" s="188">
        <v>6132</v>
      </c>
      <c r="CO37" s="188">
        <v>1041</v>
      </c>
      <c r="CP37" s="188">
        <v>0</v>
      </c>
      <c r="CQ37" s="188">
        <v>0</v>
      </c>
      <c r="CR37" s="188">
        <v>1068</v>
      </c>
      <c r="CS37" s="188">
        <v>0</v>
      </c>
      <c r="CT37" s="188">
        <v>0</v>
      </c>
      <c r="CU37" s="188">
        <v>0</v>
      </c>
      <c r="CW37" s="188">
        <v>0</v>
      </c>
      <c r="CX37" s="188">
        <v>0</v>
      </c>
      <c r="CY37" s="188">
        <v>1799</v>
      </c>
      <c r="CZ37" s="188">
        <v>640</v>
      </c>
      <c r="DA37" s="188">
        <v>0</v>
      </c>
      <c r="DB37" s="188">
        <v>0</v>
      </c>
      <c r="DC37" s="188">
        <v>1430</v>
      </c>
      <c r="DD37" s="188">
        <v>0</v>
      </c>
      <c r="DE37" s="188">
        <v>0</v>
      </c>
      <c r="DF37" s="188">
        <v>0</v>
      </c>
      <c r="DH37" s="188">
        <v>0</v>
      </c>
      <c r="DI37" s="188">
        <v>0</v>
      </c>
      <c r="DJ37" s="188">
        <v>1701</v>
      </c>
      <c r="DK37" s="188">
        <v>616</v>
      </c>
      <c r="DL37" s="188">
        <v>0</v>
      </c>
      <c r="DM37" s="188">
        <v>0</v>
      </c>
      <c r="DN37" s="188">
        <f t="shared" si="10"/>
        <v>0</v>
      </c>
      <c r="DO37" s="188">
        <v>0</v>
      </c>
      <c r="DP37" s="188">
        <v>0</v>
      </c>
      <c r="DQ37" s="188">
        <v>0</v>
      </c>
      <c r="DS37" s="188">
        <v>0</v>
      </c>
      <c r="DT37" s="188">
        <v>0</v>
      </c>
      <c r="DU37" s="188">
        <v>979</v>
      </c>
      <c r="DV37" s="188">
        <v>517</v>
      </c>
      <c r="DW37" s="188">
        <v>0</v>
      </c>
      <c r="DX37" s="188">
        <v>0</v>
      </c>
      <c r="DY37" s="188">
        <v>926</v>
      </c>
      <c r="DZ37" s="188">
        <v>0</v>
      </c>
      <c r="EA37" s="188">
        <v>0</v>
      </c>
      <c r="EB37" s="188">
        <v>0</v>
      </c>
      <c r="ED37" s="188">
        <v>0</v>
      </c>
      <c r="EE37" s="188">
        <v>0</v>
      </c>
      <c r="EF37" s="188">
        <v>812</v>
      </c>
      <c r="EG37" s="188">
        <v>286</v>
      </c>
      <c r="EH37" s="188">
        <v>0</v>
      </c>
      <c r="EI37" s="188">
        <v>0</v>
      </c>
      <c r="EJ37" s="188">
        <v>1296</v>
      </c>
      <c r="EK37" s="188">
        <v>0</v>
      </c>
      <c r="EL37" s="188">
        <v>0</v>
      </c>
      <c r="EM37" s="188">
        <v>0</v>
      </c>
      <c r="EO37" s="188">
        <v>0</v>
      </c>
      <c r="EP37" s="188">
        <v>0</v>
      </c>
      <c r="EQ37" s="188">
        <v>3798</v>
      </c>
      <c r="ER37" s="188">
        <v>519</v>
      </c>
      <c r="ES37" s="188">
        <v>0</v>
      </c>
      <c r="ET37" s="188">
        <v>0</v>
      </c>
      <c r="EU37" s="188">
        <v>1329</v>
      </c>
      <c r="EV37" s="188">
        <v>0</v>
      </c>
      <c r="EW37" s="188">
        <v>0</v>
      </c>
      <c r="EX37" s="188">
        <v>0</v>
      </c>
      <c r="EZ37" s="188">
        <v>0</v>
      </c>
      <c r="FA37" s="188">
        <v>0</v>
      </c>
      <c r="FB37" s="188">
        <v>3558</v>
      </c>
      <c r="FC37" s="188">
        <v>801</v>
      </c>
      <c r="FD37" s="188">
        <v>0</v>
      </c>
      <c r="FE37" s="188">
        <v>0</v>
      </c>
      <c r="FF37" s="188">
        <v>1051</v>
      </c>
      <c r="FG37" s="188">
        <v>0</v>
      </c>
      <c r="FH37" s="188">
        <v>0</v>
      </c>
      <c r="FI37" s="188">
        <v>0</v>
      </c>
      <c r="FK37" s="188">
        <v>0</v>
      </c>
      <c r="FL37" s="188">
        <v>0</v>
      </c>
      <c r="FM37" s="188">
        <v>4270</v>
      </c>
      <c r="FN37" s="188">
        <v>659</v>
      </c>
      <c r="FO37" s="188">
        <v>0</v>
      </c>
      <c r="FP37" s="188">
        <v>0</v>
      </c>
      <c r="FQ37" s="188">
        <v>1018</v>
      </c>
      <c r="FR37" s="188">
        <v>0</v>
      </c>
      <c r="FS37" s="188">
        <v>0</v>
      </c>
      <c r="FT37" s="188">
        <v>0</v>
      </c>
      <c r="FV37" s="188">
        <v>0</v>
      </c>
      <c r="FW37" s="188">
        <v>0</v>
      </c>
      <c r="FX37" s="188">
        <v>1032</v>
      </c>
      <c r="FY37" s="188">
        <v>575</v>
      </c>
      <c r="FZ37" s="188">
        <v>0</v>
      </c>
      <c r="GA37" s="188">
        <v>0</v>
      </c>
      <c r="GB37" s="188">
        <v>1167</v>
      </c>
      <c r="GC37" s="188">
        <v>0</v>
      </c>
      <c r="GD37" s="188">
        <v>0</v>
      </c>
      <c r="GE37" s="188">
        <v>0</v>
      </c>
      <c r="GG37" s="188">
        <v>0</v>
      </c>
      <c r="GH37" s="188">
        <v>0</v>
      </c>
      <c r="GI37" s="188">
        <v>6315</v>
      </c>
      <c r="GJ37" s="188">
        <v>515</v>
      </c>
      <c r="GK37" s="188">
        <v>0</v>
      </c>
      <c r="GL37" s="188">
        <v>0</v>
      </c>
      <c r="GM37" s="188">
        <v>1141</v>
      </c>
      <c r="GN37" s="188">
        <v>0</v>
      </c>
      <c r="GO37" s="188">
        <v>0</v>
      </c>
      <c r="GP37" s="188">
        <v>0</v>
      </c>
      <c r="GR37" s="188">
        <v>0</v>
      </c>
      <c r="GS37" s="188">
        <v>0</v>
      </c>
      <c r="GT37" s="188">
        <v>1254</v>
      </c>
      <c r="GU37" s="188">
        <v>635</v>
      </c>
      <c r="GV37" s="188">
        <v>0</v>
      </c>
      <c r="GW37" s="188">
        <v>0</v>
      </c>
      <c r="GX37" s="188">
        <v>1365</v>
      </c>
      <c r="GY37" s="188">
        <v>0</v>
      </c>
      <c r="GZ37" s="188">
        <v>0</v>
      </c>
      <c r="HA37" s="188">
        <v>0</v>
      </c>
      <c r="HC37" s="188">
        <v>0</v>
      </c>
      <c r="HD37" s="188">
        <v>0</v>
      </c>
      <c r="HE37" s="188">
        <v>922</v>
      </c>
      <c r="HF37" s="188">
        <v>147</v>
      </c>
      <c r="HG37" s="188">
        <v>0</v>
      </c>
      <c r="HH37" s="188">
        <v>0</v>
      </c>
      <c r="HI37" s="188">
        <v>1369</v>
      </c>
      <c r="HJ37" s="188">
        <v>0</v>
      </c>
      <c r="HK37" s="188">
        <v>0</v>
      </c>
      <c r="HL37" s="188">
        <v>0</v>
      </c>
      <c r="HN37" s="188">
        <v>0</v>
      </c>
      <c r="HO37" s="188">
        <v>0</v>
      </c>
      <c r="HP37" s="188">
        <v>1053</v>
      </c>
      <c r="HQ37" s="188">
        <v>481</v>
      </c>
      <c r="HR37" s="188">
        <v>0</v>
      </c>
      <c r="HS37" s="188">
        <v>0</v>
      </c>
      <c r="HT37" s="188">
        <v>1337</v>
      </c>
      <c r="HU37" s="188">
        <v>0</v>
      </c>
      <c r="HV37" s="188">
        <v>0</v>
      </c>
      <c r="HW37" s="188">
        <v>0</v>
      </c>
      <c r="HY37" s="188">
        <v>0</v>
      </c>
      <c r="HZ37" s="188">
        <v>0</v>
      </c>
      <c r="IA37" s="188">
        <v>6476</v>
      </c>
      <c r="IB37" s="188">
        <v>1008</v>
      </c>
      <c r="IC37" s="188">
        <v>0</v>
      </c>
      <c r="ID37" s="188">
        <v>0</v>
      </c>
      <c r="IE37" s="188">
        <v>1101</v>
      </c>
      <c r="IF37" s="188">
        <v>0</v>
      </c>
      <c r="IG37" s="188">
        <v>0</v>
      </c>
      <c r="IH37" s="188">
        <v>0</v>
      </c>
      <c r="IJ37" s="188">
        <v>0</v>
      </c>
      <c r="IK37" s="188">
        <v>0</v>
      </c>
      <c r="IL37" s="188">
        <v>1042</v>
      </c>
      <c r="IM37" s="188">
        <v>410</v>
      </c>
      <c r="IN37" s="188">
        <v>0</v>
      </c>
      <c r="IO37" s="188">
        <v>0</v>
      </c>
      <c r="IP37" s="188">
        <v>1375</v>
      </c>
      <c r="IQ37" s="188">
        <v>0</v>
      </c>
      <c r="IR37" s="188">
        <v>0</v>
      </c>
      <c r="IS37" s="188">
        <v>0</v>
      </c>
      <c r="IU37" s="188">
        <v>0</v>
      </c>
      <c r="IV37" s="188">
        <v>0</v>
      </c>
      <c r="IW37" s="188">
        <v>6320</v>
      </c>
      <c r="IX37" s="188">
        <v>806</v>
      </c>
      <c r="IY37" s="188">
        <v>0</v>
      </c>
      <c r="IZ37" s="188">
        <v>0</v>
      </c>
      <c r="JA37" s="188">
        <v>1127</v>
      </c>
      <c r="JB37" s="188">
        <v>0</v>
      </c>
      <c r="JC37" s="188">
        <v>0</v>
      </c>
      <c r="JD37" s="188">
        <v>0</v>
      </c>
      <c r="JF37" s="188">
        <v>0</v>
      </c>
      <c r="JG37" s="188">
        <v>0</v>
      </c>
      <c r="JH37" s="188">
        <v>5978</v>
      </c>
      <c r="JI37" s="188">
        <v>1148</v>
      </c>
      <c r="JJ37" s="188">
        <v>0</v>
      </c>
      <c r="JK37" s="188">
        <v>0</v>
      </c>
      <c r="JL37" s="188">
        <v>1039</v>
      </c>
      <c r="JM37" s="188">
        <v>0</v>
      </c>
      <c r="JN37" s="188">
        <v>0</v>
      </c>
      <c r="JO37" s="188">
        <v>0</v>
      </c>
      <c r="JQ37" s="188">
        <v>0</v>
      </c>
      <c r="JR37" s="188">
        <v>0</v>
      </c>
      <c r="JS37" s="188">
        <v>1043</v>
      </c>
      <c r="JT37" s="188">
        <v>617</v>
      </c>
      <c r="JU37" s="188">
        <v>0</v>
      </c>
      <c r="JV37" s="188">
        <v>0</v>
      </c>
      <c r="JW37" s="188">
        <v>1389</v>
      </c>
      <c r="JX37" s="188">
        <v>0</v>
      </c>
      <c r="JY37" s="188">
        <v>0</v>
      </c>
      <c r="JZ37" s="188">
        <v>0</v>
      </c>
      <c r="KB37" s="188">
        <v>0</v>
      </c>
      <c r="KC37" s="188">
        <v>0</v>
      </c>
      <c r="KD37" s="188">
        <v>7517</v>
      </c>
      <c r="KE37" s="188">
        <v>686</v>
      </c>
      <c r="KF37" s="188">
        <v>0</v>
      </c>
      <c r="KG37" s="188">
        <v>0</v>
      </c>
      <c r="KH37" s="188">
        <v>1136</v>
      </c>
      <c r="KI37" s="188">
        <v>0</v>
      </c>
      <c r="KJ37" s="188">
        <v>0</v>
      </c>
      <c r="KK37" s="188">
        <v>0</v>
      </c>
      <c r="KM37" s="188">
        <v>0</v>
      </c>
      <c r="KN37" s="188">
        <v>0</v>
      </c>
      <c r="KO37" s="188">
        <v>4783</v>
      </c>
      <c r="KP37" s="188">
        <v>670</v>
      </c>
      <c r="KQ37" s="188">
        <v>0</v>
      </c>
      <c r="KR37" s="188">
        <v>0</v>
      </c>
      <c r="KS37" s="188">
        <v>977</v>
      </c>
      <c r="KT37" s="188">
        <v>0</v>
      </c>
      <c r="KU37" s="188">
        <v>0</v>
      </c>
      <c r="KV37" s="188">
        <v>0</v>
      </c>
      <c r="KX37" s="188">
        <v>0</v>
      </c>
      <c r="KY37" s="188">
        <v>0</v>
      </c>
      <c r="KZ37" s="188">
        <v>501</v>
      </c>
      <c r="LA37" s="188">
        <v>638</v>
      </c>
      <c r="LB37" s="188">
        <v>0</v>
      </c>
      <c r="LC37" s="188">
        <v>0</v>
      </c>
      <c r="LD37" s="188">
        <v>1328</v>
      </c>
      <c r="LE37" s="188">
        <v>0</v>
      </c>
      <c r="LF37" s="188">
        <v>0</v>
      </c>
      <c r="LG37" s="188">
        <v>0</v>
      </c>
      <c r="LI37" s="188">
        <v>0</v>
      </c>
      <c r="LJ37" s="188">
        <v>0</v>
      </c>
      <c r="LK37" s="188">
        <v>4856</v>
      </c>
      <c r="LL37" s="188">
        <v>692</v>
      </c>
      <c r="LM37" s="188">
        <v>0</v>
      </c>
      <c r="LN37" s="188">
        <v>0</v>
      </c>
      <c r="LO37" s="188">
        <v>996</v>
      </c>
      <c r="LP37" s="188">
        <v>0</v>
      </c>
      <c r="LQ37" s="188">
        <v>0</v>
      </c>
      <c r="LR37" s="188">
        <v>0</v>
      </c>
      <c r="LT37" s="188">
        <v>0</v>
      </c>
      <c r="LU37" s="188">
        <v>0</v>
      </c>
      <c r="LV37" s="188">
        <v>1169</v>
      </c>
      <c r="LW37" s="188">
        <v>773</v>
      </c>
      <c r="LX37" s="188">
        <v>0</v>
      </c>
      <c r="LY37" s="188">
        <v>0</v>
      </c>
      <c r="LZ37" s="188">
        <v>1344</v>
      </c>
      <c r="MA37" s="188">
        <v>0</v>
      </c>
      <c r="MB37" s="188">
        <v>0</v>
      </c>
      <c r="MC37" s="188">
        <v>0</v>
      </c>
    </row>
    <row r="38" spans="2:341">
      <c r="B38" s="208">
        <f t="shared" ref="B38:B69" si="11">AVERAGE(M38,X38,AI38,AT38,BE38,BP38,CA38,CL38,CW38,DH38,DS38,ED38,EO38,EZ38,FK38,FV38,GG38,GR38,HC38,HN38,HY38,IJ38,IU38,JF38,JQ38,KB38,KM38,KX38,LI38,LT38)</f>
        <v>0</v>
      </c>
      <c r="C38" s="208">
        <f t="shared" ref="C38:C69" si="12">AVERAGE(N38,Y38,AJ38,AU38,BF38,BQ38,CB38,CM38,CX38,DI38,DT38,EE38,EP38,FA38,FL38,FW38,GH38,GS38,HD38,HO38,HZ38,IK38,IV38,JG38,JR38,KC38,KN38,KY38,LJ38,LU38)</f>
        <v>0</v>
      </c>
      <c r="D38" s="208">
        <f t="shared" ref="D38:D69" si="13">AVERAGE(O38,Z38,AK38,AV38,BG38,BR38,CC38,CN38,CY38,DJ38,DU38,EF38,EQ38,FB38,FM38,FX38,GI38,GT38,HE38,HP38,IA38,IL38,IW38,JH38,JS38,KD38,KO38,KZ38,LK38,LV38)</f>
        <v>3328.0333333333333</v>
      </c>
      <c r="E38" s="208">
        <f t="shared" ref="E38:E69" si="14">AVERAGE(P38,AA38,AL38,AW38,BH38,BS38,CD38,CO38,CZ38,DK38,DV38,EG38,ER38,FC38,FN38,FY38,GJ38,GU38,HF38,HQ38,IB38,IM38,IX38,JI38,JT38,KE38,KP38,LA38,LL38,LW38)</f>
        <v>665.1</v>
      </c>
      <c r="F38" s="208">
        <f t="shared" ref="F38:F69" si="15">AVERAGE(Q38,AB38,AM38,AX38,BI38,BT38,CE38,CP38,DA38,DL38,DW38,EH38,ES38,FD38,FO38,FZ38,GK38,GV38,HG38,HR38,IC38,IN38,IY38,JJ38,JU38,KF38,KQ38,LB38,LM38,LX38)</f>
        <v>0</v>
      </c>
      <c r="G38" s="208">
        <f t="shared" ref="G38:G69" si="16">AVERAGE(R38,AC38,AN38,AY38,BJ38,BU38,CF38,CQ38,DB38,DM38,DX38,EI38,ET38,FE38,FP38,GA38,GL38,GW38,HH38,HS38,ID38,IO38,IZ38,JK38,JV38,KG38,KR38,LC38,LN38,LY38)</f>
        <v>0</v>
      </c>
      <c r="H38" s="208">
        <f t="shared" ref="H38:H69" si="17">AVERAGE(S38,AD38,AO38,AZ38,BK38,BV38,CG38,CR38,DC38,DN38,DY38,EJ38,EU38,FF38,FQ38,GB38,GM38,GX38,HI38,HT38,IE38,IP38,JA38,JL38,JW38,KH38,KS38,LD38,LO38,LZ38)</f>
        <v>1143.5</v>
      </c>
      <c r="I38" s="208">
        <f t="shared" ref="I38:I69" si="18">AVERAGE(T38,AE38,AP38,BA38,BL38,BW38,CH38,CS38,DD38,DO38,DZ38,EK38,EV38,FG38,FR38,GC38,GN38,GY38,HJ38,HU38,IF38,IQ38,JB38,JM38,JX38,KI38,KT38,LE38,LP38,MA38)</f>
        <v>0</v>
      </c>
      <c r="J38" s="208">
        <f t="shared" ref="J38:J69" si="19">AVERAGE(U38,AF38,AQ38,BB38,BM38,BX38,CI38,CT38,DE38,DP38,EA38,EL38,EW38,FH38,FS38,GD38,GO38,GZ38,HK38,HV38,IG38,IR38,JC38,JN38,JY38,KJ38,KU38,LF38,LQ38,MB38)</f>
        <v>0</v>
      </c>
      <c r="K38" s="208">
        <f t="shared" ref="K38:K69" si="20">AVERAGE(V38,AG38,AR38,BC38,BN38,BY38,CJ38,CU38,DF38,DQ38,EB38,EM38,EX38,FI38,FT38,GE38,GP38,HA38,HL38,HW38,IH38,IS38,JD38,JO38,JZ38,KK38,KV38,LG38,LR38,MC38)</f>
        <v>0</v>
      </c>
      <c r="M38" s="188">
        <v>0</v>
      </c>
      <c r="N38" s="188">
        <v>0</v>
      </c>
      <c r="O38" s="188">
        <v>906</v>
      </c>
      <c r="P38" s="188">
        <v>595</v>
      </c>
      <c r="Q38" s="188">
        <v>0</v>
      </c>
      <c r="R38" s="188">
        <v>0</v>
      </c>
      <c r="S38" s="188">
        <v>1300</v>
      </c>
      <c r="T38" s="188">
        <v>0</v>
      </c>
      <c r="U38" s="188">
        <v>0</v>
      </c>
      <c r="V38" s="188">
        <v>0</v>
      </c>
      <c r="X38" s="188">
        <v>0</v>
      </c>
      <c r="Y38" s="188">
        <v>0</v>
      </c>
      <c r="Z38" s="188">
        <v>2314</v>
      </c>
      <c r="AA38" s="188">
        <v>520</v>
      </c>
      <c r="AB38" s="188">
        <v>0</v>
      </c>
      <c r="AC38" s="188">
        <v>0</v>
      </c>
      <c r="AD38" s="188">
        <v>1078</v>
      </c>
      <c r="AE38" s="188">
        <v>0</v>
      </c>
      <c r="AF38" s="188">
        <v>0</v>
      </c>
      <c r="AG38" s="188">
        <v>0</v>
      </c>
      <c r="AI38" s="188">
        <v>0</v>
      </c>
      <c r="AJ38" s="188">
        <v>0</v>
      </c>
      <c r="AK38" s="188">
        <v>6449</v>
      </c>
      <c r="AL38" s="188">
        <v>692</v>
      </c>
      <c r="AM38" s="188">
        <v>0</v>
      </c>
      <c r="AN38" s="188">
        <v>0</v>
      </c>
      <c r="AO38" s="188">
        <v>937</v>
      </c>
      <c r="AP38" s="188">
        <v>0</v>
      </c>
      <c r="AQ38" s="188">
        <v>0</v>
      </c>
      <c r="AR38" s="188">
        <v>0</v>
      </c>
      <c r="AT38" s="188">
        <v>0</v>
      </c>
      <c r="AU38" s="188">
        <v>0</v>
      </c>
      <c r="AV38" s="188">
        <v>1763</v>
      </c>
      <c r="AW38" s="188">
        <v>517</v>
      </c>
      <c r="AX38" s="188">
        <v>0</v>
      </c>
      <c r="AY38" s="188">
        <v>0</v>
      </c>
      <c r="AZ38" s="188">
        <v>1332</v>
      </c>
      <c r="BA38" s="188">
        <v>0</v>
      </c>
      <c r="BB38" s="188">
        <v>0</v>
      </c>
      <c r="BC38" s="188">
        <v>0</v>
      </c>
      <c r="BE38" s="188">
        <v>0</v>
      </c>
      <c r="BF38" s="188">
        <v>0</v>
      </c>
      <c r="BG38" s="188">
        <v>6409</v>
      </c>
      <c r="BH38" s="188">
        <v>1339</v>
      </c>
      <c r="BI38" s="188">
        <v>0</v>
      </c>
      <c r="BJ38" s="188">
        <v>0</v>
      </c>
      <c r="BK38" s="188">
        <v>1068</v>
      </c>
      <c r="BL38" s="188">
        <v>0</v>
      </c>
      <c r="BM38" s="188">
        <v>0</v>
      </c>
      <c r="BN38" s="188">
        <v>0</v>
      </c>
      <c r="BP38" s="188">
        <v>0</v>
      </c>
      <c r="BQ38" s="188">
        <v>0</v>
      </c>
      <c r="BR38" s="188">
        <v>678</v>
      </c>
      <c r="BS38" s="188">
        <v>480</v>
      </c>
      <c r="BT38" s="188">
        <v>0</v>
      </c>
      <c r="BU38" s="188">
        <v>0</v>
      </c>
      <c r="BV38" s="188">
        <v>1238</v>
      </c>
      <c r="BW38" s="188">
        <v>0</v>
      </c>
      <c r="BX38" s="188">
        <v>0</v>
      </c>
      <c r="BY38" s="188">
        <v>0</v>
      </c>
      <c r="CA38" s="188">
        <v>0</v>
      </c>
      <c r="CB38" s="188">
        <v>0</v>
      </c>
      <c r="CC38" s="188">
        <v>7480</v>
      </c>
      <c r="CD38" s="188">
        <v>1033</v>
      </c>
      <c r="CE38" s="188">
        <v>0</v>
      </c>
      <c r="CF38" s="188">
        <v>0</v>
      </c>
      <c r="CG38" s="188">
        <v>1045</v>
      </c>
      <c r="CH38" s="188">
        <v>0</v>
      </c>
      <c r="CI38" s="188">
        <v>0</v>
      </c>
      <c r="CJ38" s="188">
        <v>0</v>
      </c>
      <c r="CL38" s="188">
        <v>0</v>
      </c>
      <c r="CM38" s="188">
        <v>0</v>
      </c>
      <c r="CN38" s="188">
        <v>6299</v>
      </c>
      <c r="CO38" s="188">
        <v>1067</v>
      </c>
      <c r="CP38" s="188">
        <v>0</v>
      </c>
      <c r="CQ38" s="188">
        <v>0</v>
      </c>
      <c r="CR38" s="188">
        <v>1068</v>
      </c>
      <c r="CS38" s="188">
        <v>0</v>
      </c>
      <c r="CT38" s="188">
        <v>0</v>
      </c>
      <c r="CU38" s="188">
        <v>0</v>
      </c>
      <c r="CW38" s="188">
        <v>0</v>
      </c>
      <c r="CX38" s="188">
        <v>0</v>
      </c>
      <c r="CY38" s="188">
        <v>1818</v>
      </c>
      <c r="CZ38" s="188">
        <v>688</v>
      </c>
      <c r="DA38" s="188">
        <v>0</v>
      </c>
      <c r="DB38" s="188">
        <v>0</v>
      </c>
      <c r="DC38" s="188">
        <v>1430</v>
      </c>
      <c r="DD38" s="188">
        <v>0</v>
      </c>
      <c r="DE38" s="188">
        <v>0</v>
      </c>
      <c r="DF38" s="188">
        <v>0</v>
      </c>
      <c r="DH38" s="188">
        <v>0</v>
      </c>
      <c r="DI38" s="188">
        <v>0</v>
      </c>
      <c r="DJ38" s="188">
        <v>1749</v>
      </c>
      <c r="DK38" s="188">
        <v>632</v>
      </c>
      <c r="DL38" s="188">
        <v>0</v>
      </c>
      <c r="DM38" s="188">
        <v>0</v>
      </c>
      <c r="DN38" s="188">
        <f t="shared" ref="DN38:DN69" si="21">DS38+DT38</f>
        <v>0</v>
      </c>
      <c r="DO38" s="188">
        <v>0</v>
      </c>
      <c r="DP38" s="188">
        <v>0</v>
      </c>
      <c r="DQ38" s="188">
        <v>0</v>
      </c>
      <c r="DS38" s="188">
        <v>0</v>
      </c>
      <c r="DT38" s="188">
        <v>0</v>
      </c>
      <c r="DU38" s="188">
        <v>1003</v>
      </c>
      <c r="DV38" s="188">
        <v>542</v>
      </c>
      <c r="DW38" s="188">
        <v>0</v>
      </c>
      <c r="DX38" s="188">
        <v>0</v>
      </c>
      <c r="DY38" s="188">
        <v>926</v>
      </c>
      <c r="DZ38" s="188">
        <v>0</v>
      </c>
      <c r="EA38" s="188">
        <v>0</v>
      </c>
      <c r="EB38" s="188">
        <v>0</v>
      </c>
      <c r="ED38" s="188">
        <v>0</v>
      </c>
      <c r="EE38" s="188">
        <v>0</v>
      </c>
      <c r="EF38" s="188">
        <v>811</v>
      </c>
      <c r="EG38" s="188">
        <v>326</v>
      </c>
      <c r="EH38" s="188">
        <v>0</v>
      </c>
      <c r="EI38" s="188">
        <v>0</v>
      </c>
      <c r="EJ38" s="188">
        <v>1296</v>
      </c>
      <c r="EK38" s="188">
        <v>0</v>
      </c>
      <c r="EL38" s="188">
        <v>0</v>
      </c>
      <c r="EM38" s="188">
        <v>0</v>
      </c>
      <c r="EO38" s="188">
        <v>0</v>
      </c>
      <c r="EP38" s="188">
        <v>0</v>
      </c>
      <c r="EQ38" s="188">
        <v>3783</v>
      </c>
      <c r="ER38" s="188">
        <v>546</v>
      </c>
      <c r="ES38" s="188">
        <v>0</v>
      </c>
      <c r="ET38" s="188">
        <v>0</v>
      </c>
      <c r="EU38" s="188">
        <v>1329</v>
      </c>
      <c r="EV38" s="188">
        <v>0</v>
      </c>
      <c r="EW38" s="188">
        <v>0</v>
      </c>
      <c r="EX38" s="188">
        <v>0</v>
      </c>
      <c r="EZ38" s="188">
        <v>0</v>
      </c>
      <c r="FA38" s="188">
        <v>0</v>
      </c>
      <c r="FB38" s="188">
        <v>3479</v>
      </c>
      <c r="FC38" s="188">
        <v>791</v>
      </c>
      <c r="FD38" s="188">
        <v>0</v>
      </c>
      <c r="FE38" s="188">
        <v>0</v>
      </c>
      <c r="FF38" s="188">
        <v>1051</v>
      </c>
      <c r="FG38" s="188">
        <v>0</v>
      </c>
      <c r="FH38" s="188">
        <v>0</v>
      </c>
      <c r="FI38" s="188">
        <v>0</v>
      </c>
      <c r="FK38" s="188">
        <v>0</v>
      </c>
      <c r="FL38" s="188">
        <v>0</v>
      </c>
      <c r="FM38" s="188">
        <v>4433</v>
      </c>
      <c r="FN38" s="188">
        <v>528</v>
      </c>
      <c r="FO38" s="188">
        <v>0</v>
      </c>
      <c r="FP38" s="188">
        <v>0</v>
      </c>
      <c r="FQ38" s="188">
        <v>1018</v>
      </c>
      <c r="FR38" s="188">
        <v>0</v>
      </c>
      <c r="FS38" s="188">
        <v>0</v>
      </c>
      <c r="FT38" s="188">
        <v>0</v>
      </c>
      <c r="FV38" s="188">
        <v>0</v>
      </c>
      <c r="FW38" s="188">
        <v>0</v>
      </c>
      <c r="FX38" s="188">
        <v>1034</v>
      </c>
      <c r="FY38" s="188">
        <v>583</v>
      </c>
      <c r="FZ38" s="188">
        <v>0</v>
      </c>
      <c r="GA38" s="188">
        <v>0</v>
      </c>
      <c r="GB38" s="188">
        <v>1167</v>
      </c>
      <c r="GC38" s="188">
        <v>0</v>
      </c>
      <c r="GD38" s="188">
        <v>0</v>
      </c>
      <c r="GE38" s="188">
        <v>0</v>
      </c>
      <c r="GG38" s="188">
        <v>0</v>
      </c>
      <c r="GH38" s="188">
        <v>0</v>
      </c>
      <c r="GI38" s="188">
        <v>6315</v>
      </c>
      <c r="GJ38" s="188">
        <v>502</v>
      </c>
      <c r="GK38" s="188">
        <v>0</v>
      </c>
      <c r="GL38" s="188">
        <v>0</v>
      </c>
      <c r="GM38" s="188">
        <v>1141</v>
      </c>
      <c r="GN38" s="188">
        <v>0</v>
      </c>
      <c r="GO38" s="188">
        <v>0</v>
      </c>
      <c r="GP38" s="188">
        <v>0</v>
      </c>
      <c r="GR38" s="188">
        <v>0</v>
      </c>
      <c r="GS38" s="188">
        <v>0</v>
      </c>
      <c r="GT38" s="188">
        <v>1246</v>
      </c>
      <c r="GU38" s="188">
        <v>570</v>
      </c>
      <c r="GV38" s="188">
        <v>0</v>
      </c>
      <c r="GW38" s="188">
        <v>0</v>
      </c>
      <c r="GX38" s="188">
        <v>1365</v>
      </c>
      <c r="GY38" s="188">
        <v>0</v>
      </c>
      <c r="GZ38" s="188">
        <v>0</v>
      </c>
      <c r="HA38" s="188">
        <v>0</v>
      </c>
      <c r="HC38" s="188">
        <v>0</v>
      </c>
      <c r="HD38" s="188">
        <v>0</v>
      </c>
      <c r="HE38" s="188">
        <v>967</v>
      </c>
      <c r="HF38" s="188">
        <v>168</v>
      </c>
      <c r="HG38" s="188">
        <v>0</v>
      </c>
      <c r="HH38" s="188">
        <v>0</v>
      </c>
      <c r="HI38" s="188">
        <v>1369</v>
      </c>
      <c r="HJ38" s="188">
        <v>0</v>
      </c>
      <c r="HK38" s="188">
        <v>0</v>
      </c>
      <c r="HL38" s="188">
        <v>0</v>
      </c>
      <c r="HN38" s="188">
        <v>0</v>
      </c>
      <c r="HO38" s="188">
        <v>0</v>
      </c>
      <c r="HP38" s="188">
        <v>1057</v>
      </c>
      <c r="HQ38" s="188">
        <v>475</v>
      </c>
      <c r="HR38" s="188">
        <v>0</v>
      </c>
      <c r="HS38" s="188">
        <v>0</v>
      </c>
      <c r="HT38" s="188">
        <v>1337</v>
      </c>
      <c r="HU38" s="188">
        <v>0</v>
      </c>
      <c r="HV38" s="188">
        <v>0</v>
      </c>
      <c r="HW38" s="188">
        <v>0</v>
      </c>
      <c r="HY38" s="188">
        <v>0</v>
      </c>
      <c r="HZ38" s="188">
        <v>0</v>
      </c>
      <c r="IA38" s="188">
        <v>6516</v>
      </c>
      <c r="IB38" s="188">
        <v>1037</v>
      </c>
      <c r="IC38" s="188">
        <v>0</v>
      </c>
      <c r="ID38" s="188">
        <v>0</v>
      </c>
      <c r="IE38" s="188">
        <v>1101</v>
      </c>
      <c r="IF38" s="188">
        <v>0</v>
      </c>
      <c r="IG38" s="188">
        <v>0</v>
      </c>
      <c r="IH38" s="188">
        <v>0</v>
      </c>
      <c r="IJ38" s="188">
        <v>0</v>
      </c>
      <c r="IK38" s="188">
        <v>0</v>
      </c>
      <c r="IL38" s="188">
        <v>1074</v>
      </c>
      <c r="IM38" s="188">
        <v>436</v>
      </c>
      <c r="IN38" s="188">
        <v>0</v>
      </c>
      <c r="IO38" s="188">
        <v>0</v>
      </c>
      <c r="IP38" s="188">
        <v>1375</v>
      </c>
      <c r="IQ38" s="188">
        <v>0</v>
      </c>
      <c r="IR38" s="188">
        <v>0</v>
      </c>
      <c r="IS38" s="188">
        <v>0</v>
      </c>
      <c r="IU38" s="188">
        <v>0</v>
      </c>
      <c r="IV38" s="188">
        <v>0</v>
      </c>
      <c r="IW38" s="188">
        <v>6322</v>
      </c>
      <c r="IX38" s="188">
        <v>804</v>
      </c>
      <c r="IY38" s="188">
        <v>0</v>
      </c>
      <c r="IZ38" s="188">
        <v>0</v>
      </c>
      <c r="JA38" s="188">
        <v>1127</v>
      </c>
      <c r="JB38" s="188">
        <v>0</v>
      </c>
      <c r="JC38" s="188">
        <v>0</v>
      </c>
      <c r="JD38" s="188">
        <v>0</v>
      </c>
      <c r="JF38" s="188">
        <v>0</v>
      </c>
      <c r="JG38" s="188">
        <v>0</v>
      </c>
      <c r="JH38" s="188">
        <v>6041</v>
      </c>
      <c r="JI38" s="188">
        <v>1143</v>
      </c>
      <c r="JJ38" s="188">
        <v>0</v>
      </c>
      <c r="JK38" s="188">
        <v>0</v>
      </c>
      <c r="JL38" s="188">
        <v>1039</v>
      </c>
      <c r="JM38" s="188">
        <v>0</v>
      </c>
      <c r="JN38" s="188">
        <v>0</v>
      </c>
      <c r="JO38" s="188">
        <v>0</v>
      </c>
      <c r="JQ38" s="188">
        <v>0</v>
      </c>
      <c r="JR38" s="188">
        <v>0</v>
      </c>
      <c r="JS38" s="188">
        <v>1054</v>
      </c>
      <c r="JT38" s="188">
        <v>611</v>
      </c>
      <c r="JU38" s="188">
        <v>0</v>
      </c>
      <c r="JV38" s="188">
        <v>0</v>
      </c>
      <c r="JW38" s="188">
        <v>1388</v>
      </c>
      <c r="JX38" s="188">
        <v>0</v>
      </c>
      <c r="JY38" s="188">
        <v>0</v>
      </c>
      <c r="JZ38" s="188">
        <v>0</v>
      </c>
      <c r="KB38" s="188">
        <v>0</v>
      </c>
      <c r="KC38" s="188">
        <v>0</v>
      </c>
      <c r="KD38" s="188">
        <v>7556</v>
      </c>
      <c r="KE38" s="188">
        <v>682</v>
      </c>
      <c r="KF38" s="188">
        <v>0</v>
      </c>
      <c r="KG38" s="188">
        <v>0</v>
      </c>
      <c r="KH38" s="188">
        <v>1136</v>
      </c>
      <c r="KI38" s="188">
        <v>0</v>
      </c>
      <c r="KJ38" s="188">
        <v>0</v>
      </c>
      <c r="KK38" s="188">
        <v>0</v>
      </c>
      <c r="KM38" s="188">
        <v>0</v>
      </c>
      <c r="KN38" s="188">
        <v>0</v>
      </c>
      <c r="KO38" s="188">
        <v>4730</v>
      </c>
      <c r="KP38" s="188">
        <v>677</v>
      </c>
      <c r="KQ38" s="188">
        <v>0</v>
      </c>
      <c r="KR38" s="188">
        <v>0</v>
      </c>
      <c r="KS38" s="188">
        <v>977</v>
      </c>
      <c r="KT38" s="188">
        <v>0</v>
      </c>
      <c r="KU38" s="188">
        <v>0</v>
      </c>
      <c r="KV38" s="188">
        <v>0</v>
      </c>
      <c r="KX38" s="188">
        <v>0</v>
      </c>
      <c r="KY38" s="188">
        <v>0</v>
      </c>
      <c r="KZ38" s="188">
        <v>500</v>
      </c>
      <c r="LA38" s="188">
        <v>610</v>
      </c>
      <c r="LB38" s="188">
        <v>0</v>
      </c>
      <c r="LC38" s="188">
        <v>0</v>
      </c>
      <c r="LD38" s="188">
        <v>1327</v>
      </c>
      <c r="LE38" s="188">
        <v>0</v>
      </c>
      <c r="LF38" s="188">
        <v>0</v>
      </c>
      <c r="LG38" s="188">
        <v>0</v>
      </c>
      <c r="LI38" s="188">
        <v>0</v>
      </c>
      <c r="LJ38" s="188">
        <v>0</v>
      </c>
      <c r="LK38" s="188">
        <v>4897</v>
      </c>
      <c r="LL38" s="188">
        <v>643</v>
      </c>
      <c r="LM38" s="188">
        <v>0</v>
      </c>
      <c r="LN38" s="188">
        <v>0</v>
      </c>
      <c r="LO38" s="188">
        <v>996</v>
      </c>
      <c r="LP38" s="188">
        <v>0</v>
      </c>
      <c r="LQ38" s="188">
        <v>0</v>
      </c>
      <c r="LR38" s="188">
        <v>0</v>
      </c>
      <c r="LT38" s="188">
        <v>0</v>
      </c>
      <c r="LU38" s="188">
        <v>0</v>
      </c>
      <c r="LV38" s="188">
        <v>1158</v>
      </c>
      <c r="LW38" s="188">
        <v>716</v>
      </c>
      <c r="LX38" s="188">
        <v>0</v>
      </c>
      <c r="LY38" s="188">
        <v>0</v>
      </c>
      <c r="LZ38" s="188">
        <v>1344</v>
      </c>
      <c r="MA38" s="188">
        <v>0</v>
      </c>
      <c r="MB38" s="188">
        <v>0</v>
      </c>
      <c r="MC38" s="188">
        <v>0</v>
      </c>
    </row>
    <row r="39" spans="2:341">
      <c r="B39" s="208">
        <f t="shared" si="11"/>
        <v>0</v>
      </c>
      <c r="C39" s="208">
        <f t="shared" si="12"/>
        <v>0</v>
      </c>
      <c r="D39" s="208">
        <f t="shared" si="13"/>
        <v>3360.6</v>
      </c>
      <c r="E39" s="208">
        <f t="shared" si="14"/>
        <v>672.23333333333335</v>
      </c>
      <c r="F39" s="208">
        <f t="shared" si="15"/>
        <v>0</v>
      </c>
      <c r="G39" s="208">
        <f t="shared" si="16"/>
        <v>0</v>
      </c>
      <c r="H39" s="208">
        <f t="shared" si="17"/>
        <v>1143.3666666666666</v>
      </c>
      <c r="I39" s="208">
        <f t="shared" si="18"/>
        <v>0</v>
      </c>
      <c r="J39" s="208">
        <f t="shared" si="19"/>
        <v>0</v>
      </c>
      <c r="K39" s="208">
        <f t="shared" si="20"/>
        <v>0</v>
      </c>
      <c r="M39" s="188">
        <v>0</v>
      </c>
      <c r="N39" s="188">
        <v>0</v>
      </c>
      <c r="O39" s="188">
        <v>930</v>
      </c>
      <c r="P39" s="188">
        <v>586</v>
      </c>
      <c r="Q39" s="188">
        <v>0</v>
      </c>
      <c r="R39" s="188">
        <v>0</v>
      </c>
      <c r="S39" s="188">
        <v>1298</v>
      </c>
      <c r="T39" s="188">
        <v>0</v>
      </c>
      <c r="U39" s="188">
        <v>0</v>
      </c>
      <c r="V39" s="188">
        <v>0</v>
      </c>
      <c r="X39" s="188">
        <v>0</v>
      </c>
      <c r="Y39" s="188">
        <v>0</v>
      </c>
      <c r="Z39" s="188">
        <v>2263</v>
      </c>
      <c r="AA39" s="188">
        <v>515</v>
      </c>
      <c r="AB39" s="188">
        <v>0</v>
      </c>
      <c r="AC39" s="188">
        <v>0</v>
      </c>
      <c r="AD39" s="188">
        <v>1078</v>
      </c>
      <c r="AE39" s="188">
        <v>0</v>
      </c>
      <c r="AF39" s="188">
        <v>0</v>
      </c>
      <c r="AG39" s="188">
        <v>0</v>
      </c>
      <c r="AI39" s="188">
        <v>0</v>
      </c>
      <c r="AJ39" s="188">
        <v>0</v>
      </c>
      <c r="AK39" s="188">
        <v>6523</v>
      </c>
      <c r="AL39" s="188">
        <v>705</v>
      </c>
      <c r="AM39" s="188">
        <v>0</v>
      </c>
      <c r="AN39" s="188">
        <v>0</v>
      </c>
      <c r="AO39" s="188">
        <v>937</v>
      </c>
      <c r="AP39" s="188">
        <v>0</v>
      </c>
      <c r="AQ39" s="188">
        <v>0</v>
      </c>
      <c r="AR39" s="188">
        <v>0</v>
      </c>
      <c r="AT39" s="188">
        <v>0</v>
      </c>
      <c r="AU39" s="188">
        <v>0</v>
      </c>
      <c r="AV39" s="188">
        <v>1768</v>
      </c>
      <c r="AW39" s="188">
        <v>490</v>
      </c>
      <c r="AX39" s="188">
        <v>0</v>
      </c>
      <c r="AY39" s="188">
        <v>0</v>
      </c>
      <c r="AZ39" s="188">
        <v>1332</v>
      </c>
      <c r="BA39" s="188">
        <v>0</v>
      </c>
      <c r="BB39" s="188">
        <v>0</v>
      </c>
      <c r="BC39" s="188">
        <v>0</v>
      </c>
      <c r="BE39" s="188">
        <v>0</v>
      </c>
      <c r="BF39" s="188">
        <v>0</v>
      </c>
      <c r="BG39" s="188">
        <v>6432</v>
      </c>
      <c r="BH39" s="188">
        <v>1323</v>
      </c>
      <c r="BI39" s="188">
        <v>0</v>
      </c>
      <c r="BJ39" s="188">
        <v>0</v>
      </c>
      <c r="BK39" s="188">
        <v>1068</v>
      </c>
      <c r="BL39" s="188">
        <v>0</v>
      </c>
      <c r="BM39" s="188">
        <v>0</v>
      </c>
      <c r="BN39" s="188">
        <v>0</v>
      </c>
      <c r="BP39" s="188">
        <v>0</v>
      </c>
      <c r="BQ39" s="188">
        <v>0</v>
      </c>
      <c r="BR39" s="188">
        <v>678</v>
      </c>
      <c r="BS39" s="188">
        <v>488</v>
      </c>
      <c r="BT39" s="188">
        <v>0</v>
      </c>
      <c r="BU39" s="188">
        <v>0</v>
      </c>
      <c r="BV39" s="188">
        <v>1238</v>
      </c>
      <c r="BW39" s="188">
        <v>0</v>
      </c>
      <c r="BX39" s="188">
        <v>0</v>
      </c>
      <c r="BY39" s="188">
        <v>0</v>
      </c>
      <c r="CA39" s="188">
        <v>0</v>
      </c>
      <c r="CB39" s="188">
        <v>0</v>
      </c>
      <c r="CC39" s="188">
        <v>7548</v>
      </c>
      <c r="CD39" s="188">
        <v>1036</v>
      </c>
      <c r="CE39" s="188">
        <v>0</v>
      </c>
      <c r="CF39" s="188">
        <v>0</v>
      </c>
      <c r="CG39" s="188">
        <v>1045</v>
      </c>
      <c r="CH39" s="188">
        <v>0</v>
      </c>
      <c r="CI39" s="188">
        <v>0</v>
      </c>
      <c r="CJ39" s="188">
        <v>0</v>
      </c>
      <c r="CL39" s="188">
        <v>0</v>
      </c>
      <c r="CM39" s="188">
        <v>0</v>
      </c>
      <c r="CN39" s="188">
        <v>6397</v>
      </c>
      <c r="CO39" s="188">
        <v>1116</v>
      </c>
      <c r="CP39" s="188">
        <v>0</v>
      </c>
      <c r="CQ39" s="188">
        <v>0</v>
      </c>
      <c r="CR39" s="188">
        <v>1068</v>
      </c>
      <c r="CS39" s="188">
        <v>0</v>
      </c>
      <c r="CT39" s="188">
        <v>0</v>
      </c>
      <c r="CU39" s="188">
        <v>0</v>
      </c>
      <c r="CW39" s="188">
        <v>0</v>
      </c>
      <c r="CX39" s="188">
        <v>0</v>
      </c>
      <c r="CY39" s="188">
        <v>1834</v>
      </c>
      <c r="CZ39" s="188">
        <v>689</v>
      </c>
      <c r="DA39" s="188">
        <v>0</v>
      </c>
      <c r="DB39" s="188">
        <v>0</v>
      </c>
      <c r="DC39" s="188">
        <v>1430</v>
      </c>
      <c r="DD39" s="188">
        <v>0</v>
      </c>
      <c r="DE39" s="188">
        <v>0</v>
      </c>
      <c r="DF39" s="188">
        <v>0</v>
      </c>
      <c r="DH39" s="188">
        <v>0</v>
      </c>
      <c r="DI39" s="188">
        <v>0</v>
      </c>
      <c r="DJ39" s="188">
        <v>1789</v>
      </c>
      <c r="DK39" s="188">
        <v>646</v>
      </c>
      <c r="DL39" s="188">
        <v>0</v>
      </c>
      <c r="DM39" s="188">
        <v>0</v>
      </c>
      <c r="DN39" s="188">
        <f t="shared" si="21"/>
        <v>0</v>
      </c>
      <c r="DO39" s="188">
        <v>0</v>
      </c>
      <c r="DP39" s="188">
        <v>0</v>
      </c>
      <c r="DQ39" s="188">
        <v>0</v>
      </c>
      <c r="DS39" s="188">
        <v>0</v>
      </c>
      <c r="DT39" s="188">
        <v>0</v>
      </c>
      <c r="DU39" s="188">
        <v>1024</v>
      </c>
      <c r="DV39" s="188">
        <v>540</v>
      </c>
      <c r="DW39" s="188">
        <v>0</v>
      </c>
      <c r="DX39" s="188">
        <v>0</v>
      </c>
      <c r="DY39" s="188">
        <v>926</v>
      </c>
      <c r="DZ39" s="188">
        <v>0</v>
      </c>
      <c r="EA39" s="188">
        <v>0</v>
      </c>
      <c r="EB39" s="188">
        <v>0</v>
      </c>
      <c r="ED39" s="188">
        <v>0</v>
      </c>
      <c r="EE39" s="188">
        <v>0</v>
      </c>
      <c r="EF39" s="188">
        <v>843</v>
      </c>
      <c r="EG39" s="188">
        <v>379</v>
      </c>
      <c r="EH39" s="188">
        <v>0</v>
      </c>
      <c r="EI39" s="188">
        <v>0</v>
      </c>
      <c r="EJ39" s="188">
        <v>1296</v>
      </c>
      <c r="EK39" s="188">
        <v>0</v>
      </c>
      <c r="EL39" s="188">
        <v>0</v>
      </c>
      <c r="EM39" s="188">
        <v>0</v>
      </c>
      <c r="EO39" s="188">
        <v>0</v>
      </c>
      <c r="EP39" s="188">
        <v>0</v>
      </c>
      <c r="EQ39" s="188">
        <v>3840</v>
      </c>
      <c r="ER39" s="188">
        <v>590</v>
      </c>
      <c r="ES39" s="188">
        <v>0</v>
      </c>
      <c r="ET39" s="188">
        <v>0</v>
      </c>
      <c r="EU39" s="188">
        <v>1329</v>
      </c>
      <c r="EV39" s="188">
        <v>0</v>
      </c>
      <c r="EW39" s="188">
        <v>0</v>
      </c>
      <c r="EX39" s="188">
        <v>0</v>
      </c>
      <c r="EZ39" s="188">
        <v>0</v>
      </c>
      <c r="FA39" s="188">
        <v>0</v>
      </c>
      <c r="FB39" s="188">
        <v>3579</v>
      </c>
      <c r="FC39" s="188">
        <v>822</v>
      </c>
      <c r="FD39" s="188">
        <v>0</v>
      </c>
      <c r="FE39" s="188">
        <v>0</v>
      </c>
      <c r="FF39" s="188">
        <v>1051</v>
      </c>
      <c r="FG39" s="188">
        <v>0</v>
      </c>
      <c r="FH39" s="188">
        <v>0</v>
      </c>
      <c r="FI39" s="188">
        <v>0</v>
      </c>
      <c r="FK39" s="188">
        <v>0</v>
      </c>
      <c r="FL39" s="188">
        <v>0</v>
      </c>
      <c r="FM39" s="188">
        <v>4505</v>
      </c>
      <c r="FN39" s="188">
        <v>505</v>
      </c>
      <c r="FO39" s="188">
        <v>0</v>
      </c>
      <c r="FP39" s="188">
        <v>0</v>
      </c>
      <c r="FQ39" s="188">
        <v>1018</v>
      </c>
      <c r="FR39" s="188">
        <v>0</v>
      </c>
      <c r="FS39" s="188">
        <v>0</v>
      </c>
      <c r="FT39" s="188">
        <v>0</v>
      </c>
      <c r="FV39" s="188">
        <v>0</v>
      </c>
      <c r="FW39" s="188">
        <v>0</v>
      </c>
      <c r="FX39" s="188">
        <v>1086</v>
      </c>
      <c r="FY39" s="188">
        <v>622</v>
      </c>
      <c r="FZ39" s="188">
        <v>0</v>
      </c>
      <c r="GA39" s="188">
        <v>0</v>
      </c>
      <c r="GB39" s="188">
        <v>1167</v>
      </c>
      <c r="GC39" s="188">
        <v>0</v>
      </c>
      <c r="GD39" s="188">
        <v>0</v>
      </c>
      <c r="GE39" s="188">
        <v>0</v>
      </c>
      <c r="GG39" s="188">
        <v>0</v>
      </c>
      <c r="GH39" s="188">
        <v>0</v>
      </c>
      <c r="GI39" s="188">
        <v>6383</v>
      </c>
      <c r="GJ39" s="188">
        <v>501</v>
      </c>
      <c r="GK39" s="188">
        <v>0</v>
      </c>
      <c r="GL39" s="188">
        <v>0</v>
      </c>
      <c r="GM39" s="188">
        <v>1141</v>
      </c>
      <c r="GN39" s="188">
        <v>0</v>
      </c>
      <c r="GO39" s="188">
        <v>0</v>
      </c>
      <c r="GP39" s="188">
        <v>0</v>
      </c>
      <c r="GR39" s="188">
        <v>0</v>
      </c>
      <c r="GS39" s="188">
        <v>0</v>
      </c>
      <c r="GT39" s="188">
        <v>1272</v>
      </c>
      <c r="GU39" s="188">
        <v>659</v>
      </c>
      <c r="GV39" s="188">
        <v>0</v>
      </c>
      <c r="GW39" s="188">
        <v>0</v>
      </c>
      <c r="GX39" s="188">
        <v>1365</v>
      </c>
      <c r="GY39" s="188">
        <v>0</v>
      </c>
      <c r="GZ39" s="188">
        <v>0</v>
      </c>
      <c r="HA39" s="188">
        <v>0</v>
      </c>
      <c r="HC39" s="188">
        <v>0</v>
      </c>
      <c r="HD39" s="188">
        <v>0</v>
      </c>
      <c r="HE39" s="188">
        <v>918</v>
      </c>
      <c r="HF39" s="188">
        <v>160</v>
      </c>
      <c r="HG39" s="188">
        <v>0</v>
      </c>
      <c r="HH39" s="188">
        <v>0</v>
      </c>
      <c r="HI39" s="188">
        <v>1369</v>
      </c>
      <c r="HJ39" s="188">
        <v>0</v>
      </c>
      <c r="HK39" s="188">
        <v>0</v>
      </c>
      <c r="HL39" s="188">
        <v>0</v>
      </c>
      <c r="HN39" s="188">
        <v>0</v>
      </c>
      <c r="HO39" s="188">
        <v>0</v>
      </c>
      <c r="HP39" s="188">
        <v>1080</v>
      </c>
      <c r="HQ39" s="188">
        <v>507</v>
      </c>
      <c r="HR39" s="188">
        <v>0</v>
      </c>
      <c r="HS39" s="188">
        <v>0</v>
      </c>
      <c r="HT39" s="188">
        <v>1337</v>
      </c>
      <c r="HU39" s="188">
        <v>0</v>
      </c>
      <c r="HV39" s="188">
        <v>0</v>
      </c>
      <c r="HW39" s="188">
        <v>0</v>
      </c>
      <c r="HY39" s="188">
        <v>0</v>
      </c>
      <c r="HZ39" s="188">
        <v>0</v>
      </c>
      <c r="IA39" s="188">
        <v>6526</v>
      </c>
      <c r="IB39" s="188">
        <v>1086</v>
      </c>
      <c r="IC39" s="188">
        <v>0</v>
      </c>
      <c r="ID39" s="188">
        <v>0</v>
      </c>
      <c r="IE39" s="188">
        <v>1101</v>
      </c>
      <c r="IF39" s="188">
        <v>0</v>
      </c>
      <c r="IG39" s="188">
        <v>0</v>
      </c>
      <c r="IH39" s="188">
        <v>0</v>
      </c>
      <c r="IJ39" s="188">
        <v>0</v>
      </c>
      <c r="IK39" s="188">
        <v>0</v>
      </c>
      <c r="IL39" s="188">
        <v>1037</v>
      </c>
      <c r="IM39" s="188">
        <v>384</v>
      </c>
      <c r="IN39" s="188">
        <v>0</v>
      </c>
      <c r="IO39" s="188">
        <v>0</v>
      </c>
      <c r="IP39" s="188">
        <v>1375</v>
      </c>
      <c r="IQ39" s="188">
        <v>0</v>
      </c>
      <c r="IR39" s="188">
        <v>0</v>
      </c>
      <c r="IS39" s="188">
        <v>0</v>
      </c>
      <c r="IU39" s="188">
        <v>0</v>
      </c>
      <c r="IV39" s="188">
        <v>0</v>
      </c>
      <c r="IW39" s="188">
        <v>6317</v>
      </c>
      <c r="IX39" s="188">
        <v>797</v>
      </c>
      <c r="IY39" s="188">
        <v>0</v>
      </c>
      <c r="IZ39" s="188">
        <v>0</v>
      </c>
      <c r="JA39" s="188">
        <v>1127</v>
      </c>
      <c r="JB39" s="188">
        <v>0</v>
      </c>
      <c r="JC39" s="188">
        <v>0</v>
      </c>
      <c r="JD39" s="188">
        <v>0</v>
      </c>
      <c r="JF39" s="188">
        <v>0</v>
      </c>
      <c r="JG39" s="188">
        <v>0</v>
      </c>
      <c r="JH39" s="188">
        <v>6117</v>
      </c>
      <c r="JI39" s="188">
        <v>1097</v>
      </c>
      <c r="JJ39" s="188">
        <v>0</v>
      </c>
      <c r="JK39" s="188">
        <v>0</v>
      </c>
      <c r="JL39" s="188">
        <v>1039</v>
      </c>
      <c r="JM39" s="188">
        <v>0</v>
      </c>
      <c r="JN39" s="188">
        <v>0</v>
      </c>
      <c r="JO39" s="188">
        <v>0</v>
      </c>
      <c r="JQ39" s="188">
        <v>0</v>
      </c>
      <c r="JR39" s="188">
        <v>0</v>
      </c>
      <c r="JS39" s="188">
        <v>1073</v>
      </c>
      <c r="JT39" s="188">
        <v>524</v>
      </c>
      <c r="JU39" s="188">
        <v>0</v>
      </c>
      <c r="JV39" s="188">
        <v>0</v>
      </c>
      <c r="JW39" s="188">
        <v>1389</v>
      </c>
      <c r="JX39" s="188">
        <v>0</v>
      </c>
      <c r="JY39" s="188">
        <v>0</v>
      </c>
      <c r="JZ39" s="188">
        <v>0</v>
      </c>
      <c r="KB39" s="188">
        <v>0</v>
      </c>
      <c r="KC39" s="188">
        <v>0</v>
      </c>
      <c r="KD39" s="188">
        <v>7597</v>
      </c>
      <c r="KE39" s="188">
        <v>689</v>
      </c>
      <c r="KF39" s="188">
        <v>0</v>
      </c>
      <c r="KG39" s="188">
        <v>0</v>
      </c>
      <c r="KH39" s="188">
        <v>1136</v>
      </c>
      <c r="KI39" s="188">
        <v>0</v>
      </c>
      <c r="KJ39" s="188">
        <v>0</v>
      </c>
      <c r="KK39" s="188">
        <v>0</v>
      </c>
      <c r="KM39" s="188">
        <v>0</v>
      </c>
      <c r="KN39" s="188">
        <v>0</v>
      </c>
      <c r="KO39" s="188">
        <v>4812</v>
      </c>
      <c r="KP39" s="188">
        <v>690</v>
      </c>
      <c r="KQ39" s="188">
        <v>0</v>
      </c>
      <c r="KR39" s="188">
        <v>0</v>
      </c>
      <c r="KS39" s="188">
        <v>977</v>
      </c>
      <c r="KT39" s="188">
        <v>0</v>
      </c>
      <c r="KU39" s="188">
        <v>0</v>
      </c>
      <c r="KV39" s="188">
        <v>0</v>
      </c>
      <c r="KX39" s="188">
        <v>0</v>
      </c>
      <c r="KY39" s="188">
        <v>0</v>
      </c>
      <c r="KZ39" s="188">
        <v>506</v>
      </c>
      <c r="LA39" s="188">
        <v>668</v>
      </c>
      <c r="LB39" s="188">
        <v>0</v>
      </c>
      <c r="LC39" s="188">
        <v>0</v>
      </c>
      <c r="LD39" s="188">
        <v>1324</v>
      </c>
      <c r="LE39" s="188">
        <v>0</v>
      </c>
      <c r="LF39" s="188">
        <v>0</v>
      </c>
      <c r="LG39" s="188">
        <v>0</v>
      </c>
      <c r="LI39" s="188">
        <v>0</v>
      </c>
      <c r="LJ39" s="188">
        <v>0</v>
      </c>
      <c r="LK39" s="188">
        <v>4988</v>
      </c>
      <c r="LL39" s="188">
        <v>653</v>
      </c>
      <c r="LM39" s="188">
        <v>0</v>
      </c>
      <c r="LN39" s="188">
        <v>0</v>
      </c>
      <c r="LO39" s="188">
        <v>996</v>
      </c>
      <c r="LP39" s="188">
        <v>0</v>
      </c>
      <c r="LQ39" s="188">
        <v>0</v>
      </c>
      <c r="LR39" s="188">
        <v>0</v>
      </c>
      <c r="LT39" s="188">
        <v>0</v>
      </c>
      <c r="LU39" s="188">
        <v>0</v>
      </c>
      <c r="LV39" s="188">
        <v>1153</v>
      </c>
      <c r="LW39" s="188">
        <v>700</v>
      </c>
      <c r="LX39" s="188">
        <v>0</v>
      </c>
      <c r="LY39" s="188">
        <v>0</v>
      </c>
      <c r="LZ39" s="188">
        <v>1344</v>
      </c>
      <c r="MA39" s="188">
        <v>0</v>
      </c>
      <c r="MB39" s="188">
        <v>0</v>
      </c>
      <c r="MC39" s="188">
        <v>0</v>
      </c>
    </row>
    <row r="40" spans="2:341">
      <c r="B40" s="208">
        <f t="shared" si="11"/>
        <v>0</v>
      </c>
      <c r="C40" s="208">
        <f t="shared" si="12"/>
        <v>0</v>
      </c>
      <c r="D40" s="208">
        <f t="shared" si="13"/>
        <v>3378.6666666666665</v>
      </c>
      <c r="E40" s="208">
        <f t="shared" si="14"/>
        <v>687.3</v>
      </c>
      <c r="F40" s="208">
        <f t="shared" si="15"/>
        <v>0</v>
      </c>
      <c r="G40" s="208">
        <f t="shared" si="16"/>
        <v>0</v>
      </c>
      <c r="H40" s="208">
        <f t="shared" si="17"/>
        <v>1143.4333333333334</v>
      </c>
      <c r="I40" s="208">
        <f t="shared" si="18"/>
        <v>0</v>
      </c>
      <c r="J40" s="208">
        <f t="shared" si="19"/>
        <v>0</v>
      </c>
      <c r="K40" s="208">
        <f t="shared" si="20"/>
        <v>0</v>
      </c>
      <c r="M40" s="188">
        <v>0</v>
      </c>
      <c r="N40" s="188">
        <v>0</v>
      </c>
      <c r="O40" s="188">
        <v>922</v>
      </c>
      <c r="P40" s="188">
        <v>537</v>
      </c>
      <c r="Q40" s="188">
        <v>0</v>
      </c>
      <c r="R40" s="188">
        <v>0</v>
      </c>
      <c r="S40" s="188">
        <v>1298</v>
      </c>
      <c r="T40" s="188">
        <v>0</v>
      </c>
      <c r="U40" s="188">
        <v>0</v>
      </c>
      <c r="V40" s="188">
        <v>0</v>
      </c>
      <c r="X40" s="188">
        <v>0</v>
      </c>
      <c r="Y40" s="188">
        <v>0</v>
      </c>
      <c r="Z40" s="188">
        <v>2299</v>
      </c>
      <c r="AA40" s="188">
        <v>552</v>
      </c>
      <c r="AB40" s="188">
        <v>0</v>
      </c>
      <c r="AC40" s="188">
        <v>0</v>
      </c>
      <c r="AD40" s="188">
        <v>1078</v>
      </c>
      <c r="AE40" s="188">
        <v>0</v>
      </c>
      <c r="AF40" s="188">
        <v>0</v>
      </c>
      <c r="AG40" s="188">
        <v>0</v>
      </c>
      <c r="AI40" s="188">
        <v>0</v>
      </c>
      <c r="AJ40" s="188">
        <v>0</v>
      </c>
      <c r="AK40" s="188">
        <v>6493</v>
      </c>
      <c r="AL40" s="188">
        <v>723</v>
      </c>
      <c r="AM40" s="188">
        <v>0</v>
      </c>
      <c r="AN40" s="188">
        <v>0</v>
      </c>
      <c r="AO40" s="188">
        <v>937</v>
      </c>
      <c r="AP40" s="188">
        <v>0</v>
      </c>
      <c r="AQ40" s="188">
        <v>0</v>
      </c>
      <c r="AR40" s="188">
        <v>0</v>
      </c>
      <c r="AT40" s="188">
        <v>0</v>
      </c>
      <c r="AU40" s="188">
        <v>0</v>
      </c>
      <c r="AV40" s="188">
        <v>1777</v>
      </c>
      <c r="AW40" s="188">
        <v>525</v>
      </c>
      <c r="AX40" s="188">
        <v>0</v>
      </c>
      <c r="AY40" s="188">
        <v>0</v>
      </c>
      <c r="AZ40" s="188">
        <v>1332</v>
      </c>
      <c r="BA40" s="188">
        <v>0</v>
      </c>
      <c r="BB40" s="188">
        <v>0</v>
      </c>
      <c r="BC40" s="188">
        <v>0</v>
      </c>
      <c r="BE40" s="188">
        <v>0</v>
      </c>
      <c r="BF40" s="188">
        <v>0</v>
      </c>
      <c r="BG40" s="188">
        <v>6391</v>
      </c>
      <c r="BH40" s="188">
        <v>1365</v>
      </c>
      <c r="BI40" s="188">
        <v>0</v>
      </c>
      <c r="BJ40" s="188">
        <v>0</v>
      </c>
      <c r="BK40" s="188">
        <v>1068</v>
      </c>
      <c r="BL40" s="188">
        <v>0</v>
      </c>
      <c r="BM40" s="188">
        <v>0</v>
      </c>
      <c r="BN40" s="188">
        <v>0</v>
      </c>
      <c r="BP40" s="188">
        <v>0</v>
      </c>
      <c r="BQ40" s="188">
        <v>0</v>
      </c>
      <c r="BR40" s="188">
        <v>686</v>
      </c>
      <c r="BS40" s="188">
        <v>495</v>
      </c>
      <c r="BT40" s="188">
        <v>0</v>
      </c>
      <c r="BU40" s="188">
        <v>0</v>
      </c>
      <c r="BV40" s="188">
        <v>1238</v>
      </c>
      <c r="BW40" s="188">
        <v>0</v>
      </c>
      <c r="BX40" s="188">
        <v>0</v>
      </c>
      <c r="BY40" s="188">
        <v>0</v>
      </c>
      <c r="CA40" s="188">
        <v>0</v>
      </c>
      <c r="CB40" s="188">
        <v>0</v>
      </c>
      <c r="CC40" s="188">
        <v>7511</v>
      </c>
      <c r="CD40" s="188">
        <v>1081</v>
      </c>
      <c r="CE40" s="188">
        <v>0</v>
      </c>
      <c r="CF40" s="188">
        <v>0</v>
      </c>
      <c r="CG40" s="188">
        <v>1045</v>
      </c>
      <c r="CH40" s="188">
        <v>0</v>
      </c>
      <c r="CI40" s="188">
        <v>0</v>
      </c>
      <c r="CJ40" s="188">
        <v>0</v>
      </c>
      <c r="CL40" s="188">
        <v>0</v>
      </c>
      <c r="CM40" s="188">
        <v>0</v>
      </c>
      <c r="CN40" s="188">
        <v>6416</v>
      </c>
      <c r="CO40" s="188">
        <v>1107</v>
      </c>
      <c r="CP40" s="188">
        <v>0</v>
      </c>
      <c r="CQ40" s="188">
        <v>0</v>
      </c>
      <c r="CR40" s="188">
        <v>1068</v>
      </c>
      <c r="CS40" s="188">
        <v>0</v>
      </c>
      <c r="CT40" s="188">
        <v>0</v>
      </c>
      <c r="CU40" s="188">
        <v>0</v>
      </c>
      <c r="CW40" s="188">
        <v>0</v>
      </c>
      <c r="CX40" s="188">
        <v>0</v>
      </c>
      <c r="CY40" s="188">
        <v>1876</v>
      </c>
      <c r="CZ40" s="188">
        <v>709</v>
      </c>
      <c r="DA40" s="188">
        <v>0</v>
      </c>
      <c r="DB40" s="188">
        <v>0</v>
      </c>
      <c r="DC40" s="188">
        <v>1431</v>
      </c>
      <c r="DD40" s="188">
        <v>0</v>
      </c>
      <c r="DE40" s="188">
        <v>0</v>
      </c>
      <c r="DF40" s="188">
        <v>0</v>
      </c>
      <c r="DH40" s="188">
        <v>0</v>
      </c>
      <c r="DI40" s="188">
        <v>0</v>
      </c>
      <c r="DJ40" s="188">
        <v>1847</v>
      </c>
      <c r="DK40" s="188">
        <v>743</v>
      </c>
      <c r="DL40" s="188">
        <v>0</v>
      </c>
      <c r="DM40" s="188">
        <v>0</v>
      </c>
      <c r="DN40" s="188">
        <f t="shared" si="21"/>
        <v>0</v>
      </c>
      <c r="DO40" s="188">
        <v>0</v>
      </c>
      <c r="DP40" s="188">
        <v>0</v>
      </c>
      <c r="DQ40" s="188">
        <v>0</v>
      </c>
      <c r="DS40" s="188">
        <v>0</v>
      </c>
      <c r="DT40" s="188">
        <v>0</v>
      </c>
      <c r="DU40" s="188">
        <v>1016</v>
      </c>
      <c r="DV40" s="188">
        <v>533</v>
      </c>
      <c r="DW40" s="188">
        <v>0</v>
      </c>
      <c r="DX40" s="188">
        <v>0</v>
      </c>
      <c r="DY40" s="188">
        <v>926</v>
      </c>
      <c r="DZ40" s="188">
        <v>0</v>
      </c>
      <c r="EA40" s="188">
        <v>0</v>
      </c>
      <c r="EB40" s="188">
        <v>0</v>
      </c>
      <c r="ED40" s="188">
        <v>0</v>
      </c>
      <c r="EE40" s="188">
        <v>0</v>
      </c>
      <c r="EF40" s="188">
        <v>853</v>
      </c>
      <c r="EG40" s="188">
        <v>375</v>
      </c>
      <c r="EH40" s="188">
        <v>0</v>
      </c>
      <c r="EI40" s="188">
        <v>0</v>
      </c>
      <c r="EJ40" s="188">
        <v>1296</v>
      </c>
      <c r="EK40" s="188">
        <v>0</v>
      </c>
      <c r="EL40" s="188">
        <v>0</v>
      </c>
      <c r="EM40" s="188">
        <v>0</v>
      </c>
      <c r="EO40" s="188">
        <v>0</v>
      </c>
      <c r="EP40" s="188">
        <v>0</v>
      </c>
      <c r="EQ40" s="188">
        <v>3801</v>
      </c>
      <c r="ER40" s="188">
        <v>556</v>
      </c>
      <c r="ES40" s="188">
        <v>0</v>
      </c>
      <c r="ET40" s="188">
        <v>0</v>
      </c>
      <c r="EU40" s="188">
        <v>1329</v>
      </c>
      <c r="EV40" s="188">
        <v>0</v>
      </c>
      <c r="EW40" s="188">
        <v>0</v>
      </c>
      <c r="EX40" s="188">
        <v>0</v>
      </c>
      <c r="EZ40" s="188">
        <v>0</v>
      </c>
      <c r="FA40" s="188">
        <v>0</v>
      </c>
      <c r="FB40" s="188">
        <v>3500</v>
      </c>
      <c r="FC40" s="188">
        <v>797</v>
      </c>
      <c r="FD40" s="188">
        <v>0</v>
      </c>
      <c r="FE40" s="188">
        <v>0</v>
      </c>
      <c r="FF40" s="188">
        <v>1051</v>
      </c>
      <c r="FG40" s="188">
        <v>0</v>
      </c>
      <c r="FH40" s="188">
        <v>0</v>
      </c>
      <c r="FI40" s="188">
        <v>0</v>
      </c>
      <c r="FK40" s="188">
        <v>0</v>
      </c>
      <c r="FL40" s="188">
        <v>0</v>
      </c>
      <c r="FM40" s="188">
        <v>4701</v>
      </c>
      <c r="FN40" s="188">
        <v>523</v>
      </c>
      <c r="FO40" s="188">
        <v>0</v>
      </c>
      <c r="FP40" s="188">
        <v>0</v>
      </c>
      <c r="FQ40" s="188">
        <v>1018</v>
      </c>
      <c r="FR40" s="188">
        <v>0</v>
      </c>
      <c r="FS40" s="188">
        <v>0</v>
      </c>
      <c r="FT40" s="188">
        <v>0</v>
      </c>
      <c r="FV40" s="188">
        <v>0</v>
      </c>
      <c r="FW40" s="188">
        <v>0</v>
      </c>
      <c r="FX40" s="188">
        <v>1063</v>
      </c>
      <c r="FY40" s="188">
        <v>610</v>
      </c>
      <c r="FZ40" s="188">
        <v>0</v>
      </c>
      <c r="GA40" s="188">
        <v>0</v>
      </c>
      <c r="GB40" s="188">
        <v>1167</v>
      </c>
      <c r="GC40" s="188">
        <v>0</v>
      </c>
      <c r="GD40" s="188">
        <v>0</v>
      </c>
      <c r="GE40" s="188">
        <v>0</v>
      </c>
      <c r="GG40" s="188">
        <v>0</v>
      </c>
      <c r="GH40" s="188">
        <v>0</v>
      </c>
      <c r="GI40" s="188">
        <v>6445</v>
      </c>
      <c r="GJ40" s="188">
        <v>501</v>
      </c>
      <c r="GK40" s="188">
        <v>0</v>
      </c>
      <c r="GL40" s="188">
        <v>0</v>
      </c>
      <c r="GM40" s="188">
        <v>1141</v>
      </c>
      <c r="GN40" s="188">
        <v>0</v>
      </c>
      <c r="GO40" s="188">
        <v>0</v>
      </c>
      <c r="GP40" s="188">
        <v>0</v>
      </c>
      <c r="GR40" s="188">
        <v>0</v>
      </c>
      <c r="GS40" s="188">
        <v>0</v>
      </c>
      <c r="GT40" s="188">
        <v>1291</v>
      </c>
      <c r="GU40" s="188">
        <v>654</v>
      </c>
      <c r="GV40" s="188">
        <v>0</v>
      </c>
      <c r="GW40" s="188">
        <v>0</v>
      </c>
      <c r="GX40" s="188">
        <v>1365</v>
      </c>
      <c r="GY40" s="188">
        <v>0</v>
      </c>
      <c r="GZ40" s="188">
        <v>0</v>
      </c>
      <c r="HA40" s="188">
        <v>0</v>
      </c>
      <c r="HC40" s="188">
        <v>0</v>
      </c>
      <c r="HD40" s="188">
        <v>0</v>
      </c>
      <c r="HE40" s="188">
        <v>903</v>
      </c>
      <c r="HF40" s="188">
        <v>156</v>
      </c>
      <c r="HG40" s="188">
        <v>0</v>
      </c>
      <c r="HH40" s="188">
        <v>0</v>
      </c>
      <c r="HI40" s="188">
        <v>1369</v>
      </c>
      <c r="HJ40" s="188">
        <v>0</v>
      </c>
      <c r="HK40" s="188">
        <v>0</v>
      </c>
      <c r="HL40" s="188">
        <v>0</v>
      </c>
      <c r="HN40" s="188">
        <v>0</v>
      </c>
      <c r="HO40" s="188">
        <v>0</v>
      </c>
      <c r="HP40" s="188">
        <v>1084</v>
      </c>
      <c r="HQ40" s="188">
        <v>526</v>
      </c>
      <c r="HR40" s="188">
        <v>0</v>
      </c>
      <c r="HS40" s="188">
        <v>0</v>
      </c>
      <c r="HT40" s="188">
        <v>1337</v>
      </c>
      <c r="HU40" s="188">
        <v>0</v>
      </c>
      <c r="HV40" s="188">
        <v>0</v>
      </c>
      <c r="HW40" s="188">
        <v>0</v>
      </c>
      <c r="HY40" s="188">
        <v>0</v>
      </c>
      <c r="HZ40" s="188">
        <v>0</v>
      </c>
      <c r="IA40" s="188">
        <v>6552</v>
      </c>
      <c r="IB40" s="188">
        <v>1079</v>
      </c>
      <c r="IC40" s="188">
        <v>0</v>
      </c>
      <c r="ID40" s="188">
        <v>0</v>
      </c>
      <c r="IE40" s="188">
        <v>1101</v>
      </c>
      <c r="IF40" s="188">
        <v>0</v>
      </c>
      <c r="IG40" s="188">
        <v>0</v>
      </c>
      <c r="IH40" s="188">
        <v>0</v>
      </c>
      <c r="IJ40" s="188">
        <v>0</v>
      </c>
      <c r="IK40" s="188">
        <v>0</v>
      </c>
      <c r="IL40" s="188">
        <v>1126</v>
      </c>
      <c r="IM40" s="188">
        <v>438</v>
      </c>
      <c r="IN40" s="188">
        <v>0</v>
      </c>
      <c r="IO40" s="188">
        <v>0</v>
      </c>
      <c r="IP40" s="188">
        <v>1375</v>
      </c>
      <c r="IQ40" s="188">
        <v>0</v>
      </c>
      <c r="IR40" s="188">
        <v>0</v>
      </c>
      <c r="IS40" s="188">
        <v>0</v>
      </c>
      <c r="IU40" s="188">
        <v>0</v>
      </c>
      <c r="IV40" s="188">
        <v>0</v>
      </c>
      <c r="IW40" s="188">
        <v>6367</v>
      </c>
      <c r="IX40" s="188">
        <v>862</v>
      </c>
      <c r="IY40" s="188">
        <v>0</v>
      </c>
      <c r="IZ40" s="188">
        <v>0</v>
      </c>
      <c r="JA40" s="188">
        <v>1127</v>
      </c>
      <c r="JB40" s="188">
        <v>0</v>
      </c>
      <c r="JC40" s="188">
        <v>0</v>
      </c>
      <c r="JD40" s="188">
        <v>0</v>
      </c>
      <c r="JF40" s="188">
        <v>0</v>
      </c>
      <c r="JG40" s="188">
        <v>0</v>
      </c>
      <c r="JH40" s="188">
        <v>6206</v>
      </c>
      <c r="JI40" s="188">
        <v>1113</v>
      </c>
      <c r="JJ40" s="188">
        <v>0</v>
      </c>
      <c r="JK40" s="188">
        <v>0</v>
      </c>
      <c r="JL40" s="188">
        <v>1039</v>
      </c>
      <c r="JM40" s="188">
        <v>0</v>
      </c>
      <c r="JN40" s="188">
        <v>0</v>
      </c>
      <c r="JO40" s="188">
        <v>0</v>
      </c>
      <c r="JQ40" s="188">
        <v>0</v>
      </c>
      <c r="JR40" s="188">
        <v>0</v>
      </c>
      <c r="JS40" s="188">
        <v>1093</v>
      </c>
      <c r="JT40" s="188">
        <v>532</v>
      </c>
      <c r="JU40" s="188">
        <v>0</v>
      </c>
      <c r="JV40" s="188">
        <v>0</v>
      </c>
      <c r="JW40" s="188">
        <v>1389</v>
      </c>
      <c r="JX40" s="188">
        <v>0</v>
      </c>
      <c r="JY40" s="188">
        <v>0</v>
      </c>
      <c r="JZ40" s="188">
        <v>0</v>
      </c>
      <c r="KB40" s="188">
        <v>0</v>
      </c>
      <c r="KC40" s="188">
        <v>0</v>
      </c>
      <c r="KD40" s="188">
        <v>7642</v>
      </c>
      <c r="KE40" s="188">
        <v>727</v>
      </c>
      <c r="KF40" s="188">
        <v>0</v>
      </c>
      <c r="KG40" s="188">
        <v>0</v>
      </c>
      <c r="KH40" s="188">
        <v>1136</v>
      </c>
      <c r="KI40" s="188">
        <v>0</v>
      </c>
      <c r="KJ40" s="188">
        <v>0</v>
      </c>
      <c r="KK40" s="188">
        <v>0</v>
      </c>
      <c r="KM40" s="188">
        <v>0</v>
      </c>
      <c r="KN40" s="188">
        <v>0</v>
      </c>
      <c r="KO40" s="188">
        <v>4790</v>
      </c>
      <c r="KP40" s="188">
        <v>700</v>
      </c>
      <c r="KQ40" s="188">
        <v>0</v>
      </c>
      <c r="KR40" s="188">
        <v>0</v>
      </c>
      <c r="KS40" s="188">
        <v>977</v>
      </c>
      <c r="KT40" s="188">
        <v>0</v>
      </c>
      <c r="KU40" s="188">
        <v>0</v>
      </c>
      <c r="KV40" s="188">
        <v>0</v>
      </c>
      <c r="KX40" s="188">
        <v>0</v>
      </c>
      <c r="KY40" s="188">
        <v>0</v>
      </c>
      <c r="KZ40" s="188">
        <v>530</v>
      </c>
      <c r="LA40" s="188">
        <v>663</v>
      </c>
      <c r="LB40" s="188">
        <v>0</v>
      </c>
      <c r="LC40" s="188">
        <v>0</v>
      </c>
      <c r="LD40" s="188">
        <v>1325</v>
      </c>
      <c r="LE40" s="188">
        <v>0</v>
      </c>
      <c r="LF40" s="188">
        <v>0</v>
      </c>
      <c r="LG40" s="188">
        <v>0</v>
      </c>
      <c r="LI40" s="188">
        <v>0</v>
      </c>
      <c r="LJ40" s="188">
        <v>0</v>
      </c>
      <c r="LK40" s="188">
        <v>5006</v>
      </c>
      <c r="LL40" s="188">
        <v>672</v>
      </c>
      <c r="LM40" s="188">
        <v>0</v>
      </c>
      <c r="LN40" s="188">
        <v>0</v>
      </c>
      <c r="LO40" s="188">
        <v>996</v>
      </c>
      <c r="LP40" s="188">
        <v>0</v>
      </c>
      <c r="LQ40" s="188">
        <v>0</v>
      </c>
      <c r="LR40" s="188">
        <v>0</v>
      </c>
      <c r="LT40" s="188">
        <v>0</v>
      </c>
      <c r="LU40" s="188">
        <v>0</v>
      </c>
      <c r="LV40" s="188">
        <v>1173</v>
      </c>
      <c r="LW40" s="188">
        <v>765</v>
      </c>
      <c r="LX40" s="188">
        <v>0</v>
      </c>
      <c r="LY40" s="188">
        <v>0</v>
      </c>
      <c r="LZ40" s="188">
        <v>1344</v>
      </c>
      <c r="MA40" s="188">
        <v>0</v>
      </c>
      <c r="MB40" s="188">
        <v>0</v>
      </c>
      <c r="MC40" s="188">
        <v>0</v>
      </c>
    </row>
    <row r="41" spans="2:341">
      <c r="B41" s="208">
        <f t="shared" si="11"/>
        <v>0</v>
      </c>
      <c r="C41" s="208">
        <f t="shared" si="12"/>
        <v>0</v>
      </c>
      <c r="D41" s="208">
        <f t="shared" si="13"/>
        <v>3394.9666666666667</v>
      </c>
      <c r="E41" s="208">
        <f t="shared" si="14"/>
        <v>690.56666666666672</v>
      </c>
      <c r="F41" s="208">
        <f t="shared" si="15"/>
        <v>0</v>
      </c>
      <c r="G41" s="208">
        <f t="shared" si="16"/>
        <v>0</v>
      </c>
      <c r="H41" s="208">
        <f t="shared" si="17"/>
        <v>1143.5333333333333</v>
      </c>
      <c r="I41" s="208">
        <f t="shared" si="18"/>
        <v>0</v>
      </c>
      <c r="J41" s="208">
        <f t="shared" si="19"/>
        <v>0</v>
      </c>
      <c r="K41" s="208">
        <f t="shared" si="20"/>
        <v>0</v>
      </c>
      <c r="M41" s="188">
        <v>0</v>
      </c>
      <c r="N41" s="188">
        <v>0</v>
      </c>
      <c r="O41" s="188">
        <v>915</v>
      </c>
      <c r="P41" s="188">
        <v>501</v>
      </c>
      <c r="Q41" s="188">
        <v>0</v>
      </c>
      <c r="R41" s="188">
        <v>0</v>
      </c>
      <c r="S41" s="188">
        <v>1294</v>
      </c>
      <c r="T41" s="188">
        <v>0</v>
      </c>
      <c r="U41" s="188">
        <v>0</v>
      </c>
      <c r="V41" s="188">
        <v>0</v>
      </c>
      <c r="X41" s="188">
        <v>0</v>
      </c>
      <c r="Y41" s="188">
        <v>0</v>
      </c>
      <c r="Z41" s="188">
        <v>2357</v>
      </c>
      <c r="AA41" s="188">
        <v>558</v>
      </c>
      <c r="AB41" s="188">
        <v>0</v>
      </c>
      <c r="AC41" s="188">
        <v>0</v>
      </c>
      <c r="AD41" s="188">
        <v>1078</v>
      </c>
      <c r="AE41" s="188">
        <v>0</v>
      </c>
      <c r="AF41" s="188">
        <v>0</v>
      </c>
      <c r="AG41" s="188">
        <v>0</v>
      </c>
      <c r="AI41" s="188">
        <v>0</v>
      </c>
      <c r="AJ41" s="188">
        <v>0</v>
      </c>
      <c r="AK41" s="188">
        <v>6559</v>
      </c>
      <c r="AL41" s="188">
        <v>727</v>
      </c>
      <c r="AM41" s="188">
        <v>0</v>
      </c>
      <c r="AN41" s="188">
        <v>0</v>
      </c>
      <c r="AO41" s="188">
        <v>937</v>
      </c>
      <c r="AP41" s="188">
        <v>0</v>
      </c>
      <c r="AQ41" s="188">
        <v>0</v>
      </c>
      <c r="AR41" s="188">
        <v>0</v>
      </c>
      <c r="AT41" s="188">
        <v>0</v>
      </c>
      <c r="AU41" s="188">
        <v>0</v>
      </c>
      <c r="AV41" s="188">
        <v>1783</v>
      </c>
      <c r="AW41" s="188">
        <v>543</v>
      </c>
      <c r="AX41" s="188">
        <v>0</v>
      </c>
      <c r="AY41" s="188">
        <v>0</v>
      </c>
      <c r="AZ41" s="188">
        <v>1332</v>
      </c>
      <c r="BA41" s="188">
        <v>0</v>
      </c>
      <c r="BB41" s="188">
        <v>0</v>
      </c>
      <c r="BC41" s="188">
        <v>0</v>
      </c>
      <c r="BE41" s="188">
        <v>0</v>
      </c>
      <c r="BF41" s="188">
        <v>0</v>
      </c>
      <c r="BG41" s="188">
        <v>6382</v>
      </c>
      <c r="BH41" s="188">
        <v>1412</v>
      </c>
      <c r="BI41" s="188">
        <v>0</v>
      </c>
      <c r="BJ41" s="188">
        <v>0</v>
      </c>
      <c r="BK41" s="188">
        <v>1068</v>
      </c>
      <c r="BL41" s="188">
        <v>0</v>
      </c>
      <c r="BM41" s="188">
        <v>0</v>
      </c>
      <c r="BN41" s="188">
        <v>0</v>
      </c>
      <c r="BP41" s="188">
        <v>0</v>
      </c>
      <c r="BQ41" s="188">
        <v>0</v>
      </c>
      <c r="BR41" s="188">
        <v>679</v>
      </c>
      <c r="BS41" s="188">
        <v>520</v>
      </c>
      <c r="BT41" s="188">
        <v>0</v>
      </c>
      <c r="BU41" s="188">
        <v>0</v>
      </c>
      <c r="BV41" s="188">
        <v>1238</v>
      </c>
      <c r="BW41" s="188">
        <v>0</v>
      </c>
      <c r="BX41" s="188">
        <v>0</v>
      </c>
      <c r="BY41" s="188">
        <v>0</v>
      </c>
      <c r="CA41" s="188">
        <v>0</v>
      </c>
      <c r="CB41" s="188">
        <v>0</v>
      </c>
      <c r="CC41" s="188">
        <v>7611</v>
      </c>
      <c r="CD41" s="188">
        <v>1088</v>
      </c>
      <c r="CE41" s="188">
        <v>0</v>
      </c>
      <c r="CF41" s="188">
        <v>0</v>
      </c>
      <c r="CG41" s="188">
        <v>1045</v>
      </c>
      <c r="CH41" s="188">
        <v>0</v>
      </c>
      <c r="CI41" s="188">
        <v>0</v>
      </c>
      <c r="CJ41" s="188">
        <v>0</v>
      </c>
      <c r="CL41" s="188">
        <v>0</v>
      </c>
      <c r="CM41" s="188">
        <v>0</v>
      </c>
      <c r="CN41" s="188">
        <v>6421</v>
      </c>
      <c r="CO41" s="188">
        <v>1132</v>
      </c>
      <c r="CP41" s="188">
        <v>0</v>
      </c>
      <c r="CQ41" s="188">
        <v>0</v>
      </c>
      <c r="CR41" s="188">
        <v>1068</v>
      </c>
      <c r="CS41" s="188">
        <v>0</v>
      </c>
      <c r="CT41" s="188">
        <v>0</v>
      </c>
      <c r="CU41" s="188">
        <v>0</v>
      </c>
      <c r="CW41" s="188">
        <v>0</v>
      </c>
      <c r="CX41" s="188">
        <v>0</v>
      </c>
      <c r="CY41" s="188">
        <v>1896</v>
      </c>
      <c r="CZ41" s="188">
        <v>690</v>
      </c>
      <c r="DA41" s="188">
        <v>0</v>
      </c>
      <c r="DB41" s="188">
        <v>0</v>
      </c>
      <c r="DC41" s="188">
        <v>1430</v>
      </c>
      <c r="DD41" s="188">
        <v>0</v>
      </c>
      <c r="DE41" s="188">
        <v>0</v>
      </c>
      <c r="DF41" s="188">
        <v>0</v>
      </c>
      <c r="DH41" s="188">
        <v>0</v>
      </c>
      <c r="DI41" s="188">
        <v>0</v>
      </c>
      <c r="DJ41" s="188">
        <v>1912</v>
      </c>
      <c r="DK41" s="188">
        <v>761</v>
      </c>
      <c r="DL41" s="188">
        <v>0</v>
      </c>
      <c r="DM41" s="188">
        <v>0</v>
      </c>
      <c r="DN41" s="188">
        <f t="shared" si="21"/>
        <v>0</v>
      </c>
      <c r="DO41" s="188">
        <v>0</v>
      </c>
      <c r="DP41" s="188">
        <v>0</v>
      </c>
      <c r="DQ41" s="188">
        <v>0</v>
      </c>
      <c r="DS41" s="188">
        <v>0</v>
      </c>
      <c r="DT41" s="188">
        <v>0</v>
      </c>
      <c r="DU41" s="188">
        <v>1011</v>
      </c>
      <c r="DV41" s="188">
        <v>515</v>
      </c>
      <c r="DW41" s="188">
        <v>0</v>
      </c>
      <c r="DX41" s="188">
        <v>0</v>
      </c>
      <c r="DY41" s="188">
        <v>926</v>
      </c>
      <c r="DZ41" s="188">
        <v>0</v>
      </c>
      <c r="EA41" s="188">
        <v>0</v>
      </c>
      <c r="EB41" s="188">
        <v>0</v>
      </c>
      <c r="ED41" s="188">
        <v>0</v>
      </c>
      <c r="EE41" s="188">
        <v>0</v>
      </c>
      <c r="EF41" s="188">
        <v>845</v>
      </c>
      <c r="EG41" s="188">
        <v>362</v>
      </c>
      <c r="EH41" s="188">
        <v>0</v>
      </c>
      <c r="EI41" s="188">
        <v>0</v>
      </c>
      <c r="EJ41" s="188">
        <v>1296</v>
      </c>
      <c r="EK41" s="188">
        <v>0</v>
      </c>
      <c r="EL41" s="188">
        <v>0</v>
      </c>
      <c r="EM41" s="188">
        <v>0</v>
      </c>
      <c r="EO41" s="188">
        <v>0</v>
      </c>
      <c r="EP41" s="188">
        <v>0</v>
      </c>
      <c r="EQ41" s="188">
        <v>3720</v>
      </c>
      <c r="ER41" s="188">
        <v>510</v>
      </c>
      <c r="ES41" s="188">
        <v>0</v>
      </c>
      <c r="ET41" s="188">
        <v>0</v>
      </c>
      <c r="EU41" s="188">
        <v>1329</v>
      </c>
      <c r="EV41" s="188">
        <v>0</v>
      </c>
      <c r="EW41" s="188">
        <v>0</v>
      </c>
      <c r="EX41" s="188">
        <v>0</v>
      </c>
      <c r="EZ41" s="188">
        <v>0</v>
      </c>
      <c r="FA41" s="188">
        <v>0</v>
      </c>
      <c r="FB41" s="188">
        <v>3519</v>
      </c>
      <c r="FC41" s="188">
        <v>834</v>
      </c>
      <c r="FD41" s="188">
        <v>0</v>
      </c>
      <c r="FE41" s="188">
        <v>0</v>
      </c>
      <c r="FF41" s="188">
        <v>1051</v>
      </c>
      <c r="FG41" s="188">
        <v>0</v>
      </c>
      <c r="FH41" s="188">
        <v>0</v>
      </c>
      <c r="FI41" s="188">
        <v>0</v>
      </c>
      <c r="FK41" s="188">
        <v>0</v>
      </c>
      <c r="FL41" s="188">
        <v>0</v>
      </c>
      <c r="FM41" s="188">
        <v>4669</v>
      </c>
      <c r="FN41" s="188">
        <v>506</v>
      </c>
      <c r="FO41" s="188">
        <v>0</v>
      </c>
      <c r="FP41" s="188">
        <v>0</v>
      </c>
      <c r="FQ41" s="188">
        <v>1018</v>
      </c>
      <c r="FR41" s="188">
        <v>0</v>
      </c>
      <c r="FS41" s="188">
        <v>0</v>
      </c>
      <c r="FT41" s="188">
        <v>0</v>
      </c>
      <c r="FV41" s="188">
        <v>0</v>
      </c>
      <c r="FW41" s="188">
        <v>0</v>
      </c>
      <c r="FX41" s="188">
        <v>1074</v>
      </c>
      <c r="FY41" s="188">
        <v>628</v>
      </c>
      <c r="FZ41" s="188">
        <v>0</v>
      </c>
      <c r="GA41" s="188">
        <v>0</v>
      </c>
      <c r="GB41" s="188">
        <v>1167</v>
      </c>
      <c r="GC41" s="188">
        <v>0</v>
      </c>
      <c r="GD41" s="188">
        <v>0</v>
      </c>
      <c r="GE41" s="188">
        <v>0</v>
      </c>
      <c r="GG41" s="188">
        <v>0</v>
      </c>
      <c r="GH41" s="188">
        <v>0</v>
      </c>
      <c r="GI41" s="188">
        <v>6458</v>
      </c>
      <c r="GJ41" s="188">
        <v>502</v>
      </c>
      <c r="GK41" s="188">
        <v>0</v>
      </c>
      <c r="GL41" s="188">
        <v>0</v>
      </c>
      <c r="GM41" s="188">
        <v>1141</v>
      </c>
      <c r="GN41" s="188">
        <v>0</v>
      </c>
      <c r="GO41" s="188">
        <v>0</v>
      </c>
      <c r="GP41" s="188">
        <v>0</v>
      </c>
      <c r="GR41" s="188">
        <v>0</v>
      </c>
      <c r="GS41" s="188">
        <v>0</v>
      </c>
      <c r="GT41" s="188">
        <v>1214</v>
      </c>
      <c r="GU41" s="188">
        <v>581</v>
      </c>
      <c r="GV41" s="188">
        <v>0</v>
      </c>
      <c r="GW41" s="188">
        <v>0</v>
      </c>
      <c r="GX41" s="188">
        <v>1365</v>
      </c>
      <c r="GY41" s="188">
        <v>0</v>
      </c>
      <c r="GZ41" s="188">
        <v>0</v>
      </c>
      <c r="HA41" s="188">
        <v>0</v>
      </c>
      <c r="HC41" s="188">
        <v>0</v>
      </c>
      <c r="HD41" s="188">
        <v>0</v>
      </c>
      <c r="HE41" s="188">
        <v>942</v>
      </c>
      <c r="HF41" s="188">
        <v>172</v>
      </c>
      <c r="HG41" s="188">
        <v>0</v>
      </c>
      <c r="HH41" s="188">
        <v>0</v>
      </c>
      <c r="HI41" s="188">
        <v>1368</v>
      </c>
      <c r="HJ41" s="188">
        <v>0</v>
      </c>
      <c r="HK41" s="188">
        <v>0</v>
      </c>
      <c r="HL41" s="188">
        <v>0</v>
      </c>
      <c r="HN41" s="188">
        <v>0</v>
      </c>
      <c r="HO41" s="188">
        <v>0</v>
      </c>
      <c r="HP41" s="188">
        <v>1074</v>
      </c>
      <c r="HQ41" s="188">
        <v>517</v>
      </c>
      <c r="HR41" s="188">
        <v>0</v>
      </c>
      <c r="HS41" s="188">
        <v>0</v>
      </c>
      <c r="HT41" s="188">
        <v>1337</v>
      </c>
      <c r="HU41" s="188">
        <v>0</v>
      </c>
      <c r="HV41" s="188">
        <v>0</v>
      </c>
      <c r="HW41" s="188">
        <v>0</v>
      </c>
      <c r="HY41" s="188">
        <v>0</v>
      </c>
      <c r="HZ41" s="188">
        <v>0</v>
      </c>
      <c r="IA41" s="188">
        <v>6569</v>
      </c>
      <c r="IB41" s="188">
        <v>1070</v>
      </c>
      <c r="IC41" s="188">
        <v>0</v>
      </c>
      <c r="ID41" s="188">
        <v>0</v>
      </c>
      <c r="IE41" s="188">
        <v>1101</v>
      </c>
      <c r="IF41" s="188">
        <v>0</v>
      </c>
      <c r="IG41" s="188">
        <v>0</v>
      </c>
      <c r="IH41" s="188">
        <v>0</v>
      </c>
      <c r="IJ41" s="188">
        <v>0</v>
      </c>
      <c r="IK41" s="188">
        <v>0</v>
      </c>
      <c r="IL41" s="188">
        <v>1088</v>
      </c>
      <c r="IM41" s="188">
        <v>415</v>
      </c>
      <c r="IN41" s="188">
        <v>0</v>
      </c>
      <c r="IO41" s="188">
        <v>0</v>
      </c>
      <c r="IP41" s="188">
        <v>1375</v>
      </c>
      <c r="IQ41" s="188">
        <v>0</v>
      </c>
      <c r="IR41" s="188">
        <v>0</v>
      </c>
      <c r="IS41" s="188">
        <v>0</v>
      </c>
      <c r="IU41" s="188">
        <v>0</v>
      </c>
      <c r="IV41" s="188">
        <v>0</v>
      </c>
      <c r="IW41" s="188">
        <v>6386</v>
      </c>
      <c r="IX41" s="188">
        <v>835</v>
      </c>
      <c r="IY41" s="188">
        <v>0</v>
      </c>
      <c r="IZ41" s="188">
        <v>0</v>
      </c>
      <c r="JA41" s="188">
        <v>1127</v>
      </c>
      <c r="JB41" s="188">
        <v>0</v>
      </c>
      <c r="JC41" s="188">
        <v>0</v>
      </c>
      <c r="JD41" s="188">
        <v>0</v>
      </c>
      <c r="JF41" s="188">
        <v>0</v>
      </c>
      <c r="JG41" s="188">
        <v>0</v>
      </c>
      <c r="JH41" s="188">
        <v>6201</v>
      </c>
      <c r="JI41" s="188">
        <v>1153</v>
      </c>
      <c r="JJ41" s="188">
        <v>0</v>
      </c>
      <c r="JK41" s="188">
        <v>0</v>
      </c>
      <c r="JL41" s="188">
        <v>1039</v>
      </c>
      <c r="JM41" s="188">
        <v>0</v>
      </c>
      <c r="JN41" s="188">
        <v>0</v>
      </c>
      <c r="JO41" s="188">
        <v>0</v>
      </c>
      <c r="JQ41" s="188">
        <v>0</v>
      </c>
      <c r="JR41" s="188">
        <v>0</v>
      </c>
      <c r="JS41" s="188">
        <v>1097</v>
      </c>
      <c r="JT41" s="188">
        <v>587</v>
      </c>
      <c r="JU41" s="188">
        <v>0</v>
      </c>
      <c r="JV41" s="188">
        <v>0</v>
      </c>
      <c r="JW41" s="188">
        <v>1388</v>
      </c>
      <c r="JX41" s="188">
        <v>0</v>
      </c>
      <c r="JY41" s="188">
        <v>0</v>
      </c>
      <c r="JZ41" s="188">
        <v>0</v>
      </c>
      <c r="KB41" s="188">
        <v>0</v>
      </c>
      <c r="KC41" s="188">
        <v>0</v>
      </c>
      <c r="KD41" s="188">
        <v>7794</v>
      </c>
      <c r="KE41" s="188">
        <v>753</v>
      </c>
      <c r="KF41" s="188">
        <v>0</v>
      </c>
      <c r="KG41" s="188">
        <v>0</v>
      </c>
      <c r="KH41" s="188">
        <v>1136</v>
      </c>
      <c r="KI41" s="188">
        <v>0</v>
      </c>
      <c r="KJ41" s="188">
        <v>0</v>
      </c>
      <c r="KK41" s="188">
        <v>0</v>
      </c>
      <c r="KM41" s="188">
        <v>0</v>
      </c>
      <c r="KN41" s="188">
        <v>0</v>
      </c>
      <c r="KO41" s="188">
        <v>4885</v>
      </c>
      <c r="KP41" s="188">
        <v>720</v>
      </c>
      <c r="KQ41" s="188">
        <v>0</v>
      </c>
      <c r="KR41" s="188">
        <v>0</v>
      </c>
      <c r="KS41" s="188">
        <v>977</v>
      </c>
      <c r="KT41" s="188">
        <v>0</v>
      </c>
      <c r="KU41" s="188">
        <v>0</v>
      </c>
      <c r="KV41" s="188">
        <v>0</v>
      </c>
      <c r="KX41" s="188">
        <v>0</v>
      </c>
      <c r="KY41" s="188">
        <v>0</v>
      </c>
      <c r="KZ41" s="188">
        <v>547</v>
      </c>
      <c r="LA41" s="188">
        <v>703</v>
      </c>
      <c r="LB41" s="188">
        <v>0</v>
      </c>
      <c r="LC41" s="188">
        <v>0</v>
      </c>
      <c r="LD41" s="188">
        <v>1335</v>
      </c>
      <c r="LE41" s="188">
        <v>0</v>
      </c>
      <c r="LF41" s="188">
        <v>0</v>
      </c>
      <c r="LG41" s="188">
        <v>0</v>
      </c>
      <c r="LI41" s="188">
        <v>0</v>
      </c>
      <c r="LJ41" s="188">
        <v>0</v>
      </c>
      <c r="LK41" s="188">
        <v>5109</v>
      </c>
      <c r="LL41" s="188">
        <v>689</v>
      </c>
      <c r="LM41" s="188">
        <v>0</v>
      </c>
      <c r="LN41" s="188">
        <v>0</v>
      </c>
      <c r="LO41" s="188">
        <v>996</v>
      </c>
      <c r="LP41" s="188">
        <v>0</v>
      </c>
      <c r="LQ41" s="188">
        <v>0</v>
      </c>
      <c r="LR41" s="188">
        <v>0</v>
      </c>
      <c r="LT41" s="188">
        <v>0</v>
      </c>
      <c r="LU41" s="188">
        <v>0</v>
      </c>
      <c r="LV41" s="188">
        <v>1132</v>
      </c>
      <c r="LW41" s="188">
        <v>733</v>
      </c>
      <c r="LX41" s="188">
        <v>0</v>
      </c>
      <c r="LY41" s="188">
        <v>0</v>
      </c>
      <c r="LZ41" s="188">
        <v>1344</v>
      </c>
      <c r="MA41" s="188">
        <v>0</v>
      </c>
      <c r="MB41" s="188">
        <v>0</v>
      </c>
      <c r="MC41" s="188">
        <v>0</v>
      </c>
    </row>
    <row r="42" spans="2:341">
      <c r="B42" s="208">
        <f t="shared" si="11"/>
        <v>0</v>
      </c>
      <c r="C42" s="208">
        <f t="shared" si="12"/>
        <v>0</v>
      </c>
      <c r="D42" s="208">
        <f t="shared" si="13"/>
        <v>3415.1</v>
      </c>
      <c r="E42" s="208">
        <f t="shared" si="14"/>
        <v>691.5333333333333</v>
      </c>
      <c r="F42" s="208">
        <f t="shared" si="15"/>
        <v>0</v>
      </c>
      <c r="G42" s="208">
        <f t="shared" si="16"/>
        <v>0</v>
      </c>
      <c r="H42" s="208">
        <f t="shared" si="17"/>
        <v>1144.2</v>
      </c>
      <c r="I42" s="208">
        <f t="shared" si="18"/>
        <v>0</v>
      </c>
      <c r="J42" s="208">
        <f t="shared" si="19"/>
        <v>0</v>
      </c>
      <c r="K42" s="208">
        <f t="shared" si="20"/>
        <v>0</v>
      </c>
      <c r="M42" s="188">
        <v>0</v>
      </c>
      <c r="N42" s="188">
        <v>0</v>
      </c>
      <c r="O42" s="188">
        <v>973</v>
      </c>
      <c r="P42" s="188">
        <v>520</v>
      </c>
      <c r="Q42" s="188">
        <v>0</v>
      </c>
      <c r="R42" s="188">
        <v>0</v>
      </c>
      <c r="S42" s="188">
        <v>1297</v>
      </c>
      <c r="T42" s="188">
        <v>0</v>
      </c>
      <c r="U42" s="188">
        <v>0</v>
      </c>
      <c r="V42" s="188">
        <v>0</v>
      </c>
      <c r="X42" s="188">
        <v>0</v>
      </c>
      <c r="Y42" s="188">
        <v>0</v>
      </c>
      <c r="Z42" s="188">
        <v>2347</v>
      </c>
      <c r="AA42" s="188">
        <v>567</v>
      </c>
      <c r="AB42" s="188">
        <v>0</v>
      </c>
      <c r="AC42" s="188">
        <v>0</v>
      </c>
      <c r="AD42" s="188">
        <v>1078</v>
      </c>
      <c r="AE42" s="188">
        <v>0</v>
      </c>
      <c r="AF42" s="188">
        <v>0</v>
      </c>
      <c r="AG42" s="188">
        <v>0</v>
      </c>
      <c r="AI42" s="188">
        <v>0</v>
      </c>
      <c r="AJ42" s="188">
        <v>0</v>
      </c>
      <c r="AK42" s="188">
        <v>6481</v>
      </c>
      <c r="AL42" s="188">
        <v>640</v>
      </c>
      <c r="AM42" s="188">
        <v>0</v>
      </c>
      <c r="AN42" s="188">
        <v>0</v>
      </c>
      <c r="AO42" s="188">
        <v>937</v>
      </c>
      <c r="AP42" s="188">
        <v>0</v>
      </c>
      <c r="AQ42" s="188">
        <v>0</v>
      </c>
      <c r="AR42" s="188">
        <v>0</v>
      </c>
      <c r="AT42" s="188">
        <v>0</v>
      </c>
      <c r="AU42" s="188">
        <v>0</v>
      </c>
      <c r="AV42" s="188">
        <v>1785</v>
      </c>
      <c r="AW42" s="188">
        <v>508</v>
      </c>
      <c r="AX42" s="188">
        <v>0</v>
      </c>
      <c r="AY42" s="188">
        <v>0</v>
      </c>
      <c r="AZ42" s="188">
        <v>1332</v>
      </c>
      <c r="BA42" s="188">
        <v>0</v>
      </c>
      <c r="BB42" s="188">
        <v>0</v>
      </c>
      <c r="BC42" s="188">
        <v>0</v>
      </c>
      <c r="BE42" s="188">
        <v>0</v>
      </c>
      <c r="BF42" s="188">
        <v>0</v>
      </c>
      <c r="BG42" s="188">
        <v>6428</v>
      </c>
      <c r="BH42" s="188">
        <v>1409</v>
      </c>
      <c r="BI42" s="188">
        <v>0</v>
      </c>
      <c r="BJ42" s="188">
        <v>0</v>
      </c>
      <c r="BK42" s="188">
        <v>1068</v>
      </c>
      <c r="BL42" s="188">
        <v>0</v>
      </c>
      <c r="BM42" s="188">
        <v>0</v>
      </c>
      <c r="BN42" s="188">
        <v>0</v>
      </c>
      <c r="BP42" s="188">
        <v>0</v>
      </c>
      <c r="BQ42" s="188">
        <v>0</v>
      </c>
      <c r="BR42" s="188">
        <v>710</v>
      </c>
      <c r="BS42" s="188">
        <v>579</v>
      </c>
      <c r="BT42" s="188">
        <v>0</v>
      </c>
      <c r="BU42" s="188">
        <v>0</v>
      </c>
      <c r="BV42" s="188">
        <v>1238</v>
      </c>
      <c r="BW42" s="188">
        <v>0</v>
      </c>
      <c r="BX42" s="188">
        <v>0</v>
      </c>
      <c r="BY42" s="188">
        <v>0</v>
      </c>
      <c r="CA42" s="188">
        <v>0</v>
      </c>
      <c r="CB42" s="188">
        <v>0</v>
      </c>
      <c r="CC42" s="188">
        <v>7783</v>
      </c>
      <c r="CD42" s="188">
        <v>1063</v>
      </c>
      <c r="CE42" s="188">
        <v>0</v>
      </c>
      <c r="CF42" s="188">
        <v>0</v>
      </c>
      <c r="CG42" s="188">
        <v>1045</v>
      </c>
      <c r="CH42" s="188">
        <v>0</v>
      </c>
      <c r="CI42" s="188">
        <v>0</v>
      </c>
      <c r="CJ42" s="188">
        <v>0</v>
      </c>
      <c r="CL42" s="188">
        <v>0</v>
      </c>
      <c r="CM42" s="188">
        <v>0</v>
      </c>
      <c r="CN42" s="188">
        <v>6452</v>
      </c>
      <c r="CO42" s="188">
        <v>1180</v>
      </c>
      <c r="CP42" s="188">
        <v>0</v>
      </c>
      <c r="CQ42" s="188">
        <v>0</v>
      </c>
      <c r="CR42" s="188">
        <v>1068</v>
      </c>
      <c r="CS42" s="188">
        <v>0</v>
      </c>
      <c r="CT42" s="188">
        <v>0</v>
      </c>
      <c r="CU42" s="188">
        <v>0</v>
      </c>
      <c r="CW42" s="188">
        <v>0</v>
      </c>
      <c r="CX42" s="188">
        <v>0</v>
      </c>
      <c r="CY42" s="188">
        <v>1922</v>
      </c>
      <c r="CZ42" s="188">
        <v>694</v>
      </c>
      <c r="DA42" s="188">
        <v>0</v>
      </c>
      <c r="DB42" s="188">
        <v>0</v>
      </c>
      <c r="DC42" s="188">
        <v>1432</v>
      </c>
      <c r="DD42" s="188">
        <v>0</v>
      </c>
      <c r="DE42" s="188">
        <v>0</v>
      </c>
      <c r="DF42" s="188">
        <v>0</v>
      </c>
      <c r="DH42" s="188">
        <v>0</v>
      </c>
      <c r="DI42" s="188">
        <v>0</v>
      </c>
      <c r="DJ42" s="188">
        <v>1950</v>
      </c>
      <c r="DK42" s="188">
        <v>654</v>
      </c>
      <c r="DL42" s="188">
        <v>0</v>
      </c>
      <c r="DM42" s="188">
        <v>0</v>
      </c>
      <c r="DN42" s="188">
        <f t="shared" si="21"/>
        <v>0</v>
      </c>
      <c r="DO42" s="188">
        <v>0</v>
      </c>
      <c r="DP42" s="188">
        <v>0</v>
      </c>
      <c r="DQ42" s="188">
        <v>0</v>
      </c>
      <c r="DS42" s="188">
        <v>0</v>
      </c>
      <c r="DT42" s="188">
        <v>0</v>
      </c>
      <c r="DU42" s="188">
        <v>996</v>
      </c>
      <c r="DV42" s="188">
        <v>514</v>
      </c>
      <c r="DW42" s="188">
        <v>0</v>
      </c>
      <c r="DX42" s="188">
        <v>0</v>
      </c>
      <c r="DY42" s="188">
        <v>926</v>
      </c>
      <c r="DZ42" s="188">
        <v>0</v>
      </c>
      <c r="EA42" s="188">
        <v>0</v>
      </c>
      <c r="EB42" s="188">
        <v>0</v>
      </c>
      <c r="ED42" s="188">
        <v>0</v>
      </c>
      <c r="EE42" s="188">
        <v>0</v>
      </c>
      <c r="EF42" s="188">
        <v>865</v>
      </c>
      <c r="EG42" s="188">
        <v>385</v>
      </c>
      <c r="EH42" s="188">
        <v>0</v>
      </c>
      <c r="EI42" s="188">
        <v>0</v>
      </c>
      <c r="EJ42" s="188">
        <v>1304</v>
      </c>
      <c r="EK42" s="188">
        <v>0</v>
      </c>
      <c r="EL42" s="188">
        <v>0</v>
      </c>
      <c r="EM42" s="188">
        <v>0</v>
      </c>
      <c r="EO42" s="188">
        <v>0</v>
      </c>
      <c r="EP42" s="188">
        <v>0</v>
      </c>
      <c r="EQ42" s="188">
        <v>3622</v>
      </c>
      <c r="ER42" s="188">
        <v>490</v>
      </c>
      <c r="ES42" s="188">
        <v>0</v>
      </c>
      <c r="ET42" s="188">
        <v>0</v>
      </c>
      <c r="EU42" s="188">
        <v>1317</v>
      </c>
      <c r="EV42" s="188">
        <v>0</v>
      </c>
      <c r="EW42" s="188">
        <v>0</v>
      </c>
      <c r="EX42" s="188">
        <v>0</v>
      </c>
      <c r="EZ42" s="188">
        <v>0</v>
      </c>
      <c r="FA42" s="188">
        <v>0</v>
      </c>
      <c r="FB42" s="188">
        <v>3550</v>
      </c>
      <c r="FC42" s="188">
        <v>832</v>
      </c>
      <c r="FD42" s="188">
        <v>0</v>
      </c>
      <c r="FE42" s="188">
        <v>0</v>
      </c>
      <c r="FF42" s="188">
        <v>1051</v>
      </c>
      <c r="FG42" s="188">
        <v>0</v>
      </c>
      <c r="FH42" s="188">
        <v>0</v>
      </c>
      <c r="FI42" s="188">
        <v>0</v>
      </c>
      <c r="FK42" s="188">
        <v>0</v>
      </c>
      <c r="FL42" s="188">
        <v>0</v>
      </c>
      <c r="FM42" s="188">
        <v>4870</v>
      </c>
      <c r="FN42" s="188">
        <v>551</v>
      </c>
      <c r="FO42" s="188">
        <v>0</v>
      </c>
      <c r="FP42" s="188">
        <v>0</v>
      </c>
      <c r="FQ42" s="188">
        <v>1018</v>
      </c>
      <c r="FR42" s="188">
        <v>0</v>
      </c>
      <c r="FS42" s="188">
        <v>0</v>
      </c>
      <c r="FT42" s="188">
        <v>0</v>
      </c>
      <c r="FV42" s="188">
        <v>0</v>
      </c>
      <c r="FW42" s="188">
        <v>0</v>
      </c>
      <c r="FX42" s="188">
        <v>1069</v>
      </c>
      <c r="FY42" s="188">
        <v>667</v>
      </c>
      <c r="FZ42" s="188">
        <v>0</v>
      </c>
      <c r="GA42" s="188">
        <v>0</v>
      </c>
      <c r="GB42" s="188">
        <v>1167</v>
      </c>
      <c r="GC42" s="188">
        <v>0</v>
      </c>
      <c r="GD42" s="188">
        <v>0</v>
      </c>
      <c r="GE42" s="188">
        <v>0</v>
      </c>
      <c r="GG42" s="188">
        <v>0</v>
      </c>
      <c r="GH42" s="188">
        <v>0</v>
      </c>
      <c r="GI42" s="188">
        <v>6395</v>
      </c>
      <c r="GJ42" s="188">
        <v>517</v>
      </c>
      <c r="GK42" s="188">
        <v>0</v>
      </c>
      <c r="GL42" s="188">
        <v>0</v>
      </c>
      <c r="GM42" s="188">
        <v>1141</v>
      </c>
      <c r="GN42" s="188">
        <v>0</v>
      </c>
      <c r="GO42" s="188">
        <v>0</v>
      </c>
      <c r="GP42" s="188">
        <v>0</v>
      </c>
      <c r="GR42" s="188">
        <v>0</v>
      </c>
      <c r="GS42" s="188">
        <v>0</v>
      </c>
      <c r="GT42" s="188">
        <v>1272</v>
      </c>
      <c r="GU42" s="188">
        <v>598</v>
      </c>
      <c r="GV42" s="188">
        <v>0</v>
      </c>
      <c r="GW42" s="188">
        <v>0</v>
      </c>
      <c r="GX42" s="188">
        <v>1365</v>
      </c>
      <c r="GY42" s="188">
        <v>0</v>
      </c>
      <c r="GZ42" s="188">
        <v>0</v>
      </c>
      <c r="HA42" s="188">
        <v>0</v>
      </c>
      <c r="HC42" s="188">
        <v>0</v>
      </c>
      <c r="HD42" s="188">
        <v>0</v>
      </c>
      <c r="HE42" s="188">
        <v>966</v>
      </c>
      <c r="HF42" s="188">
        <v>201</v>
      </c>
      <c r="HG42" s="188">
        <v>0</v>
      </c>
      <c r="HH42" s="188">
        <v>0</v>
      </c>
      <c r="HI42" s="188">
        <v>1368</v>
      </c>
      <c r="HJ42" s="188">
        <v>0</v>
      </c>
      <c r="HK42" s="188">
        <v>0</v>
      </c>
      <c r="HL42" s="188">
        <v>0</v>
      </c>
      <c r="HN42" s="188">
        <v>0</v>
      </c>
      <c r="HO42" s="188">
        <v>0</v>
      </c>
      <c r="HP42" s="188">
        <v>1102</v>
      </c>
      <c r="HQ42" s="188">
        <v>557</v>
      </c>
      <c r="HR42" s="188">
        <v>0</v>
      </c>
      <c r="HS42" s="188">
        <v>0</v>
      </c>
      <c r="HT42" s="188">
        <v>1339</v>
      </c>
      <c r="HU42" s="188">
        <v>0</v>
      </c>
      <c r="HV42" s="188">
        <v>0</v>
      </c>
      <c r="HW42" s="188">
        <v>0</v>
      </c>
      <c r="HY42" s="188">
        <v>0</v>
      </c>
      <c r="HZ42" s="188">
        <v>0</v>
      </c>
      <c r="IA42" s="188">
        <v>6462</v>
      </c>
      <c r="IB42" s="188">
        <v>1059</v>
      </c>
      <c r="IC42" s="188">
        <v>0</v>
      </c>
      <c r="ID42" s="188">
        <v>0</v>
      </c>
      <c r="IE42" s="188">
        <v>1101</v>
      </c>
      <c r="IF42" s="188">
        <v>0</v>
      </c>
      <c r="IG42" s="188">
        <v>0</v>
      </c>
      <c r="IH42" s="188">
        <v>0</v>
      </c>
      <c r="IJ42" s="188">
        <v>0</v>
      </c>
      <c r="IK42" s="188">
        <v>0</v>
      </c>
      <c r="IL42" s="188">
        <v>1026</v>
      </c>
      <c r="IM42" s="188">
        <v>392</v>
      </c>
      <c r="IN42" s="188">
        <v>0</v>
      </c>
      <c r="IO42" s="188">
        <v>0</v>
      </c>
      <c r="IP42" s="188">
        <v>1375</v>
      </c>
      <c r="IQ42" s="188">
        <v>0</v>
      </c>
      <c r="IR42" s="188">
        <v>0</v>
      </c>
      <c r="IS42" s="188">
        <v>0</v>
      </c>
      <c r="IU42" s="188">
        <v>0</v>
      </c>
      <c r="IV42" s="188">
        <v>0</v>
      </c>
      <c r="IW42" s="188">
        <v>6403</v>
      </c>
      <c r="IX42" s="188">
        <v>838</v>
      </c>
      <c r="IY42" s="188">
        <v>0</v>
      </c>
      <c r="IZ42" s="188">
        <v>0</v>
      </c>
      <c r="JA42" s="188">
        <v>1127</v>
      </c>
      <c r="JB42" s="188">
        <v>0</v>
      </c>
      <c r="JC42" s="188">
        <v>0</v>
      </c>
      <c r="JD42" s="188">
        <v>0</v>
      </c>
      <c r="JF42" s="188">
        <v>0</v>
      </c>
      <c r="JG42" s="188">
        <v>0</v>
      </c>
      <c r="JH42" s="188">
        <v>6342</v>
      </c>
      <c r="JI42" s="188">
        <v>1261</v>
      </c>
      <c r="JJ42" s="188">
        <v>0</v>
      </c>
      <c r="JK42" s="188">
        <v>0</v>
      </c>
      <c r="JL42" s="188">
        <v>1039</v>
      </c>
      <c r="JM42" s="188">
        <v>0</v>
      </c>
      <c r="JN42" s="188">
        <v>0</v>
      </c>
      <c r="JO42" s="188">
        <v>0</v>
      </c>
      <c r="JQ42" s="188">
        <v>0</v>
      </c>
      <c r="JR42" s="188">
        <v>0</v>
      </c>
      <c r="JS42" s="188">
        <v>1059</v>
      </c>
      <c r="JT42" s="188">
        <v>515</v>
      </c>
      <c r="JU42" s="188">
        <v>0</v>
      </c>
      <c r="JV42" s="188">
        <v>0</v>
      </c>
      <c r="JW42" s="188">
        <v>1389</v>
      </c>
      <c r="JX42" s="188">
        <v>0</v>
      </c>
      <c r="JY42" s="188">
        <v>0</v>
      </c>
      <c r="JZ42" s="188">
        <v>0</v>
      </c>
      <c r="KB42" s="188">
        <v>0</v>
      </c>
      <c r="KC42" s="188">
        <v>0</v>
      </c>
      <c r="KD42" s="188">
        <v>7787</v>
      </c>
      <c r="KE42" s="188">
        <v>703</v>
      </c>
      <c r="KF42" s="188">
        <v>0</v>
      </c>
      <c r="KG42" s="188">
        <v>0</v>
      </c>
      <c r="KH42" s="188">
        <v>1136</v>
      </c>
      <c r="KI42" s="188">
        <v>0</v>
      </c>
      <c r="KJ42" s="188">
        <v>0</v>
      </c>
      <c r="KK42" s="188">
        <v>0</v>
      </c>
      <c r="KM42" s="188">
        <v>0</v>
      </c>
      <c r="KN42" s="188">
        <v>0</v>
      </c>
      <c r="KO42" s="188">
        <v>4999</v>
      </c>
      <c r="KP42" s="188">
        <v>732</v>
      </c>
      <c r="KQ42" s="188">
        <v>0</v>
      </c>
      <c r="KR42" s="188">
        <v>0</v>
      </c>
      <c r="KS42" s="188">
        <v>977</v>
      </c>
      <c r="KT42" s="188">
        <v>0</v>
      </c>
      <c r="KU42" s="188">
        <v>0</v>
      </c>
      <c r="KV42" s="188">
        <v>0</v>
      </c>
      <c r="KX42" s="188">
        <v>0</v>
      </c>
      <c r="KY42" s="188">
        <v>0</v>
      </c>
      <c r="KZ42" s="188">
        <v>557</v>
      </c>
      <c r="LA42" s="188">
        <v>643</v>
      </c>
      <c r="LB42" s="188">
        <v>0</v>
      </c>
      <c r="LC42" s="188">
        <v>0</v>
      </c>
      <c r="LD42" s="188">
        <v>1347</v>
      </c>
      <c r="LE42" s="188">
        <v>0</v>
      </c>
      <c r="LF42" s="188">
        <v>0</v>
      </c>
      <c r="LG42" s="188">
        <v>0</v>
      </c>
      <c r="LI42" s="188">
        <v>0</v>
      </c>
      <c r="LJ42" s="188">
        <v>0</v>
      </c>
      <c r="LK42" s="188">
        <v>5119</v>
      </c>
      <c r="LL42" s="188">
        <v>652</v>
      </c>
      <c r="LM42" s="188">
        <v>0</v>
      </c>
      <c r="LN42" s="188">
        <v>0</v>
      </c>
      <c r="LO42" s="188">
        <v>996</v>
      </c>
      <c r="LP42" s="188">
        <v>0</v>
      </c>
      <c r="LQ42" s="188">
        <v>0</v>
      </c>
      <c r="LR42" s="188">
        <v>0</v>
      </c>
      <c r="LT42" s="188">
        <v>0</v>
      </c>
      <c r="LU42" s="188">
        <v>0</v>
      </c>
      <c r="LV42" s="188">
        <v>1161</v>
      </c>
      <c r="LW42" s="188">
        <v>825</v>
      </c>
      <c r="LX42" s="188">
        <v>0</v>
      </c>
      <c r="LY42" s="188">
        <v>0</v>
      </c>
      <c r="LZ42" s="188">
        <v>1348</v>
      </c>
      <c r="MA42" s="188">
        <v>0</v>
      </c>
      <c r="MB42" s="188">
        <v>0</v>
      </c>
      <c r="MC42" s="188">
        <v>0</v>
      </c>
    </row>
    <row r="43" spans="2:341">
      <c r="B43" s="208">
        <f t="shared" si="11"/>
        <v>0</v>
      </c>
      <c r="C43" s="208">
        <f t="shared" si="12"/>
        <v>0</v>
      </c>
      <c r="D43" s="208">
        <f t="shared" si="13"/>
        <v>3417.3333333333335</v>
      </c>
      <c r="E43" s="208">
        <f t="shared" si="14"/>
        <v>737.13333333333333</v>
      </c>
      <c r="F43" s="208">
        <f t="shared" si="15"/>
        <v>0</v>
      </c>
      <c r="G43" s="208">
        <f t="shared" si="16"/>
        <v>0</v>
      </c>
      <c r="H43" s="208">
        <f t="shared" si="17"/>
        <v>1156.5333333333333</v>
      </c>
      <c r="I43" s="208">
        <f t="shared" si="18"/>
        <v>0</v>
      </c>
      <c r="J43" s="208">
        <f t="shared" si="19"/>
        <v>0</v>
      </c>
      <c r="K43" s="208">
        <f t="shared" si="20"/>
        <v>0</v>
      </c>
      <c r="M43" s="188">
        <v>0</v>
      </c>
      <c r="N43" s="188">
        <v>0</v>
      </c>
      <c r="O43" s="188">
        <v>1071</v>
      </c>
      <c r="P43" s="188">
        <v>571</v>
      </c>
      <c r="Q43" s="188">
        <v>0</v>
      </c>
      <c r="R43" s="188">
        <v>0</v>
      </c>
      <c r="S43" s="188">
        <v>1319</v>
      </c>
      <c r="T43" s="188">
        <v>0</v>
      </c>
      <c r="U43" s="188">
        <v>0</v>
      </c>
      <c r="V43" s="188">
        <v>0</v>
      </c>
      <c r="X43" s="188">
        <v>0</v>
      </c>
      <c r="Y43" s="188">
        <v>0</v>
      </c>
      <c r="Z43" s="188">
        <v>2300</v>
      </c>
      <c r="AA43" s="188">
        <v>644</v>
      </c>
      <c r="AB43" s="188">
        <v>0</v>
      </c>
      <c r="AC43" s="188">
        <v>0</v>
      </c>
      <c r="AD43" s="188">
        <v>1082</v>
      </c>
      <c r="AE43" s="188">
        <v>0</v>
      </c>
      <c r="AF43" s="188">
        <v>0</v>
      </c>
      <c r="AG43" s="188">
        <v>0</v>
      </c>
      <c r="AI43" s="188">
        <v>0</v>
      </c>
      <c r="AJ43" s="188">
        <v>0</v>
      </c>
      <c r="AK43" s="188">
        <v>6535</v>
      </c>
      <c r="AL43" s="188">
        <v>675</v>
      </c>
      <c r="AM43" s="188">
        <v>0</v>
      </c>
      <c r="AN43" s="188">
        <v>0</v>
      </c>
      <c r="AO43" s="188">
        <v>946</v>
      </c>
      <c r="AP43" s="188">
        <v>0</v>
      </c>
      <c r="AQ43" s="188">
        <v>0</v>
      </c>
      <c r="AR43" s="188">
        <v>0</v>
      </c>
      <c r="AT43" s="188">
        <v>0</v>
      </c>
      <c r="AU43" s="188">
        <v>0</v>
      </c>
      <c r="AV43" s="188">
        <v>1788</v>
      </c>
      <c r="AW43" s="188">
        <v>481</v>
      </c>
      <c r="AX43" s="188">
        <v>0</v>
      </c>
      <c r="AY43" s="188">
        <v>0</v>
      </c>
      <c r="AZ43" s="188">
        <v>1344</v>
      </c>
      <c r="BA43" s="188">
        <v>0</v>
      </c>
      <c r="BB43" s="188">
        <v>0</v>
      </c>
      <c r="BC43" s="188">
        <v>0</v>
      </c>
      <c r="BE43" s="188">
        <v>0</v>
      </c>
      <c r="BF43" s="188">
        <v>0</v>
      </c>
      <c r="BG43" s="188">
        <v>6288</v>
      </c>
      <c r="BH43" s="188">
        <v>1655</v>
      </c>
      <c r="BI43" s="188">
        <v>0</v>
      </c>
      <c r="BJ43" s="188">
        <v>0</v>
      </c>
      <c r="BK43" s="188">
        <v>1069</v>
      </c>
      <c r="BL43" s="188">
        <v>0</v>
      </c>
      <c r="BM43" s="188">
        <v>0</v>
      </c>
      <c r="BN43" s="188">
        <v>0</v>
      </c>
      <c r="BP43" s="188">
        <v>0</v>
      </c>
      <c r="BQ43" s="188">
        <v>0</v>
      </c>
      <c r="BR43" s="188">
        <v>724</v>
      </c>
      <c r="BS43" s="188">
        <v>651</v>
      </c>
      <c r="BT43" s="188">
        <v>0</v>
      </c>
      <c r="BU43" s="188">
        <v>0</v>
      </c>
      <c r="BV43" s="188">
        <v>1316</v>
      </c>
      <c r="BW43" s="188">
        <v>0</v>
      </c>
      <c r="BX43" s="188">
        <v>0</v>
      </c>
      <c r="BY43" s="188">
        <v>0</v>
      </c>
      <c r="CA43" s="188">
        <v>0</v>
      </c>
      <c r="CB43" s="188">
        <v>0</v>
      </c>
      <c r="CC43" s="188">
        <v>7848</v>
      </c>
      <c r="CD43" s="188">
        <v>994</v>
      </c>
      <c r="CE43" s="188">
        <v>0</v>
      </c>
      <c r="CF43" s="188">
        <v>0</v>
      </c>
      <c r="CG43" s="188">
        <v>1046</v>
      </c>
      <c r="CH43" s="188">
        <v>0</v>
      </c>
      <c r="CI43" s="188">
        <v>0</v>
      </c>
      <c r="CJ43" s="188">
        <v>0</v>
      </c>
      <c r="CL43" s="188">
        <v>0</v>
      </c>
      <c r="CM43" s="188">
        <v>0</v>
      </c>
      <c r="CN43" s="188">
        <v>6395</v>
      </c>
      <c r="CO43" s="188">
        <v>1258</v>
      </c>
      <c r="CP43" s="188">
        <v>0</v>
      </c>
      <c r="CQ43" s="188">
        <v>0</v>
      </c>
      <c r="CR43" s="188">
        <v>1089</v>
      </c>
      <c r="CS43" s="188">
        <v>0</v>
      </c>
      <c r="CT43" s="188">
        <v>0</v>
      </c>
      <c r="CU43" s="188">
        <v>0</v>
      </c>
      <c r="CW43" s="188">
        <v>0</v>
      </c>
      <c r="CX43" s="188">
        <v>0</v>
      </c>
      <c r="CY43" s="188">
        <v>1960</v>
      </c>
      <c r="CZ43" s="188">
        <v>610</v>
      </c>
      <c r="DA43" s="188">
        <v>0</v>
      </c>
      <c r="DB43" s="188">
        <v>0</v>
      </c>
      <c r="DC43" s="188">
        <v>1434</v>
      </c>
      <c r="DD43" s="188">
        <v>0</v>
      </c>
      <c r="DE43" s="188">
        <v>0</v>
      </c>
      <c r="DF43" s="188">
        <v>0</v>
      </c>
      <c r="DH43" s="188">
        <v>0</v>
      </c>
      <c r="DI43" s="188">
        <v>0</v>
      </c>
      <c r="DJ43" s="188">
        <v>2028</v>
      </c>
      <c r="DK43" s="188">
        <v>696</v>
      </c>
      <c r="DL43" s="188">
        <v>0</v>
      </c>
      <c r="DM43" s="188">
        <v>0</v>
      </c>
      <c r="DN43" s="188">
        <f t="shared" si="21"/>
        <v>0</v>
      </c>
      <c r="DO43" s="188">
        <v>0</v>
      </c>
      <c r="DP43" s="188">
        <v>0</v>
      </c>
      <c r="DQ43" s="188">
        <v>0</v>
      </c>
      <c r="DS43" s="188">
        <v>0</v>
      </c>
      <c r="DT43" s="188">
        <v>0</v>
      </c>
      <c r="DU43" s="188">
        <v>1055</v>
      </c>
      <c r="DV43" s="188">
        <v>540</v>
      </c>
      <c r="DW43" s="188">
        <v>0</v>
      </c>
      <c r="DX43" s="188">
        <v>0</v>
      </c>
      <c r="DY43" s="188">
        <v>947</v>
      </c>
      <c r="DZ43" s="188">
        <v>0</v>
      </c>
      <c r="EA43" s="188">
        <v>0</v>
      </c>
      <c r="EB43" s="188">
        <v>0</v>
      </c>
      <c r="ED43" s="188">
        <v>0</v>
      </c>
      <c r="EE43" s="188">
        <v>0</v>
      </c>
      <c r="EF43" s="188">
        <v>866</v>
      </c>
      <c r="EG43" s="188">
        <v>390</v>
      </c>
      <c r="EH43" s="188">
        <v>0</v>
      </c>
      <c r="EI43" s="188">
        <v>0</v>
      </c>
      <c r="EJ43" s="188">
        <v>1342</v>
      </c>
      <c r="EK43" s="188">
        <v>0</v>
      </c>
      <c r="EL43" s="188">
        <v>0</v>
      </c>
      <c r="EM43" s="188">
        <v>0</v>
      </c>
      <c r="EO43" s="188">
        <v>0</v>
      </c>
      <c r="EP43" s="188">
        <v>0</v>
      </c>
      <c r="EQ43" s="188">
        <v>3550</v>
      </c>
      <c r="ER43" s="188">
        <v>524</v>
      </c>
      <c r="ES43" s="188">
        <v>0</v>
      </c>
      <c r="ET43" s="188">
        <v>0</v>
      </c>
      <c r="EU43" s="188">
        <v>1308</v>
      </c>
      <c r="EV43" s="188">
        <v>0</v>
      </c>
      <c r="EW43" s="188">
        <v>0</v>
      </c>
      <c r="EX43" s="188">
        <v>0</v>
      </c>
      <c r="EZ43" s="188">
        <v>0</v>
      </c>
      <c r="FA43" s="188">
        <v>0</v>
      </c>
      <c r="FB43" s="188">
        <v>3705</v>
      </c>
      <c r="FC43" s="188">
        <v>779</v>
      </c>
      <c r="FD43" s="188">
        <v>0</v>
      </c>
      <c r="FE43" s="188">
        <v>0</v>
      </c>
      <c r="FF43" s="188">
        <v>1055</v>
      </c>
      <c r="FG43" s="188">
        <v>0</v>
      </c>
      <c r="FH43" s="188">
        <v>0</v>
      </c>
      <c r="FI43" s="188">
        <v>0</v>
      </c>
      <c r="FK43" s="188">
        <v>0</v>
      </c>
      <c r="FL43" s="188">
        <v>0</v>
      </c>
      <c r="FM43" s="188">
        <v>5090</v>
      </c>
      <c r="FN43" s="188">
        <v>594</v>
      </c>
      <c r="FO43" s="188">
        <v>0</v>
      </c>
      <c r="FP43" s="188">
        <v>0</v>
      </c>
      <c r="FQ43" s="188">
        <v>1036</v>
      </c>
      <c r="FR43" s="188">
        <v>0</v>
      </c>
      <c r="FS43" s="188">
        <v>0</v>
      </c>
      <c r="FT43" s="188">
        <v>0</v>
      </c>
      <c r="FV43" s="188">
        <v>0</v>
      </c>
      <c r="FW43" s="188">
        <v>0</v>
      </c>
      <c r="FX43" s="188">
        <v>1095</v>
      </c>
      <c r="FY43" s="188">
        <v>592</v>
      </c>
      <c r="FZ43" s="188">
        <v>0</v>
      </c>
      <c r="GA43" s="188">
        <v>0</v>
      </c>
      <c r="GB43" s="188">
        <v>1184</v>
      </c>
      <c r="GC43" s="188">
        <v>0</v>
      </c>
      <c r="GD43" s="188">
        <v>0</v>
      </c>
      <c r="GE43" s="188">
        <v>0</v>
      </c>
      <c r="GG43" s="188">
        <v>0</v>
      </c>
      <c r="GH43" s="188">
        <v>0</v>
      </c>
      <c r="GI43" s="188">
        <v>6241</v>
      </c>
      <c r="GJ43" s="188">
        <v>612</v>
      </c>
      <c r="GK43" s="188">
        <v>0</v>
      </c>
      <c r="GL43" s="188">
        <v>0</v>
      </c>
      <c r="GM43" s="188">
        <v>1142</v>
      </c>
      <c r="GN43" s="188">
        <v>0</v>
      </c>
      <c r="GO43" s="188">
        <v>0</v>
      </c>
      <c r="GP43" s="188">
        <v>0</v>
      </c>
      <c r="GR43" s="188">
        <v>0</v>
      </c>
      <c r="GS43" s="188">
        <v>0</v>
      </c>
      <c r="GT43" s="188">
        <v>1294</v>
      </c>
      <c r="GU43" s="188">
        <v>659</v>
      </c>
      <c r="GV43" s="188">
        <v>0</v>
      </c>
      <c r="GW43" s="188">
        <v>0</v>
      </c>
      <c r="GX43" s="188">
        <v>1367</v>
      </c>
      <c r="GY43" s="188">
        <v>0</v>
      </c>
      <c r="GZ43" s="188">
        <v>0</v>
      </c>
      <c r="HA43" s="188">
        <v>0</v>
      </c>
      <c r="HC43" s="188">
        <v>0</v>
      </c>
      <c r="HD43" s="188">
        <v>0</v>
      </c>
      <c r="HE43" s="188">
        <v>924</v>
      </c>
      <c r="HF43" s="188">
        <v>161</v>
      </c>
      <c r="HG43" s="188">
        <v>0</v>
      </c>
      <c r="HH43" s="188">
        <v>0</v>
      </c>
      <c r="HI43" s="188">
        <v>1356</v>
      </c>
      <c r="HJ43" s="188">
        <v>0</v>
      </c>
      <c r="HK43" s="188">
        <v>0</v>
      </c>
      <c r="HL43" s="188">
        <v>0</v>
      </c>
      <c r="HN43" s="188">
        <v>0</v>
      </c>
      <c r="HO43" s="188">
        <v>0</v>
      </c>
      <c r="HP43" s="188">
        <v>1123</v>
      </c>
      <c r="HQ43" s="188">
        <v>578</v>
      </c>
      <c r="HR43" s="188">
        <v>0</v>
      </c>
      <c r="HS43" s="188">
        <v>0</v>
      </c>
      <c r="HT43" s="188">
        <v>1385</v>
      </c>
      <c r="HU43" s="188">
        <v>0</v>
      </c>
      <c r="HV43" s="188">
        <v>0</v>
      </c>
      <c r="HW43" s="188">
        <v>0</v>
      </c>
      <c r="HY43" s="188">
        <v>0</v>
      </c>
      <c r="HZ43" s="188">
        <v>0</v>
      </c>
      <c r="IA43" s="188">
        <v>6448</v>
      </c>
      <c r="IB43" s="188">
        <v>1174</v>
      </c>
      <c r="IC43" s="188">
        <v>0</v>
      </c>
      <c r="ID43" s="188">
        <v>0</v>
      </c>
      <c r="IE43" s="188">
        <v>1101</v>
      </c>
      <c r="IF43" s="188">
        <v>0</v>
      </c>
      <c r="IG43" s="188">
        <v>0</v>
      </c>
      <c r="IH43" s="188">
        <v>0</v>
      </c>
      <c r="IJ43" s="188">
        <v>0</v>
      </c>
      <c r="IK43" s="188">
        <v>0</v>
      </c>
      <c r="IL43" s="188">
        <v>1033</v>
      </c>
      <c r="IM43" s="188">
        <v>391</v>
      </c>
      <c r="IN43" s="188">
        <v>0</v>
      </c>
      <c r="IO43" s="188">
        <v>0</v>
      </c>
      <c r="IP43" s="188">
        <v>1391</v>
      </c>
      <c r="IQ43" s="188">
        <v>0</v>
      </c>
      <c r="IR43" s="188">
        <v>0</v>
      </c>
      <c r="IS43" s="188">
        <v>0</v>
      </c>
      <c r="IU43" s="188">
        <v>0</v>
      </c>
      <c r="IV43" s="188">
        <v>0</v>
      </c>
      <c r="IW43" s="188">
        <v>6241</v>
      </c>
      <c r="IX43" s="188">
        <v>920</v>
      </c>
      <c r="IY43" s="188">
        <v>0</v>
      </c>
      <c r="IZ43" s="188">
        <v>0</v>
      </c>
      <c r="JA43" s="188">
        <v>1122</v>
      </c>
      <c r="JB43" s="188">
        <v>0</v>
      </c>
      <c r="JC43" s="188">
        <v>0</v>
      </c>
      <c r="JD43" s="188">
        <v>0</v>
      </c>
      <c r="JF43" s="188">
        <v>0</v>
      </c>
      <c r="JG43" s="188">
        <v>0</v>
      </c>
      <c r="JH43" s="188">
        <v>6313</v>
      </c>
      <c r="JI43" s="188">
        <v>1512</v>
      </c>
      <c r="JJ43" s="188">
        <v>0</v>
      </c>
      <c r="JK43" s="188">
        <v>0</v>
      </c>
      <c r="JL43" s="188">
        <v>1060</v>
      </c>
      <c r="JM43" s="188">
        <v>0</v>
      </c>
      <c r="JN43" s="188">
        <v>0</v>
      </c>
      <c r="JO43" s="188">
        <v>0</v>
      </c>
      <c r="JQ43" s="188">
        <v>0</v>
      </c>
      <c r="JR43" s="188">
        <v>0</v>
      </c>
      <c r="JS43" s="188">
        <v>1035</v>
      </c>
      <c r="JT43" s="188">
        <v>556</v>
      </c>
      <c r="JU43" s="188">
        <v>0</v>
      </c>
      <c r="JV43" s="188">
        <v>0</v>
      </c>
      <c r="JW43" s="188">
        <v>1392</v>
      </c>
      <c r="JX43" s="188">
        <v>0</v>
      </c>
      <c r="JY43" s="188">
        <v>0</v>
      </c>
      <c r="JZ43" s="188">
        <v>0</v>
      </c>
      <c r="KB43" s="188">
        <v>0</v>
      </c>
      <c r="KC43" s="188">
        <v>0</v>
      </c>
      <c r="KD43" s="188">
        <v>7659</v>
      </c>
      <c r="KE43" s="188">
        <v>856</v>
      </c>
      <c r="KF43" s="188">
        <v>0</v>
      </c>
      <c r="KG43" s="188">
        <v>0</v>
      </c>
      <c r="KH43" s="188">
        <v>1149</v>
      </c>
      <c r="KI43" s="188">
        <v>0</v>
      </c>
      <c r="KJ43" s="188">
        <v>0</v>
      </c>
      <c r="KK43" s="188">
        <v>0</v>
      </c>
      <c r="KM43" s="188">
        <v>0</v>
      </c>
      <c r="KN43" s="188">
        <v>0</v>
      </c>
      <c r="KO43" s="188">
        <v>5025</v>
      </c>
      <c r="KP43" s="188">
        <v>821</v>
      </c>
      <c r="KQ43" s="188">
        <v>0</v>
      </c>
      <c r="KR43" s="188">
        <v>0</v>
      </c>
      <c r="KS43" s="188">
        <v>985</v>
      </c>
      <c r="KT43" s="188">
        <v>0</v>
      </c>
      <c r="KU43" s="188">
        <v>0</v>
      </c>
      <c r="KV43" s="188">
        <v>0</v>
      </c>
      <c r="KX43" s="188">
        <v>0</v>
      </c>
      <c r="KY43" s="188">
        <v>0</v>
      </c>
      <c r="KZ43" s="188">
        <v>567</v>
      </c>
      <c r="LA43" s="188">
        <v>552</v>
      </c>
      <c r="LB43" s="188">
        <v>0</v>
      </c>
      <c r="LC43" s="188">
        <v>0</v>
      </c>
      <c r="LD43" s="188">
        <v>1370</v>
      </c>
      <c r="LE43" s="188">
        <v>0</v>
      </c>
      <c r="LF43" s="188">
        <v>0</v>
      </c>
      <c r="LG43" s="188">
        <v>0</v>
      </c>
      <c r="LI43" s="188">
        <v>0</v>
      </c>
      <c r="LJ43" s="188">
        <v>0</v>
      </c>
      <c r="LK43" s="188">
        <v>5134</v>
      </c>
      <c r="LL43" s="188">
        <v>751</v>
      </c>
      <c r="LM43" s="188">
        <v>0</v>
      </c>
      <c r="LN43" s="188">
        <v>0</v>
      </c>
      <c r="LO43" s="188">
        <v>1006</v>
      </c>
      <c r="LP43" s="188">
        <v>0</v>
      </c>
      <c r="LQ43" s="188">
        <v>0</v>
      </c>
      <c r="LR43" s="188">
        <v>0</v>
      </c>
      <c r="LT43" s="188">
        <v>0</v>
      </c>
      <c r="LU43" s="188">
        <v>0</v>
      </c>
      <c r="LV43" s="188">
        <v>1185</v>
      </c>
      <c r="LW43" s="188">
        <v>917</v>
      </c>
      <c r="LX43" s="188">
        <v>0</v>
      </c>
      <c r="LY43" s="188">
        <v>0</v>
      </c>
      <c r="LZ43" s="188">
        <v>1353</v>
      </c>
      <c r="MA43" s="188">
        <v>0</v>
      </c>
      <c r="MB43" s="188">
        <v>0</v>
      </c>
      <c r="MC43" s="188">
        <v>0</v>
      </c>
    </row>
    <row r="44" spans="2:341">
      <c r="B44" s="208">
        <f t="shared" si="11"/>
        <v>0</v>
      </c>
      <c r="C44" s="208">
        <f t="shared" si="12"/>
        <v>0</v>
      </c>
      <c r="D44" s="208">
        <f t="shared" si="13"/>
        <v>3468.5333333333333</v>
      </c>
      <c r="E44" s="208">
        <f t="shared" si="14"/>
        <v>780.63333333333333</v>
      </c>
      <c r="F44" s="208">
        <f t="shared" si="15"/>
        <v>0</v>
      </c>
      <c r="G44" s="208">
        <f t="shared" si="16"/>
        <v>0</v>
      </c>
      <c r="H44" s="208">
        <f t="shared" si="17"/>
        <v>1156.5333333333333</v>
      </c>
      <c r="I44" s="208">
        <f t="shared" si="18"/>
        <v>0</v>
      </c>
      <c r="J44" s="208">
        <f t="shared" si="19"/>
        <v>0</v>
      </c>
      <c r="K44" s="208">
        <f t="shared" si="20"/>
        <v>0</v>
      </c>
      <c r="M44" s="188">
        <v>0</v>
      </c>
      <c r="N44" s="188">
        <v>0</v>
      </c>
      <c r="O44" s="188">
        <v>1165</v>
      </c>
      <c r="P44" s="188">
        <v>636</v>
      </c>
      <c r="Q44" s="188">
        <v>0</v>
      </c>
      <c r="R44" s="188">
        <v>0</v>
      </c>
      <c r="S44" s="188">
        <v>1319</v>
      </c>
      <c r="T44" s="188">
        <v>0</v>
      </c>
      <c r="U44" s="188">
        <v>0</v>
      </c>
      <c r="V44" s="188">
        <v>0</v>
      </c>
      <c r="X44" s="188">
        <v>0</v>
      </c>
      <c r="Y44" s="188">
        <v>0</v>
      </c>
      <c r="Z44" s="188">
        <v>2296</v>
      </c>
      <c r="AA44" s="188">
        <v>702</v>
      </c>
      <c r="AB44" s="188">
        <v>0</v>
      </c>
      <c r="AC44" s="188">
        <v>0</v>
      </c>
      <c r="AD44" s="188">
        <v>1082</v>
      </c>
      <c r="AE44" s="188">
        <v>0</v>
      </c>
      <c r="AF44" s="188">
        <v>0</v>
      </c>
      <c r="AG44" s="188">
        <v>0</v>
      </c>
      <c r="AI44" s="188">
        <v>0</v>
      </c>
      <c r="AJ44" s="188">
        <v>0</v>
      </c>
      <c r="AK44" s="188">
        <v>6550</v>
      </c>
      <c r="AL44" s="188">
        <v>776</v>
      </c>
      <c r="AM44" s="188">
        <v>0</v>
      </c>
      <c r="AN44" s="188">
        <v>0</v>
      </c>
      <c r="AO44" s="188">
        <v>946</v>
      </c>
      <c r="AP44" s="188">
        <v>0</v>
      </c>
      <c r="AQ44" s="188">
        <v>0</v>
      </c>
      <c r="AR44" s="188">
        <v>0</v>
      </c>
      <c r="AT44" s="188">
        <v>0</v>
      </c>
      <c r="AU44" s="188">
        <v>0</v>
      </c>
      <c r="AV44" s="188">
        <v>1821</v>
      </c>
      <c r="AW44" s="188">
        <v>546</v>
      </c>
      <c r="AX44" s="188">
        <v>0</v>
      </c>
      <c r="AY44" s="188">
        <v>0</v>
      </c>
      <c r="AZ44" s="188">
        <v>1344</v>
      </c>
      <c r="BA44" s="188">
        <v>0</v>
      </c>
      <c r="BB44" s="188">
        <v>0</v>
      </c>
      <c r="BC44" s="188">
        <v>0</v>
      </c>
      <c r="BE44" s="188">
        <v>0</v>
      </c>
      <c r="BF44" s="188">
        <v>0</v>
      </c>
      <c r="BG44" s="188">
        <v>6367</v>
      </c>
      <c r="BH44" s="188">
        <v>1685</v>
      </c>
      <c r="BI44" s="188">
        <v>0</v>
      </c>
      <c r="BJ44" s="188">
        <v>0</v>
      </c>
      <c r="BK44" s="188">
        <v>1069</v>
      </c>
      <c r="BL44" s="188">
        <v>0</v>
      </c>
      <c r="BM44" s="188">
        <v>0</v>
      </c>
      <c r="BN44" s="188">
        <v>0</v>
      </c>
      <c r="BP44" s="188">
        <v>0</v>
      </c>
      <c r="BQ44" s="188">
        <v>0</v>
      </c>
      <c r="BR44" s="188">
        <v>697</v>
      </c>
      <c r="BS44" s="188">
        <v>631</v>
      </c>
      <c r="BT44" s="188">
        <v>0</v>
      </c>
      <c r="BU44" s="188">
        <v>0</v>
      </c>
      <c r="BV44" s="188">
        <v>1316</v>
      </c>
      <c r="BW44" s="188">
        <v>0</v>
      </c>
      <c r="BX44" s="188">
        <v>0</v>
      </c>
      <c r="BY44" s="188">
        <v>0</v>
      </c>
      <c r="CA44" s="188">
        <v>0</v>
      </c>
      <c r="CB44" s="188">
        <v>0</v>
      </c>
      <c r="CC44" s="188">
        <v>7893</v>
      </c>
      <c r="CD44" s="188">
        <v>1030</v>
      </c>
      <c r="CE44" s="188">
        <v>0</v>
      </c>
      <c r="CF44" s="188">
        <v>0</v>
      </c>
      <c r="CG44" s="188">
        <v>1046</v>
      </c>
      <c r="CH44" s="188">
        <v>0</v>
      </c>
      <c r="CI44" s="188">
        <v>0</v>
      </c>
      <c r="CJ44" s="188">
        <v>0</v>
      </c>
      <c r="CL44" s="188">
        <v>0</v>
      </c>
      <c r="CM44" s="188">
        <v>0</v>
      </c>
      <c r="CN44" s="188">
        <v>6447</v>
      </c>
      <c r="CO44" s="188">
        <v>1360</v>
      </c>
      <c r="CP44" s="188">
        <v>0</v>
      </c>
      <c r="CQ44" s="188">
        <v>0</v>
      </c>
      <c r="CR44" s="188">
        <v>1089</v>
      </c>
      <c r="CS44" s="188">
        <v>0</v>
      </c>
      <c r="CT44" s="188">
        <v>0</v>
      </c>
      <c r="CU44" s="188">
        <v>0</v>
      </c>
      <c r="CW44" s="188">
        <v>0</v>
      </c>
      <c r="CX44" s="188">
        <v>0</v>
      </c>
      <c r="CY44" s="188">
        <v>2004</v>
      </c>
      <c r="CZ44" s="188">
        <v>654</v>
      </c>
      <c r="DA44" s="188">
        <v>0</v>
      </c>
      <c r="DB44" s="188">
        <v>0</v>
      </c>
      <c r="DC44" s="188">
        <v>1434</v>
      </c>
      <c r="DD44" s="188">
        <v>0</v>
      </c>
      <c r="DE44" s="188">
        <v>0</v>
      </c>
      <c r="DF44" s="188">
        <v>0</v>
      </c>
      <c r="DH44" s="188">
        <v>0</v>
      </c>
      <c r="DI44" s="188">
        <v>0</v>
      </c>
      <c r="DJ44" s="188">
        <v>2115</v>
      </c>
      <c r="DK44" s="188">
        <v>713</v>
      </c>
      <c r="DL44" s="188">
        <v>0</v>
      </c>
      <c r="DM44" s="188">
        <v>0</v>
      </c>
      <c r="DN44" s="188">
        <f t="shared" si="21"/>
        <v>0</v>
      </c>
      <c r="DO44" s="188">
        <v>0</v>
      </c>
      <c r="DP44" s="188">
        <v>0</v>
      </c>
      <c r="DQ44" s="188">
        <v>0</v>
      </c>
      <c r="DS44" s="188">
        <v>0</v>
      </c>
      <c r="DT44" s="188">
        <v>0</v>
      </c>
      <c r="DU44" s="188">
        <v>1072</v>
      </c>
      <c r="DV44" s="188">
        <v>621</v>
      </c>
      <c r="DW44" s="188">
        <v>0</v>
      </c>
      <c r="DX44" s="188">
        <v>0</v>
      </c>
      <c r="DY44" s="188">
        <v>947</v>
      </c>
      <c r="DZ44" s="188">
        <v>0</v>
      </c>
      <c r="EA44" s="188">
        <v>0</v>
      </c>
      <c r="EB44" s="188">
        <v>0</v>
      </c>
      <c r="ED44" s="188">
        <v>0</v>
      </c>
      <c r="EE44" s="188">
        <v>0</v>
      </c>
      <c r="EF44" s="188">
        <v>879</v>
      </c>
      <c r="EG44" s="188">
        <v>429</v>
      </c>
      <c r="EH44" s="188">
        <v>0</v>
      </c>
      <c r="EI44" s="188">
        <v>0</v>
      </c>
      <c r="EJ44" s="188">
        <v>1342</v>
      </c>
      <c r="EK44" s="188">
        <v>0</v>
      </c>
      <c r="EL44" s="188">
        <v>0</v>
      </c>
      <c r="EM44" s="188">
        <v>0</v>
      </c>
      <c r="EO44" s="188">
        <v>0</v>
      </c>
      <c r="EP44" s="188">
        <v>0</v>
      </c>
      <c r="EQ44" s="188">
        <v>3509</v>
      </c>
      <c r="ER44" s="188">
        <v>540</v>
      </c>
      <c r="ES44" s="188">
        <v>0</v>
      </c>
      <c r="ET44" s="188">
        <v>0</v>
      </c>
      <c r="EU44" s="188">
        <v>1308</v>
      </c>
      <c r="EV44" s="188">
        <v>0</v>
      </c>
      <c r="EW44" s="188">
        <v>0</v>
      </c>
      <c r="EX44" s="188">
        <v>0</v>
      </c>
      <c r="EZ44" s="188">
        <v>0</v>
      </c>
      <c r="FA44" s="188">
        <v>0</v>
      </c>
      <c r="FB44" s="188">
        <v>3774</v>
      </c>
      <c r="FC44" s="188">
        <v>788</v>
      </c>
      <c r="FD44" s="188">
        <v>0</v>
      </c>
      <c r="FE44" s="188">
        <v>0</v>
      </c>
      <c r="FF44" s="188">
        <v>1055</v>
      </c>
      <c r="FG44" s="188">
        <v>0</v>
      </c>
      <c r="FH44" s="188">
        <v>0</v>
      </c>
      <c r="FI44" s="188">
        <v>0</v>
      </c>
      <c r="FK44" s="188">
        <v>0</v>
      </c>
      <c r="FL44" s="188">
        <v>0</v>
      </c>
      <c r="FM44" s="188">
        <v>5273</v>
      </c>
      <c r="FN44" s="188">
        <v>644</v>
      </c>
      <c r="FO44" s="188">
        <v>0</v>
      </c>
      <c r="FP44" s="188">
        <v>0</v>
      </c>
      <c r="FQ44" s="188">
        <v>1036</v>
      </c>
      <c r="FR44" s="188">
        <v>0</v>
      </c>
      <c r="FS44" s="188">
        <v>0</v>
      </c>
      <c r="FT44" s="188">
        <v>0</v>
      </c>
      <c r="FV44" s="188">
        <v>0</v>
      </c>
      <c r="FW44" s="188">
        <v>0</v>
      </c>
      <c r="FX44" s="188">
        <v>1160</v>
      </c>
      <c r="FY44" s="188">
        <v>624</v>
      </c>
      <c r="FZ44" s="188">
        <v>0</v>
      </c>
      <c r="GA44" s="188">
        <v>0</v>
      </c>
      <c r="GB44" s="188">
        <v>1184</v>
      </c>
      <c r="GC44" s="188">
        <v>0</v>
      </c>
      <c r="GD44" s="188">
        <v>0</v>
      </c>
      <c r="GE44" s="188">
        <v>0</v>
      </c>
      <c r="GG44" s="188">
        <v>0</v>
      </c>
      <c r="GH44" s="188">
        <v>0</v>
      </c>
      <c r="GI44" s="188">
        <v>6450</v>
      </c>
      <c r="GJ44" s="188">
        <v>625</v>
      </c>
      <c r="GK44" s="188">
        <v>0</v>
      </c>
      <c r="GL44" s="188">
        <v>0</v>
      </c>
      <c r="GM44" s="188">
        <v>1142</v>
      </c>
      <c r="GN44" s="188">
        <v>0</v>
      </c>
      <c r="GO44" s="188">
        <v>0</v>
      </c>
      <c r="GP44" s="188">
        <v>0</v>
      </c>
      <c r="GR44" s="188">
        <v>0</v>
      </c>
      <c r="GS44" s="188">
        <v>0</v>
      </c>
      <c r="GT44" s="188">
        <v>1299</v>
      </c>
      <c r="GU44" s="188">
        <v>672</v>
      </c>
      <c r="GV44" s="188">
        <v>0</v>
      </c>
      <c r="GW44" s="188">
        <v>0</v>
      </c>
      <c r="GX44" s="188">
        <v>1367</v>
      </c>
      <c r="GY44" s="188">
        <v>0</v>
      </c>
      <c r="GZ44" s="188">
        <v>0</v>
      </c>
      <c r="HA44" s="188">
        <v>0</v>
      </c>
      <c r="HC44" s="188">
        <v>0</v>
      </c>
      <c r="HD44" s="188">
        <v>0</v>
      </c>
      <c r="HE44" s="188">
        <v>936</v>
      </c>
      <c r="HF44" s="188">
        <v>157</v>
      </c>
      <c r="HG44" s="188">
        <v>0</v>
      </c>
      <c r="HH44" s="188">
        <v>0</v>
      </c>
      <c r="HI44" s="188">
        <v>1356</v>
      </c>
      <c r="HJ44" s="188">
        <v>0</v>
      </c>
      <c r="HK44" s="188">
        <v>0</v>
      </c>
      <c r="HL44" s="188">
        <v>0</v>
      </c>
      <c r="HN44" s="188">
        <v>0</v>
      </c>
      <c r="HO44" s="188">
        <v>0</v>
      </c>
      <c r="HP44" s="188">
        <v>1101</v>
      </c>
      <c r="HQ44" s="188">
        <v>559</v>
      </c>
      <c r="HR44" s="188">
        <v>0</v>
      </c>
      <c r="HS44" s="188">
        <v>0</v>
      </c>
      <c r="HT44" s="188">
        <v>1385</v>
      </c>
      <c r="HU44" s="188">
        <v>0</v>
      </c>
      <c r="HV44" s="188">
        <v>0</v>
      </c>
      <c r="HW44" s="188">
        <v>0</v>
      </c>
      <c r="HY44" s="188">
        <v>0</v>
      </c>
      <c r="HZ44" s="188">
        <v>0</v>
      </c>
      <c r="IA44" s="188">
        <v>6434</v>
      </c>
      <c r="IB44" s="188">
        <v>1230</v>
      </c>
      <c r="IC44" s="188">
        <v>0</v>
      </c>
      <c r="ID44" s="188">
        <v>0</v>
      </c>
      <c r="IE44" s="188">
        <v>1101</v>
      </c>
      <c r="IF44" s="188">
        <v>0</v>
      </c>
      <c r="IG44" s="188">
        <v>0</v>
      </c>
      <c r="IH44" s="188">
        <v>0</v>
      </c>
      <c r="IJ44" s="188">
        <v>0</v>
      </c>
      <c r="IK44" s="188">
        <v>0</v>
      </c>
      <c r="IL44" s="188">
        <v>1038</v>
      </c>
      <c r="IM44" s="188">
        <v>399</v>
      </c>
      <c r="IN44" s="188">
        <v>0</v>
      </c>
      <c r="IO44" s="188">
        <v>0</v>
      </c>
      <c r="IP44" s="188">
        <v>1392</v>
      </c>
      <c r="IQ44" s="188">
        <v>0</v>
      </c>
      <c r="IR44" s="188">
        <v>0</v>
      </c>
      <c r="IS44" s="188">
        <v>0</v>
      </c>
      <c r="IU44" s="188">
        <v>0</v>
      </c>
      <c r="IV44" s="188">
        <v>0</v>
      </c>
      <c r="IW44" s="188">
        <v>6148</v>
      </c>
      <c r="IX44" s="188">
        <v>1033</v>
      </c>
      <c r="IY44" s="188">
        <v>0</v>
      </c>
      <c r="IZ44" s="188">
        <v>0</v>
      </c>
      <c r="JA44" s="188">
        <v>1122</v>
      </c>
      <c r="JB44" s="188">
        <v>0</v>
      </c>
      <c r="JC44" s="188">
        <v>0</v>
      </c>
      <c r="JD44" s="188">
        <v>0</v>
      </c>
      <c r="JF44" s="188">
        <v>0</v>
      </c>
      <c r="JG44" s="188">
        <v>0</v>
      </c>
      <c r="JH44" s="188">
        <v>6363</v>
      </c>
      <c r="JI44" s="188">
        <v>1700</v>
      </c>
      <c r="JJ44" s="188">
        <v>0</v>
      </c>
      <c r="JK44" s="188">
        <v>0</v>
      </c>
      <c r="JL44" s="188">
        <v>1060</v>
      </c>
      <c r="JM44" s="188">
        <v>0</v>
      </c>
      <c r="JN44" s="188">
        <v>0</v>
      </c>
      <c r="JO44" s="188">
        <v>0</v>
      </c>
      <c r="JQ44" s="188">
        <v>0</v>
      </c>
      <c r="JR44" s="188">
        <v>0</v>
      </c>
      <c r="JS44" s="188">
        <v>1057</v>
      </c>
      <c r="JT44" s="188">
        <v>598</v>
      </c>
      <c r="JU44" s="188">
        <v>0</v>
      </c>
      <c r="JV44" s="188">
        <v>0</v>
      </c>
      <c r="JW44" s="188">
        <v>1392</v>
      </c>
      <c r="JX44" s="188">
        <v>0</v>
      </c>
      <c r="JY44" s="188">
        <v>0</v>
      </c>
      <c r="JZ44" s="188">
        <v>0</v>
      </c>
      <c r="KB44" s="188">
        <v>0</v>
      </c>
      <c r="KC44" s="188">
        <v>0</v>
      </c>
      <c r="KD44" s="188">
        <v>7653</v>
      </c>
      <c r="KE44" s="188">
        <v>915</v>
      </c>
      <c r="KF44" s="188">
        <v>0</v>
      </c>
      <c r="KG44" s="188">
        <v>0</v>
      </c>
      <c r="KH44" s="188">
        <v>1149</v>
      </c>
      <c r="KI44" s="188">
        <v>0</v>
      </c>
      <c r="KJ44" s="188">
        <v>0</v>
      </c>
      <c r="KK44" s="188">
        <v>0</v>
      </c>
      <c r="KM44" s="188">
        <v>0</v>
      </c>
      <c r="KN44" s="188">
        <v>0</v>
      </c>
      <c r="KO44" s="188">
        <v>5391</v>
      </c>
      <c r="KP44" s="188">
        <v>801</v>
      </c>
      <c r="KQ44" s="188">
        <v>0</v>
      </c>
      <c r="KR44" s="188">
        <v>0</v>
      </c>
      <c r="KS44" s="188">
        <v>985</v>
      </c>
      <c r="KT44" s="188">
        <v>0</v>
      </c>
      <c r="KU44" s="188">
        <v>0</v>
      </c>
      <c r="KV44" s="188">
        <v>0</v>
      </c>
      <c r="KX44" s="188">
        <v>0</v>
      </c>
      <c r="KY44" s="188">
        <v>0</v>
      </c>
      <c r="KZ44" s="188">
        <v>682</v>
      </c>
      <c r="LA44" s="188">
        <v>612</v>
      </c>
      <c r="LB44" s="188">
        <v>0</v>
      </c>
      <c r="LC44" s="188">
        <v>0</v>
      </c>
      <c r="LD44" s="188">
        <v>1367</v>
      </c>
      <c r="LE44" s="188">
        <v>0</v>
      </c>
      <c r="LF44" s="188">
        <v>0</v>
      </c>
      <c r="LG44" s="188">
        <v>0</v>
      </c>
      <c r="LI44" s="188">
        <v>0</v>
      </c>
      <c r="LJ44" s="188">
        <v>0</v>
      </c>
      <c r="LK44" s="188">
        <v>5310</v>
      </c>
      <c r="LL44" s="188">
        <v>778</v>
      </c>
      <c r="LM44" s="188">
        <v>0</v>
      </c>
      <c r="LN44" s="188">
        <v>0</v>
      </c>
      <c r="LO44" s="188">
        <v>1006</v>
      </c>
      <c r="LP44" s="188">
        <v>0</v>
      </c>
      <c r="LQ44" s="188">
        <v>0</v>
      </c>
      <c r="LR44" s="188">
        <v>0</v>
      </c>
      <c r="LT44" s="188">
        <v>0</v>
      </c>
      <c r="LU44" s="188">
        <v>0</v>
      </c>
      <c r="LV44" s="188">
        <v>1172</v>
      </c>
      <c r="LW44" s="188">
        <v>961</v>
      </c>
      <c r="LX44" s="188">
        <v>0</v>
      </c>
      <c r="LY44" s="188">
        <v>0</v>
      </c>
      <c r="LZ44" s="188">
        <v>1355</v>
      </c>
      <c r="MA44" s="188">
        <v>0</v>
      </c>
      <c r="MB44" s="188">
        <v>0</v>
      </c>
      <c r="MC44" s="188">
        <v>0</v>
      </c>
    </row>
    <row r="45" spans="2:341">
      <c r="B45" s="208">
        <f t="shared" si="11"/>
        <v>0</v>
      </c>
      <c r="C45" s="208">
        <f t="shared" si="12"/>
        <v>0</v>
      </c>
      <c r="D45" s="208">
        <f t="shared" si="13"/>
        <v>3513.6333333333332</v>
      </c>
      <c r="E45" s="208">
        <f t="shared" si="14"/>
        <v>797.3</v>
      </c>
      <c r="F45" s="208">
        <f t="shared" si="15"/>
        <v>0</v>
      </c>
      <c r="G45" s="208">
        <f t="shared" si="16"/>
        <v>0</v>
      </c>
      <c r="H45" s="208">
        <f t="shared" si="17"/>
        <v>1156.5999999999999</v>
      </c>
      <c r="I45" s="208">
        <f t="shared" si="18"/>
        <v>0</v>
      </c>
      <c r="J45" s="208">
        <f t="shared" si="19"/>
        <v>0</v>
      </c>
      <c r="K45" s="208">
        <f t="shared" si="20"/>
        <v>0</v>
      </c>
      <c r="M45" s="188">
        <v>0</v>
      </c>
      <c r="N45" s="188">
        <v>0</v>
      </c>
      <c r="O45" s="188">
        <v>1150</v>
      </c>
      <c r="P45" s="188">
        <v>573</v>
      </c>
      <c r="Q45" s="188">
        <v>0</v>
      </c>
      <c r="R45" s="188">
        <v>0</v>
      </c>
      <c r="S45" s="188">
        <v>1324</v>
      </c>
      <c r="T45" s="188">
        <v>0</v>
      </c>
      <c r="U45" s="188">
        <v>0</v>
      </c>
      <c r="V45" s="188">
        <v>0</v>
      </c>
      <c r="X45" s="188">
        <v>0</v>
      </c>
      <c r="Y45" s="188">
        <v>0</v>
      </c>
      <c r="Z45" s="188">
        <v>2293</v>
      </c>
      <c r="AA45" s="188">
        <v>798</v>
      </c>
      <c r="AB45" s="188">
        <v>0</v>
      </c>
      <c r="AC45" s="188">
        <v>0</v>
      </c>
      <c r="AD45" s="188">
        <v>1082</v>
      </c>
      <c r="AE45" s="188">
        <v>0</v>
      </c>
      <c r="AF45" s="188">
        <v>0</v>
      </c>
      <c r="AG45" s="188">
        <v>0</v>
      </c>
      <c r="AI45" s="188">
        <v>0</v>
      </c>
      <c r="AJ45" s="188">
        <v>0</v>
      </c>
      <c r="AK45" s="188">
        <v>6620</v>
      </c>
      <c r="AL45" s="188">
        <v>803</v>
      </c>
      <c r="AM45" s="188">
        <v>0</v>
      </c>
      <c r="AN45" s="188">
        <v>0</v>
      </c>
      <c r="AO45" s="188">
        <v>946</v>
      </c>
      <c r="AP45" s="188">
        <v>0</v>
      </c>
      <c r="AQ45" s="188">
        <v>0</v>
      </c>
      <c r="AR45" s="188">
        <v>0</v>
      </c>
      <c r="AT45" s="188">
        <v>0</v>
      </c>
      <c r="AU45" s="188">
        <v>0</v>
      </c>
      <c r="AV45" s="188">
        <v>1861</v>
      </c>
      <c r="AW45" s="188">
        <v>578</v>
      </c>
      <c r="AX45" s="188">
        <v>0</v>
      </c>
      <c r="AY45" s="188">
        <v>0</v>
      </c>
      <c r="AZ45" s="188">
        <v>1344</v>
      </c>
      <c r="BA45" s="188">
        <v>0</v>
      </c>
      <c r="BB45" s="188">
        <v>0</v>
      </c>
      <c r="BC45" s="188">
        <v>0</v>
      </c>
      <c r="BE45" s="188">
        <v>0</v>
      </c>
      <c r="BF45" s="188">
        <v>0</v>
      </c>
      <c r="BG45" s="188">
        <v>6488</v>
      </c>
      <c r="BH45" s="188">
        <v>1716</v>
      </c>
      <c r="BI45" s="188">
        <v>0</v>
      </c>
      <c r="BJ45" s="188">
        <v>0</v>
      </c>
      <c r="BK45" s="188">
        <v>1069</v>
      </c>
      <c r="BL45" s="188">
        <v>0</v>
      </c>
      <c r="BM45" s="188">
        <v>0</v>
      </c>
      <c r="BN45" s="188">
        <v>0</v>
      </c>
      <c r="BP45" s="188">
        <v>0</v>
      </c>
      <c r="BQ45" s="188">
        <v>0</v>
      </c>
      <c r="BR45" s="188">
        <v>695</v>
      </c>
      <c r="BS45" s="188">
        <v>623</v>
      </c>
      <c r="BT45" s="188">
        <v>0</v>
      </c>
      <c r="BU45" s="188">
        <v>0</v>
      </c>
      <c r="BV45" s="188">
        <v>1316</v>
      </c>
      <c r="BW45" s="188">
        <v>0</v>
      </c>
      <c r="BX45" s="188">
        <v>0</v>
      </c>
      <c r="BY45" s="188">
        <v>0</v>
      </c>
      <c r="CA45" s="188">
        <v>0</v>
      </c>
      <c r="CB45" s="188">
        <v>0</v>
      </c>
      <c r="CC45" s="188">
        <v>7950</v>
      </c>
      <c r="CD45" s="188">
        <v>1024</v>
      </c>
      <c r="CE45" s="188">
        <v>0</v>
      </c>
      <c r="CF45" s="188">
        <v>0</v>
      </c>
      <c r="CG45" s="188">
        <v>1046</v>
      </c>
      <c r="CH45" s="188">
        <v>0</v>
      </c>
      <c r="CI45" s="188">
        <v>0</v>
      </c>
      <c r="CJ45" s="188">
        <v>0</v>
      </c>
      <c r="CL45" s="188">
        <v>0</v>
      </c>
      <c r="CM45" s="188">
        <v>0</v>
      </c>
      <c r="CN45" s="188">
        <v>6501</v>
      </c>
      <c r="CO45" s="188">
        <v>1385</v>
      </c>
      <c r="CP45" s="188">
        <v>0</v>
      </c>
      <c r="CQ45" s="188">
        <v>0</v>
      </c>
      <c r="CR45" s="188">
        <v>1089</v>
      </c>
      <c r="CS45" s="188">
        <v>0</v>
      </c>
      <c r="CT45" s="188">
        <v>0</v>
      </c>
      <c r="CU45" s="188">
        <v>0</v>
      </c>
      <c r="CW45" s="188">
        <v>0</v>
      </c>
      <c r="CX45" s="188">
        <v>0</v>
      </c>
      <c r="CY45" s="188">
        <v>2036</v>
      </c>
      <c r="CZ45" s="188">
        <v>662</v>
      </c>
      <c r="DA45" s="188">
        <v>0</v>
      </c>
      <c r="DB45" s="188">
        <v>0</v>
      </c>
      <c r="DC45" s="188">
        <v>1432</v>
      </c>
      <c r="DD45" s="188">
        <v>0</v>
      </c>
      <c r="DE45" s="188">
        <v>0</v>
      </c>
      <c r="DF45" s="188">
        <v>0</v>
      </c>
      <c r="DH45" s="188">
        <v>0</v>
      </c>
      <c r="DI45" s="188">
        <v>0</v>
      </c>
      <c r="DJ45" s="188">
        <v>2136</v>
      </c>
      <c r="DK45" s="188">
        <v>818</v>
      </c>
      <c r="DL45" s="188">
        <v>0</v>
      </c>
      <c r="DM45" s="188">
        <v>0</v>
      </c>
      <c r="DN45" s="188">
        <f t="shared" si="21"/>
        <v>0</v>
      </c>
      <c r="DO45" s="188">
        <v>0</v>
      </c>
      <c r="DP45" s="188">
        <v>0</v>
      </c>
      <c r="DQ45" s="188">
        <v>0</v>
      </c>
      <c r="DS45" s="188">
        <v>0</v>
      </c>
      <c r="DT45" s="188">
        <v>0</v>
      </c>
      <c r="DU45" s="188">
        <v>1090</v>
      </c>
      <c r="DV45" s="188">
        <v>623</v>
      </c>
      <c r="DW45" s="188">
        <v>0</v>
      </c>
      <c r="DX45" s="188">
        <v>0</v>
      </c>
      <c r="DY45" s="188">
        <v>947</v>
      </c>
      <c r="DZ45" s="188">
        <v>0</v>
      </c>
      <c r="EA45" s="188">
        <v>0</v>
      </c>
      <c r="EB45" s="188">
        <v>0</v>
      </c>
      <c r="ED45" s="188">
        <v>0</v>
      </c>
      <c r="EE45" s="188">
        <v>0</v>
      </c>
      <c r="EF45" s="188">
        <v>929</v>
      </c>
      <c r="EG45" s="188">
        <v>439</v>
      </c>
      <c r="EH45" s="188">
        <v>0</v>
      </c>
      <c r="EI45" s="188">
        <v>0</v>
      </c>
      <c r="EJ45" s="188">
        <v>1342</v>
      </c>
      <c r="EK45" s="188">
        <v>0</v>
      </c>
      <c r="EL45" s="188">
        <v>0</v>
      </c>
      <c r="EM45" s="188">
        <v>0</v>
      </c>
      <c r="EO45" s="188">
        <v>0</v>
      </c>
      <c r="EP45" s="188">
        <v>0</v>
      </c>
      <c r="EQ45" s="188">
        <v>3480</v>
      </c>
      <c r="ER45" s="188">
        <v>534</v>
      </c>
      <c r="ES45" s="188">
        <v>0</v>
      </c>
      <c r="ET45" s="188">
        <v>0</v>
      </c>
      <c r="EU45" s="188">
        <v>1308</v>
      </c>
      <c r="EV45" s="188">
        <v>0</v>
      </c>
      <c r="EW45" s="188">
        <v>0</v>
      </c>
      <c r="EX45" s="188">
        <v>0</v>
      </c>
      <c r="EZ45" s="188">
        <v>0</v>
      </c>
      <c r="FA45" s="188">
        <v>0</v>
      </c>
      <c r="FB45" s="188">
        <v>3917</v>
      </c>
      <c r="FC45" s="188">
        <v>848</v>
      </c>
      <c r="FD45" s="188">
        <v>0</v>
      </c>
      <c r="FE45" s="188">
        <v>0</v>
      </c>
      <c r="FF45" s="188">
        <v>1055</v>
      </c>
      <c r="FG45" s="188">
        <v>0</v>
      </c>
      <c r="FH45" s="188">
        <v>0</v>
      </c>
      <c r="FI45" s="188">
        <v>0</v>
      </c>
      <c r="FK45" s="188">
        <v>0</v>
      </c>
      <c r="FL45" s="188">
        <v>0</v>
      </c>
      <c r="FM45" s="188">
        <v>5397</v>
      </c>
      <c r="FN45" s="188">
        <v>679</v>
      </c>
      <c r="FO45" s="188">
        <v>0</v>
      </c>
      <c r="FP45" s="188">
        <v>0</v>
      </c>
      <c r="FQ45" s="188">
        <v>1036</v>
      </c>
      <c r="FR45" s="188">
        <v>0</v>
      </c>
      <c r="FS45" s="188">
        <v>0</v>
      </c>
      <c r="FT45" s="188">
        <v>0</v>
      </c>
      <c r="FV45" s="188">
        <v>0</v>
      </c>
      <c r="FW45" s="188">
        <v>0</v>
      </c>
      <c r="FX45" s="188">
        <v>1204</v>
      </c>
      <c r="FY45" s="188">
        <v>657</v>
      </c>
      <c r="FZ45" s="188">
        <v>0</v>
      </c>
      <c r="GA45" s="188">
        <v>0</v>
      </c>
      <c r="GB45" s="188">
        <v>1184</v>
      </c>
      <c r="GC45" s="188">
        <v>0</v>
      </c>
      <c r="GD45" s="188">
        <v>0</v>
      </c>
      <c r="GE45" s="188">
        <v>0</v>
      </c>
      <c r="GG45" s="188">
        <v>0</v>
      </c>
      <c r="GH45" s="188">
        <v>0</v>
      </c>
      <c r="GI45" s="188">
        <v>6359</v>
      </c>
      <c r="GJ45" s="188">
        <v>588</v>
      </c>
      <c r="GK45" s="188">
        <v>0</v>
      </c>
      <c r="GL45" s="188">
        <v>0</v>
      </c>
      <c r="GM45" s="188">
        <v>1142</v>
      </c>
      <c r="GN45" s="188">
        <v>0</v>
      </c>
      <c r="GO45" s="188">
        <v>0</v>
      </c>
      <c r="GP45" s="188">
        <v>0</v>
      </c>
      <c r="GR45" s="188">
        <v>0</v>
      </c>
      <c r="GS45" s="188">
        <v>0</v>
      </c>
      <c r="GT45" s="188">
        <v>1258</v>
      </c>
      <c r="GU45" s="188">
        <v>633</v>
      </c>
      <c r="GV45" s="188">
        <v>0</v>
      </c>
      <c r="GW45" s="188">
        <v>0</v>
      </c>
      <c r="GX45" s="188">
        <v>1367</v>
      </c>
      <c r="GY45" s="188">
        <v>0</v>
      </c>
      <c r="GZ45" s="188">
        <v>0</v>
      </c>
      <c r="HA45" s="188">
        <v>0</v>
      </c>
      <c r="HC45" s="188">
        <v>0</v>
      </c>
      <c r="HD45" s="188">
        <v>0</v>
      </c>
      <c r="HE45" s="188">
        <v>948</v>
      </c>
      <c r="HF45" s="188">
        <v>195</v>
      </c>
      <c r="HG45" s="188">
        <v>0</v>
      </c>
      <c r="HH45" s="188">
        <v>0</v>
      </c>
      <c r="HI45" s="188">
        <v>1356</v>
      </c>
      <c r="HJ45" s="188">
        <v>0</v>
      </c>
      <c r="HK45" s="188">
        <v>0</v>
      </c>
      <c r="HL45" s="188">
        <v>0</v>
      </c>
      <c r="HN45" s="188">
        <v>0</v>
      </c>
      <c r="HO45" s="188">
        <v>0</v>
      </c>
      <c r="HP45" s="188">
        <v>1132</v>
      </c>
      <c r="HQ45" s="188">
        <v>579</v>
      </c>
      <c r="HR45" s="188">
        <v>0</v>
      </c>
      <c r="HS45" s="188">
        <v>0</v>
      </c>
      <c r="HT45" s="188">
        <v>1385</v>
      </c>
      <c r="HU45" s="188">
        <v>0</v>
      </c>
      <c r="HV45" s="188">
        <v>0</v>
      </c>
      <c r="HW45" s="188">
        <v>0</v>
      </c>
      <c r="HY45" s="188">
        <v>0</v>
      </c>
      <c r="HZ45" s="188">
        <v>0</v>
      </c>
      <c r="IA45" s="188">
        <v>6502</v>
      </c>
      <c r="IB45" s="188">
        <v>1321</v>
      </c>
      <c r="IC45" s="188">
        <v>0</v>
      </c>
      <c r="ID45" s="188">
        <v>0</v>
      </c>
      <c r="IE45" s="188">
        <v>1101</v>
      </c>
      <c r="IF45" s="188">
        <v>0</v>
      </c>
      <c r="IG45" s="188">
        <v>0</v>
      </c>
      <c r="IH45" s="188">
        <v>0</v>
      </c>
      <c r="IJ45" s="188">
        <v>0</v>
      </c>
      <c r="IK45" s="188">
        <v>0</v>
      </c>
      <c r="IL45" s="188">
        <v>1117</v>
      </c>
      <c r="IM45" s="188">
        <v>440</v>
      </c>
      <c r="IN45" s="188">
        <v>0</v>
      </c>
      <c r="IO45" s="188">
        <v>0</v>
      </c>
      <c r="IP45" s="188">
        <v>1392</v>
      </c>
      <c r="IQ45" s="188">
        <v>0</v>
      </c>
      <c r="IR45" s="188">
        <v>0</v>
      </c>
      <c r="IS45" s="188">
        <v>0</v>
      </c>
      <c r="IU45" s="188">
        <v>0</v>
      </c>
      <c r="IV45" s="188">
        <v>0</v>
      </c>
      <c r="IW45" s="188">
        <v>6137</v>
      </c>
      <c r="IX45" s="188">
        <v>1013</v>
      </c>
      <c r="IY45" s="188">
        <v>0</v>
      </c>
      <c r="IZ45" s="188">
        <v>0</v>
      </c>
      <c r="JA45" s="188">
        <v>1122</v>
      </c>
      <c r="JB45" s="188">
        <v>0</v>
      </c>
      <c r="JC45" s="188">
        <v>0</v>
      </c>
      <c r="JD45" s="188">
        <v>0</v>
      </c>
      <c r="JF45" s="188">
        <v>0</v>
      </c>
      <c r="JG45" s="188">
        <v>0</v>
      </c>
      <c r="JH45" s="188">
        <v>6512</v>
      </c>
      <c r="JI45" s="188">
        <v>1726</v>
      </c>
      <c r="JJ45" s="188">
        <v>0</v>
      </c>
      <c r="JK45" s="188">
        <v>0</v>
      </c>
      <c r="JL45" s="188">
        <v>1060</v>
      </c>
      <c r="JM45" s="188">
        <v>0</v>
      </c>
      <c r="JN45" s="188">
        <v>0</v>
      </c>
      <c r="JO45" s="188">
        <v>0</v>
      </c>
      <c r="JQ45" s="188">
        <v>0</v>
      </c>
      <c r="JR45" s="188">
        <v>0</v>
      </c>
      <c r="JS45" s="188">
        <v>1035</v>
      </c>
      <c r="JT45" s="188">
        <v>551</v>
      </c>
      <c r="JU45" s="188">
        <v>0</v>
      </c>
      <c r="JV45" s="188">
        <v>0</v>
      </c>
      <c r="JW45" s="188">
        <v>1393</v>
      </c>
      <c r="JX45" s="188">
        <v>0</v>
      </c>
      <c r="JY45" s="188">
        <v>0</v>
      </c>
      <c r="JZ45" s="188">
        <v>0</v>
      </c>
      <c r="KB45" s="188">
        <v>0</v>
      </c>
      <c r="KC45" s="188">
        <v>0</v>
      </c>
      <c r="KD45" s="188">
        <v>7685</v>
      </c>
      <c r="KE45" s="188">
        <v>928</v>
      </c>
      <c r="KF45" s="188">
        <v>0</v>
      </c>
      <c r="KG45" s="188">
        <v>0</v>
      </c>
      <c r="KH45" s="188">
        <v>1149</v>
      </c>
      <c r="KI45" s="188">
        <v>0</v>
      </c>
      <c r="KJ45" s="188">
        <v>0</v>
      </c>
      <c r="KK45" s="188">
        <v>0</v>
      </c>
      <c r="KM45" s="188">
        <v>0</v>
      </c>
      <c r="KN45" s="188">
        <v>0</v>
      </c>
      <c r="KO45" s="188">
        <v>5608</v>
      </c>
      <c r="KP45" s="188">
        <v>756</v>
      </c>
      <c r="KQ45" s="188">
        <v>0</v>
      </c>
      <c r="KR45" s="188">
        <v>0</v>
      </c>
      <c r="KS45" s="188">
        <v>985</v>
      </c>
      <c r="KT45" s="188">
        <v>0</v>
      </c>
      <c r="KU45" s="188">
        <v>0</v>
      </c>
      <c r="KV45" s="188">
        <v>0</v>
      </c>
      <c r="KX45" s="188">
        <v>0</v>
      </c>
      <c r="KY45" s="188">
        <v>0</v>
      </c>
      <c r="KZ45" s="188">
        <v>686</v>
      </c>
      <c r="LA45" s="188">
        <v>689</v>
      </c>
      <c r="LB45" s="188">
        <v>0</v>
      </c>
      <c r="LC45" s="188">
        <v>0</v>
      </c>
      <c r="LD45" s="188">
        <v>1365</v>
      </c>
      <c r="LE45" s="188">
        <v>0</v>
      </c>
      <c r="LF45" s="188">
        <v>0</v>
      </c>
      <c r="LG45" s="188">
        <v>0</v>
      </c>
      <c r="LI45" s="188">
        <v>0</v>
      </c>
      <c r="LJ45" s="188">
        <v>0</v>
      </c>
      <c r="LK45" s="188">
        <v>5476</v>
      </c>
      <c r="LL45" s="188">
        <v>757</v>
      </c>
      <c r="LM45" s="188">
        <v>0</v>
      </c>
      <c r="LN45" s="188">
        <v>0</v>
      </c>
      <c r="LO45" s="188">
        <v>1006</v>
      </c>
      <c r="LP45" s="188">
        <v>0</v>
      </c>
      <c r="LQ45" s="188">
        <v>0</v>
      </c>
      <c r="LR45" s="188">
        <v>0</v>
      </c>
      <c r="LT45" s="188">
        <v>0</v>
      </c>
      <c r="LU45" s="188">
        <v>0</v>
      </c>
      <c r="LV45" s="188">
        <v>1207</v>
      </c>
      <c r="LW45" s="188">
        <v>983</v>
      </c>
      <c r="LX45" s="188">
        <v>0</v>
      </c>
      <c r="LY45" s="188">
        <v>0</v>
      </c>
      <c r="LZ45" s="188">
        <v>1355</v>
      </c>
      <c r="MA45" s="188">
        <v>0</v>
      </c>
      <c r="MB45" s="188">
        <v>0</v>
      </c>
      <c r="MC45" s="188">
        <v>0</v>
      </c>
    </row>
    <row r="46" spans="2:341">
      <c r="B46" s="208">
        <f t="shared" si="11"/>
        <v>0</v>
      </c>
      <c r="C46" s="208">
        <f t="shared" si="12"/>
        <v>0</v>
      </c>
      <c r="D46" s="208">
        <f t="shared" si="13"/>
        <v>3554.8333333333335</v>
      </c>
      <c r="E46" s="208">
        <f t="shared" si="14"/>
        <v>828.6</v>
      </c>
      <c r="F46" s="208">
        <f t="shared" si="15"/>
        <v>0</v>
      </c>
      <c r="G46" s="208">
        <f t="shared" si="16"/>
        <v>0</v>
      </c>
      <c r="H46" s="208">
        <f t="shared" si="17"/>
        <v>1156.4666666666667</v>
      </c>
      <c r="I46" s="208">
        <f t="shared" si="18"/>
        <v>0</v>
      </c>
      <c r="J46" s="208">
        <f t="shared" si="19"/>
        <v>0</v>
      </c>
      <c r="K46" s="208">
        <f t="shared" si="20"/>
        <v>0</v>
      </c>
      <c r="M46" s="188">
        <v>0</v>
      </c>
      <c r="N46" s="188">
        <v>0</v>
      </c>
      <c r="O46" s="188">
        <v>1155</v>
      </c>
      <c r="P46" s="188">
        <v>591</v>
      </c>
      <c r="Q46" s="188">
        <v>0</v>
      </c>
      <c r="R46" s="188">
        <v>0</v>
      </c>
      <c r="S46" s="188">
        <v>1326</v>
      </c>
      <c r="T46" s="188">
        <v>0</v>
      </c>
      <c r="U46" s="188">
        <v>0</v>
      </c>
      <c r="V46" s="188">
        <v>0</v>
      </c>
      <c r="X46" s="188">
        <v>0</v>
      </c>
      <c r="Y46" s="188">
        <v>0</v>
      </c>
      <c r="Z46" s="188">
        <v>2284</v>
      </c>
      <c r="AA46" s="188">
        <v>865</v>
      </c>
      <c r="AB46" s="188">
        <v>0</v>
      </c>
      <c r="AC46" s="188">
        <v>0</v>
      </c>
      <c r="AD46" s="188">
        <v>1082</v>
      </c>
      <c r="AE46" s="188">
        <v>0</v>
      </c>
      <c r="AF46" s="188">
        <v>0</v>
      </c>
      <c r="AG46" s="188">
        <v>0</v>
      </c>
      <c r="AI46" s="188">
        <v>0</v>
      </c>
      <c r="AJ46" s="188">
        <v>0</v>
      </c>
      <c r="AK46" s="188">
        <v>6722</v>
      </c>
      <c r="AL46" s="188">
        <v>827</v>
      </c>
      <c r="AM46" s="188">
        <v>0</v>
      </c>
      <c r="AN46" s="188">
        <v>0</v>
      </c>
      <c r="AO46" s="188">
        <v>946</v>
      </c>
      <c r="AP46" s="188">
        <v>0</v>
      </c>
      <c r="AQ46" s="188">
        <v>0</v>
      </c>
      <c r="AR46" s="188">
        <v>0</v>
      </c>
      <c r="AT46" s="188">
        <v>0</v>
      </c>
      <c r="AU46" s="188">
        <v>0</v>
      </c>
      <c r="AV46" s="188">
        <v>1886</v>
      </c>
      <c r="AW46" s="188">
        <v>607</v>
      </c>
      <c r="AX46" s="188">
        <v>0</v>
      </c>
      <c r="AY46" s="188">
        <v>0</v>
      </c>
      <c r="AZ46" s="188">
        <v>1344</v>
      </c>
      <c r="BA46" s="188">
        <v>0</v>
      </c>
      <c r="BB46" s="188">
        <v>0</v>
      </c>
      <c r="BC46" s="188">
        <v>0</v>
      </c>
      <c r="BE46" s="188">
        <v>0</v>
      </c>
      <c r="BF46" s="188">
        <v>0</v>
      </c>
      <c r="BG46" s="188">
        <v>6474</v>
      </c>
      <c r="BH46" s="188">
        <v>1739</v>
      </c>
      <c r="BI46" s="188">
        <v>0</v>
      </c>
      <c r="BJ46" s="188">
        <v>0</v>
      </c>
      <c r="BK46" s="188">
        <v>1069</v>
      </c>
      <c r="BL46" s="188">
        <v>0</v>
      </c>
      <c r="BM46" s="188">
        <v>0</v>
      </c>
      <c r="BN46" s="188">
        <v>0</v>
      </c>
      <c r="BP46" s="188">
        <v>0</v>
      </c>
      <c r="BQ46" s="188">
        <v>0</v>
      </c>
      <c r="BR46" s="188">
        <v>712</v>
      </c>
      <c r="BS46" s="188">
        <v>663</v>
      </c>
      <c r="BT46" s="188">
        <v>0</v>
      </c>
      <c r="BU46" s="188">
        <v>0</v>
      </c>
      <c r="BV46" s="188">
        <v>1316</v>
      </c>
      <c r="BW46" s="188">
        <v>0</v>
      </c>
      <c r="BX46" s="188">
        <v>0</v>
      </c>
      <c r="BY46" s="188">
        <v>0</v>
      </c>
      <c r="CA46" s="188">
        <v>0</v>
      </c>
      <c r="CB46" s="188">
        <v>0</v>
      </c>
      <c r="CC46" s="188">
        <v>7978</v>
      </c>
      <c r="CD46" s="188">
        <v>1093</v>
      </c>
      <c r="CE46" s="188">
        <v>0</v>
      </c>
      <c r="CF46" s="188">
        <v>0</v>
      </c>
      <c r="CG46" s="188">
        <v>1046</v>
      </c>
      <c r="CH46" s="188">
        <v>0</v>
      </c>
      <c r="CI46" s="188">
        <v>0</v>
      </c>
      <c r="CJ46" s="188">
        <v>0</v>
      </c>
      <c r="CL46" s="188">
        <v>0</v>
      </c>
      <c r="CM46" s="188">
        <v>0</v>
      </c>
      <c r="CN46" s="188">
        <v>6539</v>
      </c>
      <c r="CO46" s="188">
        <v>1426</v>
      </c>
      <c r="CP46" s="188">
        <v>0</v>
      </c>
      <c r="CQ46" s="188">
        <v>0</v>
      </c>
      <c r="CR46" s="188">
        <v>1089</v>
      </c>
      <c r="CS46" s="188">
        <v>0</v>
      </c>
      <c r="CT46" s="188">
        <v>0</v>
      </c>
      <c r="CU46" s="188">
        <v>0</v>
      </c>
      <c r="CW46" s="188">
        <v>0</v>
      </c>
      <c r="CX46" s="188">
        <v>0</v>
      </c>
      <c r="CY46" s="188">
        <v>2065</v>
      </c>
      <c r="CZ46" s="188">
        <v>705</v>
      </c>
      <c r="DA46" s="188">
        <v>0</v>
      </c>
      <c r="DB46" s="188">
        <v>0</v>
      </c>
      <c r="DC46" s="188">
        <v>1426</v>
      </c>
      <c r="DD46" s="188">
        <v>0</v>
      </c>
      <c r="DE46" s="188">
        <v>0</v>
      </c>
      <c r="DF46" s="188">
        <v>0</v>
      </c>
      <c r="DH46" s="188">
        <v>0</v>
      </c>
      <c r="DI46" s="188">
        <v>0</v>
      </c>
      <c r="DJ46" s="188">
        <v>2157</v>
      </c>
      <c r="DK46" s="188">
        <v>837</v>
      </c>
      <c r="DL46" s="188">
        <v>0</v>
      </c>
      <c r="DM46" s="188">
        <v>0</v>
      </c>
      <c r="DN46" s="188">
        <f t="shared" si="21"/>
        <v>0</v>
      </c>
      <c r="DO46" s="188">
        <v>0</v>
      </c>
      <c r="DP46" s="188">
        <v>0</v>
      </c>
      <c r="DQ46" s="188">
        <v>0</v>
      </c>
      <c r="DS46" s="188">
        <v>0</v>
      </c>
      <c r="DT46" s="188">
        <v>0</v>
      </c>
      <c r="DU46" s="188">
        <v>1147</v>
      </c>
      <c r="DV46" s="188">
        <v>672</v>
      </c>
      <c r="DW46" s="188">
        <v>0</v>
      </c>
      <c r="DX46" s="188">
        <v>0</v>
      </c>
      <c r="DY46" s="188">
        <v>947</v>
      </c>
      <c r="DZ46" s="188">
        <v>0</v>
      </c>
      <c r="EA46" s="188">
        <v>0</v>
      </c>
      <c r="EB46" s="188">
        <v>0</v>
      </c>
      <c r="ED46" s="188">
        <v>0</v>
      </c>
      <c r="EE46" s="188">
        <v>0</v>
      </c>
      <c r="EF46" s="188">
        <v>930</v>
      </c>
      <c r="EG46" s="188">
        <v>400</v>
      </c>
      <c r="EH46" s="188">
        <v>0</v>
      </c>
      <c r="EI46" s="188">
        <v>0</v>
      </c>
      <c r="EJ46" s="188">
        <v>1342</v>
      </c>
      <c r="EK46" s="188">
        <v>0</v>
      </c>
      <c r="EL46" s="188">
        <v>0</v>
      </c>
      <c r="EM46" s="188">
        <v>0</v>
      </c>
      <c r="EO46" s="188">
        <v>0</v>
      </c>
      <c r="EP46" s="188">
        <v>0</v>
      </c>
      <c r="EQ46" s="188">
        <v>3619</v>
      </c>
      <c r="ER46" s="188">
        <v>565</v>
      </c>
      <c r="ES46" s="188">
        <v>0</v>
      </c>
      <c r="ET46" s="188">
        <v>0</v>
      </c>
      <c r="EU46" s="188">
        <v>1308</v>
      </c>
      <c r="EV46" s="188">
        <v>0</v>
      </c>
      <c r="EW46" s="188">
        <v>0</v>
      </c>
      <c r="EX46" s="188">
        <v>0</v>
      </c>
      <c r="EZ46" s="188">
        <v>0</v>
      </c>
      <c r="FA46" s="188">
        <v>0</v>
      </c>
      <c r="FB46" s="188">
        <v>3885</v>
      </c>
      <c r="FC46" s="188">
        <v>840</v>
      </c>
      <c r="FD46" s="188">
        <v>0</v>
      </c>
      <c r="FE46" s="188">
        <v>0</v>
      </c>
      <c r="FF46" s="188">
        <v>1055</v>
      </c>
      <c r="FG46" s="188">
        <v>0</v>
      </c>
      <c r="FH46" s="188">
        <v>0</v>
      </c>
      <c r="FI46" s="188">
        <v>0</v>
      </c>
      <c r="FK46" s="188">
        <v>0</v>
      </c>
      <c r="FL46" s="188">
        <v>0</v>
      </c>
      <c r="FM46" s="188">
        <v>5596</v>
      </c>
      <c r="FN46" s="188">
        <v>740</v>
      </c>
      <c r="FO46" s="188">
        <v>0</v>
      </c>
      <c r="FP46" s="188">
        <v>0</v>
      </c>
      <c r="FQ46" s="188">
        <v>1036</v>
      </c>
      <c r="FR46" s="188">
        <v>0</v>
      </c>
      <c r="FS46" s="188">
        <v>0</v>
      </c>
      <c r="FT46" s="188">
        <v>0</v>
      </c>
      <c r="FV46" s="188">
        <v>0</v>
      </c>
      <c r="FW46" s="188">
        <v>0</v>
      </c>
      <c r="FX46" s="188">
        <v>1245</v>
      </c>
      <c r="FY46" s="188">
        <v>774</v>
      </c>
      <c r="FZ46" s="188">
        <v>0</v>
      </c>
      <c r="GA46" s="188">
        <v>0</v>
      </c>
      <c r="GB46" s="188">
        <v>1184</v>
      </c>
      <c r="GC46" s="188">
        <v>0</v>
      </c>
      <c r="GD46" s="188">
        <v>0</v>
      </c>
      <c r="GE46" s="188">
        <v>0</v>
      </c>
      <c r="GG46" s="188">
        <v>0</v>
      </c>
      <c r="GH46" s="188">
        <v>0</v>
      </c>
      <c r="GI46" s="188">
        <v>6327</v>
      </c>
      <c r="GJ46" s="188">
        <v>545</v>
      </c>
      <c r="GK46" s="188">
        <v>0</v>
      </c>
      <c r="GL46" s="188">
        <v>0</v>
      </c>
      <c r="GM46" s="188">
        <v>1142</v>
      </c>
      <c r="GN46" s="188">
        <v>0</v>
      </c>
      <c r="GO46" s="188">
        <v>0</v>
      </c>
      <c r="GP46" s="188">
        <v>0</v>
      </c>
      <c r="GR46" s="188">
        <v>0</v>
      </c>
      <c r="GS46" s="188">
        <v>0</v>
      </c>
      <c r="GT46" s="188">
        <v>1208</v>
      </c>
      <c r="GU46" s="188">
        <v>596</v>
      </c>
      <c r="GV46" s="188">
        <v>0</v>
      </c>
      <c r="GW46" s="188">
        <v>0</v>
      </c>
      <c r="GX46" s="188">
        <v>1367</v>
      </c>
      <c r="GY46" s="188">
        <v>0</v>
      </c>
      <c r="GZ46" s="188">
        <v>0</v>
      </c>
      <c r="HA46" s="188">
        <v>0</v>
      </c>
      <c r="HC46" s="188">
        <v>0</v>
      </c>
      <c r="HD46" s="188">
        <v>0</v>
      </c>
      <c r="HE46" s="188">
        <v>970</v>
      </c>
      <c r="HF46" s="188">
        <v>224</v>
      </c>
      <c r="HG46" s="188">
        <v>0</v>
      </c>
      <c r="HH46" s="188">
        <v>0</v>
      </c>
      <c r="HI46" s="188">
        <v>1356</v>
      </c>
      <c r="HJ46" s="188">
        <v>0</v>
      </c>
      <c r="HK46" s="188">
        <v>0</v>
      </c>
      <c r="HL46" s="188">
        <v>0</v>
      </c>
      <c r="HN46" s="188">
        <v>0</v>
      </c>
      <c r="HO46" s="188">
        <v>0</v>
      </c>
      <c r="HP46" s="188">
        <v>1126</v>
      </c>
      <c r="HQ46" s="188">
        <v>578</v>
      </c>
      <c r="HR46" s="188">
        <v>0</v>
      </c>
      <c r="HS46" s="188">
        <v>0</v>
      </c>
      <c r="HT46" s="188">
        <v>1385</v>
      </c>
      <c r="HU46" s="188">
        <v>0</v>
      </c>
      <c r="HV46" s="188">
        <v>0</v>
      </c>
      <c r="HW46" s="188">
        <v>0</v>
      </c>
      <c r="HY46" s="188">
        <v>0</v>
      </c>
      <c r="HZ46" s="188">
        <v>0</v>
      </c>
      <c r="IA46" s="188">
        <v>6538</v>
      </c>
      <c r="IB46" s="188">
        <v>1318</v>
      </c>
      <c r="IC46" s="188">
        <v>0</v>
      </c>
      <c r="ID46" s="188">
        <v>0</v>
      </c>
      <c r="IE46" s="188">
        <v>1101</v>
      </c>
      <c r="IF46" s="188">
        <v>0</v>
      </c>
      <c r="IG46" s="188">
        <v>0</v>
      </c>
      <c r="IH46" s="188">
        <v>0</v>
      </c>
      <c r="IJ46" s="188">
        <v>0</v>
      </c>
      <c r="IK46" s="188">
        <v>0</v>
      </c>
      <c r="IL46" s="188">
        <v>1225</v>
      </c>
      <c r="IM46" s="188">
        <v>487</v>
      </c>
      <c r="IN46" s="188">
        <v>0</v>
      </c>
      <c r="IO46" s="188">
        <v>0</v>
      </c>
      <c r="IP46" s="188">
        <v>1392</v>
      </c>
      <c r="IQ46" s="188">
        <v>0</v>
      </c>
      <c r="IR46" s="188">
        <v>0</v>
      </c>
      <c r="IS46" s="188">
        <v>0</v>
      </c>
      <c r="IU46" s="188">
        <v>0</v>
      </c>
      <c r="IV46" s="188">
        <v>0</v>
      </c>
      <c r="IW46" s="188">
        <v>6329</v>
      </c>
      <c r="IX46" s="188">
        <v>1104</v>
      </c>
      <c r="IY46" s="188">
        <v>0</v>
      </c>
      <c r="IZ46" s="188">
        <v>0</v>
      </c>
      <c r="JA46" s="188">
        <v>1122</v>
      </c>
      <c r="JB46" s="188">
        <v>0</v>
      </c>
      <c r="JC46" s="188">
        <v>0</v>
      </c>
      <c r="JD46" s="188">
        <v>0</v>
      </c>
      <c r="JF46" s="188">
        <v>0</v>
      </c>
      <c r="JG46" s="188">
        <v>0</v>
      </c>
      <c r="JH46" s="188">
        <v>6453</v>
      </c>
      <c r="JI46" s="188">
        <v>1797</v>
      </c>
      <c r="JJ46" s="188">
        <v>0</v>
      </c>
      <c r="JK46" s="188">
        <v>0</v>
      </c>
      <c r="JL46" s="188">
        <v>1060</v>
      </c>
      <c r="JM46" s="188">
        <v>0</v>
      </c>
      <c r="JN46" s="188">
        <v>0</v>
      </c>
      <c r="JO46" s="188">
        <v>0</v>
      </c>
      <c r="JQ46" s="188">
        <v>0</v>
      </c>
      <c r="JR46" s="188">
        <v>0</v>
      </c>
      <c r="JS46" s="188">
        <v>1054</v>
      </c>
      <c r="JT46" s="188">
        <v>601</v>
      </c>
      <c r="JU46" s="188">
        <v>0</v>
      </c>
      <c r="JV46" s="188">
        <v>0</v>
      </c>
      <c r="JW46" s="188">
        <v>1393</v>
      </c>
      <c r="JX46" s="188">
        <v>0</v>
      </c>
      <c r="JY46" s="188">
        <v>0</v>
      </c>
      <c r="JZ46" s="188">
        <v>0</v>
      </c>
      <c r="KB46" s="188">
        <v>0</v>
      </c>
      <c r="KC46" s="188">
        <v>0</v>
      </c>
      <c r="KD46" s="188">
        <v>7757</v>
      </c>
      <c r="KE46" s="188">
        <v>967</v>
      </c>
      <c r="KF46" s="188">
        <v>0</v>
      </c>
      <c r="KG46" s="188">
        <v>0</v>
      </c>
      <c r="KH46" s="188">
        <v>1149</v>
      </c>
      <c r="KI46" s="188">
        <v>0</v>
      </c>
      <c r="KJ46" s="188">
        <v>0</v>
      </c>
      <c r="KK46" s="188">
        <v>0</v>
      </c>
      <c r="KM46" s="188">
        <v>0</v>
      </c>
      <c r="KN46" s="188">
        <v>0</v>
      </c>
      <c r="KO46" s="188">
        <v>5753</v>
      </c>
      <c r="KP46" s="188">
        <v>751</v>
      </c>
      <c r="KQ46" s="188">
        <v>0</v>
      </c>
      <c r="KR46" s="188">
        <v>0</v>
      </c>
      <c r="KS46" s="188">
        <v>985</v>
      </c>
      <c r="KT46" s="188">
        <v>0</v>
      </c>
      <c r="KU46" s="188">
        <v>0</v>
      </c>
      <c r="KV46" s="188">
        <v>0</v>
      </c>
      <c r="KX46" s="188">
        <v>0</v>
      </c>
      <c r="KY46" s="188">
        <v>0</v>
      </c>
      <c r="KZ46" s="188">
        <v>691</v>
      </c>
      <c r="LA46" s="188">
        <v>723</v>
      </c>
      <c r="LB46" s="188">
        <v>0</v>
      </c>
      <c r="LC46" s="188">
        <v>0</v>
      </c>
      <c r="LD46" s="188">
        <v>1365</v>
      </c>
      <c r="LE46" s="188">
        <v>0</v>
      </c>
      <c r="LF46" s="188">
        <v>0</v>
      </c>
      <c r="LG46" s="188">
        <v>0</v>
      </c>
      <c r="LI46" s="188">
        <v>0</v>
      </c>
      <c r="LJ46" s="188">
        <v>0</v>
      </c>
      <c r="LK46" s="188">
        <v>5603</v>
      </c>
      <c r="LL46" s="188">
        <v>767</v>
      </c>
      <c r="LM46" s="188">
        <v>0</v>
      </c>
      <c r="LN46" s="188">
        <v>0</v>
      </c>
      <c r="LO46" s="188">
        <v>1006</v>
      </c>
      <c r="LP46" s="188">
        <v>0</v>
      </c>
      <c r="LQ46" s="188">
        <v>0</v>
      </c>
      <c r="LR46" s="188">
        <v>0</v>
      </c>
      <c r="LT46" s="188">
        <v>0</v>
      </c>
      <c r="LU46" s="188">
        <v>0</v>
      </c>
      <c r="LV46" s="188">
        <v>1217</v>
      </c>
      <c r="LW46" s="188">
        <v>1056</v>
      </c>
      <c r="LX46" s="188">
        <v>0</v>
      </c>
      <c r="LY46" s="188">
        <v>0</v>
      </c>
      <c r="LZ46" s="188">
        <v>1355</v>
      </c>
      <c r="MA46" s="188">
        <v>0</v>
      </c>
      <c r="MB46" s="188">
        <v>0</v>
      </c>
      <c r="MC46" s="188">
        <v>0</v>
      </c>
    </row>
    <row r="47" spans="2:341">
      <c r="B47" s="208">
        <f t="shared" si="11"/>
        <v>0</v>
      </c>
      <c r="C47" s="208">
        <f t="shared" si="12"/>
        <v>0</v>
      </c>
      <c r="D47" s="208">
        <f t="shared" si="13"/>
        <v>3599.4333333333334</v>
      </c>
      <c r="E47" s="208">
        <f t="shared" si="14"/>
        <v>851.0333333333333</v>
      </c>
      <c r="F47" s="208">
        <f t="shared" si="15"/>
        <v>0</v>
      </c>
      <c r="G47" s="208">
        <f t="shared" si="16"/>
        <v>0</v>
      </c>
      <c r="H47" s="208">
        <f t="shared" si="17"/>
        <v>1156.4666666666667</v>
      </c>
      <c r="I47" s="208">
        <f t="shared" si="18"/>
        <v>0</v>
      </c>
      <c r="J47" s="208">
        <f t="shared" si="19"/>
        <v>0</v>
      </c>
      <c r="K47" s="208">
        <f t="shared" si="20"/>
        <v>0</v>
      </c>
      <c r="M47" s="188">
        <v>0</v>
      </c>
      <c r="N47" s="188">
        <v>0</v>
      </c>
      <c r="O47" s="188">
        <v>1251</v>
      </c>
      <c r="P47" s="188">
        <v>605</v>
      </c>
      <c r="Q47" s="188">
        <v>0</v>
      </c>
      <c r="R47" s="188">
        <v>0</v>
      </c>
      <c r="S47" s="188">
        <v>1326</v>
      </c>
      <c r="T47" s="188">
        <v>0</v>
      </c>
      <c r="U47" s="188">
        <v>0</v>
      </c>
      <c r="V47" s="188">
        <v>0</v>
      </c>
      <c r="X47" s="188">
        <v>0</v>
      </c>
      <c r="Y47" s="188">
        <v>0</v>
      </c>
      <c r="Z47" s="188">
        <v>2196</v>
      </c>
      <c r="AA47" s="188">
        <v>803</v>
      </c>
      <c r="AB47" s="188">
        <v>0</v>
      </c>
      <c r="AC47" s="188">
        <v>0</v>
      </c>
      <c r="AD47" s="188">
        <v>1082</v>
      </c>
      <c r="AE47" s="188">
        <v>0</v>
      </c>
      <c r="AF47" s="188">
        <v>0</v>
      </c>
      <c r="AG47" s="188">
        <v>0</v>
      </c>
      <c r="AI47" s="188">
        <v>0</v>
      </c>
      <c r="AJ47" s="188">
        <v>0</v>
      </c>
      <c r="AK47" s="188">
        <v>6812</v>
      </c>
      <c r="AL47" s="188">
        <v>891</v>
      </c>
      <c r="AM47" s="188">
        <v>0</v>
      </c>
      <c r="AN47" s="188">
        <v>0</v>
      </c>
      <c r="AO47" s="188">
        <v>946</v>
      </c>
      <c r="AP47" s="188">
        <v>0</v>
      </c>
      <c r="AQ47" s="188">
        <v>0</v>
      </c>
      <c r="AR47" s="188">
        <v>0</v>
      </c>
      <c r="AT47" s="188">
        <v>0</v>
      </c>
      <c r="AU47" s="188">
        <v>0</v>
      </c>
      <c r="AV47" s="188">
        <v>1885</v>
      </c>
      <c r="AW47" s="188">
        <v>702</v>
      </c>
      <c r="AX47" s="188">
        <v>0</v>
      </c>
      <c r="AY47" s="188">
        <v>0</v>
      </c>
      <c r="AZ47" s="188">
        <v>1344</v>
      </c>
      <c r="BA47" s="188">
        <v>0</v>
      </c>
      <c r="BB47" s="188">
        <v>0</v>
      </c>
      <c r="BC47" s="188">
        <v>0</v>
      </c>
      <c r="BE47" s="188">
        <v>0</v>
      </c>
      <c r="BF47" s="188">
        <v>0</v>
      </c>
      <c r="BG47" s="188">
        <v>6619</v>
      </c>
      <c r="BH47" s="188">
        <v>1759</v>
      </c>
      <c r="BI47" s="188">
        <v>0</v>
      </c>
      <c r="BJ47" s="188">
        <v>0</v>
      </c>
      <c r="BK47" s="188">
        <v>1069</v>
      </c>
      <c r="BL47" s="188">
        <v>0</v>
      </c>
      <c r="BM47" s="188">
        <v>0</v>
      </c>
      <c r="BN47" s="188">
        <v>0</v>
      </c>
      <c r="BP47" s="188">
        <v>0</v>
      </c>
      <c r="BQ47" s="188">
        <v>0</v>
      </c>
      <c r="BR47" s="188">
        <v>725</v>
      </c>
      <c r="BS47" s="188">
        <v>690</v>
      </c>
      <c r="BT47" s="188">
        <v>0</v>
      </c>
      <c r="BU47" s="188">
        <v>0</v>
      </c>
      <c r="BV47" s="188">
        <v>1316</v>
      </c>
      <c r="BW47" s="188">
        <v>0</v>
      </c>
      <c r="BX47" s="188">
        <v>0</v>
      </c>
      <c r="BY47" s="188">
        <v>0</v>
      </c>
      <c r="CA47" s="188">
        <v>0</v>
      </c>
      <c r="CB47" s="188">
        <v>0</v>
      </c>
      <c r="CC47" s="188">
        <v>8020</v>
      </c>
      <c r="CD47" s="188">
        <v>1121</v>
      </c>
      <c r="CE47" s="188">
        <v>0</v>
      </c>
      <c r="CF47" s="188">
        <v>0</v>
      </c>
      <c r="CG47" s="188">
        <v>1046</v>
      </c>
      <c r="CH47" s="188">
        <v>0</v>
      </c>
      <c r="CI47" s="188">
        <v>0</v>
      </c>
      <c r="CJ47" s="188">
        <v>0</v>
      </c>
      <c r="CL47" s="188">
        <v>0</v>
      </c>
      <c r="CM47" s="188">
        <v>0</v>
      </c>
      <c r="CN47" s="188">
        <v>6558</v>
      </c>
      <c r="CO47" s="188">
        <v>1405</v>
      </c>
      <c r="CP47" s="188">
        <v>0</v>
      </c>
      <c r="CQ47" s="188">
        <v>0</v>
      </c>
      <c r="CR47" s="188">
        <v>1089</v>
      </c>
      <c r="CS47" s="188">
        <v>0</v>
      </c>
      <c r="CT47" s="188">
        <v>0</v>
      </c>
      <c r="CU47" s="188">
        <v>0</v>
      </c>
      <c r="CW47" s="188">
        <v>0</v>
      </c>
      <c r="CX47" s="188">
        <v>0</v>
      </c>
      <c r="CY47" s="188">
        <v>2086</v>
      </c>
      <c r="CZ47" s="188">
        <v>712</v>
      </c>
      <c r="DA47" s="188">
        <v>0</v>
      </c>
      <c r="DB47" s="188">
        <v>0</v>
      </c>
      <c r="DC47" s="188">
        <v>1426</v>
      </c>
      <c r="DD47" s="188">
        <v>0</v>
      </c>
      <c r="DE47" s="188">
        <v>0</v>
      </c>
      <c r="DF47" s="188">
        <v>0</v>
      </c>
      <c r="DH47" s="188">
        <v>0</v>
      </c>
      <c r="DI47" s="188">
        <v>0</v>
      </c>
      <c r="DJ47" s="188">
        <v>2177</v>
      </c>
      <c r="DK47" s="188">
        <v>857</v>
      </c>
      <c r="DL47" s="188">
        <v>0</v>
      </c>
      <c r="DM47" s="188">
        <v>0</v>
      </c>
      <c r="DN47" s="188">
        <f t="shared" si="21"/>
        <v>0</v>
      </c>
      <c r="DO47" s="188">
        <v>0</v>
      </c>
      <c r="DP47" s="188">
        <v>0</v>
      </c>
      <c r="DQ47" s="188">
        <v>0</v>
      </c>
      <c r="DS47" s="188">
        <v>0</v>
      </c>
      <c r="DT47" s="188">
        <v>0</v>
      </c>
      <c r="DU47" s="188">
        <v>1182</v>
      </c>
      <c r="DV47" s="188">
        <v>727</v>
      </c>
      <c r="DW47" s="188">
        <v>0</v>
      </c>
      <c r="DX47" s="188">
        <v>0</v>
      </c>
      <c r="DY47" s="188">
        <v>947</v>
      </c>
      <c r="DZ47" s="188">
        <v>0</v>
      </c>
      <c r="EA47" s="188">
        <v>0</v>
      </c>
      <c r="EB47" s="188">
        <v>0</v>
      </c>
      <c r="ED47" s="188">
        <v>0</v>
      </c>
      <c r="EE47" s="188">
        <v>0</v>
      </c>
      <c r="EF47" s="188">
        <v>973</v>
      </c>
      <c r="EG47" s="188">
        <v>423</v>
      </c>
      <c r="EH47" s="188">
        <v>0</v>
      </c>
      <c r="EI47" s="188">
        <v>0</v>
      </c>
      <c r="EJ47" s="188">
        <v>1342</v>
      </c>
      <c r="EK47" s="188">
        <v>0</v>
      </c>
      <c r="EL47" s="188">
        <v>0</v>
      </c>
      <c r="EM47" s="188">
        <v>0</v>
      </c>
      <c r="EO47" s="188">
        <v>0</v>
      </c>
      <c r="EP47" s="188">
        <v>0</v>
      </c>
      <c r="EQ47" s="188">
        <v>3607</v>
      </c>
      <c r="ER47" s="188">
        <v>574</v>
      </c>
      <c r="ES47" s="188">
        <v>0</v>
      </c>
      <c r="ET47" s="188">
        <v>0</v>
      </c>
      <c r="EU47" s="188">
        <v>1308</v>
      </c>
      <c r="EV47" s="188">
        <v>0</v>
      </c>
      <c r="EW47" s="188">
        <v>0</v>
      </c>
      <c r="EX47" s="188">
        <v>0</v>
      </c>
      <c r="EZ47" s="188">
        <v>0</v>
      </c>
      <c r="FA47" s="188">
        <v>0</v>
      </c>
      <c r="FB47" s="188">
        <v>4028</v>
      </c>
      <c r="FC47" s="188">
        <v>906</v>
      </c>
      <c r="FD47" s="188">
        <v>0</v>
      </c>
      <c r="FE47" s="188">
        <v>0</v>
      </c>
      <c r="FF47" s="188">
        <v>1055</v>
      </c>
      <c r="FG47" s="188">
        <v>0</v>
      </c>
      <c r="FH47" s="188">
        <v>0</v>
      </c>
      <c r="FI47" s="188">
        <v>0</v>
      </c>
      <c r="FK47" s="188">
        <v>0</v>
      </c>
      <c r="FL47" s="188">
        <v>0</v>
      </c>
      <c r="FM47" s="188">
        <v>5701</v>
      </c>
      <c r="FN47" s="188">
        <v>848</v>
      </c>
      <c r="FO47" s="188">
        <v>0</v>
      </c>
      <c r="FP47" s="188">
        <v>0</v>
      </c>
      <c r="FQ47" s="188">
        <v>1036</v>
      </c>
      <c r="FR47" s="188">
        <v>0</v>
      </c>
      <c r="FS47" s="188">
        <v>0</v>
      </c>
      <c r="FT47" s="188">
        <v>0</v>
      </c>
      <c r="FV47" s="188">
        <v>0</v>
      </c>
      <c r="FW47" s="188">
        <v>0</v>
      </c>
      <c r="FX47" s="188">
        <v>1239</v>
      </c>
      <c r="FY47" s="188">
        <v>763</v>
      </c>
      <c r="FZ47" s="188">
        <v>0</v>
      </c>
      <c r="GA47" s="188">
        <v>0</v>
      </c>
      <c r="GB47" s="188">
        <v>1184</v>
      </c>
      <c r="GC47" s="188">
        <v>0</v>
      </c>
      <c r="GD47" s="188">
        <v>0</v>
      </c>
      <c r="GE47" s="188">
        <v>0</v>
      </c>
      <c r="GG47" s="188">
        <v>0</v>
      </c>
      <c r="GH47" s="188">
        <v>0</v>
      </c>
      <c r="GI47" s="188">
        <v>6480</v>
      </c>
      <c r="GJ47" s="188">
        <v>600</v>
      </c>
      <c r="GK47" s="188">
        <v>0</v>
      </c>
      <c r="GL47" s="188">
        <v>0</v>
      </c>
      <c r="GM47" s="188">
        <v>1142</v>
      </c>
      <c r="GN47" s="188">
        <v>0</v>
      </c>
      <c r="GO47" s="188">
        <v>0</v>
      </c>
      <c r="GP47" s="188">
        <v>0</v>
      </c>
      <c r="GR47" s="188">
        <v>0</v>
      </c>
      <c r="GS47" s="188">
        <v>0</v>
      </c>
      <c r="GT47" s="188">
        <v>1261</v>
      </c>
      <c r="GU47" s="188">
        <v>628</v>
      </c>
      <c r="GV47" s="188">
        <v>0</v>
      </c>
      <c r="GW47" s="188">
        <v>0</v>
      </c>
      <c r="GX47" s="188">
        <v>1367</v>
      </c>
      <c r="GY47" s="188">
        <v>0</v>
      </c>
      <c r="GZ47" s="188">
        <v>0</v>
      </c>
      <c r="HA47" s="188">
        <v>0</v>
      </c>
      <c r="HC47" s="188">
        <v>0</v>
      </c>
      <c r="HD47" s="188">
        <v>0</v>
      </c>
      <c r="HE47" s="188">
        <v>974</v>
      </c>
      <c r="HF47" s="188">
        <v>233</v>
      </c>
      <c r="HG47" s="188">
        <v>0</v>
      </c>
      <c r="HH47" s="188">
        <v>0</v>
      </c>
      <c r="HI47" s="188">
        <v>1356</v>
      </c>
      <c r="HJ47" s="188">
        <v>0</v>
      </c>
      <c r="HK47" s="188">
        <v>0</v>
      </c>
      <c r="HL47" s="188">
        <v>0</v>
      </c>
      <c r="HN47" s="188">
        <v>0</v>
      </c>
      <c r="HO47" s="188">
        <v>0</v>
      </c>
      <c r="HP47" s="188">
        <v>1115</v>
      </c>
      <c r="HQ47" s="188">
        <v>575</v>
      </c>
      <c r="HR47" s="188">
        <v>0</v>
      </c>
      <c r="HS47" s="188">
        <v>0</v>
      </c>
      <c r="HT47" s="188">
        <v>1385</v>
      </c>
      <c r="HU47" s="188">
        <v>0</v>
      </c>
      <c r="HV47" s="188">
        <v>0</v>
      </c>
      <c r="HW47" s="188">
        <v>0</v>
      </c>
      <c r="HY47" s="188">
        <v>0</v>
      </c>
      <c r="HZ47" s="188">
        <v>0</v>
      </c>
      <c r="IA47" s="188">
        <v>6577</v>
      </c>
      <c r="IB47" s="188">
        <v>1408</v>
      </c>
      <c r="IC47" s="188">
        <v>0</v>
      </c>
      <c r="ID47" s="188">
        <v>0</v>
      </c>
      <c r="IE47" s="188">
        <v>1101</v>
      </c>
      <c r="IF47" s="188">
        <v>0</v>
      </c>
      <c r="IG47" s="188">
        <v>0</v>
      </c>
      <c r="IH47" s="188">
        <v>0</v>
      </c>
      <c r="IJ47" s="188">
        <v>0</v>
      </c>
      <c r="IK47" s="188">
        <v>0</v>
      </c>
      <c r="IL47" s="188">
        <v>1243</v>
      </c>
      <c r="IM47" s="188">
        <v>502</v>
      </c>
      <c r="IN47" s="188">
        <v>0</v>
      </c>
      <c r="IO47" s="188">
        <v>0</v>
      </c>
      <c r="IP47" s="188">
        <v>1392</v>
      </c>
      <c r="IQ47" s="188">
        <v>0</v>
      </c>
      <c r="IR47" s="188">
        <v>0</v>
      </c>
      <c r="IS47" s="188">
        <v>0</v>
      </c>
      <c r="IU47" s="188">
        <v>0</v>
      </c>
      <c r="IV47" s="188">
        <v>0</v>
      </c>
      <c r="IW47" s="188">
        <v>6493</v>
      </c>
      <c r="IX47" s="188">
        <v>1100</v>
      </c>
      <c r="IY47" s="188">
        <v>0</v>
      </c>
      <c r="IZ47" s="188">
        <v>0</v>
      </c>
      <c r="JA47" s="188">
        <v>1122</v>
      </c>
      <c r="JB47" s="188">
        <v>0</v>
      </c>
      <c r="JC47" s="188">
        <v>0</v>
      </c>
      <c r="JD47" s="188">
        <v>0</v>
      </c>
      <c r="JF47" s="188">
        <v>0</v>
      </c>
      <c r="JG47" s="188">
        <v>0</v>
      </c>
      <c r="JH47" s="188">
        <v>6424</v>
      </c>
      <c r="JI47" s="188">
        <v>1896</v>
      </c>
      <c r="JJ47" s="188">
        <v>0</v>
      </c>
      <c r="JK47" s="188">
        <v>0</v>
      </c>
      <c r="JL47" s="188">
        <v>1060</v>
      </c>
      <c r="JM47" s="188">
        <v>0</v>
      </c>
      <c r="JN47" s="188">
        <v>0</v>
      </c>
      <c r="JO47" s="188">
        <v>0</v>
      </c>
      <c r="JQ47" s="188">
        <v>0</v>
      </c>
      <c r="JR47" s="188">
        <v>0</v>
      </c>
      <c r="JS47" s="188">
        <v>1025</v>
      </c>
      <c r="JT47" s="188">
        <v>603</v>
      </c>
      <c r="JU47" s="188">
        <v>0</v>
      </c>
      <c r="JV47" s="188">
        <v>0</v>
      </c>
      <c r="JW47" s="188">
        <v>1393</v>
      </c>
      <c r="JX47" s="188">
        <v>0</v>
      </c>
      <c r="JY47" s="188">
        <v>0</v>
      </c>
      <c r="JZ47" s="188">
        <v>0</v>
      </c>
      <c r="KB47" s="188">
        <v>0</v>
      </c>
      <c r="KC47" s="188">
        <v>0</v>
      </c>
      <c r="KD47" s="188">
        <v>7678</v>
      </c>
      <c r="KE47" s="188">
        <v>932</v>
      </c>
      <c r="KF47" s="188">
        <v>0</v>
      </c>
      <c r="KG47" s="188">
        <v>0</v>
      </c>
      <c r="KH47" s="188">
        <v>1149</v>
      </c>
      <c r="KI47" s="188">
        <v>0</v>
      </c>
      <c r="KJ47" s="188">
        <v>0</v>
      </c>
      <c r="KK47" s="188">
        <v>0</v>
      </c>
      <c r="KM47" s="188">
        <v>0</v>
      </c>
      <c r="KN47" s="188">
        <v>0</v>
      </c>
      <c r="KO47" s="188">
        <v>5883</v>
      </c>
      <c r="KP47" s="188">
        <v>735</v>
      </c>
      <c r="KQ47" s="188">
        <v>0</v>
      </c>
      <c r="KR47" s="188">
        <v>0</v>
      </c>
      <c r="KS47" s="188">
        <v>985</v>
      </c>
      <c r="KT47" s="188">
        <v>0</v>
      </c>
      <c r="KU47" s="188">
        <v>0</v>
      </c>
      <c r="KV47" s="188">
        <v>0</v>
      </c>
      <c r="KX47" s="188">
        <v>0</v>
      </c>
      <c r="KY47" s="188">
        <v>0</v>
      </c>
      <c r="KZ47" s="188">
        <v>709</v>
      </c>
      <c r="LA47" s="188">
        <v>734</v>
      </c>
      <c r="LB47" s="188">
        <v>0</v>
      </c>
      <c r="LC47" s="188">
        <v>0</v>
      </c>
      <c r="LD47" s="188">
        <v>1365</v>
      </c>
      <c r="LE47" s="188">
        <v>0</v>
      </c>
      <c r="LF47" s="188">
        <v>0</v>
      </c>
      <c r="LG47" s="188">
        <v>0</v>
      </c>
      <c r="LI47" s="188">
        <v>0</v>
      </c>
      <c r="LJ47" s="188">
        <v>0</v>
      </c>
      <c r="LK47" s="188">
        <v>5881</v>
      </c>
      <c r="LL47" s="188">
        <v>766</v>
      </c>
      <c r="LM47" s="188">
        <v>0</v>
      </c>
      <c r="LN47" s="188">
        <v>0</v>
      </c>
      <c r="LO47" s="188">
        <v>1006</v>
      </c>
      <c r="LP47" s="188">
        <v>0</v>
      </c>
      <c r="LQ47" s="188">
        <v>0</v>
      </c>
      <c r="LR47" s="188">
        <v>0</v>
      </c>
      <c r="LT47" s="188">
        <v>0</v>
      </c>
      <c r="LU47" s="188">
        <v>0</v>
      </c>
      <c r="LV47" s="188">
        <v>1181</v>
      </c>
      <c r="LW47" s="188">
        <v>1033</v>
      </c>
      <c r="LX47" s="188">
        <v>0</v>
      </c>
      <c r="LY47" s="188">
        <v>0</v>
      </c>
      <c r="LZ47" s="188">
        <v>1355</v>
      </c>
      <c r="MA47" s="188">
        <v>0</v>
      </c>
      <c r="MB47" s="188">
        <v>0</v>
      </c>
      <c r="MC47" s="188">
        <v>0</v>
      </c>
    </row>
    <row r="48" spans="2:341">
      <c r="B48" s="208">
        <f t="shared" si="11"/>
        <v>0</v>
      </c>
      <c r="C48" s="208">
        <f t="shared" si="12"/>
        <v>0</v>
      </c>
      <c r="D48" s="208">
        <f t="shared" si="13"/>
        <v>3620.1</v>
      </c>
      <c r="E48" s="208">
        <f t="shared" si="14"/>
        <v>872.93333333333328</v>
      </c>
      <c r="F48" s="208">
        <f t="shared" si="15"/>
        <v>0</v>
      </c>
      <c r="G48" s="208">
        <f t="shared" si="16"/>
        <v>0</v>
      </c>
      <c r="H48" s="208">
        <f t="shared" si="17"/>
        <v>1158.5333333333333</v>
      </c>
      <c r="I48" s="208">
        <f t="shared" si="18"/>
        <v>0</v>
      </c>
      <c r="J48" s="208">
        <f t="shared" si="19"/>
        <v>0</v>
      </c>
      <c r="K48" s="208">
        <f t="shared" si="20"/>
        <v>0</v>
      </c>
      <c r="M48" s="188">
        <v>0</v>
      </c>
      <c r="N48" s="188">
        <v>0</v>
      </c>
      <c r="O48" s="188">
        <v>1300</v>
      </c>
      <c r="P48" s="188">
        <v>683</v>
      </c>
      <c r="Q48" s="188">
        <v>0</v>
      </c>
      <c r="R48" s="188">
        <v>0</v>
      </c>
      <c r="S48" s="188">
        <v>1348</v>
      </c>
      <c r="T48" s="188">
        <v>0</v>
      </c>
      <c r="U48" s="188">
        <v>0</v>
      </c>
      <c r="V48" s="188">
        <v>0</v>
      </c>
      <c r="X48" s="188">
        <v>0</v>
      </c>
      <c r="Y48" s="188">
        <v>0</v>
      </c>
      <c r="Z48" s="188">
        <v>2195</v>
      </c>
      <c r="AA48" s="188">
        <v>860</v>
      </c>
      <c r="AB48" s="188">
        <v>0</v>
      </c>
      <c r="AC48" s="188">
        <v>0</v>
      </c>
      <c r="AD48" s="188">
        <v>1082</v>
      </c>
      <c r="AE48" s="188">
        <v>0</v>
      </c>
      <c r="AF48" s="188">
        <v>0</v>
      </c>
      <c r="AG48" s="188">
        <v>0</v>
      </c>
      <c r="AI48" s="188">
        <v>0</v>
      </c>
      <c r="AJ48" s="188">
        <v>0</v>
      </c>
      <c r="AK48" s="188">
        <v>6952</v>
      </c>
      <c r="AL48" s="188">
        <v>918</v>
      </c>
      <c r="AM48" s="188">
        <v>0</v>
      </c>
      <c r="AN48" s="188">
        <v>0</v>
      </c>
      <c r="AO48" s="188">
        <v>946</v>
      </c>
      <c r="AP48" s="188">
        <v>0</v>
      </c>
      <c r="AQ48" s="188">
        <v>0</v>
      </c>
      <c r="AR48" s="188">
        <v>0</v>
      </c>
      <c r="AT48" s="188">
        <v>0</v>
      </c>
      <c r="AU48" s="188">
        <v>0</v>
      </c>
      <c r="AV48" s="188">
        <v>1978</v>
      </c>
      <c r="AW48" s="188">
        <v>720</v>
      </c>
      <c r="AX48" s="188">
        <v>0</v>
      </c>
      <c r="AY48" s="188">
        <v>0</v>
      </c>
      <c r="AZ48" s="188">
        <v>1353</v>
      </c>
      <c r="BA48" s="188">
        <v>0</v>
      </c>
      <c r="BB48" s="188">
        <v>0</v>
      </c>
      <c r="BC48" s="188">
        <v>0</v>
      </c>
      <c r="BE48" s="188">
        <v>0</v>
      </c>
      <c r="BF48" s="188">
        <v>0</v>
      </c>
      <c r="BG48" s="188">
        <v>6656</v>
      </c>
      <c r="BH48" s="188">
        <v>1825</v>
      </c>
      <c r="BI48" s="188">
        <v>0</v>
      </c>
      <c r="BJ48" s="188">
        <v>0</v>
      </c>
      <c r="BK48" s="188">
        <v>1069</v>
      </c>
      <c r="BL48" s="188">
        <v>0</v>
      </c>
      <c r="BM48" s="188">
        <v>0</v>
      </c>
      <c r="BN48" s="188">
        <v>0</v>
      </c>
      <c r="BP48" s="188">
        <v>0</v>
      </c>
      <c r="BQ48" s="188">
        <v>0</v>
      </c>
      <c r="BR48" s="188">
        <v>720</v>
      </c>
      <c r="BS48" s="188">
        <v>680</v>
      </c>
      <c r="BT48" s="188">
        <v>0</v>
      </c>
      <c r="BU48" s="188">
        <v>0</v>
      </c>
      <c r="BV48" s="188">
        <v>1322</v>
      </c>
      <c r="BW48" s="188">
        <v>0</v>
      </c>
      <c r="BX48" s="188">
        <v>0</v>
      </c>
      <c r="BY48" s="188">
        <v>0</v>
      </c>
      <c r="CA48" s="188">
        <v>0</v>
      </c>
      <c r="CB48" s="188">
        <v>0</v>
      </c>
      <c r="CC48" s="188">
        <v>7956</v>
      </c>
      <c r="CD48" s="188">
        <v>1138</v>
      </c>
      <c r="CE48" s="188">
        <v>0</v>
      </c>
      <c r="CF48" s="188">
        <v>0</v>
      </c>
      <c r="CG48" s="188">
        <v>1046</v>
      </c>
      <c r="CH48" s="188">
        <v>0</v>
      </c>
      <c r="CI48" s="188">
        <v>0</v>
      </c>
      <c r="CJ48" s="188">
        <v>0</v>
      </c>
      <c r="CL48" s="188">
        <v>0</v>
      </c>
      <c r="CM48" s="188">
        <v>0</v>
      </c>
      <c r="CN48" s="188">
        <v>6604</v>
      </c>
      <c r="CO48" s="188">
        <v>1524</v>
      </c>
      <c r="CP48" s="188">
        <v>0</v>
      </c>
      <c r="CQ48" s="188">
        <v>0</v>
      </c>
      <c r="CR48" s="188">
        <v>1089</v>
      </c>
      <c r="CS48" s="188">
        <v>0</v>
      </c>
      <c r="CT48" s="188">
        <v>0</v>
      </c>
      <c r="CU48" s="188">
        <v>0</v>
      </c>
      <c r="CW48" s="188">
        <v>0</v>
      </c>
      <c r="CX48" s="188">
        <v>0</v>
      </c>
      <c r="CY48" s="188">
        <v>2088</v>
      </c>
      <c r="CZ48" s="188">
        <v>731</v>
      </c>
      <c r="DA48" s="188">
        <v>0</v>
      </c>
      <c r="DB48" s="188">
        <v>0</v>
      </c>
      <c r="DC48" s="188">
        <v>1426</v>
      </c>
      <c r="DD48" s="188">
        <v>0</v>
      </c>
      <c r="DE48" s="188">
        <v>0</v>
      </c>
      <c r="DF48" s="188">
        <v>0</v>
      </c>
      <c r="DH48" s="188">
        <v>0</v>
      </c>
      <c r="DI48" s="188">
        <v>0</v>
      </c>
      <c r="DJ48" s="188">
        <v>2210</v>
      </c>
      <c r="DK48" s="188">
        <v>841</v>
      </c>
      <c r="DL48" s="188">
        <v>0</v>
      </c>
      <c r="DM48" s="188">
        <v>0</v>
      </c>
      <c r="DN48" s="188">
        <f t="shared" si="21"/>
        <v>0</v>
      </c>
      <c r="DO48" s="188">
        <v>0</v>
      </c>
      <c r="DP48" s="188">
        <v>0</v>
      </c>
      <c r="DQ48" s="188">
        <v>0</v>
      </c>
      <c r="DS48" s="188">
        <v>0</v>
      </c>
      <c r="DT48" s="188">
        <v>0</v>
      </c>
      <c r="DU48" s="188">
        <v>1165</v>
      </c>
      <c r="DV48" s="188">
        <v>720</v>
      </c>
      <c r="DW48" s="188">
        <v>0</v>
      </c>
      <c r="DX48" s="188">
        <v>0</v>
      </c>
      <c r="DY48" s="188">
        <v>947</v>
      </c>
      <c r="DZ48" s="188">
        <v>0</v>
      </c>
      <c r="EA48" s="188">
        <v>0</v>
      </c>
      <c r="EB48" s="188">
        <v>0</v>
      </c>
      <c r="ED48" s="188">
        <v>0</v>
      </c>
      <c r="EE48" s="188">
        <v>0</v>
      </c>
      <c r="EF48" s="188">
        <v>907</v>
      </c>
      <c r="EG48" s="188">
        <v>383</v>
      </c>
      <c r="EH48" s="188">
        <v>0</v>
      </c>
      <c r="EI48" s="188">
        <v>0</v>
      </c>
      <c r="EJ48" s="188">
        <v>1358</v>
      </c>
      <c r="EK48" s="188">
        <v>0</v>
      </c>
      <c r="EL48" s="188">
        <v>0</v>
      </c>
      <c r="EM48" s="188">
        <v>0</v>
      </c>
      <c r="EO48" s="188">
        <v>0</v>
      </c>
      <c r="EP48" s="188">
        <v>0</v>
      </c>
      <c r="EQ48" s="188">
        <v>3736</v>
      </c>
      <c r="ER48" s="188">
        <v>630</v>
      </c>
      <c r="ES48" s="188">
        <v>0</v>
      </c>
      <c r="ET48" s="188">
        <v>0</v>
      </c>
      <c r="EU48" s="188">
        <v>1308</v>
      </c>
      <c r="EV48" s="188">
        <v>0</v>
      </c>
      <c r="EW48" s="188">
        <v>0</v>
      </c>
      <c r="EX48" s="188">
        <v>0</v>
      </c>
      <c r="EZ48" s="188">
        <v>0</v>
      </c>
      <c r="FA48" s="188">
        <v>0</v>
      </c>
      <c r="FB48" s="188">
        <v>4014</v>
      </c>
      <c r="FC48" s="188">
        <v>902</v>
      </c>
      <c r="FD48" s="188">
        <v>0</v>
      </c>
      <c r="FE48" s="188">
        <v>0</v>
      </c>
      <c r="FF48" s="188">
        <v>1055</v>
      </c>
      <c r="FG48" s="188">
        <v>0</v>
      </c>
      <c r="FH48" s="188">
        <v>0</v>
      </c>
      <c r="FI48" s="188">
        <v>0</v>
      </c>
      <c r="FK48" s="188">
        <v>0</v>
      </c>
      <c r="FL48" s="188">
        <v>0</v>
      </c>
      <c r="FM48" s="188">
        <v>5774</v>
      </c>
      <c r="FN48" s="188">
        <v>889</v>
      </c>
      <c r="FO48" s="188">
        <v>0</v>
      </c>
      <c r="FP48" s="188">
        <v>0</v>
      </c>
      <c r="FQ48" s="188">
        <v>1036</v>
      </c>
      <c r="FR48" s="188">
        <v>0</v>
      </c>
      <c r="FS48" s="188">
        <v>0</v>
      </c>
      <c r="FT48" s="188">
        <v>0</v>
      </c>
      <c r="FV48" s="188">
        <v>0</v>
      </c>
      <c r="FW48" s="188">
        <v>0</v>
      </c>
      <c r="FX48" s="188">
        <v>1239</v>
      </c>
      <c r="FY48" s="188">
        <v>808</v>
      </c>
      <c r="FZ48" s="188">
        <v>0</v>
      </c>
      <c r="GA48" s="188">
        <v>0</v>
      </c>
      <c r="GB48" s="188">
        <v>1184</v>
      </c>
      <c r="GC48" s="188">
        <v>0</v>
      </c>
      <c r="GD48" s="188">
        <v>0</v>
      </c>
      <c r="GE48" s="188">
        <v>0</v>
      </c>
      <c r="GG48" s="188">
        <v>0</v>
      </c>
      <c r="GH48" s="188">
        <v>0</v>
      </c>
      <c r="GI48" s="188">
        <v>6500</v>
      </c>
      <c r="GJ48" s="188">
        <v>602</v>
      </c>
      <c r="GK48" s="188">
        <v>0</v>
      </c>
      <c r="GL48" s="188">
        <v>0</v>
      </c>
      <c r="GM48" s="188">
        <v>1142</v>
      </c>
      <c r="GN48" s="188">
        <v>0</v>
      </c>
      <c r="GO48" s="188">
        <v>0</v>
      </c>
      <c r="GP48" s="188">
        <v>0</v>
      </c>
      <c r="GR48" s="188">
        <v>0</v>
      </c>
      <c r="GS48" s="188">
        <v>0</v>
      </c>
      <c r="GT48" s="188">
        <v>1256</v>
      </c>
      <c r="GU48" s="188">
        <v>652</v>
      </c>
      <c r="GV48" s="188">
        <v>0</v>
      </c>
      <c r="GW48" s="188">
        <v>0</v>
      </c>
      <c r="GX48" s="188">
        <v>1366</v>
      </c>
      <c r="GY48" s="188">
        <v>0</v>
      </c>
      <c r="GZ48" s="188">
        <v>0</v>
      </c>
      <c r="HA48" s="188">
        <v>0</v>
      </c>
      <c r="HC48" s="188">
        <v>0</v>
      </c>
      <c r="HD48" s="188">
        <v>0</v>
      </c>
      <c r="HE48" s="188">
        <v>1019</v>
      </c>
      <c r="HF48" s="188">
        <v>252</v>
      </c>
      <c r="HG48" s="188">
        <v>0</v>
      </c>
      <c r="HH48" s="188">
        <v>0</v>
      </c>
      <c r="HI48" s="188">
        <v>1358</v>
      </c>
      <c r="HJ48" s="188">
        <v>0</v>
      </c>
      <c r="HK48" s="188">
        <v>0</v>
      </c>
      <c r="HL48" s="188">
        <v>0</v>
      </c>
      <c r="HN48" s="188">
        <v>0</v>
      </c>
      <c r="HO48" s="188">
        <v>0</v>
      </c>
      <c r="HP48" s="188">
        <v>1053</v>
      </c>
      <c r="HQ48" s="188">
        <v>476</v>
      </c>
      <c r="HR48" s="188">
        <v>0</v>
      </c>
      <c r="HS48" s="188">
        <v>0</v>
      </c>
      <c r="HT48" s="188">
        <v>1386</v>
      </c>
      <c r="HU48" s="188">
        <v>0</v>
      </c>
      <c r="HV48" s="188">
        <v>0</v>
      </c>
      <c r="HW48" s="188">
        <v>0</v>
      </c>
      <c r="HY48" s="188">
        <v>0</v>
      </c>
      <c r="HZ48" s="188">
        <v>0</v>
      </c>
      <c r="IA48" s="188">
        <v>6572</v>
      </c>
      <c r="IB48" s="188">
        <v>1474</v>
      </c>
      <c r="IC48" s="188">
        <v>0</v>
      </c>
      <c r="ID48" s="188">
        <v>0</v>
      </c>
      <c r="IE48" s="188">
        <v>1101</v>
      </c>
      <c r="IF48" s="188">
        <v>0</v>
      </c>
      <c r="IG48" s="188">
        <v>0</v>
      </c>
      <c r="IH48" s="188">
        <v>0</v>
      </c>
      <c r="IJ48" s="188">
        <v>0</v>
      </c>
      <c r="IK48" s="188">
        <v>0</v>
      </c>
      <c r="IL48" s="188">
        <v>1212</v>
      </c>
      <c r="IM48" s="188">
        <v>484</v>
      </c>
      <c r="IN48" s="188">
        <v>0</v>
      </c>
      <c r="IO48" s="188">
        <v>0</v>
      </c>
      <c r="IP48" s="188">
        <v>1392</v>
      </c>
      <c r="IQ48" s="188">
        <v>0</v>
      </c>
      <c r="IR48" s="188">
        <v>0</v>
      </c>
      <c r="IS48" s="188">
        <v>0</v>
      </c>
      <c r="IU48" s="188">
        <v>0</v>
      </c>
      <c r="IV48" s="188">
        <v>0</v>
      </c>
      <c r="IW48" s="188">
        <v>6527</v>
      </c>
      <c r="IX48" s="188">
        <v>1230</v>
      </c>
      <c r="IY48" s="188">
        <v>0</v>
      </c>
      <c r="IZ48" s="188">
        <v>0</v>
      </c>
      <c r="JA48" s="188">
        <v>1122</v>
      </c>
      <c r="JB48" s="188">
        <v>0</v>
      </c>
      <c r="JC48" s="188">
        <v>0</v>
      </c>
      <c r="JD48" s="188">
        <v>0</v>
      </c>
      <c r="JF48" s="188">
        <v>0</v>
      </c>
      <c r="JG48" s="188">
        <v>0</v>
      </c>
      <c r="JH48" s="188">
        <v>6438</v>
      </c>
      <c r="JI48" s="188">
        <v>1975</v>
      </c>
      <c r="JJ48" s="188">
        <v>0</v>
      </c>
      <c r="JK48" s="188">
        <v>0</v>
      </c>
      <c r="JL48" s="188">
        <v>1060</v>
      </c>
      <c r="JM48" s="188">
        <v>0</v>
      </c>
      <c r="JN48" s="188">
        <v>0</v>
      </c>
      <c r="JO48" s="188">
        <v>0</v>
      </c>
      <c r="JQ48" s="188">
        <v>0</v>
      </c>
      <c r="JR48" s="188">
        <v>0</v>
      </c>
      <c r="JS48" s="188">
        <v>1010</v>
      </c>
      <c r="JT48" s="188">
        <v>623</v>
      </c>
      <c r="JU48" s="188">
        <v>0</v>
      </c>
      <c r="JV48" s="188">
        <v>0</v>
      </c>
      <c r="JW48" s="188">
        <v>1396</v>
      </c>
      <c r="JX48" s="188">
        <v>0</v>
      </c>
      <c r="JY48" s="188">
        <v>0</v>
      </c>
      <c r="JZ48" s="188">
        <v>0</v>
      </c>
      <c r="KB48" s="188">
        <v>0</v>
      </c>
      <c r="KC48" s="188">
        <v>0</v>
      </c>
      <c r="KD48" s="188">
        <v>7714</v>
      </c>
      <c r="KE48" s="188">
        <v>941</v>
      </c>
      <c r="KF48" s="188">
        <v>0</v>
      </c>
      <c r="KG48" s="188">
        <v>0</v>
      </c>
      <c r="KH48" s="188">
        <v>1149</v>
      </c>
      <c r="KI48" s="188">
        <v>0</v>
      </c>
      <c r="KJ48" s="188">
        <v>0</v>
      </c>
      <c r="KK48" s="188">
        <v>0</v>
      </c>
      <c r="KM48" s="188">
        <v>0</v>
      </c>
      <c r="KN48" s="188">
        <v>0</v>
      </c>
      <c r="KO48" s="188">
        <v>5951</v>
      </c>
      <c r="KP48" s="188">
        <v>699</v>
      </c>
      <c r="KQ48" s="188">
        <v>0</v>
      </c>
      <c r="KR48" s="188">
        <v>0</v>
      </c>
      <c r="KS48" s="188">
        <v>986</v>
      </c>
      <c r="KT48" s="188">
        <v>0</v>
      </c>
      <c r="KU48" s="188">
        <v>0</v>
      </c>
      <c r="KV48" s="188">
        <v>0</v>
      </c>
      <c r="KX48" s="188">
        <v>0</v>
      </c>
      <c r="KY48" s="188">
        <v>0</v>
      </c>
      <c r="KZ48" s="188">
        <v>708</v>
      </c>
      <c r="LA48" s="188">
        <v>730</v>
      </c>
      <c r="LB48" s="188">
        <v>0</v>
      </c>
      <c r="LC48" s="188">
        <v>0</v>
      </c>
      <c r="LD48" s="188">
        <v>1365</v>
      </c>
      <c r="LE48" s="188">
        <v>0</v>
      </c>
      <c r="LF48" s="188">
        <v>0</v>
      </c>
      <c r="LG48" s="188">
        <v>0</v>
      </c>
      <c r="LI48" s="188">
        <v>0</v>
      </c>
      <c r="LJ48" s="188">
        <v>0</v>
      </c>
      <c r="LK48" s="188">
        <v>5987</v>
      </c>
      <c r="LL48" s="188">
        <v>691</v>
      </c>
      <c r="LM48" s="188">
        <v>0</v>
      </c>
      <c r="LN48" s="188">
        <v>0</v>
      </c>
      <c r="LO48" s="188">
        <v>1006</v>
      </c>
      <c r="LP48" s="188">
        <v>0</v>
      </c>
      <c r="LQ48" s="188">
        <v>0</v>
      </c>
      <c r="LR48" s="188">
        <v>0</v>
      </c>
      <c r="LT48" s="188">
        <v>0</v>
      </c>
      <c r="LU48" s="188">
        <v>0</v>
      </c>
      <c r="LV48" s="188">
        <v>1162</v>
      </c>
      <c r="LW48" s="188">
        <v>1107</v>
      </c>
      <c r="LX48" s="188">
        <v>0</v>
      </c>
      <c r="LY48" s="188">
        <v>0</v>
      </c>
      <c r="LZ48" s="188">
        <v>1358</v>
      </c>
      <c r="MA48" s="188">
        <v>0</v>
      </c>
      <c r="MB48" s="188">
        <v>0</v>
      </c>
      <c r="MC48" s="188">
        <v>0</v>
      </c>
    </row>
    <row r="49" spans="2:341">
      <c r="B49" s="208">
        <f t="shared" si="11"/>
        <v>0</v>
      </c>
      <c r="C49" s="208">
        <f t="shared" si="12"/>
        <v>0</v>
      </c>
      <c r="D49" s="208">
        <f t="shared" si="13"/>
        <v>3603.2333333333331</v>
      </c>
      <c r="E49" s="208">
        <f t="shared" si="14"/>
        <v>916.26666666666665</v>
      </c>
      <c r="F49" s="208">
        <f t="shared" si="15"/>
        <v>0</v>
      </c>
      <c r="G49" s="208">
        <f t="shared" si="16"/>
        <v>0</v>
      </c>
      <c r="H49" s="208">
        <f t="shared" si="17"/>
        <v>1195.7666666666667</v>
      </c>
      <c r="I49" s="208">
        <f t="shared" si="18"/>
        <v>0</v>
      </c>
      <c r="J49" s="208">
        <f t="shared" si="19"/>
        <v>0</v>
      </c>
      <c r="K49" s="208">
        <f t="shared" si="20"/>
        <v>0</v>
      </c>
      <c r="M49" s="188">
        <v>0</v>
      </c>
      <c r="N49" s="188">
        <v>0</v>
      </c>
      <c r="O49" s="188">
        <v>1354</v>
      </c>
      <c r="P49" s="188">
        <v>777</v>
      </c>
      <c r="Q49" s="188">
        <v>0</v>
      </c>
      <c r="R49" s="188">
        <v>0</v>
      </c>
      <c r="S49" s="188">
        <v>1391</v>
      </c>
      <c r="T49" s="188">
        <v>0</v>
      </c>
      <c r="U49" s="188">
        <v>0</v>
      </c>
      <c r="V49" s="188">
        <v>0</v>
      </c>
      <c r="X49" s="188">
        <v>0</v>
      </c>
      <c r="Y49" s="188">
        <v>0</v>
      </c>
      <c r="Z49" s="188">
        <v>2174</v>
      </c>
      <c r="AA49" s="188">
        <v>771</v>
      </c>
      <c r="AB49" s="188">
        <v>0</v>
      </c>
      <c r="AC49" s="188">
        <v>0</v>
      </c>
      <c r="AD49" s="188">
        <v>1113</v>
      </c>
      <c r="AE49" s="188">
        <v>0</v>
      </c>
      <c r="AF49" s="188">
        <v>0</v>
      </c>
      <c r="AG49" s="188">
        <v>0</v>
      </c>
      <c r="AI49" s="188">
        <v>0</v>
      </c>
      <c r="AJ49" s="188">
        <v>0</v>
      </c>
      <c r="AK49" s="188">
        <v>7078</v>
      </c>
      <c r="AL49" s="188">
        <v>991</v>
      </c>
      <c r="AM49" s="188">
        <v>0</v>
      </c>
      <c r="AN49" s="188">
        <v>0</v>
      </c>
      <c r="AO49" s="188">
        <v>963</v>
      </c>
      <c r="AP49" s="188">
        <v>0</v>
      </c>
      <c r="AQ49" s="188">
        <v>0</v>
      </c>
      <c r="AR49" s="188">
        <v>0</v>
      </c>
      <c r="AT49" s="188">
        <v>0</v>
      </c>
      <c r="AU49" s="188">
        <v>0</v>
      </c>
      <c r="AV49" s="188">
        <v>2079</v>
      </c>
      <c r="AW49" s="188">
        <v>680</v>
      </c>
      <c r="AX49" s="188">
        <v>0</v>
      </c>
      <c r="AY49" s="188">
        <v>0</v>
      </c>
      <c r="AZ49" s="188">
        <v>1390</v>
      </c>
      <c r="BA49" s="188">
        <v>0</v>
      </c>
      <c r="BB49" s="188">
        <v>0</v>
      </c>
      <c r="BC49" s="188">
        <v>0</v>
      </c>
      <c r="BE49" s="188">
        <v>0</v>
      </c>
      <c r="BF49" s="188">
        <v>0</v>
      </c>
      <c r="BG49" s="188">
        <v>6520</v>
      </c>
      <c r="BH49" s="188">
        <v>1939</v>
      </c>
      <c r="BI49" s="188">
        <v>0</v>
      </c>
      <c r="BJ49" s="188">
        <v>0</v>
      </c>
      <c r="BK49" s="188">
        <v>1118</v>
      </c>
      <c r="BL49" s="188">
        <v>0</v>
      </c>
      <c r="BM49" s="188">
        <v>0</v>
      </c>
      <c r="BN49" s="188">
        <v>0</v>
      </c>
      <c r="BP49" s="188">
        <v>0</v>
      </c>
      <c r="BQ49" s="188">
        <v>0</v>
      </c>
      <c r="BR49" s="188">
        <v>726</v>
      </c>
      <c r="BS49" s="188">
        <v>693</v>
      </c>
      <c r="BT49" s="188">
        <v>0</v>
      </c>
      <c r="BU49" s="188">
        <v>0</v>
      </c>
      <c r="BV49" s="188">
        <v>1381</v>
      </c>
      <c r="BW49" s="188">
        <v>0</v>
      </c>
      <c r="BX49" s="188">
        <v>0</v>
      </c>
      <c r="BY49" s="188">
        <v>0</v>
      </c>
      <c r="CA49" s="188">
        <v>0</v>
      </c>
      <c r="CB49" s="188">
        <v>0</v>
      </c>
      <c r="CC49" s="188">
        <v>7992</v>
      </c>
      <c r="CD49" s="188">
        <v>1091</v>
      </c>
      <c r="CE49" s="188">
        <v>0</v>
      </c>
      <c r="CF49" s="188">
        <v>0</v>
      </c>
      <c r="CG49" s="188">
        <v>1059</v>
      </c>
      <c r="CH49" s="188">
        <v>0</v>
      </c>
      <c r="CI49" s="188">
        <v>0</v>
      </c>
      <c r="CJ49" s="188">
        <v>0</v>
      </c>
      <c r="CL49" s="188">
        <v>0</v>
      </c>
      <c r="CM49" s="188">
        <v>0</v>
      </c>
      <c r="CN49" s="188">
        <v>6514</v>
      </c>
      <c r="CO49" s="188">
        <v>1646</v>
      </c>
      <c r="CP49" s="188">
        <v>0</v>
      </c>
      <c r="CQ49" s="188">
        <v>0</v>
      </c>
      <c r="CR49" s="188">
        <v>1112</v>
      </c>
      <c r="CS49" s="188">
        <v>0</v>
      </c>
      <c r="CT49" s="188">
        <v>0</v>
      </c>
      <c r="CU49" s="188">
        <v>0</v>
      </c>
      <c r="CW49" s="188">
        <v>0</v>
      </c>
      <c r="CX49" s="188">
        <v>0</v>
      </c>
      <c r="CY49" s="188">
        <v>2062</v>
      </c>
      <c r="CZ49" s="188">
        <v>702</v>
      </c>
      <c r="DA49" s="188">
        <v>0</v>
      </c>
      <c r="DB49" s="188">
        <v>0</v>
      </c>
      <c r="DC49" s="188">
        <v>1413</v>
      </c>
      <c r="DD49" s="188">
        <v>0</v>
      </c>
      <c r="DE49" s="188">
        <v>0</v>
      </c>
      <c r="DF49" s="188">
        <v>0</v>
      </c>
      <c r="DH49" s="188">
        <v>0</v>
      </c>
      <c r="DI49" s="188">
        <v>0</v>
      </c>
      <c r="DJ49" s="188">
        <v>2265</v>
      </c>
      <c r="DK49" s="188">
        <v>887</v>
      </c>
      <c r="DL49" s="188">
        <v>0</v>
      </c>
      <c r="DM49" s="188">
        <v>0</v>
      </c>
      <c r="DN49" s="188">
        <f t="shared" si="21"/>
        <v>0</v>
      </c>
      <c r="DO49" s="188">
        <v>0</v>
      </c>
      <c r="DP49" s="188">
        <v>0</v>
      </c>
      <c r="DQ49" s="188">
        <v>0</v>
      </c>
      <c r="DS49" s="188">
        <v>0</v>
      </c>
      <c r="DT49" s="188">
        <v>0</v>
      </c>
      <c r="DU49" s="188">
        <v>1074</v>
      </c>
      <c r="DV49" s="188">
        <v>907</v>
      </c>
      <c r="DW49" s="188">
        <v>0</v>
      </c>
      <c r="DX49" s="188">
        <v>0</v>
      </c>
      <c r="DY49" s="188">
        <v>1053</v>
      </c>
      <c r="DZ49" s="188">
        <v>0</v>
      </c>
      <c r="EA49" s="188">
        <v>0</v>
      </c>
      <c r="EB49" s="188">
        <v>0</v>
      </c>
      <c r="ED49" s="188">
        <v>0</v>
      </c>
      <c r="EE49" s="188">
        <v>0</v>
      </c>
      <c r="EF49" s="188">
        <v>946</v>
      </c>
      <c r="EG49" s="188">
        <v>473</v>
      </c>
      <c r="EH49" s="188">
        <v>0</v>
      </c>
      <c r="EI49" s="188">
        <v>0</v>
      </c>
      <c r="EJ49" s="188">
        <v>1419</v>
      </c>
      <c r="EK49" s="188">
        <v>0</v>
      </c>
      <c r="EL49" s="188">
        <v>0</v>
      </c>
      <c r="EM49" s="188">
        <v>0</v>
      </c>
      <c r="EO49" s="188">
        <v>0</v>
      </c>
      <c r="EP49" s="188">
        <v>0</v>
      </c>
      <c r="EQ49" s="188">
        <v>3758</v>
      </c>
      <c r="ER49" s="188">
        <v>662</v>
      </c>
      <c r="ES49" s="188">
        <v>0</v>
      </c>
      <c r="ET49" s="188">
        <v>0</v>
      </c>
      <c r="EU49" s="188">
        <v>1305</v>
      </c>
      <c r="EV49" s="188">
        <v>0</v>
      </c>
      <c r="EW49" s="188">
        <v>0</v>
      </c>
      <c r="EX49" s="188">
        <v>0</v>
      </c>
      <c r="EZ49" s="188">
        <v>0</v>
      </c>
      <c r="FA49" s="188">
        <v>0</v>
      </c>
      <c r="FB49" s="188">
        <v>3913</v>
      </c>
      <c r="FC49" s="188">
        <v>944</v>
      </c>
      <c r="FD49" s="188">
        <v>0</v>
      </c>
      <c r="FE49" s="188">
        <v>0</v>
      </c>
      <c r="FF49" s="188">
        <v>1059</v>
      </c>
      <c r="FG49" s="188">
        <v>0</v>
      </c>
      <c r="FH49" s="188">
        <v>0</v>
      </c>
      <c r="FI49" s="188">
        <v>0</v>
      </c>
      <c r="FK49" s="188">
        <v>0</v>
      </c>
      <c r="FL49" s="188">
        <v>0</v>
      </c>
      <c r="FM49" s="188">
        <v>5635</v>
      </c>
      <c r="FN49" s="188">
        <v>1073</v>
      </c>
      <c r="FO49" s="188">
        <v>0</v>
      </c>
      <c r="FP49" s="188">
        <v>0</v>
      </c>
      <c r="FQ49" s="188">
        <v>1071</v>
      </c>
      <c r="FR49" s="188">
        <v>0</v>
      </c>
      <c r="FS49" s="188">
        <v>0</v>
      </c>
      <c r="FT49" s="188">
        <v>0</v>
      </c>
      <c r="FV49" s="188">
        <v>0</v>
      </c>
      <c r="FW49" s="188">
        <v>0</v>
      </c>
      <c r="FX49" s="188">
        <v>1188</v>
      </c>
      <c r="FY49" s="188">
        <v>865</v>
      </c>
      <c r="FZ49" s="188">
        <v>0</v>
      </c>
      <c r="GA49" s="188">
        <v>0</v>
      </c>
      <c r="GB49" s="188">
        <v>1249</v>
      </c>
      <c r="GC49" s="188">
        <v>0</v>
      </c>
      <c r="GD49" s="188">
        <v>0</v>
      </c>
      <c r="GE49" s="188">
        <v>0</v>
      </c>
      <c r="GG49" s="188">
        <v>0</v>
      </c>
      <c r="GH49" s="188">
        <v>0</v>
      </c>
      <c r="GI49" s="188">
        <v>6461</v>
      </c>
      <c r="GJ49" s="188">
        <v>603</v>
      </c>
      <c r="GK49" s="188">
        <v>0</v>
      </c>
      <c r="GL49" s="188">
        <v>0</v>
      </c>
      <c r="GM49" s="188">
        <v>1163</v>
      </c>
      <c r="GN49" s="188">
        <v>0</v>
      </c>
      <c r="GO49" s="188">
        <v>0</v>
      </c>
      <c r="GP49" s="188">
        <v>0</v>
      </c>
      <c r="GR49" s="188">
        <v>0</v>
      </c>
      <c r="GS49" s="188">
        <v>0</v>
      </c>
      <c r="GT49" s="188">
        <v>1277</v>
      </c>
      <c r="GU49" s="188">
        <v>661</v>
      </c>
      <c r="GV49" s="188">
        <v>0</v>
      </c>
      <c r="GW49" s="188">
        <v>0</v>
      </c>
      <c r="GX49" s="188">
        <v>1364</v>
      </c>
      <c r="GY49" s="188">
        <v>0</v>
      </c>
      <c r="GZ49" s="188">
        <v>0</v>
      </c>
      <c r="HA49" s="188">
        <v>0</v>
      </c>
      <c r="HC49" s="188">
        <v>0</v>
      </c>
      <c r="HD49" s="188">
        <v>0</v>
      </c>
      <c r="HE49" s="188">
        <v>1092</v>
      </c>
      <c r="HF49" s="188">
        <v>283</v>
      </c>
      <c r="HG49" s="188">
        <v>0</v>
      </c>
      <c r="HH49" s="188">
        <v>0</v>
      </c>
      <c r="HI49" s="188">
        <v>1359</v>
      </c>
      <c r="HJ49" s="188">
        <v>0</v>
      </c>
      <c r="HK49" s="188">
        <v>0</v>
      </c>
      <c r="HL49" s="188">
        <v>0</v>
      </c>
      <c r="HN49" s="188">
        <v>0</v>
      </c>
      <c r="HO49" s="188">
        <v>0</v>
      </c>
      <c r="HP49" s="188">
        <v>1087</v>
      </c>
      <c r="HQ49" s="188">
        <v>455</v>
      </c>
      <c r="HR49" s="188">
        <v>0</v>
      </c>
      <c r="HS49" s="188">
        <v>0</v>
      </c>
      <c r="HT49" s="188">
        <v>1462</v>
      </c>
      <c r="HU49" s="188">
        <v>0</v>
      </c>
      <c r="HV49" s="188">
        <v>0</v>
      </c>
      <c r="HW49" s="188">
        <v>0</v>
      </c>
      <c r="HY49" s="188">
        <v>0</v>
      </c>
      <c r="HZ49" s="188">
        <v>0</v>
      </c>
      <c r="IA49" s="188">
        <v>6543</v>
      </c>
      <c r="IB49" s="188">
        <v>1526</v>
      </c>
      <c r="IC49" s="188">
        <v>0</v>
      </c>
      <c r="ID49" s="188">
        <v>0</v>
      </c>
      <c r="IE49" s="188">
        <v>1147</v>
      </c>
      <c r="IF49" s="188">
        <v>0</v>
      </c>
      <c r="IG49" s="188">
        <v>0</v>
      </c>
      <c r="IH49" s="188">
        <v>0</v>
      </c>
      <c r="IJ49" s="188">
        <v>0</v>
      </c>
      <c r="IK49" s="188">
        <v>0</v>
      </c>
      <c r="IL49" s="188">
        <v>1124</v>
      </c>
      <c r="IM49" s="188">
        <v>591</v>
      </c>
      <c r="IN49" s="188">
        <v>0</v>
      </c>
      <c r="IO49" s="188">
        <v>0</v>
      </c>
      <c r="IP49" s="188">
        <v>1487</v>
      </c>
      <c r="IQ49" s="188">
        <v>0</v>
      </c>
      <c r="IR49" s="188">
        <v>0</v>
      </c>
      <c r="IS49" s="188">
        <v>0</v>
      </c>
      <c r="IU49" s="188">
        <v>0</v>
      </c>
      <c r="IV49" s="188">
        <v>0</v>
      </c>
      <c r="IW49" s="188">
        <v>6314</v>
      </c>
      <c r="IX49" s="188">
        <v>1515</v>
      </c>
      <c r="IY49" s="188">
        <v>0</v>
      </c>
      <c r="IZ49" s="188">
        <v>0</v>
      </c>
      <c r="JA49" s="188">
        <v>1166</v>
      </c>
      <c r="JB49" s="188">
        <v>0</v>
      </c>
      <c r="JC49" s="188">
        <v>0</v>
      </c>
      <c r="JD49" s="188">
        <v>0</v>
      </c>
      <c r="JF49" s="188">
        <v>0</v>
      </c>
      <c r="JG49" s="188">
        <v>0</v>
      </c>
      <c r="JH49" s="188">
        <v>6615</v>
      </c>
      <c r="JI49" s="188">
        <v>2193</v>
      </c>
      <c r="JJ49" s="188">
        <v>0</v>
      </c>
      <c r="JK49" s="188">
        <v>0</v>
      </c>
      <c r="JL49" s="188">
        <v>1082</v>
      </c>
      <c r="JM49" s="188">
        <v>0</v>
      </c>
      <c r="JN49" s="188">
        <v>0</v>
      </c>
      <c r="JO49" s="188">
        <v>0</v>
      </c>
      <c r="JQ49" s="188">
        <v>0</v>
      </c>
      <c r="JR49" s="188">
        <v>0</v>
      </c>
      <c r="JS49" s="188">
        <v>946</v>
      </c>
      <c r="JT49" s="188">
        <v>541</v>
      </c>
      <c r="JU49" s="188">
        <v>0</v>
      </c>
      <c r="JV49" s="188">
        <v>0</v>
      </c>
      <c r="JW49" s="188">
        <v>1485</v>
      </c>
      <c r="JX49" s="188">
        <v>0</v>
      </c>
      <c r="JY49" s="188">
        <v>0</v>
      </c>
      <c r="JZ49" s="188">
        <v>0</v>
      </c>
      <c r="KB49" s="188">
        <v>0</v>
      </c>
      <c r="KC49" s="188">
        <v>0</v>
      </c>
      <c r="KD49" s="188">
        <v>7684</v>
      </c>
      <c r="KE49" s="188">
        <v>1013</v>
      </c>
      <c r="KF49" s="188">
        <v>0</v>
      </c>
      <c r="KG49" s="188">
        <v>0</v>
      </c>
      <c r="KH49" s="188">
        <v>1199</v>
      </c>
      <c r="KI49" s="188">
        <v>0</v>
      </c>
      <c r="KJ49" s="188">
        <v>0</v>
      </c>
      <c r="KK49" s="188">
        <v>0</v>
      </c>
      <c r="KM49" s="188">
        <v>0</v>
      </c>
      <c r="KN49" s="188">
        <v>0</v>
      </c>
      <c r="KO49" s="188">
        <v>5941</v>
      </c>
      <c r="KP49" s="188">
        <v>697</v>
      </c>
      <c r="KQ49" s="188">
        <v>0</v>
      </c>
      <c r="KR49" s="188">
        <v>0</v>
      </c>
      <c r="KS49" s="188">
        <v>1005</v>
      </c>
      <c r="KT49" s="188">
        <v>0</v>
      </c>
      <c r="KU49" s="188">
        <v>0</v>
      </c>
      <c r="KV49" s="188">
        <v>0</v>
      </c>
      <c r="KX49" s="188">
        <v>0</v>
      </c>
      <c r="KY49" s="188">
        <v>0</v>
      </c>
      <c r="KZ49" s="188">
        <v>646</v>
      </c>
      <c r="LA49" s="188">
        <v>573</v>
      </c>
      <c r="LB49" s="188">
        <v>0</v>
      </c>
      <c r="LC49" s="188">
        <v>0</v>
      </c>
      <c r="LD49" s="188">
        <v>1424</v>
      </c>
      <c r="LE49" s="188">
        <v>0</v>
      </c>
      <c r="LF49" s="188">
        <v>0</v>
      </c>
      <c r="LG49" s="188">
        <v>0</v>
      </c>
      <c r="LI49" s="188">
        <v>0</v>
      </c>
      <c r="LJ49" s="188">
        <v>0</v>
      </c>
      <c r="LK49" s="188">
        <v>5900</v>
      </c>
      <c r="LL49" s="188">
        <v>653</v>
      </c>
      <c r="LM49" s="188">
        <v>0</v>
      </c>
      <c r="LN49" s="188">
        <v>0</v>
      </c>
      <c r="LO49" s="188">
        <v>1028</v>
      </c>
      <c r="LP49" s="188">
        <v>0</v>
      </c>
      <c r="LQ49" s="188">
        <v>0</v>
      </c>
      <c r="LR49" s="188">
        <v>0</v>
      </c>
      <c r="LT49" s="188">
        <v>0</v>
      </c>
      <c r="LU49" s="188">
        <v>0</v>
      </c>
      <c r="LV49" s="188">
        <v>1189</v>
      </c>
      <c r="LW49" s="188">
        <v>1083</v>
      </c>
      <c r="LX49" s="188">
        <v>0</v>
      </c>
      <c r="LY49" s="188">
        <v>0</v>
      </c>
      <c r="LZ49" s="188">
        <v>1406</v>
      </c>
      <c r="MA49" s="188">
        <v>0</v>
      </c>
      <c r="MB49" s="188">
        <v>0</v>
      </c>
      <c r="MC49" s="188">
        <v>0</v>
      </c>
    </row>
    <row r="50" spans="2:341">
      <c r="B50" s="208">
        <f t="shared" si="11"/>
        <v>0</v>
      </c>
      <c r="C50" s="208">
        <f t="shared" si="12"/>
        <v>0</v>
      </c>
      <c r="D50" s="208">
        <f t="shared" si="13"/>
        <v>3649.7</v>
      </c>
      <c r="E50" s="208">
        <f t="shared" si="14"/>
        <v>977.36666666666667</v>
      </c>
      <c r="F50" s="208">
        <f t="shared" si="15"/>
        <v>0</v>
      </c>
      <c r="G50" s="208">
        <f t="shared" si="16"/>
        <v>0</v>
      </c>
      <c r="H50" s="208">
        <f t="shared" si="17"/>
        <v>1195.7666666666667</v>
      </c>
      <c r="I50" s="208">
        <f t="shared" si="18"/>
        <v>0</v>
      </c>
      <c r="J50" s="208">
        <f t="shared" si="19"/>
        <v>0</v>
      </c>
      <c r="K50" s="208">
        <f t="shared" si="20"/>
        <v>0</v>
      </c>
      <c r="M50" s="188">
        <v>0</v>
      </c>
      <c r="N50" s="188">
        <v>0</v>
      </c>
      <c r="O50" s="188">
        <v>1368</v>
      </c>
      <c r="P50" s="188">
        <v>792</v>
      </c>
      <c r="Q50" s="188">
        <v>0</v>
      </c>
      <c r="R50" s="188">
        <v>0</v>
      </c>
      <c r="S50" s="188">
        <v>1388</v>
      </c>
      <c r="T50" s="188">
        <v>0</v>
      </c>
      <c r="U50" s="188">
        <v>0</v>
      </c>
      <c r="V50" s="188">
        <v>0</v>
      </c>
      <c r="X50" s="188">
        <v>0</v>
      </c>
      <c r="Y50" s="188">
        <v>0</v>
      </c>
      <c r="Z50" s="188">
        <v>2162</v>
      </c>
      <c r="AA50" s="188">
        <v>876</v>
      </c>
      <c r="AB50" s="188">
        <v>0</v>
      </c>
      <c r="AC50" s="188">
        <v>0</v>
      </c>
      <c r="AD50" s="188">
        <v>1113</v>
      </c>
      <c r="AE50" s="188">
        <v>0</v>
      </c>
      <c r="AF50" s="188">
        <v>0</v>
      </c>
      <c r="AG50" s="188">
        <v>0</v>
      </c>
      <c r="AI50" s="188">
        <v>0</v>
      </c>
      <c r="AJ50" s="188">
        <v>0</v>
      </c>
      <c r="AK50" s="188">
        <v>7221</v>
      </c>
      <c r="AL50" s="188">
        <v>1004</v>
      </c>
      <c r="AM50" s="188">
        <v>0</v>
      </c>
      <c r="AN50" s="188">
        <v>0</v>
      </c>
      <c r="AO50" s="188">
        <v>963</v>
      </c>
      <c r="AP50" s="188">
        <v>0</v>
      </c>
      <c r="AQ50" s="188">
        <v>0</v>
      </c>
      <c r="AR50" s="188">
        <v>0</v>
      </c>
      <c r="AT50" s="188">
        <v>0</v>
      </c>
      <c r="AU50" s="188">
        <v>0</v>
      </c>
      <c r="AV50" s="188">
        <v>2108</v>
      </c>
      <c r="AW50" s="188">
        <v>802</v>
      </c>
      <c r="AX50" s="188">
        <v>0</v>
      </c>
      <c r="AY50" s="188">
        <v>0</v>
      </c>
      <c r="AZ50" s="188">
        <v>1390</v>
      </c>
      <c r="BA50" s="188">
        <v>0</v>
      </c>
      <c r="BB50" s="188">
        <v>0</v>
      </c>
      <c r="BC50" s="188">
        <v>0</v>
      </c>
      <c r="BE50" s="188">
        <v>0</v>
      </c>
      <c r="BF50" s="188">
        <v>0</v>
      </c>
      <c r="BG50" s="188">
        <v>6633</v>
      </c>
      <c r="BH50" s="188">
        <v>1982</v>
      </c>
      <c r="BI50" s="188">
        <v>0</v>
      </c>
      <c r="BJ50" s="188">
        <v>0</v>
      </c>
      <c r="BK50" s="188">
        <v>1118</v>
      </c>
      <c r="BL50" s="188">
        <v>0</v>
      </c>
      <c r="BM50" s="188">
        <v>0</v>
      </c>
      <c r="BN50" s="188">
        <v>0</v>
      </c>
      <c r="BP50" s="188">
        <v>0</v>
      </c>
      <c r="BQ50" s="188">
        <v>0</v>
      </c>
      <c r="BR50" s="188">
        <v>730</v>
      </c>
      <c r="BS50" s="188">
        <v>679</v>
      </c>
      <c r="BT50" s="188">
        <v>0</v>
      </c>
      <c r="BU50" s="188">
        <v>0</v>
      </c>
      <c r="BV50" s="188">
        <v>1381</v>
      </c>
      <c r="BW50" s="188">
        <v>0</v>
      </c>
      <c r="BX50" s="188">
        <v>0</v>
      </c>
      <c r="BY50" s="188">
        <v>0</v>
      </c>
      <c r="CA50" s="188">
        <v>0</v>
      </c>
      <c r="CB50" s="188">
        <v>0</v>
      </c>
      <c r="CC50" s="188">
        <v>7966</v>
      </c>
      <c r="CD50" s="188">
        <v>1077</v>
      </c>
      <c r="CE50" s="188">
        <v>0</v>
      </c>
      <c r="CF50" s="188">
        <v>0</v>
      </c>
      <c r="CG50" s="188">
        <v>1059</v>
      </c>
      <c r="CH50" s="188">
        <v>0</v>
      </c>
      <c r="CI50" s="188">
        <v>0</v>
      </c>
      <c r="CJ50" s="188">
        <v>0</v>
      </c>
      <c r="CL50" s="188">
        <v>0</v>
      </c>
      <c r="CM50" s="188">
        <v>0</v>
      </c>
      <c r="CN50" s="188">
        <v>6574</v>
      </c>
      <c r="CO50" s="188">
        <v>1751</v>
      </c>
      <c r="CP50" s="188">
        <v>0</v>
      </c>
      <c r="CQ50" s="188">
        <v>0</v>
      </c>
      <c r="CR50" s="188">
        <v>1112</v>
      </c>
      <c r="CS50" s="188">
        <v>0</v>
      </c>
      <c r="CT50" s="188">
        <v>0</v>
      </c>
      <c r="CU50" s="188">
        <v>0</v>
      </c>
      <c r="CW50" s="188">
        <v>0</v>
      </c>
      <c r="CX50" s="188">
        <v>0</v>
      </c>
      <c r="CY50" s="188">
        <v>2095</v>
      </c>
      <c r="CZ50" s="188">
        <v>718</v>
      </c>
      <c r="DA50" s="188">
        <v>0</v>
      </c>
      <c r="DB50" s="188">
        <v>0</v>
      </c>
      <c r="DC50" s="188">
        <v>1413</v>
      </c>
      <c r="DD50" s="188">
        <v>0</v>
      </c>
      <c r="DE50" s="188">
        <v>0</v>
      </c>
      <c r="DF50" s="188">
        <v>0</v>
      </c>
      <c r="DH50" s="188">
        <v>0</v>
      </c>
      <c r="DI50" s="188">
        <v>0</v>
      </c>
      <c r="DJ50" s="188">
        <v>2272</v>
      </c>
      <c r="DK50" s="188">
        <v>897</v>
      </c>
      <c r="DL50" s="188">
        <v>0</v>
      </c>
      <c r="DM50" s="188">
        <v>0</v>
      </c>
      <c r="DN50" s="188">
        <f t="shared" si="21"/>
        <v>0</v>
      </c>
      <c r="DO50" s="188">
        <v>0</v>
      </c>
      <c r="DP50" s="188">
        <v>0</v>
      </c>
      <c r="DQ50" s="188">
        <v>0</v>
      </c>
      <c r="DS50" s="188">
        <v>0</v>
      </c>
      <c r="DT50" s="188">
        <v>0</v>
      </c>
      <c r="DU50" s="188">
        <v>1048</v>
      </c>
      <c r="DV50" s="188">
        <v>952</v>
      </c>
      <c r="DW50" s="188">
        <v>0</v>
      </c>
      <c r="DX50" s="188">
        <v>0</v>
      </c>
      <c r="DY50" s="188">
        <v>1053</v>
      </c>
      <c r="DZ50" s="188">
        <v>0</v>
      </c>
      <c r="EA50" s="188">
        <v>0</v>
      </c>
      <c r="EB50" s="188">
        <v>0</v>
      </c>
      <c r="ED50" s="188">
        <v>0</v>
      </c>
      <c r="EE50" s="188">
        <v>0</v>
      </c>
      <c r="EF50" s="188">
        <v>958</v>
      </c>
      <c r="EG50" s="188">
        <v>447</v>
      </c>
      <c r="EH50" s="188">
        <v>0</v>
      </c>
      <c r="EI50" s="188">
        <v>0</v>
      </c>
      <c r="EJ50" s="188">
        <v>1419</v>
      </c>
      <c r="EK50" s="188">
        <v>0</v>
      </c>
      <c r="EL50" s="188">
        <v>0</v>
      </c>
      <c r="EM50" s="188">
        <v>0</v>
      </c>
      <c r="EO50" s="188">
        <v>0</v>
      </c>
      <c r="EP50" s="188">
        <v>0</v>
      </c>
      <c r="EQ50" s="188">
        <v>3816</v>
      </c>
      <c r="ER50" s="188">
        <v>677</v>
      </c>
      <c r="ES50" s="188">
        <v>0</v>
      </c>
      <c r="ET50" s="188">
        <v>0</v>
      </c>
      <c r="EU50" s="188">
        <v>1305</v>
      </c>
      <c r="EV50" s="188">
        <v>0</v>
      </c>
      <c r="EW50" s="188">
        <v>0</v>
      </c>
      <c r="EX50" s="188">
        <v>0</v>
      </c>
      <c r="EZ50" s="188">
        <v>0</v>
      </c>
      <c r="FA50" s="188">
        <v>0</v>
      </c>
      <c r="FB50" s="188">
        <v>4011</v>
      </c>
      <c r="FC50" s="188">
        <v>965</v>
      </c>
      <c r="FD50" s="188">
        <v>0</v>
      </c>
      <c r="FE50" s="188">
        <v>0</v>
      </c>
      <c r="FF50" s="188">
        <v>1059</v>
      </c>
      <c r="FG50" s="188">
        <v>0</v>
      </c>
      <c r="FH50" s="188">
        <v>0</v>
      </c>
      <c r="FI50" s="188">
        <v>0</v>
      </c>
      <c r="FK50" s="188">
        <v>0</v>
      </c>
      <c r="FL50" s="188">
        <v>0</v>
      </c>
      <c r="FM50" s="188">
        <v>5740</v>
      </c>
      <c r="FN50" s="188">
        <v>1273</v>
      </c>
      <c r="FO50" s="188">
        <v>0</v>
      </c>
      <c r="FP50" s="188">
        <v>0</v>
      </c>
      <c r="FQ50" s="188">
        <v>1071</v>
      </c>
      <c r="FR50" s="188">
        <v>0</v>
      </c>
      <c r="FS50" s="188">
        <v>0</v>
      </c>
      <c r="FT50" s="188">
        <v>0</v>
      </c>
      <c r="FV50" s="188">
        <v>0</v>
      </c>
      <c r="FW50" s="188">
        <v>0</v>
      </c>
      <c r="FX50" s="188">
        <v>1169</v>
      </c>
      <c r="FY50" s="188">
        <v>915</v>
      </c>
      <c r="FZ50" s="188">
        <v>0</v>
      </c>
      <c r="GA50" s="188">
        <v>0</v>
      </c>
      <c r="GB50" s="188">
        <v>1249</v>
      </c>
      <c r="GC50" s="188">
        <v>0</v>
      </c>
      <c r="GD50" s="188">
        <v>0</v>
      </c>
      <c r="GE50" s="188">
        <v>0</v>
      </c>
      <c r="GG50" s="188">
        <v>0</v>
      </c>
      <c r="GH50" s="188">
        <v>0</v>
      </c>
      <c r="GI50" s="188">
        <v>6591</v>
      </c>
      <c r="GJ50" s="188">
        <v>684</v>
      </c>
      <c r="GK50" s="188">
        <v>0</v>
      </c>
      <c r="GL50" s="188">
        <v>0</v>
      </c>
      <c r="GM50" s="188">
        <v>1163</v>
      </c>
      <c r="GN50" s="188">
        <v>0</v>
      </c>
      <c r="GO50" s="188">
        <v>0</v>
      </c>
      <c r="GP50" s="188">
        <v>0</v>
      </c>
      <c r="GR50" s="188">
        <v>0</v>
      </c>
      <c r="GS50" s="188">
        <v>0</v>
      </c>
      <c r="GT50" s="188">
        <v>1311</v>
      </c>
      <c r="GU50" s="188">
        <v>703</v>
      </c>
      <c r="GV50" s="188">
        <v>0</v>
      </c>
      <c r="GW50" s="188">
        <v>0</v>
      </c>
      <c r="GX50" s="188">
        <v>1364</v>
      </c>
      <c r="GY50" s="188">
        <v>0</v>
      </c>
      <c r="GZ50" s="188">
        <v>0</v>
      </c>
      <c r="HA50" s="188">
        <v>0</v>
      </c>
      <c r="HC50" s="188">
        <v>0</v>
      </c>
      <c r="HD50" s="188">
        <v>0</v>
      </c>
      <c r="HE50" s="188">
        <v>1111</v>
      </c>
      <c r="HF50" s="188">
        <v>313</v>
      </c>
      <c r="HG50" s="188">
        <v>0</v>
      </c>
      <c r="HH50" s="188">
        <v>0</v>
      </c>
      <c r="HI50" s="188">
        <v>1359</v>
      </c>
      <c r="HJ50" s="188">
        <v>0</v>
      </c>
      <c r="HK50" s="188">
        <v>0</v>
      </c>
      <c r="HL50" s="188">
        <v>0</v>
      </c>
      <c r="HN50" s="188">
        <v>0</v>
      </c>
      <c r="HO50" s="188">
        <v>0</v>
      </c>
      <c r="HP50" s="188">
        <v>1118</v>
      </c>
      <c r="HQ50" s="188">
        <v>441</v>
      </c>
      <c r="HR50" s="188">
        <v>0</v>
      </c>
      <c r="HS50" s="188">
        <v>0</v>
      </c>
      <c r="HT50" s="188">
        <v>1467</v>
      </c>
      <c r="HU50" s="188">
        <v>0</v>
      </c>
      <c r="HV50" s="188">
        <v>0</v>
      </c>
      <c r="HW50" s="188">
        <v>0</v>
      </c>
      <c r="HY50" s="188">
        <v>0</v>
      </c>
      <c r="HZ50" s="188">
        <v>0</v>
      </c>
      <c r="IA50" s="188">
        <v>6610</v>
      </c>
      <c r="IB50" s="188">
        <v>1637</v>
      </c>
      <c r="IC50" s="188">
        <v>0</v>
      </c>
      <c r="ID50" s="188">
        <v>0</v>
      </c>
      <c r="IE50" s="188">
        <v>1147</v>
      </c>
      <c r="IF50" s="188">
        <v>0</v>
      </c>
      <c r="IG50" s="188">
        <v>0</v>
      </c>
      <c r="IH50" s="188">
        <v>0</v>
      </c>
      <c r="IJ50" s="188">
        <v>0</v>
      </c>
      <c r="IK50" s="188">
        <v>0</v>
      </c>
      <c r="IL50" s="188">
        <v>1103</v>
      </c>
      <c r="IM50" s="188">
        <v>621</v>
      </c>
      <c r="IN50" s="188">
        <v>0</v>
      </c>
      <c r="IO50" s="188">
        <v>0</v>
      </c>
      <c r="IP50" s="188">
        <v>1490</v>
      </c>
      <c r="IQ50" s="188">
        <v>0</v>
      </c>
      <c r="IR50" s="188">
        <v>0</v>
      </c>
      <c r="IS50" s="188">
        <v>0</v>
      </c>
      <c r="IU50" s="188">
        <v>0</v>
      </c>
      <c r="IV50" s="188">
        <v>0</v>
      </c>
      <c r="IW50" s="188">
        <v>6323</v>
      </c>
      <c r="IX50" s="188">
        <v>1580</v>
      </c>
      <c r="IY50" s="188">
        <v>0</v>
      </c>
      <c r="IZ50" s="188">
        <v>0</v>
      </c>
      <c r="JA50" s="188">
        <v>1166</v>
      </c>
      <c r="JB50" s="188">
        <v>0</v>
      </c>
      <c r="JC50" s="188">
        <v>0</v>
      </c>
      <c r="JD50" s="188">
        <v>0</v>
      </c>
      <c r="JF50" s="188">
        <v>0</v>
      </c>
      <c r="JG50" s="188">
        <v>0</v>
      </c>
      <c r="JH50" s="188">
        <v>6667</v>
      </c>
      <c r="JI50" s="188">
        <v>2362</v>
      </c>
      <c r="JJ50" s="188">
        <v>0</v>
      </c>
      <c r="JK50" s="188">
        <v>0</v>
      </c>
      <c r="JL50" s="188">
        <v>1082</v>
      </c>
      <c r="JM50" s="188">
        <v>0</v>
      </c>
      <c r="JN50" s="188">
        <v>0</v>
      </c>
      <c r="JO50" s="188">
        <v>0</v>
      </c>
      <c r="JQ50" s="188">
        <v>0</v>
      </c>
      <c r="JR50" s="188">
        <v>0</v>
      </c>
      <c r="JS50" s="188">
        <v>965</v>
      </c>
      <c r="JT50" s="188">
        <v>533</v>
      </c>
      <c r="JU50" s="188">
        <v>0</v>
      </c>
      <c r="JV50" s="188">
        <v>0</v>
      </c>
      <c r="JW50" s="188">
        <v>1486</v>
      </c>
      <c r="JX50" s="188">
        <v>0</v>
      </c>
      <c r="JY50" s="188">
        <v>0</v>
      </c>
      <c r="JZ50" s="188">
        <v>0</v>
      </c>
      <c r="KB50" s="188">
        <v>0</v>
      </c>
      <c r="KC50" s="188">
        <v>0</v>
      </c>
      <c r="KD50" s="188">
        <v>7828</v>
      </c>
      <c r="KE50" s="188">
        <v>1129</v>
      </c>
      <c r="KF50" s="188">
        <v>0</v>
      </c>
      <c r="KG50" s="188">
        <v>0</v>
      </c>
      <c r="KH50" s="188">
        <v>1199</v>
      </c>
      <c r="KI50" s="188">
        <v>0</v>
      </c>
      <c r="KJ50" s="188">
        <v>0</v>
      </c>
      <c r="KK50" s="188">
        <v>0</v>
      </c>
      <c r="KM50" s="188">
        <v>0</v>
      </c>
      <c r="KN50" s="188">
        <v>0</v>
      </c>
      <c r="KO50" s="188">
        <v>6032</v>
      </c>
      <c r="KP50" s="188">
        <v>882</v>
      </c>
      <c r="KQ50" s="188">
        <v>0</v>
      </c>
      <c r="KR50" s="188">
        <v>0</v>
      </c>
      <c r="KS50" s="188">
        <v>1005</v>
      </c>
      <c r="KT50" s="188">
        <v>0</v>
      </c>
      <c r="KU50" s="188">
        <v>0</v>
      </c>
      <c r="KV50" s="188">
        <v>0</v>
      </c>
      <c r="KX50" s="188">
        <v>0</v>
      </c>
      <c r="KY50" s="188">
        <v>0</v>
      </c>
      <c r="KZ50" s="188">
        <v>680</v>
      </c>
      <c r="LA50" s="188">
        <v>602</v>
      </c>
      <c r="LB50" s="188">
        <v>0</v>
      </c>
      <c r="LC50" s="188">
        <v>0</v>
      </c>
      <c r="LD50" s="188">
        <v>1418</v>
      </c>
      <c r="LE50" s="188">
        <v>0</v>
      </c>
      <c r="LF50" s="188">
        <v>0</v>
      </c>
      <c r="LG50" s="188">
        <v>0</v>
      </c>
      <c r="LI50" s="188">
        <v>0</v>
      </c>
      <c r="LJ50" s="188">
        <v>0</v>
      </c>
      <c r="LK50" s="188">
        <v>6059</v>
      </c>
      <c r="LL50" s="188">
        <v>852</v>
      </c>
      <c r="LM50" s="188">
        <v>0</v>
      </c>
      <c r="LN50" s="188">
        <v>0</v>
      </c>
      <c r="LO50" s="188">
        <v>1028</v>
      </c>
      <c r="LP50" s="188">
        <v>0</v>
      </c>
      <c r="LQ50" s="188">
        <v>0</v>
      </c>
      <c r="LR50" s="188">
        <v>0</v>
      </c>
      <c r="LT50" s="188">
        <v>0</v>
      </c>
      <c r="LU50" s="188">
        <v>0</v>
      </c>
      <c r="LV50" s="188">
        <v>1222</v>
      </c>
      <c r="LW50" s="188">
        <v>1175</v>
      </c>
      <c r="LX50" s="188">
        <v>0</v>
      </c>
      <c r="LY50" s="188">
        <v>0</v>
      </c>
      <c r="LZ50" s="188">
        <v>1406</v>
      </c>
      <c r="MA50" s="188">
        <v>0</v>
      </c>
      <c r="MB50" s="188">
        <v>0</v>
      </c>
      <c r="MC50" s="188">
        <v>0</v>
      </c>
    </row>
    <row r="51" spans="2:341">
      <c r="B51" s="208">
        <f t="shared" si="11"/>
        <v>0</v>
      </c>
      <c r="C51" s="208">
        <f t="shared" si="12"/>
        <v>0</v>
      </c>
      <c r="D51" s="208">
        <f t="shared" si="13"/>
        <v>3700.7333333333331</v>
      </c>
      <c r="E51" s="208">
        <f t="shared" si="14"/>
        <v>1025.8666666666666</v>
      </c>
      <c r="F51" s="208">
        <f t="shared" si="15"/>
        <v>0</v>
      </c>
      <c r="G51" s="208">
        <f t="shared" si="16"/>
        <v>0</v>
      </c>
      <c r="H51" s="208">
        <f t="shared" si="17"/>
        <v>1196.1666666666667</v>
      </c>
      <c r="I51" s="208">
        <f t="shared" si="18"/>
        <v>0</v>
      </c>
      <c r="J51" s="208">
        <f t="shared" si="19"/>
        <v>0</v>
      </c>
      <c r="K51" s="208">
        <f t="shared" si="20"/>
        <v>0</v>
      </c>
      <c r="M51" s="188">
        <v>0</v>
      </c>
      <c r="N51" s="188">
        <v>0</v>
      </c>
      <c r="O51" s="188">
        <v>1397</v>
      </c>
      <c r="P51" s="188">
        <v>774</v>
      </c>
      <c r="Q51" s="188">
        <v>0</v>
      </c>
      <c r="R51" s="188">
        <v>0</v>
      </c>
      <c r="S51" s="188">
        <v>1379</v>
      </c>
      <c r="T51" s="188">
        <v>0</v>
      </c>
      <c r="U51" s="188">
        <v>0</v>
      </c>
      <c r="V51" s="188">
        <v>0</v>
      </c>
      <c r="X51" s="188">
        <v>0</v>
      </c>
      <c r="Y51" s="188">
        <v>0</v>
      </c>
      <c r="Z51" s="188">
        <v>2186</v>
      </c>
      <c r="AA51" s="188">
        <v>908</v>
      </c>
      <c r="AB51" s="188">
        <v>0</v>
      </c>
      <c r="AC51" s="188">
        <v>0</v>
      </c>
      <c r="AD51" s="188">
        <v>1113</v>
      </c>
      <c r="AE51" s="188">
        <v>0</v>
      </c>
      <c r="AF51" s="188">
        <v>0</v>
      </c>
      <c r="AG51" s="188">
        <v>0</v>
      </c>
      <c r="AI51" s="188">
        <v>0</v>
      </c>
      <c r="AJ51" s="188">
        <v>0</v>
      </c>
      <c r="AK51" s="188">
        <v>7355</v>
      </c>
      <c r="AL51" s="188">
        <v>997</v>
      </c>
      <c r="AM51" s="188">
        <v>0</v>
      </c>
      <c r="AN51" s="188">
        <v>0</v>
      </c>
      <c r="AO51" s="188">
        <v>963</v>
      </c>
      <c r="AP51" s="188">
        <v>0</v>
      </c>
      <c r="AQ51" s="188">
        <v>0</v>
      </c>
      <c r="AR51" s="188">
        <v>0</v>
      </c>
      <c r="AT51" s="188">
        <v>0</v>
      </c>
      <c r="AU51" s="188">
        <v>0</v>
      </c>
      <c r="AV51" s="188">
        <v>2140</v>
      </c>
      <c r="AW51" s="188">
        <v>884</v>
      </c>
      <c r="AX51" s="188">
        <v>0</v>
      </c>
      <c r="AY51" s="188">
        <v>0</v>
      </c>
      <c r="AZ51" s="188">
        <v>1390</v>
      </c>
      <c r="BA51" s="188">
        <v>0</v>
      </c>
      <c r="BB51" s="188">
        <v>0</v>
      </c>
      <c r="BC51" s="188">
        <v>0</v>
      </c>
      <c r="BE51" s="188">
        <v>0</v>
      </c>
      <c r="BF51" s="188">
        <v>0</v>
      </c>
      <c r="BG51" s="188">
        <v>6621</v>
      </c>
      <c r="BH51" s="188">
        <v>1993</v>
      </c>
      <c r="BI51" s="188">
        <v>0</v>
      </c>
      <c r="BJ51" s="188">
        <v>0</v>
      </c>
      <c r="BK51" s="188">
        <v>1118</v>
      </c>
      <c r="BL51" s="188">
        <v>0</v>
      </c>
      <c r="BM51" s="188">
        <v>0</v>
      </c>
      <c r="BN51" s="188">
        <v>0</v>
      </c>
      <c r="BP51" s="188">
        <v>0</v>
      </c>
      <c r="BQ51" s="188">
        <v>0</v>
      </c>
      <c r="BR51" s="188">
        <v>784</v>
      </c>
      <c r="BS51" s="188">
        <v>802</v>
      </c>
      <c r="BT51" s="188">
        <v>0</v>
      </c>
      <c r="BU51" s="188">
        <v>0</v>
      </c>
      <c r="BV51" s="188">
        <v>1381</v>
      </c>
      <c r="BW51" s="188">
        <v>0</v>
      </c>
      <c r="BX51" s="188">
        <v>0</v>
      </c>
      <c r="BY51" s="188">
        <v>0</v>
      </c>
      <c r="CA51" s="188">
        <v>0</v>
      </c>
      <c r="CB51" s="188">
        <v>0</v>
      </c>
      <c r="CC51" s="188">
        <v>7903</v>
      </c>
      <c r="CD51" s="188">
        <v>1130</v>
      </c>
      <c r="CE51" s="188">
        <v>0</v>
      </c>
      <c r="CF51" s="188">
        <v>0</v>
      </c>
      <c r="CG51" s="188">
        <v>1059</v>
      </c>
      <c r="CH51" s="188">
        <v>0</v>
      </c>
      <c r="CI51" s="188">
        <v>0</v>
      </c>
      <c r="CJ51" s="188">
        <v>0</v>
      </c>
      <c r="CL51" s="188">
        <v>0</v>
      </c>
      <c r="CM51" s="188">
        <v>0</v>
      </c>
      <c r="CN51" s="188">
        <v>6602</v>
      </c>
      <c r="CO51" s="188">
        <v>1817</v>
      </c>
      <c r="CP51" s="188">
        <v>0</v>
      </c>
      <c r="CQ51" s="188">
        <v>0</v>
      </c>
      <c r="CR51" s="188">
        <v>1112</v>
      </c>
      <c r="CS51" s="188">
        <v>0</v>
      </c>
      <c r="CT51" s="188">
        <v>0</v>
      </c>
      <c r="CU51" s="188">
        <v>0</v>
      </c>
      <c r="CW51" s="188">
        <v>0</v>
      </c>
      <c r="CX51" s="188">
        <v>0</v>
      </c>
      <c r="CY51" s="188">
        <v>2186</v>
      </c>
      <c r="CZ51" s="188">
        <v>756</v>
      </c>
      <c r="DA51" s="188">
        <v>0</v>
      </c>
      <c r="DB51" s="188">
        <v>0</v>
      </c>
      <c r="DC51" s="188">
        <v>1413</v>
      </c>
      <c r="DD51" s="188">
        <v>0</v>
      </c>
      <c r="DE51" s="188">
        <v>0</v>
      </c>
      <c r="DF51" s="188">
        <v>0</v>
      </c>
      <c r="DH51" s="188">
        <v>0</v>
      </c>
      <c r="DI51" s="188">
        <v>0</v>
      </c>
      <c r="DJ51" s="188">
        <v>2302</v>
      </c>
      <c r="DK51" s="188">
        <v>875</v>
      </c>
      <c r="DL51" s="188">
        <v>0</v>
      </c>
      <c r="DM51" s="188">
        <v>0</v>
      </c>
      <c r="DN51" s="188">
        <f t="shared" si="21"/>
        <v>0</v>
      </c>
      <c r="DO51" s="188">
        <v>0</v>
      </c>
      <c r="DP51" s="188">
        <v>0</v>
      </c>
      <c r="DQ51" s="188">
        <v>0</v>
      </c>
      <c r="DS51" s="188">
        <v>0</v>
      </c>
      <c r="DT51" s="188">
        <v>0</v>
      </c>
      <c r="DU51" s="188">
        <v>1114</v>
      </c>
      <c r="DV51" s="188">
        <v>1012</v>
      </c>
      <c r="DW51" s="188">
        <v>0</v>
      </c>
      <c r="DX51" s="188">
        <v>0</v>
      </c>
      <c r="DY51" s="188">
        <v>1053</v>
      </c>
      <c r="DZ51" s="188">
        <v>0</v>
      </c>
      <c r="EA51" s="188">
        <v>0</v>
      </c>
      <c r="EB51" s="188">
        <v>0</v>
      </c>
      <c r="ED51" s="188">
        <v>0</v>
      </c>
      <c r="EE51" s="188">
        <v>0</v>
      </c>
      <c r="EF51" s="188">
        <v>958</v>
      </c>
      <c r="EG51" s="188">
        <v>428</v>
      </c>
      <c r="EH51" s="188">
        <v>0</v>
      </c>
      <c r="EI51" s="188">
        <v>0</v>
      </c>
      <c r="EJ51" s="188">
        <v>1420</v>
      </c>
      <c r="EK51" s="188">
        <v>0</v>
      </c>
      <c r="EL51" s="188">
        <v>0</v>
      </c>
      <c r="EM51" s="188">
        <v>0</v>
      </c>
      <c r="EO51" s="188">
        <v>0</v>
      </c>
      <c r="EP51" s="188">
        <v>0</v>
      </c>
      <c r="EQ51" s="188">
        <v>3976</v>
      </c>
      <c r="ER51" s="188">
        <v>686</v>
      </c>
      <c r="ES51" s="188">
        <v>0</v>
      </c>
      <c r="ET51" s="188">
        <v>0</v>
      </c>
      <c r="EU51" s="188">
        <v>1305</v>
      </c>
      <c r="EV51" s="188">
        <v>0</v>
      </c>
      <c r="EW51" s="188">
        <v>0</v>
      </c>
      <c r="EX51" s="188">
        <v>0</v>
      </c>
      <c r="EZ51" s="188">
        <v>0</v>
      </c>
      <c r="FA51" s="188">
        <v>0</v>
      </c>
      <c r="FB51" s="188">
        <v>3981</v>
      </c>
      <c r="FC51" s="188">
        <v>949</v>
      </c>
      <c r="FD51" s="188">
        <v>0</v>
      </c>
      <c r="FE51" s="188">
        <v>0</v>
      </c>
      <c r="FF51" s="188">
        <v>1059</v>
      </c>
      <c r="FG51" s="188">
        <v>0</v>
      </c>
      <c r="FH51" s="188">
        <v>0</v>
      </c>
      <c r="FI51" s="188">
        <v>0</v>
      </c>
      <c r="FK51" s="188">
        <v>0</v>
      </c>
      <c r="FL51" s="188">
        <v>0</v>
      </c>
      <c r="FM51" s="188">
        <v>5888</v>
      </c>
      <c r="FN51" s="188">
        <v>1362</v>
      </c>
      <c r="FO51" s="188">
        <v>0</v>
      </c>
      <c r="FP51" s="188">
        <v>0</v>
      </c>
      <c r="FQ51" s="188">
        <v>1071</v>
      </c>
      <c r="FR51" s="188">
        <v>0</v>
      </c>
      <c r="FS51" s="188">
        <v>0</v>
      </c>
      <c r="FT51" s="188">
        <v>0</v>
      </c>
      <c r="FV51" s="188">
        <v>0</v>
      </c>
      <c r="FW51" s="188">
        <v>0</v>
      </c>
      <c r="FX51" s="188">
        <v>1212</v>
      </c>
      <c r="FY51" s="188">
        <v>1003</v>
      </c>
      <c r="FZ51" s="188">
        <v>0</v>
      </c>
      <c r="GA51" s="188">
        <v>0</v>
      </c>
      <c r="GB51" s="188">
        <v>1249</v>
      </c>
      <c r="GC51" s="188">
        <v>0</v>
      </c>
      <c r="GD51" s="188">
        <v>0</v>
      </c>
      <c r="GE51" s="188">
        <v>0</v>
      </c>
      <c r="GG51" s="188">
        <v>0</v>
      </c>
      <c r="GH51" s="188">
        <v>0</v>
      </c>
      <c r="GI51" s="188">
        <v>6734</v>
      </c>
      <c r="GJ51" s="188">
        <v>725</v>
      </c>
      <c r="GK51" s="188">
        <v>0</v>
      </c>
      <c r="GL51" s="188">
        <v>0</v>
      </c>
      <c r="GM51" s="188">
        <v>1163</v>
      </c>
      <c r="GN51" s="188">
        <v>0</v>
      </c>
      <c r="GO51" s="188">
        <v>0</v>
      </c>
      <c r="GP51" s="188">
        <v>0</v>
      </c>
      <c r="GR51" s="188">
        <v>0</v>
      </c>
      <c r="GS51" s="188">
        <v>0</v>
      </c>
      <c r="GT51" s="188">
        <v>1340</v>
      </c>
      <c r="GU51" s="188">
        <v>741</v>
      </c>
      <c r="GV51" s="188">
        <v>0</v>
      </c>
      <c r="GW51" s="188">
        <v>0</v>
      </c>
      <c r="GX51" s="188">
        <v>1364</v>
      </c>
      <c r="GY51" s="188">
        <v>0</v>
      </c>
      <c r="GZ51" s="188">
        <v>0</v>
      </c>
      <c r="HA51" s="188">
        <v>0</v>
      </c>
      <c r="HC51" s="188">
        <v>0</v>
      </c>
      <c r="HD51" s="188">
        <v>0</v>
      </c>
      <c r="HE51" s="188">
        <v>1159</v>
      </c>
      <c r="HF51" s="188">
        <v>402</v>
      </c>
      <c r="HG51" s="188">
        <v>0</v>
      </c>
      <c r="HH51" s="188">
        <v>0</v>
      </c>
      <c r="HI51" s="188">
        <v>1359</v>
      </c>
      <c r="HJ51" s="188">
        <v>0</v>
      </c>
      <c r="HK51" s="188">
        <v>0</v>
      </c>
      <c r="HL51" s="188">
        <v>0</v>
      </c>
      <c r="HN51" s="188">
        <v>0</v>
      </c>
      <c r="HO51" s="188">
        <v>0</v>
      </c>
      <c r="HP51" s="188">
        <v>1146</v>
      </c>
      <c r="HQ51" s="188">
        <v>518</v>
      </c>
      <c r="HR51" s="188">
        <v>0</v>
      </c>
      <c r="HS51" s="188">
        <v>0</v>
      </c>
      <c r="HT51" s="188">
        <v>1478</v>
      </c>
      <c r="HU51" s="188">
        <v>0</v>
      </c>
      <c r="HV51" s="188">
        <v>0</v>
      </c>
      <c r="HW51" s="188">
        <v>0</v>
      </c>
      <c r="HY51" s="188">
        <v>0</v>
      </c>
      <c r="HZ51" s="188">
        <v>0</v>
      </c>
      <c r="IA51" s="188">
        <v>6621</v>
      </c>
      <c r="IB51" s="188">
        <v>1735</v>
      </c>
      <c r="IC51" s="188">
        <v>0</v>
      </c>
      <c r="ID51" s="188">
        <v>0</v>
      </c>
      <c r="IE51" s="188">
        <v>1147</v>
      </c>
      <c r="IF51" s="188">
        <v>0</v>
      </c>
      <c r="IG51" s="188">
        <v>0</v>
      </c>
      <c r="IH51" s="188">
        <v>0</v>
      </c>
      <c r="IJ51" s="188">
        <v>0</v>
      </c>
      <c r="IK51" s="188">
        <v>0</v>
      </c>
      <c r="IL51" s="188">
        <v>1150</v>
      </c>
      <c r="IM51" s="188">
        <v>656</v>
      </c>
      <c r="IN51" s="188">
        <v>0</v>
      </c>
      <c r="IO51" s="188">
        <v>0</v>
      </c>
      <c r="IP51" s="188">
        <v>1496</v>
      </c>
      <c r="IQ51" s="188">
        <v>0</v>
      </c>
      <c r="IR51" s="188">
        <v>0</v>
      </c>
      <c r="IS51" s="188">
        <v>0</v>
      </c>
      <c r="IU51" s="188">
        <v>0</v>
      </c>
      <c r="IV51" s="188">
        <v>0</v>
      </c>
      <c r="IW51" s="188">
        <v>6474</v>
      </c>
      <c r="IX51" s="188">
        <v>1605</v>
      </c>
      <c r="IY51" s="188">
        <v>0</v>
      </c>
      <c r="IZ51" s="188">
        <v>0</v>
      </c>
      <c r="JA51" s="188">
        <v>1166</v>
      </c>
      <c r="JB51" s="188">
        <v>0</v>
      </c>
      <c r="JC51" s="188">
        <v>0</v>
      </c>
      <c r="JD51" s="188">
        <v>0</v>
      </c>
      <c r="JF51" s="188">
        <v>0</v>
      </c>
      <c r="JG51" s="188">
        <v>0</v>
      </c>
      <c r="JH51" s="188">
        <v>6663</v>
      </c>
      <c r="JI51" s="188">
        <v>2443</v>
      </c>
      <c r="JJ51" s="188">
        <v>0</v>
      </c>
      <c r="JK51" s="188">
        <v>0</v>
      </c>
      <c r="JL51" s="188">
        <v>1082</v>
      </c>
      <c r="JM51" s="188">
        <v>0</v>
      </c>
      <c r="JN51" s="188">
        <v>0</v>
      </c>
      <c r="JO51" s="188">
        <v>0</v>
      </c>
      <c r="JQ51" s="188">
        <v>0</v>
      </c>
      <c r="JR51" s="188">
        <v>0</v>
      </c>
      <c r="JS51" s="188">
        <v>999</v>
      </c>
      <c r="JT51" s="188">
        <v>598</v>
      </c>
      <c r="JU51" s="188">
        <v>0</v>
      </c>
      <c r="JV51" s="188">
        <v>0</v>
      </c>
      <c r="JW51" s="188">
        <v>1491</v>
      </c>
      <c r="JX51" s="188">
        <v>0</v>
      </c>
      <c r="JY51" s="188">
        <v>0</v>
      </c>
      <c r="JZ51" s="188">
        <v>0</v>
      </c>
      <c r="KB51" s="188">
        <v>0</v>
      </c>
      <c r="KC51" s="188">
        <v>0</v>
      </c>
      <c r="KD51" s="188">
        <v>7953</v>
      </c>
      <c r="KE51" s="188">
        <v>1194</v>
      </c>
      <c r="KF51" s="188">
        <v>0</v>
      </c>
      <c r="KG51" s="188">
        <v>0</v>
      </c>
      <c r="KH51" s="188">
        <v>1199</v>
      </c>
      <c r="KI51" s="188">
        <v>0</v>
      </c>
      <c r="KJ51" s="188">
        <v>0</v>
      </c>
      <c r="KK51" s="188">
        <v>0</v>
      </c>
      <c r="KM51" s="188">
        <v>0</v>
      </c>
      <c r="KN51" s="188">
        <v>0</v>
      </c>
      <c r="KO51" s="188">
        <v>6191</v>
      </c>
      <c r="KP51" s="188">
        <v>928</v>
      </c>
      <c r="KQ51" s="188">
        <v>0</v>
      </c>
      <c r="KR51" s="188">
        <v>0</v>
      </c>
      <c r="KS51" s="188">
        <v>1005</v>
      </c>
      <c r="KT51" s="188">
        <v>0</v>
      </c>
      <c r="KU51" s="188">
        <v>0</v>
      </c>
      <c r="KV51" s="188">
        <v>0</v>
      </c>
      <c r="KX51" s="188">
        <v>0</v>
      </c>
      <c r="KY51" s="188">
        <v>0</v>
      </c>
      <c r="KZ51" s="188">
        <v>740</v>
      </c>
      <c r="LA51" s="188">
        <v>690</v>
      </c>
      <c r="LB51" s="188">
        <v>0</v>
      </c>
      <c r="LC51" s="188">
        <v>0</v>
      </c>
      <c r="LD51" s="188">
        <v>1414</v>
      </c>
      <c r="LE51" s="188">
        <v>0</v>
      </c>
      <c r="LF51" s="188">
        <v>0</v>
      </c>
      <c r="LG51" s="188">
        <v>0</v>
      </c>
      <c r="LI51" s="188">
        <v>0</v>
      </c>
      <c r="LJ51" s="188">
        <v>0</v>
      </c>
      <c r="LK51" s="188">
        <v>6024</v>
      </c>
      <c r="LL51" s="188">
        <v>859</v>
      </c>
      <c r="LM51" s="188">
        <v>0</v>
      </c>
      <c r="LN51" s="188">
        <v>0</v>
      </c>
      <c r="LO51" s="188">
        <v>1028</v>
      </c>
      <c r="LP51" s="188">
        <v>0</v>
      </c>
      <c r="LQ51" s="188">
        <v>0</v>
      </c>
      <c r="LR51" s="188">
        <v>0</v>
      </c>
      <c r="LT51" s="188">
        <v>0</v>
      </c>
      <c r="LU51" s="188">
        <v>0</v>
      </c>
      <c r="LV51" s="188">
        <v>1223</v>
      </c>
      <c r="LW51" s="188">
        <v>1306</v>
      </c>
      <c r="LX51" s="188">
        <v>0</v>
      </c>
      <c r="LY51" s="188">
        <v>0</v>
      </c>
      <c r="LZ51" s="188">
        <v>1408</v>
      </c>
      <c r="MA51" s="188">
        <v>0</v>
      </c>
      <c r="MB51" s="188">
        <v>0</v>
      </c>
      <c r="MC51" s="188">
        <v>0</v>
      </c>
    </row>
    <row r="52" spans="2:341">
      <c r="B52" s="208">
        <f t="shared" si="11"/>
        <v>0</v>
      </c>
      <c r="C52" s="208">
        <f t="shared" si="12"/>
        <v>0</v>
      </c>
      <c r="D52" s="208">
        <f t="shared" si="13"/>
        <v>3740.3666666666668</v>
      </c>
      <c r="E52" s="208">
        <f t="shared" si="14"/>
        <v>1089.2</v>
      </c>
      <c r="F52" s="208">
        <f t="shared" si="15"/>
        <v>0</v>
      </c>
      <c r="G52" s="208">
        <f t="shared" si="16"/>
        <v>0</v>
      </c>
      <c r="H52" s="208">
        <f t="shared" si="17"/>
        <v>1197.5999999999999</v>
      </c>
      <c r="I52" s="208">
        <f t="shared" si="18"/>
        <v>0</v>
      </c>
      <c r="J52" s="208">
        <f t="shared" si="19"/>
        <v>0</v>
      </c>
      <c r="K52" s="208">
        <f t="shared" si="20"/>
        <v>0</v>
      </c>
      <c r="M52" s="188">
        <v>0</v>
      </c>
      <c r="N52" s="188">
        <v>0</v>
      </c>
      <c r="O52" s="188">
        <v>1402</v>
      </c>
      <c r="P52" s="188">
        <v>767</v>
      </c>
      <c r="Q52" s="188">
        <v>0</v>
      </c>
      <c r="R52" s="188">
        <v>0</v>
      </c>
      <c r="S52" s="188">
        <v>1375</v>
      </c>
      <c r="T52" s="188">
        <v>0</v>
      </c>
      <c r="U52" s="188">
        <v>0</v>
      </c>
      <c r="V52" s="188">
        <v>0</v>
      </c>
      <c r="X52" s="188">
        <v>0</v>
      </c>
      <c r="Y52" s="188">
        <v>0</v>
      </c>
      <c r="Z52" s="188">
        <v>2176</v>
      </c>
      <c r="AA52" s="188">
        <v>1041</v>
      </c>
      <c r="AB52" s="188">
        <v>0</v>
      </c>
      <c r="AC52" s="188">
        <v>0</v>
      </c>
      <c r="AD52" s="188">
        <v>1113</v>
      </c>
      <c r="AE52" s="188">
        <v>0</v>
      </c>
      <c r="AF52" s="188">
        <v>0</v>
      </c>
      <c r="AG52" s="188">
        <v>0</v>
      </c>
      <c r="AI52" s="188">
        <v>0</v>
      </c>
      <c r="AJ52" s="188">
        <v>0</v>
      </c>
      <c r="AK52" s="188">
        <v>7415</v>
      </c>
      <c r="AL52" s="188">
        <v>988</v>
      </c>
      <c r="AM52" s="188">
        <v>0</v>
      </c>
      <c r="AN52" s="188">
        <v>0</v>
      </c>
      <c r="AO52" s="188">
        <v>963</v>
      </c>
      <c r="AP52" s="188">
        <v>0</v>
      </c>
      <c r="AQ52" s="188">
        <v>0</v>
      </c>
      <c r="AR52" s="188">
        <v>0</v>
      </c>
      <c r="AT52" s="188">
        <v>0</v>
      </c>
      <c r="AU52" s="188">
        <v>0</v>
      </c>
      <c r="AV52" s="188">
        <v>2186</v>
      </c>
      <c r="AW52" s="188">
        <v>951</v>
      </c>
      <c r="AX52" s="188">
        <v>0</v>
      </c>
      <c r="AY52" s="188">
        <v>0</v>
      </c>
      <c r="AZ52" s="188">
        <v>1390</v>
      </c>
      <c r="BA52" s="188">
        <v>0</v>
      </c>
      <c r="BB52" s="188">
        <v>0</v>
      </c>
      <c r="BC52" s="188">
        <v>0</v>
      </c>
      <c r="BE52" s="188">
        <v>0</v>
      </c>
      <c r="BF52" s="188">
        <v>0</v>
      </c>
      <c r="BG52" s="188">
        <v>6575</v>
      </c>
      <c r="BH52" s="188">
        <v>2111</v>
      </c>
      <c r="BI52" s="188">
        <v>0</v>
      </c>
      <c r="BJ52" s="188">
        <v>0</v>
      </c>
      <c r="BK52" s="188">
        <v>1118</v>
      </c>
      <c r="BL52" s="188">
        <v>0</v>
      </c>
      <c r="BM52" s="188">
        <v>0</v>
      </c>
      <c r="BN52" s="188">
        <v>0</v>
      </c>
      <c r="BP52" s="188">
        <v>0</v>
      </c>
      <c r="BQ52" s="188">
        <v>0</v>
      </c>
      <c r="BR52" s="188">
        <v>860</v>
      </c>
      <c r="BS52" s="188">
        <v>836</v>
      </c>
      <c r="BT52" s="188">
        <v>0</v>
      </c>
      <c r="BU52" s="188">
        <v>0</v>
      </c>
      <c r="BV52" s="188">
        <v>1381</v>
      </c>
      <c r="BW52" s="188">
        <v>0</v>
      </c>
      <c r="BX52" s="188">
        <v>0</v>
      </c>
      <c r="BY52" s="188">
        <v>0</v>
      </c>
      <c r="CA52" s="188">
        <v>0</v>
      </c>
      <c r="CB52" s="188">
        <v>0</v>
      </c>
      <c r="CC52" s="188">
        <v>7970</v>
      </c>
      <c r="CD52" s="188">
        <v>1188</v>
      </c>
      <c r="CE52" s="188">
        <v>0</v>
      </c>
      <c r="CF52" s="188">
        <v>0</v>
      </c>
      <c r="CG52" s="188">
        <v>1059</v>
      </c>
      <c r="CH52" s="188">
        <v>0</v>
      </c>
      <c r="CI52" s="188">
        <v>0</v>
      </c>
      <c r="CJ52" s="188">
        <v>0</v>
      </c>
      <c r="CL52" s="188">
        <v>0</v>
      </c>
      <c r="CM52" s="188">
        <v>0</v>
      </c>
      <c r="CN52" s="188">
        <v>6597</v>
      </c>
      <c r="CO52" s="188">
        <v>2022</v>
      </c>
      <c r="CP52" s="188">
        <v>0</v>
      </c>
      <c r="CQ52" s="188">
        <v>0</v>
      </c>
      <c r="CR52" s="188">
        <v>1112</v>
      </c>
      <c r="CS52" s="188">
        <v>0</v>
      </c>
      <c r="CT52" s="188">
        <v>0</v>
      </c>
      <c r="CU52" s="188">
        <v>0</v>
      </c>
      <c r="CW52" s="188">
        <v>0</v>
      </c>
      <c r="CX52" s="188">
        <v>0</v>
      </c>
      <c r="CY52" s="188">
        <v>2200</v>
      </c>
      <c r="CZ52" s="188">
        <v>784</v>
      </c>
      <c r="DA52" s="188">
        <v>0</v>
      </c>
      <c r="DB52" s="188">
        <v>0</v>
      </c>
      <c r="DC52" s="188">
        <v>1413</v>
      </c>
      <c r="DD52" s="188">
        <v>0</v>
      </c>
      <c r="DE52" s="188">
        <v>0</v>
      </c>
      <c r="DF52" s="188">
        <v>0</v>
      </c>
      <c r="DH52" s="188">
        <v>0</v>
      </c>
      <c r="DI52" s="188">
        <v>0</v>
      </c>
      <c r="DJ52" s="188">
        <v>2297</v>
      </c>
      <c r="DK52" s="188">
        <v>881</v>
      </c>
      <c r="DL52" s="188">
        <v>0</v>
      </c>
      <c r="DM52" s="188">
        <v>0</v>
      </c>
      <c r="DN52" s="188">
        <f t="shared" si="21"/>
        <v>0</v>
      </c>
      <c r="DO52" s="188">
        <v>0</v>
      </c>
      <c r="DP52" s="188">
        <v>0</v>
      </c>
      <c r="DQ52" s="188">
        <v>0</v>
      </c>
      <c r="DS52" s="188">
        <v>0</v>
      </c>
      <c r="DT52" s="188">
        <v>0</v>
      </c>
      <c r="DU52" s="188">
        <v>1192</v>
      </c>
      <c r="DV52" s="188">
        <v>1047</v>
      </c>
      <c r="DW52" s="188">
        <v>0</v>
      </c>
      <c r="DX52" s="188">
        <v>0</v>
      </c>
      <c r="DY52" s="188">
        <v>1053</v>
      </c>
      <c r="DZ52" s="188">
        <v>0</v>
      </c>
      <c r="EA52" s="188">
        <v>0</v>
      </c>
      <c r="EB52" s="188">
        <v>0</v>
      </c>
      <c r="ED52" s="188">
        <v>0</v>
      </c>
      <c r="EE52" s="188">
        <v>0</v>
      </c>
      <c r="EF52" s="188">
        <v>971</v>
      </c>
      <c r="EG52" s="188">
        <v>431</v>
      </c>
      <c r="EH52" s="188">
        <v>0</v>
      </c>
      <c r="EI52" s="188">
        <v>0</v>
      </c>
      <c r="EJ52" s="188">
        <v>1423</v>
      </c>
      <c r="EK52" s="188">
        <v>0</v>
      </c>
      <c r="EL52" s="188">
        <v>0</v>
      </c>
      <c r="EM52" s="188">
        <v>0</v>
      </c>
      <c r="EO52" s="188">
        <v>0</v>
      </c>
      <c r="EP52" s="188">
        <v>0</v>
      </c>
      <c r="EQ52" s="188">
        <v>4068</v>
      </c>
      <c r="ER52" s="188">
        <v>791</v>
      </c>
      <c r="ES52" s="188">
        <v>0</v>
      </c>
      <c r="ET52" s="188">
        <v>0</v>
      </c>
      <c r="EU52" s="188">
        <v>1305</v>
      </c>
      <c r="EV52" s="188">
        <v>0</v>
      </c>
      <c r="EW52" s="188">
        <v>0</v>
      </c>
      <c r="EX52" s="188">
        <v>0</v>
      </c>
      <c r="EZ52" s="188">
        <v>0</v>
      </c>
      <c r="FA52" s="188">
        <v>0</v>
      </c>
      <c r="FB52" s="188">
        <v>3934</v>
      </c>
      <c r="FC52" s="188">
        <v>961</v>
      </c>
      <c r="FD52" s="188">
        <v>0</v>
      </c>
      <c r="FE52" s="188">
        <v>0</v>
      </c>
      <c r="FF52" s="188">
        <v>1059</v>
      </c>
      <c r="FG52" s="188">
        <v>0</v>
      </c>
      <c r="FH52" s="188">
        <v>0</v>
      </c>
      <c r="FI52" s="188">
        <v>0</v>
      </c>
      <c r="FK52" s="188">
        <v>0</v>
      </c>
      <c r="FL52" s="188">
        <v>0</v>
      </c>
      <c r="FM52" s="188">
        <v>5936</v>
      </c>
      <c r="FN52" s="188">
        <v>1467</v>
      </c>
      <c r="FO52" s="188">
        <v>0</v>
      </c>
      <c r="FP52" s="188">
        <v>0</v>
      </c>
      <c r="FQ52" s="188">
        <v>1071</v>
      </c>
      <c r="FR52" s="188">
        <v>0</v>
      </c>
      <c r="FS52" s="188">
        <v>0</v>
      </c>
      <c r="FT52" s="188">
        <v>0</v>
      </c>
      <c r="FV52" s="188">
        <v>0</v>
      </c>
      <c r="FW52" s="188">
        <v>0</v>
      </c>
      <c r="FX52" s="188">
        <v>1234</v>
      </c>
      <c r="FY52" s="188">
        <v>1094</v>
      </c>
      <c r="FZ52" s="188">
        <v>0</v>
      </c>
      <c r="GA52" s="188">
        <v>0</v>
      </c>
      <c r="GB52" s="188">
        <v>1249</v>
      </c>
      <c r="GC52" s="188">
        <v>0</v>
      </c>
      <c r="GD52" s="188">
        <v>0</v>
      </c>
      <c r="GE52" s="188">
        <v>0</v>
      </c>
      <c r="GG52" s="188">
        <v>0</v>
      </c>
      <c r="GH52" s="188">
        <v>0</v>
      </c>
      <c r="GI52" s="188">
        <v>6805</v>
      </c>
      <c r="GJ52" s="188">
        <v>788</v>
      </c>
      <c r="GK52" s="188">
        <v>0</v>
      </c>
      <c r="GL52" s="188">
        <v>0</v>
      </c>
      <c r="GM52" s="188">
        <v>1163</v>
      </c>
      <c r="GN52" s="188">
        <v>0</v>
      </c>
      <c r="GO52" s="188">
        <v>0</v>
      </c>
      <c r="GP52" s="188">
        <v>0</v>
      </c>
      <c r="GR52" s="188">
        <v>0</v>
      </c>
      <c r="GS52" s="188">
        <v>0</v>
      </c>
      <c r="GT52" s="188">
        <v>1341</v>
      </c>
      <c r="GU52" s="188">
        <v>939</v>
      </c>
      <c r="GV52" s="188">
        <v>0</v>
      </c>
      <c r="GW52" s="188">
        <v>0</v>
      </c>
      <c r="GX52" s="188">
        <v>1364</v>
      </c>
      <c r="GY52" s="188">
        <v>0</v>
      </c>
      <c r="GZ52" s="188">
        <v>0</v>
      </c>
      <c r="HA52" s="188">
        <v>0</v>
      </c>
      <c r="HC52" s="188">
        <v>0</v>
      </c>
      <c r="HD52" s="188">
        <v>0</v>
      </c>
      <c r="HE52" s="188">
        <v>1209</v>
      </c>
      <c r="HF52" s="188">
        <v>417</v>
      </c>
      <c r="HG52" s="188">
        <v>0</v>
      </c>
      <c r="HH52" s="188">
        <v>0</v>
      </c>
      <c r="HI52" s="188">
        <v>1359</v>
      </c>
      <c r="HJ52" s="188">
        <v>0</v>
      </c>
      <c r="HK52" s="188">
        <v>0</v>
      </c>
      <c r="HL52" s="188">
        <v>0</v>
      </c>
      <c r="HN52" s="188">
        <v>0</v>
      </c>
      <c r="HO52" s="188">
        <v>0</v>
      </c>
      <c r="HP52" s="188">
        <v>1189</v>
      </c>
      <c r="HQ52" s="188">
        <v>586</v>
      </c>
      <c r="HR52" s="188">
        <v>0</v>
      </c>
      <c r="HS52" s="188">
        <v>0</v>
      </c>
      <c r="HT52" s="188">
        <v>1498</v>
      </c>
      <c r="HU52" s="188">
        <v>0</v>
      </c>
      <c r="HV52" s="188">
        <v>0</v>
      </c>
      <c r="HW52" s="188">
        <v>0</v>
      </c>
      <c r="HY52" s="188">
        <v>0</v>
      </c>
      <c r="HZ52" s="188">
        <v>0</v>
      </c>
      <c r="IA52" s="188">
        <v>6637</v>
      </c>
      <c r="IB52" s="188">
        <v>1853</v>
      </c>
      <c r="IC52" s="188">
        <v>0</v>
      </c>
      <c r="ID52" s="188">
        <v>0</v>
      </c>
      <c r="IE52" s="188">
        <v>1147</v>
      </c>
      <c r="IF52" s="188">
        <v>0</v>
      </c>
      <c r="IG52" s="188">
        <v>0</v>
      </c>
      <c r="IH52" s="188">
        <v>0</v>
      </c>
      <c r="IJ52" s="188">
        <v>0</v>
      </c>
      <c r="IK52" s="188">
        <v>0</v>
      </c>
      <c r="IL52" s="188">
        <v>1220</v>
      </c>
      <c r="IM52" s="188">
        <v>683</v>
      </c>
      <c r="IN52" s="188">
        <v>0</v>
      </c>
      <c r="IO52" s="188">
        <v>0</v>
      </c>
      <c r="IP52" s="188">
        <v>1505</v>
      </c>
      <c r="IQ52" s="188">
        <v>0</v>
      </c>
      <c r="IR52" s="188">
        <v>0</v>
      </c>
      <c r="IS52" s="188">
        <v>0</v>
      </c>
      <c r="IU52" s="188">
        <v>0</v>
      </c>
      <c r="IV52" s="188">
        <v>0</v>
      </c>
      <c r="IW52" s="188">
        <v>6557</v>
      </c>
      <c r="IX52" s="188">
        <v>1667</v>
      </c>
      <c r="IY52" s="188">
        <v>0</v>
      </c>
      <c r="IZ52" s="188">
        <v>0</v>
      </c>
      <c r="JA52" s="188">
        <v>1166</v>
      </c>
      <c r="JB52" s="188">
        <v>0</v>
      </c>
      <c r="JC52" s="188">
        <v>0</v>
      </c>
      <c r="JD52" s="188">
        <v>0</v>
      </c>
      <c r="JF52" s="188">
        <v>0</v>
      </c>
      <c r="JG52" s="188">
        <v>0</v>
      </c>
      <c r="JH52" s="188">
        <v>6728</v>
      </c>
      <c r="JI52" s="188">
        <v>2577</v>
      </c>
      <c r="JJ52" s="188">
        <v>0</v>
      </c>
      <c r="JK52" s="188">
        <v>0</v>
      </c>
      <c r="JL52" s="188">
        <v>1082</v>
      </c>
      <c r="JM52" s="188">
        <v>0</v>
      </c>
      <c r="JN52" s="188">
        <v>0</v>
      </c>
      <c r="JO52" s="188">
        <v>0</v>
      </c>
      <c r="JQ52" s="188">
        <v>0</v>
      </c>
      <c r="JR52" s="188">
        <v>0</v>
      </c>
      <c r="JS52" s="188">
        <v>998</v>
      </c>
      <c r="JT52" s="188">
        <v>615</v>
      </c>
      <c r="JU52" s="188">
        <v>0</v>
      </c>
      <c r="JV52" s="188">
        <v>0</v>
      </c>
      <c r="JW52" s="188">
        <v>1500</v>
      </c>
      <c r="JX52" s="188">
        <v>0</v>
      </c>
      <c r="JY52" s="188">
        <v>0</v>
      </c>
      <c r="JZ52" s="188">
        <v>0</v>
      </c>
      <c r="KB52" s="188">
        <v>0</v>
      </c>
      <c r="KC52" s="188">
        <v>0</v>
      </c>
      <c r="KD52" s="188">
        <v>7951</v>
      </c>
      <c r="KE52" s="188">
        <v>1234</v>
      </c>
      <c r="KF52" s="188">
        <v>0</v>
      </c>
      <c r="KG52" s="188">
        <v>0</v>
      </c>
      <c r="KH52" s="188">
        <v>1199</v>
      </c>
      <c r="KI52" s="188">
        <v>0</v>
      </c>
      <c r="KJ52" s="188">
        <v>0</v>
      </c>
      <c r="KK52" s="188">
        <v>0</v>
      </c>
      <c r="KM52" s="188">
        <v>0</v>
      </c>
      <c r="KN52" s="188">
        <v>0</v>
      </c>
      <c r="KO52" s="188">
        <v>6335</v>
      </c>
      <c r="KP52" s="188">
        <v>976</v>
      </c>
      <c r="KQ52" s="188">
        <v>0</v>
      </c>
      <c r="KR52" s="188">
        <v>0</v>
      </c>
      <c r="KS52" s="188">
        <v>1005</v>
      </c>
      <c r="KT52" s="188">
        <v>0</v>
      </c>
      <c r="KU52" s="188">
        <v>0</v>
      </c>
      <c r="KV52" s="188">
        <v>0</v>
      </c>
      <c r="KX52" s="188">
        <v>0</v>
      </c>
      <c r="KY52" s="188">
        <v>0</v>
      </c>
      <c r="KZ52" s="188">
        <v>771</v>
      </c>
      <c r="LA52" s="188">
        <v>771</v>
      </c>
      <c r="LB52" s="188">
        <v>0</v>
      </c>
      <c r="LC52" s="188">
        <v>0</v>
      </c>
      <c r="LD52" s="188">
        <v>1416</v>
      </c>
      <c r="LE52" s="188">
        <v>0</v>
      </c>
      <c r="LF52" s="188">
        <v>0</v>
      </c>
      <c r="LG52" s="188">
        <v>0</v>
      </c>
      <c r="LI52" s="188">
        <v>0</v>
      </c>
      <c r="LJ52" s="188">
        <v>0</v>
      </c>
      <c r="LK52" s="188">
        <v>6230</v>
      </c>
      <c r="LL52" s="188">
        <v>882</v>
      </c>
      <c r="LM52" s="188">
        <v>0</v>
      </c>
      <c r="LN52" s="188">
        <v>0</v>
      </c>
      <c r="LO52" s="188">
        <v>1028</v>
      </c>
      <c r="LP52" s="188">
        <v>0</v>
      </c>
      <c r="LQ52" s="188">
        <v>0</v>
      </c>
      <c r="LR52" s="188">
        <v>0</v>
      </c>
      <c r="LT52" s="188">
        <v>0</v>
      </c>
      <c r="LU52" s="188">
        <v>0</v>
      </c>
      <c r="LV52" s="188">
        <v>1227</v>
      </c>
      <c r="LW52" s="188">
        <v>1328</v>
      </c>
      <c r="LX52" s="188">
        <v>0</v>
      </c>
      <c r="LY52" s="188">
        <v>0</v>
      </c>
      <c r="LZ52" s="188">
        <v>1412</v>
      </c>
      <c r="MA52" s="188">
        <v>0</v>
      </c>
      <c r="MB52" s="188">
        <v>0</v>
      </c>
      <c r="MC52" s="188">
        <v>0</v>
      </c>
    </row>
    <row r="53" spans="2:341">
      <c r="B53" s="208">
        <f t="shared" si="11"/>
        <v>0</v>
      </c>
      <c r="C53" s="208">
        <f t="shared" si="12"/>
        <v>0</v>
      </c>
      <c r="D53" s="208">
        <f t="shared" si="13"/>
        <v>3770.8</v>
      </c>
      <c r="E53" s="208">
        <f t="shared" si="14"/>
        <v>1126.5</v>
      </c>
      <c r="F53" s="208">
        <f t="shared" si="15"/>
        <v>0</v>
      </c>
      <c r="G53" s="208">
        <f t="shared" si="16"/>
        <v>0</v>
      </c>
      <c r="H53" s="208">
        <f t="shared" si="17"/>
        <v>1200.1333333333334</v>
      </c>
      <c r="I53" s="208">
        <f t="shared" si="18"/>
        <v>0</v>
      </c>
      <c r="J53" s="208">
        <f t="shared" si="19"/>
        <v>0</v>
      </c>
      <c r="K53" s="208">
        <f t="shared" si="20"/>
        <v>0</v>
      </c>
      <c r="M53" s="188">
        <v>0</v>
      </c>
      <c r="N53" s="188">
        <v>0</v>
      </c>
      <c r="O53" s="188">
        <v>1378</v>
      </c>
      <c r="P53" s="188">
        <v>761</v>
      </c>
      <c r="Q53" s="188">
        <v>0</v>
      </c>
      <c r="R53" s="188">
        <v>0</v>
      </c>
      <c r="S53" s="188">
        <v>1374</v>
      </c>
      <c r="T53" s="188">
        <v>0</v>
      </c>
      <c r="U53" s="188">
        <v>0</v>
      </c>
      <c r="V53" s="188">
        <v>0</v>
      </c>
      <c r="X53" s="188">
        <v>0</v>
      </c>
      <c r="Y53" s="188">
        <v>0</v>
      </c>
      <c r="Z53" s="188">
        <v>2211</v>
      </c>
      <c r="AA53" s="188">
        <v>1053</v>
      </c>
      <c r="AB53" s="188">
        <v>0</v>
      </c>
      <c r="AC53" s="188">
        <v>0</v>
      </c>
      <c r="AD53" s="188">
        <v>1113</v>
      </c>
      <c r="AE53" s="188">
        <v>0</v>
      </c>
      <c r="AF53" s="188">
        <v>0</v>
      </c>
      <c r="AG53" s="188">
        <v>0</v>
      </c>
      <c r="AI53" s="188">
        <v>0</v>
      </c>
      <c r="AJ53" s="188">
        <v>0</v>
      </c>
      <c r="AK53" s="188">
        <v>7469</v>
      </c>
      <c r="AL53" s="188">
        <v>977</v>
      </c>
      <c r="AM53" s="188">
        <v>0</v>
      </c>
      <c r="AN53" s="188">
        <v>0</v>
      </c>
      <c r="AO53" s="188">
        <v>963</v>
      </c>
      <c r="AP53" s="188">
        <v>0</v>
      </c>
      <c r="AQ53" s="188">
        <v>0</v>
      </c>
      <c r="AR53" s="188">
        <v>0</v>
      </c>
      <c r="AT53" s="188">
        <v>0</v>
      </c>
      <c r="AU53" s="188">
        <v>0</v>
      </c>
      <c r="AV53" s="188">
        <v>2119</v>
      </c>
      <c r="AW53" s="188">
        <v>983</v>
      </c>
      <c r="AX53" s="188">
        <v>0</v>
      </c>
      <c r="AY53" s="188">
        <v>0</v>
      </c>
      <c r="AZ53" s="188">
        <v>1390</v>
      </c>
      <c r="BA53" s="188">
        <v>0</v>
      </c>
      <c r="BB53" s="188">
        <v>0</v>
      </c>
      <c r="BC53" s="188">
        <v>0</v>
      </c>
      <c r="BE53" s="188">
        <v>0</v>
      </c>
      <c r="BF53" s="188">
        <v>0</v>
      </c>
      <c r="BG53" s="188">
        <v>6664</v>
      </c>
      <c r="BH53" s="188">
        <v>2128</v>
      </c>
      <c r="BI53" s="188">
        <v>0</v>
      </c>
      <c r="BJ53" s="188">
        <v>0</v>
      </c>
      <c r="BK53" s="188">
        <v>1118</v>
      </c>
      <c r="BL53" s="188">
        <v>0</v>
      </c>
      <c r="BM53" s="188">
        <v>0</v>
      </c>
      <c r="BN53" s="188">
        <v>0</v>
      </c>
      <c r="BP53" s="188">
        <v>0</v>
      </c>
      <c r="BQ53" s="188">
        <v>0</v>
      </c>
      <c r="BR53" s="188">
        <v>889</v>
      </c>
      <c r="BS53" s="188">
        <v>947</v>
      </c>
      <c r="BT53" s="188">
        <v>0</v>
      </c>
      <c r="BU53" s="188">
        <v>0</v>
      </c>
      <c r="BV53" s="188">
        <v>1381</v>
      </c>
      <c r="BW53" s="188">
        <v>0</v>
      </c>
      <c r="BX53" s="188">
        <v>0</v>
      </c>
      <c r="BY53" s="188">
        <v>0</v>
      </c>
      <c r="CA53" s="188">
        <v>0</v>
      </c>
      <c r="CB53" s="188">
        <v>0</v>
      </c>
      <c r="CC53" s="188">
        <v>7942</v>
      </c>
      <c r="CD53" s="188">
        <v>1228</v>
      </c>
      <c r="CE53" s="188">
        <v>0</v>
      </c>
      <c r="CF53" s="188">
        <v>0</v>
      </c>
      <c r="CG53" s="188">
        <v>1059</v>
      </c>
      <c r="CH53" s="188">
        <v>0</v>
      </c>
      <c r="CI53" s="188">
        <v>0</v>
      </c>
      <c r="CJ53" s="188">
        <v>0</v>
      </c>
      <c r="CL53" s="188">
        <v>0</v>
      </c>
      <c r="CM53" s="188">
        <v>0</v>
      </c>
      <c r="CN53" s="188">
        <v>6613</v>
      </c>
      <c r="CO53" s="188">
        <v>2145</v>
      </c>
      <c r="CP53" s="188">
        <v>0</v>
      </c>
      <c r="CQ53" s="188">
        <v>0</v>
      </c>
      <c r="CR53" s="188">
        <v>1112</v>
      </c>
      <c r="CS53" s="188">
        <v>0</v>
      </c>
      <c r="CT53" s="188">
        <v>0</v>
      </c>
      <c r="CU53" s="188">
        <v>0</v>
      </c>
      <c r="CW53" s="188">
        <v>0</v>
      </c>
      <c r="CX53" s="188">
        <v>0</v>
      </c>
      <c r="CY53" s="188">
        <v>2243</v>
      </c>
      <c r="CZ53" s="188">
        <v>805</v>
      </c>
      <c r="DA53" s="188">
        <v>0</v>
      </c>
      <c r="DB53" s="188">
        <v>0</v>
      </c>
      <c r="DC53" s="188">
        <v>1413</v>
      </c>
      <c r="DD53" s="188">
        <v>0</v>
      </c>
      <c r="DE53" s="188">
        <v>0</v>
      </c>
      <c r="DF53" s="188">
        <v>0</v>
      </c>
      <c r="DH53" s="188">
        <v>0</v>
      </c>
      <c r="DI53" s="188">
        <v>0</v>
      </c>
      <c r="DJ53" s="188">
        <v>2306</v>
      </c>
      <c r="DK53" s="188">
        <v>941</v>
      </c>
      <c r="DL53" s="188">
        <v>0</v>
      </c>
      <c r="DM53" s="188">
        <v>0</v>
      </c>
      <c r="DN53" s="188">
        <f t="shared" si="21"/>
        <v>0</v>
      </c>
      <c r="DO53" s="188">
        <v>0</v>
      </c>
      <c r="DP53" s="188">
        <v>0</v>
      </c>
      <c r="DQ53" s="188">
        <v>0</v>
      </c>
      <c r="DS53" s="188">
        <v>0</v>
      </c>
      <c r="DT53" s="188">
        <v>0</v>
      </c>
      <c r="DU53" s="188">
        <v>1231</v>
      </c>
      <c r="DV53" s="188">
        <v>1020</v>
      </c>
      <c r="DW53" s="188">
        <v>0</v>
      </c>
      <c r="DX53" s="188">
        <v>0</v>
      </c>
      <c r="DY53" s="188">
        <v>1053</v>
      </c>
      <c r="DZ53" s="188">
        <v>0</v>
      </c>
      <c r="EA53" s="188">
        <v>0</v>
      </c>
      <c r="EB53" s="188">
        <v>0</v>
      </c>
      <c r="ED53" s="188">
        <v>0</v>
      </c>
      <c r="EE53" s="188">
        <v>0</v>
      </c>
      <c r="EF53" s="188">
        <v>970</v>
      </c>
      <c r="EG53" s="188">
        <v>440</v>
      </c>
      <c r="EH53" s="188">
        <v>0</v>
      </c>
      <c r="EI53" s="188">
        <v>0</v>
      </c>
      <c r="EJ53" s="188">
        <v>1434</v>
      </c>
      <c r="EK53" s="188">
        <v>0</v>
      </c>
      <c r="EL53" s="188">
        <v>0</v>
      </c>
      <c r="EM53" s="188">
        <v>0</v>
      </c>
      <c r="EO53" s="188">
        <v>0</v>
      </c>
      <c r="EP53" s="188">
        <v>0</v>
      </c>
      <c r="EQ53" s="188">
        <v>4155</v>
      </c>
      <c r="ER53" s="188">
        <v>805</v>
      </c>
      <c r="ES53" s="188">
        <v>0</v>
      </c>
      <c r="ET53" s="188">
        <v>0</v>
      </c>
      <c r="EU53" s="188">
        <v>1305</v>
      </c>
      <c r="EV53" s="188">
        <v>0</v>
      </c>
      <c r="EW53" s="188">
        <v>0</v>
      </c>
      <c r="EX53" s="188">
        <v>0</v>
      </c>
      <c r="EZ53" s="188">
        <v>0</v>
      </c>
      <c r="FA53" s="188">
        <v>0</v>
      </c>
      <c r="FB53" s="188">
        <v>3999</v>
      </c>
      <c r="FC53" s="188">
        <v>976</v>
      </c>
      <c r="FD53" s="188">
        <v>0</v>
      </c>
      <c r="FE53" s="188">
        <v>0</v>
      </c>
      <c r="FF53" s="188">
        <v>1059</v>
      </c>
      <c r="FG53" s="188">
        <v>0</v>
      </c>
      <c r="FH53" s="188">
        <v>0</v>
      </c>
      <c r="FI53" s="188">
        <v>0</v>
      </c>
      <c r="FK53" s="188">
        <v>0</v>
      </c>
      <c r="FL53" s="188">
        <v>0</v>
      </c>
      <c r="FM53" s="188">
        <v>5972</v>
      </c>
      <c r="FN53" s="188">
        <v>1621</v>
      </c>
      <c r="FO53" s="188">
        <v>0</v>
      </c>
      <c r="FP53" s="188">
        <v>0</v>
      </c>
      <c r="FQ53" s="188">
        <v>1071</v>
      </c>
      <c r="FR53" s="188">
        <v>0</v>
      </c>
      <c r="FS53" s="188">
        <v>0</v>
      </c>
      <c r="FT53" s="188">
        <v>0</v>
      </c>
      <c r="FV53" s="188">
        <v>0</v>
      </c>
      <c r="FW53" s="188">
        <v>0</v>
      </c>
      <c r="FX53" s="188">
        <v>1306</v>
      </c>
      <c r="FY53" s="188">
        <v>1118</v>
      </c>
      <c r="FZ53" s="188">
        <v>0</v>
      </c>
      <c r="GA53" s="188">
        <v>0</v>
      </c>
      <c r="GB53" s="188">
        <v>1249</v>
      </c>
      <c r="GC53" s="188">
        <v>0</v>
      </c>
      <c r="GD53" s="188">
        <v>0</v>
      </c>
      <c r="GE53" s="188">
        <v>0</v>
      </c>
      <c r="GG53" s="188">
        <v>0</v>
      </c>
      <c r="GH53" s="188">
        <v>0</v>
      </c>
      <c r="GI53" s="188">
        <v>7053</v>
      </c>
      <c r="GJ53" s="188">
        <v>835</v>
      </c>
      <c r="GK53" s="188">
        <v>0</v>
      </c>
      <c r="GL53" s="188">
        <v>0</v>
      </c>
      <c r="GM53" s="188">
        <v>1163</v>
      </c>
      <c r="GN53" s="188">
        <v>0</v>
      </c>
      <c r="GO53" s="188">
        <v>0</v>
      </c>
      <c r="GP53" s="188">
        <v>0</v>
      </c>
      <c r="GR53" s="188">
        <v>0</v>
      </c>
      <c r="GS53" s="188">
        <v>0</v>
      </c>
      <c r="GT53" s="188">
        <v>1368</v>
      </c>
      <c r="GU53" s="188">
        <v>875</v>
      </c>
      <c r="GV53" s="188">
        <v>0</v>
      </c>
      <c r="GW53" s="188">
        <v>0</v>
      </c>
      <c r="GX53" s="188">
        <v>1362</v>
      </c>
      <c r="GY53" s="188">
        <v>0</v>
      </c>
      <c r="GZ53" s="188">
        <v>0</v>
      </c>
      <c r="HA53" s="188">
        <v>0</v>
      </c>
      <c r="HC53" s="188">
        <v>0</v>
      </c>
      <c r="HD53" s="188">
        <v>0</v>
      </c>
      <c r="HE53" s="188">
        <v>1214</v>
      </c>
      <c r="HF53" s="188">
        <v>419</v>
      </c>
      <c r="HG53" s="188">
        <v>0</v>
      </c>
      <c r="HH53" s="188">
        <v>0</v>
      </c>
      <c r="HI53" s="188">
        <v>1359</v>
      </c>
      <c r="HJ53" s="188">
        <v>0</v>
      </c>
      <c r="HK53" s="188">
        <v>0</v>
      </c>
      <c r="HL53" s="188">
        <v>0</v>
      </c>
      <c r="HN53" s="188">
        <v>0</v>
      </c>
      <c r="HO53" s="188">
        <v>0</v>
      </c>
      <c r="HP53" s="188">
        <v>1191</v>
      </c>
      <c r="HQ53" s="188">
        <v>643</v>
      </c>
      <c r="HR53" s="188">
        <v>0</v>
      </c>
      <c r="HS53" s="188">
        <v>0</v>
      </c>
      <c r="HT53" s="188">
        <v>1523</v>
      </c>
      <c r="HU53" s="188">
        <v>0</v>
      </c>
      <c r="HV53" s="188">
        <v>0</v>
      </c>
      <c r="HW53" s="188">
        <v>0</v>
      </c>
      <c r="HY53" s="188">
        <v>0</v>
      </c>
      <c r="HZ53" s="188">
        <v>0</v>
      </c>
      <c r="IA53" s="188">
        <v>6586</v>
      </c>
      <c r="IB53" s="188">
        <v>1869</v>
      </c>
      <c r="IC53" s="188">
        <v>0</v>
      </c>
      <c r="ID53" s="188">
        <v>0</v>
      </c>
      <c r="IE53" s="188">
        <v>1147</v>
      </c>
      <c r="IF53" s="188">
        <v>0</v>
      </c>
      <c r="IG53" s="188">
        <v>0</v>
      </c>
      <c r="IH53" s="188">
        <v>0</v>
      </c>
      <c r="IJ53" s="188">
        <v>0</v>
      </c>
      <c r="IK53" s="188">
        <v>0</v>
      </c>
      <c r="IL53" s="188">
        <v>1208</v>
      </c>
      <c r="IM53" s="188">
        <v>707</v>
      </c>
      <c r="IN53" s="188">
        <v>0</v>
      </c>
      <c r="IO53" s="188">
        <v>0</v>
      </c>
      <c r="IP53" s="188">
        <v>1518</v>
      </c>
      <c r="IQ53" s="188">
        <v>0</v>
      </c>
      <c r="IR53" s="188">
        <v>0</v>
      </c>
      <c r="IS53" s="188">
        <v>0</v>
      </c>
      <c r="IU53" s="188">
        <v>0</v>
      </c>
      <c r="IV53" s="188">
        <v>0</v>
      </c>
      <c r="IW53" s="188">
        <v>6628</v>
      </c>
      <c r="IX53" s="188">
        <v>1716</v>
      </c>
      <c r="IY53" s="188">
        <v>0</v>
      </c>
      <c r="IZ53" s="188">
        <v>0</v>
      </c>
      <c r="JA53" s="188">
        <v>1166</v>
      </c>
      <c r="JB53" s="188">
        <v>0</v>
      </c>
      <c r="JC53" s="188">
        <v>0</v>
      </c>
      <c r="JD53" s="188">
        <v>0</v>
      </c>
      <c r="JF53" s="188">
        <v>0</v>
      </c>
      <c r="JG53" s="188">
        <v>0</v>
      </c>
      <c r="JH53" s="188">
        <v>6739</v>
      </c>
      <c r="JI53" s="188">
        <v>2693</v>
      </c>
      <c r="JJ53" s="188">
        <v>0</v>
      </c>
      <c r="JK53" s="188">
        <v>0</v>
      </c>
      <c r="JL53" s="188">
        <v>1082</v>
      </c>
      <c r="JM53" s="188">
        <v>0</v>
      </c>
      <c r="JN53" s="188">
        <v>0</v>
      </c>
      <c r="JO53" s="188">
        <v>0</v>
      </c>
      <c r="JQ53" s="188">
        <v>0</v>
      </c>
      <c r="JR53" s="188">
        <v>0</v>
      </c>
      <c r="JS53" s="188">
        <v>1009</v>
      </c>
      <c r="JT53" s="188">
        <v>694</v>
      </c>
      <c r="JU53" s="188">
        <v>0</v>
      </c>
      <c r="JV53" s="188">
        <v>0</v>
      </c>
      <c r="JW53" s="188">
        <v>1517</v>
      </c>
      <c r="JX53" s="188">
        <v>0</v>
      </c>
      <c r="JY53" s="188">
        <v>0</v>
      </c>
      <c r="JZ53" s="188">
        <v>0</v>
      </c>
      <c r="KB53" s="188">
        <v>0</v>
      </c>
      <c r="KC53" s="188">
        <v>0</v>
      </c>
      <c r="KD53" s="188">
        <v>7881</v>
      </c>
      <c r="KE53" s="188">
        <v>1293</v>
      </c>
      <c r="KF53" s="188">
        <v>0</v>
      </c>
      <c r="KG53" s="188">
        <v>0</v>
      </c>
      <c r="KH53" s="188">
        <v>1199</v>
      </c>
      <c r="KI53" s="188">
        <v>0</v>
      </c>
      <c r="KJ53" s="188">
        <v>0</v>
      </c>
      <c r="KK53" s="188">
        <v>0</v>
      </c>
      <c r="KM53" s="188">
        <v>0</v>
      </c>
      <c r="KN53" s="188">
        <v>0</v>
      </c>
      <c r="KO53" s="188">
        <v>6427</v>
      </c>
      <c r="KP53" s="188">
        <v>989</v>
      </c>
      <c r="KQ53" s="188">
        <v>0</v>
      </c>
      <c r="KR53" s="188">
        <v>0</v>
      </c>
      <c r="KS53" s="188">
        <v>1005</v>
      </c>
      <c r="KT53" s="188">
        <v>0</v>
      </c>
      <c r="KU53" s="188">
        <v>0</v>
      </c>
      <c r="KV53" s="188">
        <v>0</v>
      </c>
      <c r="KX53" s="188">
        <v>0</v>
      </c>
      <c r="KY53" s="188">
        <v>0</v>
      </c>
      <c r="KZ53" s="188">
        <v>769</v>
      </c>
      <c r="LA53" s="188">
        <v>794</v>
      </c>
      <c r="LB53" s="188">
        <v>0</v>
      </c>
      <c r="LC53" s="188">
        <v>0</v>
      </c>
      <c r="LD53" s="188">
        <v>1420</v>
      </c>
      <c r="LE53" s="188">
        <v>0</v>
      </c>
      <c r="LF53" s="188">
        <v>0</v>
      </c>
      <c r="LG53" s="188">
        <v>0</v>
      </c>
      <c r="LI53" s="188">
        <v>0</v>
      </c>
      <c r="LJ53" s="188">
        <v>0</v>
      </c>
      <c r="LK53" s="188">
        <v>6358</v>
      </c>
      <c r="LL53" s="188">
        <v>911</v>
      </c>
      <c r="LM53" s="188">
        <v>0</v>
      </c>
      <c r="LN53" s="188">
        <v>0</v>
      </c>
      <c r="LO53" s="188">
        <v>1028</v>
      </c>
      <c r="LP53" s="188">
        <v>0</v>
      </c>
      <c r="LQ53" s="188">
        <v>0</v>
      </c>
      <c r="LR53" s="188">
        <v>0</v>
      </c>
      <c r="LT53" s="188">
        <v>0</v>
      </c>
      <c r="LU53" s="188">
        <v>0</v>
      </c>
      <c r="LV53" s="188">
        <v>1226</v>
      </c>
      <c r="LW53" s="188">
        <v>1409</v>
      </c>
      <c r="LX53" s="188">
        <v>0</v>
      </c>
      <c r="LY53" s="188">
        <v>0</v>
      </c>
      <c r="LZ53" s="188">
        <v>1421</v>
      </c>
      <c r="MA53" s="188">
        <v>0</v>
      </c>
      <c r="MB53" s="188">
        <v>0</v>
      </c>
      <c r="MC53" s="188">
        <v>0</v>
      </c>
    </row>
    <row r="54" spans="2:341">
      <c r="B54" s="208">
        <f t="shared" si="11"/>
        <v>0</v>
      </c>
      <c r="C54" s="208">
        <f t="shared" si="12"/>
        <v>0</v>
      </c>
      <c r="D54" s="208">
        <f t="shared" si="13"/>
        <v>3782.6</v>
      </c>
      <c r="E54" s="208">
        <f t="shared" si="14"/>
        <v>1135.9333333333334</v>
      </c>
      <c r="F54" s="208">
        <f t="shared" si="15"/>
        <v>0</v>
      </c>
      <c r="G54" s="208">
        <f t="shared" si="16"/>
        <v>0</v>
      </c>
      <c r="H54" s="208">
        <f t="shared" si="17"/>
        <v>1209.5999999999999</v>
      </c>
      <c r="I54" s="208">
        <f t="shared" si="18"/>
        <v>0</v>
      </c>
      <c r="J54" s="208">
        <f t="shared" si="19"/>
        <v>0</v>
      </c>
      <c r="K54" s="208">
        <f t="shared" si="20"/>
        <v>0</v>
      </c>
      <c r="M54" s="188">
        <v>0</v>
      </c>
      <c r="N54" s="188">
        <v>0</v>
      </c>
      <c r="O54" s="188">
        <v>1283</v>
      </c>
      <c r="P54" s="188">
        <v>810</v>
      </c>
      <c r="Q54" s="188">
        <v>0</v>
      </c>
      <c r="R54" s="188">
        <v>0</v>
      </c>
      <c r="S54" s="188">
        <v>1426</v>
      </c>
      <c r="T54" s="188">
        <v>0</v>
      </c>
      <c r="U54" s="188">
        <v>0</v>
      </c>
      <c r="V54" s="188">
        <v>0</v>
      </c>
      <c r="X54" s="188">
        <v>0</v>
      </c>
      <c r="Y54" s="188">
        <v>0</v>
      </c>
      <c r="Z54" s="188">
        <v>2233</v>
      </c>
      <c r="AA54" s="188">
        <v>1045</v>
      </c>
      <c r="AB54" s="188">
        <v>0</v>
      </c>
      <c r="AC54" s="188">
        <v>0</v>
      </c>
      <c r="AD54" s="188">
        <v>1113</v>
      </c>
      <c r="AE54" s="188">
        <v>0</v>
      </c>
      <c r="AF54" s="188">
        <v>0</v>
      </c>
      <c r="AG54" s="188">
        <v>0</v>
      </c>
      <c r="AI54" s="188">
        <v>0</v>
      </c>
      <c r="AJ54" s="188">
        <v>0</v>
      </c>
      <c r="AK54" s="188">
        <v>7408</v>
      </c>
      <c r="AL54" s="188">
        <v>968</v>
      </c>
      <c r="AM54" s="188">
        <v>0</v>
      </c>
      <c r="AN54" s="188">
        <v>0</v>
      </c>
      <c r="AO54" s="188">
        <v>963</v>
      </c>
      <c r="AP54" s="188">
        <v>0</v>
      </c>
      <c r="AQ54" s="188">
        <v>0</v>
      </c>
      <c r="AR54" s="188">
        <v>0</v>
      </c>
      <c r="AT54" s="188">
        <v>0</v>
      </c>
      <c r="AU54" s="188">
        <v>0</v>
      </c>
      <c r="AV54" s="188">
        <v>2081</v>
      </c>
      <c r="AW54" s="188">
        <v>1008</v>
      </c>
      <c r="AX54" s="188">
        <v>0</v>
      </c>
      <c r="AY54" s="188">
        <v>0</v>
      </c>
      <c r="AZ54" s="188">
        <v>1391</v>
      </c>
      <c r="BA54" s="188">
        <v>0</v>
      </c>
      <c r="BB54" s="188">
        <v>0</v>
      </c>
      <c r="BC54" s="188">
        <v>0</v>
      </c>
      <c r="BE54" s="188">
        <v>0</v>
      </c>
      <c r="BF54" s="188">
        <v>0</v>
      </c>
      <c r="BG54" s="188">
        <v>6659</v>
      </c>
      <c r="BH54" s="188">
        <v>2060</v>
      </c>
      <c r="BI54" s="188">
        <v>0</v>
      </c>
      <c r="BJ54" s="188">
        <v>0</v>
      </c>
      <c r="BK54" s="188">
        <v>1118</v>
      </c>
      <c r="BL54" s="188">
        <v>0</v>
      </c>
      <c r="BM54" s="188">
        <v>0</v>
      </c>
      <c r="BN54" s="188">
        <v>0</v>
      </c>
      <c r="BP54" s="188">
        <v>0</v>
      </c>
      <c r="BQ54" s="188">
        <v>0</v>
      </c>
      <c r="BR54" s="188">
        <v>895</v>
      </c>
      <c r="BS54" s="188">
        <v>932</v>
      </c>
      <c r="BT54" s="188">
        <v>0</v>
      </c>
      <c r="BU54" s="188">
        <v>0</v>
      </c>
      <c r="BV54" s="188">
        <v>1397</v>
      </c>
      <c r="BW54" s="188">
        <v>0</v>
      </c>
      <c r="BX54" s="188">
        <v>0</v>
      </c>
      <c r="BY54" s="188">
        <v>0</v>
      </c>
      <c r="CA54" s="188">
        <v>0</v>
      </c>
      <c r="CB54" s="188">
        <v>0</v>
      </c>
      <c r="CC54" s="188">
        <v>7980</v>
      </c>
      <c r="CD54" s="188">
        <v>1280</v>
      </c>
      <c r="CE54" s="188">
        <v>0</v>
      </c>
      <c r="CF54" s="188">
        <v>0</v>
      </c>
      <c r="CG54" s="188">
        <v>1059</v>
      </c>
      <c r="CH54" s="188">
        <v>0</v>
      </c>
      <c r="CI54" s="188">
        <v>0</v>
      </c>
      <c r="CJ54" s="188">
        <v>0</v>
      </c>
      <c r="CL54" s="188">
        <v>0</v>
      </c>
      <c r="CM54" s="188">
        <v>0</v>
      </c>
      <c r="CN54" s="188">
        <v>6621</v>
      </c>
      <c r="CO54" s="188">
        <v>2197</v>
      </c>
      <c r="CP54" s="188">
        <v>0</v>
      </c>
      <c r="CQ54" s="188">
        <v>0</v>
      </c>
      <c r="CR54" s="188">
        <v>1112</v>
      </c>
      <c r="CS54" s="188">
        <v>0</v>
      </c>
      <c r="CT54" s="188">
        <v>0</v>
      </c>
      <c r="CU54" s="188">
        <v>0</v>
      </c>
      <c r="CW54" s="188">
        <v>0</v>
      </c>
      <c r="CX54" s="188">
        <v>0</v>
      </c>
      <c r="CY54" s="188">
        <v>2276</v>
      </c>
      <c r="CZ54" s="188">
        <v>848</v>
      </c>
      <c r="DA54" s="188">
        <v>0</v>
      </c>
      <c r="DB54" s="188">
        <v>0</v>
      </c>
      <c r="DC54" s="188">
        <v>1408</v>
      </c>
      <c r="DD54" s="188">
        <v>0</v>
      </c>
      <c r="DE54" s="188">
        <v>0</v>
      </c>
      <c r="DF54" s="188">
        <v>0</v>
      </c>
      <c r="DH54" s="188">
        <v>0</v>
      </c>
      <c r="DI54" s="188">
        <v>0</v>
      </c>
      <c r="DJ54" s="188">
        <v>2334</v>
      </c>
      <c r="DK54" s="188">
        <v>965</v>
      </c>
      <c r="DL54" s="188">
        <v>0</v>
      </c>
      <c r="DM54" s="188">
        <v>0</v>
      </c>
      <c r="DN54" s="188">
        <f t="shared" si="21"/>
        <v>0</v>
      </c>
      <c r="DO54" s="188">
        <v>0</v>
      </c>
      <c r="DP54" s="188">
        <v>0</v>
      </c>
      <c r="DQ54" s="188">
        <v>0</v>
      </c>
      <c r="DS54" s="188">
        <v>0</v>
      </c>
      <c r="DT54" s="188">
        <v>0</v>
      </c>
      <c r="DU54" s="188">
        <v>1245</v>
      </c>
      <c r="DV54" s="188">
        <v>1001</v>
      </c>
      <c r="DW54" s="188">
        <v>0</v>
      </c>
      <c r="DX54" s="188">
        <v>0</v>
      </c>
      <c r="DY54" s="188">
        <v>1058</v>
      </c>
      <c r="DZ54" s="188">
        <v>0</v>
      </c>
      <c r="EA54" s="188">
        <v>0</v>
      </c>
      <c r="EB54" s="188">
        <v>0</v>
      </c>
      <c r="ED54" s="188">
        <v>0</v>
      </c>
      <c r="EE54" s="188">
        <v>0</v>
      </c>
      <c r="EF54" s="188">
        <v>987</v>
      </c>
      <c r="EG54" s="188">
        <v>457</v>
      </c>
      <c r="EH54" s="188">
        <v>0</v>
      </c>
      <c r="EI54" s="188">
        <v>0</v>
      </c>
      <c r="EJ54" s="188">
        <v>1448</v>
      </c>
      <c r="EK54" s="188">
        <v>0</v>
      </c>
      <c r="EL54" s="188">
        <v>0</v>
      </c>
      <c r="EM54" s="188">
        <v>0</v>
      </c>
      <c r="EO54" s="188">
        <v>0</v>
      </c>
      <c r="EP54" s="188">
        <v>0</v>
      </c>
      <c r="EQ54" s="188">
        <v>4365</v>
      </c>
      <c r="ER54" s="188">
        <v>855</v>
      </c>
      <c r="ES54" s="188">
        <v>0</v>
      </c>
      <c r="ET54" s="188">
        <v>0</v>
      </c>
      <c r="EU54" s="188">
        <v>1307</v>
      </c>
      <c r="EV54" s="188">
        <v>0</v>
      </c>
      <c r="EW54" s="188">
        <v>0</v>
      </c>
      <c r="EX54" s="188">
        <v>0</v>
      </c>
      <c r="EZ54" s="188">
        <v>0</v>
      </c>
      <c r="FA54" s="188">
        <v>0</v>
      </c>
      <c r="FB54" s="188">
        <v>3996</v>
      </c>
      <c r="FC54" s="188">
        <v>991</v>
      </c>
      <c r="FD54" s="188">
        <v>0</v>
      </c>
      <c r="FE54" s="188">
        <v>0</v>
      </c>
      <c r="FF54" s="188">
        <v>1059</v>
      </c>
      <c r="FG54" s="188">
        <v>0</v>
      </c>
      <c r="FH54" s="188">
        <v>0</v>
      </c>
      <c r="FI54" s="188">
        <v>0</v>
      </c>
      <c r="FK54" s="188">
        <v>0</v>
      </c>
      <c r="FL54" s="188">
        <v>0</v>
      </c>
      <c r="FM54" s="188">
        <v>5775</v>
      </c>
      <c r="FN54" s="188">
        <v>1618</v>
      </c>
      <c r="FO54" s="188">
        <v>0</v>
      </c>
      <c r="FP54" s="188">
        <v>0</v>
      </c>
      <c r="FQ54" s="188">
        <v>1070</v>
      </c>
      <c r="FR54" s="188">
        <v>0</v>
      </c>
      <c r="FS54" s="188">
        <v>0</v>
      </c>
      <c r="FT54" s="188">
        <v>0</v>
      </c>
      <c r="FV54" s="188">
        <v>0</v>
      </c>
      <c r="FW54" s="188">
        <v>0</v>
      </c>
      <c r="FX54" s="188">
        <v>1325</v>
      </c>
      <c r="FY54" s="188">
        <v>992</v>
      </c>
      <c r="FZ54" s="188">
        <v>0</v>
      </c>
      <c r="GA54" s="188">
        <v>0</v>
      </c>
      <c r="GB54" s="188">
        <v>1249</v>
      </c>
      <c r="GC54" s="188">
        <v>0</v>
      </c>
      <c r="GD54" s="188">
        <v>0</v>
      </c>
      <c r="GE54" s="188">
        <v>0</v>
      </c>
      <c r="GG54" s="188">
        <v>0</v>
      </c>
      <c r="GH54" s="188">
        <v>0</v>
      </c>
      <c r="GI54" s="188">
        <v>7197</v>
      </c>
      <c r="GJ54" s="188">
        <v>804</v>
      </c>
      <c r="GK54" s="188">
        <v>0</v>
      </c>
      <c r="GL54" s="188">
        <v>0</v>
      </c>
      <c r="GM54" s="188">
        <v>1163</v>
      </c>
      <c r="GN54" s="188">
        <v>0</v>
      </c>
      <c r="GO54" s="188">
        <v>0</v>
      </c>
      <c r="GP54" s="188">
        <v>0</v>
      </c>
      <c r="GR54" s="188">
        <v>0</v>
      </c>
      <c r="GS54" s="188">
        <v>0</v>
      </c>
      <c r="GT54" s="188">
        <v>1429</v>
      </c>
      <c r="GU54" s="188">
        <v>950</v>
      </c>
      <c r="GV54" s="188">
        <v>0</v>
      </c>
      <c r="GW54" s="188">
        <v>0</v>
      </c>
      <c r="GX54" s="188">
        <v>1370</v>
      </c>
      <c r="GY54" s="188">
        <v>0</v>
      </c>
      <c r="GZ54" s="188">
        <v>0</v>
      </c>
      <c r="HA54" s="188">
        <v>0</v>
      </c>
      <c r="HC54" s="188">
        <v>0</v>
      </c>
      <c r="HD54" s="188">
        <v>0</v>
      </c>
      <c r="HE54" s="188">
        <v>1241</v>
      </c>
      <c r="HF54" s="188">
        <v>409</v>
      </c>
      <c r="HG54" s="188">
        <v>0</v>
      </c>
      <c r="HH54" s="188">
        <v>0</v>
      </c>
      <c r="HI54" s="188">
        <v>1359</v>
      </c>
      <c r="HJ54" s="188">
        <v>0</v>
      </c>
      <c r="HK54" s="188">
        <v>0</v>
      </c>
      <c r="HL54" s="188">
        <v>0</v>
      </c>
      <c r="HN54" s="188">
        <v>0</v>
      </c>
      <c r="HO54" s="188">
        <v>0</v>
      </c>
      <c r="HP54" s="188">
        <v>1181</v>
      </c>
      <c r="HQ54" s="188">
        <v>596</v>
      </c>
      <c r="HR54" s="188">
        <v>0</v>
      </c>
      <c r="HS54" s="188">
        <v>0</v>
      </c>
      <c r="HT54" s="188">
        <v>1560</v>
      </c>
      <c r="HU54" s="188">
        <v>0</v>
      </c>
      <c r="HV54" s="188">
        <v>0</v>
      </c>
      <c r="HW54" s="188">
        <v>0</v>
      </c>
      <c r="HY54" s="188">
        <v>0</v>
      </c>
      <c r="HZ54" s="188">
        <v>0</v>
      </c>
      <c r="IA54" s="188">
        <v>6539</v>
      </c>
      <c r="IB54" s="188">
        <v>1875</v>
      </c>
      <c r="IC54" s="188">
        <v>0</v>
      </c>
      <c r="ID54" s="188">
        <v>0</v>
      </c>
      <c r="IE54" s="188">
        <v>1147</v>
      </c>
      <c r="IF54" s="188">
        <v>0</v>
      </c>
      <c r="IG54" s="188">
        <v>0</v>
      </c>
      <c r="IH54" s="188">
        <v>0</v>
      </c>
      <c r="IJ54" s="188">
        <v>0</v>
      </c>
      <c r="IK54" s="188">
        <v>0</v>
      </c>
      <c r="IL54" s="188">
        <v>1210</v>
      </c>
      <c r="IM54" s="188">
        <v>740</v>
      </c>
      <c r="IN54" s="188">
        <v>0</v>
      </c>
      <c r="IO54" s="188">
        <v>0</v>
      </c>
      <c r="IP54" s="188">
        <v>1548</v>
      </c>
      <c r="IQ54" s="188">
        <v>0</v>
      </c>
      <c r="IR54" s="188">
        <v>0</v>
      </c>
      <c r="IS54" s="188">
        <v>0</v>
      </c>
      <c r="IU54" s="188">
        <v>0</v>
      </c>
      <c r="IV54" s="188">
        <v>0</v>
      </c>
      <c r="IW54" s="188">
        <v>6613</v>
      </c>
      <c r="IX54" s="188">
        <v>1698</v>
      </c>
      <c r="IY54" s="188">
        <v>0</v>
      </c>
      <c r="IZ54" s="188">
        <v>0</v>
      </c>
      <c r="JA54" s="188">
        <v>1166</v>
      </c>
      <c r="JB54" s="188">
        <v>0</v>
      </c>
      <c r="JC54" s="188">
        <v>0</v>
      </c>
      <c r="JD54" s="188">
        <v>0</v>
      </c>
      <c r="JF54" s="188">
        <v>0</v>
      </c>
      <c r="JG54" s="188">
        <v>0</v>
      </c>
      <c r="JH54" s="188">
        <v>6695</v>
      </c>
      <c r="JI54" s="188">
        <v>2727</v>
      </c>
      <c r="JJ54" s="188">
        <v>0</v>
      </c>
      <c r="JK54" s="188">
        <v>0</v>
      </c>
      <c r="JL54" s="188">
        <v>1082</v>
      </c>
      <c r="JM54" s="188">
        <v>0</v>
      </c>
      <c r="JN54" s="188">
        <v>0</v>
      </c>
      <c r="JO54" s="188">
        <v>0</v>
      </c>
      <c r="JQ54" s="188">
        <v>0</v>
      </c>
      <c r="JR54" s="188">
        <v>0</v>
      </c>
      <c r="JS54" s="188">
        <v>1008</v>
      </c>
      <c r="JT54" s="188">
        <v>704</v>
      </c>
      <c r="JU54" s="188">
        <v>0</v>
      </c>
      <c r="JV54" s="188">
        <v>0</v>
      </c>
      <c r="JW54" s="188">
        <v>1581</v>
      </c>
      <c r="JX54" s="188">
        <v>0</v>
      </c>
      <c r="JY54" s="188">
        <v>0</v>
      </c>
      <c r="JZ54" s="188">
        <v>0</v>
      </c>
      <c r="KB54" s="188">
        <v>0</v>
      </c>
      <c r="KC54" s="188">
        <v>0</v>
      </c>
      <c r="KD54" s="188">
        <v>7982</v>
      </c>
      <c r="KE54" s="188">
        <v>1376</v>
      </c>
      <c r="KF54" s="188">
        <v>0</v>
      </c>
      <c r="KG54" s="188">
        <v>0</v>
      </c>
      <c r="KH54" s="188">
        <v>1199</v>
      </c>
      <c r="KI54" s="188">
        <v>0</v>
      </c>
      <c r="KJ54" s="188">
        <v>0</v>
      </c>
      <c r="KK54" s="188">
        <v>0</v>
      </c>
      <c r="KM54" s="188">
        <v>0</v>
      </c>
      <c r="KN54" s="188">
        <v>0</v>
      </c>
      <c r="KO54" s="188">
        <v>6445</v>
      </c>
      <c r="KP54" s="188">
        <v>983</v>
      </c>
      <c r="KQ54" s="188">
        <v>0</v>
      </c>
      <c r="KR54" s="188">
        <v>0</v>
      </c>
      <c r="KS54" s="188">
        <v>1005</v>
      </c>
      <c r="KT54" s="188">
        <v>0</v>
      </c>
      <c r="KU54" s="188">
        <v>0</v>
      </c>
      <c r="KV54" s="188">
        <v>0</v>
      </c>
      <c r="KX54" s="188">
        <v>0</v>
      </c>
      <c r="KY54" s="188">
        <v>0</v>
      </c>
      <c r="KZ54" s="188">
        <v>786</v>
      </c>
      <c r="LA54" s="188">
        <v>854</v>
      </c>
      <c r="LB54" s="188">
        <v>0</v>
      </c>
      <c r="LC54" s="188">
        <v>0</v>
      </c>
      <c r="LD54" s="188">
        <v>1472</v>
      </c>
      <c r="LE54" s="188">
        <v>0</v>
      </c>
      <c r="LF54" s="188">
        <v>0</v>
      </c>
      <c r="LG54" s="188">
        <v>0</v>
      </c>
      <c r="LI54" s="188">
        <v>0</v>
      </c>
      <c r="LJ54" s="188">
        <v>0</v>
      </c>
      <c r="LK54" s="188">
        <v>6464</v>
      </c>
      <c r="LL54" s="188">
        <v>960</v>
      </c>
      <c r="LM54" s="188">
        <v>0</v>
      </c>
      <c r="LN54" s="188">
        <v>0</v>
      </c>
      <c r="LO54" s="188">
        <v>1028</v>
      </c>
      <c r="LP54" s="188">
        <v>0</v>
      </c>
      <c r="LQ54" s="188">
        <v>0</v>
      </c>
      <c r="LR54" s="188">
        <v>0</v>
      </c>
      <c r="LT54" s="188">
        <v>0</v>
      </c>
      <c r="LU54" s="188">
        <v>0</v>
      </c>
      <c r="LV54" s="188">
        <v>1225</v>
      </c>
      <c r="LW54" s="188">
        <v>1375</v>
      </c>
      <c r="LX54" s="188">
        <v>0</v>
      </c>
      <c r="LY54" s="188">
        <v>0</v>
      </c>
      <c r="LZ54" s="188">
        <v>1430</v>
      </c>
      <c r="MA54" s="188">
        <v>0</v>
      </c>
      <c r="MB54" s="188">
        <v>0</v>
      </c>
      <c r="MC54" s="188">
        <v>0</v>
      </c>
    </row>
    <row r="55" spans="2:341">
      <c r="B55" s="208">
        <f t="shared" si="11"/>
        <v>0</v>
      </c>
      <c r="C55" s="208">
        <f t="shared" si="12"/>
        <v>0</v>
      </c>
      <c r="D55" s="208">
        <f t="shared" si="13"/>
        <v>3787.5333333333333</v>
      </c>
      <c r="E55" s="208">
        <f t="shared" si="14"/>
        <v>1140.4333333333334</v>
      </c>
      <c r="F55" s="208">
        <f t="shared" si="15"/>
        <v>0</v>
      </c>
      <c r="G55" s="208">
        <f t="shared" si="16"/>
        <v>0</v>
      </c>
      <c r="H55" s="208">
        <f t="shared" si="17"/>
        <v>1332.4666666666667</v>
      </c>
      <c r="I55" s="208">
        <f t="shared" si="18"/>
        <v>0</v>
      </c>
      <c r="J55" s="208">
        <f t="shared" si="19"/>
        <v>0</v>
      </c>
      <c r="K55" s="208">
        <f t="shared" si="20"/>
        <v>0</v>
      </c>
      <c r="M55" s="188">
        <v>0</v>
      </c>
      <c r="N55" s="188">
        <v>0</v>
      </c>
      <c r="O55" s="188">
        <v>1234</v>
      </c>
      <c r="P55" s="188">
        <v>728</v>
      </c>
      <c r="Q55" s="188">
        <v>0</v>
      </c>
      <c r="R55" s="188">
        <v>0</v>
      </c>
      <c r="S55" s="188">
        <v>1605</v>
      </c>
      <c r="T55" s="188">
        <v>0</v>
      </c>
      <c r="U55" s="188">
        <v>0</v>
      </c>
      <c r="V55" s="188">
        <v>0</v>
      </c>
      <c r="X55" s="188">
        <v>0</v>
      </c>
      <c r="Y55" s="188">
        <v>0</v>
      </c>
      <c r="Z55" s="188">
        <v>2228</v>
      </c>
      <c r="AA55" s="188">
        <v>1227</v>
      </c>
      <c r="AB55" s="188">
        <v>0</v>
      </c>
      <c r="AC55" s="188">
        <v>0</v>
      </c>
      <c r="AD55" s="188">
        <v>1214</v>
      </c>
      <c r="AE55" s="188">
        <v>0</v>
      </c>
      <c r="AF55" s="188">
        <v>0</v>
      </c>
      <c r="AG55" s="188">
        <v>0</v>
      </c>
      <c r="AI55" s="188">
        <v>0</v>
      </c>
      <c r="AJ55" s="188">
        <v>0</v>
      </c>
      <c r="AK55" s="188">
        <v>7601</v>
      </c>
      <c r="AL55" s="188">
        <v>1031</v>
      </c>
      <c r="AM55" s="188">
        <v>0</v>
      </c>
      <c r="AN55" s="188">
        <v>0</v>
      </c>
      <c r="AO55" s="188">
        <v>997</v>
      </c>
      <c r="AP55" s="188">
        <v>0</v>
      </c>
      <c r="AQ55" s="188">
        <v>0</v>
      </c>
      <c r="AR55" s="188">
        <v>0</v>
      </c>
      <c r="AT55" s="188">
        <v>0</v>
      </c>
      <c r="AU55" s="188">
        <v>0</v>
      </c>
      <c r="AV55" s="188">
        <v>2131</v>
      </c>
      <c r="AW55" s="188">
        <v>1022</v>
      </c>
      <c r="AX55" s="188">
        <v>0</v>
      </c>
      <c r="AY55" s="188">
        <v>0</v>
      </c>
      <c r="AZ55" s="188">
        <v>1617</v>
      </c>
      <c r="BA55" s="188">
        <v>0</v>
      </c>
      <c r="BB55" s="188">
        <v>0</v>
      </c>
      <c r="BC55" s="188">
        <v>0</v>
      </c>
      <c r="BE55" s="188">
        <v>0</v>
      </c>
      <c r="BF55" s="188">
        <v>0</v>
      </c>
      <c r="BG55" s="188">
        <v>6761</v>
      </c>
      <c r="BH55" s="188">
        <v>2140</v>
      </c>
      <c r="BI55" s="188">
        <v>0</v>
      </c>
      <c r="BJ55" s="188">
        <v>0</v>
      </c>
      <c r="BK55" s="188">
        <v>1341</v>
      </c>
      <c r="BL55" s="188">
        <v>0</v>
      </c>
      <c r="BM55" s="188">
        <v>0</v>
      </c>
      <c r="BN55" s="188">
        <v>0</v>
      </c>
      <c r="BP55" s="188">
        <v>0</v>
      </c>
      <c r="BQ55" s="188">
        <v>0</v>
      </c>
      <c r="BR55" s="188">
        <v>935</v>
      </c>
      <c r="BS55" s="188">
        <v>841</v>
      </c>
      <c r="BT55" s="188">
        <v>0</v>
      </c>
      <c r="BU55" s="188">
        <v>0</v>
      </c>
      <c r="BV55" s="188">
        <v>1611</v>
      </c>
      <c r="BW55" s="188">
        <v>0</v>
      </c>
      <c r="BX55" s="188">
        <v>0</v>
      </c>
      <c r="BY55" s="188">
        <v>0</v>
      </c>
      <c r="CA55" s="188">
        <v>0</v>
      </c>
      <c r="CB55" s="188">
        <v>0</v>
      </c>
      <c r="CC55" s="188">
        <v>7992</v>
      </c>
      <c r="CD55" s="188">
        <v>1312</v>
      </c>
      <c r="CE55" s="188">
        <v>0</v>
      </c>
      <c r="CF55" s="188">
        <v>0</v>
      </c>
      <c r="CG55" s="188">
        <v>1065</v>
      </c>
      <c r="CH55" s="188">
        <v>0</v>
      </c>
      <c r="CI55" s="188">
        <v>0</v>
      </c>
      <c r="CJ55" s="188">
        <v>0</v>
      </c>
      <c r="CL55" s="188">
        <v>0</v>
      </c>
      <c r="CM55" s="188">
        <v>0</v>
      </c>
      <c r="CN55" s="188">
        <v>6571</v>
      </c>
      <c r="CO55" s="188">
        <v>2252</v>
      </c>
      <c r="CP55" s="188">
        <v>0</v>
      </c>
      <c r="CQ55" s="188">
        <v>0</v>
      </c>
      <c r="CR55" s="188">
        <v>1131</v>
      </c>
      <c r="CS55" s="188">
        <v>0</v>
      </c>
      <c r="CT55" s="188">
        <v>0</v>
      </c>
      <c r="CU55" s="188">
        <v>0</v>
      </c>
      <c r="CW55" s="188">
        <v>0</v>
      </c>
      <c r="CX55" s="188">
        <v>0</v>
      </c>
      <c r="CY55" s="188">
        <v>2274</v>
      </c>
      <c r="CZ55" s="188">
        <v>955</v>
      </c>
      <c r="DA55" s="188">
        <v>0</v>
      </c>
      <c r="DB55" s="188">
        <v>0</v>
      </c>
      <c r="DC55" s="188">
        <v>1403</v>
      </c>
      <c r="DD55" s="188">
        <v>0</v>
      </c>
      <c r="DE55" s="188">
        <v>0</v>
      </c>
      <c r="DF55" s="188">
        <v>0</v>
      </c>
      <c r="DH55" s="188">
        <v>0</v>
      </c>
      <c r="DI55" s="188">
        <v>0</v>
      </c>
      <c r="DJ55" s="188">
        <v>2324</v>
      </c>
      <c r="DK55" s="188">
        <v>1021</v>
      </c>
      <c r="DL55" s="188">
        <v>0</v>
      </c>
      <c r="DM55" s="188">
        <v>0</v>
      </c>
      <c r="DN55" s="188">
        <f t="shared" si="21"/>
        <v>0</v>
      </c>
      <c r="DO55" s="188">
        <v>0</v>
      </c>
      <c r="DP55" s="188">
        <v>0</v>
      </c>
      <c r="DQ55" s="188">
        <v>0</v>
      </c>
      <c r="DS55" s="188">
        <v>0</v>
      </c>
      <c r="DT55" s="188">
        <v>0</v>
      </c>
      <c r="DU55" s="188">
        <v>1297</v>
      </c>
      <c r="DV55" s="188">
        <v>1085</v>
      </c>
      <c r="DW55" s="188">
        <v>0</v>
      </c>
      <c r="DX55" s="188">
        <v>0</v>
      </c>
      <c r="DY55" s="188">
        <v>1264</v>
      </c>
      <c r="DZ55" s="188">
        <v>0</v>
      </c>
      <c r="EA55" s="188">
        <v>0</v>
      </c>
      <c r="EB55" s="188">
        <v>0</v>
      </c>
      <c r="ED55" s="188">
        <v>0</v>
      </c>
      <c r="EE55" s="188">
        <v>0</v>
      </c>
      <c r="EF55" s="188">
        <v>993</v>
      </c>
      <c r="EG55" s="188">
        <v>468</v>
      </c>
      <c r="EH55" s="188">
        <v>0</v>
      </c>
      <c r="EI55" s="188">
        <v>0</v>
      </c>
      <c r="EJ55" s="188">
        <v>1697</v>
      </c>
      <c r="EK55" s="188">
        <v>0</v>
      </c>
      <c r="EL55" s="188">
        <v>0</v>
      </c>
      <c r="EM55" s="188">
        <v>0</v>
      </c>
      <c r="EO55" s="188">
        <v>0</v>
      </c>
      <c r="EP55" s="188">
        <v>0</v>
      </c>
      <c r="EQ55" s="188">
        <v>4397</v>
      </c>
      <c r="ER55" s="188">
        <v>815</v>
      </c>
      <c r="ES55" s="188">
        <v>0</v>
      </c>
      <c r="ET55" s="188">
        <v>0</v>
      </c>
      <c r="EU55" s="188">
        <v>1327</v>
      </c>
      <c r="EV55" s="188">
        <v>0</v>
      </c>
      <c r="EW55" s="188">
        <v>0</v>
      </c>
      <c r="EX55" s="188">
        <v>0</v>
      </c>
      <c r="EZ55" s="188">
        <v>0</v>
      </c>
      <c r="FA55" s="188">
        <v>0</v>
      </c>
      <c r="FB55" s="188">
        <v>3886</v>
      </c>
      <c r="FC55" s="188">
        <v>1103</v>
      </c>
      <c r="FD55" s="188">
        <v>0</v>
      </c>
      <c r="FE55" s="188">
        <v>0</v>
      </c>
      <c r="FF55" s="188">
        <v>1071</v>
      </c>
      <c r="FG55" s="188">
        <v>0</v>
      </c>
      <c r="FH55" s="188">
        <v>0</v>
      </c>
      <c r="FI55" s="188">
        <v>0</v>
      </c>
      <c r="FK55" s="188">
        <v>0</v>
      </c>
      <c r="FL55" s="188">
        <v>0</v>
      </c>
      <c r="FM55" s="188">
        <v>5742</v>
      </c>
      <c r="FN55" s="188">
        <v>1761</v>
      </c>
      <c r="FO55" s="188">
        <v>0</v>
      </c>
      <c r="FP55" s="188">
        <v>0</v>
      </c>
      <c r="FQ55" s="188">
        <v>1097</v>
      </c>
      <c r="FR55" s="188">
        <v>0</v>
      </c>
      <c r="FS55" s="188">
        <v>0</v>
      </c>
      <c r="FT55" s="188">
        <v>0</v>
      </c>
      <c r="FV55" s="188">
        <v>0</v>
      </c>
      <c r="FW55" s="188">
        <v>0</v>
      </c>
      <c r="FX55" s="188">
        <v>1318</v>
      </c>
      <c r="FY55" s="188">
        <v>852</v>
      </c>
      <c r="FZ55" s="188">
        <v>0</v>
      </c>
      <c r="GA55" s="188">
        <v>0</v>
      </c>
      <c r="GB55" s="188">
        <v>1480</v>
      </c>
      <c r="GC55" s="188">
        <v>0</v>
      </c>
      <c r="GD55" s="188">
        <v>0</v>
      </c>
      <c r="GE55" s="188">
        <v>0</v>
      </c>
      <c r="GG55" s="188">
        <v>0</v>
      </c>
      <c r="GH55" s="188">
        <v>0</v>
      </c>
      <c r="GI55" s="188">
        <v>7325</v>
      </c>
      <c r="GJ55" s="188">
        <v>886</v>
      </c>
      <c r="GK55" s="188">
        <v>0</v>
      </c>
      <c r="GL55" s="188">
        <v>0</v>
      </c>
      <c r="GM55" s="188">
        <v>1271</v>
      </c>
      <c r="GN55" s="188">
        <v>0</v>
      </c>
      <c r="GO55" s="188">
        <v>0</v>
      </c>
      <c r="GP55" s="188">
        <v>0</v>
      </c>
      <c r="GR55" s="188">
        <v>0</v>
      </c>
      <c r="GS55" s="188">
        <v>0</v>
      </c>
      <c r="GT55" s="188">
        <v>1334</v>
      </c>
      <c r="GU55" s="188">
        <v>728</v>
      </c>
      <c r="GV55" s="188">
        <v>0</v>
      </c>
      <c r="GW55" s="188">
        <v>0</v>
      </c>
      <c r="GX55" s="188">
        <v>1386</v>
      </c>
      <c r="GY55" s="188">
        <v>0</v>
      </c>
      <c r="GZ55" s="188">
        <v>0</v>
      </c>
      <c r="HA55" s="188">
        <v>0</v>
      </c>
      <c r="HC55" s="188">
        <v>0</v>
      </c>
      <c r="HD55" s="188">
        <v>0</v>
      </c>
      <c r="HE55" s="188">
        <v>1277</v>
      </c>
      <c r="HF55" s="188">
        <v>397</v>
      </c>
      <c r="HG55" s="188">
        <v>0</v>
      </c>
      <c r="HH55" s="188">
        <v>0</v>
      </c>
      <c r="HI55" s="188">
        <v>1360</v>
      </c>
      <c r="HJ55" s="188">
        <v>0</v>
      </c>
      <c r="HK55" s="188">
        <v>0</v>
      </c>
      <c r="HL55" s="188">
        <v>0</v>
      </c>
      <c r="HN55" s="188">
        <v>0</v>
      </c>
      <c r="HO55" s="188">
        <v>0</v>
      </c>
      <c r="HP55" s="188">
        <v>1192</v>
      </c>
      <c r="HQ55" s="188">
        <v>434</v>
      </c>
      <c r="HR55" s="188">
        <v>0</v>
      </c>
      <c r="HS55" s="188">
        <v>0</v>
      </c>
      <c r="HT55" s="188">
        <v>1842</v>
      </c>
      <c r="HU55" s="188">
        <v>0</v>
      </c>
      <c r="HV55" s="188">
        <v>0</v>
      </c>
      <c r="HW55" s="188">
        <v>0</v>
      </c>
      <c r="HY55" s="188">
        <v>0</v>
      </c>
      <c r="HZ55" s="188">
        <v>0</v>
      </c>
      <c r="IA55" s="188">
        <v>6568</v>
      </c>
      <c r="IB55" s="188">
        <v>1897</v>
      </c>
      <c r="IC55" s="188">
        <v>0</v>
      </c>
      <c r="ID55" s="188">
        <v>0</v>
      </c>
      <c r="IE55" s="188">
        <v>1374</v>
      </c>
      <c r="IF55" s="188">
        <v>0</v>
      </c>
      <c r="IG55" s="188">
        <v>0</v>
      </c>
      <c r="IH55" s="188">
        <v>0</v>
      </c>
      <c r="IJ55" s="188">
        <v>0</v>
      </c>
      <c r="IK55" s="188">
        <v>0</v>
      </c>
      <c r="IL55" s="188">
        <v>1133</v>
      </c>
      <c r="IM55" s="188">
        <v>632</v>
      </c>
      <c r="IN55" s="188">
        <v>0</v>
      </c>
      <c r="IO55" s="188">
        <v>0</v>
      </c>
      <c r="IP55" s="188">
        <v>1797</v>
      </c>
      <c r="IQ55" s="188">
        <v>0</v>
      </c>
      <c r="IR55" s="188">
        <v>0</v>
      </c>
      <c r="IS55" s="188">
        <v>0</v>
      </c>
      <c r="IU55" s="188">
        <v>0</v>
      </c>
      <c r="IV55" s="188">
        <v>0</v>
      </c>
      <c r="IW55" s="188">
        <v>6488</v>
      </c>
      <c r="IX55" s="188">
        <v>1713</v>
      </c>
      <c r="IY55" s="188">
        <v>0</v>
      </c>
      <c r="IZ55" s="188">
        <v>0</v>
      </c>
      <c r="JA55" s="188">
        <v>1400</v>
      </c>
      <c r="JB55" s="188">
        <v>0</v>
      </c>
      <c r="JC55" s="188">
        <v>0</v>
      </c>
      <c r="JD55" s="188">
        <v>0</v>
      </c>
      <c r="JF55" s="188">
        <v>0</v>
      </c>
      <c r="JG55" s="188">
        <v>0</v>
      </c>
      <c r="JH55" s="188">
        <v>6768</v>
      </c>
      <c r="JI55" s="188">
        <v>2855</v>
      </c>
      <c r="JJ55" s="188">
        <v>0</v>
      </c>
      <c r="JK55" s="188">
        <v>0</v>
      </c>
      <c r="JL55" s="188">
        <v>1104</v>
      </c>
      <c r="JM55" s="188">
        <v>0</v>
      </c>
      <c r="JN55" s="188">
        <v>0</v>
      </c>
      <c r="JO55" s="188">
        <v>0</v>
      </c>
      <c r="JQ55" s="188">
        <v>0</v>
      </c>
      <c r="JR55" s="188">
        <v>0</v>
      </c>
      <c r="JS55" s="188">
        <v>976</v>
      </c>
      <c r="JT55" s="188">
        <v>534</v>
      </c>
      <c r="JU55" s="188">
        <v>0</v>
      </c>
      <c r="JV55" s="188">
        <v>0</v>
      </c>
      <c r="JW55" s="188">
        <v>1796</v>
      </c>
      <c r="JX55" s="188">
        <v>0</v>
      </c>
      <c r="JY55" s="188">
        <v>0</v>
      </c>
      <c r="JZ55" s="188">
        <v>0</v>
      </c>
      <c r="KB55" s="188">
        <v>0</v>
      </c>
      <c r="KC55" s="188">
        <v>0</v>
      </c>
      <c r="KD55" s="188">
        <v>7776</v>
      </c>
      <c r="KE55" s="188">
        <v>1397</v>
      </c>
      <c r="KF55" s="188">
        <v>0</v>
      </c>
      <c r="KG55" s="188">
        <v>0</v>
      </c>
      <c r="KH55" s="188">
        <v>1289</v>
      </c>
      <c r="KI55" s="188">
        <v>0</v>
      </c>
      <c r="KJ55" s="188">
        <v>0</v>
      </c>
      <c r="KK55" s="188">
        <v>0</v>
      </c>
      <c r="KM55" s="188">
        <v>0</v>
      </c>
      <c r="KN55" s="188">
        <v>0</v>
      </c>
      <c r="KO55" s="188">
        <v>6556</v>
      </c>
      <c r="KP55" s="188">
        <v>903</v>
      </c>
      <c r="KQ55" s="188">
        <v>0</v>
      </c>
      <c r="KR55" s="188">
        <v>0</v>
      </c>
      <c r="KS55" s="188">
        <v>1021</v>
      </c>
      <c r="KT55" s="188">
        <v>0</v>
      </c>
      <c r="KU55" s="188">
        <v>0</v>
      </c>
      <c r="KV55" s="188">
        <v>0</v>
      </c>
      <c r="KX55" s="188">
        <v>0</v>
      </c>
      <c r="KY55" s="188">
        <v>0</v>
      </c>
      <c r="KZ55" s="188">
        <v>770</v>
      </c>
      <c r="LA55" s="188">
        <v>732</v>
      </c>
      <c r="LB55" s="188">
        <v>0</v>
      </c>
      <c r="LC55" s="188">
        <v>0</v>
      </c>
      <c r="LD55" s="188">
        <v>1680</v>
      </c>
      <c r="LE55" s="188">
        <v>0</v>
      </c>
      <c r="LF55" s="188">
        <v>0</v>
      </c>
      <c r="LG55" s="188">
        <v>0</v>
      </c>
      <c r="LI55" s="188">
        <v>0</v>
      </c>
      <c r="LJ55" s="188">
        <v>0</v>
      </c>
      <c r="LK55" s="188">
        <v>6564</v>
      </c>
      <c r="LL55" s="188">
        <v>838</v>
      </c>
      <c r="LM55" s="188">
        <v>0</v>
      </c>
      <c r="LN55" s="188">
        <v>0</v>
      </c>
      <c r="LO55" s="188">
        <v>1056</v>
      </c>
      <c r="LP55" s="188">
        <v>0</v>
      </c>
      <c r="LQ55" s="188">
        <v>0</v>
      </c>
      <c r="LR55" s="188">
        <v>0</v>
      </c>
      <c r="LT55" s="188">
        <v>0</v>
      </c>
      <c r="LU55" s="188">
        <v>0</v>
      </c>
      <c r="LV55" s="188">
        <v>1215</v>
      </c>
      <c r="LW55" s="188">
        <v>1654</v>
      </c>
      <c r="LX55" s="188">
        <v>0</v>
      </c>
      <c r="LY55" s="188">
        <v>0</v>
      </c>
      <c r="LZ55" s="188">
        <v>1678</v>
      </c>
      <c r="MA55" s="188">
        <v>0</v>
      </c>
      <c r="MB55" s="188">
        <v>0</v>
      </c>
      <c r="MC55" s="188">
        <v>0</v>
      </c>
    </row>
    <row r="56" spans="2:341">
      <c r="B56" s="208">
        <f t="shared" si="11"/>
        <v>0</v>
      </c>
      <c r="C56" s="208">
        <f t="shared" si="12"/>
        <v>0</v>
      </c>
      <c r="D56" s="208">
        <f t="shared" si="13"/>
        <v>3835.1</v>
      </c>
      <c r="E56" s="208">
        <f t="shared" si="14"/>
        <v>1162.8666666666666</v>
      </c>
      <c r="F56" s="208">
        <f t="shared" si="15"/>
        <v>0</v>
      </c>
      <c r="G56" s="208">
        <f t="shared" si="16"/>
        <v>0</v>
      </c>
      <c r="H56" s="208">
        <f t="shared" si="17"/>
        <v>1340</v>
      </c>
      <c r="I56" s="208">
        <f t="shared" si="18"/>
        <v>0</v>
      </c>
      <c r="J56" s="208">
        <f t="shared" si="19"/>
        <v>0</v>
      </c>
      <c r="K56" s="208">
        <f t="shared" si="20"/>
        <v>0</v>
      </c>
      <c r="M56" s="188">
        <v>0</v>
      </c>
      <c r="N56" s="188">
        <v>0</v>
      </c>
      <c r="O56" s="188">
        <v>1262</v>
      </c>
      <c r="P56" s="188">
        <v>740</v>
      </c>
      <c r="Q56" s="188">
        <v>0</v>
      </c>
      <c r="R56" s="188">
        <v>0</v>
      </c>
      <c r="S56" s="188">
        <v>1628</v>
      </c>
      <c r="T56" s="188">
        <v>0</v>
      </c>
      <c r="U56" s="188">
        <v>0</v>
      </c>
      <c r="V56" s="188">
        <v>0</v>
      </c>
      <c r="X56" s="188">
        <v>0</v>
      </c>
      <c r="Y56" s="188">
        <v>0</v>
      </c>
      <c r="Z56" s="188">
        <v>2239</v>
      </c>
      <c r="AA56" s="188">
        <v>1217</v>
      </c>
      <c r="AB56" s="188">
        <v>0</v>
      </c>
      <c r="AC56" s="188">
        <v>0</v>
      </c>
      <c r="AD56" s="188">
        <v>1214</v>
      </c>
      <c r="AE56" s="188">
        <v>0</v>
      </c>
      <c r="AF56" s="188">
        <v>0</v>
      </c>
      <c r="AG56" s="188">
        <v>0</v>
      </c>
      <c r="AI56" s="188">
        <v>0</v>
      </c>
      <c r="AJ56" s="188">
        <v>0</v>
      </c>
      <c r="AK56" s="188">
        <v>7764</v>
      </c>
      <c r="AL56" s="188">
        <v>1067</v>
      </c>
      <c r="AM56" s="188">
        <v>0</v>
      </c>
      <c r="AN56" s="188">
        <v>0</v>
      </c>
      <c r="AO56" s="188">
        <v>997</v>
      </c>
      <c r="AP56" s="188">
        <v>0</v>
      </c>
      <c r="AQ56" s="188">
        <v>0</v>
      </c>
      <c r="AR56" s="188">
        <v>0</v>
      </c>
      <c r="AT56" s="188">
        <v>0</v>
      </c>
      <c r="AU56" s="188">
        <v>0</v>
      </c>
      <c r="AV56" s="188">
        <v>2176</v>
      </c>
      <c r="AW56" s="188">
        <v>1029</v>
      </c>
      <c r="AX56" s="188">
        <v>0</v>
      </c>
      <c r="AY56" s="188">
        <v>0</v>
      </c>
      <c r="AZ56" s="188">
        <v>1626</v>
      </c>
      <c r="BA56" s="188">
        <v>0</v>
      </c>
      <c r="BB56" s="188">
        <v>0</v>
      </c>
      <c r="BC56" s="188">
        <v>0</v>
      </c>
      <c r="BE56" s="188">
        <v>0</v>
      </c>
      <c r="BF56" s="188">
        <v>0</v>
      </c>
      <c r="BG56" s="188">
        <v>6792</v>
      </c>
      <c r="BH56" s="188">
        <v>2161</v>
      </c>
      <c r="BI56" s="188">
        <v>0</v>
      </c>
      <c r="BJ56" s="188">
        <v>0</v>
      </c>
      <c r="BK56" s="188">
        <v>1341</v>
      </c>
      <c r="BL56" s="188">
        <v>0</v>
      </c>
      <c r="BM56" s="188">
        <v>0</v>
      </c>
      <c r="BN56" s="188">
        <v>0</v>
      </c>
      <c r="BP56" s="188">
        <v>0</v>
      </c>
      <c r="BQ56" s="188">
        <v>0</v>
      </c>
      <c r="BR56" s="188">
        <v>998</v>
      </c>
      <c r="BS56" s="188">
        <v>825</v>
      </c>
      <c r="BT56" s="188">
        <v>0</v>
      </c>
      <c r="BU56" s="188">
        <v>0</v>
      </c>
      <c r="BV56" s="188">
        <v>1622</v>
      </c>
      <c r="BW56" s="188">
        <v>0</v>
      </c>
      <c r="BX56" s="188">
        <v>0</v>
      </c>
      <c r="BY56" s="188">
        <v>0</v>
      </c>
      <c r="CA56" s="188">
        <v>0</v>
      </c>
      <c r="CB56" s="188">
        <v>0</v>
      </c>
      <c r="CC56" s="188">
        <v>8100</v>
      </c>
      <c r="CD56" s="188">
        <v>1363</v>
      </c>
      <c r="CE56" s="188">
        <v>0</v>
      </c>
      <c r="CF56" s="188">
        <v>0</v>
      </c>
      <c r="CG56" s="188">
        <v>1065</v>
      </c>
      <c r="CH56" s="188">
        <v>0</v>
      </c>
      <c r="CI56" s="188">
        <v>0</v>
      </c>
      <c r="CJ56" s="188">
        <v>0</v>
      </c>
      <c r="CL56" s="188">
        <v>0</v>
      </c>
      <c r="CM56" s="188">
        <v>0</v>
      </c>
      <c r="CN56" s="188">
        <v>6557</v>
      </c>
      <c r="CO56" s="188">
        <v>2271</v>
      </c>
      <c r="CP56" s="188">
        <v>0</v>
      </c>
      <c r="CQ56" s="188">
        <v>0</v>
      </c>
      <c r="CR56" s="188">
        <v>1131</v>
      </c>
      <c r="CS56" s="188">
        <v>0</v>
      </c>
      <c r="CT56" s="188">
        <v>0</v>
      </c>
      <c r="CU56" s="188">
        <v>0</v>
      </c>
      <c r="CW56" s="188">
        <v>0</v>
      </c>
      <c r="CX56" s="188">
        <v>0</v>
      </c>
      <c r="CY56" s="188">
        <v>2300</v>
      </c>
      <c r="CZ56" s="188">
        <v>1035</v>
      </c>
      <c r="DA56" s="188">
        <v>0</v>
      </c>
      <c r="DB56" s="188">
        <v>0</v>
      </c>
      <c r="DC56" s="188">
        <v>1407</v>
      </c>
      <c r="DD56" s="188">
        <v>0</v>
      </c>
      <c r="DE56" s="188">
        <v>0</v>
      </c>
      <c r="DF56" s="188">
        <v>0</v>
      </c>
      <c r="DH56" s="188">
        <v>0</v>
      </c>
      <c r="DI56" s="188">
        <v>0</v>
      </c>
      <c r="DJ56" s="188">
        <v>2330</v>
      </c>
      <c r="DK56" s="188">
        <v>1041</v>
      </c>
      <c r="DL56" s="188">
        <v>0</v>
      </c>
      <c r="DM56" s="188">
        <v>0</v>
      </c>
      <c r="DN56" s="188">
        <f t="shared" si="21"/>
        <v>0</v>
      </c>
      <c r="DO56" s="188">
        <v>0</v>
      </c>
      <c r="DP56" s="188">
        <v>0</v>
      </c>
      <c r="DQ56" s="188">
        <v>0</v>
      </c>
      <c r="DS56" s="188">
        <v>0</v>
      </c>
      <c r="DT56" s="188">
        <v>0</v>
      </c>
      <c r="DU56" s="188">
        <v>1362</v>
      </c>
      <c r="DV56" s="188">
        <v>1097</v>
      </c>
      <c r="DW56" s="188">
        <v>0</v>
      </c>
      <c r="DX56" s="188">
        <v>0</v>
      </c>
      <c r="DY56" s="188">
        <v>1264</v>
      </c>
      <c r="DZ56" s="188">
        <v>0</v>
      </c>
      <c r="EA56" s="188">
        <v>0</v>
      </c>
      <c r="EB56" s="188">
        <v>0</v>
      </c>
      <c r="ED56" s="188">
        <v>0</v>
      </c>
      <c r="EE56" s="188">
        <v>0</v>
      </c>
      <c r="EF56" s="188">
        <v>1000</v>
      </c>
      <c r="EG56" s="188">
        <v>557</v>
      </c>
      <c r="EH56" s="188">
        <v>0</v>
      </c>
      <c r="EI56" s="188">
        <v>0</v>
      </c>
      <c r="EJ56" s="188">
        <v>1736</v>
      </c>
      <c r="EK56" s="188">
        <v>0</v>
      </c>
      <c r="EL56" s="188">
        <v>0</v>
      </c>
      <c r="EM56" s="188">
        <v>0</v>
      </c>
      <c r="EO56" s="188">
        <v>0</v>
      </c>
      <c r="EP56" s="188">
        <v>0</v>
      </c>
      <c r="EQ56" s="188">
        <v>4542</v>
      </c>
      <c r="ER56" s="188">
        <v>862</v>
      </c>
      <c r="ES56" s="188">
        <v>0</v>
      </c>
      <c r="ET56" s="188">
        <v>0</v>
      </c>
      <c r="EU56" s="188">
        <v>1327</v>
      </c>
      <c r="EV56" s="188">
        <v>0</v>
      </c>
      <c r="EW56" s="188">
        <v>0</v>
      </c>
      <c r="EX56" s="188">
        <v>0</v>
      </c>
      <c r="EZ56" s="188">
        <v>0</v>
      </c>
      <c r="FA56" s="188">
        <v>0</v>
      </c>
      <c r="FB56" s="188">
        <v>3981</v>
      </c>
      <c r="FC56" s="188">
        <v>1197</v>
      </c>
      <c r="FD56" s="188">
        <v>0</v>
      </c>
      <c r="FE56" s="188">
        <v>0</v>
      </c>
      <c r="FF56" s="188">
        <v>1071</v>
      </c>
      <c r="FG56" s="188">
        <v>0</v>
      </c>
      <c r="FH56" s="188">
        <v>0</v>
      </c>
      <c r="FI56" s="188">
        <v>0</v>
      </c>
      <c r="FK56" s="188">
        <v>0</v>
      </c>
      <c r="FL56" s="188">
        <v>0</v>
      </c>
      <c r="FM56" s="188">
        <v>5740</v>
      </c>
      <c r="FN56" s="188">
        <v>1833</v>
      </c>
      <c r="FO56" s="188">
        <v>0</v>
      </c>
      <c r="FP56" s="188">
        <v>0</v>
      </c>
      <c r="FQ56" s="188">
        <v>1097</v>
      </c>
      <c r="FR56" s="188">
        <v>0</v>
      </c>
      <c r="FS56" s="188">
        <v>0</v>
      </c>
      <c r="FT56" s="188">
        <v>0</v>
      </c>
      <c r="FV56" s="188">
        <v>0</v>
      </c>
      <c r="FW56" s="188">
        <v>0</v>
      </c>
      <c r="FX56" s="188">
        <v>1339</v>
      </c>
      <c r="FY56" s="188">
        <v>870</v>
      </c>
      <c r="FZ56" s="188">
        <v>0</v>
      </c>
      <c r="GA56" s="188">
        <v>0</v>
      </c>
      <c r="GB56" s="188">
        <v>1480</v>
      </c>
      <c r="GC56" s="188">
        <v>0</v>
      </c>
      <c r="GD56" s="188">
        <v>0</v>
      </c>
      <c r="GE56" s="188">
        <v>0</v>
      </c>
      <c r="GG56" s="188">
        <v>0</v>
      </c>
      <c r="GH56" s="188">
        <v>0</v>
      </c>
      <c r="GI56" s="188">
        <v>7369</v>
      </c>
      <c r="GJ56" s="188">
        <v>943</v>
      </c>
      <c r="GK56" s="188">
        <v>0</v>
      </c>
      <c r="GL56" s="188">
        <v>0</v>
      </c>
      <c r="GM56" s="188">
        <v>1271</v>
      </c>
      <c r="GN56" s="188">
        <v>0</v>
      </c>
      <c r="GO56" s="188">
        <v>0</v>
      </c>
      <c r="GP56" s="188">
        <v>0</v>
      </c>
      <c r="GR56" s="188">
        <v>0</v>
      </c>
      <c r="GS56" s="188">
        <v>0</v>
      </c>
      <c r="GT56" s="188">
        <v>1356</v>
      </c>
      <c r="GU56" s="188">
        <v>755</v>
      </c>
      <c r="GV56" s="188">
        <v>0</v>
      </c>
      <c r="GW56" s="188">
        <v>0</v>
      </c>
      <c r="GX56" s="188">
        <v>1386</v>
      </c>
      <c r="GY56" s="188">
        <v>0</v>
      </c>
      <c r="GZ56" s="188">
        <v>0</v>
      </c>
      <c r="HA56" s="188">
        <v>0</v>
      </c>
      <c r="HC56" s="188">
        <v>0</v>
      </c>
      <c r="HD56" s="188">
        <v>0</v>
      </c>
      <c r="HE56" s="188">
        <v>1335</v>
      </c>
      <c r="HF56" s="188">
        <v>421</v>
      </c>
      <c r="HG56" s="188">
        <v>0</v>
      </c>
      <c r="HH56" s="188">
        <v>0</v>
      </c>
      <c r="HI56" s="188">
        <v>1373</v>
      </c>
      <c r="HJ56" s="188">
        <v>0</v>
      </c>
      <c r="HK56" s="188">
        <v>0</v>
      </c>
      <c r="HL56" s="188">
        <v>0</v>
      </c>
      <c r="HN56" s="188">
        <v>0</v>
      </c>
      <c r="HO56" s="188">
        <v>0</v>
      </c>
      <c r="HP56" s="188">
        <v>1229</v>
      </c>
      <c r="HQ56" s="188">
        <v>403</v>
      </c>
      <c r="HR56" s="188">
        <v>0</v>
      </c>
      <c r="HS56" s="188">
        <v>0</v>
      </c>
      <c r="HT56" s="188">
        <v>1886</v>
      </c>
      <c r="HU56" s="188">
        <v>0</v>
      </c>
      <c r="HV56" s="188">
        <v>0</v>
      </c>
      <c r="HW56" s="188">
        <v>0</v>
      </c>
      <c r="HY56" s="188">
        <v>0</v>
      </c>
      <c r="HZ56" s="188">
        <v>0</v>
      </c>
      <c r="IA56" s="188">
        <v>6548</v>
      </c>
      <c r="IB56" s="188">
        <v>1909</v>
      </c>
      <c r="IC56" s="188">
        <v>0</v>
      </c>
      <c r="ID56" s="188">
        <v>0</v>
      </c>
      <c r="IE56" s="188">
        <v>1374</v>
      </c>
      <c r="IF56" s="188">
        <v>0</v>
      </c>
      <c r="IG56" s="188">
        <v>0</v>
      </c>
      <c r="IH56" s="188">
        <v>0</v>
      </c>
      <c r="IJ56" s="188">
        <v>0</v>
      </c>
      <c r="IK56" s="188">
        <v>0</v>
      </c>
      <c r="IL56" s="188">
        <v>1213</v>
      </c>
      <c r="IM56" s="188">
        <v>575</v>
      </c>
      <c r="IN56" s="188">
        <v>0</v>
      </c>
      <c r="IO56" s="188">
        <v>0</v>
      </c>
      <c r="IP56" s="188">
        <v>1817</v>
      </c>
      <c r="IQ56" s="188">
        <v>0</v>
      </c>
      <c r="IR56" s="188">
        <v>0</v>
      </c>
      <c r="IS56" s="188">
        <v>0</v>
      </c>
      <c r="IU56" s="188">
        <v>0</v>
      </c>
      <c r="IV56" s="188">
        <v>0</v>
      </c>
      <c r="IW56" s="188">
        <v>6546</v>
      </c>
      <c r="IX56" s="188">
        <v>1736</v>
      </c>
      <c r="IY56" s="188">
        <v>0</v>
      </c>
      <c r="IZ56" s="188">
        <v>0</v>
      </c>
      <c r="JA56" s="188">
        <v>1400</v>
      </c>
      <c r="JB56" s="188">
        <v>0</v>
      </c>
      <c r="JC56" s="188">
        <v>0</v>
      </c>
      <c r="JD56" s="188">
        <v>0</v>
      </c>
      <c r="JF56" s="188">
        <v>0</v>
      </c>
      <c r="JG56" s="188">
        <v>0</v>
      </c>
      <c r="JH56" s="188">
        <v>6785</v>
      </c>
      <c r="JI56" s="188">
        <v>2769</v>
      </c>
      <c r="JJ56" s="188">
        <v>0</v>
      </c>
      <c r="JK56" s="188">
        <v>0</v>
      </c>
      <c r="JL56" s="188">
        <v>1104</v>
      </c>
      <c r="JM56" s="188">
        <v>0</v>
      </c>
      <c r="JN56" s="188">
        <v>0</v>
      </c>
      <c r="JO56" s="188">
        <v>0</v>
      </c>
      <c r="JQ56" s="188">
        <v>0</v>
      </c>
      <c r="JR56" s="188">
        <v>0</v>
      </c>
      <c r="JS56" s="188">
        <v>988</v>
      </c>
      <c r="JT56" s="188">
        <v>477</v>
      </c>
      <c r="JU56" s="188">
        <v>0</v>
      </c>
      <c r="JV56" s="188">
        <v>0</v>
      </c>
      <c r="JW56" s="188">
        <v>1818</v>
      </c>
      <c r="JX56" s="188">
        <v>0</v>
      </c>
      <c r="JY56" s="188">
        <v>0</v>
      </c>
      <c r="JZ56" s="188">
        <v>0</v>
      </c>
      <c r="KB56" s="188">
        <v>0</v>
      </c>
      <c r="KC56" s="188">
        <v>0</v>
      </c>
      <c r="KD56" s="188">
        <v>7789</v>
      </c>
      <c r="KE56" s="188">
        <v>1454</v>
      </c>
      <c r="KF56" s="188">
        <v>0</v>
      </c>
      <c r="KG56" s="188">
        <v>0</v>
      </c>
      <c r="KH56" s="188">
        <v>1289</v>
      </c>
      <c r="KI56" s="188">
        <v>0</v>
      </c>
      <c r="KJ56" s="188">
        <v>0</v>
      </c>
      <c r="KK56" s="188">
        <v>0</v>
      </c>
      <c r="KM56" s="188">
        <v>0</v>
      </c>
      <c r="KN56" s="188">
        <v>0</v>
      </c>
      <c r="KO56" s="188">
        <v>6644</v>
      </c>
      <c r="KP56" s="188">
        <v>913</v>
      </c>
      <c r="KQ56" s="188">
        <v>0</v>
      </c>
      <c r="KR56" s="188">
        <v>0</v>
      </c>
      <c r="KS56" s="188">
        <v>1021</v>
      </c>
      <c r="KT56" s="188">
        <v>0</v>
      </c>
      <c r="KU56" s="188">
        <v>0</v>
      </c>
      <c r="KV56" s="188">
        <v>0</v>
      </c>
      <c r="KX56" s="188">
        <v>0</v>
      </c>
      <c r="KY56" s="188">
        <v>0</v>
      </c>
      <c r="KZ56" s="188">
        <v>821</v>
      </c>
      <c r="LA56" s="188">
        <v>744</v>
      </c>
      <c r="LB56" s="188">
        <v>0</v>
      </c>
      <c r="LC56" s="188">
        <v>0</v>
      </c>
      <c r="LD56" s="188">
        <v>1700</v>
      </c>
      <c r="LE56" s="188">
        <v>0</v>
      </c>
      <c r="LF56" s="188">
        <v>0</v>
      </c>
      <c r="LG56" s="188">
        <v>0</v>
      </c>
      <c r="LI56" s="188">
        <v>0</v>
      </c>
      <c r="LJ56" s="188">
        <v>0</v>
      </c>
      <c r="LK56" s="188">
        <v>6733</v>
      </c>
      <c r="LL56" s="188">
        <v>855</v>
      </c>
      <c r="LM56" s="188">
        <v>0</v>
      </c>
      <c r="LN56" s="188">
        <v>0</v>
      </c>
      <c r="LO56" s="188">
        <v>1056</v>
      </c>
      <c r="LP56" s="188">
        <v>0</v>
      </c>
      <c r="LQ56" s="188">
        <v>0</v>
      </c>
      <c r="LR56" s="188">
        <v>0</v>
      </c>
      <c r="LT56" s="188">
        <v>0</v>
      </c>
      <c r="LU56" s="188">
        <v>0</v>
      </c>
      <c r="LV56" s="188">
        <v>1215</v>
      </c>
      <c r="LW56" s="188">
        <v>1767</v>
      </c>
      <c r="LX56" s="188">
        <v>0</v>
      </c>
      <c r="LY56" s="188">
        <v>0</v>
      </c>
      <c r="LZ56" s="188">
        <v>1699</v>
      </c>
      <c r="MA56" s="188">
        <v>0</v>
      </c>
      <c r="MB56" s="188">
        <v>0</v>
      </c>
      <c r="MC56" s="188">
        <v>0</v>
      </c>
    </row>
    <row r="57" spans="2:341">
      <c r="B57" s="208">
        <f t="shared" si="11"/>
        <v>0</v>
      </c>
      <c r="C57" s="208">
        <f t="shared" si="12"/>
        <v>0</v>
      </c>
      <c r="D57" s="208">
        <f t="shared" si="13"/>
        <v>3857.6333333333332</v>
      </c>
      <c r="E57" s="208">
        <f t="shared" si="14"/>
        <v>1168.0333333333333</v>
      </c>
      <c r="F57" s="208">
        <f t="shared" si="15"/>
        <v>0</v>
      </c>
      <c r="G57" s="208">
        <f t="shared" si="16"/>
        <v>0</v>
      </c>
      <c r="H57" s="208">
        <f t="shared" si="17"/>
        <v>1349.4</v>
      </c>
      <c r="I57" s="208">
        <f t="shared" si="18"/>
        <v>0</v>
      </c>
      <c r="J57" s="208">
        <f t="shared" si="19"/>
        <v>0</v>
      </c>
      <c r="K57" s="208">
        <f t="shared" si="20"/>
        <v>0</v>
      </c>
      <c r="M57" s="188">
        <v>0</v>
      </c>
      <c r="N57" s="188">
        <v>0</v>
      </c>
      <c r="O57" s="188">
        <v>1280</v>
      </c>
      <c r="P57" s="188">
        <v>741</v>
      </c>
      <c r="Q57" s="188">
        <v>0</v>
      </c>
      <c r="R57" s="188">
        <v>0</v>
      </c>
      <c r="S57" s="188">
        <v>1663</v>
      </c>
      <c r="T57" s="188">
        <v>0</v>
      </c>
      <c r="U57" s="188">
        <v>0</v>
      </c>
      <c r="V57" s="188">
        <v>0</v>
      </c>
      <c r="X57" s="188">
        <v>0</v>
      </c>
      <c r="Y57" s="188">
        <v>0</v>
      </c>
      <c r="Z57" s="188">
        <v>2233</v>
      </c>
      <c r="AA57" s="188">
        <v>1201</v>
      </c>
      <c r="AB57" s="188">
        <v>0</v>
      </c>
      <c r="AC57" s="188">
        <v>0</v>
      </c>
      <c r="AD57" s="188">
        <v>1214</v>
      </c>
      <c r="AE57" s="188">
        <v>0</v>
      </c>
      <c r="AF57" s="188">
        <v>0</v>
      </c>
      <c r="AG57" s="188">
        <v>0</v>
      </c>
      <c r="AI57" s="188">
        <v>0</v>
      </c>
      <c r="AJ57" s="188">
        <v>0</v>
      </c>
      <c r="AK57" s="188">
        <v>7816</v>
      </c>
      <c r="AL57" s="188">
        <v>1078</v>
      </c>
      <c r="AM57" s="188">
        <v>0</v>
      </c>
      <c r="AN57" s="188">
        <v>0</v>
      </c>
      <c r="AO57" s="188">
        <v>997</v>
      </c>
      <c r="AP57" s="188">
        <v>0</v>
      </c>
      <c r="AQ57" s="188">
        <v>0</v>
      </c>
      <c r="AR57" s="188">
        <v>0</v>
      </c>
      <c r="AT57" s="188">
        <v>0</v>
      </c>
      <c r="AU57" s="188">
        <v>0</v>
      </c>
      <c r="AV57" s="188">
        <v>2233</v>
      </c>
      <c r="AW57" s="188">
        <v>1018</v>
      </c>
      <c r="AX57" s="188">
        <v>0</v>
      </c>
      <c r="AY57" s="188">
        <v>0</v>
      </c>
      <c r="AZ57" s="188">
        <v>1640</v>
      </c>
      <c r="BA57" s="188">
        <v>0</v>
      </c>
      <c r="BB57" s="188">
        <v>0</v>
      </c>
      <c r="BC57" s="188">
        <v>0</v>
      </c>
      <c r="BE57" s="188">
        <v>0</v>
      </c>
      <c r="BF57" s="188">
        <v>0</v>
      </c>
      <c r="BG57" s="188">
        <v>6793</v>
      </c>
      <c r="BH57" s="188">
        <v>2210</v>
      </c>
      <c r="BI57" s="188">
        <v>0</v>
      </c>
      <c r="BJ57" s="188">
        <v>0</v>
      </c>
      <c r="BK57" s="188">
        <v>1341</v>
      </c>
      <c r="BL57" s="188">
        <v>0</v>
      </c>
      <c r="BM57" s="188">
        <v>0</v>
      </c>
      <c r="BN57" s="188">
        <v>0</v>
      </c>
      <c r="BP57" s="188">
        <v>0</v>
      </c>
      <c r="BQ57" s="188">
        <v>0</v>
      </c>
      <c r="BR57" s="188">
        <v>1062</v>
      </c>
      <c r="BS57" s="188">
        <v>865</v>
      </c>
      <c r="BT57" s="188">
        <v>0</v>
      </c>
      <c r="BU57" s="188">
        <v>0</v>
      </c>
      <c r="BV57" s="188">
        <v>1640</v>
      </c>
      <c r="BW57" s="188">
        <v>0</v>
      </c>
      <c r="BX57" s="188">
        <v>0</v>
      </c>
      <c r="BY57" s="188">
        <v>0</v>
      </c>
      <c r="CA57" s="188">
        <v>0</v>
      </c>
      <c r="CB57" s="188">
        <v>0</v>
      </c>
      <c r="CC57" s="188">
        <v>8122</v>
      </c>
      <c r="CD57" s="188">
        <v>1373</v>
      </c>
      <c r="CE57" s="188">
        <v>0</v>
      </c>
      <c r="CF57" s="188">
        <v>0</v>
      </c>
      <c r="CG57" s="188">
        <v>1065</v>
      </c>
      <c r="CH57" s="188">
        <v>0</v>
      </c>
      <c r="CI57" s="188">
        <v>0</v>
      </c>
      <c r="CJ57" s="188">
        <v>0</v>
      </c>
      <c r="CL57" s="188">
        <v>0</v>
      </c>
      <c r="CM57" s="188">
        <v>0</v>
      </c>
      <c r="CN57" s="188">
        <v>6503</v>
      </c>
      <c r="CO57" s="188">
        <v>2268</v>
      </c>
      <c r="CP57" s="188">
        <v>0</v>
      </c>
      <c r="CQ57" s="188">
        <v>0</v>
      </c>
      <c r="CR57" s="188">
        <v>1131</v>
      </c>
      <c r="CS57" s="188">
        <v>0</v>
      </c>
      <c r="CT57" s="188">
        <v>0</v>
      </c>
      <c r="CU57" s="188">
        <v>0</v>
      </c>
      <c r="CW57" s="188">
        <v>0</v>
      </c>
      <c r="CX57" s="188">
        <v>0</v>
      </c>
      <c r="CY57" s="188">
        <v>2324</v>
      </c>
      <c r="CZ57" s="188">
        <v>1086</v>
      </c>
      <c r="DA57" s="188">
        <v>0</v>
      </c>
      <c r="DB57" s="188">
        <v>0</v>
      </c>
      <c r="DC57" s="188">
        <v>1424</v>
      </c>
      <c r="DD57" s="188">
        <v>0</v>
      </c>
      <c r="DE57" s="188">
        <v>0</v>
      </c>
      <c r="DF57" s="188">
        <v>0</v>
      </c>
      <c r="DH57" s="188">
        <v>0</v>
      </c>
      <c r="DI57" s="188">
        <v>0</v>
      </c>
      <c r="DJ57" s="188">
        <v>2347</v>
      </c>
      <c r="DK57" s="188">
        <v>1058</v>
      </c>
      <c r="DL57" s="188">
        <v>0</v>
      </c>
      <c r="DM57" s="188">
        <v>0</v>
      </c>
      <c r="DN57" s="188">
        <f t="shared" si="21"/>
        <v>0</v>
      </c>
      <c r="DO57" s="188">
        <v>0</v>
      </c>
      <c r="DP57" s="188">
        <v>0</v>
      </c>
      <c r="DQ57" s="188">
        <v>0</v>
      </c>
      <c r="DS57" s="188">
        <v>0</v>
      </c>
      <c r="DT57" s="188">
        <v>0</v>
      </c>
      <c r="DU57" s="188">
        <v>1473</v>
      </c>
      <c r="DV57" s="188">
        <v>1114</v>
      </c>
      <c r="DW57" s="188">
        <v>0</v>
      </c>
      <c r="DX57" s="188">
        <v>0</v>
      </c>
      <c r="DY57" s="188">
        <v>1264</v>
      </c>
      <c r="DZ57" s="188">
        <v>0</v>
      </c>
      <c r="EA57" s="188">
        <v>0</v>
      </c>
      <c r="EB57" s="188">
        <v>0</v>
      </c>
      <c r="ED57" s="188">
        <v>0</v>
      </c>
      <c r="EE57" s="188">
        <v>0</v>
      </c>
      <c r="EF57" s="188">
        <v>1008</v>
      </c>
      <c r="EG57" s="188">
        <v>542</v>
      </c>
      <c r="EH57" s="188">
        <v>0</v>
      </c>
      <c r="EI57" s="188">
        <v>0</v>
      </c>
      <c r="EJ57" s="188">
        <v>1774</v>
      </c>
      <c r="EK57" s="188">
        <v>0</v>
      </c>
      <c r="EL57" s="188">
        <v>0</v>
      </c>
      <c r="EM57" s="188">
        <v>0</v>
      </c>
      <c r="EO57" s="188">
        <v>0</v>
      </c>
      <c r="EP57" s="188">
        <v>0</v>
      </c>
      <c r="EQ57" s="188">
        <v>4523</v>
      </c>
      <c r="ER57" s="188">
        <v>890</v>
      </c>
      <c r="ES57" s="188">
        <v>0</v>
      </c>
      <c r="ET57" s="188">
        <v>0</v>
      </c>
      <c r="EU57" s="188">
        <v>1327</v>
      </c>
      <c r="EV57" s="188">
        <v>0</v>
      </c>
      <c r="EW57" s="188">
        <v>0</v>
      </c>
      <c r="EX57" s="188">
        <v>0</v>
      </c>
      <c r="EZ57" s="188">
        <v>0</v>
      </c>
      <c r="FA57" s="188">
        <v>0</v>
      </c>
      <c r="FB57" s="188">
        <v>4093</v>
      </c>
      <c r="FC57" s="188">
        <v>1203</v>
      </c>
      <c r="FD57" s="188">
        <v>0</v>
      </c>
      <c r="FE57" s="188">
        <v>0</v>
      </c>
      <c r="FF57" s="188">
        <v>1071</v>
      </c>
      <c r="FG57" s="188">
        <v>0</v>
      </c>
      <c r="FH57" s="188">
        <v>0</v>
      </c>
      <c r="FI57" s="188">
        <v>0</v>
      </c>
      <c r="FK57" s="188">
        <v>0</v>
      </c>
      <c r="FL57" s="188">
        <v>0</v>
      </c>
      <c r="FM57" s="188">
        <v>5750</v>
      </c>
      <c r="FN57" s="188">
        <v>1810</v>
      </c>
      <c r="FO57" s="188">
        <v>0</v>
      </c>
      <c r="FP57" s="188">
        <v>0</v>
      </c>
      <c r="FQ57" s="188">
        <v>1097</v>
      </c>
      <c r="FR57" s="188">
        <v>0</v>
      </c>
      <c r="FS57" s="188">
        <v>0</v>
      </c>
      <c r="FT57" s="188">
        <v>0</v>
      </c>
      <c r="FV57" s="188">
        <v>0</v>
      </c>
      <c r="FW57" s="188">
        <v>0</v>
      </c>
      <c r="FX57" s="188">
        <v>1389</v>
      </c>
      <c r="FY57" s="188">
        <v>878</v>
      </c>
      <c r="FZ57" s="188">
        <v>0</v>
      </c>
      <c r="GA57" s="188">
        <v>0</v>
      </c>
      <c r="GB57" s="188">
        <v>1480</v>
      </c>
      <c r="GC57" s="188">
        <v>0</v>
      </c>
      <c r="GD57" s="188">
        <v>0</v>
      </c>
      <c r="GE57" s="188">
        <v>0</v>
      </c>
      <c r="GG57" s="188">
        <v>0</v>
      </c>
      <c r="GH57" s="188">
        <v>0</v>
      </c>
      <c r="GI57" s="188">
        <v>7453</v>
      </c>
      <c r="GJ57" s="188">
        <v>968</v>
      </c>
      <c r="GK57" s="188">
        <v>0</v>
      </c>
      <c r="GL57" s="188">
        <v>0</v>
      </c>
      <c r="GM57" s="188">
        <v>1271</v>
      </c>
      <c r="GN57" s="188">
        <v>0</v>
      </c>
      <c r="GO57" s="188">
        <v>0</v>
      </c>
      <c r="GP57" s="188">
        <v>0</v>
      </c>
      <c r="GR57" s="188">
        <v>0</v>
      </c>
      <c r="GS57" s="188">
        <v>0</v>
      </c>
      <c r="GT57" s="188">
        <v>1349</v>
      </c>
      <c r="GU57" s="188">
        <v>733</v>
      </c>
      <c r="GV57" s="188">
        <v>0</v>
      </c>
      <c r="GW57" s="188">
        <v>0</v>
      </c>
      <c r="GX57" s="188">
        <v>1386</v>
      </c>
      <c r="GY57" s="188">
        <v>0</v>
      </c>
      <c r="GZ57" s="188">
        <v>0</v>
      </c>
      <c r="HA57" s="188">
        <v>0</v>
      </c>
      <c r="HC57" s="188">
        <v>0</v>
      </c>
      <c r="HD57" s="188">
        <v>0</v>
      </c>
      <c r="HE57" s="188">
        <v>1370</v>
      </c>
      <c r="HF57" s="188">
        <v>391</v>
      </c>
      <c r="HG57" s="188">
        <v>0</v>
      </c>
      <c r="HH57" s="188">
        <v>0</v>
      </c>
      <c r="HI57" s="188">
        <v>1393</v>
      </c>
      <c r="HJ57" s="188">
        <v>0</v>
      </c>
      <c r="HK57" s="188">
        <v>0</v>
      </c>
      <c r="HL57" s="188">
        <v>0</v>
      </c>
      <c r="HN57" s="188">
        <v>0</v>
      </c>
      <c r="HO57" s="188">
        <v>0</v>
      </c>
      <c r="HP57" s="188">
        <v>1233</v>
      </c>
      <c r="HQ57" s="188">
        <v>384</v>
      </c>
      <c r="HR57" s="188">
        <v>0</v>
      </c>
      <c r="HS57" s="188">
        <v>0</v>
      </c>
      <c r="HT57" s="188">
        <v>1929</v>
      </c>
      <c r="HU57" s="188">
        <v>0</v>
      </c>
      <c r="HV57" s="188">
        <v>0</v>
      </c>
      <c r="HW57" s="188">
        <v>0</v>
      </c>
      <c r="HY57" s="188">
        <v>0</v>
      </c>
      <c r="HZ57" s="188">
        <v>0</v>
      </c>
      <c r="IA57" s="188">
        <v>6536</v>
      </c>
      <c r="IB57" s="188">
        <v>1904</v>
      </c>
      <c r="IC57" s="188">
        <v>0</v>
      </c>
      <c r="ID57" s="188">
        <v>0</v>
      </c>
      <c r="IE57" s="188">
        <v>1374</v>
      </c>
      <c r="IF57" s="188">
        <v>0</v>
      </c>
      <c r="IG57" s="188">
        <v>0</v>
      </c>
      <c r="IH57" s="188">
        <v>0</v>
      </c>
      <c r="IJ57" s="188">
        <v>0</v>
      </c>
      <c r="IK57" s="188">
        <v>0</v>
      </c>
      <c r="IL57" s="188">
        <v>1202</v>
      </c>
      <c r="IM57" s="188">
        <v>521</v>
      </c>
      <c r="IN57" s="188">
        <v>0</v>
      </c>
      <c r="IO57" s="188">
        <v>0</v>
      </c>
      <c r="IP57" s="188">
        <v>1832</v>
      </c>
      <c r="IQ57" s="188">
        <v>0</v>
      </c>
      <c r="IR57" s="188">
        <v>0</v>
      </c>
      <c r="IS57" s="188">
        <v>0</v>
      </c>
      <c r="IU57" s="188">
        <v>0</v>
      </c>
      <c r="IV57" s="188">
        <v>0</v>
      </c>
      <c r="IW57" s="188">
        <v>6528</v>
      </c>
      <c r="IX57" s="188">
        <v>1725</v>
      </c>
      <c r="IY57" s="188">
        <v>0</v>
      </c>
      <c r="IZ57" s="188">
        <v>0</v>
      </c>
      <c r="JA57" s="188">
        <v>1400</v>
      </c>
      <c r="JB57" s="188">
        <v>0</v>
      </c>
      <c r="JC57" s="188">
        <v>0</v>
      </c>
      <c r="JD57" s="188">
        <v>0</v>
      </c>
      <c r="JF57" s="188">
        <v>0</v>
      </c>
      <c r="JG57" s="188">
        <v>0</v>
      </c>
      <c r="JH57" s="188">
        <v>6756</v>
      </c>
      <c r="JI57" s="188">
        <v>2732</v>
      </c>
      <c r="JJ57" s="188">
        <v>0</v>
      </c>
      <c r="JK57" s="188">
        <v>0</v>
      </c>
      <c r="JL57" s="188">
        <v>1104</v>
      </c>
      <c r="JM57" s="188">
        <v>0</v>
      </c>
      <c r="JN57" s="188">
        <v>0</v>
      </c>
      <c r="JO57" s="188">
        <v>0</v>
      </c>
      <c r="JQ57" s="188">
        <v>0</v>
      </c>
      <c r="JR57" s="188">
        <v>0</v>
      </c>
      <c r="JS57" s="188">
        <v>1000</v>
      </c>
      <c r="JT57" s="188">
        <v>573</v>
      </c>
      <c r="JU57" s="188">
        <v>0</v>
      </c>
      <c r="JV57" s="188">
        <v>0</v>
      </c>
      <c r="JW57" s="188">
        <v>1850</v>
      </c>
      <c r="JX57" s="188">
        <v>0</v>
      </c>
      <c r="JY57" s="188">
        <v>0</v>
      </c>
      <c r="JZ57" s="188">
        <v>0</v>
      </c>
      <c r="KB57" s="188">
        <v>0</v>
      </c>
      <c r="KC57" s="188">
        <v>0</v>
      </c>
      <c r="KD57" s="188">
        <v>7843</v>
      </c>
      <c r="KE57" s="188">
        <v>1456</v>
      </c>
      <c r="KF57" s="188">
        <v>0</v>
      </c>
      <c r="KG57" s="188">
        <v>0</v>
      </c>
      <c r="KH57" s="188">
        <v>1289</v>
      </c>
      <c r="KI57" s="188">
        <v>0</v>
      </c>
      <c r="KJ57" s="188">
        <v>0</v>
      </c>
      <c r="KK57" s="188">
        <v>0</v>
      </c>
      <c r="KM57" s="188">
        <v>0</v>
      </c>
      <c r="KN57" s="188">
        <v>0</v>
      </c>
      <c r="KO57" s="188">
        <v>6706</v>
      </c>
      <c r="KP57" s="188">
        <v>930</v>
      </c>
      <c r="KQ57" s="188">
        <v>0</v>
      </c>
      <c r="KR57" s="188">
        <v>0</v>
      </c>
      <c r="KS57" s="188">
        <v>1021</v>
      </c>
      <c r="KT57" s="188">
        <v>0</v>
      </c>
      <c r="KU57" s="188">
        <v>0</v>
      </c>
      <c r="KV57" s="188">
        <v>0</v>
      </c>
      <c r="KX57" s="188">
        <v>0</v>
      </c>
      <c r="KY57" s="188">
        <v>0</v>
      </c>
      <c r="KZ57" s="188">
        <v>825</v>
      </c>
      <c r="LA57" s="188">
        <v>759</v>
      </c>
      <c r="LB57" s="188">
        <v>0</v>
      </c>
      <c r="LC57" s="188">
        <v>0</v>
      </c>
      <c r="LD57" s="188">
        <v>1719</v>
      </c>
      <c r="LE57" s="188">
        <v>0</v>
      </c>
      <c r="LF57" s="188">
        <v>0</v>
      </c>
      <c r="LG57" s="188">
        <v>0</v>
      </c>
      <c r="LI57" s="188">
        <v>0</v>
      </c>
      <c r="LJ57" s="188">
        <v>0</v>
      </c>
      <c r="LK57" s="188">
        <v>6754</v>
      </c>
      <c r="LL57" s="188">
        <v>837</v>
      </c>
      <c r="LM57" s="188">
        <v>0</v>
      </c>
      <c r="LN57" s="188">
        <v>0</v>
      </c>
      <c r="LO57" s="188">
        <v>1056</v>
      </c>
      <c r="LP57" s="188">
        <v>0</v>
      </c>
      <c r="LQ57" s="188">
        <v>0</v>
      </c>
      <c r="LR57" s="188">
        <v>0</v>
      </c>
      <c r="LT57" s="188">
        <v>0</v>
      </c>
      <c r="LU57" s="188">
        <v>0</v>
      </c>
      <c r="LV57" s="188">
        <v>1225</v>
      </c>
      <c r="LW57" s="188">
        <v>1793</v>
      </c>
      <c r="LX57" s="188">
        <v>0</v>
      </c>
      <c r="LY57" s="188">
        <v>0</v>
      </c>
      <c r="LZ57" s="188">
        <v>1730</v>
      </c>
      <c r="MA57" s="188">
        <v>0</v>
      </c>
      <c r="MB57" s="188">
        <v>0</v>
      </c>
      <c r="MC57" s="188">
        <v>0</v>
      </c>
    </row>
    <row r="58" spans="2:341">
      <c r="B58" s="208">
        <f t="shared" si="11"/>
        <v>0</v>
      </c>
      <c r="C58" s="208">
        <f t="shared" si="12"/>
        <v>0</v>
      </c>
      <c r="D58" s="208">
        <f t="shared" si="13"/>
        <v>3893.3333333333335</v>
      </c>
      <c r="E58" s="208">
        <f t="shared" si="14"/>
        <v>1198.4666666666667</v>
      </c>
      <c r="F58" s="208">
        <f t="shared" si="15"/>
        <v>0</v>
      </c>
      <c r="G58" s="208">
        <f t="shared" si="16"/>
        <v>0</v>
      </c>
      <c r="H58" s="208">
        <f t="shared" si="17"/>
        <v>1360.6</v>
      </c>
      <c r="I58" s="208">
        <f t="shared" si="18"/>
        <v>0</v>
      </c>
      <c r="J58" s="208">
        <f t="shared" si="19"/>
        <v>0</v>
      </c>
      <c r="K58" s="208">
        <f t="shared" si="20"/>
        <v>0</v>
      </c>
      <c r="M58" s="188">
        <v>0</v>
      </c>
      <c r="N58" s="188">
        <v>0</v>
      </c>
      <c r="O58" s="188">
        <v>1351</v>
      </c>
      <c r="P58" s="188">
        <v>761</v>
      </c>
      <c r="Q58" s="188">
        <v>0</v>
      </c>
      <c r="R58" s="188">
        <v>0</v>
      </c>
      <c r="S58" s="188">
        <v>1705</v>
      </c>
      <c r="T58" s="188">
        <v>0</v>
      </c>
      <c r="U58" s="188">
        <v>0</v>
      </c>
      <c r="V58" s="188">
        <v>0</v>
      </c>
      <c r="X58" s="188">
        <v>0</v>
      </c>
      <c r="Y58" s="188">
        <v>0</v>
      </c>
      <c r="Z58" s="188">
        <v>2244</v>
      </c>
      <c r="AA58" s="188">
        <v>1215</v>
      </c>
      <c r="AB58" s="188">
        <v>0</v>
      </c>
      <c r="AC58" s="188">
        <v>0</v>
      </c>
      <c r="AD58" s="188">
        <v>1214</v>
      </c>
      <c r="AE58" s="188">
        <v>0</v>
      </c>
      <c r="AF58" s="188">
        <v>0</v>
      </c>
      <c r="AG58" s="188">
        <v>0</v>
      </c>
      <c r="AI58" s="188">
        <v>0</v>
      </c>
      <c r="AJ58" s="188">
        <v>0</v>
      </c>
      <c r="AK58" s="188">
        <v>7862</v>
      </c>
      <c r="AL58" s="188">
        <v>1111</v>
      </c>
      <c r="AM58" s="188">
        <v>0</v>
      </c>
      <c r="AN58" s="188">
        <v>0</v>
      </c>
      <c r="AO58" s="188">
        <v>997</v>
      </c>
      <c r="AP58" s="188">
        <v>0</v>
      </c>
      <c r="AQ58" s="188">
        <v>0</v>
      </c>
      <c r="AR58" s="188">
        <v>0</v>
      </c>
      <c r="AT58" s="188">
        <v>0</v>
      </c>
      <c r="AU58" s="188">
        <v>0</v>
      </c>
      <c r="AV58" s="188">
        <v>2269</v>
      </c>
      <c r="AW58" s="188">
        <v>1029</v>
      </c>
      <c r="AX58" s="188">
        <v>0</v>
      </c>
      <c r="AY58" s="188">
        <v>0</v>
      </c>
      <c r="AZ58" s="188">
        <v>1661</v>
      </c>
      <c r="BA58" s="188">
        <v>0</v>
      </c>
      <c r="BB58" s="188">
        <v>0</v>
      </c>
      <c r="BC58" s="188">
        <v>0</v>
      </c>
      <c r="BE58" s="188">
        <v>0</v>
      </c>
      <c r="BF58" s="188">
        <v>0</v>
      </c>
      <c r="BG58" s="188">
        <v>6812</v>
      </c>
      <c r="BH58" s="188">
        <v>2237</v>
      </c>
      <c r="BI58" s="188">
        <v>0</v>
      </c>
      <c r="BJ58" s="188">
        <v>0</v>
      </c>
      <c r="BK58" s="188">
        <v>1341</v>
      </c>
      <c r="BL58" s="188">
        <v>0</v>
      </c>
      <c r="BM58" s="188">
        <v>0</v>
      </c>
      <c r="BN58" s="188">
        <v>0</v>
      </c>
      <c r="BP58" s="188">
        <v>0</v>
      </c>
      <c r="BQ58" s="188">
        <v>0</v>
      </c>
      <c r="BR58" s="188">
        <v>1127</v>
      </c>
      <c r="BS58" s="188">
        <v>925</v>
      </c>
      <c r="BT58" s="188">
        <v>0</v>
      </c>
      <c r="BU58" s="188">
        <v>0</v>
      </c>
      <c r="BV58" s="188">
        <v>1659</v>
      </c>
      <c r="BW58" s="188">
        <v>0</v>
      </c>
      <c r="BX58" s="188">
        <v>0</v>
      </c>
      <c r="BY58" s="188">
        <v>0</v>
      </c>
      <c r="CA58" s="188">
        <v>0</v>
      </c>
      <c r="CB58" s="188">
        <v>0</v>
      </c>
      <c r="CC58" s="188">
        <v>8114</v>
      </c>
      <c r="CD58" s="188">
        <v>1427</v>
      </c>
      <c r="CE58" s="188">
        <v>0</v>
      </c>
      <c r="CF58" s="188">
        <v>0</v>
      </c>
      <c r="CG58" s="188">
        <v>1065</v>
      </c>
      <c r="CH58" s="188">
        <v>0</v>
      </c>
      <c r="CI58" s="188">
        <v>0</v>
      </c>
      <c r="CJ58" s="188">
        <v>0</v>
      </c>
      <c r="CL58" s="188">
        <v>0</v>
      </c>
      <c r="CM58" s="188">
        <v>0</v>
      </c>
      <c r="CN58" s="188">
        <v>6493</v>
      </c>
      <c r="CO58" s="188">
        <v>2312</v>
      </c>
      <c r="CP58" s="188">
        <v>0</v>
      </c>
      <c r="CQ58" s="188">
        <v>0</v>
      </c>
      <c r="CR58" s="188">
        <v>1131</v>
      </c>
      <c r="CS58" s="188">
        <v>0</v>
      </c>
      <c r="CT58" s="188">
        <v>0</v>
      </c>
      <c r="CU58" s="188">
        <v>0</v>
      </c>
      <c r="CW58" s="188">
        <v>0</v>
      </c>
      <c r="CX58" s="188">
        <v>0</v>
      </c>
      <c r="CY58" s="188">
        <v>2348</v>
      </c>
      <c r="CZ58" s="188">
        <v>1190</v>
      </c>
      <c r="DA58" s="188">
        <v>0</v>
      </c>
      <c r="DB58" s="188">
        <v>0</v>
      </c>
      <c r="DC58" s="188">
        <v>1462</v>
      </c>
      <c r="DD58" s="188">
        <v>0</v>
      </c>
      <c r="DE58" s="188">
        <v>0</v>
      </c>
      <c r="DF58" s="188">
        <v>0</v>
      </c>
      <c r="DH58" s="188">
        <v>0</v>
      </c>
      <c r="DI58" s="188">
        <v>0</v>
      </c>
      <c r="DJ58" s="188">
        <v>2400</v>
      </c>
      <c r="DK58" s="188">
        <v>1086</v>
      </c>
      <c r="DL58" s="188">
        <v>0</v>
      </c>
      <c r="DM58" s="188">
        <v>0</v>
      </c>
      <c r="DN58" s="188">
        <f t="shared" si="21"/>
        <v>0</v>
      </c>
      <c r="DO58" s="188">
        <v>0</v>
      </c>
      <c r="DP58" s="188">
        <v>0</v>
      </c>
      <c r="DQ58" s="188">
        <v>0</v>
      </c>
      <c r="DS58" s="188">
        <v>0</v>
      </c>
      <c r="DT58" s="188">
        <v>0</v>
      </c>
      <c r="DU58" s="188">
        <v>1530</v>
      </c>
      <c r="DV58" s="188">
        <v>1116</v>
      </c>
      <c r="DW58" s="188">
        <v>0</v>
      </c>
      <c r="DX58" s="188">
        <v>0</v>
      </c>
      <c r="DY58" s="188">
        <v>1264</v>
      </c>
      <c r="DZ58" s="188">
        <v>0</v>
      </c>
      <c r="EA58" s="188">
        <v>0</v>
      </c>
      <c r="EB58" s="188">
        <v>0</v>
      </c>
      <c r="ED58" s="188">
        <v>0</v>
      </c>
      <c r="EE58" s="188">
        <v>0</v>
      </c>
      <c r="EF58" s="188">
        <v>1019</v>
      </c>
      <c r="EG58" s="188">
        <v>527</v>
      </c>
      <c r="EH58" s="188">
        <v>0</v>
      </c>
      <c r="EI58" s="188">
        <v>0</v>
      </c>
      <c r="EJ58" s="188">
        <v>1814</v>
      </c>
      <c r="EK58" s="188">
        <v>0</v>
      </c>
      <c r="EL58" s="188">
        <v>0</v>
      </c>
      <c r="EM58" s="188">
        <v>0</v>
      </c>
      <c r="EO58" s="188">
        <v>0</v>
      </c>
      <c r="EP58" s="188">
        <v>0</v>
      </c>
      <c r="EQ58" s="188">
        <v>4665</v>
      </c>
      <c r="ER58" s="188">
        <v>900</v>
      </c>
      <c r="ES58" s="188">
        <v>0</v>
      </c>
      <c r="ET58" s="188">
        <v>0</v>
      </c>
      <c r="EU58" s="188">
        <v>1329</v>
      </c>
      <c r="EV58" s="188">
        <v>0</v>
      </c>
      <c r="EW58" s="188">
        <v>0</v>
      </c>
      <c r="EX58" s="188">
        <v>0</v>
      </c>
      <c r="EZ58" s="188">
        <v>0</v>
      </c>
      <c r="FA58" s="188">
        <v>0</v>
      </c>
      <c r="FB58" s="188">
        <v>4209</v>
      </c>
      <c r="FC58" s="188">
        <v>1242</v>
      </c>
      <c r="FD58" s="188">
        <v>0</v>
      </c>
      <c r="FE58" s="188">
        <v>0</v>
      </c>
      <c r="FF58" s="188">
        <v>1071</v>
      </c>
      <c r="FG58" s="188">
        <v>0</v>
      </c>
      <c r="FH58" s="188">
        <v>0</v>
      </c>
      <c r="FI58" s="188">
        <v>0</v>
      </c>
      <c r="FK58" s="188">
        <v>0</v>
      </c>
      <c r="FL58" s="188">
        <v>0</v>
      </c>
      <c r="FM58" s="188">
        <v>5771</v>
      </c>
      <c r="FN58" s="188">
        <v>2030</v>
      </c>
      <c r="FO58" s="188">
        <v>0</v>
      </c>
      <c r="FP58" s="188">
        <v>0</v>
      </c>
      <c r="FQ58" s="188">
        <v>1097</v>
      </c>
      <c r="FR58" s="188">
        <v>0</v>
      </c>
      <c r="FS58" s="188">
        <v>0</v>
      </c>
      <c r="FT58" s="188">
        <v>0</v>
      </c>
      <c r="FV58" s="188">
        <v>0</v>
      </c>
      <c r="FW58" s="188">
        <v>0</v>
      </c>
      <c r="FX58" s="188">
        <v>1377</v>
      </c>
      <c r="FY58" s="188">
        <v>891</v>
      </c>
      <c r="FZ58" s="188">
        <v>0</v>
      </c>
      <c r="GA58" s="188">
        <v>0</v>
      </c>
      <c r="GB58" s="188">
        <v>1480</v>
      </c>
      <c r="GC58" s="188">
        <v>0</v>
      </c>
      <c r="GD58" s="188">
        <v>0</v>
      </c>
      <c r="GE58" s="188">
        <v>0</v>
      </c>
      <c r="GG58" s="188">
        <v>0</v>
      </c>
      <c r="GH58" s="188">
        <v>0</v>
      </c>
      <c r="GI58" s="188">
        <v>7428</v>
      </c>
      <c r="GJ58" s="188">
        <v>988</v>
      </c>
      <c r="GK58" s="188">
        <v>0</v>
      </c>
      <c r="GL58" s="188">
        <v>0</v>
      </c>
      <c r="GM58" s="188">
        <v>1271</v>
      </c>
      <c r="GN58" s="188">
        <v>0</v>
      </c>
      <c r="GO58" s="188">
        <v>0</v>
      </c>
      <c r="GP58" s="188">
        <v>0</v>
      </c>
      <c r="GR58" s="188">
        <v>0</v>
      </c>
      <c r="GS58" s="188">
        <v>0</v>
      </c>
      <c r="GT58" s="188">
        <v>1403</v>
      </c>
      <c r="GU58" s="188">
        <v>786</v>
      </c>
      <c r="GV58" s="188">
        <v>0</v>
      </c>
      <c r="GW58" s="188">
        <v>0</v>
      </c>
      <c r="GX58" s="188">
        <v>1386</v>
      </c>
      <c r="GY58" s="188">
        <v>0</v>
      </c>
      <c r="GZ58" s="188">
        <v>0</v>
      </c>
      <c r="HA58" s="188">
        <v>0</v>
      </c>
      <c r="HC58" s="188">
        <v>0</v>
      </c>
      <c r="HD58" s="188">
        <v>0</v>
      </c>
      <c r="HE58" s="188">
        <v>1422</v>
      </c>
      <c r="HF58" s="188">
        <v>436</v>
      </c>
      <c r="HG58" s="188">
        <v>0</v>
      </c>
      <c r="HH58" s="188">
        <v>0</v>
      </c>
      <c r="HI58" s="188">
        <v>1419</v>
      </c>
      <c r="HJ58" s="188">
        <v>0</v>
      </c>
      <c r="HK58" s="188">
        <v>0</v>
      </c>
      <c r="HL58" s="188">
        <v>0</v>
      </c>
      <c r="HN58" s="188">
        <v>0</v>
      </c>
      <c r="HO58" s="188">
        <v>0</v>
      </c>
      <c r="HP58" s="188">
        <v>1223</v>
      </c>
      <c r="HQ58" s="188">
        <v>407</v>
      </c>
      <c r="HR58" s="188">
        <v>0</v>
      </c>
      <c r="HS58" s="188">
        <v>0</v>
      </c>
      <c r="HT58" s="188">
        <v>1969</v>
      </c>
      <c r="HU58" s="188">
        <v>0</v>
      </c>
      <c r="HV58" s="188">
        <v>0</v>
      </c>
      <c r="HW58" s="188">
        <v>0</v>
      </c>
      <c r="HY58" s="188">
        <v>0</v>
      </c>
      <c r="HZ58" s="188">
        <v>0</v>
      </c>
      <c r="IA58" s="188">
        <v>6571</v>
      </c>
      <c r="IB58" s="188">
        <v>1904</v>
      </c>
      <c r="IC58" s="188">
        <v>0</v>
      </c>
      <c r="ID58" s="188">
        <v>0</v>
      </c>
      <c r="IE58" s="188">
        <v>1374</v>
      </c>
      <c r="IF58" s="188">
        <v>0</v>
      </c>
      <c r="IG58" s="188">
        <v>0</v>
      </c>
      <c r="IH58" s="188">
        <v>0</v>
      </c>
      <c r="IJ58" s="188">
        <v>0</v>
      </c>
      <c r="IK58" s="188">
        <v>0</v>
      </c>
      <c r="IL58" s="188">
        <v>1271</v>
      </c>
      <c r="IM58" s="188">
        <v>539</v>
      </c>
      <c r="IN58" s="188">
        <v>0</v>
      </c>
      <c r="IO58" s="188">
        <v>0</v>
      </c>
      <c r="IP58" s="188">
        <v>1859</v>
      </c>
      <c r="IQ58" s="188">
        <v>0</v>
      </c>
      <c r="IR58" s="188">
        <v>0</v>
      </c>
      <c r="IS58" s="188">
        <v>0</v>
      </c>
      <c r="IU58" s="188">
        <v>0</v>
      </c>
      <c r="IV58" s="188">
        <v>0</v>
      </c>
      <c r="IW58" s="188">
        <v>6489</v>
      </c>
      <c r="IX58" s="188">
        <v>1728</v>
      </c>
      <c r="IY58" s="188">
        <v>0</v>
      </c>
      <c r="IZ58" s="188">
        <v>0</v>
      </c>
      <c r="JA58" s="188">
        <v>1400</v>
      </c>
      <c r="JB58" s="188">
        <v>0</v>
      </c>
      <c r="JC58" s="188">
        <v>0</v>
      </c>
      <c r="JD58" s="188">
        <v>0</v>
      </c>
      <c r="JF58" s="188">
        <v>0</v>
      </c>
      <c r="JG58" s="188">
        <v>0</v>
      </c>
      <c r="JH58" s="188">
        <v>6777</v>
      </c>
      <c r="JI58" s="188">
        <v>2714</v>
      </c>
      <c r="JJ58" s="188">
        <v>0</v>
      </c>
      <c r="JK58" s="188">
        <v>0</v>
      </c>
      <c r="JL58" s="188">
        <v>1104</v>
      </c>
      <c r="JM58" s="188">
        <v>0</v>
      </c>
      <c r="JN58" s="188">
        <v>0</v>
      </c>
      <c r="JO58" s="188">
        <v>0</v>
      </c>
      <c r="JQ58" s="188">
        <v>0</v>
      </c>
      <c r="JR58" s="188">
        <v>0</v>
      </c>
      <c r="JS58" s="188">
        <v>1036</v>
      </c>
      <c r="JT58" s="188">
        <v>607</v>
      </c>
      <c r="JU58" s="188">
        <v>0</v>
      </c>
      <c r="JV58" s="188">
        <v>0</v>
      </c>
      <c r="JW58" s="188">
        <v>1878</v>
      </c>
      <c r="JX58" s="188">
        <v>0</v>
      </c>
      <c r="JY58" s="188">
        <v>0</v>
      </c>
      <c r="JZ58" s="188">
        <v>0</v>
      </c>
      <c r="KB58" s="188">
        <v>0</v>
      </c>
      <c r="KC58" s="188">
        <v>0</v>
      </c>
      <c r="KD58" s="188">
        <v>7974</v>
      </c>
      <c r="KE58" s="188">
        <v>1510</v>
      </c>
      <c r="KF58" s="188">
        <v>0</v>
      </c>
      <c r="KG58" s="188">
        <v>0</v>
      </c>
      <c r="KH58" s="188">
        <v>1289</v>
      </c>
      <c r="KI58" s="188">
        <v>0</v>
      </c>
      <c r="KJ58" s="188">
        <v>0</v>
      </c>
      <c r="KK58" s="188">
        <v>0</v>
      </c>
      <c r="KM58" s="188">
        <v>0</v>
      </c>
      <c r="KN58" s="188">
        <v>0</v>
      </c>
      <c r="KO58" s="188">
        <v>6767</v>
      </c>
      <c r="KP58" s="188">
        <v>959</v>
      </c>
      <c r="KQ58" s="188">
        <v>0</v>
      </c>
      <c r="KR58" s="188">
        <v>0</v>
      </c>
      <c r="KS58" s="188">
        <v>1021</v>
      </c>
      <c r="KT58" s="188">
        <v>0</v>
      </c>
      <c r="KU58" s="188">
        <v>0</v>
      </c>
      <c r="KV58" s="188">
        <v>0</v>
      </c>
      <c r="KX58" s="188">
        <v>0</v>
      </c>
      <c r="KY58" s="188">
        <v>0</v>
      </c>
      <c r="KZ58" s="188">
        <v>837</v>
      </c>
      <c r="LA58" s="188">
        <v>736</v>
      </c>
      <c r="LB58" s="188">
        <v>0</v>
      </c>
      <c r="LC58" s="188">
        <v>0</v>
      </c>
      <c r="LD58" s="188">
        <v>1742</v>
      </c>
      <c r="LE58" s="188">
        <v>0</v>
      </c>
      <c r="LF58" s="188">
        <v>0</v>
      </c>
      <c r="LG58" s="188">
        <v>0</v>
      </c>
      <c r="LI58" s="188">
        <v>0</v>
      </c>
      <c r="LJ58" s="188">
        <v>0</v>
      </c>
      <c r="LK58" s="188">
        <v>6783</v>
      </c>
      <c r="LL58" s="188">
        <v>857</v>
      </c>
      <c r="LM58" s="188">
        <v>0</v>
      </c>
      <c r="LN58" s="188">
        <v>0</v>
      </c>
      <c r="LO58" s="188">
        <v>1056</v>
      </c>
      <c r="LP58" s="188">
        <v>0</v>
      </c>
      <c r="LQ58" s="188">
        <v>0</v>
      </c>
      <c r="LR58" s="188">
        <v>0</v>
      </c>
      <c r="LT58" s="188">
        <v>0</v>
      </c>
      <c r="LU58" s="188">
        <v>0</v>
      </c>
      <c r="LV58" s="188">
        <v>1228</v>
      </c>
      <c r="LW58" s="188">
        <v>1784</v>
      </c>
      <c r="LX58" s="188">
        <v>0</v>
      </c>
      <c r="LY58" s="188">
        <v>0</v>
      </c>
      <c r="LZ58" s="188">
        <v>1760</v>
      </c>
      <c r="MA58" s="188">
        <v>0</v>
      </c>
      <c r="MB58" s="188">
        <v>0</v>
      </c>
      <c r="MC58" s="188">
        <v>0</v>
      </c>
    </row>
    <row r="59" spans="2:341">
      <c r="B59" s="208">
        <f t="shared" si="11"/>
        <v>0</v>
      </c>
      <c r="C59" s="208">
        <f t="shared" si="12"/>
        <v>0</v>
      </c>
      <c r="D59" s="208">
        <f t="shared" si="13"/>
        <v>3902.6666666666665</v>
      </c>
      <c r="E59" s="208">
        <f t="shared" si="14"/>
        <v>1209.9333333333334</v>
      </c>
      <c r="F59" s="208">
        <f t="shared" si="15"/>
        <v>0</v>
      </c>
      <c r="G59" s="208">
        <f t="shared" si="16"/>
        <v>0</v>
      </c>
      <c r="H59" s="208">
        <f t="shared" si="17"/>
        <v>1371.6333333333334</v>
      </c>
      <c r="I59" s="208">
        <f t="shared" si="18"/>
        <v>0</v>
      </c>
      <c r="J59" s="208">
        <f t="shared" si="19"/>
        <v>0</v>
      </c>
      <c r="K59" s="208">
        <f t="shared" si="20"/>
        <v>0</v>
      </c>
      <c r="M59" s="188">
        <v>0</v>
      </c>
      <c r="N59" s="188">
        <v>0</v>
      </c>
      <c r="O59" s="188">
        <v>1337</v>
      </c>
      <c r="P59" s="188">
        <v>757</v>
      </c>
      <c r="Q59" s="188">
        <v>0</v>
      </c>
      <c r="R59" s="188">
        <v>0</v>
      </c>
      <c r="S59" s="188">
        <v>1748</v>
      </c>
      <c r="T59" s="188">
        <v>0</v>
      </c>
      <c r="U59" s="188">
        <v>0</v>
      </c>
      <c r="V59" s="188">
        <v>0</v>
      </c>
      <c r="X59" s="188">
        <v>0</v>
      </c>
      <c r="Y59" s="188">
        <v>0</v>
      </c>
      <c r="Z59" s="188">
        <v>2232</v>
      </c>
      <c r="AA59" s="188">
        <v>1210</v>
      </c>
      <c r="AB59" s="188">
        <v>0</v>
      </c>
      <c r="AC59" s="188">
        <v>0</v>
      </c>
      <c r="AD59" s="188">
        <v>1214</v>
      </c>
      <c r="AE59" s="188">
        <v>0</v>
      </c>
      <c r="AF59" s="188">
        <v>0</v>
      </c>
      <c r="AG59" s="188">
        <v>0</v>
      </c>
      <c r="AI59" s="188">
        <v>0</v>
      </c>
      <c r="AJ59" s="188">
        <v>0</v>
      </c>
      <c r="AK59" s="188">
        <v>7916</v>
      </c>
      <c r="AL59" s="188">
        <v>1120</v>
      </c>
      <c r="AM59" s="188">
        <v>0</v>
      </c>
      <c r="AN59" s="188">
        <v>0</v>
      </c>
      <c r="AO59" s="188">
        <v>997</v>
      </c>
      <c r="AP59" s="188">
        <v>0</v>
      </c>
      <c r="AQ59" s="188">
        <v>0</v>
      </c>
      <c r="AR59" s="188">
        <v>0</v>
      </c>
      <c r="AT59" s="188">
        <v>0</v>
      </c>
      <c r="AU59" s="188">
        <v>0</v>
      </c>
      <c r="AV59" s="188">
        <v>2309</v>
      </c>
      <c r="AW59" s="188">
        <v>1034</v>
      </c>
      <c r="AX59" s="188">
        <v>0</v>
      </c>
      <c r="AY59" s="188">
        <v>0</v>
      </c>
      <c r="AZ59" s="188">
        <v>1686</v>
      </c>
      <c r="BA59" s="188">
        <v>0</v>
      </c>
      <c r="BB59" s="188">
        <v>0</v>
      </c>
      <c r="BC59" s="188">
        <v>0</v>
      </c>
      <c r="BE59" s="188">
        <v>0</v>
      </c>
      <c r="BF59" s="188">
        <v>0</v>
      </c>
      <c r="BG59" s="188">
        <v>6818</v>
      </c>
      <c r="BH59" s="188">
        <v>2218</v>
      </c>
      <c r="BI59" s="188">
        <v>0</v>
      </c>
      <c r="BJ59" s="188">
        <v>0</v>
      </c>
      <c r="BK59" s="188">
        <v>1341</v>
      </c>
      <c r="BL59" s="188">
        <v>0</v>
      </c>
      <c r="BM59" s="188">
        <v>0</v>
      </c>
      <c r="BN59" s="188">
        <v>0</v>
      </c>
      <c r="BP59" s="188">
        <v>0</v>
      </c>
      <c r="BQ59" s="188">
        <v>0</v>
      </c>
      <c r="BR59" s="188">
        <v>1124</v>
      </c>
      <c r="BS59" s="188">
        <v>1003</v>
      </c>
      <c r="BT59" s="188">
        <v>0</v>
      </c>
      <c r="BU59" s="188">
        <v>0</v>
      </c>
      <c r="BV59" s="188">
        <v>1682</v>
      </c>
      <c r="BW59" s="188">
        <v>0</v>
      </c>
      <c r="BX59" s="188">
        <v>0</v>
      </c>
      <c r="BY59" s="188">
        <v>0</v>
      </c>
      <c r="CA59" s="188">
        <v>0</v>
      </c>
      <c r="CB59" s="188">
        <v>0</v>
      </c>
      <c r="CC59" s="188">
        <v>8118</v>
      </c>
      <c r="CD59" s="188">
        <v>1424</v>
      </c>
      <c r="CE59" s="188">
        <v>0</v>
      </c>
      <c r="CF59" s="188">
        <v>0</v>
      </c>
      <c r="CG59" s="188">
        <v>1065</v>
      </c>
      <c r="CH59" s="188">
        <v>0</v>
      </c>
      <c r="CI59" s="188">
        <v>0</v>
      </c>
      <c r="CJ59" s="188">
        <v>0</v>
      </c>
      <c r="CL59" s="188">
        <v>0</v>
      </c>
      <c r="CM59" s="188">
        <v>0</v>
      </c>
      <c r="CN59" s="188">
        <v>6495</v>
      </c>
      <c r="CO59" s="188">
        <v>2394</v>
      </c>
      <c r="CP59" s="188">
        <v>0</v>
      </c>
      <c r="CQ59" s="188">
        <v>0</v>
      </c>
      <c r="CR59" s="188">
        <v>1131</v>
      </c>
      <c r="CS59" s="188">
        <v>0</v>
      </c>
      <c r="CT59" s="188">
        <v>0</v>
      </c>
      <c r="CU59" s="188">
        <v>0</v>
      </c>
      <c r="CW59" s="188">
        <v>0</v>
      </c>
      <c r="CX59" s="188">
        <v>0</v>
      </c>
      <c r="CY59" s="188">
        <v>2337</v>
      </c>
      <c r="CZ59" s="188">
        <v>1174</v>
      </c>
      <c r="DA59" s="188">
        <v>0</v>
      </c>
      <c r="DB59" s="188">
        <v>0</v>
      </c>
      <c r="DC59" s="188">
        <v>1517</v>
      </c>
      <c r="DD59" s="188">
        <v>0</v>
      </c>
      <c r="DE59" s="188">
        <v>0</v>
      </c>
      <c r="DF59" s="188">
        <v>0</v>
      </c>
      <c r="DH59" s="188">
        <v>0</v>
      </c>
      <c r="DI59" s="188">
        <v>0</v>
      </c>
      <c r="DJ59" s="188">
        <v>2401</v>
      </c>
      <c r="DK59" s="188">
        <v>1097</v>
      </c>
      <c r="DL59" s="188">
        <v>0</v>
      </c>
      <c r="DM59" s="188">
        <v>0</v>
      </c>
      <c r="DN59" s="188">
        <f t="shared" si="21"/>
        <v>0</v>
      </c>
      <c r="DO59" s="188">
        <v>0</v>
      </c>
      <c r="DP59" s="188">
        <v>0</v>
      </c>
      <c r="DQ59" s="188">
        <v>0</v>
      </c>
      <c r="DS59" s="188">
        <v>0</v>
      </c>
      <c r="DT59" s="188">
        <v>0</v>
      </c>
      <c r="DU59" s="188">
        <v>1487</v>
      </c>
      <c r="DV59" s="188">
        <v>1105</v>
      </c>
      <c r="DW59" s="188">
        <v>0</v>
      </c>
      <c r="DX59" s="188">
        <v>0</v>
      </c>
      <c r="DY59" s="188">
        <v>1264</v>
      </c>
      <c r="DZ59" s="188">
        <v>0</v>
      </c>
      <c r="EA59" s="188">
        <v>0</v>
      </c>
      <c r="EB59" s="188">
        <v>0</v>
      </c>
      <c r="ED59" s="188">
        <v>0</v>
      </c>
      <c r="EE59" s="188">
        <v>0</v>
      </c>
      <c r="EF59" s="188">
        <v>985</v>
      </c>
      <c r="EG59" s="188">
        <v>531</v>
      </c>
      <c r="EH59" s="188">
        <v>0</v>
      </c>
      <c r="EI59" s="188">
        <v>0</v>
      </c>
      <c r="EJ59" s="188">
        <v>1856</v>
      </c>
      <c r="EK59" s="188">
        <v>0</v>
      </c>
      <c r="EL59" s="188">
        <v>0</v>
      </c>
      <c r="EM59" s="188">
        <v>0</v>
      </c>
      <c r="EO59" s="188">
        <v>0</v>
      </c>
      <c r="EP59" s="188">
        <v>0</v>
      </c>
      <c r="EQ59" s="188">
        <v>4801</v>
      </c>
      <c r="ER59" s="188">
        <v>911</v>
      </c>
      <c r="ES59" s="188">
        <v>0</v>
      </c>
      <c r="ET59" s="188">
        <v>0</v>
      </c>
      <c r="EU59" s="188">
        <v>1340</v>
      </c>
      <c r="EV59" s="188">
        <v>0</v>
      </c>
      <c r="EW59" s="188">
        <v>0</v>
      </c>
      <c r="EX59" s="188">
        <v>0</v>
      </c>
      <c r="EZ59" s="188">
        <v>0</v>
      </c>
      <c r="FA59" s="188">
        <v>0</v>
      </c>
      <c r="FB59" s="188">
        <v>4207</v>
      </c>
      <c r="FC59" s="188">
        <v>1278</v>
      </c>
      <c r="FD59" s="188">
        <v>0</v>
      </c>
      <c r="FE59" s="188">
        <v>0</v>
      </c>
      <c r="FF59" s="188">
        <v>1071</v>
      </c>
      <c r="FG59" s="188">
        <v>0</v>
      </c>
      <c r="FH59" s="188">
        <v>0</v>
      </c>
      <c r="FI59" s="188">
        <v>0</v>
      </c>
      <c r="FK59" s="188">
        <v>0</v>
      </c>
      <c r="FL59" s="188">
        <v>0</v>
      </c>
      <c r="FM59" s="188">
        <v>5746</v>
      </c>
      <c r="FN59" s="188">
        <v>2067</v>
      </c>
      <c r="FO59" s="188">
        <v>0</v>
      </c>
      <c r="FP59" s="188">
        <v>0</v>
      </c>
      <c r="FQ59" s="188">
        <v>1097</v>
      </c>
      <c r="FR59" s="188">
        <v>0</v>
      </c>
      <c r="FS59" s="188">
        <v>0</v>
      </c>
      <c r="FT59" s="188">
        <v>0</v>
      </c>
      <c r="FV59" s="188">
        <v>0</v>
      </c>
      <c r="FW59" s="188">
        <v>0</v>
      </c>
      <c r="FX59" s="188">
        <v>1387</v>
      </c>
      <c r="FY59" s="188">
        <v>901</v>
      </c>
      <c r="FZ59" s="188">
        <v>0</v>
      </c>
      <c r="GA59" s="188">
        <v>0</v>
      </c>
      <c r="GB59" s="188">
        <v>1480</v>
      </c>
      <c r="GC59" s="188">
        <v>0</v>
      </c>
      <c r="GD59" s="188">
        <v>0</v>
      </c>
      <c r="GE59" s="188">
        <v>0</v>
      </c>
      <c r="GG59" s="188">
        <v>0</v>
      </c>
      <c r="GH59" s="188">
        <v>0</v>
      </c>
      <c r="GI59" s="188">
        <v>7483</v>
      </c>
      <c r="GJ59" s="188">
        <v>992</v>
      </c>
      <c r="GK59" s="188">
        <v>0</v>
      </c>
      <c r="GL59" s="188">
        <v>0</v>
      </c>
      <c r="GM59" s="188">
        <v>1271</v>
      </c>
      <c r="GN59" s="188">
        <v>0</v>
      </c>
      <c r="GO59" s="188">
        <v>0</v>
      </c>
      <c r="GP59" s="188">
        <v>0</v>
      </c>
      <c r="GR59" s="188">
        <v>0</v>
      </c>
      <c r="GS59" s="188">
        <v>0</v>
      </c>
      <c r="GT59" s="188">
        <v>1397</v>
      </c>
      <c r="GU59" s="188">
        <v>865</v>
      </c>
      <c r="GV59" s="188">
        <v>0</v>
      </c>
      <c r="GW59" s="188">
        <v>0</v>
      </c>
      <c r="GX59" s="188">
        <v>1386</v>
      </c>
      <c r="GY59" s="188">
        <v>0</v>
      </c>
      <c r="GZ59" s="188">
        <v>0</v>
      </c>
      <c r="HA59" s="188">
        <v>0</v>
      </c>
      <c r="HC59" s="188">
        <v>0</v>
      </c>
      <c r="HD59" s="188">
        <v>0</v>
      </c>
      <c r="HE59" s="188">
        <v>1403</v>
      </c>
      <c r="HF59" s="188">
        <v>438</v>
      </c>
      <c r="HG59" s="188">
        <v>0</v>
      </c>
      <c r="HH59" s="188">
        <v>0</v>
      </c>
      <c r="HI59" s="188">
        <v>1443</v>
      </c>
      <c r="HJ59" s="188">
        <v>0</v>
      </c>
      <c r="HK59" s="188">
        <v>0</v>
      </c>
      <c r="HL59" s="188">
        <v>0</v>
      </c>
      <c r="HN59" s="188">
        <v>0</v>
      </c>
      <c r="HO59" s="188">
        <v>0</v>
      </c>
      <c r="HP59" s="188">
        <v>1238</v>
      </c>
      <c r="HQ59" s="188">
        <v>434</v>
      </c>
      <c r="HR59" s="188">
        <v>0</v>
      </c>
      <c r="HS59" s="188">
        <v>0</v>
      </c>
      <c r="HT59" s="188">
        <v>1989</v>
      </c>
      <c r="HU59" s="188">
        <v>0</v>
      </c>
      <c r="HV59" s="188">
        <v>0</v>
      </c>
      <c r="HW59" s="188">
        <v>0</v>
      </c>
      <c r="HY59" s="188">
        <v>0</v>
      </c>
      <c r="HZ59" s="188">
        <v>0</v>
      </c>
      <c r="IA59" s="188">
        <v>6492</v>
      </c>
      <c r="IB59" s="188">
        <v>1962</v>
      </c>
      <c r="IC59" s="188">
        <v>0</v>
      </c>
      <c r="ID59" s="188">
        <v>0</v>
      </c>
      <c r="IE59" s="188">
        <v>1374</v>
      </c>
      <c r="IF59" s="188">
        <v>0</v>
      </c>
      <c r="IG59" s="188">
        <v>0</v>
      </c>
      <c r="IH59" s="188">
        <v>0</v>
      </c>
      <c r="IJ59" s="188">
        <v>0</v>
      </c>
      <c r="IK59" s="188">
        <v>0</v>
      </c>
      <c r="IL59" s="188">
        <v>1386</v>
      </c>
      <c r="IM59" s="188">
        <v>551</v>
      </c>
      <c r="IN59" s="188">
        <v>0</v>
      </c>
      <c r="IO59" s="188">
        <v>0</v>
      </c>
      <c r="IP59" s="188">
        <v>1882</v>
      </c>
      <c r="IQ59" s="188">
        <v>0</v>
      </c>
      <c r="IR59" s="188">
        <v>0</v>
      </c>
      <c r="IS59" s="188">
        <v>0</v>
      </c>
      <c r="IU59" s="188">
        <v>0</v>
      </c>
      <c r="IV59" s="188">
        <v>0</v>
      </c>
      <c r="IW59" s="188">
        <v>6498</v>
      </c>
      <c r="IX59" s="188">
        <v>1718</v>
      </c>
      <c r="IY59" s="188">
        <v>0</v>
      </c>
      <c r="IZ59" s="188">
        <v>0</v>
      </c>
      <c r="JA59" s="188">
        <v>1400</v>
      </c>
      <c r="JB59" s="188">
        <v>0</v>
      </c>
      <c r="JC59" s="188">
        <v>0</v>
      </c>
      <c r="JD59" s="188">
        <v>0</v>
      </c>
      <c r="JF59" s="188">
        <v>0</v>
      </c>
      <c r="JG59" s="188">
        <v>0</v>
      </c>
      <c r="JH59" s="188">
        <v>6774</v>
      </c>
      <c r="JI59" s="188">
        <v>2695</v>
      </c>
      <c r="JJ59" s="188">
        <v>0</v>
      </c>
      <c r="JK59" s="188">
        <v>0</v>
      </c>
      <c r="JL59" s="188">
        <v>1104</v>
      </c>
      <c r="JM59" s="188">
        <v>0</v>
      </c>
      <c r="JN59" s="188">
        <v>0</v>
      </c>
      <c r="JO59" s="188">
        <v>0</v>
      </c>
      <c r="JQ59" s="188">
        <v>0</v>
      </c>
      <c r="JR59" s="188">
        <v>0</v>
      </c>
      <c r="JS59" s="188">
        <v>1058</v>
      </c>
      <c r="JT59" s="188">
        <v>594</v>
      </c>
      <c r="JU59" s="188">
        <v>0</v>
      </c>
      <c r="JV59" s="188">
        <v>0</v>
      </c>
      <c r="JW59" s="188">
        <v>1908</v>
      </c>
      <c r="JX59" s="188">
        <v>0</v>
      </c>
      <c r="JY59" s="188">
        <v>0</v>
      </c>
      <c r="JZ59" s="188">
        <v>0</v>
      </c>
      <c r="KB59" s="188">
        <v>0</v>
      </c>
      <c r="KC59" s="188">
        <v>0</v>
      </c>
      <c r="KD59" s="188">
        <v>8032</v>
      </c>
      <c r="KE59" s="188">
        <v>1497</v>
      </c>
      <c r="KF59" s="188">
        <v>0</v>
      </c>
      <c r="KG59" s="188">
        <v>0</v>
      </c>
      <c r="KH59" s="188">
        <v>1289</v>
      </c>
      <c r="KI59" s="188">
        <v>0</v>
      </c>
      <c r="KJ59" s="188">
        <v>0</v>
      </c>
      <c r="KK59" s="188">
        <v>0</v>
      </c>
      <c r="KM59" s="188">
        <v>0</v>
      </c>
      <c r="KN59" s="188">
        <v>0</v>
      </c>
      <c r="KO59" s="188">
        <v>6733</v>
      </c>
      <c r="KP59" s="188">
        <v>945</v>
      </c>
      <c r="KQ59" s="188">
        <v>0</v>
      </c>
      <c r="KR59" s="188">
        <v>0</v>
      </c>
      <c r="KS59" s="188">
        <v>1021</v>
      </c>
      <c r="KT59" s="188">
        <v>0</v>
      </c>
      <c r="KU59" s="188">
        <v>0</v>
      </c>
      <c r="KV59" s="188">
        <v>0</v>
      </c>
      <c r="KX59" s="188">
        <v>0</v>
      </c>
      <c r="KY59" s="188">
        <v>0</v>
      </c>
      <c r="KZ59" s="188">
        <v>846</v>
      </c>
      <c r="LA59" s="188">
        <v>682</v>
      </c>
      <c r="LB59" s="188">
        <v>0</v>
      </c>
      <c r="LC59" s="188">
        <v>0</v>
      </c>
      <c r="LD59" s="188">
        <v>1756</v>
      </c>
      <c r="LE59" s="188">
        <v>0</v>
      </c>
      <c r="LF59" s="188">
        <v>0</v>
      </c>
      <c r="LG59" s="188">
        <v>0</v>
      </c>
      <c r="LI59" s="188">
        <v>0</v>
      </c>
      <c r="LJ59" s="188">
        <v>0</v>
      </c>
      <c r="LK59" s="188">
        <v>6816</v>
      </c>
      <c r="LL59" s="188">
        <v>889</v>
      </c>
      <c r="LM59" s="188">
        <v>0</v>
      </c>
      <c r="LN59" s="188">
        <v>0</v>
      </c>
      <c r="LO59" s="188">
        <v>1056</v>
      </c>
      <c r="LP59" s="188">
        <v>0</v>
      </c>
      <c r="LQ59" s="188">
        <v>0</v>
      </c>
      <c r="LR59" s="188">
        <v>0</v>
      </c>
      <c r="LT59" s="188">
        <v>0</v>
      </c>
      <c r="LU59" s="188">
        <v>0</v>
      </c>
      <c r="LV59" s="188">
        <v>1224</v>
      </c>
      <c r="LW59" s="188">
        <v>1812</v>
      </c>
      <c r="LX59" s="188">
        <v>0</v>
      </c>
      <c r="LY59" s="188">
        <v>0</v>
      </c>
      <c r="LZ59" s="188">
        <v>1781</v>
      </c>
      <c r="MA59" s="188">
        <v>0</v>
      </c>
      <c r="MB59" s="188">
        <v>0</v>
      </c>
      <c r="MC59" s="188">
        <v>0</v>
      </c>
    </row>
    <row r="60" spans="2:341">
      <c r="B60" s="208">
        <f t="shared" si="11"/>
        <v>0</v>
      </c>
      <c r="C60" s="208">
        <f t="shared" si="12"/>
        <v>0</v>
      </c>
      <c r="D60" s="208">
        <f t="shared" si="13"/>
        <v>3908.8333333333335</v>
      </c>
      <c r="E60" s="208">
        <f t="shared" si="14"/>
        <v>1214.6333333333334</v>
      </c>
      <c r="F60" s="208">
        <f t="shared" si="15"/>
        <v>0</v>
      </c>
      <c r="G60" s="208">
        <f t="shared" si="16"/>
        <v>0</v>
      </c>
      <c r="H60" s="208">
        <f t="shared" si="17"/>
        <v>1386.5</v>
      </c>
      <c r="I60" s="208">
        <f t="shared" si="18"/>
        <v>0</v>
      </c>
      <c r="J60" s="208">
        <f t="shared" si="19"/>
        <v>0</v>
      </c>
      <c r="K60" s="208">
        <f t="shared" si="20"/>
        <v>0</v>
      </c>
      <c r="M60" s="188">
        <v>0</v>
      </c>
      <c r="N60" s="188">
        <v>0</v>
      </c>
      <c r="O60" s="188">
        <v>1345</v>
      </c>
      <c r="P60" s="188">
        <v>727</v>
      </c>
      <c r="Q60" s="188">
        <v>0</v>
      </c>
      <c r="R60" s="188">
        <v>0</v>
      </c>
      <c r="S60" s="188">
        <v>1796</v>
      </c>
      <c r="T60" s="188">
        <v>0</v>
      </c>
      <c r="U60" s="188">
        <v>0</v>
      </c>
      <c r="V60" s="188">
        <v>0</v>
      </c>
      <c r="X60" s="188">
        <v>0</v>
      </c>
      <c r="Y60" s="188">
        <v>0</v>
      </c>
      <c r="Z60" s="188">
        <v>2236</v>
      </c>
      <c r="AA60" s="188">
        <v>1215</v>
      </c>
      <c r="AB60" s="188">
        <v>0</v>
      </c>
      <c r="AC60" s="188">
        <v>0</v>
      </c>
      <c r="AD60" s="188">
        <v>1214</v>
      </c>
      <c r="AE60" s="188">
        <v>0</v>
      </c>
      <c r="AF60" s="188">
        <v>0</v>
      </c>
      <c r="AG60" s="188">
        <v>0</v>
      </c>
      <c r="AI60" s="188">
        <v>0</v>
      </c>
      <c r="AJ60" s="188">
        <v>0</v>
      </c>
      <c r="AK60" s="188">
        <v>7940</v>
      </c>
      <c r="AL60" s="188">
        <v>1138</v>
      </c>
      <c r="AM60" s="188">
        <v>0</v>
      </c>
      <c r="AN60" s="188">
        <v>0</v>
      </c>
      <c r="AO60" s="188">
        <v>997</v>
      </c>
      <c r="AP60" s="188">
        <v>0</v>
      </c>
      <c r="AQ60" s="188">
        <v>0</v>
      </c>
      <c r="AR60" s="188">
        <v>0</v>
      </c>
      <c r="AT60" s="188">
        <v>0</v>
      </c>
      <c r="AU60" s="188">
        <v>0</v>
      </c>
      <c r="AV60" s="188">
        <v>2311</v>
      </c>
      <c r="AW60" s="188">
        <v>1075</v>
      </c>
      <c r="AX60" s="188">
        <v>0</v>
      </c>
      <c r="AY60" s="188">
        <v>0</v>
      </c>
      <c r="AZ60" s="188">
        <v>1719</v>
      </c>
      <c r="BA60" s="188">
        <v>0</v>
      </c>
      <c r="BB60" s="188">
        <v>0</v>
      </c>
      <c r="BC60" s="188">
        <v>0</v>
      </c>
      <c r="BE60" s="188">
        <v>0</v>
      </c>
      <c r="BF60" s="188">
        <v>0</v>
      </c>
      <c r="BG60" s="188">
        <v>6738</v>
      </c>
      <c r="BH60" s="188">
        <v>2208</v>
      </c>
      <c r="BI60" s="188">
        <v>0</v>
      </c>
      <c r="BJ60" s="188">
        <v>0</v>
      </c>
      <c r="BK60" s="188">
        <v>1341</v>
      </c>
      <c r="BL60" s="188">
        <v>0</v>
      </c>
      <c r="BM60" s="188">
        <v>0</v>
      </c>
      <c r="BN60" s="188">
        <v>0</v>
      </c>
      <c r="BP60" s="188">
        <v>0</v>
      </c>
      <c r="BQ60" s="188">
        <v>0</v>
      </c>
      <c r="BR60" s="188">
        <v>1138</v>
      </c>
      <c r="BS60" s="188">
        <v>1046</v>
      </c>
      <c r="BT60" s="188">
        <v>0</v>
      </c>
      <c r="BU60" s="188">
        <v>0</v>
      </c>
      <c r="BV60" s="188">
        <v>1707</v>
      </c>
      <c r="BW60" s="188">
        <v>0</v>
      </c>
      <c r="BX60" s="188">
        <v>0</v>
      </c>
      <c r="BY60" s="188">
        <v>0</v>
      </c>
      <c r="CA60" s="188">
        <v>0</v>
      </c>
      <c r="CB60" s="188">
        <v>0</v>
      </c>
      <c r="CC60" s="188">
        <v>8126</v>
      </c>
      <c r="CD60" s="188">
        <v>1452</v>
      </c>
      <c r="CE60" s="188">
        <v>0</v>
      </c>
      <c r="CF60" s="188">
        <v>0</v>
      </c>
      <c r="CG60" s="188">
        <v>1065</v>
      </c>
      <c r="CH60" s="188">
        <v>0</v>
      </c>
      <c r="CI60" s="188">
        <v>0</v>
      </c>
      <c r="CJ60" s="188">
        <v>0</v>
      </c>
      <c r="CL60" s="188">
        <v>0</v>
      </c>
      <c r="CM60" s="188">
        <v>0</v>
      </c>
      <c r="CN60" s="188">
        <v>6524</v>
      </c>
      <c r="CO60" s="188">
        <v>2488</v>
      </c>
      <c r="CP60" s="188">
        <v>0</v>
      </c>
      <c r="CQ60" s="188">
        <v>0</v>
      </c>
      <c r="CR60" s="188">
        <v>1131</v>
      </c>
      <c r="CS60" s="188">
        <v>0</v>
      </c>
      <c r="CT60" s="188">
        <v>0</v>
      </c>
      <c r="CU60" s="188">
        <v>0</v>
      </c>
      <c r="CW60" s="188">
        <v>0</v>
      </c>
      <c r="CX60" s="188">
        <v>0</v>
      </c>
      <c r="CY60" s="188">
        <v>2300</v>
      </c>
      <c r="CZ60" s="188">
        <v>1140</v>
      </c>
      <c r="DA60" s="188">
        <v>0</v>
      </c>
      <c r="DB60" s="188">
        <v>0</v>
      </c>
      <c r="DC60" s="188">
        <v>1573</v>
      </c>
      <c r="DD60" s="188">
        <v>0</v>
      </c>
      <c r="DE60" s="188">
        <v>0</v>
      </c>
      <c r="DF60" s="188">
        <v>0</v>
      </c>
      <c r="DH60" s="188">
        <v>0</v>
      </c>
      <c r="DI60" s="188">
        <v>0</v>
      </c>
      <c r="DJ60" s="188">
        <v>2406</v>
      </c>
      <c r="DK60" s="188">
        <v>1154</v>
      </c>
      <c r="DL60" s="188">
        <v>0</v>
      </c>
      <c r="DM60" s="188">
        <v>0</v>
      </c>
      <c r="DN60" s="188">
        <f t="shared" si="21"/>
        <v>0</v>
      </c>
      <c r="DO60" s="188">
        <v>0</v>
      </c>
      <c r="DP60" s="188">
        <v>0</v>
      </c>
      <c r="DQ60" s="188">
        <v>0</v>
      </c>
      <c r="DS60" s="188">
        <v>0</v>
      </c>
      <c r="DT60" s="188">
        <v>0</v>
      </c>
      <c r="DU60" s="188">
        <v>1449</v>
      </c>
      <c r="DV60" s="188">
        <v>1026</v>
      </c>
      <c r="DW60" s="188">
        <v>0</v>
      </c>
      <c r="DX60" s="188">
        <v>0</v>
      </c>
      <c r="DY60" s="188">
        <v>1264</v>
      </c>
      <c r="DZ60" s="188">
        <v>0</v>
      </c>
      <c r="EA60" s="188">
        <v>0</v>
      </c>
      <c r="EB60" s="188">
        <v>0</v>
      </c>
      <c r="ED60" s="188">
        <v>0</v>
      </c>
      <c r="EE60" s="188">
        <v>0</v>
      </c>
      <c r="EF60" s="188">
        <v>969</v>
      </c>
      <c r="EG60" s="188">
        <v>521</v>
      </c>
      <c r="EH60" s="188">
        <v>0</v>
      </c>
      <c r="EI60" s="188">
        <v>0</v>
      </c>
      <c r="EJ60" s="188">
        <v>1931</v>
      </c>
      <c r="EK60" s="188">
        <v>0</v>
      </c>
      <c r="EL60" s="188">
        <v>0</v>
      </c>
      <c r="EM60" s="188">
        <v>0</v>
      </c>
      <c r="EO60" s="188">
        <v>0</v>
      </c>
      <c r="EP60" s="188">
        <v>0</v>
      </c>
      <c r="EQ60" s="188">
        <v>4992</v>
      </c>
      <c r="ER60" s="188">
        <v>942</v>
      </c>
      <c r="ES60" s="188">
        <v>0</v>
      </c>
      <c r="ET60" s="188">
        <v>0</v>
      </c>
      <c r="EU60" s="188">
        <v>1349</v>
      </c>
      <c r="EV60" s="188">
        <v>0</v>
      </c>
      <c r="EW60" s="188">
        <v>0</v>
      </c>
      <c r="EX60" s="188">
        <v>0</v>
      </c>
      <c r="EZ60" s="188">
        <v>0</v>
      </c>
      <c r="FA60" s="188">
        <v>0</v>
      </c>
      <c r="FB60" s="188">
        <v>4242</v>
      </c>
      <c r="FC60" s="188">
        <v>1385</v>
      </c>
      <c r="FD60" s="188">
        <v>0</v>
      </c>
      <c r="FE60" s="188">
        <v>0</v>
      </c>
      <c r="FF60" s="188">
        <v>1071</v>
      </c>
      <c r="FG60" s="188">
        <v>0</v>
      </c>
      <c r="FH60" s="188">
        <v>0</v>
      </c>
      <c r="FI60" s="188">
        <v>0</v>
      </c>
      <c r="FK60" s="188">
        <v>0</v>
      </c>
      <c r="FL60" s="188">
        <v>0</v>
      </c>
      <c r="FM60" s="188">
        <v>5694</v>
      </c>
      <c r="FN60" s="188">
        <v>2031</v>
      </c>
      <c r="FO60" s="188">
        <v>0</v>
      </c>
      <c r="FP60" s="188">
        <v>0</v>
      </c>
      <c r="FQ60" s="188">
        <v>1097</v>
      </c>
      <c r="FR60" s="188">
        <v>0</v>
      </c>
      <c r="FS60" s="188">
        <v>0</v>
      </c>
      <c r="FT60" s="188">
        <v>0</v>
      </c>
      <c r="FV60" s="188">
        <v>0</v>
      </c>
      <c r="FW60" s="188">
        <v>0</v>
      </c>
      <c r="FX60" s="188">
        <v>1389</v>
      </c>
      <c r="FY60" s="188">
        <v>900</v>
      </c>
      <c r="FZ60" s="188">
        <v>0</v>
      </c>
      <c r="GA60" s="188">
        <v>0</v>
      </c>
      <c r="GB60" s="188">
        <v>1480</v>
      </c>
      <c r="GC60" s="188">
        <v>0</v>
      </c>
      <c r="GD60" s="188">
        <v>0</v>
      </c>
      <c r="GE60" s="188">
        <v>0</v>
      </c>
      <c r="GG60" s="188">
        <v>0</v>
      </c>
      <c r="GH60" s="188">
        <v>0</v>
      </c>
      <c r="GI60" s="188">
        <v>7510</v>
      </c>
      <c r="GJ60" s="188">
        <v>1039</v>
      </c>
      <c r="GK60" s="188">
        <v>0</v>
      </c>
      <c r="GL60" s="188">
        <v>0</v>
      </c>
      <c r="GM60" s="188">
        <v>1279</v>
      </c>
      <c r="GN60" s="188">
        <v>0</v>
      </c>
      <c r="GO60" s="188">
        <v>0</v>
      </c>
      <c r="GP60" s="188">
        <v>0</v>
      </c>
      <c r="GR60" s="188">
        <v>0</v>
      </c>
      <c r="GS60" s="188">
        <v>0</v>
      </c>
      <c r="GT60" s="188">
        <v>1417</v>
      </c>
      <c r="GU60" s="188">
        <v>815</v>
      </c>
      <c r="GV60" s="188">
        <v>0</v>
      </c>
      <c r="GW60" s="188">
        <v>0</v>
      </c>
      <c r="GX60" s="188">
        <v>1380</v>
      </c>
      <c r="GY60" s="188">
        <v>0</v>
      </c>
      <c r="GZ60" s="188">
        <v>0</v>
      </c>
      <c r="HA60" s="188">
        <v>0</v>
      </c>
      <c r="HC60" s="188">
        <v>0</v>
      </c>
      <c r="HD60" s="188">
        <v>0</v>
      </c>
      <c r="HE60" s="188">
        <v>1394</v>
      </c>
      <c r="HF60" s="188">
        <v>436</v>
      </c>
      <c r="HG60" s="188">
        <v>0</v>
      </c>
      <c r="HH60" s="188">
        <v>0</v>
      </c>
      <c r="HI60" s="188">
        <v>1473</v>
      </c>
      <c r="HJ60" s="188">
        <v>0</v>
      </c>
      <c r="HK60" s="188">
        <v>0</v>
      </c>
      <c r="HL60" s="188">
        <v>0</v>
      </c>
      <c r="HN60" s="188">
        <v>0</v>
      </c>
      <c r="HO60" s="188">
        <v>0</v>
      </c>
      <c r="HP60" s="188">
        <v>1238</v>
      </c>
      <c r="HQ60" s="188">
        <v>408</v>
      </c>
      <c r="HR60" s="188">
        <v>0</v>
      </c>
      <c r="HS60" s="188">
        <v>0</v>
      </c>
      <c r="HT60" s="188">
        <v>2052</v>
      </c>
      <c r="HU60" s="188">
        <v>0</v>
      </c>
      <c r="HV60" s="188">
        <v>0</v>
      </c>
      <c r="HW60" s="188">
        <v>0</v>
      </c>
      <c r="HY60" s="188">
        <v>0</v>
      </c>
      <c r="HZ60" s="188">
        <v>0</v>
      </c>
      <c r="IA60" s="188">
        <v>6426</v>
      </c>
      <c r="IB60" s="188">
        <v>1968</v>
      </c>
      <c r="IC60" s="188">
        <v>0</v>
      </c>
      <c r="ID60" s="188">
        <v>0</v>
      </c>
      <c r="IE60" s="188">
        <v>1374</v>
      </c>
      <c r="IF60" s="188">
        <v>0</v>
      </c>
      <c r="IG60" s="188">
        <v>0</v>
      </c>
      <c r="IH60" s="188">
        <v>0</v>
      </c>
      <c r="IJ60" s="188">
        <v>0</v>
      </c>
      <c r="IK60" s="188">
        <v>0</v>
      </c>
      <c r="IL60" s="188">
        <v>1392</v>
      </c>
      <c r="IM60" s="188">
        <v>543</v>
      </c>
      <c r="IN60" s="188">
        <v>0</v>
      </c>
      <c r="IO60" s="188">
        <v>0</v>
      </c>
      <c r="IP60" s="188">
        <v>1902</v>
      </c>
      <c r="IQ60" s="188">
        <v>0</v>
      </c>
      <c r="IR60" s="188">
        <v>0</v>
      </c>
      <c r="IS60" s="188">
        <v>0</v>
      </c>
      <c r="IU60" s="188">
        <v>0</v>
      </c>
      <c r="IV60" s="188">
        <v>0</v>
      </c>
      <c r="IW60" s="188">
        <v>6496</v>
      </c>
      <c r="IX60" s="188">
        <v>1715</v>
      </c>
      <c r="IY60" s="188">
        <v>0</v>
      </c>
      <c r="IZ60" s="188">
        <v>0</v>
      </c>
      <c r="JA60" s="188">
        <v>1400</v>
      </c>
      <c r="JB60" s="188">
        <v>0</v>
      </c>
      <c r="JC60" s="188">
        <v>0</v>
      </c>
      <c r="JD60" s="188">
        <v>0</v>
      </c>
      <c r="JF60" s="188">
        <v>0</v>
      </c>
      <c r="JG60" s="188">
        <v>0</v>
      </c>
      <c r="JH60" s="188">
        <v>6731</v>
      </c>
      <c r="JI60" s="188">
        <v>2623</v>
      </c>
      <c r="JJ60" s="188">
        <v>0</v>
      </c>
      <c r="JK60" s="188">
        <v>0</v>
      </c>
      <c r="JL60" s="188">
        <v>1104</v>
      </c>
      <c r="JM60" s="188">
        <v>0</v>
      </c>
      <c r="JN60" s="188">
        <v>0</v>
      </c>
      <c r="JO60" s="188">
        <v>0</v>
      </c>
      <c r="JQ60" s="188">
        <v>0</v>
      </c>
      <c r="JR60" s="188">
        <v>0</v>
      </c>
      <c r="JS60" s="188">
        <v>1142</v>
      </c>
      <c r="JT60" s="188">
        <v>619</v>
      </c>
      <c r="JU60" s="188">
        <v>0</v>
      </c>
      <c r="JV60" s="188">
        <v>0</v>
      </c>
      <c r="JW60" s="188">
        <v>1938</v>
      </c>
      <c r="JX60" s="188">
        <v>0</v>
      </c>
      <c r="JY60" s="188">
        <v>0</v>
      </c>
      <c r="JZ60" s="188">
        <v>0</v>
      </c>
      <c r="KB60" s="188">
        <v>0</v>
      </c>
      <c r="KC60" s="188">
        <v>0</v>
      </c>
      <c r="KD60" s="188">
        <v>8077</v>
      </c>
      <c r="KE60" s="188">
        <v>1538</v>
      </c>
      <c r="KF60" s="188">
        <v>0</v>
      </c>
      <c r="KG60" s="188">
        <v>0</v>
      </c>
      <c r="KH60" s="188">
        <v>1289</v>
      </c>
      <c r="KI60" s="188">
        <v>0</v>
      </c>
      <c r="KJ60" s="188">
        <v>0</v>
      </c>
      <c r="KK60" s="188">
        <v>0</v>
      </c>
      <c r="KM60" s="188">
        <v>0</v>
      </c>
      <c r="KN60" s="188">
        <v>0</v>
      </c>
      <c r="KO60" s="188">
        <v>6779</v>
      </c>
      <c r="KP60" s="188">
        <v>938</v>
      </c>
      <c r="KQ60" s="188">
        <v>0</v>
      </c>
      <c r="KR60" s="188">
        <v>0</v>
      </c>
      <c r="KS60" s="188">
        <v>1021</v>
      </c>
      <c r="KT60" s="188">
        <v>0</v>
      </c>
      <c r="KU60" s="188">
        <v>0</v>
      </c>
      <c r="KV60" s="188">
        <v>0</v>
      </c>
      <c r="KX60" s="188">
        <v>0</v>
      </c>
      <c r="KY60" s="188">
        <v>0</v>
      </c>
      <c r="KZ60" s="188">
        <v>849</v>
      </c>
      <c r="LA60" s="188">
        <v>634</v>
      </c>
      <c r="LB60" s="188">
        <v>0</v>
      </c>
      <c r="LC60" s="188">
        <v>0</v>
      </c>
      <c r="LD60" s="188">
        <v>1775</v>
      </c>
      <c r="LE60" s="188">
        <v>0</v>
      </c>
      <c r="LF60" s="188">
        <v>0</v>
      </c>
      <c r="LG60" s="188">
        <v>0</v>
      </c>
      <c r="LI60" s="188">
        <v>0</v>
      </c>
      <c r="LJ60" s="188">
        <v>0</v>
      </c>
      <c r="LK60" s="188">
        <v>6792</v>
      </c>
      <c r="LL60" s="188">
        <v>921</v>
      </c>
      <c r="LM60" s="188">
        <v>0</v>
      </c>
      <c r="LN60" s="188">
        <v>0</v>
      </c>
      <c r="LO60" s="188">
        <v>1056</v>
      </c>
      <c r="LP60" s="188">
        <v>0</v>
      </c>
      <c r="LQ60" s="188">
        <v>0</v>
      </c>
      <c r="LR60" s="188">
        <v>0</v>
      </c>
      <c r="LT60" s="188">
        <v>0</v>
      </c>
      <c r="LU60" s="188">
        <v>0</v>
      </c>
      <c r="LV60" s="188">
        <v>1223</v>
      </c>
      <c r="LW60" s="188">
        <v>1794</v>
      </c>
      <c r="LX60" s="188">
        <v>0</v>
      </c>
      <c r="LY60" s="188">
        <v>0</v>
      </c>
      <c r="LZ60" s="188">
        <v>1817</v>
      </c>
      <c r="MA60" s="188">
        <v>0</v>
      </c>
      <c r="MB60" s="188">
        <v>0</v>
      </c>
      <c r="MC60" s="188">
        <v>0</v>
      </c>
    </row>
    <row r="61" spans="2:341">
      <c r="B61" s="208">
        <f t="shared" si="11"/>
        <v>0</v>
      </c>
      <c r="C61" s="208">
        <f t="shared" si="12"/>
        <v>0</v>
      </c>
      <c r="D61" s="208">
        <f t="shared" si="13"/>
        <v>3935.3666666666668</v>
      </c>
      <c r="E61" s="208">
        <f t="shared" si="14"/>
        <v>1253.8333333333333</v>
      </c>
      <c r="F61" s="208">
        <f t="shared" si="15"/>
        <v>0</v>
      </c>
      <c r="G61" s="208">
        <f t="shared" si="16"/>
        <v>0</v>
      </c>
      <c r="H61" s="208">
        <f t="shared" si="17"/>
        <v>1409.5333333333333</v>
      </c>
      <c r="I61" s="208">
        <f t="shared" si="18"/>
        <v>0</v>
      </c>
      <c r="J61" s="208">
        <f t="shared" si="19"/>
        <v>0</v>
      </c>
      <c r="K61" s="208">
        <f t="shared" si="20"/>
        <v>0</v>
      </c>
      <c r="M61" s="188">
        <v>0</v>
      </c>
      <c r="N61" s="188">
        <v>0</v>
      </c>
      <c r="O61" s="188">
        <v>1407</v>
      </c>
      <c r="P61" s="188">
        <v>815</v>
      </c>
      <c r="Q61" s="188">
        <v>0</v>
      </c>
      <c r="R61" s="188">
        <v>0</v>
      </c>
      <c r="S61" s="188">
        <v>1841</v>
      </c>
      <c r="T61" s="188">
        <v>0</v>
      </c>
      <c r="U61" s="188">
        <v>0</v>
      </c>
      <c r="V61" s="188">
        <v>0</v>
      </c>
      <c r="X61" s="188">
        <v>0</v>
      </c>
      <c r="Y61" s="188">
        <v>0</v>
      </c>
      <c r="Z61" s="188">
        <v>2271</v>
      </c>
      <c r="AA61" s="188">
        <v>1194</v>
      </c>
      <c r="AB61" s="188">
        <v>0</v>
      </c>
      <c r="AC61" s="188">
        <v>0</v>
      </c>
      <c r="AD61" s="188">
        <v>1226</v>
      </c>
      <c r="AE61" s="188">
        <v>0</v>
      </c>
      <c r="AF61" s="188">
        <v>0</v>
      </c>
      <c r="AG61" s="188">
        <v>0</v>
      </c>
      <c r="AI61" s="188">
        <v>0</v>
      </c>
      <c r="AJ61" s="188">
        <v>0</v>
      </c>
      <c r="AK61" s="188">
        <v>8000</v>
      </c>
      <c r="AL61" s="188">
        <v>1146</v>
      </c>
      <c r="AM61" s="188">
        <v>0</v>
      </c>
      <c r="AN61" s="188">
        <v>0</v>
      </c>
      <c r="AO61" s="188">
        <v>1008</v>
      </c>
      <c r="AP61" s="188">
        <v>0</v>
      </c>
      <c r="AQ61" s="188">
        <v>0</v>
      </c>
      <c r="AR61" s="188">
        <v>0</v>
      </c>
      <c r="AT61" s="188">
        <v>0</v>
      </c>
      <c r="AU61" s="188">
        <v>0</v>
      </c>
      <c r="AV61" s="188">
        <v>2339</v>
      </c>
      <c r="AW61" s="188">
        <v>1204</v>
      </c>
      <c r="AX61" s="188">
        <v>0</v>
      </c>
      <c r="AY61" s="188">
        <v>0</v>
      </c>
      <c r="AZ61" s="188">
        <v>1762</v>
      </c>
      <c r="BA61" s="188">
        <v>0</v>
      </c>
      <c r="BB61" s="188">
        <v>0</v>
      </c>
      <c r="BC61" s="188">
        <v>0</v>
      </c>
      <c r="BE61" s="188">
        <v>0</v>
      </c>
      <c r="BF61" s="188">
        <v>0</v>
      </c>
      <c r="BG61" s="188">
        <v>6828</v>
      </c>
      <c r="BH61" s="188">
        <v>2230</v>
      </c>
      <c r="BI61" s="188">
        <v>0</v>
      </c>
      <c r="BJ61" s="188">
        <v>0</v>
      </c>
      <c r="BK61" s="188">
        <v>1351</v>
      </c>
      <c r="BL61" s="188">
        <v>0</v>
      </c>
      <c r="BM61" s="188">
        <v>0</v>
      </c>
      <c r="BN61" s="188">
        <v>0</v>
      </c>
      <c r="BP61" s="188">
        <v>0</v>
      </c>
      <c r="BQ61" s="188">
        <v>0</v>
      </c>
      <c r="BR61" s="188">
        <v>1126</v>
      </c>
      <c r="BS61" s="188">
        <v>985</v>
      </c>
      <c r="BT61" s="188">
        <v>0</v>
      </c>
      <c r="BU61" s="188">
        <v>0</v>
      </c>
      <c r="BV61" s="188">
        <v>1728</v>
      </c>
      <c r="BW61" s="188">
        <v>0</v>
      </c>
      <c r="BX61" s="188">
        <v>0</v>
      </c>
      <c r="BY61" s="188">
        <v>0</v>
      </c>
      <c r="CA61" s="188">
        <v>0</v>
      </c>
      <c r="CB61" s="188">
        <v>0</v>
      </c>
      <c r="CC61" s="188">
        <v>8122</v>
      </c>
      <c r="CD61" s="188">
        <v>1380</v>
      </c>
      <c r="CE61" s="188">
        <v>0</v>
      </c>
      <c r="CF61" s="188">
        <v>0</v>
      </c>
      <c r="CG61" s="188">
        <v>1063</v>
      </c>
      <c r="CH61" s="188">
        <v>0</v>
      </c>
      <c r="CI61" s="188">
        <v>0</v>
      </c>
      <c r="CJ61" s="188">
        <v>0</v>
      </c>
      <c r="CL61" s="188">
        <v>0</v>
      </c>
      <c r="CM61" s="188">
        <v>0</v>
      </c>
      <c r="CN61" s="188">
        <v>6546</v>
      </c>
      <c r="CO61" s="188">
        <v>2606</v>
      </c>
      <c r="CP61" s="188">
        <v>0</v>
      </c>
      <c r="CQ61" s="188">
        <v>0</v>
      </c>
      <c r="CR61" s="188">
        <v>1137</v>
      </c>
      <c r="CS61" s="188">
        <v>0</v>
      </c>
      <c r="CT61" s="188">
        <v>0</v>
      </c>
      <c r="CU61" s="188">
        <v>0</v>
      </c>
      <c r="CW61" s="188">
        <v>0</v>
      </c>
      <c r="CX61" s="188">
        <v>0</v>
      </c>
      <c r="CY61" s="188">
        <v>2302</v>
      </c>
      <c r="CZ61" s="188">
        <v>1156</v>
      </c>
      <c r="DA61" s="188">
        <v>0</v>
      </c>
      <c r="DB61" s="188">
        <v>0</v>
      </c>
      <c r="DC61" s="188">
        <v>1638</v>
      </c>
      <c r="DD61" s="188">
        <v>0</v>
      </c>
      <c r="DE61" s="188">
        <v>0</v>
      </c>
      <c r="DF61" s="188">
        <v>0</v>
      </c>
      <c r="DH61" s="188">
        <v>0</v>
      </c>
      <c r="DI61" s="188">
        <v>0</v>
      </c>
      <c r="DJ61" s="188">
        <v>2408</v>
      </c>
      <c r="DK61" s="188">
        <v>1232</v>
      </c>
      <c r="DL61" s="188">
        <v>0</v>
      </c>
      <c r="DM61" s="188">
        <v>0</v>
      </c>
      <c r="DN61" s="188">
        <f t="shared" si="21"/>
        <v>0</v>
      </c>
      <c r="DO61" s="188">
        <v>0</v>
      </c>
      <c r="DP61" s="188">
        <v>0</v>
      </c>
      <c r="DQ61" s="188">
        <v>0</v>
      </c>
      <c r="DS61" s="188">
        <v>0</v>
      </c>
      <c r="DT61" s="188">
        <v>0</v>
      </c>
      <c r="DU61" s="188">
        <v>1420</v>
      </c>
      <c r="DV61" s="188">
        <v>1000</v>
      </c>
      <c r="DW61" s="188">
        <v>0</v>
      </c>
      <c r="DX61" s="188">
        <v>0</v>
      </c>
      <c r="DY61" s="188">
        <v>1298</v>
      </c>
      <c r="DZ61" s="188">
        <v>0</v>
      </c>
      <c r="EA61" s="188">
        <v>0</v>
      </c>
      <c r="EB61" s="188">
        <v>0</v>
      </c>
      <c r="ED61" s="188">
        <v>0</v>
      </c>
      <c r="EE61" s="188">
        <v>0</v>
      </c>
      <c r="EF61" s="188">
        <v>958</v>
      </c>
      <c r="EG61" s="188">
        <v>603</v>
      </c>
      <c r="EH61" s="188">
        <v>0</v>
      </c>
      <c r="EI61" s="188">
        <v>0</v>
      </c>
      <c r="EJ61" s="188">
        <v>2024</v>
      </c>
      <c r="EK61" s="188">
        <v>0</v>
      </c>
      <c r="EL61" s="188">
        <v>0</v>
      </c>
      <c r="EM61" s="188">
        <v>0</v>
      </c>
      <c r="EO61" s="188">
        <v>0</v>
      </c>
      <c r="EP61" s="188">
        <v>0</v>
      </c>
      <c r="EQ61" s="188">
        <v>4829</v>
      </c>
      <c r="ER61" s="188">
        <v>1009</v>
      </c>
      <c r="ES61" s="188">
        <v>0</v>
      </c>
      <c r="ET61" s="188">
        <v>0</v>
      </c>
      <c r="EU61" s="188">
        <v>1350</v>
      </c>
      <c r="EV61" s="188">
        <v>0</v>
      </c>
      <c r="EW61" s="188">
        <v>0</v>
      </c>
      <c r="EX61" s="188">
        <v>0</v>
      </c>
      <c r="EZ61" s="188">
        <v>0</v>
      </c>
      <c r="FA61" s="188">
        <v>0</v>
      </c>
      <c r="FB61" s="188">
        <v>4452</v>
      </c>
      <c r="FC61" s="188">
        <v>1607</v>
      </c>
      <c r="FD61" s="188">
        <v>0</v>
      </c>
      <c r="FE61" s="188">
        <v>0</v>
      </c>
      <c r="FF61" s="188">
        <v>1073</v>
      </c>
      <c r="FG61" s="188">
        <v>0</v>
      </c>
      <c r="FH61" s="188">
        <v>0</v>
      </c>
      <c r="FI61" s="188">
        <v>0</v>
      </c>
      <c r="FK61" s="188">
        <v>0</v>
      </c>
      <c r="FL61" s="188">
        <v>0</v>
      </c>
      <c r="FM61" s="188">
        <v>5784</v>
      </c>
      <c r="FN61" s="188">
        <v>2130</v>
      </c>
      <c r="FO61" s="188">
        <v>0</v>
      </c>
      <c r="FP61" s="188">
        <v>0</v>
      </c>
      <c r="FQ61" s="188">
        <v>1109</v>
      </c>
      <c r="FR61" s="188">
        <v>0</v>
      </c>
      <c r="FS61" s="188">
        <v>0</v>
      </c>
      <c r="FT61" s="188">
        <v>0</v>
      </c>
      <c r="FV61" s="188">
        <v>0</v>
      </c>
      <c r="FW61" s="188">
        <v>0</v>
      </c>
      <c r="FX61" s="188">
        <v>1424</v>
      </c>
      <c r="FY61" s="188">
        <v>893</v>
      </c>
      <c r="FZ61" s="188">
        <v>0</v>
      </c>
      <c r="GA61" s="188">
        <v>0</v>
      </c>
      <c r="GB61" s="188">
        <v>1490</v>
      </c>
      <c r="GC61" s="188">
        <v>0</v>
      </c>
      <c r="GD61" s="188">
        <v>0</v>
      </c>
      <c r="GE61" s="188">
        <v>0</v>
      </c>
      <c r="GG61" s="188">
        <v>0</v>
      </c>
      <c r="GH61" s="188">
        <v>0</v>
      </c>
      <c r="GI61" s="188">
        <v>7536</v>
      </c>
      <c r="GJ61" s="188">
        <v>1099</v>
      </c>
      <c r="GK61" s="188">
        <v>0</v>
      </c>
      <c r="GL61" s="188">
        <v>0</v>
      </c>
      <c r="GM61" s="188">
        <v>1324</v>
      </c>
      <c r="GN61" s="188">
        <v>0</v>
      </c>
      <c r="GO61" s="188">
        <v>0</v>
      </c>
      <c r="GP61" s="188">
        <v>0</v>
      </c>
      <c r="GR61" s="188">
        <v>0</v>
      </c>
      <c r="GS61" s="188">
        <v>0</v>
      </c>
      <c r="GT61" s="188">
        <v>1409</v>
      </c>
      <c r="GU61" s="188">
        <v>863</v>
      </c>
      <c r="GV61" s="188">
        <v>0</v>
      </c>
      <c r="GW61" s="188">
        <v>0</v>
      </c>
      <c r="GX61" s="188">
        <v>1392</v>
      </c>
      <c r="GY61" s="188">
        <v>0</v>
      </c>
      <c r="GZ61" s="188">
        <v>0</v>
      </c>
      <c r="HA61" s="188">
        <v>0</v>
      </c>
      <c r="HC61" s="188">
        <v>0</v>
      </c>
      <c r="HD61" s="188">
        <v>0</v>
      </c>
      <c r="HE61" s="188">
        <v>1407</v>
      </c>
      <c r="HF61" s="188">
        <v>427</v>
      </c>
      <c r="HG61" s="188">
        <v>0</v>
      </c>
      <c r="HH61" s="188">
        <v>0</v>
      </c>
      <c r="HI61" s="188">
        <v>1516</v>
      </c>
      <c r="HJ61" s="188">
        <v>0</v>
      </c>
      <c r="HK61" s="188">
        <v>0</v>
      </c>
      <c r="HL61" s="188">
        <v>0</v>
      </c>
      <c r="HN61" s="188">
        <v>0</v>
      </c>
      <c r="HO61" s="188">
        <v>0</v>
      </c>
      <c r="HP61" s="188">
        <v>1218</v>
      </c>
      <c r="HQ61" s="188">
        <v>346</v>
      </c>
      <c r="HR61" s="188">
        <v>0</v>
      </c>
      <c r="HS61" s="188">
        <v>0</v>
      </c>
      <c r="HT61" s="188">
        <v>2098</v>
      </c>
      <c r="HU61" s="188">
        <v>0</v>
      </c>
      <c r="HV61" s="188">
        <v>0</v>
      </c>
      <c r="HW61" s="188">
        <v>0</v>
      </c>
      <c r="HY61" s="188">
        <v>0</v>
      </c>
      <c r="HZ61" s="188">
        <v>0</v>
      </c>
      <c r="IA61" s="188">
        <v>6435</v>
      </c>
      <c r="IB61" s="188">
        <v>2036</v>
      </c>
      <c r="IC61" s="188">
        <v>0</v>
      </c>
      <c r="ID61" s="188">
        <v>0</v>
      </c>
      <c r="IE61" s="188">
        <v>1379</v>
      </c>
      <c r="IF61" s="188">
        <v>0</v>
      </c>
      <c r="IG61" s="188">
        <v>0</v>
      </c>
      <c r="IH61" s="188">
        <v>0</v>
      </c>
      <c r="IJ61" s="188">
        <v>0</v>
      </c>
      <c r="IK61" s="188">
        <v>0</v>
      </c>
      <c r="IL61" s="188">
        <v>1469</v>
      </c>
      <c r="IM61" s="188">
        <v>546</v>
      </c>
      <c r="IN61" s="188">
        <v>0</v>
      </c>
      <c r="IO61" s="188">
        <v>0</v>
      </c>
      <c r="IP61" s="188">
        <v>1924</v>
      </c>
      <c r="IQ61" s="188">
        <v>0</v>
      </c>
      <c r="IR61" s="188">
        <v>0</v>
      </c>
      <c r="IS61" s="188">
        <v>0</v>
      </c>
      <c r="IU61" s="188">
        <v>0</v>
      </c>
      <c r="IV61" s="188">
        <v>0</v>
      </c>
      <c r="IW61" s="188">
        <v>6516</v>
      </c>
      <c r="IX61" s="188">
        <v>1779</v>
      </c>
      <c r="IY61" s="188">
        <v>0</v>
      </c>
      <c r="IZ61" s="188">
        <v>0</v>
      </c>
      <c r="JA61" s="188">
        <v>1412</v>
      </c>
      <c r="JB61" s="188">
        <v>0</v>
      </c>
      <c r="JC61" s="188">
        <v>0</v>
      </c>
      <c r="JD61" s="188">
        <v>0</v>
      </c>
      <c r="JF61" s="188">
        <v>0</v>
      </c>
      <c r="JG61" s="188">
        <v>0</v>
      </c>
      <c r="JH61" s="188">
        <v>6783</v>
      </c>
      <c r="JI61" s="188">
        <v>2747</v>
      </c>
      <c r="JJ61" s="188">
        <v>0</v>
      </c>
      <c r="JK61" s="188">
        <v>0</v>
      </c>
      <c r="JL61" s="188">
        <v>1102</v>
      </c>
      <c r="JM61" s="188">
        <v>0</v>
      </c>
      <c r="JN61" s="188">
        <v>0</v>
      </c>
      <c r="JO61" s="188">
        <v>0</v>
      </c>
      <c r="JQ61" s="188">
        <v>0</v>
      </c>
      <c r="JR61" s="188">
        <v>0</v>
      </c>
      <c r="JS61" s="188">
        <v>1179</v>
      </c>
      <c r="JT61" s="188">
        <v>611</v>
      </c>
      <c r="JU61" s="188">
        <v>0</v>
      </c>
      <c r="JV61" s="188">
        <v>0</v>
      </c>
      <c r="JW61" s="188">
        <v>1987</v>
      </c>
      <c r="JX61" s="188">
        <v>0</v>
      </c>
      <c r="JY61" s="188">
        <v>0</v>
      </c>
      <c r="JZ61" s="188">
        <v>0</v>
      </c>
      <c r="KB61" s="188">
        <v>0</v>
      </c>
      <c r="KC61" s="188">
        <v>0</v>
      </c>
      <c r="KD61" s="188">
        <v>8073</v>
      </c>
      <c r="KE61" s="188">
        <v>1496</v>
      </c>
      <c r="KF61" s="188">
        <v>0</v>
      </c>
      <c r="KG61" s="188">
        <v>0</v>
      </c>
      <c r="KH61" s="188">
        <v>1296</v>
      </c>
      <c r="KI61" s="188">
        <v>0</v>
      </c>
      <c r="KJ61" s="188">
        <v>0</v>
      </c>
      <c r="KK61" s="188">
        <v>0</v>
      </c>
      <c r="KM61" s="188">
        <v>0</v>
      </c>
      <c r="KN61" s="188">
        <v>0</v>
      </c>
      <c r="KO61" s="188">
        <v>6886</v>
      </c>
      <c r="KP61" s="188">
        <v>902</v>
      </c>
      <c r="KQ61" s="188">
        <v>0</v>
      </c>
      <c r="KR61" s="188">
        <v>0</v>
      </c>
      <c r="KS61" s="188">
        <v>1020</v>
      </c>
      <c r="KT61" s="188">
        <v>0</v>
      </c>
      <c r="KU61" s="188">
        <v>0</v>
      </c>
      <c r="KV61" s="188">
        <v>0</v>
      </c>
      <c r="KX61" s="188">
        <v>0</v>
      </c>
      <c r="KY61" s="188">
        <v>0</v>
      </c>
      <c r="KZ61" s="188">
        <v>879</v>
      </c>
      <c r="LA61" s="188">
        <v>699</v>
      </c>
      <c r="LB61" s="188">
        <v>0</v>
      </c>
      <c r="LC61" s="188">
        <v>0</v>
      </c>
      <c r="LD61" s="188">
        <v>1824</v>
      </c>
      <c r="LE61" s="188">
        <v>0</v>
      </c>
      <c r="LF61" s="188">
        <v>0</v>
      </c>
      <c r="LG61" s="188">
        <v>0</v>
      </c>
      <c r="LI61" s="188">
        <v>0</v>
      </c>
      <c r="LJ61" s="188">
        <v>0</v>
      </c>
      <c r="LK61" s="188">
        <v>6816</v>
      </c>
      <c r="LL61" s="188">
        <v>974</v>
      </c>
      <c r="LM61" s="188">
        <v>0</v>
      </c>
      <c r="LN61" s="188">
        <v>0</v>
      </c>
      <c r="LO61" s="188">
        <v>1056</v>
      </c>
      <c r="LP61" s="188">
        <v>0</v>
      </c>
      <c r="LQ61" s="188">
        <v>0</v>
      </c>
      <c r="LR61" s="188">
        <v>0</v>
      </c>
      <c r="LT61" s="188">
        <v>0</v>
      </c>
      <c r="LU61" s="188">
        <v>0</v>
      </c>
      <c r="LV61" s="188">
        <v>1239</v>
      </c>
      <c r="LW61" s="188">
        <v>1900</v>
      </c>
      <c r="LX61" s="188">
        <v>0</v>
      </c>
      <c r="LY61" s="188">
        <v>0</v>
      </c>
      <c r="LZ61" s="188">
        <v>1858</v>
      </c>
      <c r="MA61" s="188">
        <v>0</v>
      </c>
      <c r="MB61" s="188">
        <v>0</v>
      </c>
      <c r="MC61" s="188">
        <v>0</v>
      </c>
    </row>
    <row r="62" spans="2:341">
      <c r="B62" s="208">
        <f t="shared" si="11"/>
        <v>0</v>
      </c>
      <c r="C62" s="208">
        <f t="shared" si="12"/>
        <v>0</v>
      </c>
      <c r="D62" s="208">
        <f t="shared" si="13"/>
        <v>3963.9333333333334</v>
      </c>
      <c r="E62" s="208">
        <f t="shared" si="14"/>
        <v>1270.2</v>
      </c>
      <c r="F62" s="208">
        <f t="shared" si="15"/>
        <v>0</v>
      </c>
      <c r="G62" s="208">
        <f t="shared" si="16"/>
        <v>0</v>
      </c>
      <c r="H62" s="208">
        <f t="shared" si="17"/>
        <v>1422.3666666666666</v>
      </c>
      <c r="I62" s="208">
        <f t="shared" si="18"/>
        <v>0</v>
      </c>
      <c r="J62" s="208">
        <f t="shared" si="19"/>
        <v>0</v>
      </c>
      <c r="K62" s="208">
        <f t="shared" si="20"/>
        <v>0</v>
      </c>
      <c r="M62" s="188">
        <v>0</v>
      </c>
      <c r="N62" s="188">
        <v>0</v>
      </c>
      <c r="O62" s="188">
        <v>1538</v>
      </c>
      <c r="P62" s="188">
        <v>811</v>
      </c>
      <c r="Q62" s="188">
        <v>0</v>
      </c>
      <c r="R62" s="188">
        <v>0</v>
      </c>
      <c r="S62" s="188">
        <v>1878</v>
      </c>
      <c r="T62" s="188">
        <v>0</v>
      </c>
      <c r="U62" s="188">
        <v>0</v>
      </c>
      <c r="V62" s="188">
        <v>0</v>
      </c>
      <c r="X62" s="188">
        <v>0</v>
      </c>
      <c r="Y62" s="188">
        <v>0</v>
      </c>
      <c r="Z62" s="188">
        <v>2283</v>
      </c>
      <c r="AA62" s="188">
        <v>1196</v>
      </c>
      <c r="AB62" s="188">
        <v>0</v>
      </c>
      <c r="AC62" s="188">
        <v>0</v>
      </c>
      <c r="AD62" s="188">
        <v>1226</v>
      </c>
      <c r="AE62" s="188">
        <v>0</v>
      </c>
      <c r="AF62" s="188">
        <v>0</v>
      </c>
      <c r="AG62" s="188">
        <v>0</v>
      </c>
      <c r="AI62" s="188">
        <v>0</v>
      </c>
      <c r="AJ62" s="188">
        <v>0</v>
      </c>
      <c r="AK62" s="188">
        <v>8068</v>
      </c>
      <c r="AL62" s="188">
        <v>1174</v>
      </c>
      <c r="AM62" s="188">
        <v>0</v>
      </c>
      <c r="AN62" s="188">
        <v>0</v>
      </c>
      <c r="AO62" s="188">
        <v>1008</v>
      </c>
      <c r="AP62" s="188">
        <v>0</v>
      </c>
      <c r="AQ62" s="188">
        <v>0</v>
      </c>
      <c r="AR62" s="188">
        <v>0</v>
      </c>
      <c r="AT62" s="188">
        <v>0</v>
      </c>
      <c r="AU62" s="188">
        <v>0</v>
      </c>
      <c r="AV62" s="188">
        <v>2376</v>
      </c>
      <c r="AW62" s="188">
        <v>1257</v>
      </c>
      <c r="AX62" s="188">
        <v>0</v>
      </c>
      <c r="AY62" s="188">
        <v>0</v>
      </c>
      <c r="AZ62" s="188">
        <v>1794</v>
      </c>
      <c r="BA62" s="188">
        <v>0</v>
      </c>
      <c r="BB62" s="188">
        <v>0</v>
      </c>
      <c r="BC62" s="188">
        <v>0</v>
      </c>
      <c r="BE62" s="188">
        <v>0</v>
      </c>
      <c r="BF62" s="188">
        <v>0</v>
      </c>
      <c r="BG62" s="188">
        <v>6869</v>
      </c>
      <c r="BH62" s="188">
        <v>2279</v>
      </c>
      <c r="BI62" s="188">
        <v>0</v>
      </c>
      <c r="BJ62" s="188">
        <v>0</v>
      </c>
      <c r="BK62" s="188">
        <v>1351</v>
      </c>
      <c r="BL62" s="188">
        <v>0</v>
      </c>
      <c r="BM62" s="188">
        <v>0</v>
      </c>
      <c r="BN62" s="188">
        <v>0</v>
      </c>
      <c r="BP62" s="188">
        <v>0</v>
      </c>
      <c r="BQ62" s="188">
        <v>0</v>
      </c>
      <c r="BR62" s="188">
        <v>1134</v>
      </c>
      <c r="BS62" s="188">
        <v>1048</v>
      </c>
      <c r="BT62" s="188">
        <v>0</v>
      </c>
      <c r="BU62" s="188">
        <v>0</v>
      </c>
      <c r="BV62" s="188">
        <v>1759</v>
      </c>
      <c r="BW62" s="188">
        <v>0</v>
      </c>
      <c r="BX62" s="188">
        <v>0</v>
      </c>
      <c r="BY62" s="188">
        <v>0</v>
      </c>
      <c r="CA62" s="188">
        <v>0</v>
      </c>
      <c r="CB62" s="188">
        <v>0</v>
      </c>
      <c r="CC62" s="188">
        <v>8165</v>
      </c>
      <c r="CD62" s="188">
        <v>1346</v>
      </c>
      <c r="CE62" s="188">
        <v>0</v>
      </c>
      <c r="CF62" s="188">
        <v>0</v>
      </c>
      <c r="CG62" s="188">
        <v>1063</v>
      </c>
      <c r="CH62" s="188">
        <v>0</v>
      </c>
      <c r="CI62" s="188">
        <v>0</v>
      </c>
      <c r="CJ62" s="188">
        <v>0</v>
      </c>
      <c r="CL62" s="188">
        <v>0</v>
      </c>
      <c r="CM62" s="188">
        <v>0</v>
      </c>
      <c r="CN62" s="188">
        <v>6524</v>
      </c>
      <c r="CO62" s="188">
        <v>2677</v>
      </c>
      <c r="CP62" s="188">
        <v>0</v>
      </c>
      <c r="CQ62" s="188">
        <v>0</v>
      </c>
      <c r="CR62" s="188">
        <v>1137</v>
      </c>
      <c r="CS62" s="188">
        <v>0</v>
      </c>
      <c r="CT62" s="188">
        <v>0</v>
      </c>
      <c r="CU62" s="188">
        <v>0</v>
      </c>
      <c r="CW62" s="188">
        <v>0</v>
      </c>
      <c r="CX62" s="188">
        <v>0</v>
      </c>
      <c r="CY62" s="188">
        <v>2314</v>
      </c>
      <c r="CZ62" s="188">
        <v>1180</v>
      </c>
      <c r="DA62" s="188">
        <v>0</v>
      </c>
      <c r="DB62" s="188">
        <v>0</v>
      </c>
      <c r="DC62" s="188">
        <v>1708</v>
      </c>
      <c r="DD62" s="188">
        <v>0</v>
      </c>
      <c r="DE62" s="188">
        <v>0</v>
      </c>
      <c r="DF62" s="188">
        <v>0</v>
      </c>
      <c r="DH62" s="188">
        <v>0</v>
      </c>
      <c r="DI62" s="188">
        <v>0</v>
      </c>
      <c r="DJ62" s="188">
        <v>2410</v>
      </c>
      <c r="DK62" s="188">
        <v>1184</v>
      </c>
      <c r="DL62" s="188">
        <v>0</v>
      </c>
      <c r="DM62" s="188">
        <v>0</v>
      </c>
      <c r="DN62" s="188">
        <f t="shared" si="21"/>
        <v>0</v>
      </c>
      <c r="DO62" s="188">
        <v>0</v>
      </c>
      <c r="DP62" s="188">
        <v>0</v>
      </c>
      <c r="DQ62" s="188">
        <v>0</v>
      </c>
      <c r="DS62" s="188">
        <v>0</v>
      </c>
      <c r="DT62" s="188">
        <v>0</v>
      </c>
      <c r="DU62" s="188">
        <v>1412</v>
      </c>
      <c r="DV62" s="188">
        <v>1011</v>
      </c>
      <c r="DW62" s="188">
        <v>0</v>
      </c>
      <c r="DX62" s="188">
        <v>0</v>
      </c>
      <c r="DY62" s="188">
        <v>1298</v>
      </c>
      <c r="DZ62" s="188">
        <v>0</v>
      </c>
      <c r="EA62" s="188">
        <v>0</v>
      </c>
      <c r="EB62" s="188">
        <v>0</v>
      </c>
      <c r="ED62" s="188">
        <v>0</v>
      </c>
      <c r="EE62" s="188">
        <v>0</v>
      </c>
      <c r="EF62" s="188">
        <v>944</v>
      </c>
      <c r="EG62" s="188">
        <v>654</v>
      </c>
      <c r="EH62" s="188">
        <v>0</v>
      </c>
      <c r="EI62" s="188">
        <v>0</v>
      </c>
      <c r="EJ62" s="188">
        <v>2043</v>
      </c>
      <c r="EK62" s="188">
        <v>0</v>
      </c>
      <c r="EL62" s="188">
        <v>0</v>
      </c>
      <c r="EM62" s="188">
        <v>0</v>
      </c>
      <c r="EO62" s="188">
        <v>0</v>
      </c>
      <c r="EP62" s="188">
        <v>0</v>
      </c>
      <c r="EQ62" s="188">
        <v>4894</v>
      </c>
      <c r="ER62" s="188">
        <v>1063</v>
      </c>
      <c r="ES62" s="188">
        <v>0</v>
      </c>
      <c r="ET62" s="188">
        <v>0</v>
      </c>
      <c r="EU62" s="188">
        <v>1375</v>
      </c>
      <c r="EV62" s="188">
        <v>0</v>
      </c>
      <c r="EW62" s="188">
        <v>0</v>
      </c>
      <c r="EX62" s="188">
        <v>0</v>
      </c>
      <c r="EZ62" s="188">
        <v>0</v>
      </c>
      <c r="FA62" s="188">
        <v>0</v>
      </c>
      <c r="FB62" s="188">
        <v>4602</v>
      </c>
      <c r="FC62" s="188">
        <v>1646</v>
      </c>
      <c r="FD62" s="188">
        <v>0</v>
      </c>
      <c r="FE62" s="188">
        <v>0</v>
      </c>
      <c r="FF62" s="188">
        <v>1073</v>
      </c>
      <c r="FG62" s="188">
        <v>0</v>
      </c>
      <c r="FH62" s="188">
        <v>0</v>
      </c>
      <c r="FI62" s="188">
        <v>0</v>
      </c>
      <c r="FK62" s="188">
        <v>0</v>
      </c>
      <c r="FL62" s="188">
        <v>0</v>
      </c>
      <c r="FM62" s="188">
        <v>5823</v>
      </c>
      <c r="FN62" s="188">
        <v>2190</v>
      </c>
      <c r="FO62" s="188">
        <v>0</v>
      </c>
      <c r="FP62" s="188">
        <v>0</v>
      </c>
      <c r="FQ62" s="188">
        <v>1109</v>
      </c>
      <c r="FR62" s="188">
        <v>0</v>
      </c>
      <c r="FS62" s="188">
        <v>0</v>
      </c>
      <c r="FT62" s="188">
        <v>0</v>
      </c>
      <c r="FV62" s="188">
        <v>0</v>
      </c>
      <c r="FW62" s="188">
        <v>0</v>
      </c>
      <c r="FX62" s="188">
        <v>1430</v>
      </c>
      <c r="FY62" s="188">
        <v>843</v>
      </c>
      <c r="FZ62" s="188">
        <v>0</v>
      </c>
      <c r="GA62" s="188">
        <v>0</v>
      </c>
      <c r="GB62" s="188">
        <v>1490</v>
      </c>
      <c r="GC62" s="188">
        <v>0</v>
      </c>
      <c r="GD62" s="188">
        <v>0</v>
      </c>
      <c r="GE62" s="188">
        <v>0</v>
      </c>
      <c r="GG62" s="188">
        <v>0</v>
      </c>
      <c r="GH62" s="188">
        <v>0</v>
      </c>
      <c r="GI62" s="188">
        <v>7553</v>
      </c>
      <c r="GJ62" s="188">
        <v>1030</v>
      </c>
      <c r="GK62" s="188">
        <v>0</v>
      </c>
      <c r="GL62" s="188">
        <v>0</v>
      </c>
      <c r="GM62" s="188">
        <v>1324</v>
      </c>
      <c r="GN62" s="188">
        <v>0</v>
      </c>
      <c r="GO62" s="188">
        <v>0</v>
      </c>
      <c r="GP62" s="188">
        <v>0</v>
      </c>
      <c r="GR62" s="188">
        <v>0</v>
      </c>
      <c r="GS62" s="188">
        <v>0</v>
      </c>
      <c r="GT62" s="188">
        <v>1449</v>
      </c>
      <c r="GU62" s="188">
        <v>870</v>
      </c>
      <c r="GV62" s="188">
        <v>0</v>
      </c>
      <c r="GW62" s="188">
        <v>0</v>
      </c>
      <c r="GX62" s="188">
        <v>1401</v>
      </c>
      <c r="GY62" s="188">
        <v>0</v>
      </c>
      <c r="GZ62" s="188">
        <v>0</v>
      </c>
      <c r="HA62" s="188">
        <v>0</v>
      </c>
      <c r="HC62" s="188">
        <v>0</v>
      </c>
      <c r="HD62" s="188">
        <v>0</v>
      </c>
      <c r="HE62" s="188">
        <v>1416</v>
      </c>
      <c r="HF62" s="188">
        <v>422</v>
      </c>
      <c r="HG62" s="188">
        <v>0</v>
      </c>
      <c r="HH62" s="188">
        <v>0</v>
      </c>
      <c r="HI62" s="188">
        <v>1558</v>
      </c>
      <c r="HJ62" s="188">
        <v>0</v>
      </c>
      <c r="HK62" s="188">
        <v>0</v>
      </c>
      <c r="HL62" s="188">
        <v>0</v>
      </c>
      <c r="HN62" s="188">
        <v>0</v>
      </c>
      <c r="HO62" s="188">
        <v>0</v>
      </c>
      <c r="HP62" s="188">
        <v>1230</v>
      </c>
      <c r="HQ62" s="188">
        <v>310</v>
      </c>
      <c r="HR62" s="188">
        <v>0</v>
      </c>
      <c r="HS62" s="188">
        <v>0</v>
      </c>
      <c r="HT62" s="188">
        <v>2111</v>
      </c>
      <c r="HU62" s="188">
        <v>0</v>
      </c>
      <c r="HV62" s="188">
        <v>0</v>
      </c>
      <c r="HW62" s="188">
        <v>0</v>
      </c>
      <c r="HY62" s="188">
        <v>0</v>
      </c>
      <c r="HZ62" s="188">
        <v>0</v>
      </c>
      <c r="IA62" s="188">
        <v>6478</v>
      </c>
      <c r="IB62" s="188">
        <v>2015</v>
      </c>
      <c r="IC62" s="188">
        <v>0</v>
      </c>
      <c r="ID62" s="188">
        <v>0</v>
      </c>
      <c r="IE62" s="188">
        <v>1379</v>
      </c>
      <c r="IF62" s="188">
        <v>0</v>
      </c>
      <c r="IG62" s="188">
        <v>0</v>
      </c>
      <c r="IH62" s="188">
        <v>0</v>
      </c>
      <c r="IJ62" s="188">
        <v>0</v>
      </c>
      <c r="IK62" s="188">
        <v>0</v>
      </c>
      <c r="IL62" s="188">
        <v>1417</v>
      </c>
      <c r="IM62" s="188">
        <v>582</v>
      </c>
      <c r="IN62" s="188">
        <v>0</v>
      </c>
      <c r="IO62" s="188">
        <v>0</v>
      </c>
      <c r="IP62" s="188">
        <v>1935</v>
      </c>
      <c r="IQ62" s="188">
        <v>0</v>
      </c>
      <c r="IR62" s="188">
        <v>0</v>
      </c>
      <c r="IS62" s="188">
        <v>0</v>
      </c>
      <c r="IU62" s="188">
        <v>0</v>
      </c>
      <c r="IV62" s="188">
        <v>0</v>
      </c>
      <c r="IW62" s="188">
        <v>6573</v>
      </c>
      <c r="IX62" s="188">
        <v>1786</v>
      </c>
      <c r="IY62" s="188">
        <v>0</v>
      </c>
      <c r="IZ62" s="188">
        <v>0</v>
      </c>
      <c r="JA62" s="188">
        <v>1412</v>
      </c>
      <c r="JB62" s="188">
        <v>0</v>
      </c>
      <c r="JC62" s="188">
        <v>0</v>
      </c>
      <c r="JD62" s="188">
        <v>0</v>
      </c>
      <c r="JF62" s="188">
        <v>0</v>
      </c>
      <c r="JG62" s="188">
        <v>0</v>
      </c>
      <c r="JH62" s="188">
        <v>6784</v>
      </c>
      <c r="JI62" s="188">
        <v>2805</v>
      </c>
      <c r="JJ62" s="188">
        <v>0</v>
      </c>
      <c r="JK62" s="188">
        <v>0</v>
      </c>
      <c r="JL62" s="188">
        <v>1102</v>
      </c>
      <c r="JM62" s="188">
        <v>0</v>
      </c>
      <c r="JN62" s="188">
        <v>0</v>
      </c>
      <c r="JO62" s="188">
        <v>0</v>
      </c>
      <c r="JQ62" s="188">
        <v>0</v>
      </c>
      <c r="JR62" s="188">
        <v>0</v>
      </c>
      <c r="JS62" s="188">
        <v>1195</v>
      </c>
      <c r="JT62" s="188">
        <v>622</v>
      </c>
      <c r="JU62" s="188">
        <v>0</v>
      </c>
      <c r="JV62" s="188">
        <v>0</v>
      </c>
      <c r="JW62" s="188">
        <v>2021</v>
      </c>
      <c r="JX62" s="188">
        <v>0</v>
      </c>
      <c r="JY62" s="188">
        <v>0</v>
      </c>
      <c r="JZ62" s="188">
        <v>0</v>
      </c>
      <c r="KB62" s="188">
        <v>0</v>
      </c>
      <c r="KC62" s="188">
        <v>0</v>
      </c>
      <c r="KD62" s="188">
        <v>8122</v>
      </c>
      <c r="KE62" s="188">
        <v>1505</v>
      </c>
      <c r="KF62" s="188">
        <v>0</v>
      </c>
      <c r="KG62" s="188">
        <v>0</v>
      </c>
      <c r="KH62" s="188">
        <v>1296</v>
      </c>
      <c r="KI62" s="188">
        <v>0</v>
      </c>
      <c r="KJ62" s="188">
        <v>0</v>
      </c>
      <c r="KK62" s="188">
        <v>0</v>
      </c>
      <c r="KM62" s="188">
        <v>0</v>
      </c>
      <c r="KN62" s="188">
        <v>0</v>
      </c>
      <c r="KO62" s="188">
        <v>6968</v>
      </c>
      <c r="KP62" s="188">
        <v>889</v>
      </c>
      <c r="KQ62" s="188">
        <v>0</v>
      </c>
      <c r="KR62" s="188">
        <v>0</v>
      </c>
      <c r="KS62" s="188">
        <v>1020</v>
      </c>
      <c r="KT62" s="188">
        <v>0</v>
      </c>
      <c r="KU62" s="188">
        <v>0</v>
      </c>
      <c r="KV62" s="188">
        <v>0</v>
      </c>
      <c r="KX62" s="188">
        <v>0</v>
      </c>
      <c r="KY62" s="188">
        <v>0</v>
      </c>
      <c r="KZ62" s="188">
        <v>875</v>
      </c>
      <c r="LA62" s="188">
        <v>729</v>
      </c>
      <c r="LB62" s="188">
        <v>0</v>
      </c>
      <c r="LC62" s="188">
        <v>0</v>
      </c>
      <c r="LD62" s="188">
        <v>1853</v>
      </c>
      <c r="LE62" s="188">
        <v>0</v>
      </c>
      <c r="LF62" s="188">
        <v>0</v>
      </c>
      <c r="LG62" s="188">
        <v>0</v>
      </c>
      <c r="LI62" s="188">
        <v>0</v>
      </c>
      <c r="LJ62" s="188">
        <v>0</v>
      </c>
      <c r="LK62" s="188">
        <v>6850</v>
      </c>
      <c r="LL62" s="188">
        <v>1042</v>
      </c>
      <c r="LM62" s="188">
        <v>0</v>
      </c>
      <c r="LN62" s="188">
        <v>0</v>
      </c>
      <c r="LO62" s="188">
        <v>1056</v>
      </c>
      <c r="LP62" s="188">
        <v>0</v>
      </c>
      <c r="LQ62" s="188">
        <v>0</v>
      </c>
      <c r="LR62" s="188">
        <v>0</v>
      </c>
      <c r="LT62" s="188">
        <v>0</v>
      </c>
      <c r="LU62" s="188">
        <v>0</v>
      </c>
      <c r="LV62" s="188">
        <v>1222</v>
      </c>
      <c r="LW62" s="188">
        <v>1940</v>
      </c>
      <c r="LX62" s="188">
        <v>0</v>
      </c>
      <c r="LY62" s="188">
        <v>0</v>
      </c>
      <c r="LZ62" s="188">
        <v>1891</v>
      </c>
      <c r="MA62" s="188">
        <v>0</v>
      </c>
      <c r="MB62" s="188">
        <v>0</v>
      </c>
      <c r="MC62" s="188">
        <v>0</v>
      </c>
    </row>
    <row r="63" spans="2:341">
      <c r="B63" s="208">
        <f t="shared" si="11"/>
        <v>0</v>
      </c>
      <c r="C63" s="208">
        <f t="shared" si="12"/>
        <v>0</v>
      </c>
      <c r="D63" s="208">
        <f t="shared" si="13"/>
        <v>3974.2</v>
      </c>
      <c r="E63" s="208">
        <f t="shared" si="14"/>
        <v>1271.1333333333334</v>
      </c>
      <c r="F63" s="208">
        <f t="shared" si="15"/>
        <v>0</v>
      </c>
      <c r="G63" s="208">
        <f t="shared" si="16"/>
        <v>0</v>
      </c>
      <c r="H63" s="208">
        <f t="shared" si="17"/>
        <v>1435.9666666666667</v>
      </c>
      <c r="I63" s="208">
        <f t="shared" si="18"/>
        <v>0</v>
      </c>
      <c r="J63" s="208">
        <f t="shared" si="19"/>
        <v>0</v>
      </c>
      <c r="K63" s="208">
        <f t="shared" si="20"/>
        <v>0</v>
      </c>
      <c r="M63" s="188">
        <v>0</v>
      </c>
      <c r="N63" s="188">
        <v>0</v>
      </c>
      <c r="O63" s="188">
        <v>1599</v>
      </c>
      <c r="P63" s="188">
        <v>807</v>
      </c>
      <c r="Q63" s="188">
        <v>0</v>
      </c>
      <c r="R63" s="188">
        <v>0</v>
      </c>
      <c r="S63" s="188">
        <v>1905</v>
      </c>
      <c r="T63" s="188">
        <v>0</v>
      </c>
      <c r="U63" s="188">
        <v>0</v>
      </c>
      <c r="V63" s="188">
        <v>0</v>
      </c>
      <c r="X63" s="188">
        <v>0</v>
      </c>
      <c r="Y63" s="188">
        <v>0</v>
      </c>
      <c r="Z63" s="188">
        <v>2268</v>
      </c>
      <c r="AA63" s="188">
        <v>1158</v>
      </c>
      <c r="AB63" s="188">
        <v>0</v>
      </c>
      <c r="AC63" s="188">
        <v>0</v>
      </c>
      <c r="AD63" s="188">
        <v>1226</v>
      </c>
      <c r="AE63" s="188">
        <v>0</v>
      </c>
      <c r="AF63" s="188">
        <v>0</v>
      </c>
      <c r="AG63" s="188">
        <v>0</v>
      </c>
      <c r="AI63" s="188">
        <v>0</v>
      </c>
      <c r="AJ63" s="188">
        <v>0</v>
      </c>
      <c r="AK63" s="188">
        <v>8047</v>
      </c>
      <c r="AL63" s="188">
        <v>1174</v>
      </c>
      <c r="AM63" s="188">
        <v>0</v>
      </c>
      <c r="AN63" s="188">
        <v>0</v>
      </c>
      <c r="AO63" s="188">
        <v>1008</v>
      </c>
      <c r="AP63" s="188">
        <v>0</v>
      </c>
      <c r="AQ63" s="188">
        <v>0</v>
      </c>
      <c r="AR63" s="188">
        <v>0</v>
      </c>
      <c r="AT63" s="188">
        <v>0</v>
      </c>
      <c r="AU63" s="188">
        <v>0</v>
      </c>
      <c r="AV63" s="188">
        <v>2382</v>
      </c>
      <c r="AW63" s="188">
        <v>1235</v>
      </c>
      <c r="AX63" s="188">
        <v>0</v>
      </c>
      <c r="AY63" s="188">
        <v>0</v>
      </c>
      <c r="AZ63" s="188">
        <v>1834</v>
      </c>
      <c r="BA63" s="188">
        <v>0</v>
      </c>
      <c r="BB63" s="188">
        <v>0</v>
      </c>
      <c r="BC63" s="188">
        <v>0</v>
      </c>
      <c r="BE63" s="188">
        <v>0</v>
      </c>
      <c r="BF63" s="188">
        <v>0</v>
      </c>
      <c r="BG63" s="188">
        <v>6866</v>
      </c>
      <c r="BH63" s="188">
        <v>2291</v>
      </c>
      <c r="BI63" s="188">
        <v>0</v>
      </c>
      <c r="BJ63" s="188">
        <v>0</v>
      </c>
      <c r="BK63" s="188">
        <v>1351</v>
      </c>
      <c r="BL63" s="188">
        <v>0</v>
      </c>
      <c r="BM63" s="188">
        <v>0</v>
      </c>
      <c r="BN63" s="188">
        <v>0</v>
      </c>
      <c r="BP63" s="188">
        <v>0</v>
      </c>
      <c r="BQ63" s="188">
        <v>0</v>
      </c>
      <c r="BR63" s="188">
        <v>1128</v>
      </c>
      <c r="BS63" s="188">
        <v>1050</v>
      </c>
      <c r="BT63" s="188">
        <v>0</v>
      </c>
      <c r="BU63" s="188">
        <v>0</v>
      </c>
      <c r="BV63" s="188">
        <v>1804</v>
      </c>
      <c r="BW63" s="188">
        <v>0</v>
      </c>
      <c r="BX63" s="188">
        <v>0</v>
      </c>
      <c r="BY63" s="188">
        <v>0</v>
      </c>
      <c r="CA63" s="188">
        <v>0</v>
      </c>
      <c r="CB63" s="188">
        <v>0</v>
      </c>
      <c r="CC63" s="188">
        <v>8152</v>
      </c>
      <c r="CD63" s="188">
        <v>1311</v>
      </c>
      <c r="CE63" s="188">
        <v>0</v>
      </c>
      <c r="CF63" s="188">
        <v>0</v>
      </c>
      <c r="CG63" s="188">
        <v>1063</v>
      </c>
      <c r="CH63" s="188">
        <v>0</v>
      </c>
      <c r="CI63" s="188">
        <v>0</v>
      </c>
      <c r="CJ63" s="188">
        <v>0</v>
      </c>
      <c r="CL63" s="188">
        <v>0</v>
      </c>
      <c r="CM63" s="188">
        <v>0</v>
      </c>
      <c r="CN63" s="188">
        <v>6522</v>
      </c>
      <c r="CO63" s="188">
        <v>2692</v>
      </c>
      <c r="CP63" s="188">
        <v>0</v>
      </c>
      <c r="CQ63" s="188">
        <v>0</v>
      </c>
      <c r="CR63" s="188">
        <v>1137</v>
      </c>
      <c r="CS63" s="188">
        <v>0</v>
      </c>
      <c r="CT63" s="188">
        <v>0</v>
      </c>
      <c r="CU63" s="188">
        <v>0</v>
      </c>
      <c r="CW63" s="188">
        <v>0</v>
      </c>
      <c r="CX63" s="188">
        <v>0</v>
      </c>
      <c r="CY63" s="188">
        <v>2324</v>
      </c>
      <c r="CZ63" s="188">
        <v>1189</v>
      </c>
      <c r="DA63" s="188">
        <v>0</v>
      </c>
      <c r="DB63" s="188">
        <v>0</v>
      </c>
      <c r="DC63" s="188">
        <v>1773</v>
      </c>
      <c r="DD63" s="188">
        <v>0</v>
      </c>
      <c r="DE63" s="188">
        <v>0</v>
      </c>
      <c r="DF63" s="188">
        <v>0</v>
      </c>
      <c r="DH63" s="188">
        <v>0</v>
      </c>
      <c r="DI63" s="188">
        <v>0</v>
      </c>
      <c r="DJ63" s="188">
        <v>2405</v>
      </c>
      <c r="DK63" s="188">
        <v>1187</v>
      </c>
      <c r="DL63" s="188">
        <v>0</v>
      </c>
      <c r="DM63" s="188">
        <v>0</v>
      </c>
      <c r="DN63" s="188">
        <f t="shared" si="21"/>
        <v>0</v>
      </c>
      <c r="DO63" s="188">
        <v>0</v>
      </c>
      <c r="DP63" s="188">
        <v>0</v>
      </c>
      <c r="DQ63" s="188">
        <v>0</v>
      </c>
      <c r="DS63" s="188">
        <v>0</v>
      </c>
      <c r="DT63" s="188">
        <v>0</v>
      </c>
      <c r="DU63" s="188">
        <v>1377</v>
      </c>
      <c r="DV63" s="188">
        <v>984</v>
      </c>
      <c r="DW63" s="188">
        <v>0</v>
      </c>
      <c r="DX63" s="188">
        <v>0</v>
      </c>
      <c r="DY63" s="188">
        <v>1298</v>
      </c>
      <c r="DZ63" s="188">
        <v>0</v>
      </c>
      <c r="EA63" s="188">
        <v>0</v>
      </c>
      <c r="EB63" s="188">
        <v>0</v>
      </c>
      <c r="ED63" s="188">
        <v>0</v>
      </c>
      <c r="EE63" s="188">
        <v>0</v>
      </c>
      <c r="EF63" s="188">
        <v>938</v>
      </c>
      <c r="EG63" s="188">
        <v>578</v>
      </c>
      <c r="EH63" s="188">
        <v>0</v>
      </c>
      <c r="EI63" s="188">
        <v>0</v>
      </c>
      <c r="EJ63" s="188">
        <v>2069</v>
      </c>
      <c r="EK63" s="188">
        <v>0</v>
      </c>
      <c r="EL63" s="188">
        <v>0</v>
      </c>
      <c r="EM63" s="188">
        <v>0</v>
      </c>
      <c r="EO63" s="188">
        <v>0</v>
      </c>
      <c r="EP63" s="188">
        <v>0</v>
      </c>
      <c r="EQ63" s="188">
        <v>4978</v>
      </c>
      <c r="ER63" s="188">
        <v>1039</v>
      </c>
      <c r="ES63" s="188">
        <v>0</v>
      </c>
      <c r="ET63" s="188">
        <v>0</v>
      </c>
      <c r="EU63" s="188">
        <v>1399</v>
      </c>
      <c r="EV63" s="188">
        <v>0</v>
      </c>
      <c r="EW63" s="188">
        <v>0</v>
      </c>
      <c r="EX63" s="188">
        <v>0</v>
      </c>
      <c r="EZ63" s="188">
        <v>0</v>
      </c>
      <c r="FA63" s="188">
        <v>0</v>
      </c>
      <c r="FB63" s="188">
        <v>4751</v>
      </c>
      <c r="FC63" s="188">
        <v>1647</v>
      </c>
      <c r="FD63" s="188">
        <v>0</v>
      </c>
      <c r="FE63" s="188">
        <v>0</v>
      </c>
      <c r="FF63" s="188">
        <v>1073</v>
      </c>
      <c r="FG63" s="188">
        <v>0</v>
      </c>
      <c r="FH63" s="188">
        <v>0</v>
      </c>
      <c r="FI63" s="188">
        <v>0</v>
      </c>
      <c r="FK63" s="188">
        <v>0</v>
      </c>
      <c r="FL63" s="188">
        <v>0</v>
      </c>
      <c r="FM63" s="188">
        <v>5744</v>
      </c>
      <c r="FN63" s="188">
        <v>2199</v>
      </c>
      <c r="FO63" s="188">
        <v>0</v>
      </c>
      <c r="FP63" s="188">
        <v>0</v>
      </c>
      <c r="FQ63" s="188">
        <v>1109</v>
      </c>
      <c r="FR63" s="188">
        <v>0</v>
      </c>
      <c r="FS63" s="188">
        <v>0</v>
      </c>
      <c r="FT63" s="188">
        <v>0</v>
      </c>
      <c r="FV63" s="188">
        <v>0</v>
      </c>
      <c r="FW63" s="188">
        <v>0</v>
      </c>
      <c r="FX63" s="188">
        <v>1457</v>
      </c>
      <c r="FY63" s="188">
        <v>833</v>
      </c>
      <c r="FZ63" s="188">
        <v>0</v>
      </c>
      <c r="GA63" s="188">
        <v>0</v>
      </c>
      <c r="GB63" s="188">
        <v>1490</v>
      </c>
      <c r="GC63" s="188">
        <v>0</v>
      </c>
      <c r="GD63" s="188">
        <v>0</v>
      </c>
      <c r="GE63" s="188">
        <v>0</v>
      </c>
      <c r="GG63" s="188">
        <v>0</v>
      </c>
      <c r="GH63" s="188">
        <v>0</v>
      </c>
      <c r="GI63" s="188">
        <v>7562</v>
      </c>
      <c r="GJ63" s="188">
        <v>973</v>
      </c>
      <c r="GK63" s="188">
        <v>0</v>
      </c>
      <c r="GL63" s="188">
        <v>0</v>
      </c>
      <c r="GM63" s="188">
        <v>1324</v>
      </c>
      <c r="GN63" s="188">
        <v>0</v>
      </c>
      <c r="GO63" s="188">
        <v>0</v>
      </c>
      <c r="GP63" s="188">
        <v>0</v>
      </c>
      <c r="GR63" s="188">
        <v>0</v>
      </c>
      <c r="GS63" s="188">
        <v>0</v>
      </c>
      <c r="GT63" s="188">
        <v>1449</v>
      </c>
      <c r="GU63" s="188">
        <v>932</v>
      </c>
      <c r="GV63" s="188">
        <v>0</v>
      </c>
      <c r="GW63" s="188">
        <v>0</v>
      </c>
      <c r="GX63" s="188">
        <v>1410</v>
      </c>
      <c r="GY63" s="188">
        <v>0</v>
      </c>
      <c r="GZ63" s="188">
        <v>0</v>
      </c>
      <c r="HA63" s="188">
        <v>0</v>
      </c>
      <c r="HC63" s="188">
        <v>0</v>
      </c>
      <c r="HD63" s="188">
        <v>0</v>
      </c>
      <c r="HE63" s="188">
        <v>1446</v>
      </c>
      <c r="HF63" s="188">
        <v>438</v>
      </c>
      <c r="HG63" s="188">
        <v>0</v>
      </c>
      <c r="HH63" s="188">
        <v>0</v>
      </c>
      <c r="HI63" s="188">
        <v>1596</v>
      </c>
      <c r="HJ63" s="188">
        <v>0</v>
      </c>
      <c r="HK63" s="188">
        <v>0</v>
      </c>
      <c r="HL63" s="188">
        <v>0</v>
      </c>
      <c r="HN63" s="188">
        <v>0</v>
      </c>
      <c r="HO63" s="188">
        <v>0</v>
      </c>
      <c r="HP63" s="188">
        <v>1245</v>
      </c>
      <c r="HQ63" s="188">
        <v>344</v>
      </c>
      <c r="HR63" s="188">
        <v>0</v>
      </c>
      <c r="HS63" s="188">
        <v>0</v>
      </c>
      <c r="HT63" s="188">
        <v>2136</v>
      </c>
      <c r="HU63" s="188">
        <v>0</v>
      </c>
      <c r="HV63" s="188">
        <v>0</v>
      </c>
      <c r="HW63" s="188">
        <v>0</v>
      </c>
      <c r="HY63" s="188">
        <v>0</v>
      </c>
      <c r="HZ63" s="188">
        <v>0</v>
      </c>
      <c r="IA63" s="188">
        <v>6485</v>
      </c>
      <c r="IB63" s="188">
        <v>2014</v>
      </c>
      <c r="IC63" s="188">
        <v>0</v>
      </c>
      <c r="ID63" s="188">
        <v>0</v>
      </c>
      <c r="IE63" s="188">
        <v>1379</v>
      </c>
      <c r="IF63" s="188">
        <v>0</v>
      </c>
      <c r="IG63" s="188">
        <v>0</v>
      </c>
      <c r="IH63" s="188">
        <v>0</v>
      </c>
      <c r="IJ63" s="188">
        <v>0</v>
      </c>
      <c r="IK63" s="188">
        <v>0</v>
      </c>
      <c r="IL63" s="188">
        <v>1539</v>
      </c>
      <c r="IM63" s="188">
        <v>620</v>
      </c>
      <c r="IN63" s="188">
        <v>0</v>
      </c>
      <c r="IO63" s="188">
        <v>0</v>
      </c>
      <c r="IP63" s="188">
        <v>1946</v>
      </c>
      <c r="IQ63" s="188">
        <v>0</v>
      </c>
      <c r="IR63" s="188">
        <v>0</v>
      </c>
      <c r="IS63" s="188">
        <v>0</v>
      </c>
      <c r="IU63" s="188">
        <v>0</v>
      </c>
      <c r="IV63" s="188">
        <v>0</v>
      </c>
      <c r="IW63" s="188">
        <v>6556</v>
      </c>
      <c r="IX63" s="188">
        <v>1731</v>
      </c>
      <c r="IY63" s="188">
        <v>0</v>
      </c>
      <c r="IZ63" s="188">
        <v>0</v>
      </c>
      <c r="JA63" s="188">
        <v>1412</v>
      </c>
      <c r="JB63" s="188">
        <v>0</v>
      </c>
      <c r="JC63" s="188">
        <v>0</v>
      </c>
      <c r="JD63" s="188">
        <v>0</v>
      </c>
      <c r="JF63" s="188">
        <v>0</v>
      </c>
      <c r="JG63" s="188">
        <v>0</v>
      </c>
      <c r="JH63" s="188">
        <v>6762</v>
      </c>
      <c r="JI63" s="188">
        <v>2909</v>
      </c>
      <c r="JJ63" s="188">
        <v>0</v>
      </c>
      <c r="JK63" s="188">
        <v>0</v>
      </c>
      <c r="JL63" s="188">
        <v>1102</v>
      </c>
      <c r="JM63" s="188">
        <v>0</v>
      </c>
      <c r="JN63" s="188">
        <v>0</v>
      </c>
      <c r="JO63" s="188">
        <v>0</v>
      </c>
      <c r="JQ63" s="188">
        <v>0</v>
      </c>
      <c r="JR63" s="188">
        <v>0</v>
      </c>
      <c r="JS63" s="188">
        <v>1206</v>
      </c>
      <c r="JT63" s="188">
        <v>616</v>
      </c>
      <c r="JU63" s="188">
        <v>0</v>
      </c>
      <c r="JV63" s="188">
        <v>0</v>
      </c>
      <c r="JW63" s="188">
        <v>2071</v>
      </c>
      <c r="JX63" s="188">
        <v>0</v>
      </c>
      <c r="JY63" s="188">
        <v>0</v>
      </c>
      <c r="JZ63" s="188">
        <v>0</v>
      </c>
      <c r="KB63" s="188">
        <v>0</v>
      </c>
      <c r="KC63" s="188">
        <v>0</v>
      </c>
      <c r="KD63" s="188">
        <v>8095</v>
      </c>
      <c r="KE63" s="188">
        <v>1494</v>
      </c>
      <c r="KF63" s="188">
        <v>0</v>
      </c>
      <c r="KG63" s="188">
        <v>0</v>
      </c>
      <c r="KH63" s="188">
        <v>1296</v>
      </c>
      <c r="KI63" s="188">
        <v>0</v>
      </c>
      <c r="KJ63" s="188">
        <v>0</v>
      </c>
      <c r="KK63" s="188">
        <v>0</v>
      </c>
      <c r="KM63" s="188">
        <v>0</v>
      </c>
      <c r="KN63" s="188">
        <v>0</v>
      </c>
      <c r="KO63" s="188">
        <v>7000</v>
      </c>
      <c r="KP63" s="188">
        <v>933</v>
      </c>
      <c r="KQ63" s="188">
        <v>0</v>
      </c>
      <c r="KR63" s="188">
        <v>0</v>
      </c>
      <c r="KS63" s="188">
        <v>1020</v>
      </c>
      <c r="KT63" s="188">
        <v>0</v>
      </c>
      <c r="KU63" s="188">
        <v>0</v>
      </c>
      <c r="KV63" s="188">
        <v>0</v>
      </c>
      <c r="KX63" s="188">
        <v>0</v>
      </c>
      <c r="KY63" s="188">
        <v>0</v>
      </c>
      <c r="KZ63" s="188">
        <v>877</v>
      </c>
      <c r="LA63" s="188">
        <v>737</v>
      </c>
      <c r="LB63" s="188">
        <v>0</v>
      </c>
      <c r="LC63" s="188">
        <v>0</v>
      </c>
      <c r="LD63" s="188">
        <v>1872</v>
      </c>
      <c r="LE63" s="188">
        <v>0</v>
      </c>
      <c r="LF63" s="188">
        <v>0</v>
      </c>
      <c r="LG63" s="188">
        <v>0</v>
      </c>
      <c r="LI63" s="188">
        <v>0</v>
      </c>
      <c r="LJ63" s="188">
        <v>0</v>
      </c>
      <c r="LK63" s="188">
        <v>6826</v>
      </c>
      <c r="LL63" s="188">
        <v>1083</v>
      </c>
      <c r="LM63" s="188">
        <v>0</v>
      </c>
      <c r="LN63" s="188">
        <v>0</v>
      </c>
      <c r="LO63" s="188">
        <v>1056</v>
      </c>
      <c r="LP63" s="188">
        <v>0</v>
      </c>
      <c r="LQ63" s="188">
        <v>0</v>
      </c>
      <c r="LR63" s="188">
        <v>0</v>
      </c>
      <c r="LT63" s="188">
        <v>0</v>
      </c>
      <c r="LU63" s="188">
        <v>0</v>
      </c>
      <c r="LV63" s="188">
        <v>1240</v>
      </c>
      <c r="LW63" s="188">
        <v>1936</v>
      </c>
      <c r="LX63" s="188">
        <v>0</v>
      </c>
      <c r="LY63" s="188">
        <v>0</v>
      </c>
      <c r="LZ63" s="188">
        <v>1920</v>
      </c>
      <c r="MA63" s="188">
        <v>0</v>
      </c>
      <c r="MB63" s="188">
        <v>0</v>
      </c>
      <c r="MC63" s="188">
        <v>0</v>
      </c>
    </row>
    <row r="64" spans="2:341">
      <c r="B64" s="208">
        <f t="shared" si="11"/>
        <v>0</v>
      </c>
      <c r="C64" s="208">
        <f t="shared" si="12"/>
        <v>0</v>
      </c>
      <c r="D64" s="208">
        <f t="shared" si="13"/>
        <v>3979.0666666666666</v>
      </c>
      <c r="E64" s="208">
        <f t="shared" si="14"/>
        <v>1278.5333333333333</v>
      </c>
      <c r="F64" s="208">
        <f t="shared" si="15"/>
        <v>0</v>
      </c>
      <c r="G64" s="208">
        <f t="shared" si="16"/>
        <v>0</v>
      </c>
      <c r="H64" s="208">
        <f t="shared" si="17"/>
        <v>1451.6333333333334</v>
      </c>
      <c r="I64" s="208">
        <f t="shared" si="18"/>
        <v>0</v>
      </c>
      <c r="J64" s="208">
        <f t="shared" si="19"/>
        <v>0</v>
      </c>
      <c r="K64" s="208">
        <f t="shared" si="20"/>
        <v>0</v>
      </c>
      <c r="M64" s="188">
        <v>0</v>
      </c>
      <c r="N64" s="188">
        <v>0</v>
      </c>
      <c r="O64" s="188">
        <v>1595</v>
      </c>
      <c r="P64" s="188">
        <v>797</v>
      </c>
      <c r="Q64" s="188">
        <v>0</v>
      </c>
      <c r="R64" s="188">
        <v>0</v>
      </c>
      <c r="S64" s="188">
        <v>2002</v>
      </c>
      <c r="T64" s="188">
        <v>0</v>
      </c>
      <c r="U64" s="188">
        <v>0</v>
      </c>
      <c r="V64" s="188">
        <v>0</v>
      </c>
      <c r="X64" s="188">
        <v>0</v>
      </c>
      <c r="Y64" s="188">
        <v>0</v>
      </c>
      <c r="Z64" s="188">
        <v>2263</v>
      </c>
      <c r="AA64" s="188">
        <v>1247</v>
      </c>
      <c r="AB64" s="188">
        <v>0</v>
      </c>
      <c r="AC64" s="188">
        <v>0</v>
      </c>
      <c r="AD64" s="188">
        <v>1226</v>
      </c>
      <c r="AE64" s="188">
        <v>0</v>
      </c>
      <c r="AF64" s="188">
        <v>0</v>
      </c>
      <c r="AG64" s="188">
        <v>0</v>
      </c>
      <c r="AI64" s="188">
        <v>0</v>
      </c>
      <c r="AJ64" s="188">
        <v>0</v>
      </c>
      <c r="AK64" s="188">
        <v>8048</v>
      </c>
      <c r="AL64" s="188">
        <v>1164</v>
      </c>
      <c r="AM64" s="188">
        <v>0</v>
      </c>
      <c r="AN64" s="188">
        <v>0</v>
      </c>
      <c r="AO64" s="188">
        <v>1008</v>
      </c>
      <c r="AP64" s="188">
        <v>0</v>
      </c>
      <c r="AQ64" s="188">
        <v>0</v>
      </c>
      <c r="AR64" s="188">
        <v>0</v>
      </c>
      <c r="AT64" s="188">
        <v>0</v>
      </c>
      <c r="AU64" s="188">
        <v>0</v>
      </c>
      <c r="AV64" s="188">
        <v>2380</v>
      </c>
      <c r="AW64" s="188">
        <v>1226</v>
      </c>
      <c r="AX64" s="188">
        <v>0</v>
      </c>
      <c r="AY64" s="188">
        <v>0</v>
      </c>
      <c r="AZ64" s="188">
        <v>1875</v>
      </c>
      <c r="BA64" s="188">
        <v>0</v>
      </c>
      <c r="BB64" s="188">
        <v>0</v>
      </c>
      <c r="BC64" s="188">
        <v>0</v>
      </c>
      <c r="BE64" s="188">
        <v>0</v>
      </c>
      <c r="BF64" s="188">
        <v>0</v>
      </c>
      <c r="BG64" s="188">
        <v>6862</v>
      </c>
      <c r="BH64" s="188">
        <v>2325</v>
      </c>
      <c r="BI64" s="188">
        <v>0</v>
      </c>
      <c r="BJ64" s="188">
        <v>0</v>
      </c>
      <c r="BK64" s="188">
        <v>1351</v>
      </c>
      <c r="BL64" s="188">
        <v>0</v>
      </c>
      <c r="BM64" s="188">
        <v>0</v>
      </c>
      <c r="BN64" s="188">
        <v>0</v>
      </c>
      <c r="BP64" s="188">
        <v>0</v>
      </c>
      <c r="BQ64" s="188">
        <v>0</v>
      </c>
      <c r="BR64" s="188">
        <v>1142</v>
      </c>
      <c r="BS64" s="188">
        <v>1117</v>
      </c>
      <c r="BT64" s="188">
        <v>0</v>
      </c>
      <c r="BU64" s="188">
        <v>0</v>
      </c>
      <c r="BV64" s="188">
        <v>1836</v>
      </c>
      <c r="BW64" s="188">
        <v>0</v>
      </c>
      <c r="BX64" s="188">
        <v>0</v>
      </c>
      <c r="BY64" s="188">
        <v>0</v>
      </c>
      <c r="CA64" s="188">
        <v>0</v>
      </c>
      <c r="CB64" s="188">
        <v>0</v>
      </c>
      <c r="CC64" s="188">
        <v>8144</v>
      </c>
      <c r="CD64" s="188">
        <v>1300</v>
      </c>
      <c r="CE64" s="188">
        <v>0</v>
      </c>
      <c r="CF64" s="188">
        <v>0</v>
      </c>
      <c r="CG64" s="188">
        <v>1063</v>
      </c>
      <c r="CH64" s="188">
        <v>0</v>
      </c>
      <c r="CI64" s="188">
        <v>0</v>
      </c>
      <c r="CJ64" s="188">
        <v>0</v>
      </c>
      <c r="CL64" s="188">
        <v>0</v>
      </c>
      <c r="CM64" s="188">
        <v>0</v>
      </c>
      <c r="CN64" s="188">
        <v>6540</v>
      </c>
      <c r="CO64" s="188">
        <v>2699</v>
      </c>
      <c r="CP64" s="188">
        <v>0</v>
      </c>
      <c r="CQ64" s="188">
        <v>0</v>
      </c>
      <c r="CR64" s="188">
        <v>1137</v>
      </c>
      <c r="CS64" s="188">
        <v>0</v>
      </c>
      <c r="CT64" s="188">
        <v>0</v>
      </c>
      <c r="CU64" s="188">
        <v>0</v>
      </c>
      <c r="CW64" s="188">
        <v>0</v>
      </c>
      <c r="CX64" s="188">
        <v>0</v>
      </c>
      <c r="CY64" s="188">
        <v>2323</v>
      </c>
      <c r="CZ64" s="188">
        <v>1181</v>
      </c>
      <c r="DA64" s="188">
        <v>0</v>
      </c>
      <c r="DB64" s="188">
        <v>0</v>
      </c>
      <c r="DC64" s="188">
        <v>1828</v>
      </c>
      <c r="DD64" s="188">
        <v>0</v>
      </c>
      <c r="DE64" s="188">
        <v>0</v>
      </c>
      <c r="DF64" s="188">
        <v>0</v>
      </c>
      <c r="DH64" s="188">
        <v>0</v>
      </c>
      <c r="DI64" s="188">
        <v>0</v>
      </c>
      <c r="DJ64" s="188">
        <v>2417</v>
      </c>
      <c r="DK64" s="188">
        <v>1167</v>
      </c>
      <c r="DL64" s="188">
        <v>0</v>
      </c>
      <c r="DM64" s="188">
        <v>0</v>
      </c>
      <c r="DN64" s="188">
        <f t="shared" si="21"/>
        <v>0</v>
      </c>
      <c r="DO64" s="188">
        <v>0</v>
      </c>
      <c r="DP64" s="188">
        <v>0</v>
      </c>
      <c r="DQ64" s="188">
        <v>0</v>
      </c>
      <c r="DS64" s="188">
        <v>0</v>
      </c>
      <c r="DT64" s="188">
        <v>0</v>
      </c>
      <c r="DU64" s="188">
        <v>1292</v>
      </c>
      <c r="DV64" s="188">
        <v>988</v>
      </c>
      <c r="DW64" s="188">
        <v>0</v>
      </c>
      <c r="DX64" s="188">
        <v>0</v>
      </c>
      <c r="DY64" s="188">
        <v>1298</v>
      </c>
      <c r="DZ64" s="188">
        <v>0</v>
      </c>
      <c r="EA64" s="188">
        <v>0</v>
      </c>
      <c r="EB64" s="188">
        <v>0</v>
      </c>
      <c r="ED64" s="188">
        <v>0</v>
      </c>
      <c r="EE64" s="188">
        <v>0</v>
      </c>
      <c r="EF64" s="188">
        <v>916</v>
      </c>
      <c r="EG64" s="188">
        <v>545</v>
      </c>
      <c r="EH64" s="188">
        <v>0</v>
      </c>
      <c r="EI64" s="188">
        <v>0</v>
      </c>
      <c r="EJ64" s="188">
        <v>2099</v>
      </c>
      <c r="EK64" s="188">
        <v>0</v>
      </c>
      <c r="EL64" s="188">
        <v>0</v>
      </c>
      <c r="EM64" s="188">
        <v>0</v>
      </c>
      <c r="EO64" s="188">
        <v>0</v>
      </c>
      <c r="EP64" s="188">
        <v>0</v>
      </c>
      <c r="EQ64" s="188">
        <v>5141</v>
      </c>
      <c r="ER64" s="188">
        <v>1050</v>
      </c>
      <c r="ES64" s="188">
        <v>0</v>
      </c>
      <c r="ET64" s="188">
        <v>0</v>
      </c>
      <c r="EU64" s="188">
        <v>1429</v>
      </c>
      <c r="EV64" s="188">
        <v>0</v>
      </c>
      <c r="EW64" s="188">
        <v>0</v>
      </c>
      <c r="EX64" s="188">
        <v>0</v>
      </c>
      <c r="EZ64" s="188">
        <v>0</v>
      </c>
      <c r="FA64" s="188">
        <v>0</v>
      </c>
      <c r="FB64" s="188">
        <v>4755</v>
      </c>
      <c r="FC64" s="188">
        <v>1637</v>
      </c>
      <c r="FD64" s="188">
        <v>0</v>
      </c>
      <c r="FE64" s="188">
        <v>0</v>
      </c>
      <c r="FF64" s="188">
        <v>1073</v>
      </c>
      <c r="FG64" s="188">
        <v>0</v>
      </c>
      <c r="FH64" s="188">
        <v>0</v>
      </c>
      <c r="FI64" s="188">
        <v>0</v>
      </c>
      <c r="FK64" s="188">
        <v>0</v>
      </c>
      <c r="FL64" s="188">
        <v>0</v>
      </c>
      <c r="FM64" s="188">
        <v>5755</v>
      </c>
      <c r="FN64" s="188">
        <v>2151</v>
      </c>
      <c r="FO64" s="188">
        <v>0</v>
      </c>
      <c r="FP64" s="188">
        <v>0</v>
      </c>
      <c r="FQ64" s="188">
        <v>1109</v>
      </c>
      <c r="FR64" s="188">
        <v>0</v>
      </c>
      <c r="FS64" s="188">
        <v>0</v>
      </c>
      <c r="FT64" s="188">
        <v>0</v>
      </c>
      <c r="FV64" s="188">
        <v>0</v>
      </c>
      <c r="FW64" s="188">
        <v>0</v>
      </c>
      <c r="FX64" s="188">
        <v>1422</v>
      </c>
      <c r="FY64" s="188">
        <v>798</v>
      </c>
      <c r="FZ64" s="188">
        <v>0</v>
      </c>
      <c r="GA64" s="188">
        <v>0</v>
      </c>
      <c r="GB64" s="188">
        <v>1490</v>
      </c>
      <c r="GC64" s="188">
        <v>0</v>
      </c>
      <c r="GD64" s="188">
        <v>0</v>
      </c>
      <c r="GE64" s="188">
        <v>0</v>
      </c>
      <c r="GG64" s="188">
        <v>0</v>
      </c>
      <c r="GH64" s="188">
        <v>0</v>
      </c>
      <c r="GI64" s="188">
        <v>7563</v>
      </c>
      <c r="GJ64" s="188">
        <v>969</v>
      </c>
      <c r="GK64" s="188">
        <v>0</v>
      </c>
      <c r="GL64" s="188">
        <v>0</v>
      </c>
      <c r="GM64" s="188">
        <v>1324</v>
      </c>
      <c r="GN64" s="188">
        <v>0</v>
      </c>
      <c r="GO64" s="188">
        <v>0</v>
      </c>
      <c r="GP64" s="188">
        <v>0</v>
      </c>
      <c r="GR64" s="188">
        <v>0</v>
      </c>
      <c r="GS64" s="188">
        <v>0</v>
      </c>
      <c r="GT64" s="188">
        <v>1457</v>
      </c>
      <c r="GU64" s="188">
        <v>971</v>
      </c>
      <c r="GV64" s="188">
        <v>0</v>
      </c>
      <c r="GW64" s="188">
        <v>0</v>
      </c>
      <c r="GX64" s="188">
        <v>1425</v>
      </c>
      <c r="GY64" s="188">
        <v>0</v>
      </c>
      <c r="GZ64" s="188">
        <v>0</v>
      </c>
      <c r="HA64" s="188">
        <v>0</v>
      </c>
      <c r="HC64" s="188">
        <v>0</v>
      </c>
      <c r="HD64" s="188">
        <v>0</v>
      </c>
      <c r="HE64" s="188">
        <v>1470</v>
      </c>
      <c r="HF64" s="188">
        <v>455</v>
      </c>
      <c r="HG64" s="188">
        <v>0</v>
      </c>
      <c r="HH64" s="188">
        <v>0</v>
      </c>
      <c r="HI64" s="188">
        <v>1645</v>
      </c>
      <c r="HJ64" s="188">
        <v>0</v>
      </c>
      <c r="HK64" s="188">
        <v>0</v>
      </c>
      <c r="HL64" s="188">
        <v>0</v>
      </c>
      <c r="HN64" s="188">
        <v>0</v>
      </c>
      <c r="HO64" s="188">
        <v>0</v>
      </c>
      <c r="HP64" s="188">
        <v>1264</v>
      </c>
      <c r="HQ64" s="188">
        <v>333</v>
      </c>
      <c r="HR64" s="188">
        <v>0</v>
      </c>
      <c r="HS64" s="188">
        <v>0</v>
      </c>
      <c r="HT64" s="188">
        <v>2139</v>
      </c>
      <c r="HU64" s="188">
        <v>0</v>
      </c>
      <c r="HV64" s="188">
        <v>0</v>
      </c>
      <c r="HW64" s="188">
        <v>0</v>
      </c>
      <c r="HY64" s="188">
        <v>0</v>
      </c>
      <c r="HZ64" s="188">
        <v>0</v>
      </c>
      <c r="IA64" s="188">
        <v>6499</v>
      </c>
      <c r="IB64" s="188">
        <v>2049</v>
      </c>
      <c r="IC64" s="188">
        <v>0</v>
      </c>
      <c r="ID64" s="188">
        <v>0</v>
      </c>
      <c r="IE64" s="188">
        <v>1379</v>
      </c>
      <c r="IF64" s="188">
        <v>0</v>
      </c>
      <c r="IG64" s="188">
        <v>0</v>
      </c>
      <c r="IH64" s="188">
        <v>0</v>
      </c>
      <c r="IJ64" s="188">
        <v>0</v>
      </c>
      <c r="IK64" s="188">
        <v>0</v>
      </c>
      <c r="IL64" s="188">
        <v>1568</v>
      </c>
      <c r="IM64" s="188">
        <v>651</v>
      </c>
      <c r="IN64" s="188">
        <v>0</v>
      </c>
      <c r="IO64" s="188">
        <v>0</v>
      </c>
      <c r="IP64" s="188">
        <v>1974</v>
      </c>
      <c r="IQ64" s="188">
        <v>0</v>
      </c>
      <c r="IR64" s="188">
        <v>0</v>
      </c>
      <c r="IS64" s="188">
        <v>0</v>
      </c>
      <c r="IU64" s="188">
        <v>0</v>
      </c>
      <c r="IV64" s="188">
        <v>0</v>
      </c>
      <c r="IW64" s="188">
        <v>6561</v>
      </c>
      <c r="IX64" s="188">
        <v>1742</v>
      </c>
      <c r="IY64" s="188">
        <v>0</v>
      </c>
      <c r="IZ64" s="188">
        <v>0</v>
      </c>
      <c r="JA64" s="188">
        <v>1412</v>
      </c>
      <c r="JB64" s="188">
        <v>0</v>
      </c>
      <c r="JC64" s="188">
        <v>0</v>
      </c>
      <c r="JD64" s="188">
        <v>0</v>
      </c>
      <c r="JF64" s="188">
        <v>0</v>
      </c>
      <c r="JG64" s="188">
        <v>0</v>
      </c>
      <c r="JH64" s="188">
        <v>6728</v>
      </c>
      <c r="JI64" s="188">
        <v>2910</v>
      </c>
      <c r="JJ64" s="188">
        <v>0</v>
      </c>
      <c r="JK64" s="188">
        <v>0</v>
      </c>
      <c r="JL64" s="188">
        <v>1102</v>
      </c>
      <c r="JM64" s="188">
        <v>0</v>
      </c>
      <c r="JN64" s="188">
        <v>0</v>
      </c>
      <c r="JO64" s="188">
        <v>0</v>
      </c>
      <c r="JQ64" s="188">
        <v>0</v>
      </c>
      <c r="JR64" s="188">
        <v>0</v>
      </c>
      <c r="JS64" s="188">
        <v>1224</v>
      </c>
      <c r="JT64" s="188">
        <v>629</v>
      </c>
      <c r="JU64" s="188">
        <v>0</v>
      </c>
      <c r="JV64" s="188">
        <v>0</v>
      </c>
      <c r="JW64" s="188">
        <v>2096</v>
      </c>
      <c r="JX64" s="188">
        <v>0</v>
      </c>
      <c r="JY64" s="188">
        <v>0</v>
      </c>
      <c r="JZ64" s="188">
        <v>0</v>
      </c>
      <c r="KB64" s="188">
        <v>0</v>
      </c>
      <c r="KC64" s="188">
        <v>0</v>
      </c>
      <c r="KD64" s="188">
        <v>8065</v>
      </c>
      <c r="KE64" s="188">
        <v>1497</v>
      </c>
      <c r="KF64" s="188">
        <v>0</v>
      </c>
      <c r="KG64" s="188">
        <v>0</v>
      </c>
      <c r="KH64" s="188">
        <v>1296</v>
      </c>
      <c r="KI64" s="188">
        <v>0</v>
      </c>
      <c r="KJ64" s="188">
        <v>0</v>
      </c>
      <c r="KK64" s="188">
        <v>0</v>
      </c>
      <c r="KM64" s="188">
        <v>0</v>
      </c>
      <c r="KN64" s="188">
        <v>0</v>
      </c>
      <c r="KO64" s="188">
        <v>7020</v>
      </c>
      <c r="KP64" s="188">
        <v>975</v>
      </c>
      <c r="KQ64" s="188">
        <v>0</v>
      </c>
      <c r="KR64" s="188">
        <v>0</v>
      </c>
      <c r="KS64" s="188">
        <v>1020</v>
      </c>
      <c r="KT64" s="188">
        <v>0</v>
      </c>
      <c r="KU64" s="188">
        <v>0</v>
      </c>
      <c r="KV64" s="188">
        <v>0</v>
      </c>
      <c r="KX64" s="188">
        <v>0</v>
      </c>
      <c r="KY64" s="188">
        <v>0</v>
      </c>
      <c r="KZ64" s="188">
        <v>898</v>
      </c>
      <c r="LA64" s="188">
        <v>752</v>
      </c>
      <c r="LB64" s="188">
        <v>0</v>
      </c>
      <c r="LC64" s="188">
        <v>0</v>
      </c>
      <c r="LD64" s="188">
        <v>1898</v>
      </c>
      <c r="LE64" s="188">
        <v>0</v>
      </c>
      <c r="LF64" s="188">
        <v>0</v>
      </c>
      <c r="LG64" s="188">
        <v>0</v>
      </c>
      <c r="LI64" s="188">
        <v>0</v>
      </c>
      <c r="LJ64" s="188">
        <v>0</v>
      </c>
      <c r="LK64" s="188">
        <v>6812</v>
      </c>
      <c r="LL64" s="188">
        <v>1074</v>
      </c>
      <c r="LM64" s="188">
        <v>0</v>
      </c>
      <c r="LN64" s="188">
        <v>0</v>
      </c>
      <c r="LO64" s="188">
        <v>1056</v>
      </c>
      <c r="LP64" s="188">
        <v>0</v>
      </c>
      <c r="LQ64" s="188">
        <v>0</v>
      </c>
      <c r="LR64" s="188">
        <v>0</v>
      </c>
      <c r="LT64" s="188">
        <v>0</v>
      </c>
      <c r="LU64" s="188">
        <v>0</v>
      </c>
      <c r="LV64" s="188">
        <v>1248</v>
      </c>
      <c r="LW64" s="188">
        <v>1957</v>
      </c>
      <c r="LX64" s="188">
        <v>0</v>
      </c>
      <c r="LY64" s="188">
        <v>0</v>
      </c>
      <c r="LZ64" s="188">
        <v>1959</v>
      </c>
      <c r="MA64" s="188">
        <v>0</v>
      </c>
      <c r="MB64" s="188">
        <v>0</v>
      </c>
      <c r="MC64" s="188">
        <v>0</v>
      </c>
    </row>
    <row r="65" spans="2:341">
      <c r="B65" s="208">
        <f t="shared" si="11"/>
        <v>0</v>
      </c>
      <c r="C65" s="208">
        <f t="shared" si="12"/>
        <v>0</v>
      </c>
      <c r="D65" s="208">
        <f t="shared" si="13"/>
        <v>3981.4333333333334</v>
      </c>
      <c r="E65" s="208">
        <f t="shared" si="14"/>
        <v>1277.2</v>
      </c>
      <c r="F65" s="208">
        <f t="shared" si="15"/>
        <v>0</v>
      </c>
      <c r="G65" s="208">
        <f t="shared" si="16"/>
        <v>0</v>
      </c>
      <c r="H65" s="208">
        <f t="shared" si="17"/>
        <v>1463.5333333333333</v>
      </c>
      <c r="I65" s="208">
        <f t="shared" si="18"/>
        <v>0</v>
      </c>
      <c r="J65" s="208">
        <f t="shared" si="19"/>
        <v>0</v>
      </c>
      <c r="K65" s="208">
        <f t="shared" si="20"/>
        <v>0</v>
      </c>
      <c r="M65" s="188">
        <v>0</v>
      </c>
      <c r="N65" s="188">
        <v>0</v>
      </c>
      <c r="O65" s="188">
        <v>1587</v>
      </c>
      <c r="P65" s="188">
        <v>778</v>
      </c>
      <c r="Q65" s="188">
        <v>0</v>
      </c>
      <c r="R65" s="188">
        <v>0</v>
      </c>
      <c r="S65" s="188">
        <v>2054</v>
      </c>
      <c r="T65" s="188">
        <v>0</v>
      </c>
      <c r="U65" s="188">
        <v>0</v>
      </c>
      <c r="V65" s="188">
        <v>0</v>
      </c>
      <c r="X65" s="188">
        <v>0</v>
      </c>
      <c r="Y65" s="188">
        <v>0</v>
      </c>
      <c r="Z65" s="188">
        <v>2274</v>
      </c>
      <c r="AA65" s="188">
        <v>1237</v>
      </c>
      <c r="AB65" s="188">
        <v>0</v>
      </c>
      <c r="AC65" s="188">
        <v>0</v>
      </c>
      <c r="AD65" s="188">
        <v>1226</v>
      </c>
      <c r="AE65" s="188">
        <v>0</v>
      </c>
      <c r="AF65" s="188">
        <v>0</v>
      </c>
      <c r="AG65" s="188">
        <v>0</v>
      </c>
      <c r="AI65" s="188">
        <v>0</v>
      </c>
      <c r="AJ65" s="188">
        <v>0</v>
      </c>
      <c r="AK65" s="188">
        <v>8061</v>
      </c>
      <c r="AL65" s="188">
        <v>1174</v>
      </c>
      <c r="AM65" s="188">
        <v>0</v>
      </c>
      <c r="AN65" s="188">
        <v>0</v>
      </c>
      <c r="AO65" s="188">
        <v>1008</v>
      </c>
      <c r="AP65" s="188">
        <v>0</v>
      </c>
      <c r="AQ65" s="188">
        <v>0</v>
      </c>
      <c r="AR65" s="188">
        <v>0</v>
      </c>
      <c r="AT65" s="188">
        <v>0</v>
      </c>
      <c r="AU65" s="188">
        <v>0</v>
      </c>
      <c r="AV65" s="188">
        <v>2402</v>
      </c>
      <c r="AW65" s="188">
        <v>1262</v>
      </c>
      <c r="AX65" s="188">
        <v>0</v>
      </c>
      <c r="AY65" s="188">
        <v>0</v>
      </c>
      <c r="AZ65" s="188">
        <v>1905</v>
      </c>
      <c r="BA65" s="188">
        <v>0</v>
      </c>
      <c r="BB65" s="188">
        <v>0</v>
      </c>
      <c r="BC65" s="188">
        <v>0</v>
      </c>
      <c r="BE65" s="188">
        <v>0</v>
      </c>
      <c r="BF65" s="188">
        <v>0</v>
      </c>
      <c r="BG65" s="188">
        <v>6856</v>
      </c>
      <c r="BH65" s="188">
        <v>2361</v>
      </c>
      <c r="BI65" s="188">
        <v>0</v>
      </c>
      <c r="BJ65" s="188">
        <v>0</v>
      </c>
      <c r="BK65" s="188">
        <v>1351</v>
      </c>
      <c r="BL65" s="188">
        <v>0</v>
      </c>
      <c r="BM65" s="188">
        <v>0</v>
      </c>
      <c r="BN65" s="188">
        <v>0</v>
      </c>
      <c r="BP65" s="188">
        <v>0</v>
      </c>
      <c r="BQ65" s="188">
        <v>0</v>
      </c>
      <c r="BR65" s="188">
        <v>1142</v>
      </c>
      <c r="BS65" s="188">
        <v>1126</v>
      </c>
      <c r="BT65" s="188">
        <v>0</v>
      </c>
      <c r="BU65" s="188">
        <v>0</v>
      </c>
      <c r="BV65" s="188">
        <v>1863</v>
      </c>
      <c r="BW65" s="188">
        <v>0</v>
      </c>
      <c r="BX65" s="188">
        <v>0</v>
      </c>
      <c r="BY65" s="188">
        <v>0</v>
      </c>
      <c r="CA65" s="188">
        <v>0</v>
      </c>
      <c r="CB65" s="188">
        <v>0</v>
      </c>
      <c r="CC65" s="188">
        <v>8156</v>
      </c>
      <c r="CD65" s="188">
        <v>1308</v>
      </c>
      <c r="CE65" s="188">
        <v>0</v>
      </c>
      <c r="CF65" s="188">
        <v>0</v>
      </c>
      <c r="CG65" s="188">
        <v>1063</v>
      </c>
      <c r="CH65" s="188">
        <v>0</v>
      </c>
      <c r="CI65" s="188">
        <v>0</v>
      </c>
      <c r="CJ65" s="188">
        <v>0</v>
      </c>
      <c r="CL65" s="188">
        <v>0</v>
      </c>
      <c r="CM65" s="188">
        <v>0</v>
      </c>
      <c r="CN65" s="188">
        <v>6533</v>
      </c>
      <c r="CO65" s="188">
        <v>2693</v>
      </c>
      <c r="CP65" s="188">
        <v>0</v>
      </c>
      <c r="CQ65" s="188">
        <v>0</v>
      </c>
      <c r="CR65" s="188">
        <v>1137</v>
      </c>
      <c r="CS65" s="188">
        <v>0</v>
      </c>
      <c r="CT65" s="188">
        <v>0</v>
      </c>
      <c r="CU65" s="188">
        <v>0</v>
      </c>
      <c r="CW65" s="188">
        <v>0</v>
      </c>
      <c r="CX65" s="188">
        <v>0</v>
      </c>
      <c r="CY65" s="188">
        <v>2311</v>
      </c>
      <c r="CZ65" s="188">
        <v>1202</v>
      </c>
      <c r="DA65" s="188">
        <v>0</v>
      </c>
      <c r="DB65" s="188">
        <v>0</v>
      </c>
      <c r="DC65" s="188">
        <v>1888</v>
      </c>
      <c r="DD65" s="188">
        <v>0</v>
      </c>
      <c r="DE65" s="188">
        <v>0</v>
      </c>
      <c r="DF65" s="188">
        <v>0</v>
      </c>
      <c r="DH65" s="188">
        <v>0</v>
      </c>
      <c r="DI65" s="188">
        <v>0</v>
      </c>
      <c r="DJ65" s="188">
        <v>2358</v>
      </c>
      <c r="DK65" s="188">
        <v>1111</v>
      </c>
      <c r="DL65" s="188">
        <v>0</v>
      </c>
      <c r="DM65" s="188">
        <v>0</v>
      </c>
      <c r="DN65" s="188">
        <f t="shared" si="21"/>
        <v>0</v>
      </c>
      <c r="DO65" s="188">
        <v>0</v>
      </c>
      <c r="DP65" s="188">
        <v>0</v>
      </c>
      <c r="DQ65" s="188">
        <v>0</v>
      </c>
      <c r="DS65" s="188">
        <v>0</v>
      </c>
      <c r="DT65" s="188">
        <v>0</v>
      </c>
      <c r="DU65" s="188">
        <v>1281</v>
      </c>
      <c r="DV65" s="188">
        <v>938</v>
      </c>
      <c r="DW65" s="188">
        <v>0</v>
      </c>
      <c r="DX65" s="188">
        <v>0</v>
      </c>
      <c r="DY65" s="188">
        <v>1298</v>
      </c>
      <c r="DZ65" s="188">
        <v>0</v>
      </c>
      <c r="EA65" s="188">
        <v>0</v>
      </c>
      <c r="EB65" s="188">
        <v>0</v>
      </c>
      <c r="ED65" s="188">
        <v>0</v>
      </c>
      <c r="EE65" s="188">
        <v>0</v>
      </c>
      <c r="EF65" s="188">
        <v>906</v>
      </c>
      <c r="EG65" s="188">
        <v>520</v>
      </c>
      <c r="EH65" s="188">
        <v>0</v>
      </c>
      <c r="EI65" s="188">
        <v>0</v>
      </c>
      <c r="EJ65" s="188">
        <v>2136</v>
      </c>
      <c r="EK65" s="188">
        <v>0</v>
      </c>
      <c r="EL65" s="188">
        <v>0</v>
      </c>
      <c r="EM65" s="188">
        <v>0</v>
      </c>
      <c r="EO65" s="188">
        <v>0</v>
      </c>
      <c r="EP65" s="188">
        <v>0</v>
      </c>
      <c r="EQ65" s="188">
        <v>5248</v>
      </c>
      <c r="ER65" s="188">
        <v>1067</v>
      </c>
      <c r="ES65" s="188">
        <v>0</v>
      </c>
      <c r="ET65" s="188">
        <v>0</v>
      </c>
      <c r="EU65" s="188">
        <v>1463</v>
      </c>
      <c r="EV65" s="188">
        <v>0</v>
      </c>
      <c r="EW65" s="188">
        <v>0</v>
      </c>
      <c r="EX65" s="188">
        <v>0</v>
      </c>
      <c r="EZ65" s="188">
        <v>0</v>
      </c>
      <c r="FA65" s="188">
        <v>0</v>
      </c>
      <c r="FB65" s="188">
        <v>4786</v>
      </c>
      <c r="FC65" s="188">
        <v>1633</v>
      </c>
      <c r="FD65" s="188">
        <v>0</v>
      </c>
      <c r="FE65" s="188">
        <v>0</v>
      </c>
      <c r="FF65" s="188">
        <v>1073</v>
      </c>
      <c r="FG65" s="188">
        <v>0</v>
      </c>
      <c r="FH65" s="188">
        <v>0</v>
      </c>
      <c r="FI65" s="188">
        <v>0</v>
      </c>
      <c r="FK65" s="188">
        <v>0</v>
      </c>
      <c r="FL65" s="188">
        <v>0</v>
      </c>
      <c r="FM65" s="188">
        <v>5726</v>
      </c>
      <c r="FN65" s="188">
        <v>2111</v>
      </c>
      <c r="FO65" s="188">
        <v>0</v>
      </c>
      <c r="FP65" s="188">
        <v>0</v>
      </c>
      <c r="FQ65" s="188">
        <v>1109</v>
      </c>
      <c r="FR65" s="188">
        <v>0</v>
      </c>
      <c r="FS65" s="188">
        <v>0</v>
      </c>
      <c r="FT65" s="188">
        <v>0</v>
      </c>
      <c r="FV65" s="188">
        <v>0</v>
      </c>
      <c r="FW65" s="188">
        <v>0</v>
      </c>
      <c r="FX65" s="188">
        <v>1377</v>
      </c>
      <c r="FY65" s="188">
        <v>806</v>
      </c>
      <c r="FZ65" s="188">
        <v>0</v>
      </c>
      <c r="GA65" s="188">
        <v>0</v>
      </c>
      <c r="GB65" s="188">
        <v>1490</v>
      </c>
      <c r="GC65" s="188">
        <v>0</v>
      </c>
      <c r="GD65" s="188">
        <v>0</v>
      </c>
      <c r="GE65" s="188">
        <v>0</v>
      </c>
      <c r="GG65" s="188">
        <v>0</v>
      </c>
      <c r="GH65" s="188">
        <v>0</v>
      </c>
      <c r="GI65" s="188">
        <v>7585</v>
      </c>
      <c r="GJ65" s="188">
        <v>995</v>
      </c>
      <c r="GK65" s="188">
        <v>0</v>
      </c>
      <c r="GL65" s="188">
        <v>0</v>
      </c>
      <c r="GM65" s="188">
        <v>1324</v>
      </c>
      <c r="GN65" s="188">
        <v>0</v>
      </c>
      <c r="GO65" s="188">
        <v>0</v>
      </c>
      <c r="GP65" s="188">
        <v>0</v>
      </c>
      <c r="GR65" s="188">
        <v>0</v>
      </c>
      <c r="GS65" s="188">
        <v>0</v>
      </c>
      <c r="GT65" s="188">
        <v>1451</v>
      </c>
      <c r="GU65" s="188">
        <v>787</v>
      </c>
      <c r="GV65" s="188">
        <v>0</v>
      </c>
      <c r="GW65" s="188">
        <v>0</v>
      </c>
      <c r="GX65" s="188">
        <v>1443</v>
      </c>
      <c r="GY65" s="188">
        <v>0</v>
      </c>
      <c r="GZ65" s="188">
        <v>0</v>
      </c>
      <c r="HA65" s="188">
        <v>0</v>
      </c>
      <c r="HC65" s="188">
        <v>0</v>
      </c>
      <c r="HD65" s="188">
        <v>0</v>
      </c>
      <c r="HE65" s="188">
        <v>1476</v>
      </c>
      <c r="HF65" s="188">
        <v>470</v>
      </c>
      <c r="HG65" s="188">
        <v>0</v>
      </c>
      <c r="HH65" s="188">
        <v>0</v>
      </c>
      <c r="HI65" s="188">
        <v>1669</v>
      </c>
      <c r="HJ65" s="188">
        <v>0</v>
      </c>
      <c r="HK65" s="188">
        <v>0</v>
      </c>
      <c r="HL65" s="188">
        <v>0</v>
      </c>
      <c r="HN65" s="188">
        <v>0</v>
      </c>
      <c r="HO65" s="188">
        <v>0</v>
      </c>
      <c r="HP65" s="188">
        <v>1282</v>
      </c>
      <c r="HQ65" s="188">
        <v>333</v>
      </c>
      <c r="HR65" s="188">
        <v>0</v>
      </c>
      <c r="HS65" s="188">
        <v>0</v>
      </c>
      <c r="HT65" s="188">
        <v>2146</v>
      </c>
      <c r="HU65" s="188">
        <v>0</v>
      </c>
      <c r="HV65" s="188">
        <v>0</v>
      </c>
      <c r="HW65" s="188">
        <v>0</v>
      </c>
      <c r="HY65" s="188">
        <v>0</v>
      </c>
      <c r="HZ65" s="188">
        <v>0</v>
      </c>
      <c r="IA65" s="188">
        <v>6504</v>
      </c>
      <c r="IB65" s="188">
        <v>2066</v>
      </c>
      <c r="IC65" s="188">
        <v>0</v>
      </c>
      <c r="ID65" s="188">
        <v>0</v>
      </c>
      <c r="IE65" s="188">
        <v>1379</v>
      </c>
      <c r="IF65" s="188">
        <v>0</v>
      </c>
      <c r="IG65" s="188">
        <v>0</v>
      </c>
      <c r="IH65" s="188">
        <v>0</v>
      </c>
      <c r="IJ65" s="188">
        <v>0</v>
      </c>
      <c r="IK65" s="188">
        <v>0</v>
      </c>
      <c r="IL65" s="188">
        <v>1600</v>
      </c>
      <c r="IM65" s="188">
        <v>704</v>
      </c>
      <c r="IN65" s="188">
        <v>0</v>
      </c>
      <c r="IO65" s="188">
        <v>0</v>
      </c>
      <c r="IP65" s="188">
        <v>1976</v>
      </c>
      <c r="IQ65" s="188">
        <v>0</v>
      </c>
      <c r="IR65" s="188">
        <v>0</v>
      </c>
      <c r="IS65" s="188">
        <v>0</v>
      </c>
      <c r="IU65" s="188">
        <v>0</v>
      </c>
      <c r="IV65" s="188">
        <v>0</v>
      </c>
      <c r="IW65" s="188">
        <v>6566</v>
      </c>
      <c r="IX65" s="188">
        <v>1782</v>
      </c>
      <c r="IY65" s="188">
        <v>0</v>
      </c>
      <c r="IZ65" s="188">
        <v>0</v>
      </c>
      <c r="JA65" s="188">
        <v>1412</v>
      </c>
      <c r="JB65" s="188">
        <v>0</v>
      </c>
      <c r="JC65" s="188">
        <v>0</v>
      </c>
      <c r="JD65" s="188">
        <v>0</v>
      </c>
      <c r="JF65" s="188">
        <v>0</v>
      </c>
      <c r="JG65" s="188">
        <v>0</v>
      </c>
      <c r="JH65" s="188">
        <v>6675</v>
      </c>
      <c r="JI65" s="188">
        <v>2955</v>
      </c>
      <c r="JJ65" s="188">
        <v>0</v>
      </c>
      <c r="JK65" s="188">
        <v>0</v>
      </c>
      <c r="JL65" s="188">
        <v>1102</v>
      </c>
      <c r="JM65" s="188">
        <v>0</v>
      </c>
      <c r="JN65" s="188">
        <v>0</v>
      </c>
      <c r="JO65" s="188">
        <v>0</v>
      </c>
      <c r="JQ65" s="188">
        <v>0</v>
      </c>
      <c r="JR65" s="188">
        <v>0</v>
      </c>
      <c r="JS65" s="188">
        <v>1235</v>
      </c>
      <c r="JT65" s="188">
        <v>635</v>
      </c>
      <c r="JU65" s="188">
        <v>0</v>
      </c>
      <c r="JV65" s="188">
        <v>0</v>
      </c>
      <c r="JW65" s="188">
        <v>2124</v>
      </c>
      <c r="JX65" s="188">
        <v>0</v>
      </c>
      <c r="JY65" s="188">
        <v>0</v>
      </c>
      <c r="JZ65" s="188">
        <v>0</v>
      </c>
      <c r="KB65" s="188">
        <v>0</v>
      </c>
      <c r="KC65" s="188">
        <v>0</v>
      </c>
      <c r="KD65" s="188">
        <v>8104</v>
      </c>
      <c r="KE65" s="188">
        <v>1509</v>
      </c>
      <c r="KF65" s="188">
        <v>0</v>
      </c>
      <c r="KG65" s="188">
        <v>0</v>
      </c>
      <c r="KH65" s="188">
        <v>1296</v>
      </c>
      <c r="KI65" s="188">
        <v>0</v>
      </c>
      <c r="KJ65" s="188">
        <v>0</v>
      </c>
      <c r="KK65" s="188">
        <v>0</v>
      </c>
      <c r="KM65" s="188">
        <v>0</v>
      </c>
      <c r="KN65" s="188">
        <v>0</v>
      </c>
      <c r="KO65" s="188">
        <v>7020</v>
      </c>
      <c r="KP65" s="188">
        <v>955</v>
      </c>
      <c r="KQ65" s="188">
        <v>0</v>
      </c>
      <c r="KR65" s="188">
        <v>0</v>
      </c>
      <c r="KS65" s="188">
        <v>1020</v>
      </c>
      <c r="KT65" s="188">
        <v>0</v>
      </c>
      <c r="KU65" s="188">
        <v>0</v>
      </c>
      <c r="KV65" s="188">
        <v>0</v>
      </c>
      <c r="KX65" s="188">
        <v>0</v>
      </c>
      <c r="KY65" s="188">
        <v>0</v>
      </c>
      <c r="KZ65" s="188">
        <v>891</v>
      </c>
      <c r="LA65" s="188">
        <v>792</v>
      </c>
      <c r="LB65" s="188">
        <v>0</v>
      </c>
      <c r="LC65" s="188">
        <v>0</v>
      </c>
      <c r="LD65" s="188">
        <v>1916</v>
      </c>
      <c r="LE65" s="188">
        <v>0</v>
      </c>
      <c r="LF65" s="188">
        <v>0</v>
      </c>
      <c r="LG65" s="188">
        <v>0</v>
      </c>
      <c r="LI65" s="188">
        <v>0</v>
      </c>
      <c r="LJ65" s="188">
        <v>0</v>
      </c>
      <c r="LK65" s="188">
        <v>6804</v>
      </c>
      <c r="LL65" s="188">
        <v>1051</v>
      </c>
      <c r="LM65" s="188">
        <v>0</v>
      </c>
      <c r="LN65" s="188">
        <v>0</v>
      </c>
      <c r="LO65" s="188">
        <v>1056</v>
      </c>
      <c r="LP65" s="188">
        <v>0</v>
      </c>
      <c r="LQ65" s="188">
        <v>0</v>
      </c>
      <c r="LR65" s="188">
        <v>0</v>
      </c>
      <c r="LT65" s="188">
        <v>0</v>
      </c>
      <c r="LU65" s="188">
        <v>0</v>
      </c>
      <c r="LV65" s="188">
        <v>1246</v>
      </c>
      <c r="LW65" s="188">
        <v>1955</v>
      </c>
      <c r="LX65" s="188">
        <v>0</v>
      </c>
      <c r="LY65" s="188">
        <v>0</v>
      </c>
      <c r="LZ65" s="188">
        <v>1979</v>
      </c>
      <c r="MA65" s="188">
        <v>0</v>
      </c>
      <c r="MB65" s="188">
        <v>0</v>
      </c>
      <c r="MC65" s="188">
        <v>0</v>
      </c>
    </row>
    <row r="66" spans="2:341">
      <c r="B66" s="208">
        <f t="shared" si="11"/>
        <v>0</v>
      </c>
      <c r="C66" s="208">
        <f t="shared" si="12"/>
        <v>0</v>
      </c>
      <c r="D66" s="208">
        <f t="shared" si="13"/>
        <v>3992.9333333333334</v>
      </c>
      <c r="E66" s="208">
        <f t="shared" si="14"/>
        <v>1280.9666666666667</v>
      </c>
      <c r="F66" s="208">
        <f t="shared" si="15"/>
        <v>0</v>
      </c>
      <c r="G66" s="208">
        <f t="shared" si="16"/>
        <v>0</v>
      </c>
      <c r="H66" s="208">
        <f t="shared" si="17"/>
        <v>1477.3</v>
      </c>
      <c r="I66" s="208">
        <f t="shared" si="18"/>
        <v>0</v>
      </c>
      <c r="J66" s="208">
        <f t="shared" si="19"/>
        <v>0</v>
      </c>
      <c r="K66" s="208">
        <f t="shared" si="20"/>
        <v>0</v>
      </c>
      <c r="M66" s="188">
        <v>0</v>
      </c>
      <c r="N66" s="188">
        <v>0</v>
      </c>
      <c r="O66" s="188">
        <v>1622</v>
      </c>
      <c r="P66" s="188">
        <v>783</v>
      </c>
      <c r="Q66" s="188">
        <v>0</v>
      </c>
      <c r="R66" s="188">
        <v>0</v>
      </c>
      <c r="S66" s="188">
        <v>2104</v>
      </c>
      <c r="T66" s="188">
        <v>0</v>
      </c>
      <c r="U66" s="188">
        <v>0</v>
      </c>
      <c r="V66" s="188">
        <v>0</v>
      </c>
      <c r="X66" s="188">
        <v>0</v>
      </c>
      <c r="Y66" s="188">
        <v>0</v>
      </c>
      <c r="Z66" s="188">
        <v>2266</v>
      </c>
      <c r="AA66" s="188">
        <v>1243</v>
      </c>
      <c r="AB66" s="188">
        <v>0</v>
      </c>
      <c r="AC66" s="188">
        <v>0</v>
      </c>
      <c r="AD66" s="188">
        <v>1226</v>
      </c>
      <c r="AE66" s="188">
        <v>0</v>
      </c>
      <c r="AF66" s="188">
        <v>0</v>
      </c>
      <c r="AG66" s="188">
        <v>0</v>
      </c>
      <c r="AI66" s="188">
        <v>0</v>
      </c>
      <c r="AJ66" s="188">
        <v>0</v>
      </c>
      <c r="AK66" s="188">
        <v>8065</v>
      </c>
      <c r="AL66" s="188">
        <v>1173</v>
      </c>
      <c r="AM66" s="188">
        <v>0</v>
      </c>
      <c r="AN66" s="188">
        <v>0</v>
      </c>
      <c r="AO66" s="188">
        <v>1008</v>
      </c>
      <c r="AP66" s="188">
        <v>0</v>
      </c>
      <c r="AQ66" s="188">
        <v>0</v>
      </c>
      <c r="AR66" s="188">
        <v>0</v>
      </c>
      <c r="AT66" s="188">
        <v>0</v>
      </c>
      <c r="AU66" s="188">
        <v>0</v>
      </c>
      <c r="AV66" s="188">
        <v>2435</v>
      </c>
      <c r="AW66" s="188">
        <v>1282</v>
      </c>
      <c r="AX66" s="188">
        <v>0</v>
      </c>
      <c r="AY66" s="188">
        <v>0</v>
      </c>
      <c r="AZ66" s="188">
        <v>1937</v>
      </c>
      <c r="BA66" s="188">
        <v>0</v>
      </c>
      <c r="BB66" s="188">
        <v>0</v>
      </c>
      <c r="BC66" s="188">
        <v>0</v>
      </c>
      <c r="BE66" s="188">
        <v>0</v>
      </c>
      <c r="BF66" s="188">
        <v>0</v>
      </c>
      <c r="BG66" s="188">
        <v>6857</v>
      </c>
      <c r="BH66" s="188">
        <v>2379</v>
      </c>
      <c r="BI66" s="188">
        <v>0</v>
      </c>
      <c r="BJ66" s="188">
        <v>0</v>
      </c>
      <c r="BK66" s="188">
        <v>1351</v>
      </c>
      <c r="BL66" s="188">
        <v>0</v>
      </c>
      <c r="BM66" s="188">
        <v>0</v>
      </c>
      <c r="BN66" s="188">
        <v>0</v>
      </c>
      <c r="BP66" s="188">
        <v>0</v>
      </c>
      <c r="BQ66" s="188">
        <v>0</v>
      </c>
      <c r="BR66" s="188">
        <v>1139</v>
      </c>
      <c r="BS66" s="188">
        <v>1089</v>
      </c>
      <c r="BT66" s="188">
        <v>0</v>
      </c>
      <c r="BU66" s="188">
        <v>0</v>
      </c>
      <c r="BV66" s="188">
        <v>1904</v>
      </c>
      <c r="BW66" s="188">
        <v>0</v>
      </c>
      <c r="BX66" s="188">
        <v>0</v>
      </c>
      <c r="BY66" s="188">
        <v>0</v>
      </c>
      <c r="CA66" s="188">
        <v>0</v>
      </c>
      <c r="CB66" s="188">
        <v>0</v>
      </c>
      <c r="CC66" s="188">
        <v>8160</v>
      </c>
      <c r="CD66" s="188">
        <v>1291</v>
      </c>
      <c r="CE66" s="188">
        <v>0</v>
      </c>
      <c r="CF66" s="188">
        <v>0</v>
      </c>
      <c r="CG66" s="188">
        <v>1063</v>
      </c>
      <c r="CH66" s="188">
        <v>0</v>
      </c>
      <c r="CI66" s="188">
        <v>0</v>
      </c>
      <c r="CJ66" s="188">
        <v>0</v>
      </c>
      <c r="CL66" s="188">
        <v>0</v>
      </c>
      <c r="CM66" s="188">
        <v>0</v>
      </c>
      <c r="CN66" s="188">
        <v>6504</v>
      </c>
      <c r="CO66" s="188">
        <v>2653</v>
      </c>
      <c r="CP66" s="188">
        <v>0</v>
      </c>
      <c r="CQ66" s="188">
        <v>0</v>
      </c>
      <c r="CR66" s="188">
        <v>1136</v>
      </c>
      <c r="CS66" s="188">
        <v>0</v>
      </c>
      <c r="CT66" s="188">
        <v>0</v>
      </c>
      <c r="CU66" s="188">
        <v>0</v>
      </c>
      <c r="CW66" s="188">
        <v>0</v>
      </c>
      <c r="CX66" s="188">
        <v>0</v>
      </c>
      <c r="CY66" s="188">
        <v>2375</v>
      </c>
      <c r="CZ66" s="188">
        <v>1284</v>
      </c>
      <c r="DA66" s="188">
        <v>0</v>
      </c>
      <c r="DB66" s="188">
        <v>0</v>
      </c>
      <c r="DC66" s="188">
        <v>1933</v>
      </c>
      <c r="DD66" s="188">
        <v>0</v>
      </c>
      <c r="DE66" s="188">
        <v>0</v>
      </c>
      <c r="DF66" s="188">
        <v>0</v>
      </c>
      <c r="DH66" s="188">
        <v>0</v>
      </c>
      <c r="DI66" s="188">
        <v>0</v>
      </c>
      <c r="DJ66" s="188">
        <v>2313</v>
      </c>
      <c r="DK66" s="188">
        <v>1126</v>
      </c>
      <c r="DL66" s="188">
        <v>0</v>
      </c>
      <c r="DM66" s="188">
        <v>0</v>
      </c>
      <c r="DN66" s="188">
        <f t="shared" si="21"/>
        <v>0</v>
      </c>
      <c r="DO66" s="188">
        <v>0</v>
      </c>
      <c r="DP66" s="188">
        <v>0</v>
      </c>
      <c r="DQ66" s="188">
        <v>0</v>
      </c>
      <c r="DS66" s="188">
        <v>0</v>
      </c>
      <c r="DT66" s="188">
        <v>0</v>
      </c>
      <c r="DU66" s="188">
        <v>1283</v>
      </c>
      <c r="DV66" s="188">
        <v>905</v>
      </c>
      <c r="DW66" s="188">
        <v>0</v>
      </c>
      <c r="DX66" s="188">
        <v>0</v>
      </c>
      <c r="DY66" s="188">
        <v>1298</v>
      </c>
      <c r="DZ66" s="188">
        <v>0</v>
      </c>
      <c r="EA66" s="188">
        <v>0</v>
      </c>
      <c r="EB66" s="188">
        <v>0</v>
      </c>
      <c r="ED66" s="188">
        <v>0</v>
      </c>
      <c r="EE66" s="188">
        <v>0</v>
      </c>
      <c r="EF66" s="188">
        <v>887</v>
      </c>
      <c r="EG66" s="188">
        <v>502</v>
      </c>
      <c r="EH66" s="188">
        <v>0</v>
      </c>
      <c r="EI66" s="188">
        <v>0</v>
      </c>
      <c r="EJ66" s="188">
        <v>2178</v>
      </c>
      <c r="EK66" s="188">
        <v>0</v>
      </c>
      <c r="EL66" s="188">
        <v>0</v>
      </c>
      <c r="EM66" s="188">
        <v>0</v>
      </c>
      <c r="EO66" s="188">
        <v>0</v>
      </c>
      <c r="EP66" s="188">
        <v>0</v>
      </c>
      <c r="EQ66" s="188">
        <v>5383</v>
      </c>
      <c r="ER66" s="188">
        <v>1095</v>
      </c>
      <c r="ES66" s="188">
        <v>0</v>
      </c>
      <c r="ET66" s="188">
        <v>0</v>
      </c>
      <c r="EU66" s="188">
        <v>1486</v>
      </c>
      <c r="EV66" s="188">
        <v>0</v>
      </c>
      <c r="EW66" s="188">
        <v>0</v>
      </c>
      <c r="EX66" s="188">
        <v>0</v>
      </c>
      <c r="EZ66" s="188">
        <v>0</v>
      </c>
      <c r="FA66" s="188">
        <v>0</v>
      </c>
      <c r="FB66" s="188">
        <v>4777</v>
      </c>
      <c r="FC66" s="188">
        <v>1615</v>
      </c>
      <c r="FD66" s="188">
        <v>0</v>
      </c>
      <c r="FE66" s="188">
        <v>0</v>
      </c>
      <c r="FF66" s="188">
        <v>1073</v>
      </c>
      <c r="FG66" s="188">
        <v>0</v>
      </c>
      <c r="FH66" s="188">
        <v>0</v>
      </c>
      <c r="FI66" s="188">
        <v>0</v>
      </c>
      <c r="FK66" s="188">
        <v>0</v>
      </c>
      <c r="FL66" s="188">
        <v>0</v>
      </c>
      <c r="FM66" s="188">
        <v>5792</v>
      </c>
      <c r="FN66" s="188">
        <v>2112</v>
      </c>
      <c r="FO66" s="188">
        <v>0</v>
      </c>
      <c r="FP66" s="188">
        <v>0</v>
      </c>
      <c r="FQ66" s="188">
        <v>1109</v>
      </c>
      <c r="FR66" s="188">
        <v>0</v>
      </c>
      <c r="FS66" s="188">
        <v>0</v>
      </c>
      <c r="FT66" s="188">
        <v>0</v>
      </c>
      <c r="FV66" s="188">
        <v>0</v>
      </c>
      <c r="FW66" s="188">
        <v>0</v>
      </c>
      <c r="FX66" s="188">
        <v>1369</v>
      </c>
      <c r="FY66" s="188">
        <v>735</v>
      </c>
      <c r="FZ66" s="188">
        <v>0</v>
      </c>
      <c r="GA66" s="188">
        <v>0</v>
      </c>
      <c r="GB66" s="188">
        <v>1490</v>
      </c>
      <c r="GC66" s="188">
        <v>0</v>
      </c>
      <c r="GD66" s="188">
        <v>0</v>
      </c>
      <c r="GE66" s="188">
        <v>0</v>
      </c>
      <c r="GG66" s="188">
        <v>0</v>
      </c>
      <c r="GH66" s="188">
        <v>0</v>
      </c>
      <c r="GI66" s="188">
        <v>7610</v>
      </c>
      <c r="GJ66" s="188">
        <v>1005</v>
      </c>
      <c r="GK66" s="188">
        <v>0</v>
      </c>
      <c r="GL66" s="188">
        <v>0</v>
      </c>
      <c r="GM66" s="188">
        <v>1324</v>
      </c>
      <c r="GN66" s="188">
        <v>0</v>
      </c>
      <c r="GO66" s="188">
        <v>0</v>
      </c>
      <c r="GP66" s="188">
        <v>0</v>
      </c>
      <c r="GR66" s="188">
        <v>0</v>
      </c>
      <c r="GS66" s="188">
        <v>0</v>
      </c>
      <c r="GT66" s="188">
        <v>1462</v>
      </c>
      <c r="GU66" s="188">
        <v>779</v>
      </c>
      <c r="GV66" s="188">
        <v>0</v>
      </c>
      <c r="GW66" s="188">
        <v>0</v>
      </c>
      <c r="GX66" s="188">
        <v>1468</v>
      </c>
      <c r="GY66" s="188">
        <v>0</v>
      </c>
      <c r="GZ66" s="188">
        <v>0</v>
      </c>
      <c r="HA66" s="188">
        <v>0</v>
      </c>
      <c r="HC66" s="188">
        <v>0</v>
      </c>
      <c r="HD66" s="188">
        <v>0</v>
      </c>
      <c r="HE66" s="188">
        <v>1490</v>
      </c>
      <c r="HF66" s="188">
        <v>532</v>
      </c>
      <c r="HG66" s="188">
        <v>0</v>
      </c>
      <c r="HH66" s="188">
        <v>0</v>
      </c>
      <c r="HI66" s="188">
        <v>1695</v>
      </c>
      <c r="HJ66" s="188">
        <v>0</v>
      </c>
      <c r="HK66" s="188">
        <v>0</v>
      </c>
      <c r="HL66" s="188">
        <v>0</v>
      </c>
      <c r="HN66" s="188">
        <v>0</v>
      </c>
      <c r="HO66" s="188">
        <v>0</v>
      </c>
      <c r="HP66" s="188">
        <v>1265</v>
      </c>
      <c r="HQ66" s="188">
        <v>339</v>
      </c>
      <c r="HR66" s="188">
        <v>0</v>
      </c>
      <c r="HS66" s="188">
        <v>0</v>
      </c>
      <c r="HT66" s="188">
        <v>2183</v>
      </c>
      <c r="HU66" s="188">
        <v>0</v>
      </c>
      <c r="HV66" s="188">
        <v>0</v>
      </c>
      <c r="HW66" s="188">
        <v>0</v>
      </c>
      <c r="HY66" s="188">
        <v>0</v>
      </c>
      <c r="HZ66" s="188">
        <v>0</v>
      </c>
      <c r="IA66" s="188">
        <v>6535</v>
      </c>
      <c r="IB66" s="188">
        <v>2085</v>
      </c>
      <c r="IC66" s="188">
        <v>0</v>
      </c>
      <c r="ID66" s="188">
        <v>0</v>
      </c>
      <c r="IE66" s="188">
        <v>1379</v>
      </c>
      <c r="IF66" s="188">
        <v>0</v>
      </c>
      <c r="IG66" s="188">
        <v>0</v>
      </c>
      <c r="IH66" s="188">
        <v>0</v>
      </c>
      <c r="IJ66" s="188">
        <v>0</v>
      </c>
      <c r="IK66" s="188">
        <v>0</v>
      </c>
      <c r="IL66" s="188">
        <v>1651</v>
      </c>
      <c r="IM66" s="188">
        <v>717</v>
      </c>
      <c r="IN66" s="188">
        <v>0</v>
      </c>
      <c r="IO66" s="188">
        <v>0</v>
      </c>
      <c r="IP66" s="188">
        <v>1991</v>
      </c>
      <c r="IQ66" s="188">
        <v>0</v>
      </c>
      <c r="IR66" s="188">
        <v>0</v>
      </c>
      <c r="IS66" s="188">
        <v>0</v>
      </c>
      <c r="IU66" s="188">
        <v>0</v>
      </c>
      <c r="IV66" s="188">
        <v>0</v>
      </c>
      <c r="IW66" s="188">
        <v>6590</v>
      </c>
      <c r="IX66" s="188">
        <v>1779</v>
      </c>
      <c r="IY66" s="188">
        <v>0</v>
      </c>
      <c r="IZ66" s="188">
        <v>0</v>
      </c>
      <c r="JA66" s="188">
        <v>1412</v>
      </c>
      <c r="JB66" s="188">
        <v>0</v>
      </c>
      <c r="JC66" s="188">
        <v>0</v>
      </c>
      <c r="JD66" s="188">
        <v>0</v>
      </c>
      <c r="JF66" s="188">
        <v>0</v>
      </c>
      <c r="JG66" s="188">
        <v>0</v>
      </c>
      <c r="JH66" s="188">
        <v>6651</v>
      </c>
      <c r="JI66" s="188">
        <v>2963</v>
      </c>
      <c r="JJ66" s="188">
        <v>0</v>
      </c>
      <c r="JK66" s="188">
        <v>0</v>
      </c>
      <c r="JL66" s="188">
        <v>1102</v>
      </c>
      <c r="JM66" s="188">
        <v>0</v>
      </c>
      <c r="JN66" s="188">
        <v>0</v>
      </c>
      <c r="JO66" s="188">
        <v>0</v>
      </c>
      <c r="JQ66" s="188">
        <v>0</v>
      </c>
      <c r="JR66" s="188">
        <v>0</v>
      </c>
      <c r="JS66" s="188">
        <v>1258</v>
      </c>
      <c r="JT66" s="188">
        <v>651</v>
      </c>
      <c r="JU66" s="188">
        <v>0</v>
      </c>
      <c r="JV66" s="188">
        <v>0</v>
      </c>
      <c r="JW66" s="188">
        <v>2169</v>
      </c>
      <c r="JX66" s="188">
        <v>0</v>
      </c>
      <c r="JY66" s="188">
        <v>0</v>
      </c>
      <c r="JZ66" s="188">
        <v>0</v>
      </c>
      <c r="KB66" s="188">
        <v>0</v>
      </c>
      <c r="KC66" s="188">
        <v>0</v>
      </c>
      <c r="KD66" s="188">
        <v>8103</v>
      </c>
      <c r="KE66" s="188">
        <v>1503</v>
      </c>
      <c r="KF66" s="188">
        <v>0</v>
      </c>
      <c r="KG66" s="188">
        <v>0</v>
      </c>
      <c r="KH66" s="188">
        <v>1296</v>
      </c>
      <c r="KI66" s="188">
        <v>0</v>
      </c>
      <c r="KJ66" s="188">
        <v>0</v>
      </c>
      <c r="KK66" s="188">
        <v>0</v>
      </c>
      <c r="KM66" s="188">
        <v>0</v>
      </c>
      <c r="KN66" s="188">
        <v>0</v>
      </c>
      <c r="KO66" s="188">
        <v>7026</v>
      </c>
      <c r="KP66" s="188">
        <v>984</v>
      </c>
      <c r="KQ66" s="188">
        <v>0</v>
      </c>
      <c r="KR66" s="188">
        <v>0</v>
      </c>
      <c r="KS66" s="188">
        <v>1020</v>
      </c>
      <c r="KT66" s="188">
        <v>0</v>
      </c>
      <c r="KU66" s="188">
        <v>0</v>
      </c>
      <c r="KV66" s="188">
        <v>0</v>
      </c>
      <c r="KX66" s="188">
        <v>0</v>
      </c>
      <c r="KY66" s="188">
        <v>0</v>
      </c>
      <c r="KZ66" s="188">
        <v>889</v>
      </c>
      <c r="LA66" s="188">
        <v>800</v>
      </c>
      <c r="LB66" s="188">
        <v>0</v>
      </c>
      <c r="LC66" s="188">
        <v>0</v>
      </c>
      <c r="LD66" s="188">
        <v>1937</v>
      </c>
      <c r="LE66" s="188">
        <v>0</v>
      </c>
      <c r="LF66" s="188">
        <v>0</v>
      </c>
      <c r="LG66" s="188">
        <v>0</v>
      </c>
      <c r="LI66" s="188">
        <v>0</v>
      </c>
      <c r="LJ66" s="188">
        <v>0</v>
      </c>
      <c r="LK66" s="188">
        <v>6789</v>
      </c>
      <c r="LL66" s="188">
        <v>1053</v>
      </c>
      <c r="LM66" s="188">
        <v>0</v>
      </c>
      <c r="LN66" s="188">
        <v>0</v>
      </c>
      <c r="LO66" s="188">
        <v>1056</v>
      </c>
      <c r="LP66" s="188">
        <v>0</v>
      </c>
      <c r="LQ66" s="188">
        <v>0</v>
      </c>
      <c r="LR66" s="188">
        <v>0</v>
      </c>
      <c r="LT66" s="188">
        <v>0</v>
      </c>
      <c r="LU66" s="188">
        <v>0</v>
      </c>
      <c r="LV66" s="188">
        <v>1242</v>
      </c>
      <c r="LW66" s="188">
        <v>1972</v>
      </c>
      <c r="LX66" s="188">
        <v>0</v>
      </c>
      <c r="LY66" s="188">
        <v>0</v>
      </c>
      <c r="LZ66" s="188">
        <v>1991</v>
      </c>
      <c r="MA66" s="188">
        <v>0</v>
      </c>
      <c r="MB66" s="188">
        <v>0</v>
      </c>
      <c r="MC66" s="188">
        <v>0</v>
      </c>
    </row>
    <row r="67" spans="2:341">
      <c r="B67" s="208">
        <f t="shared" si="11"/>
        <v>0</v>
      </c>
      <c r="C67" s="208">
        <f t="shared" si="12"/>
        <v>0</v>
      </c>
      <c r="D67" s="208">
        <f t="shared" si="13"/>
        <v>4000.4</v>
      </c>
      <c r="E67" s="208">
        <f t="shared" si="14"/>
        <v>1293.5333333333333</v>
      </c>
      <c r="F67" s="208">
        <f t="shared" si="15"/>
        <v>0</v>
      </c>
      <c r="G67" s="208">
        <f t="shared" si="16"/>
        <v>0</v>
      </c>
      <c r="H67" s="208">
        <f t="shared" si="17"/>
        <v>1492.4666666666667</v>
      </c>
      <c r="I67" s="208">
        <f t="shared" si="18"/>
        <v>0</v>
      </c>
      <c r="J67" s="208">
        <f t="shared" si="19"/>
        <v>0</v>
      </c>
      <c r="K67" s="208">
        <f t="shared" si="20"/>
        <v>0</v>
      </c>
      <c r="M67" s="188">
        <v>0</v>
      </c>
      <c r="N67" s="188">
        <v>0</v>
      </c>
      <c r="O67" s="188">
        <v>1648</v>
      </c>
      <c r="P67" s="188">
        <v>849</v>
      </c>
      <c r="Q67" s="188">
        <v>0</v>
      </c>
      <c r="R67" s="188">
        <v>0</v>
      </c>
      <c r="S67" s="188">
        <v>2145</v>
      </c>
      <c r="T67" s="188">
        <v>0</v>
      </c>
      <c r="U67" s="188">
        <v>0</v>
      </c>
      <c r="V67" s="188">
        <v>0</v>
      </c>
      <c r="X67" s="188">
        <v>0</v>
      </c>
      <c r="Y67" s="188">
        <v>0</v>
      </c>
      <c r="Z67" s="188">
        <v>2245</v>
      </c>
      <c r="AA67" s="188">
        <v>1144</v>
      </c>
      <c r="AB67" s="188">
        <v>0</v>
      </c>
      <c r="AC67" s="188">
        <v>0</v>
      </c>
      <c r="AD67" s="188">
        <v>1219</v>
      </c>
      <c r="AE67" s="188">
        <v>0</v>
      </c>
      <c r="AF67" s="188">
        <v>0</v>
      </c>
      <c r="AG67" s="188">
        <v>0</v>
      </c>
      <c r="AI67" s="188">
        <v>0</v>
      </c>
      <c r="AJ67" s="188">
        <v>0</v>
      </c>
      <c r="AK67" s="188">
        <v>8050</v>
      </c>
      <c r="AL67" s="188">
        <v>1161</v>
      </c>
      <c r="AM67" s="188">
        <v>0</v>
      </c>
      <c r="AN67" s="188">
        <v>0</v>
      </c>
      <c r="AO67" s="188">
        <v>1018</v>
      </c>
      <c r="AP67" s="188">
        <v>0</v>
      </c>
      <c r="AQ67" s="188">
        <v>0</v>
      </c>
      <c r="AR67" s="188">
        <v>0</v>
      </c>
      <c r="AT67" s="188">
        <v>0</v>
      </c>
      <c r="AU67" s="188">
        <v>0</v>
      </c>
      <c r="AV67" s="188">
        <v>2412</v>
      </c>
      <c r="AW67" s="188">
        <v>1348</v>
      </c>
      <c r="AX67" s="188">
        <v>0</v>
      </c>
      <c r="AY67" s="188">
        <v>0</v>
      </c>
      <c r="AZ67" s="188">
        <v>1961</v>
      </c>
      <c r="BA67" s="188">
        <v>0</v>
      </c>
      <c r="BB67" s="188">
        <v>0</v>
      </c>
      <c r="BC67" s="188">
        <v>0</v>
      </c>
      <c r="BE67" s="188">
        <v>0</v>
      </c>
      <c r="BF67" s="188">
        <v>0</v>
      </c>
      <c r="BG67" s="188">
        <v>6870</v>
      </c>
      <c r="BH67" s="188">
        <v>2455</v>
      </c>
      <c r="BI67" s="188">
        <v>0</v>
      </c>
      <c r="BJ67" s="188">
        <v>0</v>
      </c>
      <c r="BK67" s="188">
        <v>1358</v>
      </c>
      <c r="BL67" s="188">
        <v>0</v>
      </c>
      <c r="BM67" s="188">
        <v>0</v>
      </c>
      <c r="BN67" s="188">
        <v>0</v>
      </c>
      <c r="BP67" s="188">
        <v>0</v>
      </c>
      <c r="BQ67" s="188">
        <v>0</v>
      </c>
      <c r="BR67" s="188">
        <v>1136</v>
      </c>
      <c r="BS67" s="188">
        <v>1098</v>
      </c>
      <c r="BT67" s="188">
        <v>0</v>
      </c>
      <c r="BU67" s="188">
        <v>0</v>
      </c>
      <c r="BV67" s="188">
        <v>1943</v>
      </c>
      <c r="BW67" s="188">
        <v>0</v>
      </c>
      <c r="BX67" s="188">
        <v>0</v>
      </c>
      <c r="BY67" s="188">
        <v>0</v>
      </c>
      <c r="CA67" s="188">
        <v>0</v>
      </c>
      <c r="CB67" s="188">
        <v>0</v>
      </c>
      <c r="CC67" s="188">
        <v>8128</v>
      </c>
      <c r="CD67" s="188">
        <v>1303</v>
      </c>
      <c r="CE67" s="188">
        <v>0</v>
      </c>
      <c r="CF67" s="188">
        <v>0</v>
      </c>
      <c r="CG67" s="188">
        <v>1075</v>
      </c>
      <c r="CH67" s="188">
        <v>0</v>
      </c>
      <c r="CI67" s="188">
        <v>0</v>
      </c>
      <c r="CJ67" s="188">
        <v>0</v>
      </c>
      <c r="CL67" s="188">
        <v>0</v>
      </c>
      <c r="CM67" s="188">
        <v>0</v>
      </c>
      <c r="CN67" s="188">
        <v>6535</v>
      </c>
      <c r="CO67" s="188">
        <v>2683</v>
      </c>
      <c r="CP67" s="188">
        <v>0</v>
      </c>
      <c r="CQ67" s="188">
        <v>0</v>
      </c>
      <c r="CR67" s="188">
        <v>1137</v>
      </c>
      <c r="CS67" s="188">
        <v>0</v>
      </c>
      <c r="CT67" s="188">
        <v>0</v>
      </c>
      <c r="CU67" s="188">
        <v>0</v>
      </c>
      <c r="CW67" s="188">
        <v>0</v>
      </c>
      <c r="CX67" s="188">
        <v>0</v>
      </c>
      <c r="CY67" s="188">
        <v>2347</v>
      </c>
      <c r="CZ67" s="188">
        <v>1223</v>
      </c>
      <c r="DA67" s="188">
        <v>0</v>
      </c>
      <c r="DB67" s="188">
        <v>0</v>
      </c>
      <c r="DC67" s="188">
        <v>1989</v>
      </c>
      <c r="DD67" s="188">
        <v>0</v>
      </c>
      <c r="DE67" s="188">
        <v>0</v>
      </c>
      <c r="DF67" s="188">
        <v>0</v>
      </c>
      <c r="DH67" s="188">
        <v>0</v>
      </c>
      <c r="DI67" s="188">
        <v>0</v>
      </c>
      <c r="DJ67" s="188">
        <v>2310</v>
      </c>
      <c r="DK67" s="188">
        <v>1152</v>
      </c>
      <c r="DL67" s="188">
        <v>0</v>
      </c>
      <c r="DM67" s="188">
        <v>0</v>
      </c>
      <c r="DN67" s="188">
        <f t="shared" si="21"/>
        <v>0</v>
      </c>
      <c r="DO67" s="188">
        <v>0</v>
      </c>
      <c r="DP67" s="188">
        <v>0</v>
      </c>
      <c r="DQ67" s="188">
        <v>0</v>
      </c>
      <c r="DS67" s="188">
        <v>0</v>
      </c>
      <c r="DT67" s="188">
        <v>0</v>
      </c>
      <c r="DU67" s="188">
        <v>1272</v>
      </c>
      <c r="DV67" s="188">
        <v>854</v>
      </c>
      <c r="DW67" s="188">
        <v>0</v>
      </c>
      <c r="DX67" s="188">
        <v>0</v>
      </c>
      <c r="DY67" s="188">
        <v>1294</v>
      </c>
      <c r="DZ67" s="188">
        <v>0</v>
      </c>
      <c r="EA67" s="188">
        <v>0</v>
      </c>
      <c r="EB67" s="188">
        <v>0</v>
      </c>
      <c r="ED67" s="188">
        <v>0</v>
      </c>
      <c r="EE67" s="188">
        <v>0</v>
      </c>
      <c r="EF67" s="188">
        <v>898</v>
      </c>
      <c r="EG67" s="188">
        <v>508</v>
      </c>
      <c r="EH67" s="188">
        <v>0</v>
      </c>
      <c r="EI67" s="188">
        <v>0</v>
      </c>
      <c r="EJ67" s="188">
        <v>2212</v>
      </c>
      <c r="EK67" s="188">
        <v>0</v>
      </c>
      <c r="EL67" s="188">
        <v>0</v>
      </c>
      <c r="EM67" s="188">
        <v>0</v>
      </c>
      <c r="EO67" s="188">
        <v>0</v>
      </c>
      <c r="EP67" s="188">
        <v>0</v>
      </c>
      <c r="EQ67" s="188">
        <v>5475</v>
      </c>
      <c r="ER67" s="188">
        <v>1033</v>
      </c>
      <c r="ES67" s="188">
        <v>0</v>
      </c>
      <c r="ET67" s="188">
        <v>0</v>
      </c>
      <c r="EU67" s="188">
        <v>1548</v>
      </c>
      <c r="EV67" s="188">
        <v>0</v>
      </c>
      <c r="EW67" s="188">
        <v>0</v>
      </c>
      <c r="EX67" s="188">
        <v>0</v>
      </c>
      <c r="EZ67" s="188">
        <v>0</v>
      </c>
      <c r="FA67" s="188">
        <v>0</v>
      </c>
      <c r="FB67" s="188">
        <v>4766</v>
      </c>
      <c r="FC67" s="188">
        <v>1617</v>
      </c>
      <c r="FD67" s="188">
        <v>0</v>
      </c>
      <c r="FE67" s="188">
        <v>0</v>
      </c>
      <c r="FF67" s="188">
        <v>1081</v>
      </c>
      <c r="FG67" s="188">
        <v>0</v>
      </c>
      <c r="FH67" s="188">
        <v>0</v>
      </c>
      <c r="FI67" s="188">
        <v>0</v>
      </c>
      <c r="FK67" s="188">
        <v>0</v>
      </c>
      <c r="FL67" s="188">
        <v>0</v>
      </c>
      <c r="FM67" s="188">
        <v>5934</v>
      </c>
      <c r="FN67" s="188">
        <v>1997</v>
      </c>
      <c r="FO67" s="188">
        <v>0</v>
      </c>
      <c r="FP67" s="188">
        <v>0</v>
      </c>
      <c r="FQ67" s="188">
        <v>1111</v>
      </c>
      <c r="FR67" s="188">
        <v>0</v>
      </c>
      <c r="FS67" s="188">
        <v>0</v>
      </c>
      <c r="FT67" s="188">
        <v>0</v>
      </c>
      <c r="FV67" s="188">
        <v>0</v>
      </c>
      <c r="FW67" s="188">
        <v>0</v>
      </c>
      <c r="FX67" s="188">
        <v>1453</v>
      </c>
      <c r="FY67" s="188">
        <v>815</v>
      </c>
      <c r="FZ67" s="188">
        <v>0</v>
      </c>
      <c r="GA67" s="188">
        <v>0</v>
      </c>
      <c r="GB67" s="188">
        <v>1489</v>
      </c>
      <c r="GC67" s="188">
        <v>0</v>
      </c>
      <c r="GD67" s="188">
        <v>0</v>
      </c>
      <c r="GE67" s="188">
        <v>0</v>
      </c>
      <c r="GG67" s="188">
        <v>0</v>
      </c>
      <c r="GH67" s="188">
        <v>0</v>
      </c>
      <c r="GI67" s="188">
        <v>7630</v>
      </c>
      <c r="GJ67" s="188">
        <v>1054</v>
      </c>
      <c r="GK67" s="188">
        <v>0</v>
      </c>
      <c r="GL67" s="188">
        <v>0</v>
      </c>
      <c r="GM67" s="188">
        <v>1316</v>
      </c>
      <c r="GN67" s="188">
        <v>0</v>
      </c>
      <c r="GO67" s="188">
        <v>0</v>
      </c>
      <c r="GP67" s="188">
        <v>0</v>
      </c>
      <c r="GR67" s="188">
        <v>0</v>
      </c>
      <c r="GS67" s="188">
        <v>0</v>
      </c>
      <c r="GT67" s="188">
        <v>1595</v>
      </c>
      <c r="GU67" s="188">
        <v>882</v>
      </c>
      <c r="GV67" s="188">
        <v>0</v>
      </c>
      <c r="GW67" s="188">
        <v>0</v>
      </c>
      <c r="GX67" s="188">
        <v>1480</v>
      </c>
      <c r="GY67" s="188">
        <v>0</v>
      </c>
      <c r="GZ67" s="188">
        <v>0</v>
      </c>
      <c r="HA67" s="188">
        <v>0</v>
      </c>
      <c r="HC67" s="188">
        <v>0</v>
      </c>
      <c r="HD67" s="188">
        <v>0</v>
      </c>
      <c r="HE67" s="188">
        <v>1510</v>
      </c>
      <c r="HF67" s="188">
        <v>544</v>
      </c>
      <c r="HG67" s="188">
        <v>0</v>
      </c>
      <c r="HH67" s="188">
        <v>0</v>
      </c>
      <c r="HI67" s="188">
        <v>1736</v>
      </c>
      <c r="HJ67" s="188">
        <v>0</v>
      </c>
      <c r="HK67" s="188">
        <v>0</v>
      </c>
      <c r="HL67" s="188">
        <v>0</v>
      </c>
      <c r="HN67" s="188">
        <v>0</v>
      </c>
      <c r="HO67" s="188">
        <v>0</v>
      </c>
      <c r="HP67" s="188">
        <v>1232</v>
      </c>
      <c r="HQ67" s="188">
        <v>343</v>
      </c>
      <c r="HR67" s="188">
        <v>0</v>
      </c>
      <c r="HS67" s="188">
        <v>0</v>
      </c>
      <c r="HT67" s="188">
        <v>2200</v>
      </c>
      <c r="HU67" s="188">
        <v>0</v>
      </c>
      <c r="HV67" s="188">
        <v>0</v>
      </c>
      <c r="HW67" s="188">
        <v>0</v>
      </c>
      <c r="HY67" s="188">
        <v>0</v>
      </c>
      <c r="HZ67" s="188">
        <v>0</v>
      </c>
      <c r="IA67" s="188">
        <v>6405</v>
      </c>
      <c r="IB67" s="188">
        <v>2111</v>
      </c>
      <c r="IC67" s="188">
        <v>0</v>
      </c>
      <c r="ID67" s="188">
        <v>0</v>
      </c>
      <c r="IE67" s="188">
        <v>1390</v>
      </c>
      <c r="IF67" s="188">
        <v>0</v>
      </c>
      <c r="IG67" s="188">
        <v>0</v>
      </c>
      <c r="IH67" s="188">
        <v>0</v>
      </c>
      <c r="IJ67" s="188">
        <v>0</v>
      </c>
      <c r="IK67" s="188">
        <v>0</v>
      </c>
      <c r="IL67" s="188">
        <v>1609</v>
      </c>
      <c r="IM67" s="188">
        <v>739</v>
      </c>
      <c r="IN67" s="188">
        <v>0</v>
      </c>
      <c r="IO67" s="188">
        <v>0</v>
      </c>
      <c r="IP67" s="188">
        <v>2009</v>
      </c>
      <c r="IQ67" s="188">
        <v>0</v>
      </c>
      <c r="IR67" s="188">
        <v>0</v>
      </c>
      <c r="IS67" s="188">
        <v>0</v>
      </c>
      <c r="IU67" s="188">
        <v>0</v>
      </c>
      <c r="IV67" s="188">
        <v>0</v>
      </c>
      <c r="IW67" s="188">
        <v>6554</v>
      </c>
      <c r="IX67" s="188">
        <v>1755</v>
      </c>
      <c r="IY67" s="188">
        <v>0</v>
      </c>
      <c r="IZ67" s="188">
        <v>0</v>
      </c>
      <c r="JA67" s="188">
        <v>1409</v>
      </c>
      <c r="JB67" s="188">
        <v>0</v>
      </c>
      <c r="JC67" s="188">
        <v>0</v>
      </c>
      <c r="JD67" s="188">
        <v>0</v>
      </c>
      <c r="JF67" s="188">
        <v>0</v>
      </c>
      <c r="JG67" s="188">
        <v>0</v>
      </c>
      <c r="JH67" s="188">
        <v>6712</v>
      </c>
      <c r="JI67" s="188">
        <v>2873</v>
      </c>
      <c r="JJ67" s="188">
        <v>0</v>
      </c>
      <c r="JK67" s="188">
        <v>0</v>
      </c>
      <c r="JL67" s="188">
        <v>1101</v>
      </c>
      <c r="JM67" s="188">
        <v>0</v>
      </c>
      <c r="JN67" s="188">
        <v>0</v>
      </c>
      <c r="JO67" s="188">
        <v>0</v>
      </c>
      <c r="JQ67" s="188">
        <v>0</v>
      </c>
      <c r="JR67" s="188">
        <v>0</v>
      </c>
      <c r="JS67" s="188">
        <v>1255</v>
      </c>
      <c r="JT67" s="188">
        <v>549</v>
      </c>
      <c r="JU67" s="188">
        <v>0</v>
      </c>
      <c r="JV67" s="188">
        <v>0</v>
      </c>
      <c r="JW67" s="188">
        <v>2188</v>
      </c>
      <c r="JX67" s="188">
        <v>0</v>
      </c>
      <c r="JY67" s="188">
        <v>0</v>
      </c>
      <c r="JZ67" s="188">
        <v>0</v>
      </c>
      <c r="KB67" s="188">
        <v>0</v>
      </c>
      <c r="KC67" s="188">
        <v>0</v>
      </c>
      <c r="KD67" s="188">
        <v>8086</v>
      </c>
      <c r="KE67" s="188">
        <v>1501</v>
      </c>
      <c r="KF67" s="188">
        <v>0</v>
      </c>
      <c r="KG67" s="188">
        <v>0</v>
      </c>
      <c r="KH67" s="188">
        <v>1298</v>
      </c>
      <c r="KI67" s="188">
        <v>0</v>
      </c>
      <c r="KJ67" s="188">
        <v>0</v>
      </c>
      <c r="KK67" s="188">
        <v>0</v>
      </c>
      <c r="KM67" s="188">
        <v>0</v>
      </c>
      <c r="KN67" s="188">
        <v>0</v>
      </c>
      <c r="KO67" s="188">
        <v>7040</v>
      </c>
      <c r="KP67" s="188">
        <v>1199</v>
      </c>
      <c r="KQ67" s="188">
        <v>0</v>
      </c>
      <c r="KR67" s="188">
        <v>0</v>
      </c>
      <c r="KS67" s="188">
        <v>1020</v>
      </c>
      <c r="KT67" s="188">
        <v>0</v>
      </c>
      <c r="KU67" s="188">
        <v>0</v>
      </c>
      <c r="KV67" s="188">
        <v>0</v>
      </c>
      <c r="KX67" s="188">
        <v>0</v>
      </c>
      <c r="KY67" s="188">
        <v>0</v>
      </c>
      <c r="KZ67" s="188">
        <v>905</v>
      </c>
      <c r="LA67" s="188">
        <v>915</v>
      </c>
      <c r="LB67" s="188">
        <v>0</v>
      </c>
      <c r="LC67" s="188">
        <v>0</v>
      </c>
      <c r="LD67" s="188">
        <v>1977</v>
      </c>
      <c r="LE67" s="188">
        <v>0</v>
      </c>
      <c r="LF67" s="188">
        <v>0</v>
      </c>
      <c r="LG67" s="188">
        <v>0</v>
      </c>
      <c r="LI67" s="188">
        <v>0</v>
      </c>
      <c r="LJ67" s="188">
        <v>0</v>
      </c>
      <c r="LK67" s="188">
        <v>6755</v>
      </c>
      <c r="LL67" s="188">
        <v>1075</v>
      </c>
      <c r="LM67" s="188">
        <v>0</v>
      </c>
      <c r="LN67" s="188">
        <v>0</v>
      </c>
      <c r="LO67" s="188">
        <v>1058</v>
      </c>
      <c r="LP67" s="188">
        <v>0</v>
      </c>
      <c r="LQ67" s="188">
        <v>0</v>
      </c>
      <c r="LR67" s="188">
        <v>0</v>
      </c>
      <c r="LT67" s="188">
        <v>0</v>
      </c>
      <c r="LU67" s="188">
        <v>0</v>
      </c>
      <c r="LV67" s="188">
        <v>1245</v>
      </c>
      <c r="LW67" s="188">
        <v>2026</v>
      </c>
      <c r="LX67" s="188">
        <v>0</v>
      </c>
      <c r="LY67" s="188">
        <v>0</v>
      </c>
      <c r="LZ67" s="188">
        <v>2012</v>
      </c>
      <c r="MA67" s="188">
        <v>0</v>
      </c>
      <c r="MB67" s="188">
        <v>0</v>
      </c>
      <c r="MC67" s="188">
        <v>0</v>
      </c>
    </row>
    <row r="68" spans="2:341">
      <c r="B68" s="208">
        <f t="shared" si="11"/>
        <v>0</v>
      </c>
      <c r="C68" s="208">
        <f t="shared" si="12"/>
        <v>0</v>
      </c>
      <c r="D68" s="208">
        <f t="shared" si="13"/>
        <v>3994.8666666666668</v>
      </c>
      <c r="E68" s="208">
        <f t="shared" si="14"/>
        <v>1282.8666666666666</v>
      </c>
      <c r="F68" s="208">
        <f t="shared" si="15"/>
        <v>0</v>
      </c>
      <c r="G68" s="208">
        <f t="shared" si="16"/>
        <v>0</v>
      </c>
      <c r="H68" s="208">
        <f t="shared" si="17"/>
        <v>1506.6</v>
      </c>
      <c r="I68" s="208">
        <f t="shared" si="18"/>
        <v>0</v>
      </c>
      <c r="J68" s="208">
        <f t="shared" si="19"/>
        <v>0</v>
      </c>
      <c r="K68" s="208">
        <f t="shared" si="20"/>
        <v>0</v>
      </c>
      <c r="M68" s="188">
        <v>0</v>
      </c>
      <c r="N68" s="188">
        <v>0</v>
      </c>
      <c r="O68" s="188">
        <v>1636</v>
      </c>
      <c r="P68" s="188">
        <v>871</v>
      </c>
      <c r="Q68" s="188">
        <v>0</v>
      </c>
      <c r="R68" s="188">
        <v>0</v>
      </c>
      <c r="S68" s="188">
        <v>2172</v>
      </c>
      <c r="T68" s="188">
        <v>0</v>
      </c>
      <c r="U68" s="188">
        <v>0</v>
      </c>
      <c r="V68" s="188">
        <v>0</v>
      </c>
      <c r="X68" s="188">
        <v>0</v>
      </c>
      <c r="Y68" s="188">
        <v>0</v>
      </c>
      <c r="Z68" s="188">
        <v>2243</v>
      </c>
      <c r="AA68" s="188">
        <v>1120</v>
      </c>
      <c r="AB68" s="188">
        <v>0</v>
      </c>
      <c r="AC68" s="188">
        <v>0</v>
      </c>
      <c r="AD68" s="188">
        <v>1219</v>
      </c>
      <c r="AE68" s="188">
        <v>0</v>
      </c>
      <c r="AF68" s="188">
        <v>0</v>
      </c>
      <c r="AG68" s="188">
        <v>0</v>
      </c>
      <c r="AI68" s="188">
        <v>0</v>
      </c>
      <c r="AJ68" s="188">
        <v>0</v>
      </c>
      <c r="AK68" s="188">
        <v>8047</v>
      </c>
      <c r="AL68" s="188">
        <v>1156</v>
      </c>
      <c r="AM68" s="188">
        <v>0</v>
      </c>
      <c r="AN68" s="188">
        <v>0</v>
      </c>
      <c r="AO68" s="188">
        <v>1018</v>
      </c>
      <c r="AP68" s="188">
        <v>0</v>
      </c>
      <c r="AQ68" s="188">
        <v>0</v>
      </c>
      <c r="AR68" s="188">
        <v>0</v>
      </c>
      <c r="AT68" s="188">
        <v>0</v>
      </c>
      <c r="AU68" s="188">
        <v>0</v>
      </c>
      <c r="AV68" s="188">
        <v>2346</v>
      </c>
      <c r="AW68" s="188">
        <v>1319</v>
      </c>
      <c r="AX68" s="188">
        <v>0</v>
      </c>
      <c r="AY68" s="188">
        <v>0</v>
      </c>
      <c r="AZ68" s="188">
        <v>1997</v>
      </c>
      <c r="BA68" s="188">
        <v>0</v>
      </c>
      <c r="BB68" s="188">
        <v>0</v>
      </c>
      <c r="BC68" s="188">
        <v>0</v>
      </c>
      <c r="BE68" s="188">
        <v>0</v>
      </c>
      <c r="BF68" s="188">
        <v>0</v>
      </c>
      <c r="BG68" s="188">
        <v>6875</v>
      </c>
      <c r="BH68" s="188">
        <v>2468</v>
      </c>
      <c r="BI68" s="188">
        <v>0</v>
      </c>
      <c r="BJ68" s="188">
        <v>0</v>
      </c>
      <c r="BK68" s="188">
        <v>1358</v>
      </c>
      <c r="BL68" s="188">
        <v>0</v>
      </c>
      <c r="BM68" s="188">
        <v>0</v>
      </c>
      <c r="BN68" s="188">
        <v>0</v>
      </c>
      <c r="BP68" s="188">
        <v>0</v>
      </c>
      <c r="BQ68" s="188">
        <v>0</v>
      </c>
      <c r="BR68" s="188">
        <v>1117</v>
      </c>
      <c r="BS68" s="188">
        <v>1102</v>
      </c>
      <c r="BT68" s="188">
        <v>0</v>
      </c>
      <c r="BU68" s="188">
        <v>0</v>
      </c>
      <c r="BV68" s="188">
        <v>1969</v>
      </c>
      <c r="BW68" s="188">
        <v>0</v>
      </c>
      <c r="BX68" s="188">
        <v>0</v>
      </c>
      <c r="BY68" s="188">
        <v>0</v>
      </c>
      <c r="CA68" s="188">
        <v>0</v>
      </c>
      <c r="CB68" s="188">
        <v>0</v>
      </c>
      <c r="CC68" s="188">
        <v>8130</v>
      </c>
      <c r="CD68" s="188">
        <v>1309</v>
      </c>
      <c r="CE68" s="188">
        <v>0</v>
      </c>
      <c r="CF68" s="188">
        <v>0</v>
      </c>
      <c r="CG68" s="188">
        <v>1075</v>
      </c>
      <c r="CH68" s="188">
        <v>0</v>
      </c>
      <c r="CI68" s="188">
        <v>0</v>
      </c>
      <c r="CJ68" s="188">
        <v>0</v>
      </c>
      <c r="CL68" s="188">
        <v>0</v>
      </c>
      <c r="CM68" s="188">
        <v>0</v>
      </c>
      <c r="CN68" s="188">
        <v>6544</v>
      </c>
      <c r="CO68" s="188">
        <v>2682</v>
      </c>
      <c r="CP68" s="188">
        <v>0</v>
      </c>
      <c r="CQ68" s="188">
        <v>0</v>
      </c>
      <c r="CR68" s="188">
        <v>1137</v>
      </c>
      <c r="CS68" s="188">
        <v>0</v>
      </c>
      <c r="CT68" s="188">
        <v>0</v>
      </c>
      <c r="CU68" s="188">
        <v>0</v>
      </c>
      <c r="CW68" s="188">
        <v>0</v>
      </c>
      <c r="CX68" s="188">
        <v>0</v>
      </c>
      <c r="CY68" s="188">
        <v>2351</v>
      </c>
      <c r="CZ68" s="188">
        <v>1187</v>
      </c>
      <c r="DA68" s="188">
        <v>0</v>
      </c>
      <c r="DB68" s="188">
        <v>0</v>
      </c>
      <c r="DC68" s="188">
        <v>2075</v>
      </c>
      <c r="DD68" s="188">
        <v>0</v>
      </c>
      <c r="DE68" s="188">
        <v>0</v>
      </c>
      <c r="DF68" s="188">
        <v>0</v>
      </c>
      <c r="DH68" s="188">
        <v>0</v>
      </c>
      <c r="DI68" s="188">
        <v>0</v>
      </c>
      <c r="DJ68" s="188">
        <v>2283</v>
      </c>
      <c r="DK68" s="188">
        <v>1141</v>
      </c>
      <c r="DL68" s="188">
        <v>0</v>
      </c>
      <c r="DM68" s="188">
        <v>0</v>
      </c>
      <c r="DN68" s="188">
        <f t="shared" si="21"/>
        <v>0</v>
      </c>
      <c r="DO68" s="188">
        <v>0</v>
      </c>
      <c r="DP68" s="188">
        <v>0</v>
      </c>
      <c r="DQ68" s="188">
        <v>0</v>
      </c>
      <c r="DS68" s="188">
        <v>0</v>
      </c>
      <c r="DT68" s="188">
        <v>0</v>
      </c>
      <c r="DU68" s="188">
        <v>1297</v>
      </c>
      <c r="DV68" s="188">
        <v>826</v>
      </c>
      <c r="DW68" s="188">
        <v>0</v>
      </c>
      <c r="DX68" s="188">
        <v>0</v>
      </c>
      <c r="DY68" s="188">
        <v>1294</v>
      </c>
      <c r="DZ68" s="188">
        <v>0</v>
      </c>
      <c r="EA68" s="188">
        <v>0</v>
      </c>
      <c r="EB68" s="188">
        <v>0</v>
      </c>
      <c r="ED68" s="188">
        <v>0</v>
      </c>
      <c r="EE68" s="188">
        <v>0</v>
      </c>
      <c r="EF68" s="188">
        <v>906</v>
      </c>
      <c r="EG68" s="188">
        <v>505</v>
      </c>
      <c r="EH68" s="188">
        <v>0</v>
      </c>
      <c r="EI68" s="188">
        <v>0</v>
      </c>
      <c r="EJ68" s="188">
        <v>2244</v>
      </c>
      <c r="EK68" s="188">
        <v>0</v>
      </c>
      <c r="EL68" s="188">
        <v>0</v>
      </c>
      <c r="EM68" s="188">
        <v>0</v>
      </c>
      <c r="EO68" s="188">
        <v>0</v>
      </c>
      <c r="EP68" s="188">
        <v>0</v>
      </c>
      <c r="EQ68" s="188">
        <v>5567</v>
      </c>
      <c r="ER68" s="188">
        <v>1052</v>
      </c>
      <c r="ES68" s="188">
        <v>0</v>
      </c>
      <c r="ET68" s="188">
        <v>0</v>
      </c>
      <c r="EU68" s="188">
        <v>1572</v>
      </c>
      <c r="EV68" s="188">
        <v>0</v>
      </c>
      <c r="EW68" s="188">
        <v>0</v>
      </c>
      <c r="EX68" s="188">
        <v>0</v>
      </c>
      <c r="EZ68" s="188">
        <v>0</v>
      </c>
      <c r="FA68" s="188">
        <v>0</v>
      </c>
      <c r="FB68" s="188">
        <v>4782</v>
      </c>
      <c r="FC68" s="188">
        <v>1625</v>
      </c>
      <c r="FD68" s="188">
        <v>0</v>
      </c>
      <c r="FE68" s="188">
        <v>0</v>
      </c>
      <c r="FF68" s="188">
        <v>1081</v>
      </c>
      <c r="FG68" s="188">
        <v>0</v>
      </c>
      <c r="FH68" s="188">
        <v>0</v>
      </c>
      <c r="FI68" s="188">
        <v>0</v>
      </c>
      <c r="FK68" s="188">
        <v>0</v>
      </c>
      <c r="FL68" s="188">
        <v>0</v>
      </c>
      <c r="FM68" s="188">
        <v>5907</v>
      </c>
      <c r="FN68" s="188">
        <v>1925</v>
      </c>
      <c r="FO68" s="188">
        <v>0</v>
      </c>
      <c r="FP68" s="188">
        <v>0</v>
      </c>
      <c r="FQ68" s="188">
        <v>1111</v>
      </c>
      <c r="FR68" s="188">
        <v>0</v>
      </c>
      <c r="FS68" s="188">
        <v>0</v>
      </c>
      <c r="FT68" s="188">
        <v>0</v>
      </c>
      <c r="FV68" s="188">
        <v>0</v>
      </c>
      <c r="FW68" s="188">
        <v>0</v>
      </c>
      <c r="FX68" s="188">
        <v>1495</v>
      </c>
      <c r="FY68" s="188">
        <v>824</v>
      </c>
      <c r="FZ68" s="188">
        <v>0</v>
      </c>
      <c r="GA68" s="188">
        <v>0</v>
      </c>
      <c r="GB68" s="188">
        <v>1489</v>
      </c>
      <c r="GC68" s="188">
        <v>0</v>
      </c>
      <c r="GD68" s="188">
        <v>0</v>
      </c>
      <c r="GE68" s="188">
        <v>0</v>
      </c>
      <c r="GG68" s="188">
        <v>0</v>
      </c>
      <c r="GH68" s="188">
        <v>0</v>
      </c>
      <c r="GI68" s="188">
        <v>7630</v>
      </c>
      <c r="GJ68" s="188">
        <v>1030</v>
      </c>
      <c r="GK68" s="188">
        <v>0</v>
      </c>
      <c r="GL68" s="188">
        <v>0</v>
      </c>
      <c r="GM68" s="188">
        <v>1316</v>
      </c>
      <c r="GN68" s="188">
        <v>0</v>
      </c>
      <c r="GO68" s="188">
        <v>0</v>
      </c>
      <c r="GP68" s="188">
        <v>0</v>
      </c>
      <c r="GR68" s="188">
        <v>0</v>
      </c>
      <c r="GS68" s="188">
        <v>0</v>
      </c>
      <c r="GT68" s="188">
        <v>1587</v>
      </c>
      <c r="GU68" s="188">
        <v>857</v>
      </c>
      <c r="GV68" s="188">
        <v>0</v>
      </c>
      <c r="GW68" s="188">
        <v>0</v>
      </c>
      <c r="GX68" s="188">
        <v>1500</v>
      </c>
      <c r="GY68" s="188">
        <v>0</v>
      </c>
      <c r="GZ68" s="188">
        <v>0</v>
      </c>
      <c r="HA68" s="188">
        <v>0</v>
      </c>
      <c r="HC68" s="188">
        <v>0</v>
      </c>
      <c r="HD68" s="188">
        <v>0</v>
      </c>
      <c r="HE68" s="188">
        <v>1536</v>
      </c>
      <c r="HF68" s="188">
        <v>503</v>
      </c>
      <c r="HG68" s="188">
        <v>0</v>
      </c>
      <c r="HH68" s="188">
        <v>0</v>
      </c>
      <c r="HI68" s="188">
        <v>1761</v>
      </c>
      <c r="HJ68" s="188">
        <v>0</v>
      </c>
      <c r="HK68" s="188">
        <v>0</v>
      </c>
      <c r="HL68" s="188">
        <v>0</v>
      </c>
      <c r="HN68" s="188">
        <v>0</v>
      </c>
      <c r="HO68" s="188">
        <v>0</v>
      </c>
      <c r="HP68" s="188">
        <v>1229</v>
      </c>
      <c r="HQ68" s="188">
        <v>354</v>
      </c>
      <c r="HR68" s="188">
        <v>0</v>
      </c>
      <c r="HS68" s="188">
        <v>0</v>
      </c>
      <c r="HT68" s="188">
        <v>2215</v>
      </c>
      <c r="HU68" s="188">
        <v>0</v>
      </c>
      <c r="HV68" s="188">
        <v>0</v>
      </c>
      <c r="HW68" s="188">
        <v>0</v>
      </c>
      <c r="HY68" s="188">
        <v>0</v>
      </c>
      <c r="HZ68" s="188">
        <v>0</v>
      </c>
      <c r="IA68" s="188">
        <v>6349</v>
      </c>
      <c r="IB68" s="188">
        <v>2103</v>
      </c>
      <c r="IC68" s="188">
        <v>0</v>
      </c>
      <c r="ID68" s="188">
        <v>0</v>
      </c>
      <c r="IE68" s="188">
        <v>1390</v>
      </c>
      <c r="IF68" s="188">
        <v>0</v>
      </c>
      <c r="IG68" s="188">
        <v>0</v>
      </c>
      <c r="IH68" s="188">
        <v>0</v>
      </c>
      <c r="IJ68" s="188">
        <v>0</v>
      </c>
      <c r="IK68" s="188">
        <v>0</v>
      </c>
      <c r="IL68" s="188">
        <v>1634</v>
      </c>
      <c r="IM68" s="188">
        <v>791</v>
      </c>
      <c r="IN68" s="188">
        <v>0</v>
      </c>
      <c r="IO68" s="188">
        <v>0</v>
      </c>
      <c r="IP68" s="188">
        <v>2029</v>
      </c>
      <c r="IQ68" s="188">
        <v>0</v>
      </c>
      <c r="IR68" s="188">
        <v>0</v>
      </c>
      <c r="IS68" s="188">
        <v>0</v>
      </c>
      <c r="IU68" s="188">
        <v>0</v>
      </c>
      <c r="IV68" s="188">
        <v>0</v>
      </c>
      <c r="IW68" s="188">
        <v>6455</v>
      </c>
      <c r="IX68" s="188">
        <v>1744</v>
      </c>
      <c r="IY68" s="188">
        <v>0</v>
      </c>
      <c r="IZ68" s="188">
        <v>0</v>
      </c>
      <c r="JA68" s="188">
        <v>1409</v>
      </c>
      <c r="JB68" s="188">
        <v>0</v>
      </c>
      <c r="JC68" s="188">
        <v>0</v>
      </c>
      <c r="JD68" s="188">
        <v>0</v>
      </c>
      <c r="JF68" s="188">
        <v>0</v>
      </c>
      <c r="JG68" s="188">
        <v>0</v>
      </c>
      <c r="JH68" s="188">
        <v>6671</v>
      </c>
      <c r="JI68" s="188">
        <v>2856</v>
      </c>
      <c r="JJ68" s="188">
        <v>0</v>
      </c>
      <c r="JK68" s="188">
        <v>0</v>
      </c>
      <c r="JL68" s="188">
        <v>1101</v>
      </c>
      <c r="JM68" s="188">
        <v>0</v>
      </c>
      <c r="JN68" s="188">
        <v>0</v>
      </c>
      <c r="JO68" s="188">
        <v>0</v>
      </c>
      <c r="JQ68" s="188">
        <v>0</v>
      </c>
      <c r="JR68" s="188">
        <v>0</v>
      </c>
      <c r="JS68" s="188">
        <v>1238</v>
      </c>
      <c r="JT68" s="188">
        <v>501</v>
      </c>
      <c r="JU68" s="188">
        <v>0</v>
      </c>
      <c r="JV68" s="188">
        <v>0</v>
      </c>
      <c r="JW68" s="188">
        <v>2225</v>
      </c>
      <c r="JX68" s="188">
        <v>0</v>
      </c>
      <c r="JY68" s="188">
        <v>0</v>
      </c>
      <c r="JZ68" s="188">
        <v>0</v>
      </c>
      <c r="KB68" s="188">
        <v>0</v>
      </c>
      <c r="KC68" s="188">
        <v>0</v>
      </c>
      <c r="KD68" s="188">
        <v>8080</v>
      </c>
      <c r="KE68" s="188">
        <v>1477</v>
      </c>
      <c r="KF68" s="188">
        <v>0</v>
      </c>
      <c r="KG68" s="188">
        <v>0</v>
      </c>
      <c r="KH68" s="188">
        <v>1298</v>
      </c>
      <c r="KI68" s="188">
        <v>0</v>
      </c>
      <c r="KJ68" s="188">
        <v>0</v>
      </c>
      <c r="KK68" s="188">
        <v>0</v>
      </c>
      <c r="KM68" s="188">
        <v>0</v>
      </c>
      <c r="KN68" s="188">
        <v>0</v>
      </c>
      <c r="KO68" s="188">
        <v>6978</v>
      </c>
      <c r="KP68" s="188">
        <v>1145</v>
      </c>
      <c r="KQ68" s="188">
        <v>0</v>
      </c>
      <c r="KR68" s="188">
        <v>0</v>
      </c>
      <c r="KS68" s="188">
        <v>1020</v>
      </c>
      <c r="KT68" s="188">
        <v>0</v>
      </c>
      <c r="KU68" s="188">
        <v>0</v>
      </c>
      <c r="KV68" s="188">
        <v>0</v>
      </c>
      <c r="KX68" s="188">
        <v>0</v>
      </c>
      <c r="KY68" s="188">
        <v>0</v>
      </c>
      <c r="KZ68" s="188">
        <v>945</v>
      </c>
      <c r="LA68" s="188">
        <v>918</v>
      </c>
      <c r="LB68" s="188">
        <v>0</v>
      </c>
      <c r="LC68" s="188">
        <v>0</v>
      </c>
      <c r="LD68" s="188">
        <v>2012</v>
      </c>
      <c r="LE68" s="188">
        <v>0</v>
      </c>
      <c r="LF68" s="188">
        <v>0</v>
      </c>
      <c r="LG68" s="188">
        <v>0</v>
      </c>
      <c r="LI68" s="188">
        <v>0</v>
      </c>
      <c r="LJ68" s="188">
        <v>0</v>
      </c>
      <c r="LK68" s="188">
        <v>6745</v>
      </c>
      <c r="LL68" s="188">
        <v>1049</v>
      </c>
      <c r="LM68" s="188">
        <v>0</v>
      </c>
      <c r="LN68" s="188">
        <v>0</v>
      </c>
      <c r="LO68" s="188">
        <v>1058</v>
      </c>
      <c r="LP68" s="188">
        <v>0</v>
      </c>
      <c r="LQ68" s="188">
        <v>0</v>
      </c>
      <c r="LR68" s="188">
        <v>0</v>
      </c>
      <c r="LT68" s="188">
        <v>0</v>
      </c>
      <c r="LU68" s="188">
        <v>0</v>
      </c>
      <c r="LV68" s="188">
        <v>1243</v>
      </c>
      <c r="LW68" s="188">
        <v>2046</v>
      </c>
      <c r="LX68" s="188">
        <v>0</v>
      </c>
      <c r="LY68" s="188">
        <v>0</v>
      </c>
      <c r="LZ68" s="188">
        <v>2053</v>
      </c>
      <c r="MA68" s="188">
        <v>0</v>
      </c>
      <c r="MB68" s="188">
        <v>0</v>
      </c>
      <c r="MC68" s="188">
        <v>0</v>
      </c>
    </row>
    <row r="69" spans="2:341">
      <c r="B69" s="208">
        <f t="shared" si="11"/>
        <v>0</v>
      </c>
      <c r="C69" s="208">
        <f t="shared" si="12"/>
        <v>0</v>
      </c>
      <c r="D69" s="208">
        <f t="shared" si="13"/>
        <v>3989.3333333333335</v>
      </c>
      <c r="E69" s="208">
        <f t="shared" si="14"/>
        <v>1276.5333333333333</v>
      </c>
      <c r="F69" s="208">
        <f t="shared" si="15"/>
        <v>0</v>
      </c>
      <c r="G69" s="208">
        <f t="shared" si="16"/>
        <v>0</v>
      </c>
      <c r="H69" s="208">
        <f t="shared" si="17"/>
        <v>1520.6666666666667</v>
      </c>
      <c r="I69" s="208">
        <f t="shared" si="18"/>
        <v>0</v>
      </c>
      <c r="J69" s="208">
        <f t="shared" si="19"/>
        <v>0</v>
      </c>
      <c r="K69" s="208">
        <f t="shared" si="20"/>
        <v>0</v>
      </c>
      <c r="M69" s="188">
        <v>0</v>
      </c>
      <c r="N69" s="188">
        <v>0</v>
      </c>
      <c r="O69" s="188">
        <v>1601</v>
      </c>
      <c r="P69" s="188">
        <v>864</v>
      </c>
      <c r="Q69" s="188">
        <v>0</v>
      </c>
      <c r="R69" s="188">
        <v>0</v>
      </c>
      <c r="S69" s="188">
        <v>2206</v>
      </c>
      <c r="T69" s="188">
        <v>0</v>
      </c>
      <c r="U69" s="188">
        <v>0</v>
      </c>
      <c r="V69" s="188">
        <v>0</v>
      </c>
      <c r="X69" s="188">
        <v>0</v>
      </c>
      <c r="Y69" s="188">
        <v>0</v>
      </c>
      <c r="Z69" s="188">
        <v>2237</v>
      </c>
      <c r="AA69" s="188">
        <v>1123</v>
      </c>
      <c r="AB69" s="188">
        <v>0</v>
      </c>
      <c r="AC69" s="188">
        <v>0</v>
      </c>
      <c r="AD69" s="188">
        <v>1219</v>
      </c>
      <c r="AE69" s="188">
        <v>0</v>
      </c>
      <c r="AF69" s="188">
        <v>0</v>
      </c>
      <c r="AG69" s="188">
        <v>0</v>
      </c>
      <c r="AI69" s="188">
        <v>0</v>
      </c>
      <c r="AJ69" s="188">
        <v>0</v>
      </c>
      <c r="AK69" s="188">
        <v>8092</v>
      </c>
      <c r="AL69" s="188">
        <v>1178</v>
      </c>
      <c r="AM69" s="188">
        <v>0</v>
      </c>
      <c r="AN69" s="188">
        <v>0</v>
      </c>
      <c r="AO69" s="188">
        <v>1018</v>
      </c>
      <c r="AP69" s="188">
        <v>0</v>
      </c>
      <c r="AQ69" s="188">
        <v>0</v>
      </c>
      <c r="AR69" s="188">
        <v>0</v>
      </c>
      <c r="AT69" s="188">
        <v>0</v>
      </c>
      <c r="AU69" s="188">
        <v>0</v>
      </c>
      <c r="AV69" s="188">
        <v>2339</v>
      </c>
      <c r="AW69" s="188">
        <v>1326</v>
      </c>
      <c r="AX69" s="188">
        <v>0</v>
      </c>
      <c r="AY69" s="188">
        <v>0</v>
      </c>
      <c r="AZ69" s="188">
        <v>2047</v>
      </c>
      <c r="BA69" s="188">
        <v>0</v>
      </c>
      <c r="BB69" s="188">
        <v>0</v>
      </c>
      <c r="BC69" s="188">
        <v>0</v>
      </c>
      <c r="BE69" s="188">
        <v>0</v>
      </c>
      <c r="BF69" s="188">
        <v>0</v>
      </c>
      <c r="BG69" s="188">
        <v>6869</v>
      </c>
      <c r="BH69" s="188">
        <v>2471</v>
      </c>
      <c r="BI69" s="188">
        <v>0</v>
      </c>
      <c r="BJ69" s="188">
        <v>0</v>
      </c>
      <c r="BK69" s="188">
        <v>1358</v>
      </c>
      <c r="BL69" s="188">
        <v>0</v>
      </c>
      <c r="BM69" s="188">
        <v>0</v>
      </c>
      <c r="BN69" s="188">
        <v>0</v>
      </c>
      <c r="BP69" s="188">
        <v>0</v>
      </c>
      <c r="BQ69" s="188">
        <v>0</v>
      </c>
      <c r="BR69" s="188">
        <v>1101</v>
      </c>
      <c r="BS69" s="188">
        <v>1086</v>
      </c>
      <c r="BT69" s="188">
        <v>0</v>
      </c>
      <c r="BU69" s="188">
        <v>0</v>
      </c>
      <c r="BV69" s="188">
        <v>1996</v>
      </c>
      <c r="BW69" s="188">
        <v>0</v>
      </c>
      <c r="BX69" s="188">
        <v>0</v>
      </c>
      <c r="BY69" s="188">
        <v>0</v>
      </c>
      <c r="CA69" s="188">
        <v>0</v>
      </c>
      <c r="CB69" s="188">
        <v>0</v>
      </c>
      <c r="CC69" s="188">
        <v>8163</v>
      </c>
      <c r="CD69" s="188">
        <v>1338</v>
      </c>
      <c r="CE69" s="188">
        <v>0</v>
      </c>
      <c r="CF69" s="188">
        <v>0</v>
      </c>
      <c r="CG69" s="188">
        <v>1075</v>
      </c>
      <c r="CH69" s="188">
        <v>0</v>
      </c>
      <c r="CI69" s="188">
        <v>0</v>
      </c>
      <c r="CJ69" s="188">
        <v>0</v>
      </c>
      <c r="CL69" s="188">
        <v>0</v>
      </c>
      <c r="CM69" s="188">
        <v>0</v>
      </c>
      <c r="CN69" s="188">
        <v>6558</v>
      </c>
      <c r="CO69" s="188">
        <v>2669</v>
      </c>
      <c r="CP69" s="188">
        <v>0</v>
      </c>
      <c r="CQ69" s="188">
        <v>0</v>
      </c>
      <c r="CR69" s="188">
        <v>1137</v>
      </c>
      <c r="CS69" s="188">
        <v>0</v>
      </c>
      <c r="CT69" s="188">
        <v>0</v>
      </c>
      <c r="CU69" s="188">
        <v>0</v>
      </c>
      <c r="CW69" s="188">
        <v>0</v>
      </c>
      <c r="CX69" s="188">
        <v>0</v>
      </c>
      <c r="CY69" s="188">
        <v>2335</v>
      </c>
      <c r="CZ69" s="188">
        <v>1158</v>
      </c>
      <c r="DA69" s="188">
        <v>0</v>
      </c>
      <c r="DB69" s="188">
        <v>0</v>
      </c>
      <c r="DC69" s="188">
        <v>2141</v>
      </c>
      <c r="DD69" s="188">
        <v>0</v>
      </c>
      <c r="DE69" s="188">
        <v>0</v>
      </c>
      <c r="DF69" s="188">
        <v>0</v>
      </c>
      <c r="DH69" s="188">
        <v>0</v>
      </c>
      <c r="DI69" s="188">
        <v>0</v>
      </c>
      <c r="DJ69" s="188">
        <v>2228</v>
      </c>
      <c r="DK69" s="188">
        <v>1156</v>
      </c>
      <c r="DL69" s="188">
        <v>0</v>
      </c>
      <c r="DM69" s="188">
        <v>0</v>
      </c>
      <c r="DN69" s="188">
        <f t="shared" si="21"/>
        <v>0</v>
      </c>
      <c r="DO69" s="188">
        <v>0</v>
      </c>
      <c r="DP69" s="188">
        <v>0</v>
      </c>
      <c r="DQ69" s="188">
        <v>0</v>
      </c>
      <c r="DS69" s="188">
        <v>0</v>
      </c>
      <c r="DT69" s="188">
        <v>0</v>
      </c>
      <c r="DU69" s="188">
        <v>1278</v>
      </c>
      <c r="DV69" s="188">
        <v>823</v>
      </c>
      <c r="DW69" s="188">
        <v>0</v>
      </c>
      <c r="DX69" s="188">
        <v>0</v>
      </c>
      <c r="DY69" s="188">
        <v>1294</v>
      </c>
      <c r="DZ69" s="188">
        <v>0</v>
      </c>
      <c r="EA69" s="188">
        <v>0</v>
      </c>
      <c r="EB69" s="188">
        <v>0</v>
      </c>
      <c r="ED69" s="188">
        <v>0</v>
      </c>
      <c r="EE69" s="188">
        <v>0</v>
      </c>
      <c r="EF69" s="188">
        <v>890</v>
      </c>
      <c r="EG69" s="188">
        <v>509</v>
      </c>
      <c r="EH69" s="188">
        <v>0</v>
      </c>
      <c r="EI69" s="188">
        <v>0</v>
      </c>
      <c r="EJ69" s="188">
        <v>2308</v>
      </c>
      <c r="EK69" s="188">
        <v>0</v>
      </c>
      <c r="EL69" s="188">
        <v>0</v>
      </c>
      <c r="EM69" s="188">
        <v>0</v>
      </c>
      <c r="EO69" s="188">
        <v>0</v>
      </c>
      <c r="EP69" s="188">
        <v>0</v>
      </c>
      <c r="EQ69" s="188">
        <v>5563</v>
      </c>
      <c r="ER69" s="188">
        <v>982</v>
      </c>
      <c r="ES69" s="188">
        <v>0</v>
      </c>
      <c r="ET69" s="188">
        <v>0</v>
      </c>
      <c r="EU69" s="188">
        <v>1607</v>
      </c>
      <c r="EV69" s="188">
        <v>0</v>
      </c>
      <c r="EW69" s="188">
        <v>0</v>
      </c>
      <c r="EX69" s="188">
        <v>0</v>
      </c>
      <c r="EZ69" s="188">
        <v>0</v>
      </c>
      <c r="FA69" s="188">
        <v>0</v>
      </c>
      <c r="FB69" s="188">
        <v>4813</v>
      </c>
      <c r="FC69" s="188">
        <v>1639</v>
      </c>
      <c r="FD69" s="188">
        <v>0</v>
      </c>
      <c r="FE69" s="188">
        <v>0</v>
      </c>
      <c r="FF69" s="188">
        <v>1081</v>
      </c>
      <c r="FG69" s="188">
        <v>0</v>
      </c>
      <c r="FH69" s="188">
        <v>0</v>
      </c>
      <c r="FI69" s="188">
        <v>0</v>
      </c>
      <c r="FK69" s="188">
        <v>0</v>
      </c>
      <c r="FL69" s="188">
        <v>0</v>
      </c>
      <c r="FM69" s="188">
        <v>5899</v>
      </c>
      <c r="FN69" s="188">
        <v>1899</v>
      </c>
      <c r="FO69" s="188">
        <v>0</v>
      </c>
      <c r="FP69" s="188">
        <v>0</v>
      </c>
      <c r="FQ69" s="188">
        <v>1111</v>
      </c>
      <c r="FR69" s="188">
        <v>0</v>
      </c>
      <c r="FS69" s="188">
        <v>0</v>
      </c>
      <c r="FT69" s="188">
        <v>0</v>
      </c>
      <c r="FV69" s="188">
        <v>0</v>
      </c>
      <c r="FW69" s="188">
        <v>0</v>
      </c>
      <c r="FX69" s="188">
        <v>1465</v>
      </c>
      <c r="FY69" s="188">
        <v>738</v>
      </c>
      <c r="FZ69" s="188">
        <v>0</v>
      </c>
      <c r="GA69" s="188">
        <v>0</v>
      </c>
      <c r="GB69" s="188">
        <v>1489</v>
      </c>
      <c r="GC69" s="188">
        <v>0</v>
      </c>
      <c r="GD69" s="188">
        <v>0</v>
      </c>
      <c r="GE69" s="188">
        <v>0</v>
      </c>
      <c r="GG69" s="188">
        <v>0</v>
      </c>
      <c r="GH69" s="188">
        <v>0</v>
      </c>
      <c r="GI69" s="188">
        <v>7637</v>
      </c>
      <c r="GJ69" s="188">
        <v>1019</v>
      </c>
      <c r="GK69" s="188">
        <v>0</v>
      </c>
      <c r="GL69" s="188">
        <v>0</v>
      </c>
      <c r="GM69" s="188">
        <v>1316</v>
      </c>
      <c r="GN69" s="188">
        <v>0</v>
      </c>
      <c r="GO69" s="188">
        <v>0</v>
      </c>
      <c r="GP69" s="188">
        <v>0</v>
      </c>
      <c r="GR69" s="188">
        <v>0</v>
      </c>
      <c r="GS69" s="188">
        <v>0</v>
      </c>
      <c r="GT69" s="188">
        <v>1631</v>
      </c>
      <c r="GU69" s="188">
        <v>880</v>
      </c>
      <c r="GV69" s="188">
        <v>0</v>
      </c>
      <c r="GW69" s="188">
        <v>0</v>
      </c>
      <c r="GX69" s="188">
        <v>1520</v>
      </c>
      <c r="GY69" s="188">
        <v>0</v>
      </c>
      <c r="GZ69" s="188">
        <v>0</v>
      </c>
      <c r="HA69" s="188">
        <v>0</v>
      </c>
      <c r="HC69" s="188">
        <v>0</v>
      </c>
      <c r="HD69" s="188">
        <v>0</v>
      </c>
      <c r="HE69" s="188">
        <v>1516</v>
      </c>
      <c r="HF69" s="188">
        <v>477</v>
      </c>
      <c r="HG69" s="188">
        <v>0</v>
      </c>
      <c r="HH69" s="188">
        <v>0</v>
      </c>
      <c r="HI69" s="188">
        <v>1767</v>
      </c>
      <c r="HJ69" s="188">
        <v>0</v>
      </c>
      <c r="HK69" s="188">
        <v>0</v>
      </c>
      <c r="HL69" s="188">
        <v>0</v>
      </c>
      <c r="HN69" s="188">
        <v>0</v>
      </c>
      <c r="HO69" s="188">
        <v>0</v>
      </c>
      <c r="HP69" s="188">
        <v>1229</v>
      </c>
      <c r="HQ69" s="188">
        <v>363</v>
      </c>
      <c r="HR69" s="188">
        <v>0</v>
      </c>
      <c r="HS69" s="188">
        <v>0</v>
      </c>
      <c r="HT69" s="188">
        <v>2229</v>
      </c>
      <c r="HU69" s="188">
        <v>0</v>
      </c>
      <c r="HV69" s="188">
        <v>0</v>
      </c>
      <c r="HW69" s="188">
        <v>0</v>
      </c>
      <c r="HY69" s="188">
        <v>0</v>
      </c>
      <c r="HZ69" s="188">
        <v>0</v>
      </c>
      <c r="IA69" s="188">
        <v>6326</v>
      </c>
      <c r="IB69" s="188">
        <v>2102</v>
      </c>
      <c r="IC69" s="188">
        <v>0</v>
      </c>
      <c r="ID69" s="188">
        <v>0</v>
      </c>
      <c r="IE69" s="188">
        <v>1390</v>
      </c>
      <c r="IF69" s="188">
        <v>0</v>
      </c>
      <c r="IG69" s="188">
        <v>0</v>
      </c>
      <c r="IH69" s="188">
        <v>0</v>
      </c>
      <c r="IJ69" s="188">
        <v>0</v>
      </c>
      <c r="IK69" s="188">
        <v>0</v>
      </c>
      <c r="IL69" s="188">
        <v>1650</v>
      </c>
      <c r="IM69" s="188">
        <v>868</v>
      </c>
      <c r="IN69" s="188">
        <v>0</v>
      </c>
      <c r="IO69" s="188">
        <v>0</v>
      </c>
      <c r="IP69" s="188">
        <v>2031</v>
      </c>
      <c r="IQ69" s="188">
        <v>0</v>
      </c>
      <c r="IR69" s="188">
        <v>0</v>
      </c>
      <c r="IS69" s="188">
        <v>0</v>
      </c>
      <c r="IU69" s="188">
        <v>0</v>
      </c>
      <c r="IV69" s="188">
        <v>0</v>
      </c>
      <c r="IW69" s="188">
        <v>6436</v>
      </c>
      <c r="IX69" s="188">
        <v>1741</v>
      </c>
      <c r="IY69" s="188">
        <v>0</v>
      </c>
      <c r="IZ69" s="188">
        <v>0</v>
      </c>
      <c r="JA69" s="188">
        <v>1409</v>
      </c>
      <c r="JB69" s="188">
        <v>0</v>
      </c>
      <c r="JC69" s="188">
        <v>0</v>
      </c>
      <c r="JD69" s="188">
        <v>0</v>
      </c>
      <c r="JF69" s="188">
        <v>0</v>
      </c>
      <c r="JG69" s="188">
        <v>0</v>
      </c>
      <c r="JH69" s="188">
        <v>6656</v>
      </c>
      <c r="JI69" s="188">
        <v>2853</v>
      </c>
      <c r="JJ69" s="188">
        <v>0</v>
      </c>
      <c r="JK69" s="188">
        <v>0</v>
      </c>
      <c r="JL69" s="188">
        <v>1101</v>
      </c>
      <c r="JM69" s="188">
        <v>0</v>
      </c>
      <c r="JN69" s="188">
        <v>0</v>
      </c>
      <c r="JO69" s="188">
        <v>0</v>
      </c>
      <c r="JQ69" s="188">
        <v>0</v>
      </c>
      <c r="JR69" s="188">
        <v>0</v>
      </c>
      <c r="JS69" s="188">
        <v>1219</v>
      </c>
      <c r="JT69" s="188">
        <v>493</v>
      </c>
      <c r="JU69" s="188">
        <v>0</v>
      </c>
      <c r="JV69" s="188">
        <v>0</v>
      </c>
      <c r="JW69" s="188">
        <v>2259</v>
      </c>
      <c r="JX69" s="188">
        <v>0</v>
      </c>
      <c r="JY69" s="188">
        <v>0</v>
      </c>
      <c r="JZ69" s="188">
        <v>0</v>
      </c>
      <c r="KB69" s="188">
        <v>0</v>
      </c>
      <c r="KC69" s="188">
        <v>0</v>
      </c>
      <c r="KD69" s="188">
        <v>8046</v>
      </c>
      <c r="KE69" s="188">
        <v>1469</v>
      </c>
      <c r="KF69" s="188">
        <v>0</v>
      </c>
      <c r="KG69" s="188">
        <v>0</v>
      </c>
      <c r="KH69" s="188">
        <v>1298</v>
      </c>
      <c r="KI69" s="188">
        <v>0</v>
      </c>
      <c r="KJ69" s="188">
        <v>0</v>
      </c>
      <c r="KK69" s="188">
        <v>0</v>
      </c>
      <c r="KM69" s="188">
        <v>0</v>
      </c>
      <c r="KN69" s="188">
        <v>0</v>
      </c>
      <c r="KO69" s="188">
        <v>6980</v>
      </c>
      <c r="KP69" s="188">
        <v>1104</v>
      </c>
      <c r="KQ69" s="188">
        <v>0</v>
      </c>
      <c r="KR69" s="188">
        <v>0</v>
      </c>
      <c r="KS69" s="188">
        <v>1020</v>
      </c>
      <c r="KT69" s="188">
        <v>0</v>
      </c>
      <c r="KU69" s="188">
        <v>0</v>
      </c>
      <c r="KV69" s="188">
        <v>0</v>
      </c>
      <c r="KX69" s="188">
        <v>0</v>
      </c>
      <c r="KY69" s="188">
        <v>0</v>
      </c>
      <c r="KZ69" s="188">
        <v>951</v>
      </c>
      <c r="LA69" s="188">
        <v>880</v>
      </c>
      <c r="LB69" s="188">
        <v>0</v>
      </c>
      <c r="LC69" s="188">
        <v>0</v>
      </c>
      <c r="LD69" s="188">
        <v>2037</v>
      </c>
      <c r="LE69" s="188">
        <v>0</v>
      </c>
      <c r="LF69" s="188">
        <v>0</v>
      </c>
      <c r="LG69" s="188">
        <v>0</v>
      </c>
      <c r="LI69" s="188">
        <v>0</v>
      </c>
      <c r="LJ69" s="188">
        <v>0</v>
      </c>
      <c r="LK69" s="188">
        <v>6724</v>
      </c>
      <c r="LL69" s="188">
        <v>1049</v>
      </c>
      <c r="LM69" s="188">
        <v>0</v>
      </c>
      <c r="LN69" s="188">
        <v>0</v>
      </c>
      <c r="LO69" s="188">
        <v>1058</v>
      </c>
      <c r="LP69" s="188">
        <v>0</v>
      </c>
      <c r="LQ69" s="188">
        <v>0</v>
      </c>
      <c r="LR69" s="188">
        <v>0</v>
      </c>
      <c r="LT69" s="188">
        <v>0</v>
      </c>
      <c r="LU69" s="188">
        <v>0</v>
      </c>
      <c r="LV69" s="188">
        <v>1248</v>
      </c>
      <c r="LW69" s="188">
        <v>2039</v>
      </c>
      <c r="LX69" s="188">
        <v>0</v>
      </c>
      <c r="LY69" s="188">
        <v>0</v>
      </c>
      <c r="LZ69" s="188">
        <v>2098</v>
      </c>
      <c r="MA69" s="188">
        <v>0</v>
      </c>
      <c r="MB69" s="188">
        <v>0</v>
      </c>
      <c r="MC69" s="188">
        <v>0</v>
      </c>
    </row>
    <row r="70" spans="2:341">
      <c r="B70" s="208">
        <f t="shared" ref="B70:B101" si="22">AVERAGE(M70,X70,AI70,AT70,BE70,BP70,CA70,CL70,CW70,DH70,DS70,ED70,EO70,EZ70,FK70,FV70,GG70,GR70,HC70,HN70,HY70,IJ70,IU70,JF70,JQ70,KB70,KM70,KX70,LI70,LT70)</f>
        <v>0</v>
      </c>
      <c r="C70" s="208">
        <f t="shared" ref="C70:C101" si="23">AVERAGE(N70,Y70,AJ70,AU70,BF70,BQ70,CB70,CM70,CX70,DI70,DT70,EE70,EP70,FA70,FL70,FW70,GH70,GS70,HD70,HO70,HZ70,IK70,IV70,JG70,JR70,KC70,KN70,KY70,LJ70,LU70)</f>
        <v>0</v>
      </c>
      <c r="D70" s="208">
        <f t="shared" ref="D70:D101" si="24">AVERAGE(O70,Z70,AK70,AV70,BG70,BR70,CC70,CN70,CY70,DJ70,DU70,EF70,EQ70,FB70,FM70,FX70,GI70,GT70,HE70,HP70,IA70,IL70,IW70,JH70,JS70,KD70,KO70,KZ70,LK70,LV70)</f>
        <v>3979</v>
      </c>
      <c r="E70" s="208">
        <f t="shared" ref="E70:E101" si="25">AVERAGE(P70,AA70,AL70,AW70,BH70,BS70,CD70,CO70,CZ70,DK70,DV70,EG70,ER70,FC70,FN70,FY70,GJ70,GU70,HF70,HQ70,IB70,IM70,IX70,JI70,JT70,KE70,KP70,LA70,LL70,LW70)</f>
        <v>1278.5333333333333</v>
      </c>
      <c r="F70" s="208">
        <f t="shared" ref="F70:F101" si="26">AVERAGE(Q70,AB70,AM70,AX70,BI70,BT70,CE70,CP70,DA70,DL70,DW70,EH70,ES70,FD70,FO70,FZ70,GK70,GV70,HG70,HR70,IC70,IN70,IY70,JJ70,JU70,KF70,KQ70,LB70,LM70,LX70)</f>
        <v>0</v>
      </c>
      <c r="G70" s="208">
        <f t="shared" ref="G70:G101" si="27">AVERAGE(R70,AC70,AN70,AY70,BJ70,BU70,CF70,CQ70,DB70,DM70,DX70,EI70,ET70,FE70,FP70,GA70,GL70,GW70,HH70,HS70,ID70,IO70,IZ70,JK70,JV70,KG70,KR70,LC70,LN70,LY70)</f>
        <v>0</v>
      </c>
      <c r="H70" s="208">
        <f t="shared" ref="H70:H101" si="28">AVERAGE(S70,AD70,AO70,AZ70,BK70,BV70,CG70,CR70,DC70,DN70,DY70,EJ70,EU70,FF70,FQ70,GB70,GM70,GX70,HI70,HT70,IE70,IP70,JA70,JL70,JW70,KH70,KS70,LD70,LO70,LZ70)</f>
        <v>1531.8666666666666</v>
      </c>
      <c r="I70" s="208">
        <f t="shared" ref="I70:I101" si="29">AVERAGE(T70,AE70,AP70,BA70,BL70,BW70,CH70,CS70,DD70,DO70,DZ70,EK70,EV70,FG70,FR70,GC70,GN70,GY70,HJ70,HU70,IF70,IQ70,JB70,JM70,JX70,KI70,KT70,LE70,LP70,MA70)</f>
        <v>0</v>
      </c>
      <c r="J70" s="208">
        <f t="shared" ref="J70:J101" si="30">AVERAGE(U70,AF70,AQ70,BB70,BM70,BX70,CI70,CT70,DE70,DP70,EA70,EL70,EW70,FH70,FS70,GD70,GO70,GZ70,HK70,HV70,IG70,IR70,JC70,JN70,JY70,KJ70,KU70,LF70,LQ70,MB70)</f>
        <v>0</v>
      </c>
      <c r="K70" s="208">
        <f t="shared" ref="K70:K101" si="31">AVERAGE(V70,AG70,AR70,BC70,BN70,BY70,CJ70,CU70,DF70,DQ70,EB70,EM70,EX70,FI70,FT70,GE70,GP70,HA70,HL70,HW70,IH70,IS70,JD70,JO70,JZ70,KK70,KV70,LG70,LR70,MC70)</f>
        <v>0</v>
      </c>
      <c r="M70" s="188">
        <v>0</v>
      </c>
      <c r="N70" s="188">
        <v>0</v>
      </c>
      <c r="O70" s="188">
        <v>1530</v>
      </c>
      <c r="P70" s="188">
        <v>859</v>
      </c>
      <c r="Q70" s="188">
        <v>0</v>
      </c>
      <c r="R70" s="188">
        <v>0</v>
      </c>
      <c r="S70" s="188">
        <v>2223</v>
      </c>
      <c r="T70" s="188">
        <v>0</v>
      </c>
      <c r="U70" s="188">
        <v>0</v>
      </c>
      <c r="V70" s="188">
        <v>0</v>
      </c>
      <c r="X70" s="188">
        <v>0</v>
      </c>
      <c r="Y70" s="188">
        <v>0</v>
      </c>
      <c r="Z70" s="188">
        <v>2214</v>
      </c>
      <c r="AA70" s="188">
        <v>1134</v>
      </c>
      <c r="AB70" s="188">
        <v>0</v>
      </c>
      <c r="AC70" s="188">
        <v>0</v>
      </c>
      <c r="AD70" s="188">
        <v>1219</v>
      </c>
      <c r="AE70" s="188">
        <v>0</v>
      </c>
      <c r="AF70" s="188">
        <v>0</v>
      </c>
      <c r="AG70" s="188">
        <v>0</v>
      </c>
      <c r="AI70" s="188">
        <v>0</v>
      </c>
      <c r="AJ70" s="188">
        <v>0</v>
      </c>
      <c r="AK70" s="188">
        <v>8087</v>
      </c>
      <c r="AL70" s="188">
        <v>1172</v>
      </c>
      <c r="AM70" s="188">
        <v>0</v>
      </c>
      <c r="AN70" s="188">
        <v>0</v>
      </c>
      <c r="AO70" s="188">
        <v>1018</v>
      </c>
      <c r="AP70" s="188">
        <v>0</v>
      </c>
      <c r="AQ70" s="188">
        <v>0</v>
      </c>
      <c r="AR70" s="188">
        <v>0</v>
      </c>
      <c r="AT70" s="188">
        <v>0</v>
      </c>
      <c r="AU70" s="188">
        <v>0</v>
      </c>
      <c r="AV70" s="188">
        <v>2260</v>
      </c>
      <c r="AW70" s="188">
        <v>1301</v>
      </c>
      <c r="AX70" s="188">
        <v>0</v>
      </c>
      <c r="AY70" s="188">
        <v>0</v>
      </c>
      <c r="AZ70" s="188">
        <v>2104</v>
      </c>
      <c r="BA70" s="188">
        <v>0</v>
      </c>
      <c r="BB70" s="188">
        <v>0</v>
      </c>
      <c r="BC70" s="188">
        <v>0</v>
      </c>
      <c r="BE70" s="188">
        <v>0</v>
      </c>
      <c r="BF70" s="188">
        <v>0</v>
      </c>
      <c r="BG70" s="188">
        <v>6845</v>
      </c>
      <c r="BH70" s="188">
        <v>2434</v>
      </c>
      <c r="BI70" s="188">
        <v>0</v>
      </c>
      <c r="BJ70" s="188">
        <v>0</v>
      </c>
      <c r="BK70" s="188">
        <v>1358</v>
      </c>
      <c r="BL70" s="188">
        <v>0</v>
      </c>
      <c r="BM70" s="188">
        <v>0</v>
      </c>
      <c r="BN70" s="188">
        <v>0</v>
      </c>
      <c r="BP70" s="188">
        <v>0</v>
      </c>
      <c r="BQ70" s="188">
        <v>0</v>
      </c>
      <c r="BR70" s="188">
        <v>1112</v>
      </c>
      <c r="BS70" s="188">
        <v>1102</v>
      </c>
      <c r="BT70" s="188">
        <v>0</v>
      </c>
      <c r="BU70" s="188">
        <v>0</v>
      </c>
      <c r="BV70" s="188">
        <v>2024</v>
      </c>
      <c r="BW70" s="188">
        <v>0</v>
      </c>
      <c r="BX70" s="188">
        <v>0</v>
      </c>
      <c r="BY70" s="188">
        <v>0</v>
      </c>
      <c r="CA70" s="188">
        <v>0</v>
      </c>
      <c r="CB70" s="188">
        <v>0</v>
      </c>
      <c r="CC70" s="188">
        <v>8161</v>
      </c>
      <c r="CD70" s="188">
        <v>1343</v>
      </c>
      <c r="CE70" s="188">
        <v>0</v>
      </c>
      <c r="CF70" s="188">
        <v>0</v>
      </c>
      <c r="CG70" s="188">
        <v>1075</v>
      </c>
      <c r="CH70" s="188">
        <v>0</v>
      </c>
      <c r="CI70" s="188">
        <v>0</v>
      </c>
      <c r="CJ70" s="188">
        <v>0</v>
      </c>
      <c r="CL70" s="188">
        <v>0</v>
      </c>
      <c r="CM70" s="188">
        <v>0</v>
      </c>
      <c r="CN70" s="188">
        <v>6560</v>
      </c>
      <c r="CO70" s="188">
        <v>2683</v>
      </c>
      <c r="CP70" s="188">
        <v>0</v>
      </c>
      <c r="CQ70" s="188">
        <v>0</v>
      </c>
      <c r="CR70" s="188">
        <v>1137</v>
      </c>
      <c r="CS70" s="188">
        <v>0</v>
      </c>
      <c r="CT70" s="188">
        <v>0</v>
      </c>
      <c r="CU70" s="188">
        <v>0</v>
      </c>
      <c r="CW70" s="188">
        <v>0</v>
      </c>
      <c r="CX70" s="188">
        <v>0</v>
      </c>
      <c r="CY70" s="188">
        <v>2337</v>
      </c>
      <c r="CZ70" s="188">
        <v>1169</v>
      </c>
      <c r="DA70" s="188">
        <v>0</v>
      </c>
      <c r="DB70" s="188">
        <v>0</v>
      </c>
      <c r="DC70" s="188">
        <v>2203</v>
      </c>
      <c r="DD70" s="188">
        <v>0</v>
      </c>
      <c r="DE70" s="188">
        <v>0</v>
      </c>
      <c r="DF70" s="188">
        <v>0</v>
      </c>
      <c r="DH70" s="188">
        <v>0</v>
      </c>
      <c r="DI70" s="188">
        <v>0</v>
      </c>
      <c r="DJ70" s="188">
        <v>2222</v>
      </c>
      <c r="DK70" s="188">
        <v>1113</v>
      </c>
      <c r="DL70" s="188">
        <v>0</v>
      </c>
      <c r="DM70" s="188">
        <v>0</v>
      </c>
      <c r="DN70" s="188">
        <f t="shared" ref="DN70:DN101" si="32">DS70+DT70</f>
        <v>0</v>
      </c>
      <c r="DO70" s="188">
        <v>0</v>
      </c>
      <c r="DP70" s="188">
        <v>0</v>
      </c>
      <c r="DQ70" s="188">
        <v>0</v>
      </c>
      <c r="DS70" s="188">
        <v>0</v>
      </c>
      <c r="DT70" s="188">
        <v>0</v>
      </c>
      <c r="DU70" s="188">
        <v>1245</v>
      </c>
      <c r="DV70" s="188">
        <v>821</v>
      </c>
      <c r="DW70" s="188">
        <v>0</v>
      </c>
      <c r="DX70" s="188">
        <v>0</v>
      </c>
      <c r="DY70" s="188">
        <v>1294</v>
      </c>
      <c r="DZ70" s="188">
        <v>0</v>
      </c>
      <c r="EA70" s="188">
        <v>0</v>
      </c>
      <c r="EB70" s="188">
        <v>0</v>
      </c>
      <c r="ED70" s="188">
        <v>0</v>
      </c>
      <c r="EE70" s="188">
        <v>0</v>
      </c>
      <c r="EF70" s="188">
        <v>906</v>
      </c>
      <c r="EG70" s="188">
        <v>505</v>
      </c>
      <c r="EH70" s="188">
        <v>0</v>
      </c>
      <c r="EI70" s="188">
        <v>0</v>
      </c>
      <c r="EJ70" s="188">
        <v>2318</v>
      </c>
      <c r="EK70" s="188">
        <v>0</v>
      </c>
      <c r="EL70" s="188">
        <v>0</v>
      </c>
      <c r="EM70" s="188">
        <v>0</v>
      </c>
      <c r="EO70" s="188">
        <v>0</v>
      </c>
      <c r="EP70" s="188">
        <v>0</v>
      </c>
      <c r="EQ70" s="188">
        <v>5542</v>
      </c>
      <c r="ER70" s="188">
        <v>951</v>
      </c>
      <c r="ES70" s="188">
        <v>0</v>
      </c>
      <c r="ET70" s="188">
        <v>0</v>
      </c>
      <c r="EU70" s="188">
        <v>1626</v>
      </c>
      <c r="EV70" s="188">
        <v>0</v>
      </c>
      <c r="EW70" s="188">
        <v>0</v>
      </c>
      <c r="EX70" s="188">
        <v>0</v>
      </c>
      <c r="EZ70" s="188">
        <v>0</v>
      </c>
      <c r="FA70" s="188">
        <v>0</v>
      </c>
      <c r="FB70" s="188">
        <v>4793</v>
      </c>
      <c r="FC70" s="188">
        <v>1632</v>
      </c>
      <c r="FD70" s="188">
        <v>0</v>
      </c>
      <c r="FE70" s="188">
        <v>0</v>
      </c>
      <c r="FF70" s="188">
        <v>1081</v>
      </c>
      <c r="FG70" s="188">
        <v>0</v>
      </c>
      <c r="FH70" s="188">
        <v>0</v>
      </c>
      <c r="FI70" s="188">
        <v>0</v>
      </c>
      <c r="FK70" s="188">
        <v>0</v>
      </c>
      <c r="FL70" s="188">
        <v>0</v>
      </c>
      <c r="FM70" s="188">
        <v>5890</v>
      </c>
      <c r="FN70" s="188">
        <v>1853</v>
      </c>
      <c r="FO70" s="188">
        <v>0</v>
      </c>
      <c r="FP70" s="188">
        <v>0</v>
      </c>
      <c r="FQ70" s="188">
        <v>1111</v>
      </c>
      <c r="FR70" s="188">
        <v>0</v>
      </c>
      <c r="FS70" s="188">
        <v>0</v>
      </c>
      <c r="FT70" s="188">
        <v>0</v>
      </c>
      <c r="FV70" s="188">
        <v>0</v>
      </c>
      <c r="FW70" s="188">
        <v>0</v>
      </c>
      <c r="FX70" s="188">
        <v>1411</v>
      </c>
      <c r="FY70" s="188">
        <v>702</v>
      </c>
      <c r="FZ70" s="188">
        <v>0</v>
      </c>
      <c r="GA70" s="188">
        <v>0</v>
      </c>
      <c r="GB70" s="188">
        <v>1489</v>
      </c>
      <c r="GC70" s="188">
        <v>0</v>
      </c>
      <c r="GD70" s="188">
        <v>0</v>
      </c>
      <c r="GE70" s="188">
        <v>0</v>
      </c>
      <c r="GG70" s="188">
        <v>0</v>
      </c>
      <c r="GH70" s="188">
        <v>0</v>
      </c>
      <c r="GI70" s="188">
        <v>7635</v>
      </c>
      <c r="GJ70" s="188">
        <v>1042</v>
      </c>
      <c r="GK70" s="188">
        <v>0</v>
      </c>
      <c r="GL70" s="188">
        <v>0</v>
      </c>
      <c r="GM70" s="188">
        <v>1316</v>
      </c>
      <c r="GN70" s="188">
        <v>0</v>
      </c>
      <c r="GO70" s="188">
        <v>0</v>
      </c>
      <c r="GP70" s="188">
        <v>0</v>
      </c>
      <c r="GR70" s="188">
        <v>0</v>
      </c>
      <c r="GS70" s="188">
        <v>0</v>
      </c>
      <c r="GT70" s="188">
        <v>1572</v>
      </c>
      <c r="GU70" s="188">
        <v>996</v>
      </c>
      <c r="GV70" s="188">
        <v>0</v>
      </c>
      <c r="GW70" s="188">
        <v>0</v>
      </c>
      <c r="GX70" s="188">
        <v>1520</v>
      </c>
      <c r="GY70" s="188">
        <v>0</v>
      </c>
      <c r="GZ70" s="188">
        <v>0</v>
      </c>
      <c r="HA70" s="188">
        <v>0</v>
      </c>
      <c r="HC70" s="188">
        <v>0</v>
      </c>
      <c r="HD70" s="188">
        <v>0</v>
      </c>
      <c r="HE70" s="188">
        <v>1551</v>
      </c>
      <c r="HF70" s="188">
        <v>508</v>
      </c>
      <c r="HG70" s="188">
        <v>0</v>
      </c>
      <c r="HH70" s="188">
        <v>0</v>
      </c>
      <c r="HI70" s="188">
        <v>1798</v>
      </c>
      <c r="HJ70" s="188">
        <v>0</v>
      </c>
      <c r="HK70" s="188">
        <v>0</v>
      </c>
      <c r="HL70" s="188">
        <v>0</v>
      </c>
      <c r="HN70" s="188">
        <v>0</v>
      </c>
      <c r="HO70" s="188">
        <v>0</v>
      </c>
      <c r="HP70" s="188">
        <v>1246</v>
      </c>
      <c r="HQ70" s="188">
        <v>379</v>
      </c>
      <c r="HR70" s="188">
        <v>0</v>
      </c>
      <c r="HS70" s="188">
        <v>0</v>
      </c>
      <c r="HT70" s="188">
        <v>2238</v>
      </c>
      <c r="HU70" s="188">
        <v>0</v>
      </c>
      <c r="HV70" s="188">
        <v>0</v>
      </c>
      <c r="HW70" s="188">
        <v>0</v>
      </c>
      <c r="HY70" s="188">
        <v>0</v>
      </c>
      <c r="HZ70" s="188">
        <v>0</v>
      </c>
      <c r="IA70" s="188">
        <v>6324</v>
      </c>
      <c r="IB70" s="188">
        <v>2093</v>
      </c>
      <c r="IC70" s="188">
        <v>0</v>
      </c>
      <c r="ID70" s="188">
        <v>0</v>
      </c>
      <c r="IE70" s="188">
        <v>1390</v>
      </c>
      <c r="IF70" s="188">
        <v>0</v>
      </c>
      <c r="IG70" s="188">
        <v>0</v>
      </c>
      <c r="IH70" s="188">
        <v>0</v>
      </c>
      <c r="IJ70" s="188">
        <v>0</v>
      </c>
      <c r="IK70" s="188">
        <v>0</v>
      </c>
      <c r="IL70" s="188">
        <v>1654</v>
      </c>
      <c r="IM70" s="188">
        <v>967</v>
      </c>
      <c r="IN70" s="188">
        <v>0</v>
      </c>
      <c r="IO70" s="188">
        <v>0</v>
      </c>
      <c r="IP70" s="188">
        <v>2062</v>
      </c>
      <c r="IQ70" s="188">
        <v>0</v>
      </c>
      <c r="IR70" s="188">
        <v>0</v>
      </c>
      <c r="IS70" s="188">
        <v>0</v>
      </c>
      <c r="IU70" s="188">
        <v>0</v>
      </c>
      <c r="IV70" s="188">
        <v>0</v>
      </c>
      <c r="IW70" s="188">
        <v>6407</v>
      </c>
      <c r="IX70" s="188">
        <v>1734</v>
      </c>
      <c r="IY70" s="188">
        <v>0</v>
      </c>
      <c r="IZ70" s="188">
        <v>0</v>
      </c>
      <c r="JA70" s="188">
        <v>1409</v>
      </c>
      <c r="JB70" s="188">
        <v>0</v>
      </c>
      <c r="JC70" s="188">
        <v>0</v>
      </c>
      <c r="JD70" s="188">
        <v>0</v>
      </c>
      <c r="JF70" s="188">
        <v>0</v>
      </c>
      <c r="JG70" s="188">
        <v>0</v>
      </c>
      <c r="JH70" s="188">
        <v>6661</v>
      </c>
      <c r="JI70" s="188">
        <v>2839</v>
      </c>
      <c r="JJ70" s="188">
        <v>0</v>
      </c>
      <c r="JK70" s="188">
        <v>0</v>
      </c>
      <c r="JL70" s="188">
        <v>1101</v>
      </c>
      <c r="JM70" s="188">
        <v>0</v>
      </c>
      <c r="JN70" s="188">
        <v>0</v>
      </c>
      <c r="JO70" s="188">
        <v>0</v>
      </c>
      <c r="JQ70" s="188">
        <v>0</v>
      </c>
      <c r="JR70" s="188">
        <v>0</v>
      </c>
      <c r="JS70" s="188">
        <v>1233</v>
      </c>
      <c r="JT70" s="188">
        <v>502</v>
      </c>
      <c r="JU70" s="188">
        <v>0</v>
      </c>
      <c r="JV70" s="188">
        <v>0</v>
      </c>
      <c r="JW70" s="188">
        <v>2291</v>
      </c>
      <c r="JX70" s="188">
        <v>0</v>
      </c>
      <c r="JY70" s="188">
        <v>0</v>
      </c>
      <c r="JZ70" s="188">
        <v>0</v>
      </c>
      <c r="KB70" s="188">
        <v>0</v>
      </c>
      <c r="KC70" s="188">
        <v>0</v>
      </c>
      <c r="KD70" s="188">
        <v>8089</v>
      </c>
      <c r="KE70" s="188">
        <v>1472</v>
      </c>
      <c r="KF70" s="188">
        <v>0</v>
      </c>
      <c r="KG70" s="188">
        <v>0</v>
      </c>
      <c r="KH70" s="188">
        <v>1298</v>
      </c>
      <c r="KI70" s="188">
        <v>0</v>
      </c>
      <c r="KJ70" s="188">
        <v>0</v>
      </c>
      <c r="KK70" s="188">
        <v>0</v>
      </c>
      <c r="KM70" s="188">
        <v>0</v>
      </c>
      <c r="KN70" s="188">
        <v>0</v>
      </c>
      <c r="KO70" s="188">
        <v>6961</v>
      </c>
      <c r="KP70" s="188">
        <v>1102</v>
      </c>
      <c r="KQ70" s="188">
        <v>0</v>
      </c>
      <c r="KR70" s="188">
        <v>0</v>
      </c>
      <c r="KS70" s="188">
        <v>1020</v>
      </c>
      <c r="KT70" s="188">
        <v>0</v>
      </c>
      <c r="KU70" s="188">
        <v>0</v>
      </c>
      <c r="KV70" s="188">
        <v>0</v>
      </c>
      <c r="KX70" s="188">
        <v>0</v>
      </c>
      <c r="KY70" s="188">
        <v>0</v>
      </c>
      <c r="KZ70" s="188">
        <v>960</v>
      </c>
      <c r="LA70" s="188">
        <v>857</v>
      </c>
      <c r="LB70" s="188">
        <v>0</v>
      </c>
      <c r="LC70" s="188">
        <v>0</v>
      </c>
      <c r="LD70" s="188">
        <v>2057</v>
      </c>
      <c r="LE70" s="188">
        <v>0</v>
      </c>
      <c r="LF70" s="188">
        <v>0</v>
      </c>
      <c r="LG70" s="188">
        <v>0</v>
      </c>
      <c r="LI70" s="188">
        <v>0</v>
      </c>
      <c r="LJ70" s="188">
        <v>0</v>
      </c>
      <c r="LK70" s="188">
        <v>6719</v>
      </c>
      <c r="LL70" s="188">
        <v>1038</v>
      </c>
      <c r="LM70" s="188">
        <v>0</v>
      </c>
      <c r="LN70" s="188">
        <v>0</v>
      </c>
      <c r="LO70" s="188">
        <v>1058</v>
      </c>
      <c r="LP70" s="188">
        <v>0</v>
      </c>
      <c r="LQ70" s="188">
        <v>0</v>
      </c>
      <c r="LR70" s="188">
        <v>0</v>
      </c>
      <c r="LT70" s="188">
        <v>0</v>
      </c>
      <c r="LU70" s="188">
        <v>0</v>
      </c>
      <c r="LV70" s="188">
        <v>1243</v>
      </c>
      <c r="LW70" s="188">
        <v>2053</v>
      </c>
      <c r="LX70" s="188">
        <v>0</v>
      </c>
      <c r="LY70" s="188">
        <v>0</v>
      </c>
      <c r="LZ70" s="188">
        <v>2118</v>
      </c>
      <c r="MA70" s="188">
        <v>0</v>
      </c>
      <c r="MB70" s="188">
        <v>0</v>
      </c>
      <c r="MC70" s="188">
        <v>0</v>
      </c>
    </row>
    <row r="71" spans="2:341">
      <c r="B71" s="208">
        <f t="shared" si="22"/>
        <v>0</v>
      </c>
      <c r="C71" s="208">
        <f t="shared" si="23"/>
        <v>0</v>
      </c>
      <c r="D71" s="208">
        <f t="shared" si="24"/>
        <v>3977.3</v>
      </c>
      <c r="E71" s="208">
        <f t="shared" si="25"/>
        <v>1271.7333333333333</v>
      </c>
      <c r="F71" s="208">
        <f t="shared" si="26"/>
        <v>0</v>
      </c>
      <c r="G71" s="208">
        <f t="shared" si="27"/>
        <v>0</v>
      </c>
      <c r="H71" s="208">
        <f t="shared" si="28"/>
        <v>1541.4333333333334</v>
      </c>
      <c r="I71" s="208">
        <f t="shared" si="29"/>
        <v>0</v>
      </c>
      <c r="J71" s="208">
        <f t="shared" si="30"/>
        <v>0</v>
      </c>
      <c r="K71" s="208">
        <f t="shared" si="31"/>
        <v>0</v>
      </c>
      <c r="M71" s="188">
        <v>0</v>
      </c>
      <c r="N71" s="188">
        <v>0</v>
      </c>
      <c r="O71" s="188">
        <v>1531</v>
      </c>
      <c r="P71" s="188">
        <v>821</v>
      </c>
      <c r="Q71" s="188">
        <v>0</v>
      </c>
      <c r="R71" s="188">
        <v>0</v>
      </c>
      <c r="S71" s="188">
        <v>2243</v>
      </c>
      <c r="T71" s="188">
        <v>0</v>
      </c>
      <c r="U71" s="188">
        <v>0</v>
      </c>
      <c r="V71" s="188">
        <v>0</v>
      </c>
      <c r="X71" s="188">
        <v>0</v>
      </c>
      <c r="Y71" s="188">
        <v>0</v>
      </c>
      <c r="Z71" s="188">
        <v>2214</v>
      </c>
      <c r="AA71" s="188">
        <v>1122</v>
      </c>
      <c r="AB71" s="188">
        <v>0</v>
      </c>
      <c r="AC71" s="188">
        <v>0</v>
      </c>
      <c r="AD71" s="188">
        <v>1219</v>
      </c>
      <c r="AE71" s="188">
        <v>0</v>
      </c>
      <c r="AF71" s="188">
        <v>0</v>
      </c>
      <c r="AG71" s="188">
        <v>0</v>
      </c>
      <c r="AI71" s="188">
        <v>0</v>
      </c>
      <c r="AJ71" s="188">
        <v>0</v>
      </c>
      <c r="AK71" s="188">
        <v>8073</v>
      </c>
      <c r="AL71" s="188">
        <v>1172</v>
      </c>
      <c r="AM71" s="188">
        <v>0</v>
      </c>
      <c r="AN71" s="188">
        <v>0</v>
      </c>
      <c r="AO71" s="188">
        <v>1018</v>
      </c>
      <c r="AP71" s="188">
        <v>0</v>
      </c>
      <c r="AQ71" s="188">
        <v>0</v>
      </c>
      <c r="AR71" s="188">
        <v>0</v>
      </c>
      <c r="AT71" s="188">
        <v>0</v>
      </c>
      <c r="AU71" s="188">
        <v>0</v>
      </c>
      <c r="AV71" s="188">
        <v>2131</v>
      </c>
      <c r="AW71" s="188">
        <v>1294</v>
      </c>
      <c r="AX71" s="188">
        <v>0</v>
      </c>
      <c r="AY71" s="188">
        <v>0</v>
      </c>
      <c r="AZ71" s="188">
        <v>2116</v>
      </c>
      <c r="BA71" s="188">
        <v>0</v>
      </c>
      <c r="BB71" s="188">
        <v>0</v>
      </c>
      <c r="BC71" s="188">
        <v>0</v>
      </c>
      <c r="BE71" s="188">
        <v>0</v>
      </c>
      <c r="BF71" s="188">
        <v>0</v>
      </c>
      <c r="BG71" s="188">
        <v>6834</v>
      </c>
      <c r="BH71" s="188">
        <v>2421</v>
      </c>
      <c r="BI71" s="188">
        <v>0</v>
      </c>
      <c r="BJ71" s="188">
        <v>0</v>
      </c>
      <c r="BK71" s="188">
        <v>1358</v>
      </c>
      <c r="BL71" s="188">
        <v>0</v>
      </c>
      <c r="BM71" s="188">
        <v>0</v>
      </c>
      <c r="BN71" s="188">
        <v>0</v>
      </c>
      <c r="BP71" s="188">
        <v>0</v>
      </c>
      <c r="BQ71" s="188">
        <v>0</v>
      </c>
      <c r="BR71" s="188">
        <v>1106</v>
      </c>
      <c r="BS71" s="188">
        <v>1087</v>
      </c>
      <c r="BT71" s="188">
        <v>0</v>
      </c>
      <c r="BU71" s="188">
        <v>0</v>
      </c>
      <c r="BV71" s="188">
        <v>2056</v>
      </c>
      <c r="BW71" s="188">
        <v>0</v>
      </c>
      <c r="BX71" s="188">
        <v>0</v>
      </c>
      <c r="BY71" s="188">
        <v>0</v>
      </c>
      <c r="CA71" s="188">
        <v>0</v>
      </c>
      <c r="CB71" s="188">
        <v>0</v>
      </c>
      <c r="CC71" s="188">
        <v>8161</v>
      </c>
      <c r="CD71" s="188">
        <v>1339</v>
      </c>
      <c r="CE71" s="188">
        <v>0</v>
      </c>
      <c r="CF71" s="188">
        <v>0</v>
      </c>
      <c r="CG71" s="188">
        <v>1075</v>
      </c>
      <c r="CH71" s="188">
        <v>0</v>
      </c>
      <c r="CI71" s="188">
        <v>0</v>
      </c>
      <c r="CJ71" s="188">
        <v>0</v>
      </c>
      <c r="CL71" s="188">
        <v>0</v>
      </c>
      <c r="CM71" s="188">
        <v>0</v>
      </c>
      <c r="CN71" s="188">
        <v>6573</v>
      </c>
      <c r="CO71" s="188">
        <v>2671</v>
      </c>
      <c r="CP71" s="188">
        <v>0</v>
      </c>
      <c r="CQ71" s="188">
        <v>0</v>
      </c>
      <c r="CR71" s="188">
        <v>1137</v>
      </c>
      <c r="CS71" s="188">
        <v>0</v>
      </c>
      <c r="CT71" s="188">
        <v>0</v>
      </c>
      <c r="CU71" s="188">
        <v>0</v>
      </c>
      <c r="CW71" s="188">
        <v>0</v>
      </c>
      <c r="CX71" s="188">
        <v>0</v>
      </c>
      <c r="CY71" s="188">
        <v>2339</v>
      </c>
      <c r="CZ71" s="188">
        <v>1143</v>
      </c>
      <c r="DA71" s="188">
        <v>0</v>
      </c>
      <c r="DB71" s="188">
        <v>0</v>
      </c>
      <c r="DC71" s="188">
        <v>2261</v>
      </c>
      <c r="DD71" s="188">
        <v>0</v>
      </c>
      <c r="DE71" s="188">
        <v>0</v>
      </c>
      <c r="DF71" s="188">
        <v>0</v>
      </c>
      <c r="DH71" s="188">
        <v>0</v>
      </c>
      <c r="DI71" s="188">
        <v>0</v>
      </c>
      <c r="DJ71" s="188">
        <v>2226</v>
      </c>
      <c r="DK71" s="188">
        <v>1157</v>
      </c>
      <c r="DL71" s="188">
        <v>0</v>
      </c>
      <c r="DM71" s="188">
        <v>0</v>
      </c>
      <c r="DN71" s="188">
        <f t="shared" si="32"/>
        <v>0</v>
      </c>
      <c r="DO71" s="188">
        <v>0</v>
      </c>
      <c r="DP71" s="188">
        <v>0</v>
      </c>
      <c r="DQ71" s="188">
        <v>0</v>
      </c>
      <c r="DS71" s="188">
        <v>0</v>
      </c>
      <c r="DT71" s="188">
        <v>0</v>
      </c>
      <c r="DU71" s="188">
        <v>1240</v>
      </c>
      <c r="DV71" s="188">
        <v>816</v>
      </c>
      <c r="DW71" s="188">
        <v>0</v>
      </c>
      <c r="DX71" s="188">
        <v>0</v>
      </c>
      <c r="DY71" s="188">
        <v>1294</v>
      </c>
      <c r="DZ71" s="188">
        <v>0</v>
      </c>
      <c r="EA71" s="188">
        <v>0</v>
      </c>
      <c r="EB71" s="188">
        <v>0</v>
      </c>
      <c r="ED71" s="188">
        <v>0</v>
      </c>
      <c r="EE71" s="188">
        <v>0</v>
      </c>
      <c r="EF71" s="188">
        <v>871</v>
      </c>
      <c r="EG71" s="188">
        <v>509</v>
      </c>
      <c r="EH71" s="188">
        <v>0</v>
      </c>
      <c r="EI71" s="188">
        <v>0</v>
      </c>
      <c r="EJ71" s="188">
        <v>2377</v>
      </c>
      <c r="EK71" s="188">
        <v>0</v>
      </c>
      <c r="EL71" s="188">
        <v>0</v>
      </c>
      <c r="EM71" s="188">
        <v>0</v>
      </c>
      <c r="EO71" s="188">
        <v>0</v>
      </c>
      <c r="EP71" s="188">
        <v>0</v>
      </c>
      <c r="EQ71" s="188">
        <v>5548</v>
      </c>
      <c r="ER71" s="188">
        <v>939</v>
      </c>
      <c r="ES71" s="188">
        <v>0</v>
      </c>
      <c r="ET71" s="188">
        <v>0</v>
      </c>
      <c r="EU71" s="188">
        <v>1683</v>
      </c>
      <c r="EV71" s="188">
        <v>0</v>
      </c>
      <c r="EW71" s="188">
        <v>0</v>
      </c>
      <c r="EX71" s="188">
        <v>0</v>
      </c>
      <c r="EZ71" s="188">
        <v>0</v>
      </c>
      <c r="FA71" s="188">
        <v>0</v>
      </c>
      <c r="FB71" s="188">
        <v>4853</v>
      </c>
      <c r="FC71" s="188">
        <v>1646</v>
      </c>
      <c r="FD71" s="188">
        <v>0</v>
      </c>
      <c r="FE71" s="188">
        <v>0</v>
      </c>
      <c r="FF71" s="188">
        <v>1081</v>
      </c>
      <c r="FG71" s="188">
        <v>0</v>
      </c>
      <c r="FH71" s="188">
        <v>0</v>
      </c>
      <c r="FI71" s="188">
        <v>0</v>
      </c>
      <c r="FK71" s="188">
        <v>0</v>
      </c>
      <c r="FL71" s="188">
        <v>0</v>
      </c>
      <c r="FM71" s="188">
        <v>5888</v>
      </c>
      <c r="FN71" s="188">
        <v>1746</v>
      </c>
      <c r="FO71" s="188">
        <v>0</v>
      </c>
      <c r="FP71" s="188">
        <v>0</v>
      </c>
      <c r="FQ71" s="188">
        <v>1111</v>
      </c>
      <c r="FR71" s="188">
        <v>0</v>
      </c>
      <c r="FS71" s="188">
        <v>0</v>
      </c>
      <c r="FT71" s="188">
        <v>0</v>
      </c>
      <c r="FV71" s="188">
        <v>0</v>
      </c>
      <c r="FW71" s="188">
        <v>0</v>
      </c>
      <c r="FX71" s="188">
        <v>1367</v>
      </c>
      <c r="FY71" s="188">
        <v>695</v>
      </c>
      <c r="FZ71" s="188">
        <v>0</v>
      </c>
      <c r="GA71" s="188">
        <v>0</v>
      </c>
      <c r="GB71" s="188">
        <v>1489</v>
      </c>
      <c r="GC71" s="188">
        <v>0</v>
      </c>
      <c r="GD71" s="188">
        <v>0</v>
      </c>
      <c r="GE71" s="188">
        <v>0</v>
      </c>
      <c r="GG71" s="188">
        <v>0</v>
      </c>
      <c r="GH71" s="188">
        <v>0</v>
      </c>
      <c r="GI71" s="188">
        <v>7642</v>
      </c>
      <c r="GJ71" s="188">
        <v>1024</v>
      </c>
      <c r="GK71" s="188">
        <v>0</v>
      </c>
      <c r="GL71" s="188">
        <v>0</v>
      </c>
      <c r="GM71" s="188">
        <v>1316</v>
      </c>
      <c r="GN71" s="188">
        <v>0</v>
      </c>
      <c r="GO71" s="188">
        <v>0</v>
      </c>
      <c r="GP71" s="188">
        <v>0</v>
      </c>
      <c r="GR71" s="188">
        <v>0</v>
      </c>
      <c r="GS71" s="188">
        <v>0</v>
      </c>
      <c r="GT71" s="188">
        <v>1631</v>
      </c>
      <c r="GU71" s="188">
        <v>1109</v>
      </c>
      <c r="GV71" s="188">
        <v>0</v>
      </c>
      <c r="GW71" s="188">
        <v>0</v>
      </c>
      <c r="GX71" s="188">
        <v>1504</v>
      </c>
      <c r="GY71" s="188">
        <v>0</v>
      </c>
      <c r="GZ71" s="188">
        <v>0</v>
      </c>
      <c r="HA71" s="188">
        <v>0</v>
      </c>
      <c r="HC71" s="188">
        <v>0</v>
      </c>
      <c r="HD71" s="188">
        <v>0</v>
      </c>
      <c r="HE71" s="188">
        <v>1563</v>
      </c>
      <c r="HF71" s="188">
        <v>451</v>
      </c>
      <c r="HG71" s="188">
        <v>0</v>
      </c>
      <c r="HH71" s="188">
        <v>0</v>
      </c>
      <c r="HI71" s="188">
        <v>1815</v>
      </c>
      <c r="HJ71" s="188">
        <v>0</v>
      </c>
      <c r="HK71" s="188">
        <v>0</v>
      </c>
      <c r="HL71" s="188">
        <v>0</v>
      </c>
      <c r="HN71" s="188">
        <v>0</v>
      </c>
      <c r="HO71" s="188">
        <v>0</v>
      </c>
      <c r="HP71" s="188">
        <v>1235</v>
      </c>
      <c r="HQ71" s="188">
        <v>376</v>
      </c>
      <c r="HR71" s="188">
        <v>0</v>
      </c>
      <c r="HS71" s="188">
        <v>0</v>
      </c>
      <c r="HT71" s="188">
        <v>2248</v>
      </c>
      <c r="HU71" s="188">
        <v>0</v>
      </c>
      <c r="HV71" s="188">
        <v>0</v>
      </c>
      <c r="HW71" s="188">
        <v>0</v>
      </c>
      <c r="HY71" s="188">
        <v>0</v>
      </c>
      <c r="HZ71" s="188">
        <v>0</v>
      </c>
      <c r="IA71" s="188">
        <v>6312</v>
      </c>
      <c r="IB71" s="188">
        <v>2090</v>
      </c>
      <c r="IC71" s="188">
        <v>0</v>
      </c>
      <c r="ID71" s="188">
        <v>0</v>
      </c>
      <c r="IE71" s="188">
        <v>1390</v>
      </c>
      <c r="IF71" s="188">
        <v>0</v>
      </c>
      <c r="IG71" s="188">
        <v>0</v>
      </c>
      <c r="IH71" s="188">
        <v>0</v>
      </c>
      <c r="IJ71" s="188">
        <v>0</v>
      </c>
      <c r="IK71" s="188">
        <v>0</v>
      </c>
      <c r="IL71" s="188">
        <v>1718</v>
      </c>
      <c r="IM71" s="188">
        <v>940</v>
      </c>
      <c r="IN71" s="188">
        <v>0</v>
      </c>
      <c r="IO71" s="188">
        <v>0</v>
      </c>
      <c r="IP71" s="188">
        <v>2079</v>
      </c>
      <c r="IQ71" s="188">
        <v>0</v>
      </c>
      <c r="IR71" s="188">
        <v>0</v>
      </c>
      <c r="IS71" s="188">
        <v>0</v>
      </c>
      <c r="IU71" s="188">
        <v>0</v>
      </c>
      <c r="IV71" s="188">
        <v>0</v>
      </c>
      <c r="IW71" s="188">
        <v>6384</v>
      </c>
      <c r="IX71" s="188">
        <v>1703</v>
      </c>
      <c r="IY71" s="188">
        <v>0</v>
      </c>
      <c r="IZ71" s="188">
        <v>0</v>
      </c>
      <c r="JA71" s="188">
        <v>1409</v>
      </c>
      <c r="JB71" s="188">
        <v>0</v>
      </c>
      <c r="JC71" s="188">
        <v>0</v>
      </c>
      <c r="JD71" s="188">
        <v>0</v>
      </c>
      <c r="JF71" s="188">
        <v>0</v>
      </c>
      <c r="JG71" s="188">
        <v>0</v>
      </c>
      <c r="JH71" s="188">
        <v>6666</v>
      </c>
      <c r="JI71" s="188">
        <v>2815</v>
      </c>
      <c r="JJ71" s="188">
        <v>0</v>
      </c>
      <c r="JK71" s="188">
        <v>0</v>
      </c>
      <c r="JL71" s="188">
        <v>1101</v>
      </c>
      <c r="JM71" s="188">
        <v>0</v>
      </c>
      <c r="JN71" s="188">
        <v>0</v>
      </c>
      <c r="JO71" s="188">
        <v>0</v>
      </c>
      <c r="JQ71" s="188">
        <v>0</v>
      </c>
      <c r="JR71" s="188">
        <v>0</v>
      </c>
      <c r="JS71" s="188">
        <v>1249</v>
      </c>
      <c r="JT71" s="188">
        <v>537</v>
      </c>
      <c r="JU71" s="188">
        <v>0</v>
      </c>
      <c r="JV71" s="188">
        <v>0</v>
      </c>
      <c r="JW71" s="188">
        <v>2294</v>
      </c>
      <c r="JX71" s="188">
        <v>0</v>
      </c>
      <c r="JY71" s="188">
        <v>0</v>
      </c>
      <c r="JZ71" s="188">
        <v>0</v>
      </c>
      <c r="KB71" s="188">
        <v>0</v>
      </c>
      <c r="KC71" s="188">
        <v>0</v>
      </c>
      <c r="KD71" s="188">
        <v>8100</v>
      </c>
      <c r="KE71" s="188">
        <v>1488</v>
      </c>
      <c r="KF71" s="188">
        <v>0</v>
      </c>
      <c r="KG71" s="188">
        <v>0</v>
      </c>
      <c r="KH71" s="188">
        <v>1298</v>
      </c>
      <c r="KI71" s="188">
        <v>0</v>
      </c>
      <c r="KJ71" s="188">
        <v>0</v>
      </c>
      <c r="KK71" s="188">
        <v>0</v>
      </c>
      <c r="KM71" s="188">
        <v>0</v>
      </c>
      <c r="KN71" s="188">
        <v>0</v>
      </c>
      <c r="KO71" s="188">
        <v>6943</v>
      </c>
      <c r="KP71" s="188">
        <v>1095</v>
      </c>
      <c r="KQ71" s="188">
        <v>0</v>
      </c>
      <c r="KR71" s="188">
        <v>0</v>
      </c>
      <c r="KS71" s="188">
        <v>1020</v>
      </c>
      <c r="KT71" s="188">
        <v>0</v>
      </c>
      <c r="KU71" s="188">
        <v>0</v>
      </c>
      <c r="KV71" s="188">
        <v>0</v>
      </c>
      <c r="KX71" s="188">
        <v>0</v>
      </c>
      <c r="KY71" s="188">
        <v>0</v>
      </c>
      <c r="KZ71" s="188">
        <v>973</v>
      </c>
      <c r="LA71" s="188">
        <v>868</v>
      </c>
      <c r="LB71" s="188">
        <v>0</v>
      </c>
      <c r="LC71" s="188">
        <v>0</v>
      </c>
      <c r="LD71" s="188">
        <v>2061</v>
      </c>
      <c r="LE71" s="188">
        <v>0</v>
      </c>
      <c r="LF71" s="188">
        <v>0</v>
      </c>
      <c r="LG71" s="188">
        <v>0</v>
      </c>
      <c r="LI71" s="188">
        <v>0</v>
      </c>
      <c r="LJ71" s="188">
        <v>0</v>
      </c>
      <c r="LK71" s="188">
        <v>6703</v>
      </c>
      <c r="LL71" s="188">
        <v>1023</v>
      </c>
      <c r="LM71" s="188">
        <v>0</v>
      </c>
      <c r="LN71" s="188">
        <v>0</v>
      </c>
      <c r="LO71" s="188">
        <v>1058</v>
      </c>
      <c r="LP71" s="188">
        <v>0</v>
      </c>
      <c r="LQ71" s="188">
        <v>0</v>
      </c>
      <c r="LR71" s="188">
        <v>0</v>
      </c>
      <c r="LT71" s="188">
        <v>0</v>
      </c>
      <c r="LU71" s="188">
        <v>0</v>
      </c>
      <c r="LV71" s="188">
        <v>1245</v>
      </c>
      <c r="LW71" s="188">
        <v>2055</v>
      </c>
      <c r="LX71" s="188">
        <v>0</v>
      </c>
      <c r="LY71" s="188">
        <v>0</v>
      </c>
      <c r="LZ71" s="188">
        <v>2132</v>
      </c>
      <c r="MA71" s="188">
        <v>0</v>
      </c>
      <c r="MB71" s="188">
        <v>0</v>
      </c>
      <c r="MC71" s="188">
        <v>0</v>
      </c>
    </row>
    <row r="72" spans="2:341">
      <c r="B72" s="208">
        <f t="shared" si="22"/>
        <v>0</v>
      </c>
      <c r="C72" s="208">
        <f t="shared" si="23"/>
        <v>0</v>
      </c>
      <c r="D72" s="208">
        <f t="shared" si="24"/>
        <v>3963.7333333333331</v>
      </c>
      <c r="E72" s="208">
        <f t="shared" si="25"/>
        <v>1249.6333333333334</v>
      </c>
      <c r="F72" s="208">
        <f t="shared" si="26"/>
        <v>0</v>
      </c>
      <c r="G72" s="208">
        <f t="shared" si="27"/>
        <v>0</v>
      </c>
      <c r="H72" s="208">
        <f t="shared" si="28"/>
        <v>1552.9</v>
      </c>
      <c r="I72" s="208">
        <f t="shared" si="29"/>
        <v>0</v>
      </c>
      <c r="J72" s="208">
        <f t="shared" si="30"/>
        <v>0</v>
      </c>
      <c r="K72" s="208">
        <f t="shared" si="31"/>
        <v>0</v>
      </c>
      <c r="M72" s="188">
        <v>0</v>
      </c>
      <c r="N72" s="188">
        <v>0</v>
      </c>
      <c r="O72" s="188">
        <v>1480</v>
      </c>
      <c r="P72" s="188">
        <v>758</v>
      </c>
      <c r="Q72" s="188">
        <v>0</v>
      </c>
      <c r="R72" s="188">
        <v>0</v>
      </c>
      <c r="S72" s="188">
        <v>2276</v>
      </c>
      <c r="T72" s="188">
        <v>0</v>
      </c>
      <c r="U72" s="188">
        <v>0</v>
      </c>
      <c r="V72" s="188">
        <v>0</v>
      </c>
      <c r="X72" s="188">
        <v>0</v>
      </c>
      <c r="Y72" s="188">
        <v>0</v>
      </c>
      <c r="Z72" s="188">
        <v>2234</v>
      </c>
      <c r="AA72" s="188">
        <v>1117</v>
      </c>
      <c r="AB72" s="188">
        <v>0</v>
      </c>
      <c r="AC72" s="188">
        <v>0</v>
      </c>
      <c r="AD72" s="188">
        <v>1219</v>
      </c>
      <c r="AE72" s="188">
        <v>0</v>
      </c>
      <c r="AF72" s="188">
        <v>0</v>
      </c>
      <c r="AG72" s="188">
        <v>0</v>
      </c>
      <c r="AI72" s="188">
        <v>0</v>
      </c>
      <c r="AJ72" s="188">
        <v>0</v>
      </c>
      <c r="AK72" s="188">
        <v>8071</v>
      </c>
      <c r="AL72" s="188">
        <v>1159</v>
      </c>
      <c r="AM72" s="188">
        <v>0</v>
      </c>
      <c r="AN72" s="188">
        <v>0</v>
      </c>
      <c r="AO72" s="188">
        <v>1018</v>
      </c>
      <c r="AP72" s="188">
        <v>0</v>
      </c>
      <c r="AQ72" s="188">
        <v>0</v>
      </c>
      <c r="AR72" s="188">
        <v>0</v>
      </c>
      <c r="AT72" s="188">
        <v>0</v>
      </c>
      <c r="AU72" s="188">
        <v>0</v>
      </c>
      <c r="AV72" s="188">
        <v>2126</v>
      </c>
      <c r="AW72" s="188">
        <v>1304</v>
      </c>
      <c r="AX72" s="188">
        <v>0</v>
      </c>
      <c r="AY72" s="188">
        <v>0</v>
      </c>
      <c r="AZ72" s="188">
        <v>2179</v>
      </c>
      <c r="BA72" s="188">
        <v>0</v>
      </c>
      <c r="BB72" s="188">
        <v>0</v>
      </c>
      <c r="BC72" s="188">
        <v>0</v>
      </c>
      <c r="BE72" s="188">
        <v>0</v>
      </c>
      <c r="BF72" s="188">
        <v>0</v>
      </c>
      <c r="BG72" s="188">
        <v>6850</v>
      </c>
      <c r="BH72" s="188">
        <v>2390</v>
      </c>
      <c r="BI72" s="188">
        <v>0</v>
      </c>
      <c r="BJ72" s="188">
        <v>0</v>
      </c>
      <c r="BK72" s="188">
        <v>1358</v>
      </c>
      <c r="BL72" s="188">
        <v>0</v>
      </c>
      <c r="BM72" s="188">
        <v>0</v>
      </c>
      <c r="BN72" s="188">
        <v>0</v>
      </c>
      <c r="BP72" s="188">
        <v>0</v>
      </c>
      <c r="BQ72" s="188">
        <v>0</v>
      </c>
      <c r="BR72" s="188">
        <v>1078</v>
      </c>
      <c r="BS72" s="188">
        <v>1026</v>
      </c>
      <c r="BT72" s="188">
        <v>0</v>
      </c>
      <c r="BU72" s="188">
        <v>0</v>
      </c>
      <c r="BV72" s="188">
        <v>2079</v>
      </c>
      <c r="BW72" s="188">
        <v>0</v>
      </c>
      <c r="BX72" s="188">
        <v>0</v>
      </c>
      <c r="BY72" s="188">
        <v>0</v>
      </c>
      <c r="CA72" s="188">
        <v>0</v>
      </c>
      <c r="CB72" s="188">
        <v>0</v>
      </c>
      <c r="CC72" s="188">
        <v>8164</v>
      </c>
      <c r="CD72" s="188">
        <v>1348</v>
      </c>
      <c r="CE72" s="188">
        <v>0</v>
      </c>
      <c r="CF72" s="188">
        <v>0</v>
      </c>
      <c r="CG72" s="188">
        <v>1075</v>
      </c>
      <c r="CH72" s="188">
        <v>0</v>
      </c>
      <c r="CI72" s="188">
        <v>0</v>
      </c>
      <c r="CJ72" s="188">
        <v>0</v>
      </c>
      <c r="CL72" s="188">
        <v>0</v>
      </c>
      <c r="CM72" s="188">
        <v>0</v>
      </c>
      <c r="CN72" s="188">
        <v>6576</v>
      </c>
      <c r="CO72" s="188">
        <v>2603</v>
      </c>
      <c r="CP72" s="188">
        <v>0</v>
      </c>
      <c r="CQ72" s="188">
        <v>0</v>
      </c>
      <c r="CR72" s="188">
        <v>1137</v>
      </c>
      <c r="CS72" s="188">
        <v>0</v>
      </c>
      <c r="CT72" s="188">
        <v>0</v>
      </c>
      <c r="CU72" s="188">
        <v>0</v>
      </c>
      <c r="CW72" s="188">
        <v>0</v>
      </c>
      <c r="CX72" s="188">
        <v>0</v>
      </c>
      <c r="CY72" s="188">
        <v>2252</v>
      </c>
      <c r="CZ72" s="188">
        <v>1090</v>
      </c>
      <c r="DA72" s="188">
        <v>0</v>
      </c>
      <c r="DB72" s="188">
        <v>0</v>
      </c>
      <c r="DC72" s="188">
        <v>2321</v>
      </c>
      <c r="DD72" s="188">
        <v>0</v>
      </c>
      <c r="DE72" s="188">
        <v>0</v>
      </c>
      <c r="DF72" s="188">
        <v>0</v>
      </c>
      <c r="DH72" s="188">
        <v>0</v>
      </c>
      <c r="DI72" s="188">
        <v>0</v>
      </c>
      <c r="DJ72" s="188">
        <v>2258</v>
      </c>
      <c r="DK72" s="188">
        <v>1161</v>
      </c>
      <c r="DL72" s="188">
        <v>0</v>
      </c>
      <c r="DM72" s="188">
        <v>0</v>
      </c>
      <c r="DN72" s="188">
        <f t="shared" si="32"/>
        <v>0</v>
      </c>
      <c r="DO72" s="188">
        <v>0</v>
      </c>
      <c r="DP72" s="188">
        <v>0</v>
      </c>
      <c r="DQ72" s="188">
        <v>0</v>
      </c>
      <c r="DS72" s="188">
        <v>0</v>
      </c>
      <c r="DT72" s="188">
        <v>0</v>
      </c>
      <c r="DU72" s="188">
        <v>1184</v>
      </c>
      <c r="DV72" s="188">
        <v>798</v>
      </c>
      <c r="DW72" s="188">
        <v>0</v>
      </c>
      <c r="DX72" s="188">
        <v>0</v>
      </c>
      <c r="DY72" s="188">
        <v>1294</v>
      </c>
      <c r="DZ72" s="188">
        <v>0</v>
      </c>
      <c r="EA72" s="188">
        <v>0</v>
      </c>
      <c r="EB72" s="188">
        <v>0</v>
      </c>
      <c r="ED72" s="188">
        <v>0</v>
      </c>
      <c r="EE72" s="188">
        <v>0</v>
      </c>
      <c r="EF72" s="188">
        <v>877</v>
      </c>
      <c r="EG72" s="188">
        <v>502</v>
      </c>
      <c r="EH72" s="188">
        <v>0</v>
      </c>
      <c r="EI72" s="188">
        <v>0</v>
      </c>
      <c r="EJ72" s="188">
        <v>2411</v>
      </c>
      <c r="EK72" s="188">
        <v>0</v>
      </c>
      <c r="EL72" s="188">
        <v>0</v>
      </c>
      <c r="EM72" s="188">
        <v>0</v>
      </c>
      <c r="EO72" s="188">
        <v>0</v>
      </c>
      <c r="EP72" s="188">
        <v>0</v>
      </c>
      <c r="EQ72" s="188">
        <v>5496</v>
      </c>
      <c r="ER72" s="188">
        <v>928</v>
      </c>
      <c r="ES72" s="188">
        <v>0</v>
      </c>
      <c r="ET72" s="188">
        <v>0</v>
      </c>
      <c r="EU72" s="188">
        <v>1714</v>
      </c>
      <c r="EV72" s="188">
        <v>0</v>
      </c>
      <c r="EW72" s="188">
        <v>0</v>
      </c>
      <c r="EX72" s="188">
        <v>0</v>
      </c>
      <c r="EZ72" s="188">
        <v>0</v>
      </c>
      <c r="FA72" s="188">
        <v>0</v>
      </c>
      <c r="FB72" s="188">
        <v>4887</v>
      </c>
      <c r="FC72" s="188">
        <v>1635</v>
      </c>
      <c r="FD72" s="188">
        <v>0</v>
      </c>
      <c r="FE72" s="188">
        <v>0</v>
      </c>
      <c r="FF72" s="188">
        <v>1081</v>
      </c>
      <c r="FG72" s="188">
        <v>0</v>
      </c>
      <c r="FH72" s="188">
        <v>0</v>
      </c>
      <c r="FI72" s="188">
        <v>0</v>
      </c>
      <c r="FK72" s="188">
        <v>0</v>
      </c>
      <c r="FL72" s="188">
        <v>0</v>
      </c>
      <c r="FM72" s="188">
        <v>5881</v>
      </c>
      <c r="FN72" s="188">
        <v>1684</v>
      </c>
      <c r="FO72" s="188">
        <v>0</v>
      </c>
      <c r="FP72" s="188">
        <v>0</v>
      </c>
      <c r="FQ72" s="188">
        <v>1110</v>
      </c>
      <c r="FR72" s="188">
        <v>0</v>
      </c>
      <c r="FS72" s="188">
        <v>0</v>
      </c>
      <c r="FT72" s="188">
        <v>0</v>
      </c>
      <c r="FV72" s="188">
        <v>0</v>
      </c>
      <c r="FW72" s="188">
        <v>0</v>
      </c>
      <c r="FX72" s="188">
        <v>1350</v>
      </c>
      <c r="FY72" s="188">
        <v>582</v>
      </c>
      <c r="FZ72" s="188">
        <v>0</v>
      </c>
      <c r="GA72" s="188">
        <v>0</v>
      </c>
      <c r="GB72" s="188">
        <v>1489</v>
      </c>
      <c r="GC72" s="188">
        <v>0</v>
      </c>
      <c r="GD72" s="188">
        <v>0</v>
      </c>
      <c r="GE72" s="188">
        <v>0</v>
      </c>
      <c r="GG72" s="188">
        <v>0</v>
      </c>
      <c r="GH72" s="188">
        <v>0</v>
      </c>
      <c r="GI72" s="188">
        <v>7616</v>
      </c>
      <c r="GJ72" s="188">
        <v>964</v>
      </c>
      <c r="GK72" s="188">
        <v>0</v>
      </c>
      <c r="GL72" s="188">
        <v>0</v>
      </c>
      <c r="GM72" s="188">
        <v>1316</v>
      </c>
      <c r="GN72" s="188">
        <v>0</v>
      </c>
      <c r="GO72" s="188">
        <v>0</v>
      </c>
      <c r="GP72" s="188">
        <v>0</v>
      </c>
      <c r="GR72" s="188">
        <v>0</v>
      </c>
      <c r="GS72" s="188">
        <v>0</v>
      </c>
      <c r="GT72" s="188">
        <v>1601</v>
      </c>
      <c r="GU72" s="188">
        <v>1074</v>
      </c>
      <c r="GV72" s="188">
        <v>0</v>
      </c>
      <c r="GW72" s="188">
        <v>0</v>
      </c>
      <c r="GX72" s="188">
        <v>1521</v>
      </c>
      <c r="GY72" s="188">
        <v>0</v>
      </c>
      <c r="GZ72" s="188">
        <v>0</v>
      </c>
      <c r="HA72" s="188">
        <v>0</v>
      </c>
      <c r="HC72" s="188">
        <v>0</v>
      </c>
      <c r="HD72" s="188">
        <v>0</v>
      </c>
      <c r="HE72" s="188">
        <v>1568</v>
      </c>
      <c r="HF72" s="188">
        <v>450</v>
      </c>
      <c r="HG72" s="188">
        <v>0</v>
      </c>
      <c r="HH72" s="188">
        <v>0</v>
      </c>
      <c r="HI72" s="188">
        <v>1850</v>
      </c>
      <c r="HJ72" s="188">
        <v>0</v>
      </c>
      <c r="HK72" s="188">
        <v>0</v>
      </c>
      <c r="HL72" s="188">
        <v>0</v>
      </c>
      <c r="HN72" s="188">
        <v>0</v>
      </c>
      <c r="HO72" s="188">
        <v>0</v>
      </c>
      <c r="HP72" s="188">
        <v>1267</v>
      </c>
      <c r="HQ72" s="188">
        <v>378</v>
      </c>
      <c r="HR72" s="188">
        <v>0</v>
      </c>
      <c r="HS72" s="188">
        <v>0</v>
      </c>
      <c r="HT72" s="188">
        <v>2244</v>
      </c>
      <c r="HU72" s="188">
        <v>0</v>
      </c>
      <c r="HV72" s="188">
        <v>0</v>
      </c>
      <c r="HW72" s="188">
        <v>0</v>
      </c>
      <c r="HY72" s="188">
        <v>0</v>
      </c>
      <c r="HZ72" s="188">
        <v>0</v>
      </c>
      <c r="IA72" s="188">
        <v>6327</v>
      </c>
      <c r="IB72" s="188">
        <v>2085</v>
      </c>
      <c r="IC72" s="188">
        <v>0</v>
      </c>
      <c r="ID72" s="188">
        <v>0</v>
      </c>
      <c r="IE72" s="188">
        <v>1390</v>
      </c>
      <c r="IF72" s="188">
        <v>0</v>
      </c>
      <c r="IG72" s="188">
        <v>0</v>
      </c>
      <c r="IH72" s="188">
        <v>0</v>
      </c>
      <c r="IJ72" s="188">
        <v>0</v>
      </c>
      <c r="IK72" s="188">
        <v>0</v>
      </c>
      <c r="IL72" s="188">
        <v>1680</v>
      </c>
      <c r="IM72" s="188">
        <v>941</v>
      </c>
      <c r="IN72" s="188">
        <v>0</v>
      </c>
      <c r="IO72" s="188">
        <v>0</v>
      </c>
      <c r="IP72" s="188">
        <v>2081</v>
      </c>
      <c r="IQ72" s="188">
        <v>0</v>
      </c>
      <c r="IR72" s="188">
        <v>0</v>
      </c>
      <c r="IS72" s="188">
        <v>0</v>
      </c>
      <c r="IU72" s="188">
        <v>0</v>
      </c>
      <c r="IV72" s="188">
        <v>0</v>
      </c>
      <c r="IW72" s="188">
        <v>6278</v>
      </c>
      <c r="IX72" s="188">
        <v>1692</v>
      </c>
      <c r="IY72" s="188">
        <v>0</v>
      </c>
      <c r="IZ72" s="188">
        <v>0</v>
      </c>
      <c r="JA72" s="188">
        <v>1409</v>
      </c>
      <c r="JB72" s="188">
        <v>0</v>
      </c>
      <c r="JC72" s="188">
        <v>0</v>
      </c>
      <c r="JD72" s="188">
        <v>0</v>
      </c>
      <c r="JF72" s="188">
        <v>0</v>
      </c>
      <c r="JG72" s="188">
        <v>0</v>
      </c>
      <c r="JH72" s="188">
        <v>6673</v>
      </c>
      <c r="JI72" s="188">
        <v>2803</v>
      </c>
      <c r="JJ72" s="188">
        <v>0</v>
      </c>
      <c r="JK72" s="188">
        <v>0</v>
      </c>
      <c r="JL72" s="188">
        <v>1101</v>
      </c>
      <c r="JM72" s="188">
        <v>0</v>
      </c>
      <c r="JN72" s="188">
        <v>0</v>
      </c>
      <c r="JO72" s="188">
        <v>0</v>
      </c>
      <c r="JQ72" s="188">
        <v>0</v>
      </c>
      <c r="JR72" s="188">
        <v>0</v>
      </c>
      <c r="JS72" s="188">
        <v>1248</v>
      </c>
      <c r="JT72" s="188">
        <v>525</v>
      </c>
      <c r="JU72" s="188">
        <v>0</v>
      </c>
      <c r="JV72" s="188">
        <v>0</v>
      </c>
      <c r="JW72" s="188">
        <v>2307</v>
      </c>
      <c r="JX72" s="188">
        <v>0</v>
      </c>
      <c r="JY72" s="188">
        <v>0</v>
      </c>
      <c r="JZ72" s="188">
        <v>0</v>
      </c>
      <c r="KB72" s="188">
        <v>0</v>
      </c>
      <c r="KC72" s="188">
        <v>0</v>
      </c>
      <c r="KD72" s="188">
        <v>8089</v>
      </c>
      <c r="KE72" s="188">
        <v>1465</v>
      </c>
      <c r="KF72" s="188">
        <v>0</v>
      </c>
      <c r="KG72" s="188">
        <v>0</v>
      </c>
      <c r="KH72" s="188">
        <v>1298</v>
      </c>
      <c r="KI72" s="188">
        <v>0</v>
      </c>
      <c r="KJ72" s="188">
        <v>0</v>
      </c>
      <c r="KK72" s="188">
        <v>0</v>
      </c>
      <c r="KM72" s="188">
        <v>0</v>
      </c>
      <c r="KN72" s="188">
        <v>0</v>
      </c>
      <c r="KO72" s="188">
        <v>6957</v>
      </c>
      <c r="KP72" s="188">
        <v>1094</v>
      </c>
      <c r="KQ72" s="188">
        <v>0</v>
      </c>
      <c r="KR72" s="188">
        <v>0</v>
      </c>
      <c r="KS72" s="188">
        <v>1020</v>
      </c>
      <c r="KT72" s="188">
        <v>0</v>
      </c>
      <c r="KU72" s="188">
        <v>0</v>
      </c>
      <c r="KV72" s="188">
        <v>0</v>
      </c>
      <c r="KX72" s="188">
        <v>0</v>
      </c>
      <c r="KY72" s="188">
        <v>0</v>
      </c>
      <c r="KZ72" s="188">
        <v>941</v>
      </c>
      <c r="LA72" s="188">
        <v>861</v>
      </c>
      <c r="LB72" s="188">
        <v>0</v>
      </c>
      <c r="LC72" s="188">
        <v>0</v>
      </c>
      <c r="LD72" s="188">
        <v>2076</v>
      </c>
      <c r="LE72" s="188">
        <v>0</v>
      </c>
      <c r="LF72" s="188">
        <v>0</v>
      </c>
      <c r="LG72" s="188">
        <v>0</v>
      </c>
      <c r="LI72" s="188">
        <v>0</v>
      </c>
      <c r="LJ72" s="188">
        <v>0</v>
      </c>
      <c r="LK72" s="188">
        <v>6678</v>
      </c>
      <c r="LL72" s="188">
        <v>1034</v>
      </c>
      <c r="LM72" s="188">
        <v>0</v>
      </c>
      <c r="LN72" s="188">
        <v>0</v>
      </c>
      <c r="LO72" s="188">
        <v>1058</v>
      </c>
      <c r="LP72" s="188">
        <v>0</v>
      </c>
      <c r="LQ72" s="188">
        <v>0</v>
      </c>
      <c r="LR72" s="188">
        <v>0</v>
      </c>
      <c r="LT72" s="188">
        <v>0</v>
      </c>
      <c r="LU72" s="188">
        <v>0</v>
      </c>
      <c r="LV72" s="188">
        <v>1225</v>
      </c>
      <c r="LW72" s="188">
        <v>2038</v>
      </c>
      <c r="LX72" s="188">
        <v>0</v>
      </c>
      <c r="LY72" s="188">
        <v>0</v>
      </c>
      <c r="LZ72" s="188">
        <v>2155</v>
      </c>
      <c r="MA72" s="188">
        <v>0</v>
      </c>
      <c r="MB72" s="188">
        <v>0</v>
      </c>
      <c r="MC72" s="188">
        <v>0</v>
      </c>
    </row>
    <row r="73" spans="2:341">
      <c r="B73" s="208">
        <f t="shared" si="22"/>
        <v>0</v>
      </c>
      <c r="C73" s="208">
        <f t="shared" si="23"/>
        <v>0</v>
      </c>
      <c r="D73" s="208">
        <f t="shared" si="24"/>
        <v>3981.7333333333331</v>
      </c>
      <c r="E73" s="208">
        <f t="shared" si="25"/>
        <v>1251</v>
      </c>
      <c r="F73" s="208">
        <f t="shared" si="26"/>
        <v>0</v>
      </c>
      <c r="G73" s="208">
        <f t="shared" si="27"/>
        <v>0</v>
      </c>
      <c r="H73" s="208">
        <f t="shared" si="28"/>
        <v>1566.7666666666667</v>
      </c>
      <c r="I73" s="208">
        <f t="shared" si="29"/>
        <v>0</v>
      </c>
      <c r="J73" s="208">
        <f t="shared" si="30"/>
        <v>0</v>
      </c>
      <c r="K73" s="208">
        <f t="shared" si="31"/>
        <v>0</v>
      </c>
      <c r="M73" s="188">
        <v>0</v>
      </c>
      <c r="N73" s="188">
        <v>0</v>
      </c>
      <c r="O73" s="188">
        <v>1405</v>
      </c>
      <c r="P73" s="188">
        <v>792</v>
      </c>
      <c r="Q73" s="188">
        <v>0</v>
      </c>
      <c r="R73" s="188">
        <v>0</v>
      </c>
      <c r="S73" s="188">
        <v>2317</v>
      </c>
      <c r="T73" s="188">
        <v>0</v>
      </c>
      <c r="U73" s="188">
        <v>0</v>
      </c>
      <c r="V73" s="188">
        <v>0</v>
      </c>
      <c r="X73" s="188">
        <v>0</v>
      </c>
      <c r="Y73" s="188">
        <v>0</v>
      </c>
      <c r="Z73" s="188">
        <v>2280</v>
      </c>
      <c r="AA73" s="188">
        <v>1038</v>
      </c>
      <c r="AB73" s="188">
        <v>0</v>
      </c>
      <c r="AC73" s="188">
        <v>0</v>
      </c>
      <c r="AD73" s="188">
        <v>1233</v>
      </c>
      <c r="AE73" s="188">
        <v>0</v>
      </c>
      <c r="AF73" s="188">
        <v>0</v>
      </c>
      <c r="AG73" s="188">
        <v>0</v>
      </c>
      <c r="AI73" s="188">
        <v>0</v>
      </c>
      <c r="AJ73" s="188">
        <v>0</v>
      </c>
      <c r="AK73" s="188">
        <v>8092</v>
      </c>
      <c r="AL73" s="188">
        <v>1162</v>
      </c>
      <c r="AM73" s="188">
        <v>0</v>
      </c>
      <c r="AN73" s="188">
        <v>0</v>
      </c>
      <c r="AO73" s="188">
        <v>1011</v>
      </c>
      <c r="AP73" s="188">
        <v>0</v>
      </c>
      <c r="AQ73" s="188">
        <v>0</v>
      </c>
      <c r="AR73" s="188">
        <v>0</v>
      </c>
      <c r="AT73" s="188">
        <v>0</v>
      </c>
      <c r="AU73" s="188">
        <v>0</v>
      </c>
      <c r="AV73" s="188">
        <v>2005</v>
      </c>
      <c r="AW73" s="188">
        <v>1244</v>
      </c>
      <c r="AX73" s="188">
        <v>0</v>
      </c>
      <c r="AY73" s="188">
        <v>0</v>
      </c>
      <c r="AZ73" s="188">
        <v>2205</v>
      </c>
      <c r="BA73" s="188">
        <v>0</v>
      </c>
      <c r="BB73" s="188">
        <v>0</v>
      </c>
      <c r="BC73" s="188">
        <v>0</v>
      </c>
      <c r="BE73" s="188">
        <v>0</v>
      </c>
      <c r="BF73" s="188">
        <v>0</v>
      </c>
      <c r="BG73" s="188">
        <v>6850</v>
      </c>
      <c r="BH73" s="188">
        <v>2381</v>
      </c>
      <c r="BI73" s="188">
        <v>0</v>
      </c>
      <c r="BJ73" s="188">
        <v>0</v>
      </c>
      <c r="BK73" s="188">
        <v>1358</v>
      </c>
      <c r="BL73" s="188">
        <v>0</v>
      </c>
      <c r="BM73" s="188">
        <v>0</v>
      </c>
      <c r="BN73" s="188">
        <v>0</v>
      </c>
      <c r="BP73" s="188">
        <v>0</v>
      </c>
      <c r="BQ73" s="188">
        <v>0</v>
      </c>
      <c r="BR73" s="188">
        <v>1089</v>
      </c>
      <c r="BS73" s="188">
        <v>931</v>
      </c>
      <c r="BT73" s="188">
        <v>0</v>
      </c>
      <c r="BU73" s="188">
        <v>0</v>
      </c>
      <c r="BV73" s="188">
        <v>2130</v>
      </c>
      <c r="BW73" s="188">
        <v>0</v>
      </c>
      <c r="BX73" s="188">
        <v>0</v>
      </c>
      <c r="BY73" s="188">
        <v>0</v>
      </c>
      <c r="CA73" s="188">
        <v>0</v>
      </c>
      <c r="CB73" s="188">
        <v>0</v>
      </c>
      <c r="CC73" s="188">
        <v>8141</v>
      </c>
      <c r="CD73" s="188">
        <v>1384</v>
      </c>
      <c r="CE73" s="188">
        <v>0</v>
      </c>
      <c r="CF73" s="188">
        <v>0</v>
      </c>
      <c r="CG73" s="188">
        <v>1076</v>
      </c>
      <c r="CH73" s="188">
        <v>0</v>
      </c>
      <c r="CI73" s="188">
        <v>0</v>
      </c>
      <c r="CJ73" s="188">
        <v>0</v>
      </c>
      <c r="CL73" s="188">
        <v>0</v>
      </c>
      <c r="CM73" s="188">
        <v>0</v>
      </c>
      <c r="CN73" s="188">
        <v>6679</v>
      </c>
      <c r="CO73" s="188">
        <v>2630</v>
      </c>
      <c r="CP73" s="188">
        <v>0</v>
      </c>
      <c r="CQ73" s="188">
        <v>0</v>
      </c>
      <c r="CR73" s="188">
        <v>1137</v>
      </c>
      <c r="CS73" s="188">
        <v>0</v>
      </c>
      <c r="CT73" s="188">
        <v>0</v>
      </c>
      <c r="CU73" s="188">
        <v>0</v>
      </c>
      <c r="CW73" s="188">
        <v>0</v>
      </c>
      <c r="CX73" s="188">
        <v>0</v>
      </c>
      <c r="CY73" s="188">
        <v>2345</v>
      </c>
      <c r="CZ73" s="188">
        <v>1127</v>
      </c>
      <c r="DA73" s="188">
        <v>0</v>
      </c>
      <c r="DB73" s="188">
        <v>0</v>
      </c>
      <c r="DC73" s="188">
        <v>2375</v>
      </c>
      <c r="DD73" s="188">
        <v>0</v>
      </c>
      <c r="DE73" s="188">
        <v>0</v>
      </c>
      <c r="DF73" s="188">
        <v>0</v>
      </c>
      <c r="DH73" s="188">
        <v>0</v>
      </c>
      <c r="DI73" s="188">
        <v>0</v>
      </c>
      <c r="DJ73" s="188">
        <v>2271</v>
      </c>
      <c r="DK73" s="188">
        <v>1214</v>
      </c>
      <c r="DL73" s="188">
        <v>0</v>
      </c>
      <c r="DM73" s="188">
        <v>0</v>
      </c>
      <c r="DN73" s="188">
        <f t="shared" si="32"/>
        <v>0</v>
      </c>
      <c r="DO73" s="188">
        <v>0</v>
      </c>
      <c r="DP73" s="188">
        <v>0</v>
      </c>
      <c r="DQ73" s="188">
        <v>0</v>
      </c>
      <c r="DS73" s="188">
        <v>0</v>
      </c>
      <c r="DT73" s="188">
        <v>0</v>
      </c>
      <c r="DU73" s="188">
        <v>1220</v>
      </c>
      <c r="DV73" s="188">
        <v>697</v>
      </c>
      <c r="DW73" s="188">
        <v>0</v>
      </c>
      <c r="DX73" s="188">
        <v>0</v>
      </c>
      <c r="DY73" s="188">
        <v>1307</v>
      </c>
      <c r="DZ73" s="188">
        <v>0</v>
      </c>
      <c r="EA73" s="188">
        <v>0</v>
      </c>
      <c r="EB73" s="188">
        <v>0</v>
      </c>
      <c r="ED73" s="188">
        <v>0</v>
      </c>
      <c r="EE73" s="188">
        <v>0</v>
      </c>
      <c r="EF73" s="188">
        <v>865</v>
      </c>
      <c r="EG73" s="188">
        <v>504</v>
      </c>
      <c r="EH73" s="188">
        <v>0</v>
      </c>
      <c r="EI73" s="188">
        <v>0</v>
      </c>
      <c r="EJ73" s="188">
        <v>2435</v>
      </c>
      <c r="EK73" s="188">
        <v>0</v>
      </c>
      <c r="EL73" s="188">
        <v>0</v>
      </c>
      <c r="EM73" s="188">
        <v>0</v>
      </c>
      <c r="EO73" s="188">
        <v>0</v>
      </c>
      <c r="EP73" s="188">
        <v>0</v>
      </c>
      <c r="EQ73" s="188">
        <v>5663</v>
      </c>
      <c r="ER73" s="188">
        <v>981</v>
      </c>
      <c r="ES73" s="188">
        <v>0</v>
      </c>
      <c r="ET73" s="188">
        <v>0</v>
      </c>
      <c r="EU73" s="188">
        <v>1717</v>
      </c>
      <c r="EV73" s="188">
        <v>0</v>
      </c>
      <c r="EW73" s="188">
        <v>0</v>
      </c>
      <c r="EX73" s="188">
        <v>0</v>
      </c>
      <c r="EZ73" s="188">
        <v>0</v>
      </c>
      <c r="FA73" s="188">
        <v>0</v>
      </c>
      <c r="FB73" s="188">
        <v>4909</v>
      </c>
      <c r="FC73" s="188">
        <v>1572</v>
      </c>
      <c r="FD73" s="188">
        <v>0</v>
      </c>
      <c r="FE73" s="188">
        <v>0</v>
      </c>
      <c r="FF73" s="188">
        <v>1075</v>
      </c>
      <c r="FG73" s="188">
        <v>0</v>
      </c>
      <c r="FH73" s="188">
        <v>0</v>
      </c>
      <c r="FI73" s="188">
        <v>0</v>
      </c>
      <c r="FK73" s="188">
        <v>0</v>
      </c>
      <c r="FL73" s="188">
        <v>0</v>
      </c>
      <c r="FM73" s="188">
        <v>5884</v>
      </c>
      <c r="FN73" s="188">
        <v>1659</v>
      </c>
      <c r="FO73" s="188">
        <v>0</v>
      </c>
      <c r="FP73" s="188">
        <v>0</v>
      </c>
      <c r="FQ73" s="188">
        <v>1116</v>
      </c>
      <c r="FR73" s="188">
        <v>0</v>
      </c>
      <c r="FS73" s="188">
        <v>0</v>
      </c>
      <c r="FT73" s="188">
        <v>0</v>
      </c>
      <c r="FV73" s="188">
        <v>0</v>
      </c>
      <c r="FW73" s="188">
        <v>0</v>
      </c>
      <c r="FX73" s="188">
        <v>1385</v>
      </c>
      <c r="FY73" s="188">
        <v>693</v>
      </c>
      <c r="FZ73" s="188">
        <v>0</v>
      </c>
      <c r="GA73" s="188">
        <v>0</v>
      </c>
      <c r="GB73" s="188">
        <v>1499</v>
      </c>
      <c r="GC73" s="188">
        <v>0</v>
      </c>
      <c r="GD73" s="188">
        <v>0</v>
      </c>
      <c r="GE73" s="188">
        <v>0</v>
      </c>
      <c r="GG73" s="188">
        <v>0</v>
      </c>
      <c r="GH73" s="188">
        <v>0</v>
      </c>
      <c r="GI73" s="188">
        <v>7578</v>
      </c>
      <c r="GJ73" s="188">
        <v>1002</v>
      </c>
      <c r="GK73" s="188">
        <v>0</v>
      </c>
      <c r="GL73" s="188">
        <v>0</v>
      </c>
      <c r="GM73" s="188">
        <v>1331</v>
      </c>
      <c r="GN73" s="188">
        <v>0</v>
      </c>
      <c r="GO73" s="188">
        <v>0</v>
      </c>
      <c r="GP73" s="188">
        <v>0</v>
      </c>
      <c r="GR73" s="188">
        <v>0</v>
      </c>
      <c r="GS73" s="188">
        <v>0</v>
      </c>
      <c r="GT73" s="188">
        <v>1664</v>
      </c>
      <c r="GU73" s="188">
        <v>971</v>
      </c>
      <c r="GV73" s="188">
        <v>0</v>
      </c>
      <c r="GW73" s="188">
        <v>0</v>
      </c>
      <c r="GX73" s="188">
        <v>1540</v>
      </c>
      <c r="GY73" s="188">
        <v>0</v>
      </c>
      <c r="GZ73" s="188">
        <v>0</v>
      </c>
      <c r="HA73" s="188">
        <v>0</v>
      </c>
      <c r="HC73" s="188">
        <v>0</v>
      </c>
      <c r="HD73" s="188">
        <v>0</v>
      </c>
      <c r="HE73" s="188">
        <v>1574</v>
      </c>
      <c r="HF73" s="188">
        <v>488</v>
      </c>
      <c r="HG73" s="188">
        <v>0</v>
      </c>
      <c r="HH73" s="188">
        <v>0</v>
      </c>
      <c r="HI73" s="188">
        <v>1885</v>
      </c>
      <c r="HJ73" s="188">
        <v>0</v>
      </c>
      <c r="HK73" s="188">
        <v>0</v>
      </c>
      <c r="HL73" s="188">
        <v>0</v>
      </c>
      <c r="HN73" s="188">
        <v>0</v>
      </c>
      <c r="HO73" s="188">
        <v>0</v>
      </c>
      <c r="HP73" s="188">
        <v>1221</v>
      </c>
      <c r="HQ73" s="188">
        <v>351</v>
      </c>
      <c r="HR73" s="188">
        <v>0</v>
      </c>
      <c r="HS73" s="188">
        <v>0</v>
      </c>
      <c r="HT73" s="188">
        <v>2279</v>
      </c>
      <c r="HU73" s="188">
        <v>0</v>
      </c>
      <c r="HV73" s="188">
        <v>0</v>
      </c>
      <c r="HW73" s="188">
        <v>0</v>
      </c>
      <c r="HY73" s="188">
        <v>0</v>
      </c>
      <c r="HZ73" s="188">
        <v>0</v>
      </c>
      <c r="IA73" s="188">
        <v>6411</v>
      </c>
      <c r="IB73" s="188">
        <v>2204</v>
      </c>
      <c r="IC73" s="188">
        <v>0</v>
      </c>
      <c r="ID73" s="188">
        <v>0</v>
      </c>
      <c r="IE73" s="188">
        <v>1398</v>
      </c>
      <c r="IF73" s="188">
        <v>0</v>
      </c>
      <c r="IG73" s="188">
        <v>0</v>
      </c>
      <c r="IH73" s="188">
        <v>0</v>
      </c>
      <c r="IJ73" s="188">
        <v>0</v>
      </c>
      <c r="IK73" s="188">
        <v>0</v>
      </c>
      <c r="IL73" s="188">
        <v>1587</v>
      </c>
      <c r="IM73" s="188">
        <v>857</v>
      </c>
      <c r="IN73" s="188">
        <v>0</v>
      </c>
      <c r="IO73" s="188">
        <v>0</v>
      </c>
      <c r="IP73" s="188">
        <v>2117</v>
      </c>
      <c r="IQ73" s="188">
        <v>0</v>
      </c>
      <c r="IR73" s="188">
        <v>0</v>
      </c>
      <c r="IS73" s="188">
        <v>0</v>
      </c>
      <c r="IU73" s="188">
        <v>0</v>
      </c>
      <c r="IV73" s="188">
        <v>0</v>
      </c>
      <c r="IW73" s="188">
        <v>6222</v>
      </c>
      <c r="IX73" s="188">
        <v>1687</v>
      </c>
      <c r="IY73" s="188">
        <v>0</v>
      </c>
      <c r="IZ73" s="188">
        <v>0</v>
      </c>
      <c r="JA73" s="188">
        <v>1407</v>
      </c>
      <c r="JB73" s="188">
        <v>0</v>
      </c>
      <c r="JC73" s="188">
        <v>0</v>
      </c>
      <c r="JD73" s="188">
        <v>0</v>
      </c>
      <c r="JF73" s="188">
        <v>0</v>
      </c>
      <c r="JG73" s="188">
        <v>0</v>
      </c>
      <c r="JH73" s="188">
        <v>6712</v>
      </c>
      <c r="JI73" s="188">
        <v>2905</v>
      </c>
      <c r="JJ73" s="188">
        <v>0</v>
      </c>
      <c r="JK73" s="188">
        <v>0</v>
      </c>
      <c r="JL73" s="188">
        <v>1096</v>
      </c>
      <c r="JM73" s="188">
        <v>0</v>
      </c>
      <c r="JN73" s="188">
        <v>0</v>
      </c>
      <c r="JO73" s="188">
        <v>0</v>
      </c>
      <c r="JQ73" s="188">
        <v>0</v>
      </c>
      <c r="JR73" s="188">
        <v>0</v>
      </c>
      <c r="JS73" s="188">
        <v>1265</v>
      </c>
      <c r="JT73" s="188">
        <v>515</v>
      </c>
      <c r="JU73" s="188">
        <v>0</v>
      </c>
      <c r="JV73" s="188">
        <v>0</v>
      </c>
      <c r="JW73" s="188">
        <v>2330</v>
      </c>
      <c r="JX73" s="188">
        <v>0</v>
      </c>
      <c r="JY73" s="188">
        <v>0</v>
      </c>
      <c r="JZ73" s="188">
        <v>0</v>
      </c>
      <c r="KB73" s="188">
        <v>0</v>
      </c>
      <c r="KC73" s="188">
        <v>0</v>
      </c>
      <c r="KD73" s="188">
        <v>8123</v>
      </c>
      <c r="KE73" s="188">
        <v>1411</v>
      </c>
      <c r="KF73" s="188">
        <v>0</v>
      </c>
      <c r="KG73" s="188">
        <v>0</v>
      </c>
      <c r="KH73" s="188">
        <v>1307</v>
      </c>
      <c r="KI73" s="188">
        <v>0</v>
      </c>
      <c r="KJ73" s="188">
        <v>0</v>
      </c>
      <c r="KK73" s="188">
        <v>0</v>
      </c>
      <c r="KM73" s="188">
        <v>0</v>
      </c>
      <c r="KN73" s="188">
        <v>0</v>
      </c>
      <c r="KO73" s="188">
        <v>7114</v>
      </c>
      <c r="KP73" s="188">
        <v>1145</v>
      </c>
      <c r="KQ73" s="188">
        <v>0</v>
      </c>
      <c r="KR73" s="188">
        <v>0</v>
      </c>
      <c r="KS73" s="188">
        <v>1020</v>
      </c>
      <c r="KT73" s="188">
        <v>0</v>
      </c>
      <c r="KU73" s="188">
        <v>0</v>
      </c>
      <c r="KV73" s="188">
        <v>0</v>
      </c>
      <c r="KX73" s="188">
        <v>0</v>
      </c>
      <c r="KY73" s="188">
        <v>0</v>
      </c>
      <c r="KZ73" s="188">
        <v>998</v>
      </c>
      <c r="LA73" s="188">
        <v>871</v>
      </c>
      <c r="LB73" s="188">
        <v>0</v>
      </c>
      <c r="LC73" s="188">
        <v>0</v>
      </c>
      <c r="LD73" s="188">
        <v>2083</v>
      </c>
      <c r="LE73" s="188">
        <v>0</v>
      </c>
      <c r="LF73" s="188">
        <v>0</v>
      </c>
      <c r="LG73" s="188">
        <v>0</v>
      </c>
      <c r="LI73" s="188">
        <v>0</v>
      </c>
      <c r="LJ73" s="188">
        <v>0</v>
      </c>
      <c r="LK73" s="188">
        <v>6672</v>
      </c>
      <c r="LL73" s="188">
        <v>1114</v>
      </c>
      <c r="LM73" s="188">
        <v>0</v>
      </c>
      <c r="LN73" s="188">
        <v>0</v>
      </c>
      <c r="LO73" s="188">
        <v>1060</v>
      </c>
      <c r="LP73" s="188">
        <v>0</v>
      </c>
      <c r="LQ73" s="188">
        <v>0</v>
      </c>
      <c r="LR73" s="188">
        <v>0</v>
      </c>
      <c r="LT73" s="188">
        <v>0</v>
      </c>
      <c r="LU73" s="188">
        <v>0</v>
      </c>
      <c r="LV73" s="188">
        <v>1228</v>
      </c>
      <c r="LW73" s="188">
        <v>2000</v>
      </c>
      <c r="LX73" s="188">
        <v>0</v>
      </c>
      <c r="LY73" s="188">
        <v>0</v>
      </c>
      <c r="LZ73" s="188">
        <v>2159</v>
      </c>
      <c r="MA73" s="188">
        <v>0</v>
      </c>
      <c r="MB73" s="188">
        <v>0</v>
      </c>
      <c r="MC73" s="188">
        <v>0</v>
      </c>
    </row>
    <row r="74" spans="2:341">
      <c r="B74" s="208">
        <f t="shared" si="22"/>
        <v>0</v>
      </c>
      <c r="C74" s="208">
        <f t="shared" si="23"/>
        <v>0</v>
      </c>
      <c r="D74" s="208">
        <f t="shared" si="24"/>
        <v>3975.2333333333331</v>
      </c>
      <c r="E74" s="208">
        <f t="shared" si="25"/>
        <v>1241.9333333333334</v>
      </c>
      <c r="F74" s="208">
        <f t="shared" si="26"/>
        <v>0</v>
      </c>
      <c r="G74" s="208">
        <f t="shared" si="27"/>
        <v>0</v>
      </c>
      <c r="H74" s="208">
        <f t="shared" si="28"/>
        <v>1570.7333333333333</v>
      </c>
      <c r="I74" s="208">
        <f t="shared" si="29"/>
        <v>0</v>
      </c>
      <c r="J74" s="208">
        <f t="shared" si="30"/>
        <v>0</v>
      </c>
      <c r="K74" s="208">
        <f t="shared" si="31"/>
        <v>0</v>
      </c>
      <c r="M74" s="188">
        <v>0</v>
      </c>
      <c r="N74" s="188">
        <v>0</v>
      </c>
      <c r="O74" s="188">
        <v>1357</v>
      </c>
      <c r="P74" s="188">
        <v>784</v>
      </c>
      <c r="Q74" s="188">
        <v>0</v>
      </c>
      <c r="R74" s="188">
        <v>0</v>
      </c>
      <c r="S74" s="188">
        <v>2334</v>
      </c>
      <c r="T74" s="188">
        <v>0</v>
      </c>
      <c r="U74" s="188">
        <v>0</v>
      </c>
      <c r="V74" s="188">
        <v>0</v>
      </c>
      <c r="X74" s="188">
        <v>0</v>
      </c>
      <c r="Y74" s="188">
        <v>0</v>
      </c>
      <c r="Z74" s="188">
        <v>2299</v>
      </c>
      <c r="AA74" s="188">
        <v>997</v>
      </c>
      <c r="AB74" s="188">
        <v>0</v>
      </c>
      <c r="AC74" s="188">
        <v>0</v>
      </c>
      <c r="AD74" s="188">
        <v>1233</v>
      </c>
      <c r="AE74" s="188">
        <v>0</v>
      </c>
      <c r="AF74" s="188">
        <v>0</v>
      </c>
      <c r="AG74" s="188">
        <v>0</v>
      </c>
      <c r="AI74" s="188">
        <v>0</v>
      </c>
      <c r="AJ74" s="188">
        <v>0</v>
      </c>
      <c r="AK74" s="188">
        <v>8085</v>
      </c>
      <c r="AL74" s="188">
        <v>1188</v>
      </c>
      <c r="AM74" s="188">
        <v>0</v>
      </c>
      <c r="AN74" s="188">
        <v>0</v>
      </c>
      <c r="AO74" s="188">
        <v>1011</v>
      </c>
      <c r="AP74" s="188">
        <v>0</v>
      </c>
      <c r="AQ74" s="188">
        <v>0</v>
      </c>
      <c r="AR74" s="188">
        <v>0</v>
      </c>
      <c r="AT74" s="188">
        <v>0</v>
      </c>
      <c r="AU74" s="188">
        <v>0</v>
      </c>
      <c r="AV74" s="188">
        <v>1852</v>
      </c>
      <c r="AW74" s="188">
        <v>1272</v>
      </c>
      <c r="AX74" s="188">
        <v>0</v>
      </c>
      <c r="AY74" s="188">
        <v>0</v>
      </c>
      <c r="AZ74" s="188">
        <v>2226</v>
      </c>
      <c r="BA74" s="188">
        <v>0</v>
      </c>
      <c r="BB74" s="188">
        <v>0</v>
      </c>
      <c r="BC74" s="188">
        <v>0</v>
      </c>
      <c r="BE74" s="188">
        <v>0</v>
      </c>
      <c r="BF74" s="188">
        <v>0</v>
      </c>
      <c r="BG74" s="188">
        <v>6835</v>
      </c>
      <c r="BH74" s="188">
        <v>2352</v>
      </c>
      <c r="BI74" s="188">
        <v>0</v>
      </c>
      <c r="BJ74" s="188">
        <v>0</v>
      </c>
      <c r="BK74" s="188">
        <v>1358</v>
      </c>
      <c r="BL74" s="188">
        <v>0</v>
      </c>
      <c r="BM74" s="188">
        <v>0</v>
      </c>
      <c r="BN74" s="188">
        <v>0</v>
      </c>
      <c r="BP74" s="188">
        <v>0</v>
      </c>
      <c r="BQ74" s="188">
        <v>0</v>
      </c>
      <c r="BR74" s="188">
        <v>1061</v>
      </c>
      <c r="BS74" s="188">
        <v>877</v>
      </c>
      <c r="BT74" s="188">
        <v>0</v>
      </c>
      <c r="BU74" s="188">
        <v>0</v>
      </c>
      <c r="BV74" s="188">
        <v>2155</v>
      </c>
      <c r="BW74" s="188">
        <v>0</v>
      </c>
      <c r="BX74" s="188">
        <v>0</v>
      </c>
      <c r="BY74" s="188">
        <v>0</v>
      </c>
      <c r="CA74" s="188">
        <v>0</v>
      </c>
      <c r="CB74" s="188">
        <v>0</v>
      </c>
      <c r="CC74" s="188">
        <v>8146</v>
      </c>
      <c r="CD74" s="188">
        <v>1384</v>
      </c>
      <c r="CE74" s="188">
        <v>0</v>
      </c>
      <c r="CF74" s="188">
        <v>0</v>
      </c>
      <c r="CG74" s="188">
        <v>1076</v>
      </c>
      <c r="CH74" s="188">
        <v>0</v>
      </c>
      <c r="CI74" s="188">
        <v>0</v>
      </c>
      <c r="CJ74" s="188">
        <v>0</v>
      </c>
      <c r="CL74" s="188">
        <v>0</v>
      </c>
      <c r="CM74" s="188">
        <v>0</v>
      </c>
      <c r="CN74" s="188">
        <v>6682</v>
      </c>
      <c r="CO74" s="188">
        <v>2641</v>
      </c>
      <c r="CP74" s="188">
        <v>0</v>
      </c>
      <c r="CQ74" s="188">
        <v>0</v>
      </c>
      <c r="CR74" s="188">
        <v>1137</v>
      </c>
      <c r="CS74" s="188">
        <v>0</v>
      </c>
      <c r="CT74" s="188">
        <v>0</v>
      </c>
      <c r="CU74" s="188">
        <v>0</v>
      </c>
      <c r="CW74" s="188">
        <v>0</v>
      </c>
      <c r="CX74" s="188">
        <v>0</v>
      </c>
      <c r="CY74" s="188">
        <v>2328</v>
      </c>
      <c r="CZ74" s="188">
        <v>1131</v>
      </c>
      <c r="DA74" s="188">
        <v>0</v>
      </c>
      <c r="DB74" s="188">
        <v>0</v>
      </c>
      <c r="DC74" s="188">
        <v>2392</v>
      </c>
      <c r="DD74" s="188">
        <v>0</v>
      </c>
      <c r="DE74" s="188">
        <v>0</v>
      </c>
      <c r="DF74" s="188">
        <v>0</v>
      </c>
      <c r="DH74" s="188">
        <v>0</v>
      </c>
      <c r="DI74" s="188">
        <v>0</v>
      </c>
      <c r="DJ74" s="188">
        <v>2272</v>
      </c>
      <c r="DK74" s="188">
        <v>1193</v>
      </c>
      <c r="DL74" s="188">
        <v>0</v>
      </c>
      <c r="DM74" s="188">
        <v>0</v>
      </c>
      <c r="DN74" s="188">
        <f t="shared" si="32"/>
        <v>0</v>
      </c>
      <c r="DO74" s="188">
        <v>0</v>
      </c>
      <c r="DP74" s="188">
        <v>0</v>
      </c>
      <c r="DQ74" s="188">
        <v>0</v>
      </c>
      <c r="DS74" s="188">
        <v>0</v>
      </c>
      <c r="DT74" s="188">
        <v>0</v>
      </c>
      <c r="DU74" s="188">
        <v>1307</v>
      </c>
      <c r="DV74" s="188">
        <v>705</v>
      </c>
      <c r="DW74" s="188">
        <v>0</v>
      </c>
      <c r="DX74" s="188">
        <v>0</v>
      </c>
      <c r="DY74" s="188">
        <v>1307</v>
      </c>
      <c r="DZ74" s="188">
        <v>0</v>
      </c>
      <c r="EA74" s="188">
        <v>0</v>
      </c>
      <c r="EB74" s="188">
        <v>0</v>
      </c>
      <c r="ED74" s="188">
        <v>0</v>
      </c>
      <c r="EE74" s="188">
        <v>0</v>
      </c>
      <c r="EF74" s="188">
        <v>888</v>
      </c>
      <c r="EG74" s="188">
        <v>538</v>
      </c>
      <c r="EH74" s="188">
        <v>0</v>
      </c>
      <c r="EI74" s="188">
        <v>0</v>
      </c>
      <c r="EJ74" s="188">
        <v>2409</v>
      </c>
      <c r="EK74" s="188">
        <v>0</v>
      </c>
      <c r="EL74" s="188">
        <v>0</v>
      </c>
      <c r="EM74" s="188">
        <v>0</v>
      </c>
      <c r="EO74" s="188">
        <v>0</v>
      </c>
      <c r="EP74" s="188">
        <v>0</v>
      </c>
      <c r="EQ74" s="188">
        <v>5440</v>
      </c>
      <c r="ER74" s="188">
        <v>931</v>
      </c>
      <c r="ES74" s="188">
        <v>0</v>
      </c>
      <c r="ET74" s="188">
        <v>0</v>
      </c>
      <c r="EU74" s="188">
        <v>1740</v>
      </c>
      <c r="EV74" s="188">
        <v>0</v>
      </c>
      <c r="EW74" s="188">
        <v>0</v>
      </c>
      <c r="EX74" s="188">
        <v>0</v>
      </c>
      <c r="EZ74" s="188">
        <v>0</v>
      </c>
      <c r="FA74" s="188">
        <v>0</v>
      </c>
      <c r="FB74" s="188">
        <v>4918</v>
      </c>
      <c r="FC74" s="188">
        <v>1639</v>
      </c>
      <c r="FD74" s="188">
        <v>0</v>
      </c>
      <c r="FE74" s="188">
        <v>0</v>
      </c>
      <c r="FF74" s="188">
        <v>1075</v>
      </c>
      <c r="FG74" s="188">
        <v>0</v>
      </c>
      <c r="FH74" s="188">
        <v>0</v>
      </c>
      <c r="FI74" s="188">
        <v>0</v>
      </c>
      <c r="FK74" s="188">
        <v>0</v>
      </c>
      <c r="FL74" s="188">
        <v>0</v>
      </c>
      <c r="FM74" s="188">
        <v>5862</v>
      </c>
      <c r="FN74" s="188">
        <v>1627</v>
      </c>
      <c r="FO74" s="188">
        <v>0</v>
      </c>
      <c r="FP74" s="188">
        <v>0</v>
      </c>
      <c r="FQ74" s="188">
        <v>1116</v>
      </c>
      <c r="FR74" s="188">
        <v>0</v>
      </c>
      <c r="FS74" s="188">
        <v>0</v>
      </c>
      <c r="FT74" s="188">
        <v>0</v>
      </c>
      <c r="FV74" s="188">
        <v>0</v>
      </c>
      <c r="FW74" s="188">
        <v>0</v>
      </c>
      <c r="FX74" s="188">
        <v>1380</v>
      </c>
      <c r="FY74" s="188">
        <v>673</v>
      </c>
      <c r="FZ74" s="188">
        <v>0</v>
      </c>
      <c r="GA74" s="188">
        <v>0</v>
      </c>
      <c r="GB74" s="188">
        <v>1499</v>
      </c>
      <c r="GC74" s="188">
        <v>0</v>
      </c>
      <c r="GD74" s="188">
        <v>0</v>
      </c>
      <c r="GE74" s="188">
        <v>0</v>
      </c>
      <c r="GG74" s="188">
        <v>0</v>
      </c>
      <c r="GH74" s="188">
        <v>0</v>
      </c>
      <c r="GI74" s="188">
        <v>7584</v>
      </c>
      <c r="GJ74" s="188">
        <v>989</v>
      </c>
      <c r="GK74" s="188">
        <v>0</v>
      </c>
      <c r="GL74" s="188">
        <v>0</v>
      </c>
      <c r="GM74" s="188">
        <v>1331</v>
      </c>
      <c r="GN74" s="188">
        <v>0</v>
      </c>
      <c r="GO74" s="188">
        <v>0</v>
      </c>
      <c r="GP74" s="188">
        <v>0</v>
      </c>
      <c r="GR74" s="188">
        <v>0</v>
      </c>
      <c r="GS74" s="188">
        <v>0</v>
      </c>
      <c r="GT74" s="188">
        <v>1697</v>
      </c>
      <c r="GU74" s="188">
        <v>872</v>
      </c>
      <c r="GV74" s="188">
        <v>0</v>
      </c>
      <c r="GW74" s="188">
        <v>0</v>
      </c>
      <c r="GX74" s="188">
        <v>1541</v>
      </c>
      <c r="GY74" s="188">
        <v>0</v>
      </c>
      <c r="GZ74" s="188">
        <v>0</v>
      </c>
      <c r="HA74" s="188">
        <v>0</v>
      </c>
      <c r="HC74" s="188">
        <v>0</v>
      </c>
      <c r="HD74" s="188">
        <v>0</v>
      </c>
      <c r="HE74" s="188">
        <v>1563</v>
      </c>
      <c r="HF74" s="188">
        <v>475</v>
      </c>
      <c r="HG74" s="188">
        <v>0</v>
      </c>
      <c r="HH74" s="188">
        <v>0</v>
      </c>
      <c r="HI74" s="188">
        <v>1914</v>
      </c>
      <c r="HJ74" s="188">
        <v>0</v>
      </c>
      <c r="HK74" s="188">
        <v>0</v>
      </c>
      <c r="HL74" s="188">
        <v>0</v>
      </c>
      <c r="HN74" s="188">
        <v>0</v>
      </c>
      <c r="HO74" s="188">
        <v>0</v>
      </c>
      <c r="HP74" s="188">
        <v>1237</v>
      </c>
      <c r="HQ74" s="188">
        <v>370</v>
      </c>
      <c r="HR74" s="188">
        <v>0</v>
      </c>
      <c r="HS74" s="188">
        <v>0</v>
      </c>
      <c r="HT74" s="188">
        <v>2261</v>
      </c>
      <c r="HU74" s="188">
        <v>0</v>
      </c>
      <c r="HV74" s="188">
        <v>0</v>
      </c>
      <c r="HW74" s="188">
        <v>0</v>
      </c>
      <c r="HY74" s="188">
        <v>0</v>
      </c>
      <c r="HZ74" s="188">
        <v>0</v>
      </c>
      <c r="IA74" s="188">
        <v>6500</v>
      </c>
      <c r="IB74" s="188">
        <v>2196</v>
      </c>
      <c r="IC74" s="188">
        <v>0</v>
      </c>
      <c r="ID74" s="188">
        <v>0</v>
      </c>
      <c r="IE74" s="188">
        <v>1398</v>
      </c>
      <c r="IF74" s="188">
        <v>0</v>
      </c>
      <c r="IG74" s="188">
        <v>0</v>
      </c>
      <c r="IH74" s="188">
        <v>0</v>
      </c>
      <c r="IJ74" s="188">
        <v>0</v>
      </c>
      <c r="IK74" s="188">
        <v>0</v>
      </c>
      <c r="IL74" s="188">
        <v>1556</v>
      </c>
      <c r="IM74" s="188">
        <v>896</v>
      </c>
      <c r="IN74" s="188">
        <v>0</v>
      </c>
      <c r="IO74" s="188">
        <v>0</v>
      </c>
      <c r="IP74" s="188">
        <v>2134</v>
      </c>
      <c r="IQ74" s="188">
        <v>0</v>
      </c>
      <c r="IR74" s="188">
        <v>0</v>
      </c>
      <c r="IS74" s="188">
        <v>0</v>
      </c>
      <c r="IU74" s="188">
        <v>0</v>
      </c>
      <c r="IV74" s="188">
        <v>0</v>
      </c>
      <c r="IW74" s="188">
        <v>6211</v>
      </c>
      <c r="IX74" s="188">
        <v>1658</v>
      </c>
      <c r="IY74" s="188">
        <v>0</v>
      </c>
      <c r="IZ74" s="188">
        <v>0</v>
      </c>
      <c r="JA74" s="188">
        <v>1407</v>
      </c>
      <c r="JB74" s="188">
        <v>0</v>
      </c>
      <c r="JC74" s="188">
        <v>0</v>
      </c>
      <c r="JD74" s="188">
        <v>0</v>
      </c>
      <c r="JF74" s="188">
        <v>0</v>
      </c>
      <c r="JG74" s="188">
        <v>0</v>
      </c>
      <c r="JH74" s="188">
        <v>6748</v>
      </c>
      <c r="JI74" s="188">
        <v>2897</v>
      </c>
      <c r="JJ74" s="188">
        <v>0</v>
      </c>
      <c r="JK74" s="188">
        <v>0</v>
      </c>
      <c r="JL74" s="188">
        <v>1096</v>
      </c>
      <c r="JM74" s="188">
        <v>0</v>
      </c>
      <c r="JN74" s="188">
        <v>0</v>
      </c>
      <c r="JO74" s="188">
        <v>0</v>
      </c>
      <c r="JQ74" s="188">
        <v>0</v>
      </c>
      <c r="JR74" s="188">
        <v>0</v>
      </c>
      <c r="JS74" s="188">
        <v>1266</v>
      </c>
      <c r="JT74" s="188">
        <v>523</v>
      </c>
      <c r="JU74" s="188">
        <v>0</v>
      </c>
      <c r="JV74" s="188">
        <v>0</v>
      </c>
      <c r="JW74" s="188">
        <v>2325</v>
      </c>
      <c r="JX74" s="188">
        <v>0</v>
      </c>
      <c r="JY74" s="188">
        <v>0</v>
      </c>
      <c r="JZ74" s="188">
        <v>0</v>
      </c>
      <c r="KB74" s="188">
        <v>0</v>
      </c>
      <c r="KC74" s="188">
        <v>0</v>
      </c>
      <c r="KD74" s="188">
        <v>8105</v>
      </c>
      <c r="KE74" s="188">
        <v>1382</v>
      </c>
      <c r="KF74" s="188">
        <v>0</v>
      </c>
      <c r="KG74" s="188">
        <v>0</v>
      </c>
      <c r="KH74" s="188">
        <v>1307</v>
      </c>
      <c r="KI74" s="188">
        <v>0</v>
      </c>
      <c r="KJ74" s="188">
        <v>0</v>
      </c>
      <c r="KK74" s="188">
        <v>0</v>
      </c>
      <c r="KM74" s="188">
        <v>0</v>
      </c>
      <c r="KN74" s="188">
        <v>0</v>
      </c>
      <c r="KO74" s="188">
        <v>7102</v>
      </c>
      <c r="KP74" s="188">
        <v>1107</v>
      </c>
      <c r="KQ74" s="188">
        <v>0</v>
      </c>
      <c r="KR74" s="188">
        <v>0</v>
      </c>
      <c r="KS74" s="188">
        <v>1020</v>
      </c>
      <c r="KT74" s="188">
        <v>0</v>
      </c>
      <c r="KU74" s="188">
        <v>0</v>
      </c>
      <c r="KV74" s="188">
        <v>0</v>
      </c>
      <c r="KX74" s="188">
        <v>0</v>
      </c>
      <c r="KY74" s="188">
        <v>0</v>
      </c>
      <c r="KZ74" s="188">
        <v>1079</v>
      </c>
      <c r="LA74" s="188">
        <v>840</v>
      </c>
      <c r="LB74" s="188">
        <v>0</v>
      </c>
      <c r="LC74" s="188">
        <v>0</v>
      </c>
      <c r="LD74" s="188">
        <v>2099</v>
      </c>
      <c r="LE74" s="188">
        <v>0</v>
      </c>
      <c r="LF74" s="188">
        <v>0</v>
      </c>
      <c r="LG74" s="188">
        <v>0</v>
      </c>
      <c r="LI74" s="188">
        <v>0</v>
      </c>
      <c r="LJ74" s="188">
        <v>0</v>
      </c>
      <c r="LK74" s="188">
        <v>6627</v>
      </c>
      <c r="LL74" s="188">
        <v>1113</v>
      </c>
      <c r="LM74" s="188">
        <v>0</v>
      </c>
      <c r="LN74" s="188">
        <v>0</v>
      </c>
      <c r="LO74" s="188">
        <v>1060</v>
      </c>
      <c r="LP74" s="188">
        <v>0</v>
      </c>
      <c r="LQ74" s="188">
        <v>0</v>
      </c>
      <c r="LR74" s="188">
        <v>0</v>
      </c>
      <c r="LT74" s="188">
        <v>0</v>
      </c>
      <c r="LU74" s="188">
        <v>0</v>
      </c>
      <c r="LV74" s="188">
        <v>1270</v>
      </c>
      <c r="LW74" s="188">
        <v>2008</v>
      </c>
      <c r="LX74" s="188">
        <v>0</v>
      </c>
      <c r="LY74" s="188">
        <v>0</v>
      </c>
      <c r="LZ74" s="188">
        <v>2161</v>
      </c>
      <c r="MA74" s="188">
        <v>0</v>
      </c>
      <c r="MB74" s="188">
        <v>0</v>
      </c>
      <c r="MC74" s="188">
        <v>0</v>
      </c>
    </row>
    <row r="75" spans="2:341">
      <c r="B75" s="208">
        <f t="shared" si="22"/>
        <v>0</v>
      </c>
      <c r="C75" s="208">
        <f t="shared" si="23"/>
        <v>0</v>
      </c>
      <c r="D75" s="208">
        <f t="shared" si="24"/>
        <v>3967.0666666666666</v>
      </c>
      <c r="E75" s="208">
        <f t="shared" si="25"/>
        <v>1225.1333333333334</v>
      </c>
      <c r="F75" s="208">
        <f t="shared" si="26"/>
        <v>0</v>
      </c>
      <c r="G75" s="208">
        <f t="shared" si="27"/>
        <v>0</v>
      </c>
      <c r="H75" s="208">
        <f t="shared" si="28"/>
        <v>1577.3</v>
      </c>
      <c r="I75" s="208">
        <f t="shared" si="29"/>
        <v>0</v>
      </c>
      <c r="J75" s="208">
        <f t="shared" si="30"/>
        <v>0</v>
      </c>
      <c r="K75" s="208">
        <f t="shared" si="31"/>
        <v>0</v>
      </c>
      <c r="M75" s="188">
        <v>0</v>
      </c>
      <c r="N75" s="188">
        <v>0</v>
      </c>
      <c r="O75" s="188">
        <v>1314</v>
      </c>
      <c r="P75" s="188">
        <v>786</v>
      </c>
      <c r="Q75" s="188">
        <v>0</v>
      </c>
      <c r="R75" s="188">
        <v>0</v>
      </c>
      <c r="S75" s="188">
        <v>2354</v>
      </c>
      <c r="T75" s="188">
        <v>0</v>
      </c>
      <c r="U75" s="188">
        <v>0</v>
      </c>
      <c r="V75" s="188">
        <v>0</v>
      </c>
      <c r="X75" s="188">
        <v>0</v>
      </c>
      <c r="Y75" s="188">
        <v>0</v>
      </c>
      <c r="Z75" s="188">
        <v>2353</v>
      </c>
      <c r="AA75" s="188">
        <v>979</v>
      </c>
      <c r="AB75" s="188">
        <v>0</v>
      </c>
      <c r="AC75" s="188">
        <v>0</v>
      </c>
      <c r="AD75" s="188">
        <v>1233</v>
      </c>
      <c r="AE75" s="188">
        <v>0</v>
      </c>
      <c r="AF75" s="188">
        <v>0</v>
      </c>
      <c r="AG75" s="188">
        <v>0</v>
      </c>
      <c r="AI75" s="188">
        <v>0</v>
      </c>
      <c r="AJ75" s="188">
        <v>0</v>
      </c>
      <c r="AK75" s="188">
        <v>8061</v>
      </c>
      <c r="AL75" s="188">
        <v>1167</v>
      </c>
      <c r="AM75" s="188">
        <v>0</v>
      </c>
      <c r="AN75" s="188">
        <v>0</v>
      </c>
      <c r="AO75" s="188">
        <v>1011</v>
      </c>
      <c r="AP75" s="188">
        <v>0</v>
      </c>
      <c r="AQ75" s="188">
        <v>0</v>
      </c>
      <c r="AR75" s="188">
        <v>0</v>
      </c>
      <c r="AT75" s="188">
        <v>0</v>
      </c>
      <c r="AU75" s="188">
        <v>0</v>
      </c>
      <c r="AV75" s="188">
        <v>1731</v>
      </c>
      <c r="AW75" s="188">
        <v>1233</v>
      </c>
      <c r="AX75" s="188">
        <v>0</v>
      </c>
      <c r="AY75" s="188">
        <v>0</v>
      </c>
      <c r="AZ75" s="188">
        <v>2275</v>
      </c>
      <c r="BA75" s="188">
        <v>0</v>
      </c>
      <c r="BB75" s="188">
        <v>0</v>
      </c>
      <c r="BC75" s="188">
        <v>0</v>
      </c>
      <c r="BE75" s="188">
        <v>0</v>
      </c>
      <c r="BF75" s="188">
        <v>0</v>
      </c>
      <c r="BG75" s="188">
        <v>6833</v>
      </c>
      <c r="BH75" s="188">
        <v>2351</v>
      </c>
      <c r="BI75" s="188">
        <v>0</v>
      </c>
      <c r="BJ75" s="188">
        <v>0</v>
      </c>
      <c r="BK75" s="188">
        <v>1358</v>
      </c>
      <c r="BL75" s="188">
        <v>0</v>
      </c>
      <c r="BM75" s="188">
        <v>0</v>
      </c>
      <c r="BN75" s="188">
        <v>0</v>
      </c>
      <c r="BP75" s="188">
        <v>0</v>
      </c>
      <c r="BQ75" s="188">
        <v>0</v>
      </c>
      <c r="BR75" s="188">
        <v>1059</v>
      </c>
      <c r="BS75" s="188">
        <v>866</v>
      </c>
      <c r="BT75" s="188">
        <v>0</v>
      </c>
      <c r="BU75" s="188">
        <v>0</v>
      </c>
      <c r="BV75" s="188">
        <v>2161</v>
      </c>
      <c r="BW75" s="188">
        <v>0</v>
      </c>
      <c r="BX75" s="188">
        <v>0</v>
      </c>
      <c r="BY75" s="188">
        <v>0</v>
      </c>
      <c r="CA75" s="188">
        <v>0</v>
      </c>
      <c r="CB75" s="188">
        <v>0</v>
      </c>
      <c r="CC75" s="188">
        <v>8149</v>
      </c>
      <c r="CD75" s="188">
        <v>1391</v>
      </c>
      <c r="CE75" s="188">
        <v>0</v>
      </c>
      <c r="CF75" s="188">
        <v>0</v>
      </c>
      <c r="CG75" s="188">
        <v>1076</v>
      </c>
      <c r="CH75" s="188">
        <v>0</v>
      </c>
      <c r="CI75" s="188">
        <v>0</v>
      </c>
      <c r="CJ75" s="188">
        <v>0</v>
      </c>
      <c r="CL75" s="188">
        <v>0</v>
      </c>
      <c r="CM75" s="188">
        <v>0</v>
      </c>
      <c r="CN75" s="188">
        <v>6656</v>
      </c>
      <c r="CO75" s="188">
        <v>2647</v>
      </c>
      <c r="CP75" s="188">
        <v>0</v>
      </c>
      <c r="CQ75" s="188">
        <v>0</v>
      </c>
      <c r="CR75" s="188">
        <v>1137</v>
      </c>
      <c r="CS75" s="188">
        <v>0</v>
      </c>
      <c r="CT75" s="188">
        <v>0</v>
      </c>
      <c r="CU75" s="188">
        <v>0</v>
      </c>
      <c r="CW75" s="188">
        <v>0</v>
      </c>
      <c r="CX75" s="188">
        <v>0</v>
      </c>
      <c r="CY75" s="188">
        <v>2279</v>
      </c>
      <c r="CZ75" s="188">
        <v>1039</v>
      </c>
      <c r="DA75" s="188">
        <v>0</v>
      </c>
      <c r="DB75" s="188">
        <v>0</v>
      </c>
      <c r="DC75" s="188">
        <v>2408</v>
      </c>
      <c r="DD75" s="188">
        <v>0</v>
      </c>
      <c r="DE75" s="188">
        <v>0</v>
      </c>
      <c r="DF75" s="188">
        <v>0</v>
      </c>
      <c r="DH75" s="188">
        <v>0</v>
      </c>
      <c r="DI75" s="188">
        <v>0</v>
      </c>
      <c r="DJ75" s="188">
        <v>2293</v>
      </c>
      <c r="DK75" s="188">
        <v>1170</v>
      </c>
      <c r="DL75" s="188">
        <v>0</v>
      </c>
      <c r="DM75" s="188">
        <v>0</v>
      </c>
      <c r="DN75" s="188">
        <f t="shared" si="32"/>
        <v>0</v>
      </c>
      <c r="DO75" s="188">
        <v>0</v>
      </c>
      <c r="DP75" s="188">
        <v>0</v>
      </c>
      <c r="DQ75" s="188">
        <v>0</v>
      </c>
      <c r="DS75" s="188">
        <v>0</v>
      </c>
      <c r="DT75" s="188">
        <v>0</v>
      </c>
      <c r="DU75" s="188">
        <v>1261</v>
      </c>
      <c r="DV75" s="188">
        <v>677</v>
      </c>
      <c r="DW75" s="188">
        <v>0</v>
      </c>
      <c r="DX75" s="188">
        <v>0</v>
      </c>
      <c r="DY75" s="188">
        <v>1307</v>
      </c>
      <c r="DZ75" s="188">
        <v>0</v>
      </c>
      <c r="EA75" s="188">
        <v>0</v>
      </c>
      <c r="EB75" s="188">
        <v>0</v>
      </c>
      <c r="ED75" s="188">
        <v>0</v>
      </c>
      <c r="EE75" s="188">
        <v>0</v>
      </c>
      <c r="EF75" s="188">
        <v>908</v>
      </c>
      <c r="EG75" s="188">
        <v>506</v>
      </c>
      <c r="EH75" s="188">
        <v>0</v>
      </c>
      <c r="EI75" s="188">
        <v>0</v>
      </c>
      <c r="EJ75" s="188">
        <v>2444</v>
      </c>
      <c r="EK75" s="188">
        <v>0</v>
      </c>
      <c r="EL75" s="188">
        <v>0</v>
      </c>
      <c r="EM75" s="188">
        <v>0</v>
      </c>
      <c r="EO75" s="188">
        <v>0</v>
      </c>
      <c r="EP75" s="188">
        <v>0</v>
      </c>
      <c r="EQ75" s="188">
        <v>5412</v>
      </c>
      <c r="ER75" s="188">
        <v>908</v>
      </c>
      <c r="ES75" s="188">
        <v>0</v>
      </c>
      <c r="ET75" s="188">
        <v>0</v>
      </c>
      <c r="EU75" s="188">
        <v>1760</v>
      </c>
      <c r="EV75" s="188">
        <v>0</v>
      </c>
      <c r="EW75" s="188">
        <v>0</v>
      </c>
      <c r="EX75" s="188">
        <v>0</v>
      </c>
      <c r="EZ75" s="188">
        <v>0</v>
      </c>
      <c r="FA75" s="188">
        <v>0</v>
      </c>
      <c r="FB75" s="188">
        <v>4939</v>
      </c>
      <c r="FC75" s="188">
        <v>1643</v>
      </c>
      <c r="FD75" s="188">
        <v>0</v>
      </c>
      <c r="FE75" s="188">
        <v>0</v>
      </c>
      <c r="FF75" s="188">
        <v>1075</v>
      </c>
      <c r="FG75" s="188">
        <v>0</v>
      </c>
      <c r="FH75" s="188">
        <v>0</v>
      </c>
      <c r="FI75" s="188">
        <v>0</v>
      </c>
      <c r="FK75" s="188">
        <v>0</v>
      </c>
      <c r="FL75" s="188">
        <v>0</v>
      </c>
      <c r="FM75" s="188">
        <v>5920</v>
      </c>
      <c r="FN75" s="188">
        <v>1607</v>
      </c>
      <c r="FO75" s="188">
        <v>0</v>
      </c>
      <c r="FP75" s="188">
        <v>0</v>
      </c>
      <c r="FQ75" s="188">
        <v>1116</v>
      </c>
      <c r="FR75" s="188">
        <v>0</v>
      </c>
      <c r="FS75" s="188">
        <v>0</v>
      </c>
      <c r="FT75" s="188">
        <v>0</v>
      </c>
      <c r="FV75" s="188">
        <v>0</v>
      </c>
      <c r="FW75" s="188">
        <v>0</v>
      </c>
      <c r="FX75" s="188">
        <v>1378</v>
      </c>
      <c r="FY75" s="188">
        <v>676</v>
      </c>
      <c r="FZ75" s="188">
        <v>0</v>
      </c>
      <c r="GA75" s="188">
        <v>0</v>
      </c>
      <c r="GB75" s="188">
        <v>1499</v>
      </c>
      <c r="GC75" s="188">
        <v>0</v>
      </c>
      <c r="GD75" s="188">
        <v>0</v>
      </c>
      <c r="GE75" s="188">
        <v>0</v>
      </c>
      <c r="GG75" s="188">
        <v>0</v>
      </c>
      <c r="GH75" s="188">
        <v>0</v>
      </c>
      <c r="GI75" s="188">
        <v>7607</v>
      </c>
      <c r="GJ75" s="188">
        <v>986</v>
      </c>
      <c r="GK75" s="188">
        <v>0</v>
      </c>
      <c r="GL75" s="188">
        <v>0</v>
      </c>
      <c r="GM75" s="188">
        <v>1331</v>
      </c>
      <c r="GN75" s="188">
        <v>0</v>
      </c>
      <c r="GO75" s="188">
        <v>0</v>
      </c>
      <c r="GP75" s="188">
        <v>0</v>
      </c>
      <c r="GR75" s="188">
        <v>0</v>
      </c>
      <c r="GS75" s="188">
        <v>0</v>
      </c>
      <c r="GT75" s="188">
        <v>1672</v>
      </c>
      <c r="GU75" s="188">
        <v>847</v>
      </c>
      <c r="GV75" s="188">
        <v>0</v>
      </c>
      <c r="GW75" s="188">
        <v>0</v>
      </c>
      <c r="GX75" s="188">
        <v>1539</v>
      </c>
      <c r="GY75" s="188">
        <v>0</v>
      </c>
      <c r="GZ75" s="188">
        <v>0</v>
      </c>
      <c r="HA75" s="188">
        <v>0</v>
      </c>
      <c r="HC75" s="188">
        <v>0</v>
      </c>
      <c r="HD75" s="188">
        <v>0</v>
      </c>
      <c r="HE75" s="188">
        <v>1581</v>
      </c>
      <c r="HF75" s="188">
        <v>492</v>
      </c>
      <c r="HG75" s="188">
        <v>0</v>
      </c>
      <c r="HH75" s="188">
        <v>0</v>
      </c>
      <c r="HI75" s="188">
        <v>1914</v>
      </c>
      <c r="HJ75" s="188">
        <v>0</v>
      </c>
      <c r="HK75" s="188">
        <v>0</v>
      </c>
      <c r="HL75" s="188">
        <v>0</v>
      </c>
      <c r="HN75" s="188">
        <v>0</v>
      </c>
      <c r="HO75" s="188">
        <v>0</v>
      </c>
      <c r="HP75" s="188">
        <v>1211</v>
      </c>
      <c r="HQ75" s="188">
        <v>354</v>
      </c>
      <c r="HR75" s="188">
        <v>0</v>
      </c>
      <c r="HS75" s="188">
        <v>0</v>
      </c>
      <c r="HT75" s="188">
        <v>2265</v>
      </c>
      <c r="HU75" s="188">
        <v>0</v>
      </c>
      <c r="HV75" s="188">
        <v>0</v>
      </c>
      <c r="HW75" s="188">
        <v>0</v>
      </c>
      <c r="HY75" s="188">
        <v>0</v>
      </c>
      <c r="HZ75" s="188">
        <v>0</v>
      </c>
      <c r="IA75" s="188">
        <v>6489</v>
      </c>
      <c r="IB75" s="188">
        <v>2182</v>
      </c>
      <c r="IC75" s="188">
        <v>0</v>
      </c>
      <c r="ID75" s="188">
        <v>0</v>
      </c>
      <c r="IE75" s="188">
        <v>1398</v>
      </c>
      <c r="IF75" s="188">
        <v>0</v>
      </c>
      <c r="IG75" s="188">
        <v>0</v>
      </c>
      <c r="IH75" s="188">
        <v>0</v>
      </c>
      <c r="IJ75" s="188">
        <v>0</v>
      </c>
      <c r="IK75" s="188">
        <v>0</v>
      </c>
      <c r="IL75" s="188">
        <v>1506</v>
      </c>
      <c r="IM75" s="188">
        <v>896</v>
      </c>
      <c r="IN75" s="188">
        <v>0</v>
      </c>
      <c r="IO75" s="188">
        <v>0</v>
      </c>
      <c r="IP75" s="188">
        <v>2130</v>
      </c>
      <c r="IQ75" s="188">
        <v>0</v>
      </c>
      <c r="IR75" s="188">
        <v>0</v>
      </c>
      <c r="IS75" s="188">
        <v>0</v>
      </c>
      <c r="IU75" s="188">
        <v>0</v>
      </c>
      <c r="IV75" s="188">
        <v>0</v>
      </c>
      <c r="IW75" s="188">
        <v>6168</v>
      </c>
      <c r="IX75" s="188">
        <v>1551</v>
      </c>
      <c r="IY75" s="188">
        <v>0</v>
      </c>
      <c r="IZ75" s="188">
        <v>0</v>
      </c>
      <c r="JA75" s="188">
        <v>1407</v>
      </c>
      <c r="JB75" s="188">
        <v>0</v>
      </c>
      <c r="JC75" s="188">
        <v>0</v>
      </c>
      <c r="JD75" s="188">
        <v>0</v>
      </c>
      <c r="JF75" s="188">
        <v>0</v>
      </c>
      <c r="JG75" s="188">
        <v>0</v>
      </c>
      <c r="JH75" s="188">
        <v>6746</v>
      </c>
      <c r="JI75" s="188">
        <v>2890</v>
      </c>
      <c r="JJ75" s="188">
        <v>0</v>
      </c>
      <c r="JK75" s="188">
        <v>0</v>
      </c>
      <c r="JL75" s="188">
        <v>1096</v>
      </c>
      <c r="JM75" s="188">
        <v>0</v>
      </c>
      <c r="JN75" s="188">
        <v>0</v>
      </c>
      <c r="JO75" s="188">
        <v>0</v>
      </c>
      <c r="JQ75" s="188">
        <v>0</v>
      </c>
      <c r="JR75" s="188">
        <v>0</v>
      </c>
      <c r="JS75" s="188">
        <v>1278</v>
      </c>
      <c r="JT75" s="188">
        <v>537</v>
      </c>
      <c r="JU75" s="188">
        <v>0</v>
      </c>
      <c r="JV75" s="188">
        <v>0</v>
      </c>
      <c r="JW75" s="188">
        <v>2346</v>
      </c>
      <c r="JX75" s="188">
        <v>0</v>
      </c>
      <c r="JY75" s="188">
        <v>0</v>
      </c>
      <c r="JZ75" s="188">
        <v>0</v>
      </c>
      <c r="KB75" s="188">
        <v>0</v>
      </c>
      <c r="KC75" s="188">
        <v>0</v>
      </c>
      <c r="KD75" s="188">
        <v>8123</v>
      </c>
      <c r="KE75" s="188">
        <v>1384</v>
      </c>
      <c r="KF75" s="188">
        <v>0</v>
      </c>
      <c r="KG75" s="188">
        <v>0</v>
      </c>
      <c r="KH75" s="188">
        <v>1307</v>
      </c>
      <c r="KI75" s="188">
        <v>0</v>
      </c>
      <c r="KJ75" s="188">
        <v>0</v>
      </c>
      <c r="KK75" s="188">
        <v>0</v>
      </c>
      <c r="KM75" s="188">
        <v>0</v>
      </c>
      <c r="KN75" s="188">
        <v>0</v>
      </c>
      <c r="KO75" s="188">
        <v>7065</v>
      </c>
      <c r="KP75" s="188">
        <v>1061</v>
      </c>
      <c r="KQ75" s="188">
        <v>0</v>
      </c>
      <c r="KR75" s="188">
        <v>0</v>
      </c>
      <c r="KS75" s="188">
        <v>1020</v>
      </c>
      <c r="KT75" s="188">
        <v>0</v>
      </c>
      <c r="KU75" s="188">
        <v>0</v>
      </c>
      <c r="KV75" s="188">
        <v>0</v>
      </c>
      <c r="KX75" s="188">
        <v>0</v>
      </c>
      <c r="KY75" s="188">
        <v>0</v>
      </c>
      <c r="KZ75" s="188">
        <v>1107</v>
      </c>
      <c r="LA75" s="188">
        <v>817</v>
      </c>
      <c r="LB75" s="188">
        <v>0</v>
      </c>
      <c r="LC75" s="188">
        <v>0</v>
      </c>
      <c r="LD75" s="188">
        <v>2118</v>
      </c>
      <c r="LE75" s="188">
        <v>0</v>
      </c>
      <c r="LF75" s="188">
        <v>0</v>
      </c>
      <c r="LG75" s="188">
        <v>0</v>
      </c>
      <c r="LI75" s="188">
        <v>0</v>
      </c>
      <c r="LJ75" s="188">
        <v>0</v>
      </c>
      <c r="LK75" s="188">
        <v>6638</v>
      </c>
      <c r="LL75" s="188">
        <v>1103</v>
      </c>
      <c r="LM75" s="188">
        <v>0</v>
      </c>
      <c r="LN75" s="188">
        <v>0</v>
      </c>
      <c r="LO75" s="188">
        <v>1060</v>
      </c>
      <c r="LP75" s="188">
        <v>0</v>
      </c>
      <c r="LQ75" s="188">
        <v>0</v>
      </c>
      <c r="LR75" s="188">
        <v>0</v>
      </c>
      <c r="LT75" s="188">
        <v>0</v>
      </c>
      <c r="LU75" s="188">
        <v>0</v>
      </c>
      <c r="LV75" s="188">
        <v>1275</v>
      </c>
      <c r="LW75" s="188">
        <v>2008</v>
      </c>
      <c r="LX75" s="188">
        <v>0</v>
      </c>
      <c r="LY75" s="188">
        <v>0</v>
      </c>
      <c r="LZ75" s="188">
        <v>2174</v>
      </c>
      <c r="MA75" s="188">
        <v>0</v>
      </c>
      <c r="MB75" s="188">
        <v>0</v>
      </c>
      <c r="MC75" s="188">
        <v>0</v>
      </c>
    </row>
    <row r="76" spans="2:341">
      <c r="B76" s="208">
        <f t="shared" si="22"/>
        <v>0</v>
      </c>
      <c r="C76" s="208">
        <f t="shared" si="23"/>
        <v>0</v>
      </c>
      <c r="D76" s="208">
        <f t="shared" si="24"/>
        <v>3961.3</v>
      </c>
      <c r="E76" s="208">
        <f t="shared" si="25"/>
        <v>1229.9333333333334</v>
      </c>
      <c r="F76" s="208">
        <f t="shared" si="26"/>
        <v>0</v>
      </c>
      <c r="G76" s="208">
        <f t="shared" si="27"/>
        <v>0</v>
      </c>
      <c r="H76" s="208">
        <f t="shared" si="28"/>
        <v>1584.0333333333333</v>
      </c>
      <c r="I76" s="208">
        <f t="shared" si="29"/>
        <v>0</v>
      </c>
      <c r="J76" s="208">
        <f t="shared" si="30"/>
        <v>0</v>
      </c>
      <c r="K76" s="208">
        <f t="shared" si="31"/>
        <v>0</v>
      </c>
      <c r="M76" s="188">
        <v>0</v>
      </c>
      <c r="N76" s="188">
        <v>0</v>
      </c>
      <c r="O76" s="188">
        <v>1267</v>
      </c>
      <c r="P76" s="188">
        <v>784</v>
      </c>
      <c r="Q76" s="188">
        <v>0</v>
      </c>
      <c r="R76" s="188">
        <v>0</v>
      </c>
      <c r="S76" s="188">
        <v>2386</v>
      </c>
      <c r="T76" s="188">
        <v>0</v>
      </c>
      <c r="U76" s="188">
        <v>0</v>
      </c>
      <c r="V76" s="188">
        <v>0</v>
      </c>
      <c r="X76" s="188">
        <v>0</v>
      </c>
      <c r="Y76" s="188">
        <v>0</v>
      </c>
      <c r="Z76" s="188">
        <v>2378</v>
      </c>
      <c r="AA76" s="188">
        <v>966</v>
      </c>
      <c r="AB76" s="188">
        <v>0</v>
      </c>
      <c r="AC76" s="188">
        <v>0</v>
      </c>
      <c r="AD76" s="188">
        <v>1233</v>
      </c>
      <c r="AE76" s="188">
        <v>0</v>
      </c>
      <c r="AF76" s="188">
        <v>0</v>
      </c>
      <c r="AG76" s="188">
        <v>0</v>
      </c>
      <c r="AI76" s="188">
        <v>0</v>
      </c>
      <c r="AJ76" s="188">
        <v>0</v>
      </c>
      <c r="AK76" s="188">
        <v>8065</v>
      </c>
      <c r="AL76" s="188">
        <v>1174</v>
      </c>
      <c r="AM76" s="188">
        <v>0</v>
      </c>
      <c r="AN76" s="188">
        <v>0</v>
      </c>
      <c r="AO76" s="188">
        <v>1011</v>
      </c>
      <c r="AP76" s="188">
        <v>0</v>
      </c>
      <c r="AQ76" s="188">
        <v>0</v>
      </c>
      <c r="AR76" s="188">
        <v>0</v>
      </c>
      <c r="AT76" s="188">
        <v>0</v>
      </c>
      <c r="AU76" s="188">
        <v>0</v>
      </c>
      <c r="AV76" s="188">
        <v>1735</v>
      </c>
      <c r="AW76" s="188">
        <v>1253</v>
      </c>
      <c r="AX76" s="188">
        <v>0</v>
      </c>
      <c r="AY76" s="188">
        <v>0</v>
      </c>
      <c r="AZ76" s="188">
        <v>2300</v>
      </c>
      <c r="BA76" s="188">
        <v>0</v>
      </c>
      <c r="BB76" s="188">
        <v>0</v>
      </c>
      <c r="BC76" s="188">
        <v>0</v>
      </c>
      <c r="BE76" s="188">
        <v>0</v>
      </c>
      <c r="BF76" s="188">
        <v>0</v>
      </c>
      <c r="BG76" s="188">
        <v>6871</v>
      </c>
      <c r="BH76" s="188">
        <v>2390</v>
      </c>
      <c r="BI76" s="188">
        <v>0</v>
      </c>
      <c r="BJ76" s="188">
        <v>0</v>
      </c>
      <c r="BK76" s="188">
        <v>1358</v>
      </c>
      <c r="BL76" s="188">
        <v>0</v>
      </c>
      <c r="BM76" s="188">
        <v>0</v>
      </c>
      <c r="BN76" s="188">
        <v>0</v>
      </c>
      <c r="BP76" s="188">
        <v>0</v>
      </c>
      <c r="BQ76" s="188">
        <v>0</v>
      </c>
      <c r="BR76" s="188">
        <v>1053</v>
      </c>
      <c r="BS76" s="188">
        <v>853</v>
      </c>
      <c r="BT76" s="188">
        <v>0</v>
      </c>
      <c r="BU76" s="188">
        <v>0</v>
      </c>
      <c r="BV76" s="188">
        <v>2185</v>
      </c>
      <c r="BW76" s="188">
        <v>0</v>
      </c>
      <c r="BX76" s="188">
        <v>0</v>
      </c>
      <c r="BY76" s="188">
        <v>0</v>
      </c>
      <c r="CA76" s="188">
        <v>0</v>
      </c>
      <c r="CB76" s="188">
        <v>0</v>
      </c>
      <c r="CC76" s="188">
        <v>8054</v>
      </c>
      <c r="CD76" s="188">
        <v>1426</v>
      </c>
      <c r="CE76" s="188">
        <v>0</v>
      </c>
      <c r="CF76" s="188">
        <v>0</v>
      </c>
      <c r="CG76" s="188">
        <v>1076</v>
      </c>
      <c r="CH76" s="188">
        <v>0</v>
      </c>
      <c r="CI76" s="188">
        <v>0</v>
      </c>
      <c r="CJ76" s="188">
        <v>0</v>
      </c>
      <c r="CL76" s="188">
        <v>0</v>
      </c>
      <c r="CM76" s="188">
        <v>0</v>
      </c>
      <c r="CN76" s="188">
        <v>6633</v>
      </c>
      <c r="CO76" s="188">
        <v>2639</v>
      </c>
      <c r="CP76" s="188">
        <v>0</v>
      </c>
      <c r="CQ76" s="188">
        <v>0</v>
      </c>
      <c r="CR76" s="188">
        <v>1137</v>
      </c>
      <c r="CS76" s="188">
        <v>0</v>
      </c>
      <c r="CT76" s="188">
        <v>0</v>
      </c>
      <c r="CU76" s="188">
        <v>0</v>
      </c>
      <c r="CW76" s="188">
        <v>0</v>
      </c>
      <c r="CX76" s="188">
        <v>0</v>
      </c>
      <c r="CY76" s="188">
        <v>2278</v>
      </c>
      <c r="CZ76" s="188">
        <v>1075</v>
      </c>
      <c r="DA76" s="188">
        <v>0</v>
      </c>
      <c r="DB76" s="188">
        <v>0</v>
      </c>
      <c r="DC76" s="188">
        <v>2438</v>
      </c>
      <c r="DD76" s="188">
        <v>0</v>
      </c>
      <c r="DE76" s="188">
        <v>0</v>
      </c>
      <c r="DF76" s="188">
        <v>0</v>
      </c>
      <c r="DH76" s="188">
        <v>0</v>
      </c>
      <c r="DI76" s="188">
        <v>0</v>
      </c>
      <c r="DJ76" s="188">
        <v>2314</v>
      </c>
      <c r="DK76" s="188">
        <v>1181</v>
      </c>
      <c r="DL76" s="188">
        <v>0</v>
      </c>
      <c r="DM76" s="188">
        <v>0</v>
      </c>
      <c r="DN76" s="188">
        <f t="shared" si="32"/>
        <v>0</v>
      </c>
      <c r="DO76" s="188">
        <v>0</v>
      </c>
      <c r="DP76" s="188">
        <v>0</v>
      </c>
      <c r="DQ76" s="188">
        <v>0</v>
      </c>
      <c r="DS76" s="188">
        <v>0</v>
      </c>
      <c r="DT76" s="188">
        <v>0</v>
      </c>
      <c r="DU76" s="188">
        <v>1182</v>
      </c>
      <c r="DV76" s="188">
        <v>655</v>
      </c>
      <c r="DW76" s="188">
        <v>0</v>
      </c>
      <c r="DX76" s="188">
        <v>0</v>
      </c>
      <c r="DY76" s="188">
        <v>1307</v>
      </c>
      <c r="DZ76" s="188">
        <v>0</v>
      </c>
      <c r="EA76" s="188">
        <v>0</v>
      </c>
      <c r="EB76" s="188">
        <v>0</v>
      </c>
      <c r="ED76" s="188">
        <v>0</v>
      </c>
      <c r="EE76" s="188">
        <v>0</v>
      </c>
      <c r="EF76" s="188">
        <v>881</v>
      </c>
      <c r="EG76" s="188">
        <v>510</v>
      </c>
      <c r="EH76" s="188">
        <v>0</v>
      </c>
      <c r="EI76" s="188">
        <v>0</v>
      </c>
      <c r="EJ76" s="188">
        <v>2479</v>
      </c>
      <c r="EK76" s="188">
        <v>0</v>
      </c>
      <c r="EL76" s="188">
        <v>0</v>
      </c>
      <c r="EM76" s="188">
        <v>0</v>
      </c>
      <c r="EO76" s="188">
        <v>0</v>
      </c>
      <c r="EP76" s="188">
        <v>0</v>
      </c>
      <c r="EQ76" s="188">
        <v>5424</v>
      </c>
      <c r="ER76" s="188">
        <v>897</v>
      </c>
      <c r="ES76" s="188">
        <v>0</v>
      </c>
      <c r="ET76" s="188">
        <v>0</v>
      </c>
      <c r="EU76" s="188">
        <v>1781</v>
      </c>
      <c r="EV76" s="188">
        <v>0</v>
      </c>
      <c r="EW76" s="188">
        <v>0</v>
      </c>
      <c r="EX76" s="188">
        <v>0</v>
      </c>
      <c r="EZ76" s="188">
        <v>0</v>
      </c>
      <c r="FA76" s="188">
        <v>0</v>
      </c>
      <c r="FB76" s="188">
        <v>4942</v>
      </c>
      <c r="FC76" s="188">
        <v>1650</v>
      </c>
      <c r="FD76" s="188">
        <v>0</v>
      </c>
      <c r="FE76" s="188">
        <v>0</v>
      </c>
      <c r="FF76" s="188">
        <v>1075</v>
      </c>
      <c r="FG76" s="188">
        <v>0</v>
      </c>
      <c r="FH76" s="188">
        <v>0</v>
      </c>
      <c r="FI76" s="188">
        <v>0</v>
      </c>
      <c r="FK76" s="188">
        <v>0</v>
      </c>
      <c r="FL76" s="188">
        <v>0</v>
      </c>
      <c r="FM76" s="188">
        <v>5958</v>
      </c>
      <c r="FN76" s="188">
        <v>1595</v>
      </c>
      <c r="FO76" s="188">
        <v>0</v>
      </c>
      <c r="FP76" s="188">
        <v>0</v>
      </c>
      <c r="FQ76" s="188">
        <v>1116</v>
      </c>
      <c r="FR76" s="188">
        <v>0</v>
      </c>
      <c r="FS76" s="188">
        <v>0</v>
      </c>
      <c r="FT76" s="188">
        <v>0</v>
      </c>
      <c r="FV76" s="188">
        <v>0</v>
      </c>
      <c r="FW76" s="188">
        <v>0</v>
      </c>
      <c r="FX76" s="188">
        <v>1392</v>
      </c>
      <c r="FY76" s="188">
        <v>719</v>
      </c>
      <c r="FZ76" s="188">
        <v>0</v>
      </c>
      <c r="GA76" s="188">
        <v>0</v>
      </c>
      <c r="GB76" s="188">
        <v>1499</v>
      </c>
      <c r="GC76" s="188">
        <v>0</v>
      </c>
      <c r="GD76" s="188">
        <v>0</v>
      </c>
      <c r="GE76" s="188">
        <v>0</v>
      </c>
      <c r="GG76" s="188">
        <v>0</v>
      </c>
      <c r="GH76" s="188">
        <v>0</v>
      </c>
      <c r="GI76" s="188">
        <v>7608</v>
      </c>
      <c r="GJ76" s="188">
        <v>993</v>
      </c>
      <c r="GK76" s="188">
        <v>0</v>
      </c>
      <c r="GL76" s="188">
        <v>0</v>
      </c>
      <c r="GM76" s="188">
        <v>1331</v>
      </c>
      <c r="GN76" s="188">
        <v>0</v>
      </c>
      <c r="GO76" s="188">
        <v>0</v>
      </c>
      <c r="GP76" s="188">
        <v>0</v>
      </c>
      <c r="GR76" s="188">
        <v>0</v>
      </c>
      <c r="GS76" s="188">
        <v>0</v>
      </c>
      <c r="GT76" s="188">
        <v>1720</v>
      </c>
      <c r="GU76" s="188">
        <v>917</v>
      </c>
      <c r="GV76" s="188">
        <v>0</v>
      </c>
      <c r="GW76" s="188">
        <v>0</v>
      </c>
      <c r="GX76" s="188">
        <v>1542</v>
      </c>
      <c r="GY76" s="188">
        <v>0</v>
      </c>
      <c r="GZ76" s="188">
        <v>0</v>
      </c>
      <c r="HA76" s="188">
        <v>0</v>
      </c>
      <c r="HC76" s="188">
        <v>0</v>
      </c>
      <c r="HD76" s="188">
        <v>0</v>
      </c>
      <c r="HE76" s="188">
        <v>1591</v>
      </c>
      <c r="HF76" s="188">
        <v>487</v>
      </c>
      <c r="HG76" s="188">
        <v>0</v>
      </c>
      <c r="HH76" s="188">
        <v>0</v>
      </c>
      <c r="HI76" s="188">
        <v>1945</v>
      </c>
      <c r="HJ76" s="188">
        <v>0</v>
      </c>
      <c r="HK76" s="188">
        <v>0</v>
      </c>
      <c r="HL76" s="188">
        <v>0</v>
      </c>
      <c r="HN76" s="188">
        <v>0</v>
      </c>
      <c r="HO76" s="188">
        <v>0</v>
      </c>
      <c r="HP76" s="188">
        <v>1179</v>
      </c>
      <c r="HQ76" s="188">
        <v>328</v>
      </c>
      <c r="HR76" s="188">
        <v>0</v>
      </c>
      <c r="HS76" s="188">
        <v>0</v>
      </c>
      <c r="HT76" s="188">
        <v>2263</v>
      </c>
      <c r="HU76" s="188">
        <v>0</v>
      </c>
      <c r="HV76" s="188">
        <v>0</v>
      </c>
      <c r="HW76" s="188">
        <v>0</v>
      </c>
      <c r="HY76" s="188">
        <v>0</v>
      </c>
      <c r="HZ76" s="188">
        <v>0</v>
      </c>
      <c r="IA76" s="188">
        <v>6459</v>
      </c>
      <c r="IB76" s="188">
        <v>2170</v>
      </c>
      <c r="IC76" s="188">
        <v>0</v>
      </c>
      <c r="ID76" s="188">
        <v>0</v>
      </c>
      <c r="IE76" s="188">
        <v>1398</v>
      </c>
      <c r="IF76" s="188">
        <v>0</v>
      </c>
      <c r="IG76" s="188">
        <v>0</v>
      </c>
      <c r="IH76" s="188">
        <v>0</v>
      </c>
      <c r="IJ76" s="188">
        <v>0</v>
      </c>
      <c r="IK76" s="188">
        <v>0</v>
      </c>
      <c r="IL76" s="188">
        <v>1477</v>
      </c>
      <c r="IM76" s="188">
        <v>895</v>
      </c>
      <c r="IN76" s="188">
        <v>0</v>
      </c>
      <c r="IO76" s="188">
        <v>0</v>
      </c>
      <c r="IP76" s="188">
        <v>2120</v>
      </c>
      <c r="IQ76" s="188">
        <v>0</v>
      </c>
      <c r="IR76" s="188">
        <v>0</v>
      </c>
      <c r="IS76" s="188">
        <v>0</v>
      </c>
      <c r="IU76" s="188">
        <v>0</v>
      </c>
      <c r="IV76" s="188">
        <v>0</v>
      </c>
      <c r="IW76" s="188">
        <v>6148</v>
      </c>
      <c r="IX76" s="188">
        <v>1567</v>
      </c>
      <c r="IY76" s="188">
        <v>0</v>
      </c>
      <c r="IZ76" s="188">
        <v>0</v>
      </c>
      <c r="JA76" s="188">
        <v>1407</v>
      </c>
      <c r="JB76" s="188">
        <v>0</v>
      </c>
      <c r="JC76" s="188">
        <v>0</v>
      </c>
      <c r="JD76" s="188">
        <v>0</v>
      </c>
      <c r="JF76" s="188">
        <v>0</v>
      </c>
      <c r="JG76" s="188">
        <v>0</v>
      </c>
      <c r="JH76" s="188">
        <v>6752</v>
      </c>
      <c r="JI76" s="188">
        <v>2893</v>
      </c>
      <c r="JJ76" s="188">
        <v>0</v>
      </c>
      <c r="JK76" s="188">
        <v>0</v>
      </c>
      <c r="JL76" s="188">
        <v>1096</v>
      </c>
      <c r="JM76" s="188">
        <v>0</v>
      </c>
      <c r="JN76" s="188">
        <v>0</v>
      </c>
      <c r="JO76" s="188">
        <v>0</v>
      </c>
      <c r="JQ76" s="188">
        <v>0</v>
      </c>
      <c r="JR76" s="188">
        <v>0</v>
      </c>
      <c r="JS76" s="188">
        <v>1305</v>
      </c>
      <c r="JT76" s="188">
        <v>540</v>
      </c>
      <c r="JU76" s="188">
        <v>0</v>
      </c>
      <c r="JV76" s="188">
        <v>0</v>
      </c>
      <c r="JW76" s="188">
        <v>2348</v>
      </c>
      <c r="JX76" s="188">
        <v>0</v>
      </c>
      <c r="JY76" s="188">
        <v>0</v>
      </c>
      <c r="JZ76" s="188">
        <v>0</v>
      </c>
      <c r="KB76" s="188">
        <v>0</v>
      </c>
      <c r="KC76" s="188">
        <v>0</v>
      </c>
      <c r="KD76" s="188">
        <v>8122</v>
      </c>
      <c r="KE76" s="188">
        <v>1376</v>
      </c>
      <c r="KF76" s="188">
        <v>0</v>
      </c>
      <c r="KG76" s="188">
        <v>0</v>
      </c>
      <c r="KH76" s="188">
        <v>1307</v>
      </c>
      <c r="KI76" s="188">
        <v>0</v>
      </c>
      <c r="KJ76" s="188">
        <v>0</v>
      </c>
      <c r="KK76" s="188">
        <v>0</v>
      </c>
      <c r="KM76" s="188">
        <v>0</v>
      </c>
      <c r="KN76" s="188">
        <v>0</v>
      </c>
      <c r="KO76" s="188">
        <v>7073</v>
      </c>
      <c r="KP76" s="188">
        <v>1046</v>
      </c>
      <c r="KQ76" s="188">
        <v>0</v>
      </c>
      <c r="KR76" s="188">
        <v>0</v>
      </c>
      <c r="KS76" s="188">
        <v>1020</v>
      </c>
      <c r="KT76" s="188">
        <v>0</v>
      </c>
      <c r="KU76" s="188">
        <v>0</v>
      </c>
      <c r="KV76" s="188">
        <v>0</v>
      </c>
      <c r="KX76" s="188">
        <v>0</v>
      </c>
      <c r="KY76" s="188">
        <v>0</v>
      </c>
      <c r="KZ76" s="188">
        <v>1115</v>
      </c>
      <c r="LA76" s="188">
        <v>818</v>
      </c>
      <c r="LB76" s="188">
        <v>0</v>
      </c>
      <c r="LC76" s="188">
        <v>0</v>
      </c>
      <c r="LD76" s="188">
        <v>2102</v>
      </c>
      <c r="LE76" s="188">
        <v>0</v>
      </c>
      <c r="LF76" s="188">
        <v>0</v>
      </c>
      <c r="LG76" s="188">
        <v>0</v>
      </c>
      <c r="LI76" s="188">
        <v>0</v>
      </c>
      <c r="LJ76" s="188">
        <v>0</v>
      </c>
      <c r="LK76" s="188">
        <v>6593</v>
      </c>
      <c r="LL76" s="188">
        <v>1086</v>
      </c>
      <c r="LM76" s="188">
        <v>0</v>
      </c>
      <c r="LN76" s="188">
        <v>0</v>
      </c>
      <c r="LO76" s="188">
        <v>1060</v>
      </c>
      <c r="LP76" s="188">
        <v>0</v>
      </c>
      <c r="LQ76" s="188">
        <v>0</v>
      </c>
      <c r="LR76" s="188">
        <v>0</v>
      </c>
      <c r="LT76" s="188">
        <v>0</v>
      </c>
      <c r="LU76" s="188">
        <v>0</v>
      </c>
      <c r="LV76" s="188">
        <v>1270</v>
      </c>
      <c r="LW76" s="188">
        <v>2015</v>
      </c>
      <c r="LX76" s="188">
        <v>0</v>
      </c>
      <c r="LY76" s="188">
        <v>0</v>
      </c>
      <c r="LZ76" s="188">
        <v>2201</v>
      </c>
      <c r="MA76" s="188">
        <v>0</v>
      </c>
      <c r="MB76" s="188">
        <v>0</v>
      </c>
      <c r="MC76" s="188">
        <v>0</v>
      </c>
    </row>
    <row r="77" spans="2:341">
      <c r="B77" s="208">
        <f t="shared" si="22"/>
        <v>0</v>
      </c>
      <c r="C77" s="208">
        <f t="shared" si="23"/>
        <v>0</v>
      </c>
      <c r="D77" s="208">
        <f t="shared" si="24"/>
        <v>3949.6666666666665</v>
      </c>
      <c r="E77" s="208">
        <f t="shared" si="25"/>
        <v>1224.4333333333334</v>
      </c>
      <c r="F77" s="208">
        <f t="shared" si="26"/>
        <v>0</v>
      </c>
      <c r="G77" s="208">
        <f t="shared" si="27"/>
        <v>0</v>
      </c>
      <c r="H77" s="208">
        <f t="shared" si="28"/>
        <v>1587.1333333333334</v>
      </c>
      <c r="I77" s="208">
        <f t="shared" si="29"/>
        <v>0</v>
      </c>
      <c r="J77" s="208">
        <f t="shared" si="30"/>
        <v>0</v>
      </c>
      <c r="K77" s="208">
        <f t="shared" si="31"/>
        <v>0</v>
      </c>
      <c r="M77" s="188">
        <v>0</v>
      </c>
      <c r="N77" s="188">
        <v>0</v>
      </c>
      <c r="O77" s="188">
        <v>1204</v>
      </c>
      <c r="P77" s="188">
        <v>787</v>
      </c>
      <c r="Q77" s="188">
        <v>0</v>
      </c>
      <c r="R77" s="188">
        <v>0</v>
      </c>
      <c r="S77" s="188">
        <v>2402</v>
      </c>
      <c r="T77" s="188">
        <v>0</v>
      </c>
      <c r="U77" s="188">
        <v>0</v>
      </c>
      <c r="V77" s="188">
        <v>0</v>
      </c>
      <c r="X77" s="188">
        <v>0</v>
      </c>
      <c r="Y77" s="188">
        <v>0</v>
      </c>
      <c r="Z77" s="188">
        <v>2374</v>
      </c>
      <c r="AA77" s="188">
        <v>951</v>
      </c>
      <c r="AB77" s="188">
        <v>0</v>
      </c>
      <c r="AC77" s="188">
        <v>0</v>
      </c>
      <c r="AD77" s="188">
        <v>1233</v>
      </c>
      <c r="AE77" s="188">
        <v>0</v>
      </c>
      <c r="AF77" s="188">
        <v>0</v>
      </c>
      <c r="AG77" s="188">
        <v>0</v>
      </c>
      <c r="AI77" s="188">
        <v>0</v>
      </c>
      <c r="AJ77" s="188">
        <v>0</v>
      </c>
      <c r="AK77" s="188">
        <v>8085</v>
      </c>
      <c r="AL77" s="188">
        <v>1177</v>
      </c>
      <c r="AM77" s="188">
        <v>0</v>
      </c>
      <c r="AN77" s="188">
        <v>0</v>
      </c>
      <c r="AO77" s="188">
        <v>1011</v>
      </c>
      <c r="AP77" s="188">
        <v>0</v>
      </c>
      <c r="AQ77" s="188">
        <v>0</v>
      </c>
      <c r="AR77" s="188">
        <v>0</v>
      </c>
      <c r="AT77" s="188">
        <v>0</v>
      </c>
      <c r="AU77" s="188">
        <v>0</v>
      </c>
      <c r="AV77" s="188">
        <v>1742</v>
      </c>
      <c r="AW77" s="188">
        <v>1248</v>
      </c>
      <c r="AX77" s="188">
        <v>0</v>
      </c>
      <c r="AY77" s="188">
        <v>0</v>
      </c>
      <c r="AZ77" s="188">
        <v>2297</v>
      </c>
      <c r="BA77" s="188">
        <v>0</v>
      </c>
      <c r="BB77" s="188">
        <v>0</v>
      </c>
      <c r="BC77" s="188">
        <v>0</v>
      </c>
      <c r="BE77" s="188">
        <v>0</v>
      </c>
      <c r="BF77" s="188">
        <v>0</v>
      </c>
      <c r="BG77" s="188">
        <v>6862</v>
      </c>
      <c r="BH77" s="188">
        <v>2381</v>
      </c>
      <c r="BI77" s="188">
        <v>0</v>
      </c>
      <c r="BJ77" s="188">
        <v>0</v>
      </c>
      <c r="BK77" s="188">
        <v>1358</v>
      </c>
      <c r="BL77" s="188">
        <v>0</v>
      </c>
      <c r="BM77" s="188">
        <v>0</v>
      </c>
      <c r="BN77" s="188">
        <v>0</v>
      </c>
      <c r="BP77" s="188">
        <v>0</v>
      </c>
      <c r="BQ77" s="188">
        <v>0</v>
      </c>
      <c r="BR77" s="188">
        <v>1025</v>
      </c>
      <c r="BS77" s="188">
        <v>867</v>
      </c>
      <c r="BT77" s="188">
        <v>0</v>
      </c>
      <c r="BU77" s="188">
        <v>0</v>
      </c>
      <c r="BV77" s="188">
        <v>2196</v>
      </c>
      <c r="BW77" s="188">
        <v>0</v>
      </c>
      <c r="BX77" s="188">
        <v>0</v>
      </c>
      <c r="BY77" s="188">
        <v>0</v>
      </c>
      <c r="CA77" s="188">
        <v>0</v>
      </c>
      <c r="CB77" s="188">
        <v>0</v>
      </c>
      <c r="CC77" s="188">
        <v>8029</v>
      </c>
      <c r="CD77" s="188">
        <v>1443</v>
      </c>
      <c r="CE77" s="188">
        <v>0</v>
      </c>
      <c r="CF77" s="188">
        <v>0</v>
      </c>
      <c r="CG77" s="188">
        <v>1076</v>
      </c>
      <c r="CH77" s="188">
        <v>0</v>
      </c>
      <c r="CI77" s="188">
        <v>0</v>
      </c>
      <c r="CJ77" s="188">
        <v>0</v>
      </c>
      <c r="CL77" s="188">
        <v>0</v>
      </c>
      <c r="CM77" s="188">
        <v>0</v>
      </c>
      <c r="CN77" s="188">
        <v>6625</v>
      </c>
      <c r="CO77" s="188">
        <v>2623</v>
      </c>
      <c r="CP77" s="188">
        <v>0</v>
      </c>
      <c r="CQ77" s="188">
        <v>0</v>
      </c>
      <c r="CR77" s="188">
        <v>1137</v>
      </c>
      <c r="CS77" s="188">
        <v>0</v>
      </c>
      <c r="CT77" s="188">
        <v>0</v>
      </c>
      <c r="CU77" s="188">
        <v>0</v>
      </c>
      <c r="CW77" s="188">
        <v>0</v>
      </c>
      <c r="CX77" s="188">
        <v>0</v>
      </c>
      <c r="CY77" s="188">
        <v>2264</v>
      </c>
      <c r="CZ77" s="188">
        <v>1069</v>
      </c>
      <c r="DA77" s="188">
        <v>0</v>
      </c>
      <c r="DB77" s="188">
        <v>0</v>
      </c>
      <c r="DC77" s="188">
        <v>2461</v>
      </c>
      <c r="DD77" s="188">
        <v>0</v>
      </c>
      <c r="DE77" s="188">
        <v>0</v>
      </c>
      <c r="DF77" s="188">
        <v>0</v>
      </c>
      <c r="DH77" s="188">
        <v>0</v>
      </c>
      <c r="DI77" s="188">
        <v>0</v>
      </c>
      <c r="DJ77" s="188">
        <v>2320</v>
      </c>
      <c r="DK77" s="188">
        <v>1209</v>
      </c>
      <c r="DL77" s="188">
        <v>0</v>
      </c>
      <c r="DM77" s="188">
        <v>0</v>
      </c>
      <c r="DN77" s="188">
        <f t="shared" si="32"/>
        <v>0</v>
      </c>
      <c r="DO77" s="188">
        <v>0</v>
      </c>
      <c r="DP77" s="188">
        <v>0</v>
      </c>
      <c r="DQ77" s="188">
        <v>0</v>
      </c>
      <c r="DS77" s="188">
        <v>0</v>
      </c>
      <c r="DT77" s="188">
        <v>0</v>
      </c>
      <c r="DU77" s="188">
        <v>1175</v>
      </c>
      <c r="DV77" s="188">
        <v>643</v>
      </c>
      <c r="DW77" s="188">
        <v>0</v>
      </c>
      <c r="DX77" s="188">
        <v>0</v>
      </c>
      <c r="DY77" s="188">
        <v>1307</v>
      </c>
      <c r="DZ77" s="188">
        <v>0</v>
      </c>
      <c r="EA77" s="188">
        <v>0</v>
      </c>
      <c r="EB77" s="188">
        <v>0</v>
      </c>
      <c r="ED77" s="188">
        <v>0</v>
      </c>
      <c r="EE77" s="188">
        <v>0</v>
      </c>
      <c r="EF77" s="188">
        <v>883</v>
      </c>
      <c r="EG77" s="188">
        <v>502</v>
      </c>
      <c r="EH77" s="188">
        <v>0</v>
      </c>
      <c r="EI77" s="188">
        <v>0</v>
      </c>
      <c r="EJ77" s="188">
        <v>2471</v>
      </c>
      <c r="EK77" s="188">
        <v>0</v>
      </c>
      <c r="EL77" s="188">
        <v>0</v>
      </c>
      <c r="EM77" s="188">
        <v>0</v>
      </c>
      <c r="EO77" s="188">
        <v>0</v>
      </c>
      <c r="EP77" s="188">
        <v>0</v>
      </c>
      <c r="EQ77" s="188">
        <v>5398</v>
      </c>
      <c r="ER77" s="188">
        <v>828</v>
      </c>
      <c r="ES77" s="188">
        <v>0</v>
      </c>
      <c r="ET77" s="188">
        <v>0</v>
      </c>
      <c r="EU77" s="188">
        <v>1796</v>
      </c>
      <c r="EV77" s="188">
        <v>0</v>
      </c>
      <c r="EW77" s="188">
        <v>0</v>
      </c>
      <c r="EX77" s="188">
        <v>0</v>
      </c>
      <c r="EZ77" s="188">
        <v>0</v>
      </c>
      <c r="FA77" s="188">
        <v>0</v>
      </c>
      <c r="FB77" s="188">
        <v>4973</v>
      </c>
      <c r="FC77" s="188">
        <v>1647</v>
      </c>
      <c r="FD77" s="188">
        <v>0</v>
      </c>
      <c r="FE77" s="188">
        <v>0</v>
      </c>
      <c r="FF77" s="188">
        <v>1075</v>
      </c>
      <c r="FG77" s="188">
        <v>0</v>
      </c>
      <c r="FH77" s="188">
        <v>0</v>
      </c>
      <c r="FI77" s="188">
        <v>0</v>
      </c>
      <c r="FK77" s="188">
        <v>0</v>
      </c>
      <c r="FL77" s="188">
        <v>0</v>
      </c>
      <c r="FM77" s="188">
        <v>5908</v>
      </c>
      <c r="FN77" s="188">
        <v>1549</v>
      </c>
      <c r="FO77" s="188">
        <v>0</v>
      </c>
      <c r="FP77" s="188">
        <v>0</v>
      </c>
      <c r="FQ77" s="188">
        <v>1116</v>
      </c>
      <c r="FR77" s="188">
        <v>0</v>
      </c>
      <c r="FS77" s="188">
        <v>0</v>
      </c>
      <c r="FT77" s="188">
        <v>0</v>
      </c>
      <c r="FV77" s="188">
        <v>0</v>
      </c>
      <c r="FW77" s="188">
        <v>0</v>
      </c>
      <c r="FX77" s="188">
        <v>1384</v>
      </c>
      <c r="FY77" s="188">
        <v>714</v>
      </c>
      <c r="FZ77" s="188">
        <v>0</v>
      </c>
      <c r="GA77" s="188">
        <v>0</v>
      </c>
      <c r="GB77" s="188">
        <v>1499</v>
      </c>
      <c r="GC77" s="188">
        <v>0</v>
      </c>
      <c r="GD77" s="188">
        <v>0</v>
      </c>
      <c r="GE77" s="188">
        <v>0</v>
      </c>
      <c r="GG77" s="188">
        <v>0</v>
      </c>
      <c r="GH77" s="188">
        <v>0</v>
      </c>
      <c r="GI77" s="188">
        <v>7581</v>
      </c>
      <c r="GJ77" s="188">
        <v>1019</v>
      </c>
      <c r="GK77" s="188">
        <v>0</v>
      </c>
      <c r="GL77" s="188">
        <v>0</v>
      </c>
      <c r="GM77" s="188">
        <v>1331</v>
      </c>
      <c r="GN77" s="188">
        <v>0</v>
      </c>
      <c r="GO77" s="188">
        <v>0</v>
      </c>
      <c r="GP77" s="188">
        <v>0</v>
      </c>
      <c r="GR77" s="188">
        <v>0</v>
      </c>
      <c r="GS77" s="188">
        <v>0</v>
      </c>
      <c r="GT77" s="188">
        <v>1696</v>
      </c>
      <c r="GU77" s="188">
        <v>878</v>
      </c>
      <c r="GV77" s="188">
        <v>0</v>
      </c>
      <c r="GW77" s="188">
        <v>0</v>
      </c>
      <c r="GX77" s="188">
        <v>1549</v>
      </c>
      <c r="GY77" s="188">
        <v>0</v>
      </c>
      <c r="GZ77" s="188">
        <v>0</v>
      </c>
      <c r="HA77" s="188">
        <v>0</v>
      </c>
      <c r="HC77" s="188">
        <v>0</v>
      </c>
      <c r="HD77" s="188">
        <v>0</v>
      </c>
      <c r="HE77" s="188">
        <v>1572</v>
      </c>
      <c r="HF77" s="188">
        <v>480</v>
      </c>
      <c r="HG77" s="188">
        <v>0</v>
      </c>
      <c r="HH77" s="188">
        <v>0</v>
      </c>
      <c r="HI77" s="188">
        <v>1963</v>
      </c>
      <c r="HJ77" s="188">
        <v>0</v>
      </c>
      <c r="HK77" s="188">
        <v>0</v>
      </c>
      <c r="HL77" s="188">
        <v>0</v>
      </c>
      <c r="HN77" s="188">
        <v>0</v>
      </c>
      <c r="HO77" s="188">
        <v>0</v>
      </c>
      <c r="HP77" s="188">
        <v>1130</v>
      </c>
      <c r="HQ77" s="188">
        <v>306</v>
      </c>
      <c r="HR77" s="188">
        <v>0</v>
      </c>
      <c r="HS77" s="188">
        <v>0</v>
      </c>
      <c r="HT77" s="188">
        <v>2264</v>
      </c>
      <c r="HU77" s="188">
        <v>0</v>
      </c>
      <c r="HV77" s="188">
        <v>0</v>
      </c>
      <c r="HW77" s="188">
        <v>0</v>
      </c>
      <c r="HY77" s="188">
        <v>0</v>
      </c>
      <c r="HZ77" s="188">
        <v>0</v>
      </c>
      <c r="IA77" s="188">
        <v>6474</v>
      </c>
      <c r="IB77" s="188">
        <v>2190</v>
      </c>
      <c r="IC77" s="188">
        <v>0</v>
      </c>
      <c r="ID77" s="188">
        <v>0</v>
      </c>
      <c r="IE77" s="188">
        <v>1398</v>
      </c>
      <c r="IF77" s="188">
        <v>0</v>
      </c>
      <c r="IG77" s="188">
        <v>0</v>
      </c>
      <c r="IH77" s="188">
        <v>0</v>
      </c>
      <c r="IJ77" s="188">
        <v>0</v>
      </c>
      <c r="IK77" s="188">
        <v>0</v>
      </c>
      <c r="IL77" s="188">
        <v>1428</v>
      </c>
      <c r="IM77" s="188">
        <v>899</v>
      </c>
      <c r="IN77" s="188">
        <v>0</v>
      </c>
      <c r="IO77" s="188">
        <v>0</v>
      </c>
      <c r="IP77" s="188">
        <v>2123</v>
      </c>
      <c r="IQ77" s="188">
        <v>0</v>
      </c>
      <c r="IR77" s="188">
        <v>0</v>
      </c>
      <c r="IS77" s="188">
        <v>0</v>
      </c>
      <c r="IU77" s="188">
        <v>0</v>
      </c>
      <c r="IV77" s="188">
        <v>0</v>
      </c>
      <c r="IW77" s="188">
        <v>6146</v>
      </c>
      <c r="IX77" s="188">
        <v>1563</v>
      </c>
      <c r="IY77" s="188">
        <v>0</v>
      </c>
      <c r="IZ77" s="188">
        <v>0</v>
      </c>
      <c r="JA77" s="188">
        <v>1407</v>
      </c>
      <c r="JB77" s="188">
        <v>0</v>
      </c>
      <c r="JC77" s="188">
        <v>0</v>
      </c>
      <c r="JD77" s="188">
        <v>0</v>
      </c>
      <c r="JF77" s="188">
        <v>0</v>
      </c>
      <c r="JG77" s="188">
        <v>0</v>
      </c>
      <c r="JH77" s="188">
        <v>6734</v>
      </c>
      <c r="JI77" s="188">
        <v>2890</v>
      </c>
      <c r="JJ77" s="188">
        <v>0</v>
      </c>
      <c r="JK77" s="188">
        <v>0</v>
      </c>
      <c r="JL77" s="188">
        <v>1096</v>
      </c>
      <c r="JM77" s="188">
        <v>0</v>
      </c>
      <c r="JN77" s="188">
        <v>0</v>
      </c>
      <c r="JO77" s="188">
        <v>0</v>
      </c>
      <c r="JQ77" s="188">
        <v>0</v>
      </c>
      <c r="JR77" s="188">
        <v>0</v>
      </c>
      <c r="JS77" s="188">
        <v>1321</v>
      </c>
      <c r="JT77" s="188">
        <v>528</v>
      </c>
      <c r="JU77" s="188">
        <v>0</v>
      </c>
      <c r="JV77" s="188">
        <v>0</v>
      </c>
      <c r="JW77" s="188">
        <v>2339</v>
      </c>
      <c r="JX77" s="188">
        <v>0</v>
      </c>
      <c r="JY77" s="188">
        <v>0</v>
      </c>
      <c r="JZ77" s="188">
        <v>0</v>
      </c>
      <c r="KB77" s="188">
        <v>0</v>
      </c>
      <c r="KC77" s="188">
        <v>0</v>
      </c>
      <c r="KD77" s="188">
        <v>8126</v>
      </c>
      <c r="KE77" s="188">
        <v>1382</v>
      </c>
      <c r="KF77" s="188">
        <v>0</v>
      </c>
      <c r="KG77" s="188">
        <v>0</v>
      </c>
      <c r="KH77" s="188">
        <v>1307</v>
      </c>
      <c r="KI77" s="188">
        <v>0</v>
      </c>
      <c r="KJ77" s="188">
        <v>0</v>
      </c>
      <c r="KK77" s="188">
        <v>0</v>
      </c>
      <c r="KM77" s="188">
        <v>0</v>
      </c>
      <c r="KN77" s="188">
        <v>0</v>
      </c>
      <c r="KO77" s="188">
        <v>7097</v>
      </c>
      <c r="KP77" s="188">
        <v>1047</v>
      </c>
      <c r="KQ77" s="188">
        <v>0</v>
      </c>
      <c r="KR77" s="188">
        <v>0</v>
      </c>
      <c r="KS77" s="188">
        <v>1020</v>
      </c>
      <c r="KT77" s="188">
        <v>0</v>
      </c>
      <c r="KU77" s="188">
        <v>0</v>
      </c>
      <c r="KV77" s="188">
        <v>0</v>
      </c>
      <c r="KX77" s="188">
        <v>0</v>
      </c>
      <c r="KY77" s="188">
        <v>0</v>
      </c>
      <c r="KZ77" s="188">
        <v>1127</v>
      </c>
      <c r="LA77" s="188">
        <v>816</v>
      </c>
      <c r="LB77" s="188">
        <v>0</v>
      </c>
      <c r="LC77" s="188">
        <v>0</v>
      </c>
      <c r="LD77" s="188">
        <v>2125</v>
      </c>
      <c r="LE77" s="188">
        <v>0</v>
      </c>
      <c r="LF77" s="188">
        <v>0</v>
      </c>
      <c r="LG77" s="188">
        <v>0</v>
      </c>
      <c r="LI77" s="188">
        <v>0</v>
      </c>
      <c r="LJ77" s="188">
        <v>0</v>
      </c>
      <c r="LK77" s="188">
        <v>6546</v>
      </c>
      <c r="LL77" s="188">
        <v>1074</v>
      </c>
      <c r="LM77" s="188">
        <v>0</v>
      </c>
      <c r="LN77" s="188">
        <v>0</v>
      </c>
      <c r="LO77" s="188">
        <v>1060</v>
      </c>
      <c r="LP77" s="188">
        <v>0</v>
      </c>
      <c r="LQ77" s="188">
        <v>0</v>
      </c>
      <c r="LR77" s="188">
        <v>0</v>
      </c>
      <c r="LT77" s="188">
        <v>0</v>
      </c>
      <c r="LU77" s="188">
        <v>0</v>
      </c>
      <c r="LV77" s="188">
        <v>1261</v>
      </c>
      <c r="LW77" s="188">
        <v>2023</v>
      </c>
      <c r="LX77" s="188">
        <v>0</v>
      </c>
      <c r="LY77" s="188">
        <v>0</v>
      </c>
      <c r="LZ77" s="188">
        <v>2197</v>
      </c>
      <c r="MA77" s="188">
        <v>0</v>
      </c>
      <c r="MB77" s="188">
        <v>0</v>
      </c>
      <c r="MC77" s="188">
        <v>0</v>
      </c>
    </row>
    <row r="78" spans="2:341">
      <c r="B78" s="208">
        <f t="shared" si="22"/>
        <v>0</v>
      </c>
      <c r="C78" s="208">
        <f t="shared" si="23"/>
        <v>0</v>
      </c>
      <c r="D78" s="208">
        <f t="shared" si="24"/>
        <v>3936</v>
      </c>
      <c r="E78" s="208">
        <f t="shared" si="25"/>
        <v>1214.7333333333333</v>
      </c>
      <c r="F78" s="208">
        <f t="shared" si="26"/>
        <v>0</v>
      </c>
      <c r="G78" s="208">
        <f t="shared" si="27"/>
        <v>0</v>
      </c>
      <c r="H78" s="208">
        <f t="shared" si="28"/>
        <v>1593.9333333333334</v>
      </c>
      <c r="I78" s="208">
        <f t="shared" si="29"/>
        <v>0</v>
      </c>
      <c r="J78" s="208">
        <f t="shared" si="30"/>
        <v>0</v>
      </c>
      <c r="K78" s="208">
        <f t="shared" si="31"/>
        <v>0</v>
      </c>
      <c r="M78" s="188">
        <v>0</v>
      </c>
      <c r="N78" s="188">
        <v>0</v>
      </c>
      <c r="O78" s="188">
        <v>1190</v>
      </c>
      <c r="P78" s="188">
        <v>792</v>
      </c>
      <c r="Q78" s="188">
        <v>0</v>
      </c>
      <c r="R78" s="188">
        <v>0</v>
      </c>
      <c r="S78" s="188">
        <v>2406</v>
      </c>
      <c r="T78" s="188">
        <v>0</v>
      </c>
      <c r="U78" s="188">
        <v>0</v>
      </c>
      <c r="V78" s="188">
        <v>0</v>
      </c>
      <c r="X78" s="188">
        <v>0</v>
      </c>
      <c r="Y78" s="188">
        <v>0</v>
      </c>
      <c r="Z78" s="188">
        <v>2365</v>
      </c>
      <c r="AA78" s="188">
        <v>919</v>
      </c>
      <c r="AB78" s="188">
        <v>0</v>
      </c>
      <c r="AC78" s="188">
        <v>0</v>
      </c>
      <c r="AD78" s="188">
        <v>1233</v>
      </c>
      <c r="AE78" s="188">
        <v>0</v>
      </c>
      <c r="AF78" s="188">
        <v>0</v>
      </c>
      <c r="AG78" s="188">
        <v>0</v>
      </c>
      <c r="AI78" s="188">
        <v>0</v>
      </c>
      <c r="AJ78" s="188">
        <v>0</v>
      </c>
      <c r="AK78" s="188">
        <v>8085</v>
      </c>
      <c r="AL78" s="188">
        <v>1167</v>
      </c>
      <c r="AM78" s="188">
        <v>0</v>
      </c>
      <c r="AN78" s="188">
        <v>0</v>
      </c>
      <c r="AO78" s="188">
        <v>1011</v>
      </c>
      <c r="AP78" s="188">
        <v>0</v>
      </c>
      <c r="AQ78" s="188">
        <v>0</v>
      </c>
      <c r="AR78" s="188">
        <v>0</v>
      </c>
      <c r="AT78" s="188">
        <v>0</v>
      </c>
      <c r="AU78" s="188">
        <v>0</v>
      </c>
      <c r="AV78" s="188">
        <v>1708</v>
      </c>
      <c r="AW78" s="188">
        <v>1225</v>
      </c>
      <c r="AX78" s="188">
        <v>0</v>
      </c>
      <c r="AY78" s="188">
        <v>0</v>
      </c>
      <c r="AZ78" s="188">
        <v>2339</v>
      </c>
      <c r="BA78" s="188">
        <v>0</v>
      </c>
      <c r="BB78" s="188">
        <v>0</v>
      </c>
      <c r="BC78" s="188">
        <v>0</v>
      </c>
      <c r="BE78" s="188">
        <v>0</v>
      </c>
      <c r="BF78" s="188">
        <v>0</v>
      </c>
      <c r="BG78" s="188">
        <v>6888</v>
      </c>
      <c r="BH78" s="188">
        <v>2360</v>
      </c>
      <c r="BI78" s="188">
        <v>0</v>
      </c>
      <c r="BJ78" s="188">
        <v>0</v>
      </c>
      <c r="BK78" s="188">
        <v>1358</v>
      </c>
      <c r="BL78" s="188">
        <v>0</v>
      </c>
      <c r="BM78" s="188">
        <v>0</v>
      </c>
      <c r="BN78" s="188">
        <v>0</v>
      </c>
      <c r="BP78" s="188">
        <v>0</v>
      </c>
      <c r="BQ78" s="188">
        <v>0</v>
      </c>
      <c r="BR78" s="188">
        <v>995</v>
      </c>
      <c r="BS78" s="188">
        <v>857</v>
      </c>
      <c r="BT78" s="188">
        <v>0</v>
      </c>
      <c r="BU78" s="188">
        <v>0</v>
      </c>
      <c r="BV78" s="188">
        <v>2206</v>
      </c>
      <c r="BW78" s="188">
        <v>0</v>
      </c>
      <c r="BX78" s="188">
        <v>0</v>
      </c>
      <c r="BY78" s="188">
        <v>0</v>
      </c>
      <c r="CA78" s="188">
        <v>0</v>
      </c>
      <c r="CB78" s="188">
        <v>0</v>
      </c>
      <c r="CC78" s="188">
        <v>8102</v>
      </c>
      <c r="CD78" s="188">
        <v>1472</v>
      </c>
      <c r="CE78" s="188">
        <v>0</v>
      </c>
      <c r="CF78" s="188">
        <v>0</v>
      </c>
      <c r="CG78" s="188">
        <v>1076</v>
      </c>
      <c r="CH78" s="188">
        <v>0</v>
      </c>
      <c r="CI78" s="188">
        <v>0</v>
      </c>
      <c r="CJ78" s="188">
        <v>0</v>
      </c>
      <c r="CL78" s="188">
        <v>0</v>
      </c>
      <c r="CM78" s="188">
        <v>0</v>
      </c>
      <c r="CN78" s="188">
        <v>6591</v>
      </c>
      <c r="CO78" s="188">
        <v>2619</v>
      </c>
      <c r="CP78" s="188">
        <v>0</v>
      </c>
      <c r="CQ78" s="188">
        <v>0</v>
      </c>
      <c r="CR78" s="188">
        <v>1137</v>
      </c>
      <c r="CS78" s="188">
        <v>0</v>
      </c>
      <c r="CT78" s="188">
        <v>0</v>
      </c>
      <c r="CU78" s="188">
        <v>0</v>
      </c>
      <c r="CW78" s="188">
        <v>0</v>
      </c>
      <c r="CX78" s="188">
        <v>0</v>
      </c>
      <c r="CY78" s="188">
        <v>2253</v>
      </c>
      <c r="CZ78" s="188">
        <v>1094</v>
      </c>
      <c r="DA78" s="188">
        <v>0</v>
      </c>
      <c r="DB78" s="188">
        <v>0</v>
      </c>
      <c r="DC78" s="188">
        <v>2475</v>
      </c>
      <c r="DD78" s="188">
        <v>0</v>
      </c>
      <c r="DE78" s="188">
        <v>0</v>
      </c>
      <c r="DF78" s="188">
        <v>0</v>
      </c>
      <c r="DH78" s="188">
        <v>0</v>
      </c>
      <c r="DI78" s="188">
        <v>0</v>
      </c>
      <c r="DJ78" s="188">
        <v>2330</v>
      </c>
      <c r="DK78" s="188">
        <v>1228</v>
      </c>
      <c r="DL78" s="188">
        <v>0</v>
      </c>
      <c r="DM78" s="188">
        <v>0</v>
      </c>
      <c r="DN78" s="188">
        <f t="shared" si="32"/>
        <v>0</v>
      </c>
      <c r="DO78" s="188">
        <v>0</v>
      </c>
      <c r="DP78" s="188">
        <v>0</v>
      </c>
      <c r="DQ78" s="188">
        <v>0</v>
      </c>
      <c r="DS78" s="188">
        <v>0</v>
      </c>
      <c r="DT78" s="188">
        <v>0</v>
      </c>
      <c r="DU78" s="188">
        <v>1213</v>
      </c>
      <c r="DV78" s="188">
        <v>658</v>
      </c>
      <c r="DW78" s="188">
        <v>0</v>
      </c>
      <c r="DX78" s="188">
        <v>0</v>
      </c>
      <c r="DY78" s="188">
        <v>1307</v>
      </c>
      <c r="DZ78" s="188">
        <v>0</v>
      </c>
      <c r="EA78" s="188">
        <v>0</v>
      </c>
      <c r="EB78" s="188">
        <v>0</v>
      </c>
      <c r="ED78" s="188">
        <v>0</v>
      </c>
      <c r="EE78" s="188">
        <v>0</v>
      </c>
      <c r="EF78" s="188">
        <v>881</v>
      </c>
      <c r="EG78" s="188">
        <v>504</v>
      </c>
      <c r="EH78" s="188">
        <v>0</v>
      </c>
      <c r="EI78" s="188">
        <v>0</v>
      </c>
      <c r="EJ78" s="188">
        <v>2527</v>
      </c>
      <c r="EK78" s="188">
        <v>0</v>
      </c>
      <c r="EL78" s="188">
        <v>0</v>
      </c>
      <c r="EM78" s="188">
        <v>0</v>
      </c>
      <c r="EO78" s="188">
        <v>0</v>
      </c>
      <c r="EP78" s="188">
        <v>0</v>
      </c>
      <c r="EQ78" s="188">
        <v>5355</v>
      </c>
      <c r="ER78" s="188">
        <v>816</v>
      </c>
      <c r="ES78" s="188">
        <v>0</v>
      </c>
      <c r="ET78" s="188">
        <v>0</v>
      </c>
      <c r="EU78" s="188">
        <v>1798</v>
      </c>
      <c r="EV78" s="188">
        <v>0</v>
      </c>
      <c r="EW78" s="188">
        <v>0</v>
      </c>
      <c r="EX78" s="188">
        <v>0</v>
      </c>
      <c r="EZ78" s="188">
        <v>0</v>
      </c>
      <c r="FA78" s="188">
        <v>0</v>
      </c>
      <c r="FB78" s="188">
        <v>4971</v>
      </c>
      <c r="FC78" s="188">
        <v>1650</v>
      </c>
      <c r="FD78" s="188">
        <v>0</v>
      </c>
      <c r="FE78" s="188">
        <v>0</v>
      </c>
      <c r="FF78" s="188">
        <v>1075</v>
      </c>
      <c r="FG78" s="188">
        <v>0</v>
      </c>
      <c r="FH78" s="188">
        <v>0</v>
      </c>
      <c r="FI78" s="188">
        <v>0</v>
      </c>
      <c r="FK78" s="188">
        <v>0</v>
      </c>
      <c r="FL78" s="188">
        <v>0</v>
      </c>
      <c r="FM78" s="188">
        <v>5900</v>
      </c>
      <c r="FN78" s="188">
        <v>1559</v>
      </c>
      <c r="FO78" s="188">
        <v>0</v>
      </c>
      <c r="FP78" s="188">
        <v>0</v>
      </c>
      <c r="FQ78" s="188">
        <v>1116</v>
      </c>
      <c r="FR78" s="188">
        <v>0</v>
      </c>
      <c r="FS78" s="188">
        <v>0</v>
      </c>
      <c r="FT78" s="188">
        <v>0</v>
      </c>
      <c r="FV78" s="188">
        <v>0</v>
      </c>
      <c r="FW78" s="188">
        <v>0</v>
      </c>
      <c r="FX78" s="188">
        <v>1387</v>
      </c>
      <c r="FY78" s="188">
        <v>696</v>
      </c>
      <c r="FZ78" s="188">
        <v>0</v>
      </c>
      <c r="GA78" s="188">
        <v>0</v>
      </c>
      <c r="GB78" s="188">
        <v>1499</v>
      </c>
      <c r="GC78" s="188">
        <v>0</v>
      </c>
      <c r="GD78" s="188">
        <v>0</v>
      </c>
      <c r="GE78" s="188">
        <v>0</v>
      </c>
      <c r="GG78" s="188">
        <v>0</v>
      </c>
      <c r="GH78" s="188">
        <v>0</v>
      </c>
      <c r="GI78" s="188">
        <v>7543</v>
      </c>
      <c r="GJ78" s="188">
        <v>1001</v>
      </c>
      <c r="GK78" s="188">
        <v>0</v>
      </c>
      <c r="GL78" s="188">
        <v>0</v>
      </c>
      <c r="GM78" s="188">
        <v>1331</v>
      </c>
      <c r="GN78" s="188">
        <v>0</v>
      </c>
      <c r="GO78" s="188">
        <v>0</v>
      </c>
      <c r="GP78" s="188">
        <v>0</v>
      </c>
      <c r="GR78" s="188">
        <v>0</v>
      </c>
      <c r="GS78" s="188">
        <v>0</v>
      </c>
      <c r="GT78" s="188">
        <v>1658</v>
      </c>
      <c r="GU78" s="188">
        <v>837</v>
      </c>
      <c r="GV78" s="188">
        <v>0</v>
      </c>
      <c r="GW78" s="188">
        <v>0</v>
      </c>
      <c r="GX78" s="188">
        <v>1560</v>
      </c>
      <c r="GY78" s="188">
        <v>0</v>
      </c>
      <c r="GZ78" s="188">
        <v>0</v>
      </c>
      <c r="HA78" s="188">
        <v>0</v>
      </c>
      <c r="HC78" s="188">
        <v>0</v>
      </c>
      <c r="HD78" s="188">
        <v>0</v>
      </c>
      <c r="HE78" s="188">
        <v>1571</v>
      </c>
      <c r="HF78" s="188">
        <v>462</v>
      </c>
      <c r="HG78" s="188">
        <v>0</v>
      </c>
      <c r="HH78" s="188">
        <v>0</v>
      </c>
      <c r="HI78" s="188">
        <v>1998</v>
      </c>
      <c r="HJ78" s="188">
        <v>0</v>
      </c>
      <c r="HK78" s="188">
        <v>0</v>
      </c>
      <c r="HL78" s="188">
        <v>0</v>
      </c>
      <c r="HN78" s="188">
        <v>0</v>
      </c>
      <c r="HO78" s="188">
        <v>0</v>
      </c>
      <c r="HP78" s="188">
        <v>1086</v>
      </c>
      <c r="HQ78" s="188">
        <v>289</v>
      </c>
      <c r="HR78" s="188">
        <v>0</v>
      </c>
      <c r="HS78" s="188">
        <v>0</v>
      </c>
      <c r="HT78" s="188">
        <v>2258</v>
      </c>
      <c r="HU78" s="188">
        <v>0</v>
      </c>
      <c r="HV78" s="188">
        <v>0</v>
      </c>
      <c r="HW78" s="188">
        <v>0</v>
      </c>
      <c r="HY78" s="188">
        <v>0</v>
      </c>
      <c r="HZ78" s="188">
        <v>0</v>
      </c>
      <c r="IA78" s="188">
        <v>6466</v>
      </c>
      <c r="IB78" s="188">
        <v>2146</v>
      </c>
      <c r="IC78" s="188">
        <v>0</v>
      </c>
      <c r="ID78" s="188">
        <v>0</v>
      </c>
      <c r="IE78" s="188">
        <v>1398</v>
      </c>
      <c r="IF78" s="188">
        <v>0</v>
      </c>
      <c r="IG78" s="188">
        <v>0</v>
      </c>
      <c r="IH78" s="188">
        <v>0</v>
      </c>
      <c r="IJ78" s="188">
        <v>0</v>
      </c>
      <c r="IK78" s="188">
        <v>0</v>
      </c>
      <c r="IL78" s="188">
        <v>1268</v>
      </c>
      <c r="IM78" s="188">
        <v>892</v>
      </c>
      <c r="IN78" s="188">
        <v>0</v>
      </c>
      <c r="IO78" s="188">
        <v>0</v>
      </c>
      <c r="IP78" s="188">
        <v>2134</v>
      </c>
      <c r="IQ78" s="188">
        <v>0</v>
      </c>
      <c r="IR78" s="188">
        <v>0</v>
      </c>
      <c r="IS78" s="188">
        <v>0</v>
      </c>
      <c r="IU78" s="188">
        <v>0</v>
      </c>
      <c r="IV78" s="188">
        <v>0</v>
      </c>
      <c r="IW78" s="188">
        <v>6133</v>
      </c>
      <c r="IX78" s="188">
        <v>1489</v>
      </c>
      <c r="IY78" s="188">
        <v>0</v>
      </c>
      <c r="IZ78" s="188">
        <v>0</v>
      </c>
      <c r="JA78" s="188">
        <v>1407</v>
      </c>
      <c r="JB78" s="188">
        <v>0</v>
      </c>
      <c r="JC78" s="188">
        <v>0</v>
      </c>
      <c r="JD78" s="188">
        <v>0</v>
      </c>
      <c r="JF78" s="188">
        <v>0</v>
      </c>
      <c r="JG78" s="188">
        <v>0</v>
      </c>
      <c r="JH78" s="188">
        <v>6717</v>
      </c>
      <c r="JI78" s="188">
        <v>2874</v>
      </c>
      <c r="JJ78" s="188">
        <v>0</v>
      </c>
      <c r="JK78" s="188">
        <v>0</v>
      </c>
      <c r="JL78" s="188">
        <v>1096</v>
      </c>
      <c r="JM78" s="188">
        <v>0</v>
      </c>
      <c r="JN78" s="188">
        <v>0</v>
      </c>
      <c r="JO78" s="188">
        <v>0</v>
      </c>
      <c r="JQ78" s="188">
        <v>0</v>
      </c>
      <c r="JR78" s="188">
        <v>0</v>
      </c>
      <c r="JS78" s="188">
        <v>1299</v>
      </c>
      <c r="JT78" s="188">
        <v>522</v>
      </c>
      <c r="JU78" s="188">
        <v>0</v>
      </c>
      <c r="JV78" s="188">
        <v>0</v>
      </c>
      <c r="JW78" s="188">
        <v>2353</v>
      </c>
      <c r="JX78" s="188">
        <v>0</v>
      </c>
      <c r="JY78" s="188">
        <v>0</v>
      </c>
      <c r="JZ78" s="188">
        <v>0</v>
      </c>
      <c r="KB78" s="188">
        <v>0</v>
      </c>
      <c r="KC78" s="188">
        <v>0</v>
      </c>
      <c r="KD78" s="188">
        <v>8106</v>
      </c>
      <c r="KE78" s="188">
        <v>1376</v>
      </c>
      <c r="KF78" s="188">
        <v>0</v>
      </c>
      <c r="KG78" s="188">
        <v>0</v>
      </c>
      <c r="KH78" s="188">
        <v>1307</v>
      </c>
      <c r="KI78" s="188">
        <v>0</v>
      </c>
      <c r="KJ78" s="188">
        <v>0</v>
      </c>
      <c r="KK78" s="188">
        <v>0</v>
      </c>
      <c r="KM78" s="188">
        <v>0</v>
      </c>
      <c r="KN78" s="188">
        <v>0</v>
      </c>
      <c r="KO78" s="188">
        <v>7127</v>
      </c>
      <c r="KP78" s="188">
        <v>1032</v>
      </c>
      <c r="KQ78" s="188">
        <v>0</v>
      </c>
      <c r="KR78" s="188">
        <v>0</v>
      </c>
      <c r="KS78" s="188">
        <v>1020</v>
      </c>
      <c r="KT78" s="188">
        <v>0</v>
      </c>
      <c r="KU78" s="188">
        <v>0</v>
      </c>
      <c r="KV78" s="188">
        <v>0</v>
      </c>
      <c r="KX78" s="188">
        <v>0</v>
      </c>
      <c r="KY78" s="188">
        <v>0</v>
      </c>
      <c r="KZ78" s="188">
        <v>1157</v>
      </c>
      <c r="LA78" s="188">
        <v>816</v>
      </c>
      <c r="LB78" s="188">
        <v>0</v>
      </c>
      <c r="LC78" s="188">
        <v>0</v>
      </c>
      <c r="LD78" s="188">
        <v>2131</v>
      </c>
      <c r="LE78" s="188">
        <v>0</v>
      </c>
      <c r="LF78" s="188">
        <v>0</v>
      </c>
      <c r="LG78" s="188">
        <v>0</v>
      </c>
      <c r="LI78" s="188">
        <v>0</v>
      </c>
      <c r="LJ78" s="188">
        <v>0</v>
      </c>
      <c r="LK78" s="188">
        <v>6488</v>
      </c>
      <c r="LL78" s="188">
        <v>1076</v>
      </c>
      <c r="LM78" s="188">
        <v>0</v>
      </c>
      <c r="LN78" s="188">
        <v>0</v>
      </c>
      <c r="LO78" s="188">
        <v>1060</v>
      </c>
      <c r="LP78" s="188">
        <v>0</v>
      </c>
      <c r="LQ78" s="188">
        <v>0</v>
      </c>
      <c r="LR78" s="188">
        <v>0</v>
      </c>
      <c r="LT78" s="188">
        <v>0</v>
      </c>
      <c r="LU78" s="188">
        <v>0</v>
      </c>
      <c r="LV78" s="188">
        <v>1247</v>
      </c>
      <c r="LW78" s="188">
        <v>2014</v>
      </c>
      <c r="LX78" s="188">
        <v>0</v>
      </c>
      <c r="LY78" s="188">
        <v>0</v>
      </c>
      <c r="LZ78" s="188">
        <v>2202</v>
      </c>
      <c r="MA78" s="188">
        <v>0</v>
      </c>
      <c r="MB78" s="188">
        <v>0</v>
      </c>
      <c r="MC78" s="188">
        <v>0</v>
      </c>
    </row>
    <row r="79" spans="2:341">
      <c r="B79" s="208">
        <f t="shared" si="22"/>
        <v>0</v>
      </c>
      <c r="C79" s="208">
        <f t="shared" si="23"/>
        <v>0</v>
      </c>
      <c r="D79" s="208">
        <f t="shared" si="24"/>
        <v>3945.0333333333333</v>
      </c>
      <c r="E79" s="208">
        <f t="shared" si="25"/>
        <v>1224.3333333333333</v>
      </c>
      <c r="F79" s="208">
        <f t="shared" si="26"/>
        <v>0</v>
      </c>
      <c r="G79" s="208">
        <f t="shared" si="27"/>
        <v>0</v>
      </c>
      <c r="H79" s="208">
        <f t="shared" si="28"/>
        <v>1603.0666666666666</v>
      </c>
      <c r="I79" s="208">
        <f t="shared" si="29"/>
        <v>0</v>
      </c>
      <c r="J79" s="208">
        <f t="shared" si="30"/>
        <v>0</v>
      </c>
      <c r="K79" s="208">
        <f t="shared" si="31"/>
        <v>0</v>
      </c>
      <c r="M79" s="188">
        <v>0</v>
      </c>
      <c r="N79" s="188">
        <v>0</v>
      </c>
      <c r="O79" s="188">
        <v>1318</v>
      </c>
      <c r="P79" s="188">
        <v>757</v>
      </c>
      <c r="Q79" s="188">
        <v>0</v>
      </c>
      <c r="R79" s="188">
        <v>0</v>
      </c>
      <c r="S79" s="188">
        <v>2404</v>
      </c>
      <c r="T79" s="188">
        <v>0</v>
      </c>
      <c r="U79" s="188">
        <v>0</v>
      </c>
      <c r="V79" s="188">
        <v>0</v>
      </c>
      <c r="X79" s="188">
        <v>0</v>
      </c>
      <c r="Y79" s="188">
        <v>0</v>
      </c>
      <c r="Z79" s="188">
        <v>2417</v>
      </c>
      <c r="AA79" s="188">
        <v>823</v>
      </c>
      <c r="AB79" s="188">
        <v>0</v>
      </c>
      <c r="AC79" s="188">
        <v>0</v>
      </c>
      <c r="AD79" s="188">
        <v>1224</v>
      </c>
      <c r="AE79" s="188">
        <v>0</v>
      </c>
      <c r="AF79" s="188">
        <v>0</v>
      </c>
      <c r="AG79" s="188">
        <v>0</v>
      </c>
      <c r="AI79" s="188">
        <v>0</v>
      </c>
      <c r="AJ79" s="188">
        <v>0</v>
      </c>
      <c r="AK79" s="188">
        <v>8075</v>
      </c>
      <c r="AL79" s="188">
        <v>1195</v>
      </c>
      <c r="AM79" s="188">
        <v>0</v>
      </c>
      <c r="AN79" s="188">
        <v>0</v>
      </c>
      <c r="AO79" s="188">
        <v>1007</v>
      </c>
      <c r="AP79" s="188">
        <v>0</v>
      </c>
      <c r="AQ79" s="188">
        <v>0</v>
      </c>
      <c r="AR79" s="188">
        <v>0</v>
      </c>
      <c r="AT79" s="188">
        <v>0</v>
      </c>
      <c r="AU79" s="188">
        <v>0</v>
      </c>
      <c r="AV79" s="188">
        <v>1783</v>
      </c>
      <c r="AW79" s="188">
        <v>1049</v>
      </c>
      <c r="AX79" s="188">
        <v>0</v>
      </c>
      <c r="AY79" s="188">
        <v>0</v>
      </c>
      <c r="AZ79" s="188">
        <v>2348</v>
      </c>
      <c r="BA79" s="188">
        <v>0</v>
      </c>
      <c r="BB79" s="188">
        <v>0</v>
      </c>
      <c r="BC79" s="188">
        <v>0</v>
      </c>
      <c r="BE79" s="188">
        <v>0</v>
      </c>
      <c r="BF79" s="188">
        <v>0</v>
      </c>
      <c r="BG79" s="188">
        <v>6869</v>
      </c>
      <c r="BH79" s="188">
        <v>2449</v>
      </c>
      <c r="BI79" s="188">
        <v>0</v>
      </c>
      <c r="BJ79" s="188">
        <v>0</v>
      </c>
      <c r="BK79" s="188">
        <v>1371</v>
      </c>
      <c r="BL79" s="188">
        <v>0</v>
      </c>
      <c r="BM79" s="188">
        <v>0</v>
      </c>
      <c r="BN79" s="188">
        <v>0</v>
      </c>
      <c r="BP79" s="188">
        <v>0</v>
      </c>
      <c r="BQ79" s="188">
        <v>0</v>
      </c>
      <c r="BR79" s="188">
        <v>971</v>
      </c>
      <c r="BS79" s="188">
        <v>750</v>
      </c>
      <c r="BT79" s="188">
        <v>0</v>
      </c>
      <c r="BU79" s="188">
        <v>0</v>
      </c>
      <c r="BV79" s="188">
        <v>2236</v>
      </c>
      <c r="BW79" s="188">
        <v>0</v>
      </c>
      <c r="BX79" s="188">
        <v>0</v>
      </c>
      <c r="BY79" s="188">
        <v>0</v>
      </c>
      <c r="CA79" s="188">
        <v>0</v>
      </c>
      <c r="CB79" s="188">
        <v>0</v>
      </c>
      <c r="CC79" s="188">
        <v>8110</v>
      </c>
      <c r="CD79" s="188">
        <v>1465</v>
      </c>
      <c r="CE79" s="188">
        <v>0</v>
      </c>
      <c r="CF79" s="188">
        <v>0</v>
      </c>
      <c r="CG79" s="188">
        <v>1085</v>
      </c>
      <c r="CH79" s="188">
        <v>0</v>
      </c>
      <c r="CI79" s="188">
        <v>0</v>
      </c>
      <c r="CJ79" s="188">
        <v>0</v>
      </c>
      <c r="CL79" s="188">
        <v>0</v>
      </c>
      <c r="CM79" s="188">
        <v>0</v>
      </c>
      <c r="CN79" s="188">
        <v>6603</v>
      </c>
      <c r="CO79" s="188">
        <v>2610</v>
      </c>
      <c r="CP79" s="188">
        <v>0</v>
      </c>
      <c r="CQ79" s="188">
        <v>0</v>
      </c>
      <c r="CR79" s="188">
        <v>1133</v>
      </c>
      <c r="CS79" s="188">
        <v>0</v>
      </c>
      <c r="CT79" s="188">
        <v>0</v>
      </c>
      <c r="CU79" s="188">
        <v>0</v>
      </c>
      <c r="CW79" s="188">
        <v>0</v>
      </c>
      <c r="CX79" s="188">
        <v>0</v>
      </c>
      <c r="CY79" s="188">
        <v>2320</v>
      </c>
      <c r="CZ79" s="188">
        <v>1087</v>
      </c>
      <c r="DA79" s="188">
        <v>0</v>
      </c>
      <c r="DB79" s="188">
        <v>0</v>
      </c>
      <c r="DC79" s="188">
        <v>2486</v>
      </c>
      <c r="DD79" s="188">
        <v>0</v>
      </c>
      <c r="DE79" s="188">
        <v>0</v>
      </c>
      <c r="DF79" s="188">
        <v>0</v>
      </c>
      <c r="DH79" s="188">
        <v>0</v>
      </c>
      <c r="DI79" s="188">
        <v>0</v>
      </c>
      <c r="DJ79" s="188">
        <v>2324</v>
      </c>
      <c r="DK79" s="188">
        <v>1231</v>
      </c>
      <c r="DL79" s="188">
        <v>0</v>
      </c>
      <c r="DM79" s="188">
        <v>0</v>
      </c>
      <c r="DN79" s="188">
        <f t="shared" si="32"/>
        <v>0</v>
      </c>
      <c r="DO79" s="188">
        <v>0</v>
      </c>
      <c r="DP79" s="188">
        <v>0</v>
      </c>
      <c r="DQ79" s="188">
        <v>0</v>
      </c>
      <c r="DS79" s="188">
        <v>0</v>
      </c>
      <c r="DT79" s="188">
        <v>0</v>
      </c>
      <c r="DU79" s="188">
        <v>1242</v>
      </c>
      <c r="DV79" s="188">
        <v>695</v>
      </c>
      <c r="DW79" s="188">
        <v>0</v>
      </c>
      <c r="DX79" s="188">
        <v>0</v>
      </c>
      <c r="DY79" s="188">
        <v>1311</v>
      </c>
      <c r="DZ79" s="188">
        <v>0</v>
      </c>
      <c r="EA79" s="188">
        <v>0</v>
      </c>
      <c r="EB79" s="188">
        <v>0</v>
      </c>
      <c r="ED79" s="188">
        <v>0</v>
      </c>
      <c r="EE79" s="188">
        <v>0</v>
      </c>
      <c r="EF79" s="188">
        <v>870</v>
      </c>
      <c r="EG79" s="188">
        <v>504</v>
      </c>
      <c r="EH79" s="188">
        <v>0</v>
      </c>
      <c r="EI79" s="188">
        <v>0</v>
      </c>
      <c r="EJ79" s="188">
        <v>2538</v>
      </c>
      <c r="EK79" s="188">
        <v>0</v>
      </c>
      <c r="EL79" s="188">
        <v>0</v>
      </c>
      <c r="EM79" s="188">
        <v>0</v>
      </c>
      <c r="EO79" s="188">
        <v>0</v>
      </c>
      <c r="EP79" s="188">
        <v>0</v>
      </c>
      <c r="EQ79" s="188">
        <v>5488</v>
      </c>
      <c r="ER79" s="188">
        <v>932</v>
      </c>
      <c r="ES79" s="188">
        <v>0</v>
      </c>
      <c r="ET79" s="188">
        <v>0</v>
      </c>
      <c r="EU79" s="188">
        <v>1812</v>
      </c>
      <c r="EV79" s="188">
        <v>0</v>
      </c>
      <c r="EW79" s="188">
        <v>0</v>
      </c>
      <c r="EX79" s="188">
        <v>0</v>
      </c>
      <c r="EZ79" s="188">
        <v>0</v>
      </c>
      <c r="FA79" s="188">
        <v>0</v>
      </c>
      <c r="FB79" s="188">
        <v>4837</v>
      </c>
      <c r="FC79" s="188">
        <v>1705</v>
      </c>
      <c r="FD79" s="188">
        <v>0</v>
      </c>
      <c r="FE79" s="188">
        <v>0</v>
      </c>
      <c r="FF79" s="188">
        <v>1100</v>
      </c>
      <c r="FG79" s="188">
        <v>0</v>
      </c>
      <c r="FH79" s="188">
        <v>0</v>
      </c>
      <c r="FI79" s="188">
        <v>0</v>
      </c>
      <c r="FK79" s="188">
        <v>0</v>
      </c>
      <c r="FL79" s="188">
        <v>0</v>
      </c>
      <c r="FM79" s="188">
        <v>5863</v>
      </c>
      <c r="FN79" s="188">
        <v>1594</v>
      </c>
      <c r="FO79" s="188">
        <v>0</v>
      </c>
      <c r="FP79" s="188">
        <v>0</v>
      </c>
      <c r="FQ79" s="188">
        <v>1119</v>
      </c>
      <c r="FR79" s="188">
        <v>0</v>
      </c>
      <c r="FS79" s="188">
        <v>0</v>
      </c>
      <c r="FT79" s="188">
        <v>0</v>
      </c>
      <c r="FV79" s="188">
        <v>0</v>
      </c>
      <c r="FW79" s="188">
        <v>0</v>
      </c>
      <c r="FX79" s="188">
        <v>1412</v>
      </c>
      <c r="FY79" s="188">
        <v>844</v>
      </c>
      <c r="FZ79" s="188">
        <v>0</v>
      </c>
      <c r="GA79" s="188">
        <v>0</v>
      </c>
      <c r="GB79" s="188">
        <v>1507</v>
      </c>
      <c r="GC79" s="188">
        <v>0</v>
      </c>
      <c r="GD79" s="188">
        <v>0</v>
      </c>
      <c r="GE79" s="188">
        <v>0</v>
      </c>
      <c r="GG79" s="188">
        <v>0</v>
      </c>
      <c r="GH79" s="188">
        <v>0</v>
      </c>
      <c r="GI79" s="188">
        <v>7519</v>
      </c>
      <c r="GJ79" s="188">
        <v>1044</v>
      </c>
      <c r="GK79" s="188">
        <v>0</v>
      </c>
      <c r="GL79" s="188">
        <v>0</v>
      </c>
      <c r="GM79" s="188">
        <v>1331</v>
      </c>
      <c r="GN79" s="188">
        <v>0</v>
      </c>
      <c r="GO79" s="188">
        <v>0</v>
      </c>
      <c r="GP79" s="188">
        <v>0</v>
      </c>
      <c r="GR79" s="188">
        <v>0</v>
      </c>
      <c r="GS79" s="188">
        <v>0</v>
      </c>
      <c r="GT79" s="188">
        <v>1594</v>
      </c>
      <c r="GU79" s="188">
        <v>761</v>
      </c>
      <c r="GV79" s="188">
        <v>0</v>
      </c>
      <c r="GW79" s="188">
        <v>0</v>
      </c>
      <c r="GX79" s="188">
        <v>1561</v>
      </c>
      <c r="GY79" s="188">
        <v>0</v>
      </c>
      <c r="GZ79" s="188">
        <v>0</v>
      </c>
      <c r="HA79" s="188">
        <v>0</v>
      </c>
      <c r="HC79" s="188">
        <v>0</v>
      </c>
      <c r="HD79" s="188">
        <v>0</v>
      </c>
      <c r="HE79" s="188">
        <v>1568</v>
      </c>
      <c r="HF79" s="188">
        <v>491</v>
      </c>
      <c r="HG79" s="188">
        <v>0</v>
      </c>
      <c r="HH79" s="188">
        <v>0</v>
      </c>
      <c r="HI79" s="188">
        <v>2039</v>
      </c>
      <c r="HJ79" s="188">
        <v>0</v>
      </c>
      <c r="HK79" s="188">
        <v>0</v>
      </c>
      <c r="HL79" s="188">
        <v>0</v>
      </c>
      <c r="HN79" s="188">
        <v>0</v>
      </c>
      <c r="HO79" s="188">
        <v>0</v>
      </c>
      <c r="HP79" s="188">
        <v>1096</v>
      </c>
      <c r="HQ79" s="188">
        <v>303</v>
      </c>
      <c r="HR79" s="188">
        <v>0</v>
      </c>
      <c r="HS79" s="188">
        <v>0</v>
      </c>
      <c r="HT79" s="188">
        <v>2260</v>
      </c>
      <c r="HU79" s="188">
        <v>0</v>
      </c>
      <c r="HV79" s="188">
        <v>0</v>
      </c>
      <c r="HW79" s="188">
        <v>0</v>
      </c>
      <c r="HY79" s="188">
        <v>0</v>
      </c>
      <c r="HZ79" s="188">
        <v>0</v>
      </c>
      <c r="IA79" s="188">
        <v>6517</v>
      </c>
      <c r="IB79" s="188">
        <v>2186</v>
      </c>
      <c r="IC79" s="188">
        <v>0</v>
      </c>
      <c r="ID79" s="188">
        <v>0</v>
      </c>
      <c r="IE79" s="188">
        <v>1396</v>
      </c>
      <c r="IF79" s="188">
        <v>0</v>
      </c>
      <c r="IG79" s="188">
        <v>0</v>
      </c>
      <c r="IH79" s="188">
        <v>0</v>
      </c>
      <c r="IJ79" s="188">
        <v>0</v>
      </c>
      <c r="IK79" s="188">
        <v>0</v>
      </c>
      <c r="IL79" s="188">
        <v>1225</v>
      </c>
      <c r="IM79" s="188">
        <v>841</v>
      </c>
      <c r="IN79" s="188">
        <v>0</v>
      </c>
      <c r="IO79" s="188">
        <v>0</v>
      </c>
      <c r="IP79" s="188">
        <v>2156</v>
      </c>
      <c r="IQ79" s="188">
        <v>0</v>
      </c>
      <c r="IR79" s="188">
        <v>0</v>
      </c>
      <c r="IS79" s="188">
        <v>0</v>
      </c>
      <c r="IU79" s="188">
        <v>0</v>
      </c>
      <c r="IV79" s="188">
        <v>0</v>
      </c>
      <c r="IW79" s="188">
        <v>6229</v>
      </c>
      <c r="IX79" s="188">
        <v>1502</v>
      </c>
      <c r="IY79" s="188">
        <v>0</v>
      </c>
      <c r="IZ79" s="188">
        <v>0</v>
      </c>
      <c r="JA79" s="188">
        <v>1408</v>
      </c>
      <c r="JB79" s="188">
        <v>0</v>
      </c>
      <c r="JC79" s="188">
        <v>0</v>
      </c>
      <c r="JD79" s="188">
        <v>0</v>
      </c>
      <c r="JF79" s="188">
        <v>0</v>
      </c>
      <c r="JG79" s="188">
        <v>0</v>
      </c>
      <c r="JH79" s="188">
        <v>6705</v>
      </c>
      <c r="JI79" s="188">
        <v>2892</v>
      </c>
      <c r="JJ79" s="188">
        <v>0</v>
      </c>
      <c r="JK79" s="188">
        <v>0</v>
      </c>
      <c r="JL79" s="188">
        <v>1097</v>
      </c>
      <c r="JM79" s="188">
        <v>0</v>
      </c>
      <c r="JN79" s="188">
        <v>0</v>
      </c>
      <c r="JO79" s="188">
        <v>0</v>
      </c>
      <c r="JQ79" s="188">
        <v>0</v>
      </c>
      <c r="JR79" s="188">
        <v>0</v>
      </c>
      <c r="JS79" s="188">
        <v>1224</v>
      </c>
      <c r="JT79" s="188">
        <v>573</v>
      </c>
      <c r="JU79" s="188">
        <v>0</v>
      </c>
      <c r="JV79" s="188">
        <v>0</v>
      </c>
      <c r="JW79" s="188">
        <v>2389</v>
      </c>
      <c r="JX79" s="188">
        <v>0</v>
      </c>
      <c r="JY79" s="188">
        <v>0</v>
      </c>
      <c r="JZ79" s="188">
        <v>0</v>
      </c>
      <c r="KB79" s="188">
        <v>0</v>
      </c>
      <c r="KC79" s="188">
        <v>0</v>
      </c>
      <c r="KD79" s="188">
        <v>8115</v>
      </c>
      <c r="KE79" s="188">
        <v>1439</v>
      </c>
      <c r="KF79" s="188">
        <v>0</v>
      </c>
      <c r="KG79" s="188">
        <v>0</v>
      </c>
      <c r="KH79" s="188">
        <v>1315</v>
      </c>
      <c r="KI79" s="188">
        <v>0</v>
      </c>
      <c r="KJ79" s="188">
        <v>0</v>
      </c>
      <c r="KK79" s="188">
        <v>0</v>
      </c>
      <c r="KM79" s="188">
        <v>0</v>
      </c>
      <c r="KN79" s="188">
        <v>0</v>
      </c>
      <c r="KO79" s="188">
        <v>7128</v>
      </c>
      <c r="KP79" s="188">
        <v>1098</v>
      </c>
      <c r="KQ79" s="188">
        <v>0</v>
      </c>
      <c r="KR79" s="188">
        <v>0</v>
      </c>
      <c r="KS79" s="188">
        <v>1021</v>
      </c>
      <c r="KT79" s="188">
        <v>0</v>
      </c>
      <c r="KU79" s="188">
        <v>0</v>
      </c>
      <c r="KV79" s="188">
        <v>0</v>
      </c>
      <c r="KX79" s="188">
        <v>0</v>
      </c>
      <c r="KY79" s="188">
        <v>0</v>
      </c>
      <c r="KZ79" s="188">
        <v>1182</v>
      </c>
      <c r="LA79" s="188">
        <v>793</v>
      </c>
      <c r="LB79" s="188">
        <v>0</v>
      </c>
      <c r="LC79" s="188">
        <v>0</v>
      </c>
      <c r="LD79" s="188">
        <v>2154</v>
      </c>
      <c r="LE79" s="188">
        <v>0</v>
      </c>
      <c r="LF79" s="188">
        <v>0</v>
      </c>
      <c r="LG79" s="188">
        <v>0</v>
      </c>
      <c r="LI79" s="188">
        <v>0</v>
      </c>
      <c r="LJ79" s="188">
        <v>0</v>
      </c>
      <c r="LK79" s="188">
        <v>6506</v>
      </c>
      <c r="LL79" s="188">
        <v>1068</v>
      </c>
      <c r="LM79" s="188">
        <v>0</v>
      </c>
      <c r="LN79" s="188">
        <v>0</v>
      </c>
      <c r="LO79" s="188">
        <v>1062</v>
      </c>
      <c r="LP79" s="188">
        <v>0</v>
      </c>
      <c r="LQ79" s="188">
        <v>0</v>
      </c>
      <c r="LR79" s="188">
        <v>0</v>
      </c>
      <c r="LT79" s="188">
        <v>0</v>
      </c>
      <c r="LU79" s="188">
        <v>0</v>
      </c>
      <c r="LV79" s="188">
        <v>1241</v>
      </c>
      <c r="LW79" s="188">
        <v>2049</v>
      </c>
      <c r="LX79" s="188">
        <v>0</v>
      </c>
      <c r="LY79" s="188">
        <v>0</v>
      </c>
      <c r="LZ79" s="188">
        <v>2222</v>
      </c>
      <c r="MA79" s="188">
        <v>0</v>
      </c>
      <c r="MB79" s="188">
        <v>0</v>
      </c>
      <c r="MC79" s="188">
        <v>0</v>
      </c>
    </row>
    <row r="80" spans="2:341">
      <c r="B80" s="208">
        <f t="shared" si="22"/>
        <v>0</v>
      </c>
      <c r="C80" s="208">
        <f t="shared" si="23"/>
        <v>0</v>
      </c>
      <c r="D80" s="208">
        <f t="shared" si="24"/>
        <v>3938.4666666666667</v>
      </c>
      <c r="E80" s="208">
        <f t="shared" si="25"/>
        <v>1215.0666666666666</v>
      </c>
      <c r="F80" s="208">
        <f t="shared" si="26"/>
        <v>0</v>
      </c>
      <c r="G80" s="208">
        <f t="shared" si="27"/>
        <v>0</v>
      </c>
      <c r="H80" s="208">
        <f t="shared" si="28"/>
        <v>1605.2</v>
      </c>
      <c r="I80" s="208">
        <f t="shared" si="29"/>
        <v>0</v>
      </c>
      <c r="J80" s="208">
        <f t="shared" si="30"/>
        <v>0</v>
      </c>
      <c r="K80" s="208">
        <f t="shared" si="31"/>
        <v>0</v>
      </c>
      <c r="M80" s="188">
        <v>0</v>
      </c>
      <c r="N80" s="188">
        <v>0</v>
      </c>
      <c r="O80" s="188">
        <v>1399</v>
      </c>
      <c r="P80" s="188">
        <v>742</v>
      </c>
      <c r="Q80" s="188">
        <v>0</v>
      </c>
      <c r="R80" s="188">
        <v>0</v>
      </c>
      <c r="S80" s="188">
        <v>2400</v>
      </c>
      <c r="T80" s="188">
        <v>0</v>
      </c>
      <c r="U80" s="188">
        <v>0</v>
      </c>
      <c r="V80" s="188">
        <v>0</v>
      </c>
      <c r="X80" s="188">
        <v>0</v>
      </c>
      <c r="Y80" s="188">
        <v>0</v>
      </c>
      <c r="Z80" s="188">
        <v>2423</v>
      </c>
      <c r="AA80" s="188">
        <v>813</v>
      </c>
      <c r="AB80" s="188">
        <v>0</v>
      </c>
      <c r="AC80" s="188">
        <v>0</v>
      </c>
      <c r="AD80" s="188">
        <v>1224</v>
      </c>
      <c r="AE80" s="188">
        <v>0</v>
      </c>
      <c r="AF80" s="188">
        <v>0</v>
      </c>
      <c r="AG80" s="188">
        <v>0</v>
      </c>
      <c r="AI80" s="188">
        <v>0</v>
      </c>
      <c r="AJ80" s="188">
        <v>0</v>
      </c>
      <c r="AK80" s="188">
        <v>8061</v>
      </c>
      <c r="AL80" s="188">
        <v>1197</v>
      </c>
      <c r="AM80" s="188">
        <v>0</v>
      </c>
      <c r="AN80" s="188">
        <v>0</v>
      </c>
      <c r="AO80" s="188">
        <v>1007</v>
      </c>
      <c r="AP80" s="188">
        <v>0</v>
      </c>
      <c r="AQ80" s="188">
        <v>0</v>
      </c>
      <c r="AR80" s="188">
        <v>0</v>
      </c>
      <c r="AT80" s="188">
        <v>0</v>
      </c>
      <c r="AU80" s="188">
        <v>0</v>
      </c>
      <c r="AV80" s="188">
        <v>1847</v>
      </c>
      <c r="AW80" s="188">
        <v>934</v>
      </c>
      <c r="AX80" s="188">
        <v>0</v>
      </c>
      <c r="AY80" s="188">
        <v>0</v>
      </c>
      <c r="AZ80" s="188">
        <v>2382</v>
      </c>
      <c r="BA80" s="188">
        <v>0</v>
      </c>
      <c r="BB80" s="188">
        <v>0</v>
      </c>
      <c r="BC80" s="188">
        <v>0</v>
      </c>
      <c r="BE80" s="188">
        <v>0</v>
      </c>
      <c r="BF80" s="188">
        <v>0</v>
      </c>
      <c r="BG80" s="188">
        <v>6837</v>
      </c>
      <c r="BH80" s="188">
        <v>2478</v>
      </c>
      <c r="BI80" s="188">
        <v>0</v>
      </c>
      <c r="BJ80" s="188">
        <v>0</v>
      </c>
      <c r="BK80" s="188">
        <v>1371</v>
      </c>
      <c r="BL80" s="188">
        <v>0</v>
      </c>
      <c r="BM80" s="188">
        <v>0</v>
      </c>
      <c r="BN80" s="188">
        <v>0</v>
      </c>
      <c r="BP80" s="188">
        <v>0</v>
      </c>
      <c r="BQ80" s="188">
        <v>0</v>
      </c>
      <c r="BR80" s="188">
        <v>958</v>
      </c>
      <c r="BS80" s="188">
        <v>689</v>
      </c>
      <c r="BT80" s="188">
        <v>0</v>
      </c>
      <c r="BU80" s="188">
        <v>0</v>
      </c>
      <c r="BV80" s="188">
        <v>2255</v>
      </c>
      <c r="BW80" s="188">
        <v>0</v>
      </c>
      <c r="BX80" s="188">
        <v>0</v>
      </c>
      <c r="BY80" s="188">
        <v>0</v>
      </c>
      <c r="CA80" s="188">
        <v>0</v>
      </c>
      <c r="CB80" s="188">
        <v>0</v>
      </c>
      <c r="CC80" s="188">
        <v>8111</v>
      </c>
      <c r="CD80" s="188">
        <v>1449</v>
      </c>
      <c r="CE80" s="188">
        <v>0</v>
      </c>
      <c r="CF80" s="188">
        <v>0</v>
      </c>
      <c r="CG80" s="188">
        <v>1085</v>
      </c>
      <c r="CH80" s="188">
        <v>0</v>
      </c>
      <c r="CI80" s="188">
        <v>0</v>
      </c>
      <c r="CJ80" s="188">
        <v>0</v>
      </c>
      <c r="CL80" s="188">
        <v>0</v>
      </c>
      <c r="CM80" s="188">
        <v>0</v>
      </c>
      <c r="CN80" s="188">
        <v>6628</v>
      </c>
      <c r="CO80" s="188">
        <v>2590</v>
      </c>
      <c r="CP80" s="188">
        <v>0</v>
      </c>
      <c r="CQ80" s="188">
        <v>0</v>
      </c>
      <c r="CR80" s="188">
        <v>1133</v>
      </c>
      <c r="CS80" s="188">
        <v>0</v>
      </c>
      <c r="CT80" s="188">
        <v>0</v>
      </c>
      <c r="CU80" s="188">
        <v>0</v>
      </c>
      <c r="CW80" s="188">
        <v>0</v>
      </c>
      <c r="CX80" s="188">
        <v>0</v>
      </c>
      <c r="CY80" s="188">
        <v>2336</v>
      </c>
      <c r="CZ80" s="188">
        <v>1102</v>
      </c>
      <c r="DA80" s="188">
        <v>0</v>
      </c>
      <c r="DB80" s="188">
        <v>0</v>
      </c>
      <c r="DC80" s="188">
        <v>2493</v>
      </c>
      <c r="DD80" s="188">
        <v>0</v>
      </c>
      <c r="DE80" s="188">
        <v>0</v>
      </c>
      <c r="DF80" s="188">
        <v>0</v>
      </c>
      <c r="DH80" s="188">
        <v>0</v>
      </c>
      <c r="DI80" s="188">
        <v>0</v>
      </c>
      <c r="DJ80" s="188">
        <v>2325</v>
      </c>
      <c r="DK80" s="188">
        <v>1228</v>
      </c>
      <c r="DL80" s="188">
        <v>0</v>
      </c>
      <c r="DM80" s="188">
        <v>0</v>
      </c>
      <c r="DN80" s="188">
        <f t="shared" si="32"/>
        <v>0</v>
      </c>
      <c r="DO80" s="188">
        <v>0</v>
      </c>
      <c r="DP80" s="188">
        <v>0</v>
      </c>
      <c r="DQ80" s="188">
        <v>0</v>
      </c>
      <c r="DS80" s="188">
        <v>0</v>
      </c>
      <c r="DT80" s="188">
        <v>0</v>
      </c>
      <c r="DU80" s="188">
        <v>1249</v>
      </c>
      <c r="DV80" s="188">
        <v>726</v>
      </c>
      <c r="DW80" s="188">
        <v>0</v>
      </c>
      <c r="DX80" s="188">
        <v>0</v>
      </c>
      <c r="DY80" s="188">
        <v>1311</v>
      </c>
      <c r="DZ80" s="188">
        <v>0</v>
      </c>
      <c r="EA80" s="188">
        <v>0</v>
      </c>
      <c r="EB80" s="188">
        <v>0</v>
      </c>
      <c r="ED80" s="188">
        <v>0</v>
      </c>
      <c r="EE80" s="188">
        <v>0</v>
      </c>
      <c r="EF80" s="188">
        <v>854</v>
      </c>
      <c r="EG80" s="188">
        <v>520</v>
      </c>
      <c r="EH80" s="188">
        <v>0</v>
      </c>
      <c r="EI80" s="188">
        <v>0</v>
      </c>
      <c r="EJ80" s="188">
        <v>2504</v>
      </c>
      <c r="EK80" s="188">
        <v>0</v>
      </c>
      <c r="EL80" s="188">
        <v>0</v>
      </c>
      <c r="EM80" s="188">
        <v>0</v>
      </c>
      <c r="EO80" s="188">
        <v>0</v>
      </c>
      <c r="EP80" s="188">
        <v>0</v>
      </c>
      <c r="EQ80" s="188">
        <v>5451</v>
      </c>
      <c r="ER80" s="188">
        <v>827</v>
      </c>
      <c r="ES80" s="188">
        <v>0</v>
      </c>
      <c r="ET80" s="188">
        <v>0</v>
      </c>
      <c r="EU80" s="188">
        <v>1826</v>
      </c>
      <c r="EV80" s="188">
        <v>0</v>
      </c>
      <c r="EW80" s="188">
        <v>0</v>
      </c>
      <c r="EX80" s="188">
        <v>0</v>
      </c>
      <c r="EZ80" s="188">
        <v>0</v>
      </c>
      <c r="FA80" s="188">
        <v>0</v>
      </c>
      <c r="FB80" s="188">
        <v>4848</v>
      </c>
      <c r="FC80" s="188">
        <v>1697</v>
      </c>
      <c r="FD80" s="188">
        <v>0</v>
      </c>
      <c r="FE80" s="188">
        <v>0</v>
      </c>
      <c r="FF80" s="188">
        <v>1100</v>
      </c>
      <c r="FG80" s="188">
        <v>0</v>
      </c>
      <c r="FH80" s="188">
        <v>0</v>
      </c>
      <c r="FI80" s="188">
        <v>0</v>
      </c>
      <c r="FK80" s="188">
        <v>0</v>
      </c>
      <c r="FL80" s="188">
        <v>0</v>
      </c>
      <c r="FM80" s="188">
        <v>5838</v>
      </c>
      <c r="FN80" s="188">
        <v>1648</v>
      </c>
      <c r="FO80" s="188">
        <v>0</v>
      </c>
      <c r="FP80" s="188">
        <v>0</v>
      </c>
      <c r="FQ80" s="188">
        <v>1119</v>
      </c>
      <c r="FR80" s="188">
        <v>0</v>
      </c>
      <c r="FS80" s="188">
        <v>0</v>
      </c>
      <c r="FT80" s="188">
        <v>0</v>
      </c>
      <c r="FV80" s="188">
        <v>0</v>
      </c>
      <c r="FW80" s="188">
        <v>0</v>
      </c>
      <c r="FX80" s="188">
        <v>1404</v>
      </c>
      <c r="FY80" s="188">
        <v>821</v>
      </c>
      <c r="FZ80" s="188">
        <v>0</v>
      </c>
      <c r="GA80" s="188">
        <v>0</v>
      </c>
      <c r="GB80" s="188">
        <v>1507</v>
      </c>
      <c r="GC80" s="188">
        <v>0</v>
      </c>
      <c r="GD80" s="188">
        <v>0</v>
      </c>
      <c r="GE80" s="188">
        <v>0</v>
      </c>
      <c r="GG80" s="188">
        <v>0</v>
      </c>
      <c r="GH80" s="188">
        <v>0</v>
      </c>
      <c r="GI80" s="188">
        <v>7493</v>
      </c>
      <c r="GJ80" s="188">
        <v>1052</v>
      </c>
      <c r="GK80" s="188">
        <v>0</v>
      </c>
      <c r="GL80" s="188">
        <v>0</v>
      </c>
      <c r="GM80" s="188">
        <v>1331</v>
      </c>
      <c r="GN80" s="188">
        <v>0</v>
      </c>
      <c r="GO80" s="188">
        <v>0</v>
      </c>
      <c r="GP80" s="188">
        <v>0</v>
      </c>
      <c r="GR80" s="188">
        <v>0</v>
      </c>
      <c r="GS80" s="188">
        <v>0</v>
      </c>
      <c r="GT80" s="188">
        <v>1559</v>
      </c>
      <c r="GU80" s="188">
        <v>832</v>
      </c>
      <c r="GV80" s="188">
        <v>0</v>
      </c>
      <c r="GW80" s="188">
        <v>0</v>
      </c>
      <c r="GX80" s="188">
        <v>1561</v>
      </c>
      <c r="GY80" s="188">
        <v>0</v>
      </c>
      <c r="GZ80" s="188">
        <v>0</v>
      </c>
      <c r="HA80" s="188">
        <v>0</v>
      </c>
      <c r="HC80" s="188">
        <v>0</v>
      </c>
      <c r="HD80" s="188">
        <v>0</v>
      </c>
      <c r="HE80" s="188">
        <v>1574</v>
      </c>
      <c r="HF80" s="188">
        <v>509</v>
      </c>
      <c r="HG80" s="188">
        <v>0</v>
      </c>
      <c r="HH80" s="188">
        <v>0</v>
      </c>
      <c r="HI80" s="188">
        <v>2051</v>
      </c>
      <c r="HJ80" s="188">
        <v>0</v>
      </c>
      <c r="HK80" s="188">
        <v>0</v>
      </c>
      <c r="HL80" s="188">
        <v>0</v>
      </c>
      <c r="HN80" s="188">
        <v>0</v>
      </c>
      <c r="HO80" s="188">
        <v>0</v>
      </c>
      <c r="HP80" s="188">
        <v>1073</v>
      </c>
      <c r="HQ80" s="188">
        <v>288</v>
      </c>
      <c r="HR80" s="188">
        <v>0</v>
      </c>
      <c r="HS80" s="188">
        <v>0</v>
      </c>
      <c r="HT80" s="188">
        <v>2251</v>
      </c>
      <c r="HU80" s="188">
        <v>0</v>
      </c>
      <c r="HV80" s="188">
        <v>0</v>
      </c>
      <c r="HW80" s="188">
        <v>0</v>
      </c>
      <c r="HY80" s="188">
        <v>0</v>
      </c>
      <c r="HZ80" s="188">
        <v>0</v>
      </c>
      <c r="IA80" s="188">
        <v>6524</v>
      </c>
      <c r="IB80" s="188">
        <v>2168</v>
      </c>
      <c r="IC80" s="188">
        <v>0</v>
      </c>
      <c r="ID80" s="188">
        <v>0</v>
      </c>
      <c r="IE80" s="188">
        <v>1396</v>
      </c>
      <c r="IF80" s="188">
        <v>0</v>
      </c>
      <c r="IG80" s="188">
        <v>0</v>
      </c>
      <c r="IH80" s="188">
        <v>0</v>
      </c>
      <c r="IJ80" s="188">
        <v>0</v>
      </c>
      <c r="IK80" s="188">
        <v>0</v>
      </c>
      <c r="IL80" s="188">
        <v>1207</v>
      </c>
      <c r="IM80" s="188">
        <v>814</v>
      </c>
      <c r="IN80" s="188">
        <v>0</v>
      </c>
      <c r="IO80" s="188">
        <v>0</v>
      </c>
      <c r="IP80" s="188">
        <v>2156</v>
      </c>
      <c r="IQ80" s="188">
        <v>0</v>
      </c>
      <c r="IR80" s="188">
        <v>0</v>
      </c>
      <c r="IS80" s="188">
        <v>0</v>
      </c>
      <c r="IU80" s="188">
        <v>0</v>
      </c>
      <c r="IV80" s="188">
        <v>0</v>
      </c>
      <c r="IW80" s="188">
        <v>6186</v>
      </c>
      <c r="IX80" s="188">
        <v>1436</v>
      </c>
      <c r="IY80" s="188">
        <v>0</v>
      </c>
      <c r="IZ80" s="188">
        <v>0</v>
      </c>
      <c r="JA80" s="188">
        <v>1408</v>
      </c>
      <c r="JB80" s="188">
        <v>0</v>
      </c>
      <c r="JC80" s="188">
        <v>0</v>
      </c>
      <c r="JD80" s="188">
        <v>0</v>
      </c>
      <c r="JF80" s="188">
        <v>0</v>
      </c>
      <c r="JG80" s="188">
        <v>0</v>
      </c>
      <c r="JH80" s="188">
        <v>6698</v>
      </c>
      <c r="JI80" s="188">
        <v>2886</v>
      </c>
      <c r="JJ80" s="188">
        <v>0</v>
      </c>
      <c r="JK80" s="188">
        <v>0</v>
      </c>
      <c r="JL80" s="188">
        <v>1097</v>
      </c>
      <c r="JM80" s="188">
        <v>0</v>
      </c>
      <c r="JN80" s="188">
        <v>0</v>
      </c>
      <c r="JO80" s="188">
        <v>0</v>
      </c>
      <c r="JQ80" s="188">
        <v>0</v>
      </c>
      <c r="JR80" s="188">
        <v>0</v>
      </c>
      <c r="JS80" s="188">
        <v>1177</v>
      </c>
      <c r="JT80" s="188">
        <v>607</v>
      </c>
      <c r="JU80" s="188">
        <v>0</v>
      </c>
      <c r="JV80" s="188">
        <v>0</v>
      </c>
      <c r="JW80" s="188">
        <v>2389</v>
      </c>
      <c r="JX80" s="188">
        <v>0</v>
      </c>
      <c r="JY80" s="188">
        <v>0</v>
      </c>
      <c r="JZ80" s="188">
        <v>0</v>
      </c>
      <c r="KB80" s="188">
        <v>0</v>
      </c>
      <c r="KC80" s="188">
        <v>0</v>
      </c>
      <c r="KD80" s="188">
        <v>8113</v>
      </c>
      <c r="KE80" s="188">
        <v>1441</v>
      </c>
      <c r="KF80" s="188">
        <v>0</v>
      </c>
      <c r="KG80" s="188">
        <v>0</v>
      </c>
      <c r="KH80" s="188">
        <v>1315</v>
      </c>
      <c r="KI80" s="188">
        <v>0</v>
      </c>
      <c r="KJ80" s="188">
        <v>0</v>
      </c>
      <c r="KK80" s="188">
        <v>0</v>
      </c>
      <c r="KM80" s="188">
        <v>0</v>
      </c>
      <c r="KN80" s="188">
        <v>0</v>
      </c>
      <c r="KO80" s="188">
        <v>7115</v>
      </c>
      <c r="KP80" s="188">
        <v>1053</v>
      </c>
      <c r="KQ80" s="188">
        <v>0</v>
      </c>
      <c r="KR80" s="188">
        <v>0</v>
      </c>
      <c r="KS80" s="188">
        <v>1021</v>
      </c>
      <c r="KT80" s="188">
        <v>0</v>
      </c>
      <c r="KU80" s="188">
        <v>0</v>
      </c>
      <c r="KV80" s="188">
        <v>0</v>
      </c>
      <c r="KX80" s="188">
        <v>0</v>
      </c>
      <c r="KY80" s="188">
        <v>0</v>
      </c>
      <c r="KZ80" s="188">
        <v>1186</v>
      </c>
      <c r="LA80" s="188">
        <v>799</v>
      </c>
      <c r="LB80" s="188">
        <v>0</v>
      </c>
      <c r="LC80" s="188">
        <v>0</v>
      </c>
      <c r="LD80" s="188">
        <v>2171</v>
      </c>
      <c r="LE80" s="188">
        <v>0</v>
      </c>
      <c r="LF80" s="188">
        <v>0</v>
      </c>
      <c r="LG80" s="188">
        <v>0</v>
      </c>
      <c r="LI80" s="188">
        <v>0</v>
      </c>
      <c r="LJ80" s="188">
        <v>0</v>
      </c>
      <c r="LK80" s="188">
        <v>6477</v>
      </c>
      <c r="LL80" s="188">
        <v>1055</v>
      </c>
      <c r="LM80" s="188">
        <v>0</v>
      </c>
      <c r="LN80" s="188">
        <v>0</v>
      </c>
      <c r="LO80" s="188">
        <v>1062</v>
      </c>
      <c r="LP80" s="188">
        <v>0</v>
      </c>
      <c r="LQ80" s="188">
        <v>0</v>
      </c>
      <c r="LR80" s="188">
        <v>0</v>
      </c>
      <c r="LT80" s="188">
        <v>0</v>
      </c>
      <c r="LU80" s="188">
        <v>0</v>
      </c>
      <c r="LV80" s="188">
        <v>1203</v>
      </c>
      <c r="LW80" s="188">
        <v>2051</v>
      </c>
      <c r="LX80" s="188">
        <v>0</v>
      </c>
      <c r="LY80" s="188">
        <v>0</v>
      </c>
      <c r="LZ80" s="188">
        <v>2230</v>
      </c>
      <c r="MA80" s="188">
        <v>0</v>
      </c>
      <c r="MB80" s="188">
        <v>0</v>
      </c>
      <c r="MC80" s="188">
        <v>0</v>
      </c>
    </row>
    <row r="81" spans="2:341">
      <c r="B81" s="208">
        <f t="shared" si="22"/>
        <v>0</v>
      </c>
      <c r="C81" s="208">
        <f t="shared" si="23"/>
        <v>0</v>
      </c>
      <c r="D81" s="208">
        <f t="shared" si="24"/>
        <v>3930.2333333333331</v>
      </c>
      <c r="E81" s="208">
        <f t="shared" si="25"/>
        <v>1201.9666666666667</v>
      </c>
      <c r="F81" s="208">
        <f t="shared" si="26"/>
        <v>0</v>
      </c>
      <c r="G81" s="208">
        <f t="shared" si="27"/>
        <v>0</v>
      </c>
      <c r="H81" s="208">
        <f t="shared" si="28"/>
        <v>1608.6</v>
      </c>
      <c r="I81" s="208">
        <f t="shared" si="29"/>
        <v>0</v>
      </c>
      <c r="J81" s="208">
        <f t="shared" si="30"/>
        <v>0</v>
      </c>
      <c r="K81" s="208">
        <f t="shared" si="31"/>
        <v>0</v>
      </c>
      <c r="M81" s="188">
        <v>0</v>
      </c>
      <c r="N81" s="188">
        <v>0</v>
      </c>
      <c r="O81" s="188">
        <v>1376</v>
      </c>
      <c r="P81" s="188">
        <v>710</v>
      </c>
      <c r="Q81" s="188">
        <v>0</v>
      </c>
      <c r="R81" s="188">
        <v>0</v>
      </c>
      <c r="S81" s="188">
        <v>2409</v>
      </c>
      <c r="T81" s="188">
        <v>0</v>
      </c>
      <c r="U81" s="188">
        <v>0</v>
      </c>
      <c r="V81" s="188">
        <v>0</v>
      </c>
      <c r="X81" s="188">
        <v>0</v>
      </c>
      <c r="Y81" s="188">
        <v>0</v>
      </c>
      <c r="Z81" s="188">
        <v>2428</v>
      </c>
      <c r="AA81" s="188">
        <v>817</v>
      </c>
      <c r="AB81" s="188">
        <v>0</v>
      </c>
      <c r="AC81" s="188">
        <v>0</v>
      </c>
      <c r="AD81" s="188">
        <v>1224</v>
      </c>
      <c r="AE81" s="188">
        <v>0</v>
      </c>
      <c r="AF81" s="188">
        <v>0</v>
      </c>
      <c r="AG81" s="188">
        <v>0</v>
      </c>
      <c r="AI81" s="188">
        <v>0</v>
      </c>
      <c r="AJ81" s="188">
        <v>0</v>
      </c>
      <c r="AK81" s="188">
        <v>8065</v>
      </c>
      <c r="AL81" s="188">
        <v>1207</v>
      </c>
      <c r="AM81" s="188">
        <v>0</v>
      </c>
      <c r="AN81" s="188">
        <v>0</v>
      </c>
      <c r="AO81" s="188">
        <v>1007</v>
      </c>
      <c r="AP81" s="188">
        <v>0</v>
      </c>
      <c r="AQ81" s="188">
        <v>0</v>
      </c>
      <c r="AR81" s="188">
        <v>0</v>
      </c>
      <c r="AT81" s="188">
        <v>0</v>
      </c>
      <c r="AU81" s="188">
        <v>0</v>
      </c>
      <c r="AV81" s="188">
        <v>1875</v>
      </c>
      <c r="AW81" s="188">
        <v>924</v>
      </c>
      <c r="AX81" s="188">
        <v>0</v>
      </c>
      <c r="AY81" s="188">
        <v>0</v>
      </c>
      <c r="AZ81" s="188">
        <v>2380</v>
      </c>
      <c r="BA81" s="188">
        <v>0</v>
      </c>
      <c r="BB81" s="188">
        <v>0</v>
      </c>
      <c r="BC81" s="188">
        <v>0</v>
      </c>
      <c r="BE81" s="188">
        <v>0</v>
      </c>
      <c r="BF81" s="188">
        <v>0</v>
      </c>
      <c r="BG81" s="188">
        <v>6843</v>
      </c>
      <c r="BH81" s="188">
        <v>2474</v>
      </c>
      <c r="BI81" s="188">
        <v>0</v>
      </c>
      <c r="BJ81" s="188">
        <v>0</v>
      </c>
      <c r="BK81" s="188">
        <v>1371</v>
      </c>
      <c r="BL81" s="188">
        <v>0</v>
      </c>
      <c r="BM81" s="188">
        <v>0</v>
      </c>
      <c r="BN81" s="188">
        <v>0</v>
      </c>
      <c r="BP81" s="188">
        <v>0</v>
      </c>
      <c r="BQ81" s="188">
        <v>0</v>
      </c>
      <c r="BR81" s="188">
        <v>941</v>
      </c>
      <c r="BS81" s="188">
        <v>706</v>
      </c>
      <c r="BT81" s="188">
        <v>0</v>
      </c>
      <c r="BU81" s="188">
        <v>0</v>
      </c>
      <c r="BV81" s="188">
        <v>2241</v>
      </c>
      <c r="BW81" s="188">
        <v>0</v>
      </c>
      <c r="BX81" s="188">
        <v>0</v>
      </c>
      <c r="BY81" s="188">
        <v>0</v>
      </c>
      <c r="CA81" s="188">
        <v>0</v>
      </c>
      <c r="CB81" s="188">
        <v>0</v>
      </c>
      <c r="CC81" s="188">
        <v>8119</v>
      </c>
      <c r="CD81" s="188">
        <v>1445</v>
      </c>
      <c r="CE81" s="188">
        <v>0</v>
      </c>
      <c r="CF81" s="188">
        <v>0</v>
      </c>
      <c r="CG81" s="188">
        <v>1085</v>
      </c>
      <c r="CH81" s="188">
        <v>0</v>
      </c>
      <c r="CI81" s="188">
        <v>0</v>
      </c>
      <c r="CJ81" s="188">
        <v>0</v>
      </c>
      <c r="CL81" s="188">
        <v>0</v>
      </c>
      <c r="CM81" s="188">
        <v>0</v>
      </c>
      <c r="CN81" s="188">
        <v>6618</v>
      </c>
      <c r="CO81" s="188">
        <v>2583</v>
      </c>
      <c r="CP81" s="188">
        <v>0</v>
      </c>
      <c r="CQ81" s="188">
        <v>0</v>
      </c>
      <c r="CR81" s="188">
        <v>1133</v>
      </c>
      <c r="CS81" s="188">
        <v>0</v>
      </c>
      <c r="CT81" s="188">
        <v>0</v>
      </c>
      <c r="CU81" s="188">
        <v>0</v>
      </c>
      <c r="CW81" s="188">
        <v>0</v>
      </c>
      <c r="CX81" s="188">
        <v>0</v>
      </c>
      <c r="CY81" s="188">
        <v>2341</v>
      </c>
      <c r="CZ81" s="188">
        <v>1071</v>
      </c>
      <c r="DA81" s="188">
        <v>0</v>
      </c>
      <c r="DB81" s="188">
        <v>0</v>
      </c>
      <c r="DC81" s="188">
        <v>2513</v>
      </c>
      <c r="DD81" s="188">
        <v>0</v>
      </c>
      <c r="DE81" s="188">
        <v>0</v>
      </c>
      <c r="DF81" s="188">
        <v>0</v>
      </c>
      <c r="DH81" s="188">
        <v>0</v>
      </c>
      <c r="DI81" s="188">
        <v>0</v>
      </c>
      <c r="DJ81" s="188">
        <v>2324</v>
      </c>
      <c r="DK81" s="188">
        <v>1218</v>
      </c>
      <c r="DL81" s="188">
        <v>0</v>
      </c>
      <c r="DM81" s="188">
        <v>0</v>
      </c>
      <c r="DN81" s="188">
        <f t="shared" si="32"/>
        <v>0</v>
      </c>
      <c r="DO81" s="188">
        <v>0</v>
      </c>
      <c r="DP81" s="188">
        <v>0</v>
      </c>
      <c r="DQ81" s="188">
        <v>0</v>
      </c>
      <c r="DS81" s="188">
        <v>0</v>
      </c>
      <c r="DT81" s="188">
        <v>0</v>
      </c>
      <c r="DU81" s="188">
        <v>1317</v>
      </c>
      <c r="DV81" s="188">
        <v>750</v>
      </c>
      <c r="DW81" s="188">
        <v>0</v>
      </c>
      <c r="DX81" s="188">
        <v>0</v>
      </c>
      <c r="DY81" s="188">
        <v>1311</v>
      </c>
      <c r="DZ81" s="188">
        <v>0</v>
      </c>
      <c r="EA81" s="188">
        <v>0</v>
      </c>
      <c r="EB81" s="188">
        <v>0</v>
      </c>
      <c r="ED81" s="188">
        <v>0</v>
      </c>
      <c r="EE81" s="188">
        <v>0</v>
      </c>
      <c r="EF81" s="188">
        <v>846</v>
      </c>
      <c r="EG81" s="188">
        <v>506</v>
      </c>
      <c r="EH81" s="188">
        <v>0</v>
      </c>
      <c r="EI81" s="188">
        <v>0</v>
      </c>
      <c r="EJ81" s="188">
        <v>2505</v>
      </c>
      <c r="EK81" s="188">
        <v>0</v>
      </c>
      <c r="EL81" s="188">
        <v>0</v>
      </c>
      <c r="EM81" s="188">
        <v>0</v>
      </c>
      <c r="EO81" s="188">
        <v>0</v>
      </c>
      <c r="EP81" s="188">
        <v>0</v>
      </c>
      <c r="EQ81" s="188">
        <v>5400</v>
      </c>
      <c r="ER81" s="188">
        <v>784</v>
      </c>
      <c r="ES81" s="188">
        <v>0</v>
      </c>
      <c r="ET81" s="188">
        <v>0</v>
      </c>
      <c r="EU81" s="188">
        <v>1828</v>
      </c>
      <c r="EV81" s="188">
        <v>0</v>
      </c>
      <c r="EW81" s="188">
        <v>0</v>
      </c>
      <c r="EX81" s="188">
        <v>0</v>
      </c>
      <c r="EZ81" s="188">
        <v>0</v>
      </c>
      <c r="FA81" s="188">
        <v>0</v>
      </c>
      <c r="FB81" s="188">
        <v>4927</v>
      </c>
      <c r="FC81" s="188">
        <v>1706</v>
      </c>
      <c r="FD81" s="188">
        <v>0</v>
      </c>
      <c r="FE81" s="188">
        <v>0</v>
      </c>
      <c r="FF81" s="188">
        <v>1100</v>
      </c>
      <c r="FG81" s="188">
        <v>0</v>
      </c>
      <c r="FH81" s="188">
        <v>0</v>
      </c>
      <c r="FI81" s="188">
        <v>0</v>
      </c>
      <c r="FK81" s="188">
        <v>0</v>
      </c>
      <c r="FL81" s="188">
        <v>0</v>
      </c>
      <c r="FM81" s="188">
        <v>5815</v>
      </c>
      <c r="FN81" s="188">
        <v>1636</v>
      </c>
      <c r="FO81" s="188">
        <v>0</v>
      </c>
      <c r="FP81" s="188">
        <v>0</v>
      </c>
      <c r="FQ81" s="188">
        <v>1119</v>
      </c>
      <c r="FR81" s="188">
        <v>0</v>
      </c>
      <c r="FS81" s="188">
        <v>0</v>
      </c>
      <c r="FT81" s="188">
        <v>0</v>
      </c>
      <c r="FV81" s="188">
        <v>0</v>
      </c>
      <c r="FW81" s="188">
        <v>0</v>
      </c>
      <c r="FX81" s="188">
        <v>1416</v>
      </c>
      <c r="FY81" s="188">
        <v>825</v>
      </c>
      <c r="FZ81" s="188">
        <v>0</v>
      </c>
      <c r="GA81" s="188">
        <v>0</v>
      </c>
      <c r="GB81" s="188">
        <v>1507</v>
      </c>
      <c r="GC81" s="188">
        <v>0</v>
      </c>
      <c r="GD81" s="188">
        <v>0</v>
      </c>
      <c r="GE81" s="188">
        <v>0</v>
      </c>
      <c r="GG81" s="188">
        <v>0</v>
      </c>
      <c r="GH81" s="188">
        <v>0</v>
      </c>
      <c r="GI81" s="188">
        <v>7485</v>
      </c>
      <c r="GJ81" s="188">
        <v>1019</v>
      </c>
      <c r="GK81" s="188">
        <v>0</v>
      </c>
      <c r="GL81" s="188">
        <v>0</v>
      </c>
      <c r="GM81" s="188">
        <v>1331</v>
      </c>
      <c r="GN81" s="188">
        <v>0</v>
      </c>
      <c r="GO81" s="188">
        <v>0</v>
      </c>
      <c r="GP81" s="188">
        <v>0</v>
      </c>
      <c r="GR81" s="188">
        <v>0</v>
      </c>
      <c r="GS81" s="188">
        <v>0</v>
      </c>
      <c r="GT81" s="188">
        <v>1539</v>
      </c>
      <c r="GU81" s="188">
        <v>782</v>
      </c>
      <c r="GV81" s="188">
        <v>0</v>
      </c>
      <c r="GW81" s="188">
        <v>0</v>
      </c>
      <c r="GX81" s="188">
        <v>1561</v>
      </c>
      <c r="GY81" s="188">
        <v>0</v>
      </c>
      <c r="GZ81" s="188">
        <v>0</v>
      </c>
      <c r="HA81" s="188">
        <v>0</v>
      </c>
      <c r="HC81" s="188">
        <v>0</v>
      </c>
      <c r="HD81" s="188">
        <v>0</v>
      </c>
      <c r="HE81" s="188">
        <v>1562</v>
      </c>
      <c r="HF81" s="188">
        <v>506</v>
      </c>
      <c r="HG81" s="188">
        <v>0</v>
      </c>
      <c r="HH81" s="188">
        <v>0</v>
      </c>
      <c r="HI81" s="188">
        <v>2059</v>
      </c>
      <c r="HJ81" s="188">
        <v>0</v>
      </c>
      <c r="HK81" s="188">
        <v>0</v>
      </c>
      <c r="HL81" s="188">
        <v>0</v>
      </c>
      <c r="HN81" s="188">
        <v>0</v>
      </c>
      <c r="HO81" s="188">
        <v>0</v>
      </c>
      <c r="HP81" s="188">
        <v>1072</v>
      </c>
      <c r="HQ81" s="188">
        <v>285</v>
      </c>
      <c r="HR81" s="188">
        <v>0</v>
      </c>
      <c r="HS81" s="188">
        <v>0</v>
      </c>
      <c r="HT81" s="188">
        <v>2255</v>
      </c>
      <c r="HU81" s="188">
        <v>0</v>
      </c>
      <c r="HV81" s="188">
        <v>0</v>
      </c>
      <c r="HW81" s="188">
        <v>0</v>
      </c>
      <c r="HY81" s="188">
        <v>0</v>
      </c>
      <c r="HZ81" s="188">
        <v>0</v>
      </c>
      <c r="IA81" s="188">
        <v>6429</v>
      </c>
      <c r="IB81" s="188">
        <v>2041</v>
      </c>
      <c r="IC81" s="188">
        <v>0</v>
      </c>
      <c r="ID81" s="188">
        <v>0</v>
      </c>
      <c r="IE81" s="188">
        <v>1396</v>
      </c>
      <c r="IF81" s="188">
        <v>0</v>
      </c>
      <c r="IG81" s="188">
        <v>0</v>
      </c>
      <c r="IH81" s="188">
        <v>0</v>
      </c>
      <c r="IJ81" s="188">
        <v>0</v>
      </c>
      <c r="IK81" s="188">
        <v>0</v>
      </c>
      <c r="IL81" s="188">
        <v>1189</v>
      </c>
      <c r="IM81" s="188">
        <v>804</v>
      </c>
      <c r="IN81" s="188">
        <v>0</v>
      </c>
      <c r="IO81" s="188">
        <v>0</v>
      </c>
      <c r="IP81" s="188">
        <v>2165</v>
      </c>
      <c r="IQ81" s="188">
        <v>0</v>
      </c>
      <c r="IR81" s="188">
        <v>0</v>
      </c>
      <c r="IS81" s="188">
        <v>0</v>
      </c>
      <c r="IU81" s="188">
        <v>0</v>
      </c>
      <c r="IV81" s="188">
        <v>0</v>
      </c>
      <c r="IW81" s="188">
        <v>6134</v>
      </c>
      <c r="IX81" s="188">
        <v>1383</v>
      </c>
      <c r="IY81" s="188">
        <v>0</v>
      </c>
      <c r="IZ81" s="188">
        <v>0</v>
      </c>
      <c r="JA81" s="188">
        <v>1408</v>
      </c>
      <c r="JB81" s="188">
        <v>0</v>
      </c>
      <c r="JC81" s="188">
        <v>0</v>
      </c>
      <c r="JD81" s="188">
        <v>0</v>
      </c>
      <c r="JF81" s="188">
        <v>0</v>
      </c>
      <c r="JG81" s="188">
        <v>0</v>
      </c>
      <c r="JH81" s="188">
        <v>6687</v>
      </c>
      <c r="JI81" s="188">
        <v>2876</v>
      </c>
      <c r="JJ81" s="188">
        <v>0</v>
      </c>
      <c r="JK81" s="188">
        <v>0</v>
      </c>
      <c r="JL81" s="188">
        <v>1097</v>
      </c>
      <c r="JM81" s="188">
        <v>0</v>
      </c>
      <c r="JN81" s="188">
        <v>0</v>
      </c>
      <c r="JO81" s="188">
        <v>0</v>
      </c>
      <c r="JQ81" s="188">
        <v>0</v>
      </c>
      <c r="JR81" s="188">
        <v>0</v>
      </c>
      <c r="JS81" s="188">
        <v>1096</v>
      </c>
      <c r="JT81" s="188">
        <v>612</v>
      </c>
      <c r="JU81" s="188">
        <v>0</v>
      </c>
      <c r="JV81" s="188">
        <v>0</v>
      </c>
      <c r="JW81" s="188">
        <v>2431</v>
      </c>
      <c r="JX81" s="188">
        <v>0</v>
      </c>
      <c r="JY81" s="188">
        <v>0</v>
      </c>
      <c r="JZ81" s="188">
        <v>0</v>
      </c>
      <c r="KB81" s="188">
        <v>0</v>
      </c>
      <c r="KC81" s="188">
        <v>0</v>
      </c>
      <c r="KD81" s="188">
        <v>8109</v>
      </c>
      <c r="KE81" s="188">
        <v>1457</v>
      </c>
      <c r="KF81" s="188">
        <v>0</v>
      </c>
      <c r="KG81" s="188">
        <v>0</v>
      </c>
      <c r="KH81" s="188">
        <v>1315</v>
      </c>
      <c r="KI81" s="188">
        <v>0</v>
      </c>
      <c r="KJ81" s="188">
        <v>0</v>
      </c>
      <c r="KK81" s="188">
        <v>0</v>
      </c>
      <c r="KM81" s="188">
        <v>0</v>
      </c>
      <c r="KN81" s="188">
        <v>0</v>
      </c>
      <c r="KO81" s="188">
        <v>7128</v>
      </c>
      <c r="KP81" s="188">
        <v>1051</v>
      </c>
      <c r="KQ81" s="188">
        <v>0</v>
      </c>
      <c r="KR81" s="188">
        <v>0</v>
      </c>
      <c r="KS81" s="188">
        <v>1021</v>
      </c>
      <c r="KT81" s="188">
        <v>0</v>
      </c>
      <c r="KU81" s="188">
        <v>0</v>
      </c>
      <c r="KV81" s="188">
        <v>0</v>
      </c>
      <c r="KX81" s="188">
        <v>0</v>
      </c>
      <c r="KY81" s="188">
        <v>0</v>
      </c>
      <c r="KZ81" s="188">
        <v>1182</v>
      </c>
      <c r="LA81" s="188">
        <v>791</v>
      </c>
      <c r="LB81" s="188">
        <v>0</v>
      </c>
      <c r="LC81" s="188">
        <v>0</v>
      </c>
      <c r="LD81" s="188">
        <v>2186</v>
      </c>
      <c r="LE81" s="188">
        <v>0</v>
      </c>
      <c r="LF81" s="188">
        <v>0</v>
      </c>
      <c r="LG81" s="188">
        <v>0</v>
      </c>
      <c r="LI81" s="188">
        <v>0</v>
      </c>
      <c r="LJ81" s="188">
        <v>0</v>
      </c>
      <c r="LK81" s="188">
        <v>6494</v>
      </c>
      <c r="LL81" s="188">
        <v>1055</v>
      </c>
      <c r="LM81" s="188">
        <v>0</v>
      </c>
      <c r="LN81" s="188">
        <v>0</v>
      </c>
      <c r="LO81" s="188">
        <v>1062</v>
      </c>
      <c r="LP81" s="188">
        <v>0</v>
      </c>
      <c r="LQ81" s="188">
        <v>0</v>
      </c>
      <c r="LR81" s="188">
        <v>0</v>
      </c>
      <c r="LT81" s="188">
        <v>0</v>
      </c>
      <c r="LU81" s="188">
        <v>0</v>
      </c>
      <c r="LV81" s="188">
        <v>1150</v>
      </c>
      <c r="LW81" s="188">
        <v>2035</v>
      </c>
      <c r="LX81" s="188">
        <v>0</v>
      </c>
      <c r="LY81" s="188">
        <v>0</v>
      </c>
      <c r="LZ81" s="188">
        <v>2238</v>
      </c>
      <c r="MA81" s="188">
        <v>0</v>
      </c>
      <c r="MB81" s="188">
        <v>0</v>
      </c>
      <c r="MC81" s="188">
        <v>0</v>
      </c>
    </row>
    <row r="82" spans="2:341">
      <c r="B82" s="208">
        <f t="shared" si="22"/>
        <v>0</v>
      </c>
      <c r="C82" s="208">
        <f t="shared" si="23"/>
        <v>0</v>
      </c>
      <c r="D82" s="208">
        <f t="shared" si="24"/>
        <v>3927.6333333333332</v>
      </c>
      <c r="E82" s="208">
        <f t="shared" si="25"/>
        <v>1205.3</v>
      </c>
      <c r="F82" s="208">
        <f t="shared" si="26"/>
        <v>0</v>
      </c>
      <c r="G82" s="208">
        <f t="shared" si="27"/>
        <v>0</v>
      </c>
      <c r="H82" s="208">
        <f t="shared" si="28"/>
        <v>1612.5333333333333</v>
      </c>
      <c r="I82" s="208">
        <f t="shared" si="29"/>
        <v>0</v>
      </c>
      <c r="J82" s="208">
        <f t="shared" si="30"/>
        <v>0</v>
      </c>
      <c r="K82" s="208">
        <f t="shared" si="31"/>
        <v>0</v>
      </c>
      <c r="M82" s="188">
        <v>0</v>
      </c>
      <c r="N82" s="188">
        <v>0</v>
      </c>
      <c r="O82" s="188">
        <v>1344</v>
      </c>
      <c r="P82" s="188">
        <v>716</v>
      </c>
      <c r="Q82" s="188">
        <v>0</v>
      </c>
      <c r="R82" s="188">
        <v>0</v>
      </c>
      <c r="S82" s="188">
        <v>2401</v>
      </c>
      <c r="T82" s="188">
        <v>0</v>
      </c>
      <c r="U82" s="188">
        <v>0</v>
      </c>
      <c r="V82" s="188">
        <v>0</v>
      </c>
      <c r="X82" s="188">
        <v>0</v>
      </c>
      <c r="Y82" s="188">
        <v>0</v>
      </c>
      <c r="Z82" s="188">
        <v>2434</v>
      </c>
      <c r="AA82" s="188">
        <v>810</v>
      </c>
      <c r="AB82" s="188">
        <v>0</v>
      </c>
      <c r="AC82" s="188">
        <v>0</v>
      </c>
      <c r="AD82" s="188">
        <v>1224</v>
      </c>
      <c r="AE82" s="188">
        <v>0</v>
      </c>
      <c r="AF82" s="188">
        <v>0</v>
      </c>
      <c r="AG82" s="188">
        <v>0</v>
      </c>
      <c r="AI82" s="188">
        <v>0</v>
      </c>
      <c r="AJ82" s="188">
        <v>0</v>
      </c>
      <c r="AK82" s="188">
        <v>8089</v>
      </c>
      <c r="AL82" s="188">
        <v>1230</v>
      </c>
      <c r="AM82" s="188">
        <v>0</v>
      </c>
      <c r="AN82" s="188">
        <v>0</v>
      </c>
      <c r="AO82" s="188">
        <v>1007</v>
      </c>
      <c r="AP82" s="188">
        <v>0</v>
      </c>
      <c r="AQ82" s="188">
        <v>0</v>
      </c>
      <c r="AR82" s="188">
        <v>0</v>
      </c>
      <c r="AT82" s="188">
        <v>0</v>
      </c>
      <c r="AU82" s="188">
        <v>0</v>
      </c>
      <c r="AV82" s="188">
        <v>1869</v>
      </c>
      <c r="AW82" s="188">
        <v>900</v>
      </c>
      <c r="AX82" s="188">
        <v>0</v>
      </c>
      <c r="AY82" s="188">
        <v>0</v>
      </c>
      <c r="AZ82" s="188">
        <v>2422</v>
      </c>
      <c r="BA82" s="188">
        <v>0</v>
      </c>
      <c r="BB82" s="188">
        <v>0</v>
      </c>
      <c r="BC82" s="188">
        <v>0</v>
      </c>
      <c r="BE82" s="188">
        <v>0</v>
      </c>
      <c r="BF82" s="188">
        <v>0</v>
      </c>
      <c r="BG82" s="188">
        <v>6831</v>
      </c>
      <c r="BH82" s="188">
        <v>2472</v>
      </c>
      <c r="BI82" s="188">
        <v>0</v>
      </c>
      <c r="BJ82" s="188">
        <v>0</v>
      </c>
      <c r="BK82" s="188">
        <v>1371</v>
      </c>
      <c r="BL82" s="188">
        <v>0</v>
      </c>
      <c r="BM82" s="188">
        <v>0</v>
      </c>
      <c r="BN82" s="188">
        <v>0</v>
      </c>
      <c r="BP82" s="188">
        <v>0</v>
      </c>
      <c r="BQ82" s="188">
        <v>0</v>
      </c>
      <c r="BR82" s="188">
        <v>911</v>
      </c>
      <c r="BS82" s="188">
        <v>749</v>
      </c>
      <c r="BT82" s="188">
        <v>0</v>
      </c>
      <c r="BU82" s="188">
        <v>0</v>
      </c>
      <c r="BV82" s="188">
        <v>2287</v>
      </c>
      <c r="BW82" s="188">
        <v>0</v>
      </c>
      <c r="BX82" s="188">
        <v>0</v>
      </c>
      <c r="BY82" s="188">
        <v>0</v>
      </c>
      <c r="CA82" s="188">
        <v>0</v>
      </c>
      <c r="CB82" s="188">
        <v>0</v>
      </c>
      <c r="CC82" s="188">
        <v>8118</v>
      </c>
      <c r="CD82" s="188">
        <v>1444</v>
      </c>
      <c r="CE82" s="188">
        <v>0</v>
      </c>
      <c r="CF82" s="188">
        <v>0</v>
      </c>
      <c r="CG82" s="188">
        <v>1085</v>
      </c>
      <c r="CH82" s="188">
        <v>0</v>
      </c>
      <c r="CI82" s="188">
        <v>0</v>
      </c>
      <c r="CJ82" s="188">
        <v>0</v>
      </c>
      <c r="CL82" s="188">
        <v>0</v>
      </c>
      <c r="CM82" s="188">
        <v>0</v>
      </c>
      <c r="CN82" s="188">
        <v>6606</v>
      </c>
      <c r="CO82" s="188">
        <v>2563</v>
      </c>
      <c r="CP82" s="188">
        <v>0</v>
      </c>
      <c r="CQ82" s="188">
        <v>0</v>
      </c>
      <c r="CR82" s="188">
        <v>1133</v>
      </c>
      <c r="CS82" s="188">
        <v>0</v>
      </c>
      <c r="CT82" s="188">
        <v>0</v>
      </c>
      <c r="CU82" s="188">
        <v>0</v>
      </c>
      <c r="CW82" s="188">
        <v>0</v>
      </c>
      <c r="CX82" s="188">
        <v>0</v>
      </c>
      <c r="CY82" s="188">
        <v>2362</v>
      </c>
      <c r="CZ82" s="188">
        <v>1080</v>
      </c>
      <c r="DA82" s="188">
        <v>0</v>
      </c>
      <c r="DB82" s="188">
        <v>0</v>
      </c>
      <c r="DC82" s="188">
        <v>2518</v>
      </c>
      <c r="DD82" s="188">
        <v>0</v>
      </c>
      <c r="DE82" s="188">
        <v>0</v>
      </c>
      <c r="DF82" s="188">
        <v>0</v>
      </c>
      <c r="DH82" s="188">
        <v>0</v>
      </c>
      <c r="DI82" s="188">
        <v>0</v>
      </c>
      <c r="DJ82" s="188">
        <v>2350</v>
      </c>
      <c r="DK82" s="188">
        <v>1233</v>
      </c>
      <c r="DL82" s="188">
        <v>0</v>
      </c>
      <c r="DM82" s="188">
        <v>0</v>
      </c>
      <c r="DN82" s="188">
        <f t="shared" si="32"/>
        <v>0</v>
      </c>
      <c r="DO82" s="188">
        <v>0</v>
      </c>
      <c r="DP82" s="188">
        <v>0</v>
      </c>
      <c r="DQ82" s="188">
        <v>0</v>
      </c>
      <c r="DS82" s="188">
        <v>0</v>
      </c>
      <c r="DT82" s="188">
        <v>0</v>
      </c>
      <c r="DU82" s="188">
        <v>1251</v>
      </c>
      <c r="DV82" s="188">
        <v>731</v>
      </c>
      <c r="DW82" s="188">
        <v>0</v>
      </c>
      <c r="DX82" s="188">
        <v>0</v>
      </c>
      <c r="DY82" s="188">
        <v>1311</v>
      </c>
      <c r="DZ82" s="188">
        <v>0</v>
      </c>
      <c r="EA82" s="188">
        <v>0</v>
      </c>
      <c r="EB82" s="188">
        <v>0</v>
      </c>
      <c r="ED82" s="188">
        <v>0</v>
      </c>
      <c r="EE82" s="188">
        <v>0</v>
      </c>
      <c r="EF82" s="188">
        <v>827</v>
      </c>
      <c r="EG82" s="188">
        <v>505</v>
      </c>
      <c r="EH82" s="188">
        <v>0</v>
      </c>
      <c r="EI82" s="188">
        <v>0</v>
      </c>
      <c r="EJ82" s="188">
        <v>2485</v>
      </c>
      <c r="EK82" s="188">
        <v>0</v>
      </c>
      <c r="EL82" s="188">
        <v>0</v>
      </c>
      <c r="EM82" s="188">
        <v>0</v>
      </c>
      <c r="EO82" s="188">
        <v>0</v>
      </c>
      <c r="EP82" s="188">
        <v>0</v>
      </c>
      <c r="EQ82" s="188">
        <v>5385</v>
      </c>
      <c r="ER82" s="188">
        <v>776</v>
      </c>
      <c r="ES82" s="188">
        <v>0</v>
      </c>
      <c r="ET82" s="188">
        <v>0</v>
      </c>
      <c r="EU82" s="188">
        <v>1813</v>
      </c>
      <c r="EV82" s="188">
        <v>0</v>
      </c>
      <c r="EW82" s="188">
        <v>0</v>
      </c>
      <c r="EX82" s="188">
        <v>0</v>
      </c>
      <c r="EZ82" s="188">
        <v>0</v>
      </c>
      <c r="FA82" s="188">
        <v>0</v>
      </c>
      <c r="FB82" s="188">
        <v>4983</v>
      </c>
      <c r="FC82" s="188">
        <v>1709</v>
      </c>
      <c r="FD82" s="188">
        <v>0</v>
      </c>
      <c r="FE82" s="188">
        <v>0</v>
      </c>
      <c r="FF82" s="188">
        <v>1100</v>
      </c>
      <c r="FG82" s="188">
        <v>0</v>
      </c>
      <c r="FH82" s="188">
        <v>0</v>
      </c>
      <c r="FI82" s="188">
        <v>0</v>
      </c>
      <c r="FK82" s="188">
        <v>0</v>
      </c>
      <c r="FL82" s="188">
        <v>0</v>
      </c>
      <c r="FM82" s="188">
        <v>5853</v>
      </c>
      <c r="FN82" s="188">
        <v>1651</v>
      </c>
      <c r="FO82" s="188">
        <v>0</v>
      </c>
      <c r="FP82" s="188">
        <v>0</v>
      </c>
      <c r="FQ82" s="188">
        <v>1119</v>
      </c>
      <c r="FR82" s="188">
        <v>0</v>
      </c>
      <c r="FS82" s="188">
        <v>0</v>
      </c>
      <c r="FT82" s="188">
        <v>0</v>
      </c>
      <c r="FV82" s="188">
        <v>0</v>
      </c>
      <c r="FW82" s="188">
        <v>0</v>
      </c>
      <c r="FX82" s="188">
        <v>1420</v>
      </c>
      <c r="FY82" s="188">
        <v>863</v>
      </c>
      <c r="FZ82" s="188">
        <v>0</v>
      </c>
      <c r="GA82" s="188">
        <v>0</v>
      </c>
      <c r="GB82" s="188">
        <v>1507</v>
      </c>
      <c r="GC82" s="188">
        <v>0</v>
      </c>
      <c r="GD82" s="188">
        <v>0</v>
      </c>
      <c r="GE82" s="188">
        <v>0</v>
      </c>
      <c r="GG82" s="188">
        <v>0</v>
      </c>
      <c r="GH82" s="188">
        <v>0</v>
      </c>
      <c r="GI82" s="188">
        <v>7467</v>
      </c>
      <c r="GJ82" s="188">
        <v>1059</v>
      </c>
      <c r="GK82" s="188">
        <v>0</v>
      </c>
      <c r="GL82" s="188">
        <v>0</v>
      </c>
      <c r="GM82" s="188">
        <v>1331</v>
      </c>
      <c r="GN82" s="188">
        <v>0</v>
      </c>
      <c r="GO82" s="188">
        <v>0</v>
      </c>
      <c r="GP82" s="188">
        <v>0</v>
      </c>
      <c r="GR82" s="188">
        <v>0</v>
      </c>
      <c r="GS82" s="188">
        <v>0</v>
      </c>
      <c r="GT82" s="188">
        <v>1523</v>
      </c>
      <c r="GU82" s="188">
        <v>776</v>
      </c>
      <c r="GV82" s="188">
        <v>0</v>
      </c>
      <c r="GW82" s="188">
        <v>0</v>
      </c>
      <c r="GX82" s="188">
        <v>1565</v>
      </c>
      <c r="GY82" s="188">
        <v>0</v>
      </c>
      <c r="GZ82" s="188">
        <v>0</v>
      </c>
      <c r="HA82" s="188">
        <v>0</v>
      </c>
      <c r="HC82" s="188">
        <v>0</v>
      </c>
      <c r="HD82" s="188">
        <v>0</v>
      </c>
      <c r="HE82" s="188">
        <v>1563</v>
      </c>
      <c r="HF82" s="188">
        <v>485</v>
      </c>
      <c r="HG82" s="188">
        <v>0</v>
      </c>
      <c r="HH82" s="188">
        <v>0</v>
      </c>
      <c r="HI82" s="188">
        <v>2090</v>
      </c>
      <c r="HJ82" s="188">
        <v>0</v>
      </c>
      <c r="HK82" s="188">
        <v>0</v>
      </c>
      <c r="HL82" s="188">
        <v>0</v>
      </c>
      <c r="HN82" s="188">
        <v>0</v>
      </c>
      <c r="HO82" s="188">
        <v>0</v>
      </c>
      <c r="HP82" s="188">
        <v>1078</v>
      </c>
      <c r="HQ82" s="188">
        <v>289</v>
      </c>
      <c r="HR82" s="188">
        <v>0</v>
      </c>
      <c r="HS82" s="188">
        <v>0</v>
      </c>
      <c r="HT82" s="188">
        <v>2245</v>
      </c>
      <c r="HU82" s="188">
        <v>0</v>
      </c>
      <c r="HV82" s="188">
        <v>0</v>
      </c>
      <c r="HW82" s="188">
        <v>0</v>
      </c>
      <c r="HY82" s="188">
        <v>0</v>
      </c>
      <c r="HZ82" s="188">
        <v>0</v>
      </c>
      <c r="IA82" s="188">
        <v>6413</v>
      </c>
      <c r="IB82" s="188">
        <v>2035</v>
      </c>
      <c r="IC82" s="188">
        <v>0</v>
      </c>
      <c r="ID82" s="188">
        <v>0</v>
      </c>
      <c r="IE82" s="188">
        <v>1396</v>
      </c>
      <c r="IF82" s="188">
        <v>0</v>
      </c>
      <c r="IG82" s="188">
        <v>0</v>
      </c>
      <c r="IH82" s="188">
        <v>0</v>
      </c>
      <c r="IJ82" s="188">
        <v>0</v>
      </c>
      <c r="IK82" s="188">
        <v>0</v>
      </c>
      <c r="IL82" s="188">
        <v>1174</v>
      </c>
      <c r="IM82" s="188">
        <v>782</v>
      </c>
      <c r="IN82" s="188">
        <v>0</v>
      </c>
      <c r="IO82" s="188">
        <v>0</v>
      </c>
      <c r="IP82" s="188">
        <v>2196</v>
      </c>
      <c r="IQ82" s="188">
        <v>0</v>
      </c>
      <c r="IR82" s="188">
        <v>0</v>
      </c>
      <c r="IS82" s="188">
        <v>0</v>
      </c>
      <c r="IU82" s="188">
        <v>0</v>
      </c>
      <c r="IV82" s="188">
        <v>0</v>
      </c>
      <c r="IW82" s="188">
        <v>6134</v>
      </c>
      <c r="IX82" s="188">
        <v>1394</v>
      </c>
      <c r="IY82" s="188">
        <v>0</v>
      </c>
      <c r="IZ82" s="188">
        <v>0</v>
      </c>
      <c r="JA82" s="188">
        <v>1408</v>
      </c>
      <c r="JB82" s="188">
        <v>0</v>
      </c>
      <c r="JC82" s="188">
        <v>0</v>
      </c>
      <c r="JD82" s="188">
        <v>0</v>
      </c>
      <c r="JF82" s="188">
        <v>0</v>
      </c>
      <c r="JG82" s="188">
        <v>0</v>
      </c>
      <c r="JH82" s="188">
        <v>6707</v>
      </c>
      <c r="JI82" s="188">
        <v>2883</v>
      </c>
      <c r="JJ82" s="188">
        <v>0</v>
      </c>
      <c r="JK82" s="188">
        <v>0</v>
      </c>
      <c r="JL82" s="188">
        <v>1097</v>
      </c>
      <c r="JM82" s="188">
        <v>0</v>
      </c>
      <c r="JN82" s="188">
        <v>0</v>
      </c>
      <c r="JO82" s="188">
        <v>0</v>
      </c>
      <c r="JQ82" s="188">
        <v>0</v>
      </c>
      <c r="JR82" s="188">
        <v>0</v>
      </c>
      <c r="JS82" s="188">
        <v>1105</v>
      </c>
      <c r="JT82" s="188">
        <v>623</v>
      </c>
      <c r="JU82" s="188">
        <v>0</v>
      </c>
      <c r="JV82" s="188">
        <v>0</v>
      </c>
      <c r="JW82" s="188">
        <v>2447</v>
      </c>
      <c r="JX82" s="188">
        <v>0</v>
      </c>
      <c r="JY82" s="188">
        <v>0</v>
      </c>
      <c r="JZ82" s="188">
        <v>0</v>
      </c>
      <c r="KB82" s="188">
        <v>0</v>
      </c>
      <c r="KC82" s="188">
        <v>0</v>
      </c>
      <c r="KD82" s="188">
        <v>8099</v>
      </c>
      <c r="KE82" s="188">
        <v>1476</v>
      </c>
      <c r="KF82" s="188">
        <v>0</v>
      </c>
      <c r="KG82" s="188">
        <v>0</v>
      </c>
      <c r="KH82" s="188">
        <v>1315</v>
      </c>
      <c r="KI82" s="188">
        <v>0</v>
      </c>
      <c r="KJ82" s="188">
        <v>0</v>
      </c>
      <c r="KK82" s="188">
        <v>0</v>
      </c>
      <c r="KM82" s="188">
        <v>0</v>
      </c>
      <c r="KN82" s="188">
        <v>0</v>
      </c>
      <c r="KO82" s="188">
        <v>7116</v>
      </c>
      <c r="KP82" s="188">
        <v>1051</v>
      </c>
      <c r="KQ82" s="188">
        <v>0</v>
      </c>
      <c r="KR82" s="188">
        <v>0</v>
      </c>
      <c r="KS82" s="188">
        <v>1021</v>
      </c>
      <c r="KT82" s="188">
        <v>0</v>
      </c>
      <c r="KU82" s="188">
        <v>0</v>
      </c>
      <c r="KV82" s="188">
        <v>0</v>
      </c>
      <c r="KX82" s="188">
        <v>0</v>
      </c>
      <c r="KY82" s="188">
        <v>0</v>
      </c>
      <c r="KZ82" s="188">
        <v>1180</v>
      </c>
      <c r="LA82" s="188">
        <v>787</v>
      </c>
      <c r="LB82" s="188">
        <v>0</v>
      </c>
      <c r="LC82" s="188">
        <v>0</v>
      </c>
      <c r="LD82" s="188">
        <v>2185</v>
      </c>
      <c r="LE82" s="188">
        <v>0</v>
      </c>
      <c r="LF82" s="188">
        <v>0</v>
      </c>
      <c r="LG82" s="188">
        <v>0</v>
      </c>
      <c r="LI82" s="188">
        <v>0</v>
      </c>
      <c r="LJ82" s="188">
        <v>0</v>
      </c>
      <c r="LK82" s="188">
        <v>6471</v>
      </c>
      <c r="LL82" s="188">
        <v>1037</v>
      </c>
      <c r="LM82" s="188">
        <v>0</v>
      </c>
      <c r="LN82" s="188">
        <v>0</v>
      </c>
      <c r="LO82" s="188">
        <v>1062</v>
      </c>
      <c r="LP82" s="188">
        <v>0</v>
      </c>
      <c r="LQ82" s="188">
        <v>0</v>
      </c>
      <c r="LR82" s="188">
        <v>0</v>
      </c>
      <c r="LT82" s="188">
        <v>0</v>
      </c>
      <c r="LU82" s="188">
        <v>0</v>
      </c>
      <c r="LV82" s="188">
        <v>1166</v>
      </c>
      <c r="LW82" s="188">
        <v>2050</v>
      </c>
      <c r="LX82" s="188">
        <v>0</v>
      </c>
      <c r="LY82" s="188">
        <v>0</v>
      </c>
      <c r="LZ82" s="188">
        <v>2235</v>
      </c>
      <c r="MA82" s="188">
        <v>0</v>
      </c>
      <c r="MB82" s="188">
        <v>0</v>
      </c>
      <c r="MC82" s="188">
        <v>0</v>
      </c>
    </row>
    <row r="83" spans="2:341">
      <c r="B83" s="208">
        <f t="shared" si="22"/>
        <v>0</v>
      </c>
      <c r="C83" s="208">
        <f t="shared" si="23"/>
        <v>0</v>
      </c>
      <c r="D83" s="208">
        <f t="shared" si="24"/>
        <v>3919.0666666666666</v>
      </c>
      <c r="E83" s="208">
        <f t="shared" si="25"/>
        <v>1208.9000000000001</v>
      </c>
      <c r="F83" s="208">
        <f t="shared" si="26"/>
        <v>0</v>
      </c>
      <c r="G83" s="208">
        <f t="shared" si="27"/>
        <v>0</v>
      </c>
      <c r="H83" s="208">
        <f t="shared" si="28"/>
        <v>1615.6333333333334</v>
      </c>
      <c r="I83" s="208">
        <f t="shared" si="29"/>
        <v>0</v>
      </c>
      <c r="J83" s="208">
        <f t="shared" si="30"/>
        <v>0</v>
      </c>
      <c r="K83" s="208">
        <f t="shared" si="31"/>
        <v>0</v>
      </c>
      <c r="M83" s="188">
        <v>0</v>
      </c>
      <c r="N83" s="188">
        <v>0</v>
      </c>
      <c r="O83" s="188">
        <v>1390</v>
      </c>
      <c r="P83" s="188">
        <v>737</v>
      </c>
      <c r="Q83" s="188">
        <v>0</v>
      </c>
      <c r="R83" s="188">
        <v>0</v>
      </c>
      <c r="S83" s="188">
        <v>2410</v>
      </c>
      <c r="T83" s="188">
        <v>0</v>
      </c>
      <c r="U83" s="188">
        <v>0</v>
      </c>
      <c r="V83" s="188">
        <v>0</v>
      </c>
      <c r="X83" s="188">
        <v>0</v>
      </c>
      <c r="Y83" s="188">
        <v>0</v>
      </c>
      <c r="Z83" s="188">
        <v>2361</v>
      </c>
      <c r="AA83" s="188">
        <v>791</v>
      </c>
      <c r="AB83" s="188">
        <v>0</v>
      </c>
      <c r="AC83" s="188">
        <v>0</v>
      </c>
      <c r="AD83" s="188">
        <v>1224</v>
      </c>
      <c r="AE83" s="188">
        <v>0</v>
      </c>
      <c r="AF83" s="188">
        <v>0</v>
      </c>
      <c r="AG83" s="188">
        <v>0</v>
      </c>
      <c r="AI83" s="188">
        <v>0</v>
      </c>
      <c r="AJ83" s="188">
        <v>0</v>
      </c>
      <c r="AK83" s="188">
        <v>8088</v>
      </c>
      <c r="AL83" s="188">
        <v>1220</v>
      </c>
      <c r="AM83" s="188">
        <v>0</v>
      </c>
      <c r="AN83" s="188">
        <v>0</v>
      </c>
      <c r="AO83" s="188">
        <v>1007</v>
      </c>
      <c r="AP83" s="188">
        <v>0</v>
      </c>
      <c r="AQ83" s="188">
        <v>0</v>
      </c>
      <c r="AR83" s="188">
        <v>0</v>
      </c>
      <c r="AT83" s="188">
        <v>0</v>
      </c>
      <c r="AU83" s="188">
        <v>0</v>
      </c>
      <c r="AV83" s="188">
        <v>1872</v>
      </c>
      <c r="AW83" s="188">
        <v>924</v>
      </c>
      <c r="AX83" s="188">
        <v>0</v>
      </c>
      <c r="AY83" s="188">
        <v>0</v>
      </c>
      <c r="AZ83" s="188">
        <v>2412</v>
      </c>
      <c r="BA83" s="188">
        <v>0</v>
      </c>
      <c r="BB83" s="188">
        <v>0</v>
      </c>
      <c r="BC83" s="188">
        <v>0</v>
      </c>
      <c r="BE83" s="188">
        <v>0</v>
      </c>
      <c r="BF83" s="188">
        <v>0</v>
      </c>
      <c r="BG83" s="188">
        <v>6844</v>
      </c>
      <c r="BH83" s="188">
        <v>2441</v>
      </c>
      <c r="BI83" s="188">
        <v>0</v>
      </c>
      <c r="BJ83" s="188">
        <v>0</v>
      </c>
      <c r="BK83" s="188">
        <v>1371</v>
      </c>
      <c r="BL83" s="188">
        <v>0</v>
      </c>
      <c r="BM83" s="188">
        <v>0</v>
      </c>
      <c r="BN83" s="188">
        <v>0</v>
      </c>
      <c r="BP83" s="188">
        <v>0</v>
      </c>
      <c r="BQ83" s="188">
        <v>0</v>
      </c>
      <c r="BR83" s="188">
        <v>898</v>
      </c>
      <c r="BS83" s="188">
        <v>718</v>
      </c>
      <c r="BT83" s="188">
        <v>0</v>
      </c>
      <c r="BU83" s="188">
        <v>0</v>
      </c>
      <c r="BV83" s="188">
        <v>2293</v>
      </c>
      <c r="BW83" s="188">
        <v>0</v>
      </c>
      <c r="BX83" s="188">
        <v>0</v>
      </c>
      <c r="BY83" s="188">
        <v>0</v>
      </c>
      <c r="CA83" s="188">
        <v>0</v>
      </c>
      <c r="CB83" s="188">
        <v>0</v>
      </c>
      <c r="CC83" s="188">
        <v>8131</v>
      </c>
      <c r="CD83" s="188">
        <v>1450</v>
      </c>
      <c r="CE83" s="188">
        <v>0</v>
      </c>
      <c r="CF83" s="188">
        <v>0</v>
      </c>
      <c r="CG83" s="188">
        <v>1085</v>
      </c>
      <c r="CH83" s="188">
        <v>0</v>
      </c>
      <c r="CI83" s="188">
        <v>0</v>
      </c>
      <c r="CJ83" s="188">
        <v>0</v>
      </c>
      <c r="CL83" s="188">
        <v>0</v>
      </c>
      <c r="CM83" s="188">
        <v>0</v>
      </c>
      <c r="CN83" s="188">
        <v>6589</v>
      </c>
      <c r="CO83" s="188">
        <v>2540</v>
      </c>
      <c r="CP83" s="188">
        <v>0</v>
      </c>
      <c r="CQ83" s="188">
        <v>0</v>
      </c>
      <c r="CR83" s="188">
        <v>1133</v>
      </c>
      <c r="CS83" s="188">
        <v>0</v>
      </c>
      <c r="CT83" s="188">
        <v>0</v>
      </c>
      <c r="CU83" s="188">
        <v>0</v>
      </c>
      <c r="CW83" s="188">
        <v>0</v>
      </c>
      <c r="CX83" s="188">
        <v>0</v>
      </c>
      <c r="CY83" s="188">
        <v>2362</v>
      </c>
      <c r="CZ83" s="188">
        <v>1064</v>
      </c>
      <c r="DA83" s="188">
        <v>0</v>
      </c>
      <c r="DB83" s="188">
        <v>0</v>
      </c>
      <c r="DC83" s="188">
        <v>2528</v>
      </c>
      <c r="DD83" s="188">
        <v>0</v>
      </c>
      <c r="DE83" s="188">
        <v>0</v>
      </c>
      <c r="DF83" s="188">
        <v>0</v>
      </c>
      <c r="DH83" s="188">
        <v>0</v>
      </c>
      <c r="DI83" s="188">
        <v>0</v>
      </c>
      <c r="DJ83" s="188">
        <v>2344</v>
      </c>
      <c r="DK83" s="188">
        <v>1251</v>
      </c>
      <c r="DL83" s="188">
        <v>0</v>
      </c>
      <c r="DM83" s="188">
        <v>0</v>
      </c>
      <c r="DN83" s="188">
        <f t="shared" si="32"/>
        <v>0</v>
      </c>
      <c r="DO83" s="188">
        <v>0</v>
      </c>
      <c r="DP83" s="188">
        <v>0</v>
      </c>
      <c r="DQ83" s="188">
        <v>0</v>
      </c>
      <c r="DS83" s="188">
        <v>0</v>
      </c>
      <c r="DT83" s="188">
        <v>0</v>
      </c>
      <c r="DU83" s="188">
        <v>1242</v>
      </c>
      <c r="DV83" s="188">
        <v>732</v>
      </c>
      <c r="DW83" s="188">
        <v>0</v>
      </c>
      <c r="DX83" s="188">
        <v>0</v>
      </c>
      <c r="DY83" s="188">
        <v>1311</v>
      </c>
      <c r="DZ83" s="188">
        <v>0</v>
      </c>
      <c r="EA83" s="188">
        <v>0</v>
      </c>
      <c r="EB83" s="188">
        <v>0</v>
      </c>
      <c r="ED83" s="188">
        <v>0</v>
      </c>
      <c r="EE83" s="188">
        <v>0</v>
      </c>
      <c r="EF83" s="188">
        <v>855</v>
      </c>
      <c r="EG83" s="188">
        <v>543</v>
      </c>
      <c r="EH83" s="188">
        <v>0</v>
      </c>
      <c r="EI83" s="188">
        <v>0</v>
      </c>
      <c r="EJ83" s="188">
        <v>2499</v>
      </c>
      <c r="EK83" s="188">
        <v>0</v>
      </c>
      <c r="EL83" s="188">
        <v>0</v>
      </c>
      <c r="EM83" s="188">
        <v>0</v>
      </c>
      <c r="EO83" s="188">
        <v>0</v>
      </c>
      <c r="EP83" s="188">
        <v>0</v>
      </c>
      <c r="EQ83" s="188">
        <v>5336</v>
      </c>
      <c r="ER83" s="188">
        <v>774</v>
      </c>
      <c r="ES83" s="188">
        <v>0</v>
      </c>
      <c r="ET83" s="188">
        <v>0</v>
      </c>
      <c r="EU83" s="188">
        <v>1828</v>
      </c>
      <c r="EV83" s="188">
        <v>0</v>
      </c>
      <c r="EW83" s="188">
        <v>0</v>
      </c>
      <c r="EX83" s="188">
        <v>0</v>
      </c>
      <c r="EZ83" s="188">
        <v>0</v>
      </c>
      <c r="FA83" s="188">
        <v>0</v>
      </c>
      <c r="FB83" s="188">
        <v>4807</v>
      </c>
      <c r="FC83" s="188">
        <v>1736</v>
      </c>
      <c r="FD83" s="188">
        <v>0</v>
      </c>
      <c r="FE83" s="188">
        <v>0</v>
      </c>
      <c r="FF83" s="188">
        <v>1100</v>
      </c>
      <c r="FG83" s="188">
        <v>0</v>
      </c>
      <c r="FH83" s="188">
        <v>0</v>
      </c>
      <c r="FI83" s="188">
        <v>0</v>
      </c>
      <c r="FK83" s="188">
        <v>0</v>
      </c>
      <c r="FL83" s="188">
        <v>0</v>
      </c>
      <c r="FM83" s="188">
        <v>5887</v>
      </c>
      <c r="FN83" s="188">
        <v>1675</v>
      </c>
      <c r="FO83" s="188">
        <v>0</v>
      </c>
      <c r="FP83" s="188">
        <v>0</v>
      </c>
      <c r="FQ83" s="188">
        <v>1119</v>
      </c>
      <c r="FR83" s="188">
        <v>0</v>
      </c>
      <c r="FS83" s="188">
        <v>0</v>
      </c>
      <c r="FT83" s="188">
        <v>0</v>
      </c>
      <c r="FV83" s="188">
        <v>0</v>
      </c>
      <c r="FW83" s="188">
        <v>0</v>
      </c>
      <c r="FX83" s="188">
        <v>1422</v>
      </c>
      <c r="FY83" s="188">
        <v>897</v>
      </c>
      <c r="FZ83" s="188">
        <v>0</v>
      </c>
      <c r="GA83" s="188">
        <v>0</v>
      </c>
      <c r="GB83" s="188">
        <v>1507</v>
      </c>
      <c r="GC83" s="188">
        <v>0</v>
      </c>
      <c r="GD83" s="188">
        <v>0</v>
      </c>
      <c r="GE83" s="188">
        <v>0</v>
      </c>
      <c r="GG83" s="188">
        <v>0</v>
      </c>
      <c r="GH83" s="188">
        <v>0</v>
      </c>
      <c r="GI83" s="188">
        <v>7434</v>
      </c>
      <c r="GJ83" s="188">
        <v>1098</v>
      </c>
      <c r="GK83" s="188">
        <v>0</v>
      </c>
      <c r="GL83" s="188">
        <v>0</v>
      </c>
      <c r="GM83" s="188">
        <v>1331</v>
      </c>
      <c r="GN83" s="188">
        <v>0</v>
      </c>
      <c r="GO83" s="188">
        <v>0</v>
      </c>
      <c r="GP83" s="188">
        <v>0</v>
      </c>
      <c r="GR83" s="188">
        <v>0</v>
      </c>
      <c r="GS83" s="188">
        <v>0</v>
      </c>
      <c r="GT83" s="188">
        <v>1489</v>
      </c>
      <c r="GU83" s="188">
        <v>744</v>
      </c>
      <c r="GV83" s="188">
        <v>0</v>
      </c>
      <c r="GW83" s="188">
        <v>0</v>
      </c>
      <c r="GX83" s="188">
        <v>1553</v>
      </c>
      <c r="GY83" s="188">
        <v>0</v>
      </c>
      <c r="GZ83" s="188">
        <v>0</v>
      </c>
      <c r="HA83" s="188">
        <v>0</v>
      </c>
      <c r="HC83" s="188">
        <v>0</v>
      </c>
      <c r="HD83" s="188">
        <v>0</v>
      </c>
      <c r="HE83" s="188">
        <v>1563</v>
      </c>
      <c r="HF83" s="188">
        <v>446</v>
      </c>
      <c r="HG83" s="188">
        <v>0</v>
      </c>
      <c r="HH83" s="188">
        <v>0</v>
      </c>
      <c r="HI83" s="188">
        <v>2127</v>
      </c>
      <c r="HJ83" s="188">
        <v>0</v>
      </c>
      <c r="HK83" s="188">
        <v>0</v>
      </c>
      <c r="HL83" s="188">
        <v>0</v>
      </c>
      <c r="HN83" s="188">
        <v>0</v>
      </c>
      <c r="HO83" s="188">
        <v>0</v>
      </c>
      <c r="HP83" s="188">
        <v>1086</v>
      </c>
      <c r="HQ83" s="188">
        <v>295</v>
      </c>
      <c r="HR83" s="188">
        <v>0</v>
      </c>
      <c r="HS83" s="188">
        <v>0</v>
      </c>
      <c r="HT83" s="188">
        <v>2255</v>
      </c>
      <c r="HU83" s="188">
        <v>0</v>
      </c>
      <c r="HV83" s="188">
        <v>0</v>
      </c>
      <c r="HW83" s="188">
        <v>0</v>
      </c>
      <c r="HY83" s="188">
        <v>0</v>
      </c>
      <c r="HZ83" s="188">
        <v>0</v>
      </c>
      <c r="IA83" s="188">
        <v>6461</v>
      </c>
      <c r="IB83" s="188">
        <v>2099</v>
      </c>
      <c r="IC83" s="188">
        <v>0</v>
      </c>
      <c r="ID83" s="188">
        <v>0</v>
      </c>
      <c r="IE83" s="188">
        <v>1396</v>
      </c>
      <c r="IF83" s="188">
        <v>0</v>
      </c>
      <c r="IG83" s="188">
        <v>0</v>
      </c>
      <c r="IH83" s="188">
        <v>0</v>
      </c>
      <c r="IJ83" s="188">
        <v>0</v>
      </c>
      <c r="IK83" s="188">
        <v>0</v>
      </c>
      <c r="IL83" s="188">
        <v>1116</v>
      </c>
      <c r="IM83" s="188">
        <v>765</v>
      </c>
      <c r="IN83" s="188">
        <v>0</v>
      </c>
      <c r="IO83" s="188">
        <v>0</v>
      </c>
      <c r="IP83" s="188">
        <v>2195</v>
      </c>
      <c r="IQ83" s="188">
        <v>0</v>
      </c>
      <c r="IR83" s="188">
        <v>0</v>
      </c>
      <c r="IS83" s="188">
        <v>0</v>
      </c>
      <c r="IU83" s="188">
        <v>0</v>
      </c>
      <c r="IV83" s="188">
        <v>0</v>
      </c>
      <c r="IW83" s="188">
        <v>6100</v>
      </c>
      <c r="IX83" s="188">
        <v>1399</v>
      </c>
      <c r="IY83" s="188">
        <v>0</v>
      </c>
      <c r="IZ83" s="188">
        <v>0</v>
      </c>
      <c r="JA83" s="188">
        <v>1408</v>
      </c>
      <c r="JB83" s="188">
        <v>0</v>
      </c>
      <c r="JC83" s="188">
        <v>0</v>
      </c>
      <c r="JD83" s="188">
        <v>0</v>
      </c>
      <c r="JF83" s="188">
        <v>0</v>
      </c>
      <c r="JG83" s="188">
        <v>0</v>
      </c>
      <c r="JH83" s="188">
        <v>6682</v>
      </c>
      <c r="JI83" s="188">
        <v>2890</v>
      </c>
      <c r="JJ83" s="188">
        <v>0</v>
      </c>
      <c r="JK83" s="188">
        <v>0</v>
      </c>
      <c r="JL83" s="188">
        <v>1097</v>
      </c>
      <c r="JM83" s="188">
        <v>0</v>
      </c>
      <c r="JN83" s="188">
        <v>0</v>
      </c>
      <c r="JO83" s="188">
        <v>0</v>
      </c>
      <c r="JQ83" s="188">
        <v>0</v>
      </c>
      <c r="JR83" s="188">
        <v>0</v>
      </c>
      <c r="JS83" s="188">
        <v>1126</v>
      </c>
      <c r="JT83" s="188">
        <v>613</v>
      </c>
      <c r="JU83" s="188">
        <v>0</v>
      </c>
      <c r="JV83" s="188">
        <v>0</v>
      </c>
      <c r="JW83" s="188">
        <v>2432</v>
      </c>
      <c r="JX83" s="188">
        <v>0</v>
      </c>
      <c r="JY83" s="188">
        <v>0</v>
      </c>
      <c r="JZ83" s="188">
        <v>0</v>
      </c>
      <c r="KB83" s="188">
        <v>0</v>
      </c>
      <c r="KC83" s="188">
        <v>0</v>
      </c>
      <c r="KD83" s="188">
        <v>8096</v>
      </c>
      <c r="KE83" s="188">
        <v>1447</v>
      </c>
      <c r="KF83" s="188">
        <v>0</v>
      </c>
      <c r="KG83" s="188">
        <v>0</v>
      </c>
      <c r="KH83" s="188">
        <v>1315</v>
      </c>
      <c r="KI83" s="188">
        <v>0</v>
      </c>
      <c r="KJ83" s="188">
        <v>0</v>
      </c>
      <c r="KK83" s="188">
        <v>0</v>
      </c>
      <c r="KM83" s="188">
        <v>0</v>
      </c>
      <c r="KN83" s="188">
        <v>0</v>
      </c>
      <c r="KO83" s="188">
        <v>7149</v>
      </c>
      <c r="KP83" s="188">
        <v>1097</v>
      </c>
      <c r="KQ83" s="188">
        <v>0</v>
      </c>
      <c r="KR83" s="188">
        <v>0</v>
      </c>
      <c r="KS83" s="188">
        <v>1021</v>
      </c>
      <c r="KT83" s="188">
        <v>0</v>
      </c>
      <c r="KU83" s="188">
        <v>0</v>
      </c>
      <c r="KV83" s="188">
        <v>0</v>
      </c>
      <c r="KX83" s="188">
        <v>0</v>
      </c>
      <c r="KY83" s="188">
        <v>0</v>
      </c>
      <c r="KZ83" s="188">
        <v>1180</v>
      </c>
      <c r="LA83" s="188">
        <v>788</v>
      </c>
      <c r="LB83" s="188">
        <v>0</v>
      </c>
      <c r="LC83" s="188">
        <v>0</v>
      </c>
      <c r="LD83" s="188">
        <v>2218</v>
      </c>
      <c r="LE83" s="188">
        <v>0</v>
      </c>
      <c r="LF83" s="188">
        <v>0</v>
      </c>
      <c r="LG83" s="188">
        <v>0</v>
      </c>
      <c r="LI83" s="188">
        <v>0</v>
      </c>
      <c r="LJ83" s="188">
        <v>0</v>
      </c>
      <c r="LK83" s="188">
        <v>6499</v>
      </c>
      <c r="LL83" s="188">
        <v>1045</v>
      </c>
      <c r="LM83" s="188">
        <v>0</v>
      </c>
      <c r="LN83" s="188">
        <v>0</v>
      </c>
      <c r="LO83" s="188">
        <v>1062</v>
      </c>
      <c r="LP83" s="188">
        <v>0</v>
      </c>
      <c r="LQ83" s="188">
        <v>0</v>
      </c>
      <c r="LR83" s="188">
        <v>0</v>
      </c>
      <c r="LT83" s="188">
        <v>0</v>
      </c>
      <c r="LU83" s="188">
        <v>0</v>
      </c>
      <c r="LV83" s="188">
        <v>1163</v>
      </c>
      <c r="LW83" s="188">
        <v>2048</v>
      </c>
      <c r="LX83" s="188">
        <v>0</v>
      </c>
      <c r="LY83" s="188">
        <v>0</v>
      </c>
      <c r="LZ83" s="188">
        <v>2232</v>
      </c>
      <c r="MA83" s="188">
        <v>0</v>
      </c>
      <c r="MB83" s="188">
        <v>0</v>
      </c>
      <c r="MC83" s="188">
        <v>0</v>
      </c>
    </row>
    <row r="84" spans="2:341">
      <c r="B84" s="208">
        <f t="shared" si="22"/>
        <v>0</v>
      </c>
      <c r="C84" s="208">
        <f t="shared" si="23"/>
        <v>0</v>
      </c>
      <c r="D84" s="208">
        <f t="shared" si="24"/>
        <v>3916.8666666666668</v>
      </c>
      <c r="E84" s="208">
        <f t="shared" si="25"/>
        <v>1202.7</v>
      </c>
      <c r="F84" s="208">
        <f t="shared" si="26"/>
        <v>0</v>
      </c>
      <c r="G84" s="208">
        <f t="shared" si="27"/>
        <v>0</v>
      </c>
      <c r="H84" s="208">
        <f t="shared" si="28"/>
        <v>1615.5666666666666</v>
      </c>
      <c r="I84" s="208">
        <f t="shared" si="29"/>
        <v>0</v>
      </c>
      <c r="J84" s="208">
        <f t="shared" si="30"/>
        <v>0</v>
      </c>
      <c r="K84" s="208">
        <f t="shared" si="31"/>
        <v>0</v>
      </c>
      <c r="M84" s="188">
        <v>0</v>
      </c>
      <c r="N84" s="188">
        <v>0</v>
      </c>
      <c r="O84" s="188">
        <v>1389</v>
      </c>
      <c r="P84" s="188">
        <v>746</v>
      </c>
      <c r="Q84" s="188">
        <v>0</v>
      </c>
      <c r="R84" s="188">
        <v>0</v>
      </c>
      <c r="S84" s="188">
        <v>2401</v>
      </c>
      <c r="T84" s="188">
        <v>0</v>
      </c>
      <c r="U84" s="188">
        <v>0</v>
      </c>
      <c r="V84" s="188">
        <v>0</v>
      </c>
      <c r="X84" s="188">
        <v>0</v>
      </c>
      <c r="Y84" s="188">
        <v>0</v>
      </c>
      <c r="Z84" s="188">
        <v>2327</v>
      </c>
      <c r="AA84" s="188">
        <v>762</v>
      </c>
      <c r="AB84" s="188">
        <v>0</v>
      </c>
      <c r="AC84" s="188">
        <v>0</v>
      </c>
      <c r="AD84" s="188">
        <v>1224</v>
      </c>
      <c r="AE84" s="188">
        <v>0</v>
      </c>
      <c r="AF84" s="188">
        <v>0</v>
      </c>
      <c r="AG84" s="188">
        <v>0</v>
      </c>
      <c r="AI84" s="188">
        <v>0</v>
      </c>
      <c r="AJ84" s="188">
        <v>0</v>
      </c>
      <c r="AK84" s="188">
        <v>8095</v>
      </c>
      <c r="AL84" s="188">
        <v>1125</v>
      </c>
      <c r="AM84" s="188">
        <v>0</v>
      </c>
      <c r="AN84" s="188">
        <v>0</v>
      </c>
      <c r="AO84" s="188">
        <v>1007</v>
      </c>
      <c r="AP84" s="188">
        <v>0</v>
      </c>
      <c r="AQ84" s="188">
        <v>0</v>
      </c>
      <c r="AR84" s="188">
        <v>0</v>
      </c>
      <c r="AT84" s="188">
        <v>0</v>
      </c>
      <c r="AU84" s="188">
        <v>0</v>
      </c>
      <c r="AV84" s="188">
        <v>1869</v>
      </c>
      <c r="AW84" s="188">
        <v>897</v>
      </c>
      <c r="AX84" s="188">
        <v>0</v>
      </c>
      <c r="AY84" s="188">
        <v>0</v>
      </c>
      <c r="AZ84" s="188">
        <v>2404</v>
      </c>
      <c r="BA84" s="188">
        <v>0</v>
      </c>
      <c r="BB84" s="188">
        <v>0</v>
      </c>
      <c r="BC84" s="188">
        <v>0</v>
      </c>
      <c r="BE84" s="188">
        <v>0</v>
      </c>
      <c r="BF84" s="188">
        <v>0</v>
      </c>
      <c r="BG84" s="188">
        <v>6886</v>
      </c>
      <c r="BH84" s="188">
        <v>2385</v>
      </c>
      <c r="BI84" s="188">
        <v>0</v>
      </c>
      <c r="BJ84" s="188">
        <v>0</v>
      </c>
      <c r="BK84" s="188">
        <v>1371</v>
      </c>
      <c r="BL84" s="188">
        <v>0</v>
      </c>
      <c r="BM84" s="188">
        <v>0</v>
      </c>
      <c r="BN84" s="188">
        <v>0</v>
      </c>
      <c r="BP84" s="188">
        <v>0</v>
      </c>
      <c r="BQ84" s="188">
        <v>0</v>
      </c>
      <c r="BR84" s="188">
        <v>880</v>
      </c>
      <c r="BS84" s="188">
        <v>720</v>
      </c>
      <c r="BT84" s="188">
        <v>0</v>
      </c>
      <c r="BU84" s="188">
        <v>0</v>
      </c>
      <c r="BV84" s="188">
        <v>2299</v>
      </c>
      <c r="BW84" s="188">
        <v>0</v>
      </c>
      <c r="BX84" s="188">
        <v>0</v>
      </c>
      <c r="BY84" s="188">
        <v>0</v>
      </c>
      <c r="CA84" s="188">
        <v>0</v>
      </c>
      <c r="CB84" s="188">
        <v>0</v>
      </c>
      <c r="CC84" s="188">
        <v>8114</v>
      </c>
      <c r="CD84" s="188">
        <v>1443</v>
      </c>
      <c r="CE84" s="188">
        <v>0</v>
      </c>
      <c r="CF84" s="188">
        <v>0</v>
      </c>
      <c r="CG84" s="188">
        <v>1085</v>
      </c>
      <c r="CH84" s="188">
        <v>0</v>
      </c>
      <c r="CI84" s="188">
        <v>0</v>
      </c>
      <c r="CJ84" s="188">
        <v>0</v>
      </c>
      <c r="CL84" s="188">
        <v>0</v>
      </c>
      <c r="CM84" s="188">
        <v>0</v>
      </c>
      <c r="CN84" s="188">
        <v>6585</v>
      </c>
      <c r="CO84" s="188">
        <v>2527</v>
      </c>
      <c r="CP84" s="188">
        <v>0</v>
      </c>
      <c r="CQ84" s="188">
        <v>0</v>
      </c>
      <c r="CR84" s="188">
        <v>1133</v>
      </c>
      <c r="CS84" s="188">
        <v>0</v>
      </c>
      <c r="CT84" s="188">
        <v>0</v>
      </c>
      <c r="CU84" s="188">
        <v>0</v>
      </c>
      <c r="CW84" s="188">
        <v>0</v>
      </c>
      <c r="CX84" s="188">
        <v>0</v>
      </c>
      <c r="CY84" s="188">
        <v>2366</v>
      </c>
      <c r="CZ84" s="188">
        <v>1063</v>
      </c>
      <c r="DA84" s="188">
        <v>0</v>
      </c>
      <c r="DB84" s="188">
        <v>0</v>
      </c>
      <c r="DC84" s="188">
        <v>2520</v>
      </c>
      <c r="DD84" s="188">
        <v>0</v>
      </c>
      <c r="DE84" s="188">
        <v>0</v>
      </c>
      <c r="DF84" s="188">
        <v>0</v>
      </c>
      <c r="DH84" s="188">
        <v>0</v>
      </c>
      <c r="DI84" s="188">
        <v>0</v>
      </c>
      <c r="DJ84" s="188">
        <v>2350</v>
      </c>
      <c r="DK84" s="188">
        <v>1235</v>
      </c>
      <c r="DL84" s="188">
        <v>0</v>
      </c>
      <c r="DM84" s="188">
        <v>0</v>
      </c>
      <c r="DN84" s="188">
        <f t="shared" si="32"/>
        <v>0</v>
      </c>
      <c r="DO84" s="188">
        <v>0</v>
      </c>
      <c r="DP84" s="188">
        <v>0</v>
      </c>
      <c r="DQ84" s="188">
        <v>0</v>
      </c>
      <c r="DS84" s="188">
        <v>0</v>
      </c>
      <c r="DT84" s="188">
        <v>0</v>
      </c>
      <c r="DU84" s="188">
        <v>1237</v>
      </c>
      <c r="DV84" s="188">
        <v>723</v>
      </c>
      <c r="DW84" s="188">
        <v>0</v>
      </c>
      <c r="DX84" s="188">
        <v>0</v>
      </c>
      <c r="DY84" s="188">
        <v>1311</v>
      </c>
      <c r="DZ84" s="188">
        <v>0</v>
      </c>
      <c r="EA84" s="188">
        <v>0</v>
      </c>
      <c r="EB84" s="188">
        <v>0</v>
      </c>
      <c r="ED84" s="188">
        <v>0</v>
      </c>
      <c r="EE84" s="188">
        <v>0</v>
      </c>
      <c r="EF84" s="188">
        <v>907</v>
      </c>
      <c r="EG84" s="188">
        <v>574</v>
      </c>
      <c r="EH84" s="188">
        <v>0</v>
      </c>
      <c r="EI84" s="188">
        <v>0</v>
      </c>
      <c r="EJ84" s="188">
        <v>2503</v>
      </c>
      <c r="EK84" s="188">
        <v>0</v>
      </c>
      <c r="EL84" s="188">
        <v>0</v>
      </c>
      <c r="EM84" s="188">
        <v>0</v>
      </c>
      <c r="EO84" s="188">
        <v>0</v>
      </c>
      <c r="EP84" s="188">
        <v>0</v>
      </c>
      <c r="EQ84" s="188">
        <v>5342</v>
      </c>
      <c r="ER84" s="188">
        <v>761</v>
      </c>
      <c r="ES84" s="188">
        <v>0</v>
      </c>
      <c r="ET84" s="188">
        <v>0</v>
      </c>
      <c r="EU84" s="188">
        <v>1807</v>
      </c>
      <c r="EV84" s="188">
        <v>0</v>
      </c>
      <c r="EW84" s="188">
        <v>0</v>
      </c>
      <c r="EX84" s="188">
        <v>0</v>
      </c>
      <c r="EZ84" s="188">
        <v>0</v>
      </c>
      <c r="FA84" s="188">
        <v>0</v>
      </c>
      <c r="FB84" s="188">
        <v>4788</v>
      </c>
      <c r="FC84" s="188">
        <v>1755</v>
      </c>
      <c r="FD84" s="188">
        <v>0</v>
      </c>
      <c r="FE84" s="188">
        <v>0</v>
      </c>
      <c r="FF84" s="188">
        <v>1100</v>
      </c>
      <c r="FG84" s="188">
        <v>0</v>
      </c>
      <c r="FH84" s="188">
        <v>0</v>
      </c>
      <c r="FI84" s="188">
        <v>0</v>
      </c>
      <c r="FK84" s="188">
        <v>0</v>
      </c>
      <c r="FL84" s="188">
        <v>0</v>
      </c>
      <c r="FM84" s="188">
        <v>5864</v>
      </c>
      <c r="FN84" s="188">
        <v>1720</v>
      </c>
      <c r="FO84" s="188">
        <v>0</v>
      </c>
      <c r="FP84" s="188">
        <v>0</v>
      </c>
      <c r="FQ84" s="188">
        <v>1119</v>
      </c>
      <c r="FR84" s="188">
        <v>0</v>
      </c>
      <c r="FS84" s="188">
        <v>0</v>
      </c>
      <c r="FT84" s="188">
        <v>0</v>
      </c>
      <c r="FV84" s="188">
        <v>0</v>
      </c>
      <c r="FW84" s="188">
        <v>0</v>
      </c>
      <c r="FX84" s="188">
        <v>1413</v>
      </c>
      <c r="FY84" s="188">
        <v>874</v>
      </c>
      <c r="FZ84" s="188">
        <v>0</v>
      </c>
      <c r="GA84" s="188">
        <v>0</v>
      </c>
      <c r="GB84" s="188">
        <v>1507</v>
      </c>
      <c r="GC84" s="188">
        <v>0</v>
      </c>
      <c r="GD84" s="188">
        <v>0</v>
      </c>
      <c r="GE84" s="188">
        <v>0</v>
      </c>
      <c r="GG84" s="188">
        <v>0</v>
      </c>
      <c r="GH84" s="188">
        <v>0</v>
      </c>
      <c r="GI84" s="188">
        <v>7378</v>
      </c>
      <c r="GJ84" s="188">
        <v>1080</v>
      </c>
      <c r="GK84" s="188">
        <v>0</v>
      </c>
      <c r="GL84" s="188">
        <v>0</v>
      </c>
      <c r="GM84" s="188">
        <v>1331</v>
      </c>
      <c r="GN84" s="188">
        <v>0</v>
      </c>
      <c r="GO84" s="188">
        <v>0</v>
      </c>
      <c r="GP84" s="188">
        <v>0</v>
      </c>
      <c r="GR84" s="188">
        <v>0</v>
      </c>
      <c r="GS84" s="188">
        <v>0</v>
      </c>
      <c r="GT84" s="188">
        <v>1562</v>
      </c>
      <c r="GU84" s="188">
        <v>864</v>
      </c>
      <c r="GV84" s="188">
        <v>0</v>
      </c>
      <c r="GW84" s="188">
        <v>0</v>
      </c>
      <c r="GX84" s="188">
        <v>1560</v>
      </c>
      <c r="GY84" s="188">
        <v>0</v>
      </c>
      <c r="GZ84" s="188">
        <v>0</v>
      </c>
      <c r="HA84" s="188">
        <v>0</v>
      </c>
      <c r="HC84" s="188">
        <v>0</v>
      </c>
      <c r="HD84" s="188">
        <v>0</v>
      </c>
      <c r="HE84" s="188">
        <v>1554</v>
      </c>
      <c r="HF84" s="188">
        <v>449</v>
      </c>
      <c r="HG84" s="188">
        <v>0</v>
      </c>
      <c r="HH84" s="188">
        <v>0</v>
      </c>
      <c r="HI84" s="188">
        <v>2113</v>
      </c>
      <c r="HJ84" s="188">
        <v>0</v>
      </c>
      <c r="HK84" s="188">
        <v>0</v>
      </c>
      <c r="HL84" s="188">
        <v>0</v>
      </c>
      <c r="HN84" s="188">
        <v>0</v>
      </c>
      <c r="HO84" s="188">
        <v>0</v>
      </c>
      <c r="HP84" s="188">
        <v>1044</v>
      </c>
      <c r="HQ84" s="188">
        <v>289</v>
      </c>
      <c r="HR84" s="188">
        <v>0</v>
      </c>
      <c r="HS84" s="188">
        <v>0</v>
      </c>
      <c r="HT84" s="188">
        <v>2246</v>
      </c>
      <c r="HU84" s="188">
        <v>0</v>
      </c>
      <c r="HV84" s="188">
        <v>0</v>
      </c>
      <c r="HW84" s="188">
        <v>0</v>
      </c>
      <c r="HY84" s="188">
        <v>0</v>
      </c>
      <c r="HZ84" s="188">
        <v>0</v>
      </c>
      <c r="IA84" s="188">
        <v>6484</v>
      </c>
      <c r="IB84" s="188">
        <v>2102</v>
      </c>
      <c r="IC84" s="188">
        <v>0</v>
      </c>
      <c r="ID84" s="188">
        <v>0</v>
      </c>
      <c r="IE84" s="188">
        <v>1396</v>
      </c>
      <c r="IF84" s="188">
        <v>0</v>
      </c>
      <c r="IG84" s="188">
        <v>0</v>
      </c>
      <c r="IH84" s="188">
        <v>0</v>
      </c>
      <c r="IJ84" s="188">
        <v>0</v>
      </c>
      <c r="IK84" s="188">
        <v>0</v>
      </c>
      <c r="IL84" s="188">
        <v>1094</v>
      </c>
      <c r="IM84" s="188">
        <v>757</v>
      </c>
      <c r="IN84" s="188">
        <v>0</v>
      </c>
      <c r="IO84" s="188">
        <v>0</v>
      </c>
      <c r="IP84" s="188">
        <v>2188</v>
      </c>
      <c r="IQ84" s="188">
        <v>0</v>
      </c>
      <c r="IR84" s="188">
        <v>0</v>
      </c>
      <c r="IS84" s="188">
        <v>0</v>
      </c>
      <c r="IU84" s="188">
        <v>0</v>
      </c>
      <c r="IV84" s="188">
        <v>0</v>
      </c>
      <c r="IW84" s="188">
        <v>6096</v>
      </c>
      <c r="IX84" s="188">
        <v>1395</v>
      </c>
      <c r="IY84" s="188">
        <v>0</v>
      </c>
      <c r="IZ84" s="188">
        <v>0</v>
      </c>
      <c r="JA84" s="188">
        <v>1408</v>
      </c>
      <c r="JB84" s="188">
        <v>0</v>
      </c>
      <c r="JC84" s="188">
        <v>0</v>
      </c>
      <c r="JD84" s="188">
        <v>0</v>
      </c>
      <c r="JF84" s="188">
        <v>0</v>
      </c>
      <c r="JG84" s="188">
        <v>0</v>
      </c>
      <c r="JH84" s="188">
        <v>6691</v>
      </c>
      <c r="JI84" s="188">
        <v>2863</v>
      </c>
      <c r="JJ84" s="188">
        <v>0</v>
      </c>
      <c r="JK84" s="188">
        <v>0</v>
      </c>
      <c r="JL84" s="188">
        <v>1097</v>
      </c>
      <c r="JM84" s="188">
        <v>0</v>
      </c>
      <c r="JN84" s="188">
        <v>0</v>
      </c>
      <c r="JO84" s="188">
        <v>0</v>
      </c>
      <c r="JQ84" s="188">
        <v>0</v>
      </c>
      <c r="JR84" s="188">
        <v>0</v>
      </c>
      <c r="JS84" s="188">
        <v>1128</v>
      </c>
      <c r="JT84" s="188">
        <v>609</v>
      </c>
      <c r="JU84" s="188">
        <v>0</v>
      </c>
      <c r="JV84" s="188">
        <v>0</v>
      </c>
      <c r="JW84" s="188">
        <v>2473</v>
      </c>
      <c r="JX84" s="188">
        <v>0</v>
      </c>
      <c r="JY84" s="188">
        <v>0</v>
      </c>
      <c r="JZ84" s="188">
        <v>0</v>
      </c>
      <c r="KB84" s="188">
        <v>0</v>
      </c>
      <c r="KC84" s="188">
        <v>0</v>
      </c>
      <c r="KD84" s="188">
        <v>8103</v>
      </c>
      <c r="KE84" s="188">
        <v>1441</v>
      </c>
      <c r="KF84" s="188">
        <v>0</v>
      </c>
      <c r="KG84" s="188">
        <v>0</v>
      </c>
      <c r="KH84" s="188">
        <v>1315</v>
      </c>
      <c r="KI84" s="188">
        <v>0</v>
      </c>
      <c r="KJ84" s="188">
        <v>0</v>
      </c>
      <c r="KK84" s="188">
        <v>0</v>
      </c>
      <c r="KM84" s="188">
        <v>0</v>
      </c>
      <c r="KN84" s="188">
        <v>0</v>
      </c>
      <c r="KO84" s="188">
        <v>7115</v>
      </c>
      <c r="KP84" s="188">
        <v>1094</v>
      </c>
      <c r="KQ84" s="188">
        <v>0</v>
      </c>
      <c r="KR84" s="188">
        <v>0</v>
      </c>
      <c r="KS84" s="188">
        <v>1021</v>
      </c>
      <c r="KT84" s="188">
        <v>0</v>
      </c>
      <c r="KU84" s="188">
        <v>0</v>
      </c>
      <c r="KV84" s="188">
        <v>0</v>
      </c>
      <c r="KX84" s="188">
        <v>0</v>
      </c>
      <c r="KY84" s="188">
        <v>0</v>
      </c>
      <c r="KZ84" s="188">
        <v>1184</v>
      </c>
      <c r="LA84" s="188">
        <v>771</v>
      </c>
      <c r="LB84" s="188">
        <v>0</v>
      </c>
      <c r="LC84" s="188">
        <v>0</v>
      </c>
      <c r="LD84" s="188">
        <v>2223</v>
      </c>
      <c r="LE84" s="188">
        <v>0</v>
      </c>
      <c r="LF84" s="188">
        <v>0</v>
      </c>
      <c r="LG84" s="188">
        <v>0</v>
      </c>
      <c r="LI84" s="188">
        <v>0</v>
      </c>
      <c r="LJ84" s="188">
        <v>0</v>
      </c>
      <c r="LK84" s="188">
        <v>6499</v>
      </c>
      <c r="LL84" s="188">
        <v>1037</v>
      </c>
      <c r="LM84" s="188">
        <v>0</v>
      </c>
      <c r="LN84" s="188">
        <v>0</v>
      </c>
      <c r="LO84" s="188">
        <v>1062</v>
      </c>
      <c r="LP84" s="188">
        <v>0</v>
      </c>
      <c r="LQ84" s="188">
        <v>0</v>
      </c>
      <c r="LR84" s="188">
        <v>0</v>
      </c>
      <c r="LT84" s="188">
        <v>0</v>
      </c>
      <c r="LU84" s="188">
        <v>0</v>
      </c>
      <c r="LV84" s="188">
        <v>1162</v>
      </c>
      <c r="LW84" s="188">
        <v>2020</v>
      </c>
      <c r="LX84" s="188">
        <v>0</v>
      </c>
      <c r="LY84" s="188">
        <v>0</v>
      </c>
      <c r="LZ84" s="188">
        <v>2243</v>
      </c>
      <c r="MA84" s="188">
        <v>0</v>
      </c>
      <c r="MB84" s="188">
        <v>0</v>
      </c>
      <c r="MC84" s="188">
        <v>0</v>
      </c>
    </row>
    <row r="85" spans="2:341">
      <c r="B85" s="208">
        <f t="shared" si="22"/>
        <v>0</v>
      </c>
      <c r="C85" s="208">
        <f t="shared" si="23"/>
        <v>0</v>
      </c>
      <c r="D85" s="208">
        <f t="shared" si="24"/>
        <v>3928.2666666666669</v>
      </c>
      <c r="E85" s="208">
        <f t="shared" si="25"/>
        <v>1206.3</v>
      </c>
      <c r="F85" s="208">
        <f t="shared" si="26"/>
        <v>0</v>
      </c>
      <c r="G85" s="208">
        <f t="shared" si="27"/>
        <v>0</v>
      </c>
      <c r="H85" s="208">
        <f t="shared" si="28"/>
        <v>1617.3333333333333</v>
      </c>
      <c r="I85" s="208">
        <f t="shared" si="29"/>
        <v>0</v>
      </c>
      <c r="J85" s="208">
        <f t="shared" si="30"/>
        <v>0</v>
      </c>
      <c r="K85" s="208">
        <f t="shared" si="31"/>
        <v>0</v>
      </c>
      <c r="M85" s="188">
        <v>0</v>
      </c>
      <c r="N85" s="188">
        <v>0</v>
      </c>
      <c r="O85" s="188">
        <v>1442</v>
      </c>
      <c r="P85" s="188">
        <v>939</v>
      </c>
      <c r="Q85" s="188">
        <v>0</v>
      </c>
      <c r="R85" s="188">
        <v>0</v>
      </c>
      <c r="S85" s="188">
        <v>2411</v>
      </c>
      <c r="T85" s="188">
        <v>0</v>
      </c>
      <c r="U85" s="188">
        <v>0</v>
      </c>
      <c r="V85" s="188">
        <v>0</v>
      </c>
      <c r="X85" s="188">
        <v>0</v>
      </c>
      <c r="Y85" s="188">
        <v>0</v>
      </c>
      <c r="Z85" s="188">
        <v>2283</v>
      </c>
      <c r="AA85" s="188">
        <v>456</v>
      </c>
      <c r="AB85" s="188">
        <v>0</v>
      </c>
      <c r="AC85" s="188">
        <v>0</v>
      </c>
      <c r="AD85" s="188">
        <v>1231</v>
      </c>
      <c r="AE85" s="188">
        <v>0</v>
      </c>
      <c r="AF85" s="188">
        <v>0</v>
      </c>
      <c r="AG85" s="188">
        <v>0</v>
      </c>
      <c r="AI85" s="188">
        <v>0</v>
      </c>
      <c r="AJ85" s="188">
        <v>0</v>
      </c>
      <c r="AK85" s="188">
        <v>8092</v>
      </c>
      <c r="AL85" s="188">
        <v>1124</v>
      </c>
      <c r="AM85" s="188">
        <v>0</v>
      </c>
      <c r="AN85" s="188">
        <v>0</v>
      </c>
      <c r="AO85" s="188">
        <v>1008</v>
      </c>
      <c r="AP85" s="188">
        <v>0</v>
      </c>
      <c r="AQ85" s="188">
        <v>0</v>
      </c>
      <c r="AR85" s="188">
        <v>0</v>
      </c>
      <c r="AT85" s="188">
        <v>0</v>
      </c>
      <c r="AU85" s="188">
        <v>0</v>
      </c>
      <c r="AV85" s="188">
        <v>1839</v>
      </c>
      <c r="AW85" s="188">
        <v>898</v>
      </c>
      <c r="AX85" s="188">
        <v>0</v>
      </c>
      <c r="AY85" s="188">
        <v>0</v>
      </c>
      <c r="AZ85" s="188">
        <v>2380</v>
      </c>
      <c r="BA85" s="188">
        <v>0</v>
      </c>
      <c r="BB85" s="188">
        <v>0</v>
      </c>
      <c r="BC85" s="188">
        <v>0</v>
      </c>
      <c r="BE85" s="188">
        <v>0</v>
      </c>
      <c r="BF85" s="188">
        <v>0</v>
      </c>
      <c r="BG85" s="188">
        <v>6877</v>
      </c>
      <c r="BH85" s="188">
        <v>2452</v>
      </c>
      <c r="BI85" s="188">
        <v>0</v>
      </c>
      <c r="BJ85" s="188">
        <v>0</v>
      </c>
      <c r="BK85" s="188">
        <v>1369</v>
      </c>
      <c r="BL85" s="188">
        <v>0</v>
      </c>
      <c r="BM85" s="188">
        <v>0</v>
      </c>
      <c r="BN85" s="188">
        <v>0</v>
      </c>
      <c r="BP85" s="188">
        <v>0</v>
      </c>
      <c r="BQ85" s="188">
        <v>0</v>
      </c>
      <c r="BR85" s="188">
        <v>883</v>
      </c>
      <c r="BS85" s="188">
        <v>750</v>
      </c>
      <c r="BT85" s="188">
        <v>0</v>
      </c>
      <c r="BU85" s="188">
        <v>0</v>
      </c>
      <c r="BV85" s="188">
        <v>2292</v>
      </c>
      <c r="BW85" s="188">
        <v>0</v>
      </c>
      <c r="BX85" s="188">
        <v>0</v>
      </c>
      <c r="BY85" s="188">
        <v>0</v>
      </c>
      <c r="CA85" s="188">
        <v>0</v>
      </c>
      <c r="CB85" s="188">
        <v>0</v>
      </c>
      <c r="CC85" s="188">
        <v>8032</v>
      </c>
      <c r="CD85" s="188">
        <v>1498</v>
      </c>
      <c r="CE85" s="188">
        <v>0</v>
      </c>
      <c r="CF85" s="188">
        <v>0</v>
      </c>
      <c r="CG85" s="188">
        <v>1094</v>
      </c>
      <c r="CH85" s="188">
        <v>0</v>
      </c>
      <c r="CI85" s="188">
        <v>0</v>
      </c>
      <c r="CJ85" s="188">
        <v>0</v>
      </c>
      <c r="CL85" s="188">
        <v>0</v>
      </c>
      <c r="CM85" s="188">
        <v>0</v>
      </c>
      <c r="CN85" s="188">
        <v>6701</v>
      </c>
      <c r="CO85" s="188">
        <v>2530</v>
      </c>
      <c r="CP85" s="188">
        <v>0</v>
      </c>
      <c r="CQ85" s="188">
        <v>0</v>
      </c>
      <c r="CR85" s="188">
        <v>1133</v>
      </c>
      <c r="CS85" s="188">
        <v>0</v>
      </c>
      <c r="CT85" s="188">
        <v>0</v>
      </c>
      <c r="CU85" s="188">
        <v>0</v>
      </c>
      <c r="CW85" s="188">
        <v>0</v>
      </c>
      <c r="CX85" s="188">
        <v>0</v>
      </c>
      <c r="CY85" s="188">
        <v>2366</v>
      </c>
      <c r="CZ85" s="188">
        <v>1128</v>
      </c>
      <c r="DA85" s="188">
        <v>0</v>
      </c>
      <c r="DB85" s="188">
        <v>0</v>
      </c>
      <c r="DC85" s="188">
        <v>2523</v>
      </c>
      <c r="DD85" s="188">
        <v>0</v>
      </c>
      <c r="DE85" s="188">
        <v>0</v>
      </c>
      <c r="DF85" s="188">
        <v>0</v>
      </c>
      <c r="DH85" s="188">
        <v>0</v>
      </c>
      <c r="DI85" s="188">
        <v>0</v>
      </c>
      <c r="DJ85" s="188">
        <v>2385</v>
      </c>
      <c r="DK85" s="188">
        <v>1207</v>
      </c>
      <c r="DL85" s="188">
        <v>0</v>
      </c>
      <c r="DM85" s="188">
        <v>0</v>
      </c>
      <c r="DN85" s="188">
        <f t="shared" si="32"/>
        <v>0</v>
      </c>
      <c r="DO85" s="188">
        <v>0</v>
      </c>
      <c r="DP85" s="188">
        <v>0</v>
      </c>
      <c r="DQ85" s="188">
        <v>0</v>
      </c>
      <c r="DS85" s="188">
        <v>0</v>
      </c>
      <c r="DT85" s="188">
        <v>0</v>
      </c>
      <c r="DU85" s="188">
        <v>1296</v>
      </c>
      <c r="DV85" s="188">
        <v>758</v>
      </c>
      <c r="DW85" s="188">
        <v>0</v>
      </c>
      <c r="DX85" s="188">
        <v>0</v>
      </c>
      <c r="DY85" s="188">
        <v>1306</v>
      </c>
      <c r="DZ85" s="188">
        <v>0</v>
      </c>
      <c r="EA85" s="188">
        <v>0</v>
      </c>
      <c r="EB85" s="188">
        <v>0</v>
      </c>
      <c r="ED85" s="188">
        <v>0</v>
      </c>
      <c r="EE85" s="188">
        <v>0</v>
      </c>
      <c r="EF85" s="188">
        <v>944</v>
      </c>
      <c r="EG85" s="188">
        <v>619</v>
      </c>
      <c r="EH85" s="188">
        <v>0</v>
      </c>
      <c r="EI85" s="188">
        <v>0</v>
      </c>
      <c r="EJ85" s="188">
        <v>2527</v>
      </c>
      <c r="EK85" s="188">
        <v>0</v>
      </c>
      <c r="EL85" s="188">
        <v>0</v>
      </c>
      <c r="EM85" s="188">
        <v>0</v>
      </c>
      <c r="EO85" s="188">
        <v>0</v>
      </c>
      <c r="EP85" s="188">
        <v>0</v>
      </c>
      <c r="EQ85" s="188">
        <v>5352</v>
      </c>
      <c r="ER85" s="188">
        <v>712</v>
      </c>
      <c r="ES85" s="188">
        <v>0</v>
      </c>
      <c r="ET85" s="188">
        <v>0</v>
      </c>
      <c r="EU85" s="188">
        <v>1821</v>
      </c>
      <c r="EV85" s="188">
        <v>0</v>
      </c>
      <c r="EW85" s="188">
        <v>0</v>
      </c>
      <c r="EX85" s="188">
        <v>0</v>
      </c>
      <c r="EZ85" s="188">
        <v>0</v>
      </c>
      <c r="FA85" s="188">
        <v>0</v>
      </c>
      <c r="FB85" s="188">
        <v>4738</v>
      </c>
      <c r="FC85" s="188">
        <v>1702</v>
      </c>
      <c r="FD85" s="188">
        <v>0</v>
      </c>
      <c r="FE85" s="188">
        <v>0</v>
      </c>
      <c r="FF85" s="188">
        <v>1102</v>
      </c>
      <c r="FG85" s="188">
        <v>0</v>
      </c>
      <c r="FH85" s="188">
        <v>0</v>
      </c>
      <c r="FI85" s="188">
        <v>0</v>
      </c>
      <c r="FK85" s="188">
        <v>0</v>
      </c>
      <c r="FL85" s="188">
        <v>0</v>
      </c>
      <c r="FM85" s="188">
        <v>5904</v>
      </c>
      <c r="FN85" s="188">
        <v>1764</v>
      </c>
      <c r="FO85" s="188">
        <v>0</v>
      </c>
      <c r="FP85" s="188">
        <v>0</v>
      </c>
      <c r="FQ85" s="188">
        <v>1120</v>
      </c>
      <c r="FR85" s="188">
        <v>0</v>
      </c>
      <c r="FS85" s="188">
        <v>0</v>
      </c>
      <c r="FT85" s="188">
        <v>0</v>
      </c>
      <c r="FV85" s="188">
        <v>0</v>
      </c>
      <c r="FW85" s="188">
        <v>0</v>
      </c>
      <c r="FX85" s="188">
        <v>1416</v>
      </c>
      <c r="FY85" s="188">
        <v>856</v>
      </c>
      <c r="FZ85" s="188">
        <v>0</v>
      </c>
      <c r="GA85" s="188">
        <v>0</v>
      </c>
      <c r="GB85" s="188">
        <v>1507</v>
      </c>
      <c r="GC85" s="188">
        <v>0</v>
      </c>
      <c r="GD85" s="188">
        <v>0</v>
      </c>
      <c r="GE85" s="188">
        <v>0</v>
      </c>
      <c r="GG85" s="188">
        <v>0</v>
      </c>
      <c r="GH85" s="188">
        <v>0</v>
      </c>
      <c r="GI85" s="188">
        <v>7378</v>
      </c>
      <c r="GJ85" s="188">
        <v>1104</v>
      </c>
      <c r="GK85" s="188">
        <v>0</v>
      </c>
      <c r="GL85" s="188">
        <v>0</v>
      </c>
      <c r="GM85" s="188">
        <v>1332</v>
      </c>
      <c r="GN85" s="188">
        <v>0</v>
      </c>
      <c r="GO85" s="188">
        <v>0</v>
      </c>
      <c r="GP85" s="188">
        <v>0</v>
      </c>
      <c r="GR85" s="188">
        <v>0</v>
      </c>
      <c r="GS85" s="188">
        <v>0</v>
      </c>
      <c r="GT85" s="188">
        <v>1633</v>
      </c>
      <c r="GU85" s="188">
        <v>873</v>
      </c>
      <c r="GV85" s="188">
        <v>0</v>
      </c>
      <c r="GW85" s="188">
        <v>0</v>
      </c>
      <c r="GX85" s="188">
        <v>1580</v>
      </c>
      <c r="GY85" s="188">
        <v>0</v>
      </c>
      <c r="GZ85" s="188">
        <v>0</v>
      </c>
      <c r="HA85" s="188">
        <v>0</v>
      </c>
      <c r="HC85" s="188">
        <v>0</v>
      </c>
      <c r="HD85" s="188">
        <v>0</v>
      </c>
      <c r="HE85" s="188">
        <v>1539</v>
      </c>
      <c r="HF85" s="188">
        <v>467</v>
      </c>
      <c r="HG85" s="188">
        <v>0</v>
      </c>
      <c r="HH85" s="188">
        <v>0</v>
      </c>
      <c r="HI85" s="188">
        <v>2130</v>
      </c>
      <c r="HJ85" s="188">
        <v>0</v>
      </c>
      <c r="HK85" s="188">
        <v>0</v>
      </c>
      <c r="HL85" s="188">
        <v>0</v>
      </c>
      <c r="HN85" s="188">
        <v>0</v>
      </c>
      <c r="HO85" s="188">
        <v>0</v>
      </c>
      <c r="HP85" s="188">
        <v>1163</v>
      </c>
      <c r="HQ85" s="188">
        <v>357</v>
      </c>
      <c r="HR85" s="188">
        <v>0</v>
      </c>
      <c r="HS85" s="188">
        <v>0</v>
      </c>
      <c r="HT85" s="188">
        <v>2241</v>
      </c>
      <c r="HU85" s="188">
        <v>0</v>
      </c>
      <c r="HV85" s="188">
        <v>0</v>
      </c>
      <c r="HW85" s="188">
        <v>0</v>
      </c>
      <c r="HY85" s="188">
        <v>0</v>
      </c>
      <c r="HZ85" s="188">
        <v>0</v>
      </c>
      <c r="IA85" s="188">
        <v>6419</v>
      </c>
      <c r="IB85" s="188">
        <v>2126</v>
      </c>
      <c r="IC85" s="188">
        <v>0</v>
      </c>
      <c r="ID85" s="188">
        <v>0</v>
      </c>
      <c r="IE85" s="188">
        <v>1393</v>
      </c>
      <c r="IF85" s="188">
        <v>0</v>
      </c>
      <c r="IG85" s="188">
        <v>0</v>
      </c>
      <c r="IH85" s="188">
        <v>0</v>
      </c>
      <c r="IJ85" s="188">
        <v>0</v>
      </c>
      <c r="IK85" s="188">
        <v>0</v>
      </c>
      <c r="IL85" s="188">
        <v>1178</v>
      </c>
      <c r="IM85" s="188">
        <v>725</v>
      </c>
      <c r="IN85" s="188">
        <v>0</v>
      </c>
      <c r="IO85" s="188">
        <v>0</v>
      </c>
      <c r="IP85" s="188">
        <v>2205</v>
      </c>
      <c r="IQ85" s="188">
        <v>0</v>
      </c>
      <c r="IR85" s="188">
        <v>0</v>
      </c>
      <c r="IS85" s="188">
        <v>0</v>
      </c>
      <c r="IU85" s="188">
        <v>0</v>
      </c>
      <c r="IV85" s="188">
        <v>0</v>
      </c>
      <c r="IW85" s="188">
        <v>6086</v>
      </c>
      <c r="IX85" s="188">
        <v>1345</v>
      </c>
      <c r="IY85" s="188">
        <v>0</v>
      </c>
      <c r="IZ85" s="188">
        <v>0</v>
      </c>
      <c r="JA85" s="188">
        <v>1407</v>
      </c>
      <c r="JB85" s="188">
        <v>0</v>
      </c>
      <c r="JC85" s="188">
        <v>0</v>
      </c>
      <c r="JD85" s="188">
        <v>0</v>
      </c>
      <c r="JF85" s="188">
        <v>0</v>
      </c>
      <c r="JG85" s="188">
        <v>0</v>
      </c>
      <c r="JH85" s="188">
        <v>6698</v>
      </c>
      <c r="JI85" s="188">
        <v>2852</v>
      </c>
      <c r="JJ85" s="188">
        <v>0</v>
      </c>
      <c r="JK85" s="188">
        <v>0</v>
      </c>
      <c r="JL85" s="188">
        <v>1104</v>
      </c>
      <c r="JM85" s="188">
        <v>0</v>
      </c>
      <c r="JN85" s="188">
        <v>0</v>
      </c>
      <c r="JO85" s="188">
        <v>0</v>
      </c>
      <c r="JQ85" s="188">
        <v>0</v>
      </c>
      <c r="JR85" s="188">
        <v>0</v>
      </c>
      <c r="JS85" s="188">
        <v>1137</v>
      </c>
      <c r="JT85" s="188">
        <v>581</v>
      </c>
      <c r="JU85" s="188">
        <v>0</v>
      </c>
      <c r="JV85" s="188">
        <v>0</v>
      </c>
      <c r="JW85" s="188">
        <v>2442</v>
      </c>
      <c r="JX85" s="188">
        <v>0</v>
      </c>
      <c r="JY85" s="188">
        <v>0</v>
      </c>
      <c r="JZ85" s="188">
        <v>0</v>
      </c>
      <c r="KB85" s="188">
        <v>0</v>
      </c>
      <c r="KC85" s="188">
        <v>0</v>
      </c>
      <c r="KD85" s="188">
        <v>8104</v>
      </c>
      <c r="KE85" s="188">
        <v>1451</v>
      </c>
      <c r="KF85" s="188">
        <v>0</v>
      </c>
      <c r="KG85" s="188">
        <v>0</v>
      </c>
      <c r="KH85" s="188">
        <v>1314</v>
      </c>
      <c r="KI85" s="188">
        <v>0</v>
      </c>
      <c r="KJ85" s="188">
        <v>0</v>
      </c>
      <c r="KK85" s="188">
        <v>0</v>
      </c>
      <c r="KM85" s="188">
        <v>0</v>
      </c>
      <c r="KN85" s="188">
        <v>0</v>
      </c>
      <c r="KO85" s="188">
        <v>7132</v>
      </c>
      <c r="KP85" s="188">
        <v>1123</v>
      </c>
      <c r="KQ85" s="188">
        <v>0</v>
      </c>
      <c r="KR85" s="188">
        <v>0</v>
      </c>
      <c r="KS85" s="188">
        <v>1022</v>
      </c>
      <c r="KT85" s="188">
        <v>0</v>
      </c>
      <c r="KU85" s="188">
        <v>0</v>
      </c>
      <c r="KV85" s="188">
        <v>0</v>
      </c>
      <c r="KX85" s="188">
        <v>0</v>
      </c>
      <c r="KY85" s="188">
        <v>0</v>
      </c>
      <c r="KZ85" s="188">
        <v>1171</v>
      </c>
      <c r="LA85" s="188">
        <v>755</v>
      </c>
      <c r="LB85" s="188">
        <v>0</v>
      </c>
      <c r="LC85" s="188">
        <v>0</v>
      </c>
      <c r="LD85" s="188">
        <v>2226</v>
      </c>
      <c r="LE85" s="188">
        <v>0</v>
      </c>
      <c r="LF85" s="188">
        <v>0</v>
      </c>
      <c r="LG85" s="188">
        <v>0</v>
      </c>
      <c r="LI85" s="188">
        <v>0</v>
      </c>
      <c r="LJ85" s="188">
        <v>0</v>
      </c>
      <c r="LK85" s="188">
        <v>6496</v>
      </c>
      <c r="LL85" s="188">
        <v>1029</v>
      </c>
      <c r="LM85" s="188">
        <v>0</v>
      </c>
      <c r="LN85" s="188">
        <v>0</v>
      </c>
      <c r="LO85" s="188">
        <v>1059</v>
      </c>
      <c r="LP85" s="188">
        <v>0</v>
      </c>
      <c r="LQ85" s="188">
        <v>0</v>
      </c>
      <c r="LR85" s="188">
        <v>0</v>
      </c>
      <c r="LT85" s="188">
        <v>0</v>
      </c>
      <c r="LU85" s="188">
        <v>0</v>
      </c>
      <c r="LV85" s="188">
        <v>1164</v>
      </c>
      <c r="LW85" s="188">
        <v>2008</v>
      </c>
      <c r="LX85" s="188">
        <v>0</v>
      </c>
      <c r="LY85" s="188">
        <v>0</v>
      </c>
      <c r="LZ85" s="188">
        <v>2241</v>
      </c>
      <c r="MA85" s="188">
        <v>0</v>
      </c>
      <c r="MB85" s="188">
        <v>0</v>
      </c>
      <c r="MC85" s="188">
        <v>0</v>
      </c>
    </row>
    <row r="86" spans="2:341">
      <c r="B86" s="208">
        <f t="shared" si="22"/>
        <v>0</v>
      </c>
      <c r="C86" s="208">
        <f t="shared" si="23"/>
        <v>0</v>
      </c>
      <c r="D86" s="208">
        <f t="shared" si="24"/>
        <v>3928.3666666666668</v>
      </c>
      <c r="E86" s="208">
        <f t="shared" si="25"/>
        <v>1202.2666666666667</v>
      </c>
      <c r="F86" s="208">
        <f t="shared" si="26"/>
        <v>0</v>
      </c>
      <c r="G86" s="208">
        <f t="shared" si="27"/>
        <v>0</v>
      </c>
      <c r="H86" s="208">
        <f t="shared" si="28"/>
        <v>1617.7333333333333</v>
      </c>
      <c r="I86" s="208">
        <f t="shared" si="29"/>
        <v>0</v>
      </c>
      <c r="J86" s="208">
        <f t="shared" si="30"/>
        <v>0</v>
      </c>
      <c r="K86" s="208">
        <f t="shared" si="31"/>
        <v>0</v>
      </c>
      <c r="M86" s="188">
        <v>0</v>
      </c>
      <c r="N86" s="188">
        <v>0</v>
      </c>
      <c r="O86" s="188">
        <v>1448</v>
      </c>
      <c r="P86" s="188">
        <v>960</v>
      </c>
      <c r="Q86" s="188">
        <v>0</v>
      </c>
      <c r="R86" s="188">
        <v>0</v>
      </c>
      <c r="S86" s="188">
        <v>2426</v>
      </c>
      <c r="T86" s="188">
        <v>0</v>
      </c>
      <c r="U86" s="188">
        <v>0</v>
      </c>
      <c r="V86" s="188">
        <v>0</v>
      </c>
      <c r="X86" s="188">
        <v>0</v>
      </c>
      <c r="Y86" s="188">
        <v>0</v>
      </c>
      <c r="Z86" s="188">
        <v>2309</v>
      </c>
      <c r="AA86" s="188">
        <v>356</v>
      </c>
      <c r="AB86" s="188">
        <v>0</v>
      </c>
      <c r="AC86" s="188">
        <v>0</v>
      </c>
      <c r="AD86" s="188">
        <v>1231</v>
      </c>
      <c r="AE86" s="188">
        <v>0</v>
      </c>
      <c r="AF86" s="188">
        <v>0</v>
      </c>
      <c r="AG86" s="188">
        <v>0</v>
      </c>
      <c r="AI86" s="188">
        <v>0</v>
      </c>
      <c r="AJ86" s="188">
        <v>0</v>
      </c>
      <c r="AK86" s="188">
        <v>8099</v>
      </c>
      <c r="AL86" s="188">
        <v>1126</v>
      </c>
      <c r="AM86" s="188">
        <v>0</v>
      </c>
      <c r="AN86" s="188">
        <v>0</v>
      </c>
      <c r="AO86" s="188">
        <v>1008</v>
      </c>
      <c r="AP86" s="188">
        <v>0</v>
      </c>
      <c r="AQ86" s="188">
        <v>0</v>
      </c>
      <c r="AR86" s="188">
        <v>0</v>
      </c>
      <c r="AT86" s="188">
        <v>0</v>
      </c>
      <c r="AU86" s="188">
        <v>0</v>
      </c>
      <c r="AV86" s="188">
        <v>1760</v>
      </c>
      <c r="AW86" s="188">
        <v>861</v>
      </c>
      <c r="AX86" s="188">
        <v>0</v>
      </c>
      <c r="AY86" s="188">
        <v>0</v>
      </c>
      <c r="AZ86" s="188">
        <v>2394</v>
      </c>
      <c r="BA86" s="188">
        <v>0</v>
      </c>
      <c r="BB86" s="188">
        <v>0</v>
      </c>
      <c r="BC86" s="188">
        <v>0</v>
      </c>
      <c r="BE86" s="188">
        <v>0</v>
      </c>
      <c r="BF86" s="188">
        <v>0</v>
      </c>
      <c r="BG86" s="188">
        <v>6873</v>
      </c>
      <c r="BH86" s="188">
        <v>2433</v>
      </c>
      <c r="BI86" s="188">
        <v>0</v>
      </c>
      <c r="BJ86" s="188">
        <v>0</v>
      </c>
      <c r="BK86" s="188">
        <v>1369</v>
      </c>
      <c r="BL86" s="188">
        <v>0</v>
      </c>
      <c r="BM86" s="188">
        <v>0</v>
      </c>
      <c r="BN86" s="188">
        <v>0</v>
      </c>
      <c r="BP86" s="188">
        <v>0</v>
      </c>
      <c r="BQ86" s="188">
        <v>0</v>
      </c>
      <c r="BR86" s="188">
        <v>894</v>
      </c>
      <c r="BS86" s="188">
        <v>741</v>
      </c>
      <c r="BT86" s="188">
        <v>0</v>
      </c>
      <c r="BU86" s="188">
        <v>0</v>
      </c>
      <c r="BV86" s="188">
        <v>2305</v>
      </c>
      <c r="BW86" s="188">
        <v>0</v>
      </c>
      <c r="BX86" s="188">
        <v>0</v>
      </c>
      <c r="BY86" s="188">
        <v>0</v>
      </c>
      <c r="CA86" s="188">
        <v>0</v>
      </c>
      <c r="CB86" s="188">
        <v>0</v>
      </c>
      <c r="CC86" s="188">
        <v>8021</v>
      </c>
      <c r="CD86" s="188">
        <v>1494</v>
      </c>
      <c r="CE86" s="188">
        <v>0</v>
      </c>
      <c r="CF86" s="188">
        <v>0</v>
      </c>
      <c r="CG86" s="188">
        <v>1094</v>
      </c>
      <c r="CH86" s="188">
        <v>0</v>
      </c>
      <c r="CI86" s="188">
        <v>0</v>
      </c>
      <c r="CJ86" s="188">
        <v>0</v>
      </c>
      <c r="CL86" s="188">
        <v>0</v>
      </c>
      <c r="CM86" s="188">
        <v>0</v>
      </c>
      <c r="CN86" s="188">
        <v>6740</v>
      </c>
      <c r="CO86" s="188">
        <v>2554</v>
      </c>
      <c r="CP86" s="188">
        <v>0</v>
      </c>
      <c r="CQ86" s="188">
        <v>0</v>
      </c>
      <c r="CR86" s="188">
        <v>1133</v>
      </c>
      <c r="CS86" s="188">
        <v>0</v>
      </c>
      <c r="CT86" s="188">
        <v>0</v>
      </c>
      <c r="CU86" s="188">
        <v>0</v>
      </c>
      <c r="CW86" s="188">
        <v>0</v>
      </c>
      <c r="CX86" s="188">
        <v>0</v>
      </c>
      <c r="CY86" s="188">
        <v>2350</v>
      </c>
      <c r="CZ86" s="188">
        <v>1123</v>
      </c>
      <c r="DA86" s="188">
        <v>0</v>
      </c>
      <c r="DB86" s="188">
        <v>0</v>
      </c>
      <c r="DC86" s="188">
        <v>2528</v>
      </c>
      <c r="DD86" s="188">
        <v>0</v>
      </c>
      <c r="DE86" s="188">
        <v>0</v>
      </c>
      <c r="DF86" s="188">
        <v>0</v>
      </c>
      <c r="DH86" s="188">
        <v>0</v>
      </c>
      <c r="DI86" s="188">
        <v>0</v>
      </c>
      <c r="DJ86" s="188">
        <v>2378</v>
      </c>
      <c r="DK86" s="188">
        <v>1183</v>
      </c>
      <c r="DL86" s="188">
        <v>0</v>
      </c>
      <c r="DM86" s="188">
        <v>0</v>
      </c>
      <c r="DN86" s="188">
        <f t="shared" si="32"/>
        <v>0</v>
      </c>
      <c r="DO86" s="188">
        <v>0</v>
      </c>
      <c r="DP86" s="188">
        <v>0</v>
      </c>
      <c r="DQ86" s="188">
        <v>0</v>
      </c>
      <c r="DS86" s="188">
        <v>0</v>
      </c>
      <c r="DT86" s="188">
        <v>0</v>
      </c>
      <c r="DU86" s="188">
        <v>1264</v>
      </c>
      <c r="DV86" s="188">
        <v>740</v>
      </c>
      <c r="DW86" s="188">
        <v>0</v>
      </c>
      <c r="DX86" s="188">
        <v>0</v>
      </c>
      <c r="DY86" s="188">
        <v>1306</v>
      </c>
      <c r="DZ86" s="188">
        <v>0</v>
      </c>
      <c r="EA86" s="188">
        <v>0</v>
      </c>
      <c r="EB86" s="188">
        <v>0</v>
      </c>
      <c r="ED86" s="188">
        <v>0</v>
      </c>
      <c r="EE86" s="188">
        <v>0</v>
      </c>
      <c r="EF86" s="188">
        <v>935</v>
      </c>
      <c r="EG86" s="188">
        <v>642</v>
      </c>
      <c r="EH86" s="188">
        <v>0</v>
      </c>
      <c r="EI86" s="188">
        <v>0</v>
      </c>
      <c r="EJ86" s="188">
        <v>2503</v>
      </c>
      <c r="EK86" s="188">
        <v>0</v>
      </c>
      <c r="EL86" s="188">
        <v>0</v>
      </c>
      <c r="EM86" s="188">
        <v>0</v>
      </c>
      <c r="EO86" s="188">
        <v>0</v>
      </c>
      <c r="EP86" s="188">
        <v>0</v>
      </c>
      <c r="EQ86" s="188">
        <v>5338</v>
      </c>
      <c r="ER86" s="188">
        <v>729</v>
      </c>
      <c r="ES86" s="188">
        <v>0</v>
      </c>
      <c r="ET86" s="188">
        <v>0</v>
      </c>
      <c r="EU86" s="188">
        <v>1826</v>
      </c>
      <c r="EV86" s="188">
        <v>0</v>
      </c>
      <c r="EW86" s="188">
        <v>0</v>
      </c>
      <c r="EX86" s="188">
        <v>0</v>
      </c>
      <c r="EZ86" s="188">
        <v>0</v>
      </c>
      <c r="FA86" s="188">
        <v>0</v>
      </c>
      <c r="FB86" s="188">
        <v>4741</v>
      </c>
      <c r="FC86" s="188">
        <v>1702</v>
      </c>
      <c r="FD86" s="188">
        <v>0</v>
      </c>
      <c r="FE86" s="188">
        <v>0</v>
      </c>
      <c r="FF86" s="188">
        <v>1102</v>
      </c>
      <c r="FG86" s="188">
        <v>0</v>
      </c>
      <c r="FH86" s="188">
        <v>0</v>
      </c>
      <c r="FI86" s="188">
        <v>0</v>
      </c>
      <c r="FK86" s="188">
        <v>0</v>
      </c>
      <c r="FL86" s="188">
        <v>0</v>
      </c>
      <c r="FM86" s="188">
        <v>5885</v>
      </c>
      <c r="FN86" s="188">
        <v>1801</v>
      </c>
      <c r="FO86" s="188">
        <v>0</v>
      </c>
      <c r="FP86" s="188">
        <v>0</v>
      </c>
      <c r="FQ86" s="188">
        <v>1120</v>
      </c>
      <c r="FR86" s="188">
        <v>0</v>
      </c>
      <c r="FS86" s="188">
        <v>0</v>
      </c>
      <c r="FT86" s="188">
        <v>0</v>
      </c>
      <c r="FV86" s="188">
        <v>0</v>
      </c>
      <c r="FW86" s="188">
        <v>0</v>
      </c>
      <c r="FX86" s="188">
        <v>1367</v>
      </c>
      <c r="FY86" s="188">
        <v>793</v>
      </c>
      <c r="FZ86" s="188">
        <v>0</v>
      </c>
      <c r="GA86" s="188">
        <v>0</v>
      </c>
      <c r="GB86" s="188">
        <v>1507</v>
      </c>
      <c r="GC86" s="188">
        <v>0</v>
      </c>
      <c r="GD86" s="188">
        <v>0</v>
      </c>
      <c r="GE86" s="188">
        <v>0</v>
      </c>
      <c r="GG86" s="188">
        <v>0</v>
      </c>
      <c r="GH86" s="188">
        <v>0</v>
      </c>
      <c r="GI86" s="188">
        <v>7318</v>
      </c>
      <c r="GJ86" s="188">
        <v>1090</v>
      </c>
      <c r="GK86" s="188">
        <v>0</v>
      </c>
      <c r="GL86" s="188">
        <v>0</v>
      </c>
      <c r="GM86" s="188">
        <v>1332</v>
      </c>
      <c r="GN86" s="188">
        <v>0</v>
      </c>
      <c r="GO86" s="188">
        <v>0</v>
      </c>
      <c r="GP86" s="188">
        <v>0</v>
      </c>
      <c r="GR86" s="188">
        <v>0</v>
      </c>
      <c r="GS86" s="188">
        <v>0</v>
      </c>
      <c r="GT86" s="188">
        <v>1665</v>
      </c>
      <c r="GU86" s="188">
        <v>860</v>
      </c>
      <c r="GV86" s="188">
        <v>0</v>
      </c>
      <c r="GW86" s="188">
        <v>0</v>
      </c>
      <c r="GX86" s="188">
        <v>1582</v>
      </c>
      <c r="GY86" s="188">
        <v>0</v>
      </c>
      <c r="GZ86" s="188">
        <v>0</v>
      </c>
      <c r="HA86" s="188">
        <v>0</v>
      </c>
      <c r="HC86" s="188">
        <v>0</v>
      </c>
      <c r="HD86" s="188">
        <v>0</v>
      </c>
      <c r="HE86" s="188">
        <v>1555</v>
      </c>
      <c r="HF86" s="188">
        <v>485</v>
      </c>
      <c r="HG86" s="188">
        <v>0</v>
      </c>
      <c r="HH86" s="188">
        <v>0</v>
      </c>
      <c r="HI86" s="188">
        <v>2119</v>
      </c>
      <c r="HJ86" s="188">
        <v>0</v>
      </c>
      <c r="HK86" s="188">
        <v>0</v>
      </c>
      <c r="HL86" s="188">
        <v>0</v>
      </c>
      <c r="HN86" s="188">
        <v>0</v>
      </c>
      <c r="HO86" s="188">
        <v>0</v>
      </c>
      <c r="HP86" s="188">
        <v>1243</v>
      </c>
      <c r="HQ86" s="188">
        <v>401</v>
      </c>
      <c r="HR86" s="188">
        <v>0</v>
      </c>
      <c r="HS86" s="188">
        <v>0</v>
      </c>
      <c r="HT86" s="188">
        <v>2224</v>
      </c>
      <c r="HU86" s="188">
        <v>0</v>
      </c>
      <c r="HV86" s="188">
        <v>0</v>
      </c>
      <c r="HW86" s="188">
        <v>0</v>
      </c>
      <c r="HY86" s="188">
        <v>0</v>
      </c>
      <c r="HZ86" s="188">
        <v>0</v>
      </c>
      <c r="IA86" s="188">
        <v>6442</v>
      </c>
      <c r="IB86" s="188">
        <v>2118</v>
      </c>
      <c r="IC86" s="188">
        <v>0</v>
      </c>
      <c r="ID86" s="188">
        <v>0</v>
      </c>
      <c r="IE86" s="188">
        <v>1393</v>
      </c>
      <c r="IF86" s="188">
        <v>0</v>
      </c>
      <c r="IG86" s="188">
        <v>0</v>
      </c>
      <c r="IH86" s="188">
        <v>0</v>
      </c>
      <c r="IJ86" s="188">
        <v>0</v>
      </c>
      <c r="IK86" s="188">
        <v>0</v>
      </c>
      <c r="IL86" s="188">
        <v>1271</v>
      </c>
      <c r="IM86" s="188">
        <v>716</v>
      </c>
      <c r="IN86" s="188">
        <v>0</v>
      </c>
      <c r="IO86" s="188">
        <v>0</v>
      </c>
      <c r="IP86" s="188">
        <v>2193</v>
      </c>
      <c r="IQ86" s="188">
        <v>0</v>
      </c>
      <c r="IR86" s="188">
        <v>0</v>
      </c>
      <c r="IS86" s="188">
        <v>0</v>
      </c>
      <c r="IU86" s="188">
        <v>0</v>
      </c>
      <c r="IV86" s="188">
        <v>0</v>
      </c>
      <c r="IW86" s="188">
        <v>6063</v>
      </c>
      <c r="IX86" s="188">
        <v>1350</v>
      </c>
      <c r="IY86" s="188">
        <v>0</v>
      </c>
      <c r="IZ86" s="188">
        <v>0</v>
      </c>
      <c r="JA86" s="188">
        <v>1407</v>
      </c>
      <c r="JB86" s="188">
        <v>0</v>
      </c>
      <c r="JC86" s="188">
        <v>0</v>
      </c>
      <c r="JD86" s="188">
        <v>0</v>
      </c>
      <c r="JF86" s="188">
        <v>0</v>
      </c>
      <c r="JG86" s="188">
        <v>0</v>
      </c>
      <c r="JH86" s="188">
        <v>6729</v>
      </c>
      <c r="JI86" s="188">
        <v>2794</v>
      </c>
      <c r="JJ86" s="188">
        <v>0</v>
      </c>
      <c r="JK86" s="188">
        <v>0</v>
      </c>
      <c r="JL86" s="188">
        <v>1104</v>
      </c>
      <c r="JM86" s="188">
        <v>0</v>
      </c>
      <c r="JN86" s="188">
        <v>0</v>
      </c>
      <c r="JO86" s="188">
        <v>0</v>
      </c>
      <c r="JQ86" s="188">
        <v>0</v>
      </c>
      <c r="JR86" s="188">
        <v>0</v>
      </c>
      <c r="JS86" s="188">
        <v>1145</v>
      </c>
      <c r="JT86" s="188">
        <v>585</v>
      </c>
      <c r="JU86" s="188">
        <v>0</v>
      </c>
      <c r="JV86" s="188">
        <v>0</v>
      </c>
      <c r="JW86" s="188">
        <v>2457</v>
      </c>
      <c r="JX86" s="188">
        <v>0</v>
      </c>
      <c r="JY86" s="188">
        <v>0</v>
      </c>
      <c r="JZ86" s="188">
        <v>0</v>
      </c>
      <c r="KB86" s="188">
        <v>0</v>
      </c>
      <c r="KC86" s="188">
        <v>0</v>
      </c>
      <c r="KD86" s="188">
        <v>8104</v>
      </c>
      <c r="KE86" s="188">
        <v>1479</v>
      </c>
      <c r="KF86" s="188">
        <v>0</v>
      </c>
      <c r="KG86" s="188">
        <v>0</v>
      </c>
      <c r="KH86" s="188">
        <v>1314</v>
      </c>
      <c r="KI86" s="188">
        <v>0</v>
      </c>
      <c r="KJ86" s="188">
        <v>0</v>
      </c>
      <c r="KK86" s="188">
        <v>0</v>
      </c>
      <c r="KM86" s="188">
        <v>0</v>
      </c>
      <c r="KN86" s="188">
        <v>0</v>
      </c>
      <c r="KO86" s="188">
        <v>7122</v>
      </c>
      <c r="KP86" s="188">
        <v>1168</v>
      </c>
      <c r="KQ86" s="188">
        <v>0</v>
      </c>
      <c r="KR86" s="188">
        <v>0</v>
      </c>
      <c r="KS86" s="188">
        <v>1022</v>
      </c>
      <c r="KT86" s="188">
        <v>0</v>
      </c>
      <c r="KU86" s="188">
        <v>0</v>
      </c>
      <c r="KV86" s="188">
        <v>0</v>
      </c>
      <c r="KX86" s="188">
        <v>0</v>
      </c>
      <c r="KY86" s="188">
        <v>0</v>
      </c>
      <c r="KZ86" s="188">
        <v>1165</v>
      </c>
      <c r="LA86" s="188">
        <v>763</v>
      </c>
      <c r="LB86" s="188">
        <v>0</v>
      </c>
      <c r="LC86" s="188">
        <v>0</v>
      </c>
      <c r="LD86" s="188">
        <v>2231</v>
      </c>
      <c r="LE86" s="188">
        <v>0</v>
      </c>
      <c r="LF86" s="188">
        <v>0</v>
      </c>
      <c r="LG86" s="188">
        <v>0</v>
      </c>
      <c r="LI86" s="188">
        <v>0</v>
      </c>
      <c r="LJ86" s="188">
        <v>0</v>
      </c>
      <c r="LK86" s="188">
        <v>6463</v>
      </c>
      <c r="LL86" s="188">
        <v>1030</v>
      </c>
      <c r="LM86" s="188">
        <v>0</v>
      </c>
      <c r="LN86" s="188">
        <v>0</v>
      </c>
      <c r="LO86" s="188">
        <v>1059</v>
      </c>
      <c r="LP86" s="188">
        <v>0</v>
      </c>
      <c r="LQ86" s="188">
        <v>0</v>
      </c>
      <c r="LR86" s="188">
        <v>0</v>
      </c>
      <c r="LT86" s="188">
        <v>0</v>
      </c>
      <c r="LU86" s="188">
        <v>0</v>
      </c>
      <c r="LV86" s="188">
        <v>1164</v>
      </c>
      <c r="LW86" s="188">
        <v>1991</v>
      </c>
      <c r="LX86" s="188">
        <v>0</v>
      </c>
      <c r="LY86" s="188">
        <v>0</v>
      </c>
      <c r="LZ86" s="188">
        <v>2243</v>
      </c>
      <c r="MA86" s="188">
        <v>0</v>
      </c>
      <c r="MB86" s="188">
        <v>0</v>
      </c>
      <c r="MC86" s="188">
        <v>0</v>
      </c>
    </row>
    <row r="87" spans="2:341">
      <c r="B87" s="208">
        <f t="shared" si="22"/>
        <v>0</v>
      </c>
      <c r="C87" s="208">
        <f t="shared" si="23"/>
        <v>0</v>
      </c>
      <c r="D87" s="208">
        <f t="shared" si="24"/>
        <v>3921.8666666666668</v>
      </c>
      <c r="E87" s="208">
        <f t="shared" si="25"/>
        <v>1187.2666666666667</v>
      </c>
      <c r="F87" s="208">
        <f t="shared" si="26"/>
        <v>0</v>
      </c>
      <c r="G87" s="208">
        <f t="shared" si="27"/>
        <v>0</v>
      </c>
      <c r="H87" s="208">
        <f t="shared" si="28"/>
        <v>1616.2666666666667</v>
      </c>
      <c r="I87" s="208">
        <f t="shared" si="29"/>
        <v>0</v>
      </c>
      <c r="J87" s="208">
        <f t="shared" si="30"/>
        <v>0</v>
      </c>
      <c r="K87" s="208">
        <f t="shared" si="31"/>
        <v>0</v>
      </c>
      <c r="M87" s="188">
        <v>0</v>
      </c>
      <c r="N87" s="188">
        <v>0</v>
      </c>
      <c r="O87" s="188">
        <v>1501</v>
      </c>
      <c r="P87" s="188">
        <v>906</v>
      </c>
      <c r="Q87" s="188">
        <v>0</v>
      </c>
      <c r="R87" s="188">
        <v>0</v>
      </c>
      <c r="S87" s="188">
        <v>2402</v>
      </c>
      <c r="T87" s="188">
        <v>0</v>
      </c>
      <c r="U87" s="188">
        <v>0</v>
      </c>
      <c r="V87" s="188">
        <v>0</v>
      </c>
      <c r="X87" s="188">
        <v>0</v>
      </c>
      <c r="Y87" s="188">
        <v>0</v>
      </c>
      <c r="Z87" s="188">
        <v>2312</v>
      </c>
      <c r="AA87" s="188">
        <v>353</v>
      </c>
      <c r="AB87" s="188">
        <v>0</v>
      </c>
      <c r="AC87" s="188">
        <v>0</v>
      </c>
      <c r="AD87" s="188">
        <v>1231</v>
      </c>
      <c r="AE87" s="188">
        <v>0</v>
      </c>
      <c r="AF87" s="188">
        <v>0</v>
      </c>
      <c r="AG87" s="188">
        <v>0</v>
      </c>
      <c r="AI87" s="188">
        <v>0</v>
      </c>
      <c r="AJ87" s="188">
        <v>0</v>
      </c>
      <c r="AK87" s="188">
        <v>8106</v>
      </c>
      <c r="AL87" s="188">
        <v>1119</v>
      </c>
      <c r="AM87" s="188">
        <v>0</v>
      </c>
      <c r="AN87" s="188">
        <v>0</v>
      </c>
      <c r="AO87" s="188">
        <v>1008</v>
      </c>
      <c r="AP87" s="188">
        <v>0</v>
      </c>
      <c r="AQ87" s="188">
        <v>0</v>
      </c>
      <c r="AR87" s="188">
        <v>0</v>
      </c>
      <c r="AT87" s="188">
        <v>0</v>
      </c>
      <c r="AU87" s="188">
        <v>0</v>
      </c>
      <c r="AV87" s="188">
        <v>1736</v>
      </c>
      <c r="AW87" s="188">
        <v>878</v>
      </c>
      <c r="AX87" s="188">
        <v>0</v>
      </c>
      <c r="AY87" s="188">
        <v>0</v>
      </c>
      <c r="AZ87" s="188">
        <v>2422</v>
      </c>
      <c r="BA87" s="188">
        <v>0</v>
      </c>
      <c r="BB87" s="188">
        <v>0</v>
      </c>
      <c r="BC87" s="188">
        <v>0</v>
      </c>
      <c r="BE87" s="188">
        <v>0</v>
      </c>
      <c r="BF87" s="188">
        <v>0</v>
      </c>
      <c r="BG87" s="188">
        <v>6871</v>
      </c>
      <c r="BH87" s="188">
        <v>2406</v>
      </c>
      <c r="BI87" s="188">
        <v>0</v>
      </c>
      <c r="BJ87" s="188">
        <v>0</v>
      </c>
      <c r="BK87" s="188">
        <v>1369</v>
      </c>
      <c r="BL87" s="188">
        <v>0</v>
      </c>
      <c r="BM87" s="188">
        <v>0</v>
      </c>
      <c r="BN87" s="188">
        <v>0</v>
      </c>
      <c r="BP87" s="188">
        <v>0</v>
      </c>
      <c r="BQ87" s="188">
        <v>0</v>
      </c>
      <c r="BR87" s="188">
        <v>851</v>
      </c>
      <c r="BS87" s="188">
        <v>698</v>
      </c>
      <c r="BT87" s="188">
        <v>0</v>
      </c>
      <c r="BU87" s="188">
        <v>0</v>
      </c>
      <c r="BV87" s="188">
        <v>2290</v>
      </c>
      <c r="BW87" s="188">
        <v>0</v>
      </c>
      <c r="BX87" s="188">
        <v>0</v>
      </c>
      <c r="BY87" s="188">
        <v>0</v>
      </c>
      <c r="CA87" s="188">
        <v>0</v>
      </c>
      <c r="CB87" s="188">
        <v>0</v>
      </c>
      <c r="CC87" s="188">
        <v>7971</v>
      </c>
      <c r="CD87" s="188">
        <v>1485</v>
      </c>
      <c r="CE87" s="188">
        <v>0</v>
      </c>
      <c r="CF87" s="188">
        <v>0</v>
      </c>
      <c r="CG87" s="188">
        <v>1094</v>
      </c>
      <c r="CH87" s="188">
        <v>0</v>
      </c>
      <c r="CI87" s="188">
        <v>0</v>
      </c>
      <c r="CJ87" s="188">
        <v>0</v>
      </c>
      <c r="CL87" s="188">
        <v>0</v>
      </c>
      <c r="CM87" s="188">
        <v>0</v>
      </c>
      <c r="CN87" s="188">
        <v>6727</v>
      </c>
      <c r="CO87" s="188">
        <v>2555</v>
      </c>
      <c r="CP87" s="188">
        <v>0</v>
      </c>
      <c r="CQ87" s="188">
        <v>0</v>
      </c>
      <c r="CR87" s="188">
        <v>1133</v>
      </c>
      <c r="CS87" s="188">
        <v>0</v>
      </c>
      <c r="CT87" s="188">
        <v>0</v>
      </c>
      <c r="CU87" s="188">
        <v>0</v>
      </c>
      <c r="CW87" s="188">
        <v>0</v>
      </c>
      <c r="CX87" s="188">
        <v>0</v>
      </c>
      <c r="CY87" s="188">
        <v>2348</v>
      </c>
      <c r="CZ87" s="188">
        <v>1141</v>
      </c>
      <c r="DA87" s="188">
        <v>0</v>
      </c>
      <c r="DB87" s="188">
        <v>0</v>
      </c>
      <c r="DC87" s="188">
        <v>2522</v>
      </c>
      <c r="DD87" s="188">
        <v>0</v>
      </c>
      <c r="DE87" s="188">
        <v>0</v>
      </c>
      <c r="DF87" s="188">
        <v>0</v>
      </c>
      <c r="DH87" s="188">
        <v>0</v>
      </c>
      <c r="DI87" s="188">
        <v>0</v>
      </c>
      <c r="DJ87" s="188">
        <v>2376</v>
      </c>
      <c r="DK87" s="188">
        <v>1190</v>
      </c>
      <c r="DL87" s="188">
        <v>0</v>
      </c>
      <c r="DM87" s="188">
        <v>0</v>
      </c>
      <c r="DN87" s="188">
        <f t="shared" si="32"/>
        <v>0</v>
      </c>
      <c r="DO87" s="188">
        <v>0</v>
      </c>
      <c r="DP87" s="188">
        <v>0</v>
      </c>
      <c r="DQ87" s="188">
        <v>0</v>
      </c>
      <c r="DS87" s="188">
        <v>0</v>
      </c>
      <c r="DT87" s="188">
        <v>0</v>
      </c>
      <c r="DU87" s="188">
        <v>1283</v>
      </c>
      <c r="DV87" s="188">
        <v>737</v>
      </c>
      <c r="DW87" s="188">
        <v>0</v>
      </c>
      <c r="DX87" s="188">
        <v>0</v>
      </c>
      <c r="DY87" s="188">
        <v>1306</v>
      </c>
      <c r="DZ87" s="188">
        <v>0</v>
      </c>
      <c r="EA87" s="188">
        <v>0</v>
      </c>
      <c r="EB87" s="188">
        <v>0</v>
      </c>
      <c r="ED87" s="188">
        <v>0</v>
      </c>
      <c r="EE87" s="188">
        <v>0</v>
      </c>
      <c r="EF87" s="188">
        <v>945</v>
      </c>
      <c r="EG87" s="188">
        <v>605</v>
      </c>
      <c r="EH87" s="188">
        <v>0</v>
      </c>
      <c r="EI87" s="188">
        <v>0</v>
      </c>
      <c r="EJ87" s="188">
        <v>2490</v>
      </c>
      <c r="EK87" s="188">
        <v>0</v>
      </c>
      <c r="EL87" s="188">
        <v>0</v>
      </c>
      <c r="EM87" s="188">
        <v>0</v>
      </c>
      <c r="EO87" s="188">
        <v>0</v>
      </c>
      <c r="EP87" s="188">
        <v>0</v>
      </c>
      <c r="EQ87" s="188">
        <v>5330</v>
      </c>
      <c r="ER87" s="188">
        <v>746</v>
      </c>
      <c r="ES87" s="188">
        <v>0</v>
      </c>
      <c r="ET87" s="188">
        <v>0</v>
      </c>
      <c r="EU87" s="188">
        <v>1804</v>
      </c>
      <c r="EV87" s="188">
        <v>0</v>
      </c>
      <c r="EW87" s="188">
        <v>0</v>
      </c>
      <c r="EX87" s="188">
        <v>0</v>
      </c>
      <c r="EZ87" s="188">
        <v>0</v>
      </c>
      <c r="FA87" s="188">
        <v>0</v>
      </c>
      <c r="FB87" s="188">
        <v>4755</v>
      </c>
      <c r="FC87" s="188">
        <v>1710</v>
      </c>
      <c r="FD87" s="188">
        <v>0</v>
      </c>
      <c r="FE87" s="188">
        <v>0</v>
      </c>
      <c r="FF87" s="188">
        <v>1102</v>
      </c>
      <c r="FG87" s="188">
        <v>0</v>
      </c>
      <c r="FH87" s="188">
        <v>0</v>
      </c>
      <c r="FI87" s="188">
        <v>0</v>
      </c>
      <c r="FK87" s="188">
        <v>0</v>
      </c>
      <c r="FL87" s="188">
        <v>0</v>
      </c>
      <c r="FM87" s="188">
        <v>5865</v>
      </c>
      <c r="FN87" s="188">
        <v>1827</v>
      </c>
      <c r="FO87" s="188">
        <v>0</v>
      </c>
      <c r="FP87" s="188">
        <v>0</v>
      </c>
      <c r="FQ87" s="188">
        <v>1120</v>
      </c>
      <c r="FR87" s="188">
        <v>0</v>
      </c>
      <c r="FS87" s="188">
        <v>0</v>
      </c>
      <c r="FT87" s="188">
        <v>0</v>
      </c>
      <c r="FV87" s="188">
        <v>0</v>
      </c>
      <c r="FW87" s="188">
        <v>0</v>
      </c>
      <c r="FX87" s="188">
        <v>1357</v>
      </c>
      <c r="FY87" s="188">
        <v>764</v>
      </c>
      <c r="FZ87" s="188">
        <v>0</v>
      </c>
      <c r="GA87" s="188">
        <v>0</v>
      </c>
      <c r="GB87" s="188">
        <v>1507</v>
      </c>
      <c r="GC87" s="188">
        <v>0</v>
      </c>
      <c r="GD87" s="188">
        <v>0</v>
      </c>
      <c r="GE87" s="188">
        <v>0</v>
      </c>
      <c r="GG87" s="188">
        <v>0</v>
      </c>
      <c r="GH87" s="188">
        <v>0</v>
      </c>
      <c r="GI87" s="188">
        <v>7318</v>
      </c>
      <c r="GJ87" s="188">
        <v>1043</v>
      </c>
      <c r="GK87" s="188">
        <v>0</v>
      </c>
      <c r="GL87" s="188">
        <v>0</v>
      </c>
      <c r="GM87" s="188">
        <v>1332</v>
      </c>
      <c r="GN87" s="188">
        <v>0</v>
      </c>
      <c r="GO87" s="188">
        <v>0</v>
      </c>
      <c r="GP87" s="188">
        <v>0</v>
      </c>
      <c r="GR87" s="188">
        <v>0</v>
      </c>
      <c r="GS87" s="188">
        <v>0</v>
      </c>
      <c r="GT87" s="188">
        <v>1636</v>
      </c>
      <c r="GU87" s="188">
        <v>881</v>
      </c>
      <c r="GV87" s="188">
        <v>0</v>
      </c>
      <c r="GW87" s="188">
        <v>0</v>
      </c>
      <c r="GX87" s="188">
        <v>1587</v>
      </c>
      <c r="GY87" s="188">
        <v>0</v>
      </c>
      <c r="GZ87" s="188">
        <v>0</v>
      </c>
      <c r="HA87" s="188">
        <v>0</v>
      </c>
      <c r="HC87" s="188">
        <v>0</v>
      </c>
      <c r="HD87" s="188">
        <v>0</v>
      </c>
      <c r="HE87" s="188">
        <v>1543</v>
      </c>
      <c r="HF87" s="188">
        <v>456</v>
      </c>
      <c r="HG87" s="188">
        <v>0</v>
      </c>
      <c r="HH87" s="188">
        <v>0</v>
      </c>
      <c r="HI87" s="188">
        <v>2156</v>
      </c>
      <c r="HJ87" s="188">
        <v>0</v>
      </c>
      <c r="HK87" s="188">
        <v>0</v>
      </c>
      <c r="HL87" s="188">
        <v>0</v>
      </c>
      <c r="HN87" s="188">
        <v>0</v>
      </c>
      <c r="HO87" s="188">
        <v>0</v>
      </c>
      <c r="HP87" s="188">
        <v>1319</v>
      </c>
      <c r="HQ87" s="188">
        <v>438</v>
      </c>
      <c r="HR87" s="188">
        <v>0</v>
      </c>
      <c r="HS87" s="188">
        <v>0</v>
      </c>
      <c r="HT87" s="188">
        <v>2207</v>
      </c>
      <c r="HU87" s="188">
        <v>0</v>
      </c>
      <c r="HV87" s="188">
        <v>0</v>
      </c>
      <c r="HW87" s="188">
        <v>0</v>
      </c>
      <c r="HY87" s="188">
        <v>0</v>
      </c>
      <c r="HZ87" s="188">
        <v>0</v>
      </c>
      <c r="IA87" s="188">
        <v>6399</v>
      </c>
      <c r="IB87" s="188">
        <v>2102</v>
      </c>
      <c r="IC87" s="188">
        <v>0</v>
      </c>
      <c r="ID87" s="188">
        <v>0</v>
      </c>
      <c r="IE87" s="188">
        <v>1393</v>
      </c>
      <c r="IF87" s="188">
        <v>0</v>
      </c>
      <c r="IG87" s="188">
        <v>0</v>
      </c>
      <c r="IH87" s="188">
        <v>0</v>
      </c>
      <c r="IJ87" s="188">
        <v>0</v>
      </c>
      <c r="IK87" s="188">
        <v>0</v>
      </c>
      <c r="IL87" s="188">
        <v>1283</v>
      </c>
      <c r="IM87" s="188">
        <v>679</v>
      </c>
      <c r="IN87" s="188">
        <v>0</v>
      </c>
      <c r="IO87" s="188">
        <v>0</v>
      </c>
      <c r="IP87" s="188">
        <v>2189</v>
      </c>
      <c r="IQ87" s="188">
        <v>0</v>
      </c>
      <c r="IR87" s="188">
        <v>0</v>
      </c>
      <c r="IS87" s="188">
        <v>0</v>
      </c>
      <c r="IU87" s="188">
        <v>0</v>
      </c>
      <c r="IV87" s="188">
        <v>0</v>
      </c>
      <c r="IW87" s="188">
        <v>5991</v>
      </c>
      <c r="IX87" s="188">
        <v>1270</v>
      </c>
      <c r="IY87" s="188">
        <v>0</v>
      </c>
      <c r="IZ87" s="188">
        <v>0</v>
      </c>
      <c r="JA87" s="188">
        <v>1407</v>
      </c>
      <c r="JB87" s="188">
        <v>0</v>
      </c>
      <c r="JC87" s="188">
        <v>0</v>
      </c>
      <c r="JD87" s="188">
        <v>0</v>
      </c>
      <c r="JF87" s="188">
        <v>0</v>
      </c>
      <c r="JG87" s="188">
        <v>0</v>
      </c>
      <c r="JH87" s="188">
        <v>6722</v>
      </c>
      <c r="JI87" s="188">
        <v>2807</v>
      </c>
      <c r="JJ87" s="188">
        <v>0</v>
      </c>
      <c r="JK87" s="188">
        <v>0</v>
      </c>
      <c r="JL87" s="188">
        <v>1104</v>
      </c>
      <c r="JM87" s="188">
        <v>0</v>
      </c>
      <c r="JN87" s="188">
        <v>0</v>
      </c>
      <c r="JO87" s="188">
        <v>0</v>
      </c>
      <c r="JQ87" s="188">
        <v>0</v>
      </c>
      <c r="JR87" s="188">
        <v>0</v>
      </c>
      <c r="JS87" s="188">
        <v>1154</v>
      </c>
      <c r="JT87" s="188">
        <v>595</v>
      </c>
      <c r="JU87" s="188">
        <v>0</v>
      </c>
      <c r="JV87" s="188">
        <v>0</v>
      </c>
      <c r="JW87" s="188">
        <v>2437</v>
      </c>
      <c r="JX87" s="188">
        <v>0</v>
      </c>
      <c r="JY87" s="188">
        <v>0</v>
      </c>
      <c r="JZ87" s="188">
        <v>0</v>
      </c>
      <c r="KB87" s="188">
        <v>0</v>
      </c>
      <c r="KC87" s="188">
        <v>0</v>
      </c>
      <c r="KD87" s="188">
        <v>8112</v>
      </c>
      <c r="KE87" s="188">
        <v>1460</v>
      </c>
      <c r="KF87" s="188">
        <v>0</v>
      </c>
      <c r="KG87" s="188">
        <v>0</v>
      </c>
      <c r="KH87" s="188">
        <v>1314</v>
      </c>
      <c r="KI87" s="188">
        <v>0</v>
      </c>
      <c r="KJ87" s="188">
        <v>0</v>
      </c>
      <c r="KK87" s="188">
        <v>0</v>
      </c>
      <c r="KM87" s="188">
        <v>0</v>
      </c>
      <c r="KN87" s="188">
        <v>0</v>
      </c>
      <c r="KO87" s="188">
        <v>7130</v>
      </c>
      <c r="KP87" s="188">
        <v>1179</v>
      </c>
      <c r="KQ87" s="188">
        <v>0</v>
      </c>
      <c r="KR87" s="188">
        <v>0</v>
      </c>
      <c r="KS87" s="188">
        <v>1022</v>
      </c>
      <c r="KT87" s="188">
        <v>0</v>
      </c>
      <c r="KU87" s="188">
        <v>0</v>
      </c>
      <c r="KV87" s="188">
        <v>0</v>
      </c>
      <c r="KX87" s="188">
        <v>0</v>
      </c>
      <c r="KY87" s="188">
        <v>0</v>
      </c>
      <c r="KZ87" s="188">
        <v>1154</v>
      </c>
      <c r="LA87" s="188">
        <v>677</v>
      </c>
      <c r="LB87" s="188">
        <v>0</v>
      </c>
      <c r="LC87" s="188">
        <v>0</v>
      </c>
      <c r="LD87" s="188">
        <v>2237</v>
      </c>
      <c r="LE87" s="188">
        <v>0</v>
      </c>
      <c r="LF87" s="188">
        <v>0</v>
      </c>
      <c r="LG87" s="188">
        <v>0</v>
      </c>
      <c r="LI87" s="188">
        <v>0</v>
      </c>
      <c r="LJ87" s="188">
        <v>0</v>
      </c>
      <c r="LK87" s="188">
        <v>6397</v>
      </c>
      <c r="LL87" s="188">
        <v>1023</v>
      </c>
      <c r="LM87" s="188">
        <v>0</v>
      </c>
      <c r="LN87" s="188">
        <v>0</v>
      </c>
      <c r="LO87" s="188">
        <v>1059</v>
      </c>
      <c r="LP87" s="188">
        <v>0</v>
      </c>
      <c r="LQ87" s="188">
        <v>0</v>
      </c>
      <c r="LR87" s="188">
        <v>0</v>
      </c>
      <c r="LT87" s="188">
        <v>0</v>
      </c>
      <c r="LU87" s="188">
        <v>0</v>
      </c>
      <c r="LV87" s="188">
        <v>1164</v>
      </c>
      <c r="LW87" s="188">
        <v>1888</v>
      </c>
      <c r="LX87" s="188">
        <v>0</v>
      </c>
      <c r="LY87" s="188">
        <v>0</v>
      </c>
      <c r="LZ87" s="188">
        <v>2244</v>
      </c>
      <c r="MA87" s="188">
        <v>0</v>
      </c>
      <c r="MB87" s="188">
        <v>0</v>
      </c>
      <c r="MC87" s="188">
        <v>0</v>
      </c>
    </row>
    <row r="88" spans="2:341">
      <c r="B88" s="208">
        <f t="shared" si="22"/>
        <v>0</v>
      </c>
      <c r="C88" s="208">
        <f t="shared" si="23"/>
        <v>0</v>
      </c>
      <c r="D88" s="208">
        <f t="shared" si="24"/>
        <v>3903.1</v>
      </c>
      <c r="E88" s="208">
        <f t="shared" si="25"/>
        <v>1174.1666666666667</v>
      </c>
      <c r="F88" s="208">
        <f t="shared" si="26"/>
        <v>0</v>
      </c>
      <c r="G88" s="208">
        <f t="shared" si="27"/>
        <v>0</v>
      </c>
      <c r="H88" s="208">
        <f t="shared" si="28"/>
        <v>1616.6333333333334</v>
      </c>
      <c r="I88" s="208">
        <f t="shared" si="29"/>
        <v>0</v>
      </c>
      <c r="J88" s="208">
        <f t="shared" si="30"/>
        <v>0</v>
      </c>
      <c r="K88" s="208">
        <f t="shared" si="31"/>
        <v>0</v>
      </c>
      <c r="M88" s="188">
        <v>0</v>
      </c>
      <c r="N88" s="188">
        <v>0</v>
      </c>
      <c r="O88" s="188">
        <v>1484</v>
      </c>
      <c r="P88" s="188">
        <v>872</v>
      </c>
      <c r="Q88" s="188">
        <v>0</v>
      </c>
      <c r="R88" s="188">
        <v>0</v>
      </c>
      <c r="S88" s="188">
        <v>2392</v>
      </c>
      <c r="T88" s="188">
        <v>0</v>
      </c>
      <c r="U88" s="188">
        <v>0</v>
      </c>
      <c r="V88" s="188">
        <v>0</v>
      </c>
      <c r="X88" s="188">
        <v>0</v>
      </c>
      <c r="Y88" s="188">
        <v>0</v>
      </c>
      <c r="Z88" s="188">
        <v>2214</v>
      </c>
      <c r="AA88" s="188">
        <v>377</v>
      </c>
      <c r="AB88" s="188">
        <v>0</v>
      </c>
      <c r="AC88" s="188">
        <v>0</v>
      </c>
      <c r="AD88" s="188">
        <v>1231</v>
      </c>
      <c r="AE88" s="188">
        <v>0</v>
      </c>
      <c r="AF88" s="188">
        <v>0</v>
      </c>
      <c r="AG88" s="188">
        <v>0</v>
      </c>
      <c r="AI88" s="188">
        <v>0</v>
      </c>
      <c r="AJ88" s="188">
        <v>0</v>
      </c>
      <c r="AK88" s="188">
        <v>8102</v>
      </c>
      <c r="AL88" s="188">
        <v>1098</v>
      </c>
      <c r="AM88" s="188">
        <v>0</v>
      </c>
      <c r="AN88" s="188">
        <v>0</v>
      </c>
      <c r="AO88" s="188">
        <v>1008</v>
      </c>
      <c r="AP88" s="188">
        <v>0</v>
      </c>
      <c r="AQ88" s="188">
        <v>0</v>
      </c>
      <c r="AR88" s="188">
        <v>0</v>
      </c>
      <c r="AT88" s="188">
        <v>0</v>
      </c>
      <c r="AU88" s="188">
        <v>0</v>
      </c>
      <c r="AV88" s="188">
        <v>1672</v>
      </c>
      <c r="AW88" s="188">
        <v>818</v>
      </c>
      <c r="AX88" s="188">
        <v>0</v>
      </c>
      <c r="AY88" s="188">
        <v>0</v>
      </c>
      <c r="AZ88" s="188">
        <v>2443</v>
      </c>
      <c r="BA88" s="188">
        <v>0</v>
      </c>
      <c r="BB88" s="188">
        <v>0</v>
      </c>
      <c r="BC88" s="188">
        <v>0</v>
      </c>
      <c r="BE88" s="188">
        <v>0</v>
      </c>
      <c r="BF88" s="188">
        <v>0</v>
      </c>
      <c r="BG88" s="188">
        <v>6828</v>
      </c>
      <c r="BH88" s="188">
        <v>2371</v>
      </c>
      <c r="BI88" s="188">
        <v>0</v>
      </c>
      <c r="BJ88" s="188">
        <v>0</v>
      </c>
      <c r="BK88" s="188">
        <v>1369</v>
      </c>
      <c r="BL88" s="188">
        <v>0</v>
      </c>
      <c r="BM88" s="188">
        <v>0</v>
      </c>
      <c r="BN88" s="188">
        <v>0</v>
      </c>
      <c r="BP88" s="188">
        <v>0</v>
      </c>
      <c r="BQ88" s="188">
        <v>0</v>
      </c>
      <c r="BR88" s="188">
        <v>802</v>
      </c>
      <c r="BS88" s="188">
        <v>652</v>
      </c>
      <c r="BT88" s="188">
        <v>0</v>
      </c>
      <c r="BU88" s="188">
        <v>0</v>
      </c>
      <c r="BV88" s="188">
        <v>2305</v>
      </c>
      <c r="BW88" s="188">
        <v>0</v>
      </c>
      <c r="BX88" s="188">
        <v>0</v>
      </c>
      <c r="BY88" s="188">
        <v>0</v>
      </c>
      <c r="CA88" s="188">
        <v>0</v>
      </c>
      <c r="CB88" s="188">
        <v>0</v>
      </c>
      <c r="CC88" s="188">
        <v>7970</v>
      </c>
      <c r="CD88" s="188">
        <v>1482</v>
      </c>
      <c r="CE88" s="188">
        <v>0</v>
      </c>
      <c r="CF88" s="188">
        <v>0</v>
      </c>
      <c r="CG88" s="188">
        <v>1094</v>
      </c>
      <c r="CH88" s="188">
        <v>0</v>
      </c>
      <c r="CI88" s="188">
        <v>0</v>
      </c>
      <c r="CJ88" s="188">
        <v>0</v>
      </c>
      <c r="CL88" s="188">
        <v>0</v>
      </c>
      <c r="CM88" s="188">
        <v>0</v>
      </c>
      <c r="CN88" s="188">
        <v>6677</v>
      </c>
      <c r="CO88" s="188">
        <v>2516</v>
      </c>
      <c r="CP88" s="188">
        <v>0</v>
      </c>
      <c r="CQ88" s="188">
        <v>0</v>
      </c>
      <c r="CR88" s="188">
        <v>1133</v>
      </c>
      <c r="CS88" s="188">
        <v>0</v>
      </c>
      <c r="CT88" s="188">
        <v>0</v>
      </c>
      <c r="CU88" s="188">
        <v>0</v>
      </c>
      <c r="CW88" s="188">
        <v>0</v>
      </c>
      <c r="CX88" s="188">
        <v>0</v>
      </c>
      <c r="CY88" s="188">
        <v>2360</v>
      </c>
      <c r="CZ88" s="188">
        <v>1133</v>
      </c>
      <c r="DA88" s="188">
        <v>0</v>
      </c>
      <c r="DB88" s="188">
        <v>0</v>
      </c>
      <c r="DC88" s="188">
        <v>2522</v>
      </c>
      <c r="DD88" s="188">
        <v>0</v>
      </c>
      <c r="DE88" s="188">
        <v>0</v>
      </c>
      <c r="DF88" s="188">
        <v>0</v>
      </c>
      <c r="DH88" s="188">
        <v>0</v>
      </c>
      <c r="DI88" s="188">
        <v>0</v>
      </c>
      <c r="DJ88" s="188">
        <v>2377</v>
      </c>
      <c r="DK88" s="188">
        <v>1196</v>
      </c>
      <c r="DL88" s="188">
        <v>0</v>
      </c>
      <c r="DM88" s="188">
        <v>0</v>
      </c>
      <c r="DN88" s="188">
        <f t="shared" si="32"/>
        <v>0</v>
      </c>
      <c r="DO88" s="188">
        <v>0</v>
      </c>
      <c r="DP88" s="188">
        <v>0</v>
      </c>
      <c r="DQ88" s="188">
        <v>0</v>
      </c>
      <c r="DS88" s="188">
        <v>0</v>
      </c>
      <c r="DT88" s="188">
        <v>0</v>
      </c>
      <c r="DU88" s="188">
        <v>1240</v>
      </c>
      <c r="DV88" s="188">
        <v>705</v>
      </c>
      <c r="DW88" s="188">
        <v>0</v>
      </c>
      <c r="DX88" s="188">
        <v>0</v>
      </c>
      <c r="DY88" s="188">
        <v>1306</v>
      </c>
      <c r="DZ88" s="188">
        <v>0</v>
      </c>
      <c r="EA88" s="188">
        <v>0</v>
      </c>
      <c r="EB88" s="188">
        <v>0</v>
      </c>
      <c r="ED88" s="188">
        <v>0</v>
      </c>
      <c r="EE88" s="188">
        <v>0</v>
      </c>
      <c r="EF88" s="188">
        <v>944</v>
      </c>
      <c r="EG88" s="188">
        <v>579</v>
      </c>
      <c r="EH88" s="188">
        <v>0</v>
      </c>
      <c r="EI88" s="188">
        <v>0</v>
      </c>
      <c r="EJ88" s="188">
        <v>2483</v>
      </c>
      <c r="EK88" s="188">
        <v>0</v>
      </c>
      <c r="EL88" s="188">
        <v>0</v>
      </c>
      <c r="EM88" s="188">
        <v>0</v>
      </c>
      <c r="EO88" s="188">
        <v>0</v>
      </c>
      <c r="EP88" s="188">
        <v>0</v>
      </c>
      <c r="EQ88" s="188">
        <v>5282</v>
      </c>
      <c r="ER88" s="188">
        <v>742</v>
      </c>
      <c r="ES88" s="188">
        <v>0</v>
      </c>
      <c r="ET88" s="188">
        <v>0</v>
      </c>
      <c r="EU88" s="188">
        <v>1784</v>
      </c>
      <c r="EV88" s="188">
        <v>0</v>
      </c>
      <c r="EW88" s="188">
        <v>0</v>
      </c>
      <c r="EX88" s="188">
        <v>0</v>
      </c>
      <c r="EZ88" s="188">
        <v>0</v>
      </c>
      <c r="FA88" s="188">
        <v>0</v>
      </c>
      <c r="FB88" s="188">
        <v>4754</v>
      </c>
      <c r="FC88" s="188">
        <v>1710</v>
      </c>
      <c r="FD88" s="188">
        <v>0</v>
      </c>
      <c r="FE88" s="188">
        <v>0</v>
      </c>
      <c r="FF88" s="188">
        <v>1102</v>
      </c>
      <c r="FG88" s="188">
        <v>0</v>
      </c>
      <c r="FH88" s="188">
        <v>0</v>
      </c>
      <c r="FI88" s="188">
        <v>0</v>
      </c>
      <c r="FK88" s="188">
        <v>0</v>
      </c>
      <c r="FL88" s="188">
        <v>0</v>
      </c>
      <c r="FM88" s="188">
        <v>5812</v>
      </c>
      <c r="FN88" s="188">
        <v>1792</v>
      </c>
      <c r="FO88" s="188">
        <v>0</v>
      </c>
      <c r="FP88" s="188">
        <v>0</v>
      </c>
      <c r="FQ88" s="188">
        <v>1120</v>
      </c>
      <c r="FR88" s="188">
        <v>0</v>
      </c>
      <c r="FS88" s="188">
        <v>0</v>
      </c>
      <c r="FT88" s="188">
        <v>0</v>
      </c>
      <c r="FV88" s="188">
        <v>0</v>
      </c>
      <c r="FW88" s="188">
        <v>0</v>
      </c>
      <c r="FX88" s="188">
        <v>1370</v>
      </c>
      <c r="FY88" s="188">
        <v>760</v>
      </c>
      <c r="FZ88" s="188">
        <v>0</v>
      </c>
      <c r="GA88" s="188">
        <v>0</v>
      </c>
      <c r="GB88" s="188">
        <v>1507</v>
      </c>
      <c r="GC88" s="188">
        <v>0</v>
      </c>
      <c r="GD88" s="188">
        <v>0</v>
      </c>
      <c r="GE88" s="188">
        <v>0</v>
      </c>
      <c r="GG88" s="188">
        <v>0</v>
      </c>
      <c r="GH88" s="188">
        <v>0</v>
      </c>
      <c r="GI88" s="188">
        <v>7302</v>
      </c>
      <c r="GJ88" s="188">
        <v>1036</v>
      </c>
      <c r="GK88" s="188">
        <v>0</v>
      </c>
      <c r="GL88" s="188">
        <v>0</v>
      </c>
      <c r="GM88" s="188">
        <v>1332</v>
      </c>
      <c r="GN88" s="188">
        <v>0</v>
      </c>
      <c r="GO88" s="188">
        <v>0</v>
      </c>
      <c r="GP88" s="188">
        <v>0</v>
      </c>
      <c r="GR88" s="188">
        <v>0</v>
      </c>
      <c r="GS88" s="188">
        <v>0</v>
      </c>
      <c r="GT88" s="188">
        <v>1666</v>
      </c>
      <c r="GU88" s="188">
        <v>988</v>
      </c>
      <c r="GV88" s="188">
        <v>0</v>
      </c>
      <c r="GW88" s="188">
        <v>0</v>
      </c>
      <c r="GX88" s="188">
        <v>1575</v>
      </c>
      <c r="GY88" s="188">
        <v>0</v>
      </c>
      <c r="GZ88" s="188">
        <v>0</v>
      </c>
      <c r="HA88" s="188">
        <v>0</v>
      </c>
      <c r="HC88" s="188">
        <v>0</v>
      </c>
      <c r="HD88" s="188">
        <v>0</v>
      </c>
      <c r="HE88" s="188">
        <v>1496</v>
      </c>
      <c r="HF88" s="188">
        <v>438</v>
      </c>
      <c r="HG88" s="188">
        <v>0</v>
      </c>
      <c r="HH88" s="188">
        <v>0</v>
      </c>
      <c r="HI88" s="188">
        <v>2186</v>
      </c>
      <c r="HJ88" s="188">
        <v>0</v>
      </c>
      <c r="HK88" s="188">
        <v>0</v>
      </c>
      <c r="HL88" s="188">
        <v>0</v>
      </c>
      <c r="HN88" s="188">
        <v>0</v>
      </c>
      <c r="HO88" s="188">
        <v>0</v>
      </c>
      <c r="HP88" s="188">
        <v>1344</v>
      </c>
      <c r="HQ88" s="188">
        <v>493</v>
      </c>
      <c r="HR88" s="188">
        <v>0</v>
      </c>
      <c r="HS88" s="188">
        <v>0</v>
      </c>
      <c r="HT88" s="188">
        <v>2199</v>
      </c>
      <c r="HU88" s="188">
        <v>0</v>
      </c>
      <c r="HV88" s="188">
        <v>0</v>
      </c>
      <c r="HW88" s="188">
        <v>0</v>
      </c>
      <c r="HY88" s="188">
        <v>0</v>
      </c>
      <c r="HZ88" s="188">
        <v>0</v>
      </c>
      <c r="IA88" s="188">
        <v>6356</v>
      </c>
      <c r="IB88" s="188">
        <v>2074</v>
      </c>
      <c r="IC88" s="188">
        <v>0</v>
      </c>
      <c r="ID88" s="188">
        <v>0</v>
      </c>
      <c r="IE88" s="188">
        <v>1393</v>
      </c>
      <c r="IF88" s="188">
        <v>0</v>
      </c>
      <c r="IG88" s="188">
        <v>0</v>
      </c>
      <c r="IH88" s="188">
        <v>0</v>
      </c>
      <c r="IJ88" s="188">
        <v>0</v>
      </c>
      <c r="IK88" s="188">
        <v>0</v>
      </c>
      <c r="IL88" s="188">
        <v>1276</v>
      </c>
      <c r="IM88" s="188">
        <v>642</v>
      </c>
      <c r="IN88" s="188">
        <v>0</v>
      </c>
      <c r="IO88" s="188">
        <v>0</v>
      </c>
      <c r="IP88" s="188">
        <v>2188</v>
      </c>
      <c r="IQ88" s="188">
        <v>0</v>
      </c>
      <c r="IR88" s="188">
        <v>0</v>
      </c>
      <c r="IS88" s="188">
        <v>0</v>
      </c>
      <c r="IU88" s="188">
        <v>0</v>
      </c>
      <c r="IV88" s="188">
        <v>0</v>
      </c>
      <c r="IW88" s="188">
        <v>5977</v>
      </c>
      <c r="IX88" s="188">
        <v>1257</v>
      </c>
      <c r="IY88" s="188">
        <v>0</v>
      </c>
      <c r="IZ88" s="188">
        <v>0</v>
      </c>
      <c r="JA88" s="188">
        <v>1407</v>
      </c>
      <c r="JB88" s="188">
        <v>0</v>
      </c>
      <c r="JC88" s="188">
        <v>0</v>
      </c>
      <c r="JD88" s="188">
        <v>0</v>
      </c>
      <c r="JF88" s="188">
        <v>0</v>
      </c>
      <c r="JG88" s="188">
        <v>0</v>
      </c>
      <c r="JH88" s="188">
        <v>6730</v>
      </c>
      <c r="JI88" s="188">
        <v>2806</v>
      </c>
      <c r="JJ88" s="188">
        <v>0</v>
      </c>
      <c r="JK88" s="188">
        <v>0</v>
      </c>
      <c r="JL88" s="188">
        <v>1104</v>
      </c>
      <c r="JM88" s="188">
        <v>0</v>
      </c>
      <c r="JN88" s="188">
        <v>0</v>
      </c>
      <c r="JO88" s="188">
        <v>0</v>
      </c>
      <c r="JQ88" s="188">
        <v>0</v>
      </c>
      <c r="JR88" s="188">
        <v>0</v>
      </c>
      <c r="JS88" s="188">
        <v>1122</v>
      </c>
      <c r="JT88" s="188">
        <v>559</v>
      </c>
      <c r="JU88" s="188">
        <v>0</v>
      </c>
      <c r="JV88" s="188">
        <v>0</v>
      </c>
      <c r="JW88" s="188">
        <v>2453</v>
      </c>
      <c r="JX88" s="188">
        <v>0</v>
      </c>
      <c r="JY88" s="188">
        <v>0</v>
      </c>
      <c r="JZ88" s="188">
        <v>0</v>
      </c>
      <c r="KB88" s="188">
        <v>0</v>
      </c>
      <c r="KC88" s="188">
        <v>0</v>
      </c>
      <c r="KD88" s="188">
        <v>8084</v>
      </c>
      <c r="KE88" s="188">
        <v>1448</v>
      </c>
      <c r="KF88" s="188">
        <v>0</v>
      </c>
      <c r="KG88" s="188">
        <v>0</v>
      </c>
      <c r="KH88" s="188">
        <v>1314</v>
      </c>
      <c r="KI88" s="188">
        <v>0</v>
      </c>
      <c r="KJ88" s="188">
        <v>0</v>
      </c>
      <c r="KK88" s="188">
        <v>0</v>
      </c>
      <c r="KM88" s="188">
        <v>0</v>
      </c>
      <c r="KN88" s="188">
        <v>0</v>
      </c>
      <c r="KO88" s="188">
        <v>7118</v>
      </c>
      <c r="KP88" s="188">
        <v>1174</v>
      </c>
      <c r="KQ88" s="188">
        <v>0</v>
      </c>
      <c r="KR88" s="188">
        <v>0</v>
      </c>
      <c r="KS88" s="188">
        <v>1022</v>
      </c>
      <c r="KT88" s="188">
        <v>0</v>
      </c>
      <c r="KU88" s="188">
        <v>0</v>
      </c>
      <c r="KV88" s="188">
        <v>0</v>
      </c>
      <c r="KX88" s="188">
        <v>0</v>
      </c>
      <c r="KY88" s="188">
        <v>0</v>
      </c>
      <c r="KZ88" s="188">
        <v>1156</v>
      </c>
      <c r="LA88" s="188">
        <v>634</v>
      </c>
      <c r="LB88" s="188">
        <v>0</v>
      </c>
      <c r="LC88" s="188">
        <v>0</v>
      </c>
      <c r="LD88" s="188">
        <v>2215</v>
      </c>
      <c r="LE88" s="188">
        <v>0</v>
      </c>
      <c r="LF88" s="188">
        <v>0</v>
      </c>
      <c r="LG88" s="188">
        <v>0</v>
      </c>
      <c r="LI88" s="188">
        <v>0</v>
      </c>
      <c r="LJ88" s="188">
        <v>0</v>
      </c>
      <c r="LK88" s="188">
        <v>6416</v>
      </c>
      <c r="LL88" s="188">
        <v>1023</v>
      </c>
      <c r="LM88" s="188">
        <v>0</v>
      </c>
      <c r="LN88" s="188">
        <v>0</v>
      </c>
      <c r="LO88" s="188">
        <v>1059</v>
      </c>
      <c r="LP88" s="188">
        <v>0</v>
      </c>
      <c r="LQ88" s="188">
        <v>0</v>
      </c>
      <c r="LR88" s="188">
        <v>0</v>
      </c>
      <c r="LT88" s="188">
        <v>0</v>
      </c>
      <c r="LU88" s="188">
        <v>0</v>
      </c>
      <c r="LV88" s="188">
        <v>1162</v>
      </c>
      <c r="LW88" s="188">
        <v>1850</v>
      </c>
      <c r="LX88" s="188">
        <v>0</v>
      </c>
      <c r="LY88" s="188">
        <v>0</v>
      </c>
      <c r="LZ88" s="188">
        <v>2253</v>
      </c>
      <c r="MA88" s="188">
        <v>0</v>
      </c>
      <c r="MB88" s="188">
        <v>0</v>
      </c>
      <c r="MC88" s="188">
        <v>0</v>
      </c>
    </row>
    <row r="89" spans="2:341">
      <c r="B89" s="208">
        <f t="shared" si="22"/>
        <v>0</v>
      </c>
      <c r="C89" s="208">
        <f t="shared" si="23"/>
        <v>0</v>
      </c>
      <c r="D89" s="208">
        <f t="shared" si="24"/>
        <v>3891.0666666666666</v>
      </c>
      <c r="E89" s="208">
        <f t="shared" si="25"/>
        <v>1158.0666666666666</v>
      </c>
      <c r="F89" s="208">
        <f t="shared" si="26"/>
        <v>0</v>
      </c>
      <c r="G89" s="208">
        <f t="shared" si="27"/>
        <v>0</v>
      </c>
      <c r="H89" s="208">
        <f t="shared" si="28"/>
        <v>1619.2333333333333</v>
      </c>
      <c r="I89" s="208">
        <f t="shared" si="29"/>
        <v>0</v>
      </c>
      <c r="J89" s="208">
        <f t="shared" si="30"/>
        <v>0</v>
      </c>
      <c r="K89" s="208">
        <f t="shared" si="31"/>
        <v>0</v>
      </c>
      <c r="M89" s="188">
        <v>0</v>
      </c>
      <c r="N89" s="188">
        <v>0</v>
      </c>
      <c r="O89" s="188">
        <v>1485</v>
      </c>
      <c r="P89" s="188">
        <v>845</v>
      </c>
      <c r="Q89" s="188">
        <v>0</v>
      </c>
      <c r="R89" s="188">
        <v>0</v>
      </c>
      <c r="S89" s="188">
        <v>2390</v>
      </c>
      <c r="T89" s="188">
        <v>0</v>
      </c>
      <c r="U89" s="188">
        <v>0</v>
      </c>
      <c r="V89" s="188">
        <v>0</v>
      </c>
      <c r="X89" s="188">
        <v>0</v>
      </c>
      <c r="Y89" s="188">
        <v>0</v>
      </c>
      <c r="Z89" s="188">
        <v>2182</v>
      </c>
      <c r="AA89" s="188">
        <v>299</v>
      </c>
      <c r="AB89" s="188">
        <v>0</v>
      </c>
      <c r="AC89" s="188">
        <v>0</v>
      </c>
      <c r="AD89" s="188">
        <v>1231</v>
      </c>
      <c r="AE89" s="188">
        <v>0</v>
      </c>
      <c r="AF89" s="188">
        <v>0</v>
      </c>
      <c r="AG89" s="188">
        <v>0</v>
      </c>
      <c r="AI89" s="188">
        <v>0</v>
      </c>
      <c r="AJ89" s="188">
        <v>0</v>
      </c>
      <c r="AK89" s="188">
        <v>8085</v>
      </c>
      <c r="AL89" s="188">
        <v>1080</v>
      </c>
      <c r="AM89" s="188">
        <v>0</v>
      </c>
      <c r="AN89" s="188">
        <v>0</v>
      </c>
      <c r="AO89" s="188">
        <v>1008</v>
      </c>
      <c r="AP89" s="188">
        <v>0</v>
      </c>
      <c r="AQ89" s="188">
        <v>0</v>
      </c>
      <c r="AR89" s="188">
        <v>0</v>
      </c>
      <c r="AT89" s="188">
        <v>0</v>
      </c>
      <c r="AU89" s="188">
        <v>0</v>
      </c>
      <c r="AV89" s="188">
        <v>1620</v>
      </c>
      <c r="AW89" s="188">
        <v>818</v>
      </c>
      <c r="AX89" s="188">
        <v>0</v>
      </c>
      <c r="AY89" s="188">
        <v>0</v>
      </c>
      <c r="AZ89" s="188">
        <v>2425</v>
      </c>
      <c r="BA89" s="188">
        <v>0</v>
      </c>
      <c r="BB89" s="188">
        <v>0</v>
      </c>
      <c r="BC89" s="188">
        <v>0</v>
      </c>
      <c r="BE89" s="188">
        <v>0</v>
      </c>
      <c r="BF89" s="188">
        <v>0</v>
      </c>
      <c r="BG89" s="188">
        <v>6760</v>
      </c>
      <c r="BH89" s="188">
        <v>2311</v>
      </c>
      <c r="BI89" s="188">
        <v>0</v>
      </c>
      <c r="BJ89" s="188">
        <v>0</v>
      </c>
      <c r="BK89" s="188">
        <v>1369</v>
      </c>
      <c r="BL89" s="188">
        <v>0</v>
      </c>
      <c r="BM89" s="188">
        <v>0</v>
      </c>
      <c r="BN89" s="188">
        <v>0</v>
      </c>
      <c r="BP89" s="188">
        <v>0</v>
      </c>
      <c r="BQ89" s="188">
        <v>0</v>
      </c>
      <c r="BR89" s="188">
        <v>780</v>
      </c>
      <c r="BS89" s="188">
        <v>636</v>
      </c>
      <c r="BT89" s="188">
        <v>0</v>
      </c>
      <c r="BU89" s="188">
        <v>0</v>
      </c>
      <c r="BV89" s="188">
        <v>2322</v>
      </c>
      <c r="BW89" s="188">
        <v>0</v>
      </c>
      <c r="BX89" s="188">
        <v>0</v>
      </c>
      <c r="BY89" s="188">
        <v>0</v>
      </c>
      <c r="CA89" s="188">
        <v>0</v>
      </c>
      <c r="CB89" s="188">
        <v>0</v>
      </c>
      <c r="CC89" s="188">
        <v>7992</v>
      </c>
      <c r="CD89" s="188">
        <v>1481</v>
      </c>
      <c r="CE89" s="188">
        <v>0</v>
      </c>
      <c r="CF89" s="188">
        <v>0</v>
      </c>
      <c r="CG89" s="188">
        <v>1094</v>
      </c>
      <c r="CH89" s="188">
        <v>0</v>
      </c>
      <c r="CI89" s="188">
        <v>0</v>
      </c>
      <c r="CJ89" s="188">
        <v>0</v>
      </c>
      <c r="CL89" s="188">
        <v>0</v>
      </c>
      <c r="CM89" s="188">
        <v>0</v>
      </c>
      <c r="CN89" s="188">
        <v>6664</v>
      </c>
      <c r="CO89" s="188">
        <v>2503</v>
      </c>
      <c r="CP89" s="188">
        <v>0</v>
      </c>
      <c r="CQ89" s="188">
        <v>0</v>
      </c>
      <c r="CR89" s="188">
        <v>1133</v>
      </c>
      <c r="CS89" s="188">
        <v>0</v>
      </c>
      <c r="CT89" s="188">
        <v>0</v>
      </c>
      <c r="CU89" s="188">
        <v>0</v>
      </c>
      <c r="CW89" s="188">
        <v>0</v>
      </c>
      <c r="CX89" s="188">
        <v>0</v>
      </c>
      <c r="CY89" s="188">
        <v>2308</v>
      </c>
      <c r="CZ89" s="188">
        <v>1101</v>
      </c>
      <c r="DA89" s="188">
        <v>0</v>
      </c>
      <c r="DB89" s="188">
        <v>0</v>
      </c>
      <c r="DC89" s="188">
        <v>2538</v>
      </c>
      <c r="DD89" s="188">
        <v>0</v>
      </c>
      <c r="DE89" s="188">
        <v>0</v>
      </c>
      <c r="DF89" s="188">
        <v>0</v>
      </c>
      <c r="DH89" s="188">
        <v>0</v>
      </c>
      <c r="DI89" s="188">
        <v>0</v>
      </c>
      <c r="DJ89" s="188">
        <v>2374</v>
      </c>
      <c r="DK89" s="188">
        <v>1198</v>
      </c>
      <c r="DL89" s="188">
        <v>0</v>
      </c>
      <c r="DM89" s="188">
        <v>0</v>
      </c>
      <c r="DN89" s="188">
        <f t="shared" si="32"/>
        <v>0</v>
      </c>
      <c r="DO89" s="188">
        <v>0</v>
      </c>
      <c r="DP89" s="188">
        <v>0</v>
      </c>
      <c r="DQ89" s="188">
        <v>0</v>
      </c>
      <c r="DS89" s="188">
        <v>0</v>
      </c>
      <c r="DT89" s="188">
        <v>0</v>
      </c>
      <c r="DU89" s="188">
        <v>1235</v>
      </c>
      <c r="DV89" s="188">
        <v>705</v>
      </c>
      <c r="DW89" s="188">
        <v>0</v>
      </c>
      <c r="DX89" s="188">
        <v>0</v>
      </c>
      <c r="DY89" s="188">
        <v>1306</v>
      </c>
      <c r="DZ89" s="188">
        <v>0</v>
      </c>
      <c r="EA89" s="188">
        <v>0</v>
      </c>
      <c r="EB89" s="188">
        <v>0</v>
      </c>
      <c r="ED89" s="188">
        <v>0</v>
      </c>
      <c r="EE89" s="188">
        <v>0</v>
      </c>
      <c r="EF89" s="188">
        <v>925</v>
      </c>
      <c r="EG89" s="188">
        <v>551</v>
      </c>
      <c r="EH89" s="188">
        <v>0</v>
      </c>
      <c r="EI89" s="188">
        <v>0</v>
      </c>
      <c r="EJ89" s="188">
        <v>2513</v>
      </c>
      <c r="EK89" s="188">
        <v>0</v>
      </c>
      <c r="EL89" s="188">
        <v>0</v>
      </c>
      <c r="EM89" s="188">
        <v>0</v>
      </c>
      <c r="EO89" s="188">
        <v>0</v>
      </c>
      <c r="EP89" s="188">
        <v>0</v>
      </c>
      <c r="EQ89" s="188">
        <v>5236</v>
      </c>
      <c r="ER89" s="188">
        <v>688</v>
      </c>
      <c r="ES89" s="188">
        <v>0</v>
      </c>
      <c r="ET89" s="188">
        <v>0</v>
      </c>
      <c r="EU89" s="188">
        <v>1781</v>
      </c>
      <c r="EV89" s="188">
        <v>0</v>
      </c>
      <c r="EW89" s="188">
        <v>0</v>
      </c>
      <c r="EX89" s="188">
        <v>0</v>
      </c>
      <c r="EZ89" s="188">
        <v>0</v>
      </c>
      <c r="FA89" s="188">
        <v>0</v>
      </c>
      <c r="FB89" s="188">
        <v>4760</v>
      </c>
      <c r="FC89" s="188">
        <v>1715</v>
      </c>
      <c r="FD89" s="188">
        <v>0</v>
      </c>
      <c r="FE89" s="188">
        <v>0</v>
      </c>
      <c r="FF89" s="188">
        <v>1102</v>
      </c>
      <c r="FG89" s="188">
        <v>0</v>
      </c>
      <c r="FH89" s="188">
        <v>0</v>
      </c>
      <c r="FI89" s="188">
        <v>0</v>
      </c>
      <c r="FK89" s="188">
        <v>0</v>
      </c>
      <c r="FL89" s="188">
        <v>0</v>
      </c>
      <c r="FM89" s="188">
        <v>5788</v>
      </c>
      <c r="FN89" s="188">
        <v>1766</v>
      </c>
      <c r="FO89" s="188">
        <v>0</v>
      </c>
      <c r="FP89" s="188">
        <v>0</v>
      </c>
      <c r="FQ89" s="188">
        <v>1120</v>
      </c>
      <c r="FR89" s="188">
        <v>0</v>
      </c>
      <c r="FS89" s="188">
        <v>0</v>
      </c>
      <c r="FT89" s="188">
        <v>0</v>
      </c>
      <c r="FV89" s="188">
        <v>0</v>
      </c>
      <c r="FW89" s="188">
        <v>0</v>
      </c>
      <c r="FX89" s="188">
        <v>1403</v>
      </c>
      <c r="FY89" s="188">
        <v>845</v>
      </c>
      <c r="FZ89" s="188">
        <v>0</v>
      </c>
      <c r="GA89" s="188">
        <v>0</v>
      </c>
      <c r="GB89" s="188">
        <v>1507</v>
      </c>
      <c r="GC89" s="188">
        <v>0</v>
      </c>
      <c r="GD89" s="188">
        <v>0</v>
      </c>
      <c r="GE89" s="188">
        <v>0</v>
      </c>
      <c r="GG89" s="188">
        <v>0</v>
      </c>
      <c r="GH89" s="188">
        <v>0</v>
      </c>
      <c r="GI89" s="188">
        <v>7298</v>
      </c>
      <c r="GJ89" s="188">
        <v>1042</v>
      </c>
      <c r="GK89" s="188">
        <v>0</v>
      </c>
      <c r="GL89" s="188">
        <v>0</v>
      </c>
      <c r="GM89" s="188">
        <v>1332</v>
      </c>
      <c r="GN89" s="188">
        <v>0</v>
      </c>
      <c r="GO89" s="188">
        <v>0</v>
      </c>
      <c r="GP89" s="188">
        <v>0</v>
      </c>
      <c r="GR89" s="188">
        <v>0</v>
      </c>
      <c r="GS89" s="188">
        <v>0</v>
      </c>
      <c r="GT89" s="188">
        <v>1691</v>
      </c>
      <c r="GU89" s="188">
        <v>933</v>
      </c>
      <c r="GV89" s="188">
        <v>0</v>
      </c>
      <c r="GW89" s="188">
        <v>0</v>
      </c>
      <c r="GX89" s="188">
        <v>1581</v>
      </c>
      <c r="GY89" s="188">
        <v>0</v>
      </c>
      <c r="GZ89" s="188">
        <v>0</v>
      </c>
      <c r="HA89" s="188">
        <v>0</v>
      </c>
      <c r="HC89" s="188">
        <v>0</v>
      </c>
      <c r="HD89" s="188">
        <v>0</v>
      </c>
      <c r="HE89" s="188">
        <v>1521</v>
      </c>
      <c r="HF89" s="188">
        <v>487</v>
      </c>
      <c r="HG89" s="188">
        <v>0</v>
      </c>
      <c r="HH89" s="188">
        <v>0</v>
      </c>
      <c r="HI89" s="188">
        <v>2199</v>
      </c>
      <c r="HJ89" s="188">
        <v>0</v>
      </c>
      <c r="HK89" s="188">
        <v>0</v>
      </c>
      <c r="HL89" s="188">
        <v>0</v>
      </c>
      <c r="HN89" s="188">
        <v>0</v>
      </c>
      <c r="HO89" s="188">
        <v>0</v>
      </c>
      <c r="HP89" s="188">
        <v>1357</v>
      </c>
      <c r="HQ89" s="188">
        <v>438</v>
      </c>
      <c r="HR89" s="188">
        <v>0</v>
      </c>
      <c r="HS89" s="188">
        <v>0</v>
      </c>
      <c r="HT89" s="188">
        <v>2213</v>
      </c>
      <c r="HU89" s="188">
        <v>0</v>
      </c>
      <c r="HV89" s="188">
        <v>0</v>
      </c>
      <c r="HW89" s="188">
        <v>0</v>
      </c>
      <c r="HY89" s="188">
        <v>0</v>
      </c>
      <c r="HZ89" s="188">
        <v>0</v>
      </c>
      <c r="IA89" s="188">
        <v>6269</v>
      </c>
      <c r="IB89" s="188">
        <v>1961</v>
      </c>
      <c r="IC89" s="188">
        <v>0</v>
      </c>
      <c r="ID89" s="188">
        <v>0</v>
      </c>
      <c r="IE89" s="188">
        <v>1393</v>
      </c>
      <c r="IF89" s="188">
        <v>0</v>
      </c>
      <c r="IG89" s="188">
        <v>0</v>
      </c>
      <c r="IH89" s="188">
        <v>0</v>
      </c>
      <c r="IJ89" s="188">
        <v>0</v>
      </c>
      <c r="IK89" s="188">
        <v>0</v>
      </c>
      <c r="IL89" s="188">
        <v>1312</v>
      </c>
      <c r="IM89" s="188">
        <v>634</v>
      </c>
      <c r="IN89" s="188">
        <v>0</v>
      </c>
      <c r="IO89" s="188">
        <v>0</v>
      </c>
      <c r="IP89" s="188">
        <v>2176</v>
      </c>
      <c r="IQ89" s="188">
        <v>0</v>
      </c>
      <c r="IR89" s="188">
        <v>0</v>
      </c>
      <c r="IS89" s="188">
        <v>0</v>
      </c>
      <c r="IU89" s="188">
        <v>0</v>
      </c>
      <c r="IV89" s="188">
        <v>0</v>
      </c>
      <c r="IW89" s="188">
        <v>5960</v>
      </c>
      <c r="IX89" s="188">
        <v>1237</v>
      </c>
      <c r="IY89" s="188">
        <v>0</v>
      </c>
      <c r="IZ89" s="188">
        <v>0</v>
      </c>
      <c r="JA89" s="188">
        <v>1407</v>
      </c>
      <c r="JB89" s="188">
        <v>0</v>
      </c>
      <c r="JC89" s="188">
        <v>0</v>
      </c>
      <c r="JD89" s="188">
        <v>0</v>
      </c>
      <c r="JF89" s="188">
        <v>0</v>
      </c>
      <c r="JG89" s="188">
        <v>0</v>
      </c>
      <c r="JH89" s="188">
        <v>6712</v>
      </c>
      <c r="JI89" s="188">
        <v>2784</v>
      </c>
      <c r="JJ89" s="188">
        <v>0</v>
      </c>
      <c r="JK89" s="188">
        <v>0</v>
      </c>
      <c r="JL89" s="188">
        <v>1104</v>
      </c>
      <c r="JM89" s="188">
        <v>0</v>
      </c>
      <c r="JN89" s="188">
        <v>0</v>
      </c>
      <c r="JO89" s="188">
        <v>0</v>
      </c>
      <c r="JQ89" s="188">
        <v>0</v>
      </c>
      <c r="JR89" s="188">
        <v>0</v>
      </c>
      <c r="JS89" s="188">
        <v>1115</v>
      </c>
      <c r="JT89" s="188">
        <v>559</v>
      </c>
      <c r="JU89" s="188">
        <v>0</v>
      </c>
      <c r="JV89" s="188">
        <v>0</v>
      </c>
      <c r="JW89" s="188">
        <v>2455</v>
      </c>
      <c r="JX89" s="188">
        <v>0</v>
      </c>
      <c r="JY89" s="188">
        <v>0</v>
      </c>
      <c r="JZ89" s="188">
        <v>0</v>
      </c>
      <c r="KB89" s="188">
        <v>0</v>
      </c>
      <c r="KC89" s="188">
        <v>0</v>
      </c>
      <c r="KD89" s="188">
        <v>8012</v>
      </c>
      <c r="KE89" s="188">
        <v>1457</v>
      </c>
      <c r="KF89" s="188">
        <v>0</v>
      </c>
      <c r="KG89" s="188">
        <v>0</v>
      </c>
      <c r="KH89" s="188">
        <v>1314</v>
      </c>
      <c r="KI89" s="188">
        <v>0</v>
      </c>
      <c r="KJ89" s="188">
        <v>0</v>
      </c>
      <c r="KK89" s="188">
        <v>0</v>
      </c>
      <c r="KM89" s="188">
        <v>0</v>
      </c>
      <c r="KN89" s="188">
        <v>0</v>
      </c>
      <c r="KO89" s="188">
        <v>7135</v>
      </c>
      <c r="KP89" s="188">
        <v>1168</v>
      </c>
      <c r="KQ89" s="188">
        <v>0</v>
      </c>
      <c r="KR89" s="188">
        <v>0</v>
      </c>
      <c r="KS89" s="188">
        <v>1022</v>
      </c>
      <c r="KT89" s="188">
        <v>0</v>
      </c>
      <c r="KU89" s="188">
        <v>0</v>
      </c>
      <c r="KV89" s="188">
        <v>0</v>
      </c>
      <c r="KX89" s="188">
        <v>0</v>
      </c>
      <c r="KY89" s="188">
        <v>0</v>
      </c>
      <c r="KZ89" s="188">
        <v>1164</v>
      </c>
      <c r="LA89" s="188">
        <v>632</v>
      </c>
      <c r="LB89" s="188">
        <v>0</v>
      </c>
      <c r="LC89" s="188">
        <v>0</v>
      </c>
      <c r="LD89" s="188">
        <v>2206</v>
      </c>
      <c r="LE89" s="188">
        <v>0</v>
      </c>
      <c r="LF89" s="188">
        <v>0</v>
      </c>
      <c r="LG89" s="188">
        <v>0</v>
      </c>
      <c r="LI89" s="188">
        <v>0</v>
      </c>
      <c r="LJ89" s="188">
        <v>0</v>
      </c>
      <c r="LK89" s="188">
        <v>6428</v>
      </c>
      <c r="LL89" s="188">
        <v>1030</v>
      </c>
      <c r="LM89" s="188">
        <v>0</v>
      </c>
      <c r="LN89" s="188">
        <v>0</v>
      </c>
      <c r="LO89" s="188">
        <v>1059</v>
      </c>
      <c r="LP89" s="188">
        <v>0</v>
      </c>
      <c r="LQ89" s="188">
        <v>0</v>
      </c>
      <c r="LR89" s="188">
        <v>0</v>
      </c>
      <c r="LT89" s="188">
        <v>0</v>
      </c>
      <c r="LU89" s="188">
        <v>0</v>
      </c>
      <c r="LV89" s="188">
        <v>1161</v>
      </c>
      <c r="LW89" s="188">
        <v>1838</v>
      </c>
      <c r="LX89" s="188">
        <v>0</v>
      </c>
      <c r="LY89" s="188">
        <v>0</v>
      </c>
      <c r="LZ89" s="188">
        <v>2277</v>
      </c>
      <c r="MA89" s="188">
        <v>0</v>
      </c>
      <c r="MB89" s="188">
        <v>0</v>
      </c>
      <c r="MC89" s="188">
        <v>0</v>
      </c>
    </row>
    <row r="90" spans="2:341">
      <c r="B90" s="208">
        <f t="shared" si="22"/>
        <v>0</v>
      </c>
      <c r="C90" s="208">
        <f t="shared" si="23"/>
        <v>0</v>
      </c>
      <c r="D90" s="208">
        <f t="shared" si="24"/>
        <v>3872.7333333333331</v>
      </c>
      <c r="E90" s="208">
        <f t="shared" si="25"/>
        <v>1130.9333333333334</v>
      </c>
      <c r="F90" s="208">
        <f t="shared" si="26"/>
        <v>0</v>
      </c>
      <c r="G90" s="208">
        <f t="shared" si="27"/>
        <v>0</v>
      </c>
      <c r="H90" s="208">
        <f t="shared" si="28"/>
        <v>1617.0333333333333</v>
      </c>
      <c r="I90" s="208">
        <f t="shared" si="29"/>
        <v>0</v>
      </c>
      <c r="J90" s="208">
        <f t="shared" si="30"/>
        <v>0</v>
      </c>
      <c r="K90" s="208">
        <f t="shared" si="31"/>
        <v>0</v>
      </c>
      <c r="M90" s="188">
        <v>0</v>
      </c>
      <c r="N90" s="188">
        <v>0</v>
      </c>
      <c r="O90" s="188">
        <v>1472</v>
      </c>
      <c r="P90" s="188">
        <v>830</v>
      </c>
      <c r="Q90" s="188">
        <v>0</v>
      </c>
      <c r="R90" s="188">
        <v>0</v>
      </c>
      <c r="S90" s="188">
        <v>2361</v>
      </c>
      <c r="T90" s="188">
        <v>0</v>
      </c>
      <c r="U90" s="188">
        <v>0</v>
      </c>
      <c r="V90" s="188">
        <v>0</v>
      </c>
      <c r="X90" s="188">
        <v>0</v>
      </c>
      <c r="Y90" s="188">
        <v>0</v>
      </c>
      <c r="Z90" s="188">
        <v>2116</v>
      </c>
      <c r="AA90" s="188">
        <v>281</v>
      </c>
      <c r="AB90" s="188">
        <v>0</v>
      </c>
      <c r="AC90" s="188">
        <v>0</v>
      </c>
      <c r="AD90" s="188">
        <v>1231</v>
      </c>
      <c r="AE90" s="188">
        <v>0</v>
      </c>
      <c r="AF90" s="188">
        <v>0</v>
      </c>
      <c r="AG90" s="188">
        <v>0</v>
      </c>
      <c r="AI90" s="188">
        <v>0</v>
      </c>
      <c r="AJ90" s="188">
        <v>0</v>
      </c>
      <c r="AK90" s="188">
        <v>8087</v>
      </c>
      <c r="AL90" s="188">
        <v>1074</v>
      </c>
      <c r="AM90" s="188">
        <v>0</v>
      </c>
      <c r="AN90" s="188">
        <v>0</v>
      </c>
      <c r="AO90" s="188">
        <v>1008</v>
      </c>
      <c r="AP90" s="188">
        <v>0</v>
      </c>
      <c r="AQ90" s="188">
        <v>0</v>
      </c>
      <c r="AR90" s="188">
        <v>0</v>
      </c>
      <c r="AT90" s="188">
        <v>0</v>
      </c>
      <c r="AU90" s="188">
        <v>0</v>
      </c>
      <c r="AV90" s="188">
        <v>1600</v>
      </c>
      <c r="AW90" s="188">
        <v>783</v>
      </c>
      <c r="AX90" s="188">
        <v>0</v>
      </c>
      <c r="AY90" s="188">
        <v>0</v>
      </c>
      <c r="AZ90" s="188">
        <v>2433</v>
      </c>
      <c r="BA90" s="188">
        <v>0</v>
      </c>
      <c r="BB90" s="188">
        <v>0</v>
      </c>
      <c r="BC90" s="188">
        <v>0</v>
      </c>
      <c r="BE90" s="188">
        <v>0</v>
      </c>
      <c r="BF90" s="188">
        <v>0</v>
      </c>
      <c r="BG90" s="188">
        <v>6732</v>
      </c>
      <c r="BH90" s="188">
        <v>2251</v>
      </c>
      <c r="BI90" s="188">
        <v>0</v>
      </c>
      <c r="BJ90" s="188">
        <v>0</v>
      </c>
      <c r="BK90" s="188">
        <v>1369</v>
      </c>
      <c r="BL90" s="188">
        <v>0</v>
      </c>
      <c r="BM90" s="188">
        <v>0</v>
      </c>
      <c r="BN90" s="188">
        <v>0</v>
      </c>
      <c r="BP90" s="188">
        <v>0</v>
      </c>
      <c r="BQ90" s="188">
        <v>0</v>
      </c>
      <c r="BR90" s="188">
        <v>757</v>
      </c>
      <c r="BS90" s="188">
        <v>624</v>
      </c>
      <c r="BT90" s="188">
        <v>0</v>
      </c>
      <c r="BU90" s="188">
        <v>0</v>
      </c>
      <c r="BV90" s="188">
        <v>2318</v>
      </c>
      <c r="BW90" s="188">
        <v>0</v>
      </c>
      <c r="BX90" s="188">
        <v>0</v>
      </c>
      <c r="BY90" s="188">
        <v>0</v>
      </c>
      <c r="CA90" s="188">
        <v>0</v>
      </c>
      <c r="CB90" s="188">
        <v>0</v>
      </c>
      <c r="CC90" s="188">
        <v>7979</v>
      </c>
      <c r="CD90" s="188">
        <v>1474</v>
      </c>
      <c r="CE90" s="188">
        <v>0</v>
      </c>
      <c r="CF90" s="188">
        <v>0</v>
      </c>
      <c r="CG90" s="188">
        <v>1094</v>
      </c>
      <c r="CH90" s="188">
        <v>0</v>
      </c>
      <c r="CI90" s="188">
        <v>0</v>
      </c>
      <c r="CJ90" s="188">
        <v>0</v>
      </c>
      <c r="CL90" s="188">
        <v>0</v>
      </c>
      <c r="CM90" s="188">
        <v>0</v>
      </c>
      <c r="CN90" s="188">
        <v>6628</v>
      </c>
      <c r="CO90" s="188">
        <v>2481</v>
      </c>
      <c r="CP90" s="188">
        <v>0</v>
      </c>
      <c r="CQ90" s="188">
        <v>0</v>
      </c>
      <c r="CR90" s="188">
        <v>1133</v>
      </c>
      <c r="CS90" s="188">
        <v>0</v>
      </c>
      <c r="CT90" s="188">
        <v>0</v>
      </c>
      <c r="CU90" s="188">
        <v>0</v>
      </c>
      <c r="CW90" s="188">
        <v>0</v>
      </c>
      <c r="CX90" s="188">
        <v>0</v>
      </c>
      <c r="CY90" s="188">
        <v>2342</v>
      </c>
      <c r="CZ90" s="188">
        <v>1124</v>
      </c>
      <c r="DA90" s="188">
        <v>0</v>
      </c>
      <c r="DB90" s="188">
        <v>0</v>
      </c>
      <c r="DC90" s="188">
        <v>2509</v>
      </c>
      <c r="DD90" s="188">
        <v>0</v>
      </c>
      <c r="DE90" s="188">
        <v>0</v>
      </c>
      <c r="DF90" s="188">
        <v>0</v>
      </c>
      <c r="DH90" s="188">
        <v>0</v>
      </c>
      <c r="DI90" s="188">
        <v>0</v>
      </c>
      <c r="DJ90" s="188">
        <v>2378</v>
      </c>
      <c r="DK90" s="188">
        <v>1167</v>
      </c>
      <c r="DL90" s="188">
        <v>0</v>
      </c>
      <c r="DM90" s="188">
        <v>0</v>
      </c>
      <c r="DN90" s="188">
        <f t="shared" si="32"/>
        <v>0</v>
      </c>
      <c r="DO90" s="188">
        <v>0</v>
      </c>
      <c r="DP90" s="188">
        <v>0</v>
      </c>
      <c r="DQ90" s="188">
        <v>0</v>
      </c>
      <c r="DS90" s="188">
        <v>0</v>
      </c>
      <c r="DT90" s="188">
        <v>0</v>
      </c>
      <c r="DU90" s="188">
        <v>1195</v>
      </c>
      <c r="DV90" s="188">
        <v>669</v>
      </c>
      <c r="DW90" s="188">
        <v>0</v>
      </c>
      <c r="DX90" s="188">
        <v>0</v>
      </c>
      <c r="DY90" s="188">
        <v>1306</v>
      </c>
      <c r="DZ90" s="188">
        <v>0</v>
      </c>
      <c r="EA90" s="188">
        <v>0</v>
      </c>
      <c r="EB90" s="188">
        <v>0</v>
      </c>
      <c r="ED90" s="188">
        <v>0</v>
      </c>
      <c r="EE90" s="188">
        <v>0</v>
      </c>
      <c r="EF90" s="188">
        <v>887</v>
      </c>
      <c r="EG90" s="188">
        <v>504</v>
      </c>
      <c r="EH90" s="188">
        <v>0</v>
      </c>
      <c r="EI90" s="188">
        <v>0</v>
      </c>
      <c r="EJ90" s="188">
        <v>2510</v>
      </c>
      <c r="EK90" s="188">
        <v>0</v>
      </c>
      <c r="EL90" s="188">
        <v>0</v>
      </c>
      <c r="EM90" s="188">
        <v>0</v>
      </c>
      <c r="EO90" s="188">
        <v>0</v>
      </c>
      <c r="EP90" s="188">
        <v>0</v>
      </c>
      <c r="EQ90" s="188">
        <v>5193</v>
      </c>
      <c r="ER90" s="188">
        <v>665</v>
      </c>
      <c r="ES90" s="188">
        <v>0</v>
      </c>
      <c r="ET90" s="188">
        <v>0</v>
      </c>
      <c r="EU90" s="188">
        <v>1771</v>
      </c>
      <c r="EV90" s="188">
        <v>0</v>
      </c>
      <c r="EW90" s="188">
        <v>0</v>
      </c>
      <c r="EX90" s="188">
        <v>0</v>
      </c>
      <c r="EZ90" s="188">
        <v>0</v>
      </c>
      <c r="FA90" s="188">
        <v>0</v>
      </c>
      <c r="FB90" s="188">
        <v>4732</v>
      </c>
      <c r="FC90" s="188">
        <v>1706</v>
      </c>
      <c r="FD90" s="188">
        <v>0</v>
      </c>
      <c r="FE90" s="188">
        <v>0</v>
      </c>
      <c r="FF90" s="188">
        <v>1102</v>
      </c>
      <c r="FG90" s="188">
        <v>0</v>
      </c>
      <c r="FH90" s="188">
        <v>0</v>
      </c>
      <c r="FI90" s="188">
        <v>0</v>
      </c>
      <c r="FK90" s="188">
        <v>0</v>
      </c>
      <c r="FL90" s="188">
        <v>0</v>
      </c>
      <c r="FM90" s="188">
        <v>5733</v>
      </c>
      <c r="FN90" s="188">
        <v>1742</v>
      </c>
      <c r="FO90" s="188">
        <v>0</v>
      </c>
      <c r="FP90" s="188">
        <v>0</v>
      </c>
      <c r="FQ90" s="188">
        <v>1120</v>
      </c>
      <c r="FR90" s="188">
        <v>0</v>
      </c>
      <c r="FS90" s="188">
        <v>0</v>
      </c>
      <c r="FT90" s="188">
        <v>0</v>
      </c>
      <c r="FV90" s="188">
        <v>0</v>
      </c>
      <c r="FW90" s="188">
        <v>0</v>
      </c>
      <c r="FX90" s="188">
        <v>1365</v>
      </c>
      <c r="FY90" s="188">
        <v>793</v>
      </c>
      <c r="FZ90" s="188">
        <v>0</v>
      </c>
      <c r="GA90" s="188">
        <v>0</v>
      </c>
      <c r="GB90" s="188">
        <v>1507</v>
      </c>
      <c r="GC90" s="188">
        <v>0</v>
      </c>
      <c r="GD90" s="188">
        <v>0</v>
      </c>
      <c r="GE90" s="188">
        <v>0</v>
      </c>
      <c r="GG90" s="188">
        <v>0</v>
      </c>
      <c r="GH90" s="188">
        <v>0</v>
      </c>
      <c r="GI90" s="188">
        <v>7296</v>
      </c>
      <c r="GJ90" s="188">
        <v>1014</v>
      </c>
      <c r="GK90" s="188">
        <v>0</v>
      </c>
      <c r="GL90" s="188">
        <v>0</v>
      </c>
      <c r="GM90" s="188">
        <v>1332</v>
      </c>
      <c r="GN90" s="188">
        <v>0</v>
      </c>
      <c r="GO90" s="188">
        <v>0</v>
      </c>
      <c r="GP90" s="188">
        <v>0</v>
      </c>
      <c r="GR90" s="188">
        <v>0</v>
      </c>
      <c r="GS90" s="188">
        <v>0</v>
      </c>
      <c r="GT90" s="188">
        <v>1709</v>
      </c>
      <c r="GU90" s="188">
        <v>1003</v>
      </c>
      <c r="GV90" s="188">
        <v>0</v>
      </c>
      <c r="GW90" s="188">
        <v>0</v>
      </c>
      <c r="GX90" s="188">
        <v>1594</v>
      </c>
      <c r="GY90" s="188">
        <v>0</v>
      </c>
      <c r="GZ90" s="188">
        <v>0</v>
      </c>
      <c r="HA90" s="188">
        <v>0</v>
      </c>
      <c r="HC90" s="188">
        <v>0</v>
      </c>
      <c r="HD90" s="188">
        <v>0</v>
      </c>
      <c r="HE90" s="188">
        <v>1489</v>
      </c>
      <c r="HF90" s="188">
        <v>452</v>
      </c>
      <c r="HG90" s="188">
        <v>0</v>
      </c>
      <c r="HH90" s="188">
        <v>0</v>
      </c>
      <c r="HI90" s="188">
        <v>2210</v>
      </c>
      <c r="HJ90" s="188">
        <v>0</v>
      </c>
      <c r="HK90" s="188">
        <v>0</v>
      </c>
      <c r="HL90" s="188">
        <v>0</v>
      </c>
      <c r="HN90" s="188">
        <v>0</v>
      </c>
      <c r="HO90" s="188">
        <v>0</v>
      </c>
      <c r="HP90" s="188">
        <v>1357</v>
      </c>
      <c r="HQ90" s="188">
        <v>385</v>
      </c>
      <c r="HR90" s="188">
        <v>0</v>
      </c>
      <c r="HS90" s="188">
        <v>0</v>
      </c>
      <c r="HT90" s="188">
        <v>2201</v>
      </c>
      <c r="HU90" s="188">
        <v>0</v>
      </c>
      <c r="HV90" s="188">
        <v>0</v>
      </c>
      <c r="HW90" s="188">
        <v>0</v>
      </c>
      <c r="HY90" s="188">
        <v>0</v>
      </c>
      <c r="HZ90" s="188">
        <v>0</v>
      </c>
      <c r="IA90" s="188">
        <v>6228</v>
      </c>
      <c r="IB90" s="188">
        <v>1857</v>
      </c>
      <c r="IC90" s="188">
        <v>0</v>
      </c>
      <c r="ID90" s="188">
        <v>0</v>
      </c>
      <c r="IE90" s="188">
        <v>1393</v>
      </c>
      <c r="IF90" s="188">
        <v>0</v>
      </c>
      <c r="IG90" s="188">
        <v>0</v>
      </c>
      <c r="IH90" s="188">
        <v>0</v>
      </c>
      <c r="IJ90" s="188">
        <v>0</v>
      </c>
      <c r="IK90" s="188">
        <v>0</v>
      </c>
      <c r="IL90" s="188">
        <v>1286</v>
      </c>
      <c r="IM90" s="188">
        <v>612</v>
      </c>
      <c r="IN90" s="188">
        <v>0</v>
      </c>
      <c r="IO90" s="188">
        <v>0</v>
      </c>
      <c r="IP90" s="188">
        <v>2170</v>
      </c>
      <c r="IQ90" s="188">
        <v>0</v>
      </c>
      <c r="IR90" s="188">
        <v>0</v>
      </c>
      <c r="IS90" s="188">
        <v>0</v>
      </c>
      <c r="IU90" s="188">
        <v>0</v>
      </c>
      <c r="IV90" s="188">
        <v>0</v>
      </c>
      <c r="IW90" s="188">
        <v>5889</v>
      </c>
      <c r="IX90" s="188">
        <v>1160</v>
      </c>
      <c r="IY90" s="188">
        <v>0</v>
      </c>
      <c r="IZ90" s="188">
        <v>0</v>
      </c>
      <c r="JA90" s="188">
        <v>1407</v>
      </c>
      <c r="JB90" s="188">
        <v>0</v>
      </c>
      <c r="JC90" s="188">
        <v>0</v>
      </c>
      <c r="JD90" s="188">
        <v>0</v>
      </c>
      <c r="JF90" s="188">
        <v>0</v>
      </c>
      <c r="JG90" s="188">
        <v>0</v>
      </c>
      <c r="JH90" s="188">
        <v>6727</v>
      </c>
      <c r="JI90" s="188">
        <v>2795</v>
      </c>
      <c r="JJ90" s="188">
        <v>0</v>
      </c>
      <c r="JK90" s="188">
        <v>0</v>
      </c>
      <c r="JL90" s="188">
        <v>1104</v>
      </c>
      <c r="JM90" s="188">
        <v>0</v>
      </c>
      <c r="JN90" s="188">
        <v>0</v>
      </c>
      <c r="JO90" s="188">
        <v>0</v>
      </c>
      <c r="JQ90" s="188">
        <v>0</v>
      </c>
      <c r="JR90" s="188">
        <v>0</v>
      </c>
      <c r="JS90" s="188">
        <v>1131</v>
      </c>
      <c r="JT90" s="188">
        <v>554</v>
      </c>
      <c r="JU90" s="188">
        <v>0</v>
      </c>
      <c r="JV90" s="188">
        <v>0</v>
      </c>
      <c r="JW90" s="188">
        <v>2440</v>
      </c>
      <c r="JX90" s="188">
        <v>0</v>
      </c>
      <c r="JY90" s="188">
        <v>0</v>
      </c>
      <c r="JZ90" s="188">
        <v>0</v>
      </c>
      <c r="KB90" s="188">
        <v>0</v>
      </c>
      <c r="KC90" s="188">
        <v>0</v>
      </c>
      <c r="KD90" s="188">
        <v>8057</v>
      </c>
      <c r="KE90" s="188">
        <v>1395</v>
      </c>
      <c r="KF90" s="188">
        <v>0</v>
      </c>
      <c r="KG90" s="188">
        <v>0</v>
      </c>
      <c r="KH90" s="188">
        <v>1314</v>
      </c>
      <c r="KI90" s="188">
        <v>0</v>
      </c>
      <c r="KJ90" s="188">
        <v>0</v>
      </c>
      <c r="KK90" s="188">
        <v>0</v>
      </c>
      <c r="KM90" s="188">
        <v>0</v>
      </c>
      <c r="KN90" s="188">
        <v>0</v>
      </c>
      <c r="KO90" s="188">
        <v>7127</v>
      </c>
      <c r="KP90" s="188">
        <v>1132</v>
      </c>
      <c r="KQ90" s="188">
        <v>0</v>
      </c>
      <c r="KR90" s="188">
        <v>0</v>
      </c>
      <c r="KS90" s="188">
        <v>1021</v>
      </c>
      <c r="KT90" s="188">
        <v>0</v>
      </c>
      <c r="KU90" s="188">
        <v>0</v>
      </c>
      <c r="KV90" s="188">
        <v>0</v>
      </c>
      <c r="KX90" s="188">
        <v>0</v>
      </c>
      <c r="KY90" s="188">
        <v>0</v>
      </c>
      <c r="KZ90" s="188">
        <v>1139</v>
      </c>
      <c r="LA90" s="188">
        <v>633</v>
      </c>
      <c r="LB90" s="188">
        <v>0</v>
      </c>
      <c r="LC90" s="188">
        <v>0</v>
      </c>
      <c r="LD90" s="188">
        <v>2214</v>
      </c>
      <c r="LE90" s="188">
        <v>0</v>
      </c>
      <c r="LF90" s="188">
        <v>0</v>
      </c>
      <c r="LG90" s="188">
        <v>0</v>
      </c>
      <c r="LI90" s="188">
        <v>0</v>
      </c>
      <c r="LJ90" s="188">
        <v>0</v>
      </c>
      <c r="LK90" s="188">
        <v>6423</v>
      </c>
      <c r="LL90" s="188">
        <v>1008</v>
      </c>
      <c r="LM90" s="188">
        <v>0</v>
      </c>
      <c r="LN90" s="188">
        <v>0</v>
      </c>
      <c r="LO90" s="188">
        <v>1059</v>
      </c>
      <c r="LP90" s="188">
        <v>0</v>
      </c>
      <c r="LQ90" s="188">
        <v>0</v>
      </c>
      <c r="LR90" s="188">
        <v>0</v>
      </c>
      <c r="LT90" s="188">
        <v>0</v>
      </c>
      <c r="LU90" s="188">
        <v>0</v>
      </c>
      <c r="LV90" s="188">
        <v>1128</v>
      </c>
      <c r="LW90" s="188">
        <v>1760</v>
      </c>
      <c r="LX90" s="188">
        <v>0</v>
      </c>
      <c r="LY90" s="188">
        <v>0</v>
      </c>
      <c r="LZ90" s="188">
        <v>2280</v>
      </c>
      <c r="MA90" s="188">
        <v>0</v>
      </c>
      <c r="MB90" s="188">
        <v>0</v>
      </c>
      <c r="MC90" s="188">
        <v>0</v>
      </c>
    </row>
    <row r="91" spans="2:341">
      <c r="B91" s="208">
        <f t="shared" si="22"/>
        <v>0</v>
      </c>
      <c r="C91" s="208">
        <f t="shared" si="23"/>
        <v>0</v>
      </c>
      <c r="D91" s="208">
        <f t="shared" si="24"/>
        <v>3880.4666666666667</v>
      </c>
      <c r="E91" s="208">
        <f t="shared" si="25"/>
        <v>1129.3333333333333</v>
      </c>
      <c r="F91" s="208">
        <f t="shared" si="26"/>
        <v>0</v>
      </c>
      <c r="G91" s="208">
        <f t="shared" si="27"/>
        <v>0</v>
      </c>
      <c r="H91" s="208">
        <f t="shared" si="28"/>
        <v>1613.8</v>
      </c>
      <c r="I91" s="208">
        <f t="shared" si="29"/>
        <v>0</v>
      </c>
      <c r="J91" s="208">
        <f t="shared" si="30"/>
        <v>0</v>
      </c>
      <c r="K91" s="208">
        <f t="shared" si="31"/>
        <v>0</v>
      </c>
      <c r="M91" s="188">
        <v>0</v>
      </c>
      <c r="N91" s="188">
        <v>0</v>
      </c>
      <c r="O91" s="188">
        <v>1504</v>
      </c>
      <c r="P91" s="188">
        <v>833</v>
      </c>
      <c r="Q91" s="188">
        <v>0</v>
      </c>
      <c r="R91" s="188">
        <v>0</v>
      </c>
      <c r="S91" s="188">
        <v>2312</v>
      </c>
      <c r="T91" s="188">
        <v>0</v>
      </c>
      <c r="U91" s="188">
        <v>0</v>
      </c>
      <c r="V91" s="188">
        <v>0</v>
      </c>
      <c r="X91" s="188">
        <v>0</v>
      </c>
      <c r="Y91" s="188">
        <v>0</v>
      </c>
      <c r="Z91" s="188">
        <v>2048</v>
      </c>
      <c r="AA91" s="188">
        <v>293</v>
      </c>
      <c r="AB91" s="188">
        <v>0</v>
      </c>
      <c r="AC91" s="188">
        <v>0</v>
      </c>
      <c r="AD91" s="188">
        <v>1222</v>
      </c>
      <c r="AE91" s="188">
        <v>0</v>
      </c>
      <c r="AF91" s="188">
        <v>0</v>
      </c>
      <c r="AG91" s="188">
        <v>0</v>
      </c>
      <c r="AI91" s="188">
        <v>0</v>
      </c>
      <c r="AJ91" s="188">
        <v>0</v>
      </c>
      <c r="AK91" s="188">
        <v>8101</v>
      </c>
      <c r="AL91" s="188">
        <v>1106</v>
      </c>
      <c r="AM91" s="188">
        <v>0</v>
      </c>
      <c r="AN91" s="188">
        <v>0</v>
      </c>
      <c r="AO91" s="188">
        <v>1005</v>
      </c>
      <c r="AP91" s="188">
        <v>0</v>
      </c>
      <c r="AQ91" s="188">
        <v>0</v>
      </c>
      <c r="AR91" s="188">
        <v>0</v>
      </c>
      <c r="AT91" s="188">
        <v>0</v>
      </c>
      <c r="AU91" s="188">
        <v>0</v>
      </c>
      <c r="AV91" s="188">
        <v>1585</v>
      </c>
      <c r="AW91" s="188">
        <v>754</v>
      </c>
      <c r="AX91" s="188">
        <v>0</v>
      </c>
      <c r="AY91" s="188">
        <v>0</v>
      </c>
      <c r="AZ91" s="188">
        <v>2444</v>
      </c>
      <c r="BA91" s="188">
        <v>0</v>
      </c>
      <c r="BB91" s="188">
        <v>0</v>
      </c>
      <c r="BC91" s="188">
        <v>0</v>
      </c>
      <c r="BE91" s="188">
        <v>0</v>
      </c>
      <c r="BF91" s="188">
        <v>0</v>
      </c>
      <c r="BG91" s="188">
        <v>6824</v>
      </c>
      <c r="BH91" s="188">
        <v>2350</v>
      </c>
      <c r="BI91" s="188">
        <v>0</v>
      </c>
      <c r="BJ91" s="188">
        <v>0</v>
      </c>
      <c r="BK91" s="188">
        <v>1376</v>
      </c>
      <c r="BL91" s="188">
        <v>0</v>
      </c>
      <c r="BM91" s="188">
        <v>0</v>
      </c>
      <c r="BN91" s="188">
        <v>0</v>
      </c>
      <c r="BP91" s="188">
        <v>0</v>
      </c>
      <c r="BQ91" s="188">
        <v>0</v>
      </c>
      <c r="BR91" s="188">
        <v>726</v>
      </c>
      <c r="BS91" s="188">
        <v>642</v>
      </c>
      <c r="BT91" s="188">
        <v>0</v>
      </c>
      <c r="BU91" s="188">
        <v>0</v>
      </c>
      <c r="BV91" s="188">
        <v>2338</v>
      </c>
      <c r="BW91" s="188">
        <v>0</v>
      </c>
      <c r="BX91" s="188">
        <v>0</v>
      </c>
      <c r="BY91" s="188">
        <v>0</v>
      </c>
      <c r="CA91" s="188">
        <v>0</v>
      </c>
      <c r="CB91" s="188">
        <v>0</v>
      </c>
      <c r="CC91" s="188">
        <v>8097</v>
      </c>
      <c r="CD91" s="188">
        <v>1537</v>
      </c>
      <c r="CE91" s="188">
        <v>0</v>
      </c>
      <c r="CF91" s="188">
        <v>0</v>
      </c>
      <c r="CG91" s="188">
        <v>1089</v>
      </c>
      <c r="CH91" s="188">
        <v>0</v>
      </c>
      <c r="CI91" s="188">
        <v>0</v>
      </c>
      <c r="CJ91" s="188">
        <v>0</v>
      </c>
      <c r="CL91" s="188">
        <v>0</v>
      </c>
      <c r="CM91" s="188">
        <v>0</v>
      </c>
      <c r="CN91" s="188">
        <v>6618</v>
      </c>
      <c r="CO91" s="188">
        <v>2401</v>
      </c>
      <c r="CP91" s="188">
        <v>0</v>
      </c>
      <c r="CQ91" s="188">
        <v>0</v>
      </c>
      <c r="CR91" s="188">
        <v>1137</v>
      </c>
      <c r="CS91" s="188">
        <v>0</v>
      </c>
      <c r="CT91" s="188">
        <v>0</v>
      </c>
      <c r="CU91" s="188">
        <v>0</v>
      </c>
      <c r="CW91" s="188">
        <v>0</v>
      </c>
      <c r="CX91" s="188">
        <v>0</v>
      </c>
      <c r="CY91" s="188">
        <v>2339</v>
      </c>
      <c r="CZ91" s="188">
        <v>1072</v>
      </c>
      <c r="DA91" s="188">
        <v>0</v>
      </c>
      <c r="DB91" s="188">
        <v>0</v>
      </c>
      <c r="DC91" s="188">
        <v>2500</v>
      </c>
      <c r="DD91" s="188">
        <v>0</v>
      </c>
      <c r="DE91" s="188">
        <v>0</v>
      </c>
      <c r="DF91" s="188">
        <v>0</v>
      </c>
      <c r="DH91" s="188">
        <v>0</v>
      </c>
      <c r="DI91" s="188">
        <v>0</v>
      </c>
      <c r="DJ91" s="188">
        <v>2369</v>
      </c>
      <c r="DK91" s="188">
        <v>1095</v>
      </c>
      <c r="DL91" s="188">
        <v>0</v>
      </c>
      <c r="DM91" s="188">
        <v>0</v>
      </c>
      <c r="DN91" s="188">
        <f t="shared" si="32"/>
        <v>0</v>
      </c>
      <c r="DO91" s="188">
        <v>0</v>
      </c>
      <c r="DP91" s="188">
        <v>0</v>
      </c>
      <c r="DQ91" s="188">
        <v>0</v>
      </c>
      <c r="DS91" s="188">
        <v>0</v>
      </c>
      <c r="DT91" s="188">
        <v>0</v>
      </c>
      <c r="DU91" s="188">
        <v>1221</v>
      </c>
      <c r="DV91" s="188">
        <v>693</v>
      </c>
      <c r="DW91" s="188">
        <v>0</v>
      </c>
      <c r="DX91" s="188">
        <v>0</v>
      </c>
      <c r="DY91" s="188">
        <v>1309</v>
      </c>
      <c r="DZ91" s="188">
        <v>0</v>
      </c>
      <c r="EA91" s="188">
        <v>0</v>
      </c>
      <c r="EB91" s="188">
        <v>0</v>
      </c>
      <c r="ED91" s="188">
        <v>0</v>
      </c>
      <c r="EE91" s="188">
        <v>0</v>
      </c>
      <c r="EF91" s="188">
        <v>956</v>
      </c>
      <c r="EG91" s="188">
        <v>517</v>
      </c>
      <c r="EH91" s="188">
        <v>0</v>
      </c>
      <c r="EI91" s="188">
        <v>0</v>
      </c>
      <c r="EJ91" s="188">
        <v>2439</v>
      </c>
      <c r="EK91" s="188">
        <v>0</v>
      </c>
      <c r="EL91" s="188">
        <v>0</v>
      </c>
      <c r="EM91" s="188">
        <v>0</v>
      </c>
      <c r="EO91" s="188">
        <v>0</v>
      </c>
      <c r="EP91" s="188">
        <v>0</v>
      </c>
      <c r="EQ91" s="188">
        <v>5061</v>
      </c>
      <c r="ER91" s="188">
        <v>647</v>
      </c>
      <c r="ES91" s="188">
        <v>0</v>
      </c>
      <c r="ET91" s="188">
        <v>0</v>
      </c>
      <c r="EU91" s="188">
        <v>1769</v>
      </c>
      <c r="EV91" s="188">
        <v>0</v>
      </c>
      <c r="EW91" s="188">
        <v>0</v>
      </c>
      <c r="EX91" s="188">
        <v>0</v>
      </c>
      <c r="EZ91" s="188">
        <v>0</v>
      </c>
      <c r="FA91" s="188">
        <v>0</v>
      </c>
      <c r="FB91" s="188">
        <v>4802</v>
      </c>
      <c r="FC91" s="188">
        <v>1748</v>
      </c>
      <c r="FD91" s="188">
        <v>0</v>
      </c>
      <c r="FE91" s="188">
        <v>0</v>
      </c>
      <c r="FF91" s="188">
        <v>1072</v>
      </c>
      <c r="FG91" s="188">
        <v>0</v>
      </c>
      <c r="FH91" s="188">
        <v>0</v>
      </c>
      <c r="FI91" s="188">
        <v>0</v>
      </c>
      <c r="FK91" s="188">
        <v>0</v>
      </c>
      <c r="FL91" s="188">
        <v>0</v>
      </c>
      <c r="FM91" s="188">
        <v>5723</v>
      </c>
      <c r="FN91" s="188">
        <v>1714</v>
      </c>
      <c r="FO91" s="188">
        <v>0</v>
      </c>
      <c r="FP91" s="188">
        <v>0</v>
      </c>
      <c r="FQ91" s="188">
        <v>1119</v>
      </c>
      <c r="FR91" s="188">
        <v>0</v>
      </c>
      <c r="FS91" s="188">
        <v>0</v>
      </c>
      <c r="FT91" s="188">
        <v>0</v>
      </c>
      <c r="FV91" s="188">
        <v>0</v>
      </c>
      <c r="FW91" s="188">
        <v>0</v>
      </c>
      <c r="FX91" s="188">
        <v>1324</v>
      </c>
      <c r="FY91" s="188">
        <v>736</v>
      </c>
      <c r="FZ91" s="188">
        <v>0</v>
      </c>
      <c r="GA91" s="188">
        <v>0</v>
      </c>
      <c r="GB91" s="188">
        <v>1491</v>
      </c>
      <c r="GC91" s="188">
        <v>0</v>
      </c>
      <c r="GD91" s="188">
        <v>0</v>
      </c>
      <c r="GE91" s="188">
        <v>0</v>
      </c>
      <c r="GG91" s="188">
        <v>0</v>
      </c>
      <c r="GH91" s="188">
        <v>0</v>
      </c>
      <c r="GI91" s="188">
        <v>7294</v>
      </c>
      <c r="GJ91" s="188">
        <v>1075</v>
      </c>
      <c r="GK91" s="188">
        <v>0</v>
      </c>
      <c r="GL91" s="188">
        <v>0</v>
      </c>
      <c r="GM91" s="188">
        <v>1334</v>
      </c>
      <c r="GN91" s="188">
        <v>0</v>
      </c>
      <c r="GO91" s="188">
        <v>0</v>
      </c>
      <c r="GP91" s="188">
        <v>0</v>
      </c>
      <c r="GR91" s="188">
        <v>0</v>
      </c>
      <c r="GS91" s="188">
        <v>0</v>
      </c>
      <c r="GT91" s="188">
        <v>1721</v>
      </c>
      <c r="GU91" s="188">
        <v>906</v>
      </c>
      <c r="GV91" s="188">
        <v>0</v>
      </c>
      <c r="GW91" s="188">
        <v>0</v>
      </c>
      <c r="GX91" s="188">
        <v>1588</v>
      </c>
      <c r="GY91" s="188">
        <v>0</v>
      </c>
      <c r="GZ91" s="188">
        <v>0</v>
      </c>
      <c r="HA91" s="188">
        <v>0</v>
      </c>
      <c r="HC91" s="188">
        <v>0</v>
      </c>
      <c r="HD91" s="188">
        <v>0</v>
      </c>
      <c r="HE91" s="188">
        <v>1526</v>
      </c>
      <c r="HF91" s="188">
        <v>599</v>
      </c>
      <c r="HG91" s="188">
        <v>0</v>
      </c>
      <c r="HH91" s="188">
        <v>0</v>
      </c>
      <c r="HI91" s="188">
        <v>2243</v>
      </c>
      <c r="HJ91" s="188">
        <v>0</v>
      </c>
      <c r="HK91" s="188">
        <v>0</v>
      </c>
      <c r="HL91" s="188">
        <v>0</v>
      </c>
      <c r="HN91" s="188">
        <v>0</v>
      </c>
      <c r="HO91" s="188">
        <v>0</v>
      </c>
      <c r="HP91" s="188">
        <v>1273</v>
      </c>
      <c r="HQ91" s="188">
        <v>346</v>
      </c>
      <c r="HR91" s="188">
        <v>0</v>
      </c>
      <c r="HS91" s="188">
        <v>0</v>
      </c>
      <c r="HT91" s="188">
        <v>2192</v>
      </c>
      <c r="HU91" s="188">
        <v>0</v>
      </c>
      <c r="HV91" s="188">
        <v>0</v>
      </c>
      <c r="HW91" s="188">
        <v>0</v>
      </c>
      <c r="HY91" s="188">
        <v>0</v>
      </c>
      <c r="HZ91" s="188">
        <v>0</v>
      </c>
      <c r="IA91" s="188">
        <v>6185</v>
      </c>
      <c r="IB91" s="188">
        <v>1877</v>
      </c>
      <c r="IC91" s="188">
        <v>0</v>
      </c>
      <c r="ID91" s="188">
        <v>0</v>
      </c>
      <c r="IE91" s="188">
        <v>1389</v>
      </c>
      <c r="IF91" s="188">
        <v>0</v>
      </c>
      <c r="IG91" s="188">
        <v>0</v>
      </c>
      <c r="IH91" s="188">
        <v>0</v>
      </c>
      <c r="IJ91" s="188">
        <v>0</v>
      </c>
      <c r="IK91" s="188">
        <v>0</v>
      </c>
      <c r="IL91" s="188">
        <v>1263</v>
      </c>
      <c r="IM91" s="188">
        <v>562</v>
      </c>
      <c r="IN91" s="188">
        <v>0</v>
      </c>
      <c r="IO91" s="188">
        <v>0</v>
      </c>
      <c r="IP91" s="188">
        <v>2198</v>
      </c>
      <c r="IQ91" s="188">
        <v>0</v>
      </c>
      <c r="IR91" s="188">
        <v>0</v>
      </c>
      <c r="IS91" s="188">
        <v>0</v>
      </c>
      <c r="IU91" s="188">
        <v>0</v>
      </c>
      <c r="IV91" s="188">
        <v>0</v>
      </c>
      <c r="IW91" s="188">
        <v>6109</v>
      </c>
      <c r="IX91" s="188">
        <v>1168</v>
      </c>
      <c r="IY91" s="188">
        <v>0</v>
      </c>
      <c r="IZ91" s="188">
        <v>0</v>
      </c>
      <c r="JA91" s="188">
        <v>1401</v>
      </c>
      <c r="JB91" s="188">
        <v>0</v>
      </c>
      <c r="JC91" s="188">
        <v>0</v>
      </c>
      <c r="JD91" s="188">
        <v>0</v>
      </c>
      <c r="JF91" s="188">
        <v>0</v>
      </c>
      <c r="JG91" s="188">
        <v>0</v>
      </c>
      <c r="JH91" s="188">
        <v>6718</v>
      </c>
      <c r="JI91" s="188">
        <v>2886</v>
      </c>
      <c r="JJ91" s="188">
        <v>0</v>
      </c>
      <c r="JK91" s="188">
        <v>0</v>
      </c>
      <c r="JL91" s="188">
        <v>1110</v>
      </c>
      <c r="JM91" s="188">
        <v>0</v>
      </c>
      <c r="JN91" s="188">
        <v>0</v>
      </c>
      <c r="JO91" s="188">
        <v>0</v>
      </c>
      <c r="JQ91" s="188">
        <v>0</v>
      </c>
      <c r="JR91" s="188">
        <v>0</v>
      </c>
      <c r="JS91" s="188">
        <v>1113</v>
      </c>
      <c r="JT91" s="188">
        <v>530</v>
      </c>
      <c r="JU91" s="188">
        <v>0</v>
      </c>
      <c r="JV91" s="188">
        <v>0</v>
      </c>
      <c r="JW91" s="188">
        <v>2441</v>
      </c>
      <c r="JX91" s="188">
        <v>0</v>
      </c>
      <c r="JY91" s="188">
        <v>0</v>
      </c>
      <c r="JZ91" s="188">
        <v>0</v>
      </c>
      <c r="KB91" s="188">
        <v>0</v>
      </c>
      <c r="KC91" s="188">
        <v>0</v>
      </c>
      <c r="KD91" s="188">
        <v>8048</v>
      </c>
      <c r="KE91" s="188">
        <v>1385</v>
      </c>
      <c r="KF91" s="188">
        <v>0</v>
      </c>
      <c r="KG91" s="188">
        <v>0</v>
      </c>
      <c r="KH91" s="188">
        <v>1297</v>
      </c>
      <c r="KI91" s="188">
        <v>0</v>
      </c>
      <c r="KJ91" s="188">
        <v>0</v>
      </c>
      <c r="KK91" s="188">
        <v>0</v>
      </c>
      <c r="KM91" s="188">
        <v>0</v>
      </c>
      <c r="KN91" s="188">
        <v>0</v>
      </c>
      <c r="KO91" s="188">
        <v>7123</v>
      </c>
      <c r="KP91" s="188">
        <v>1152</v>
      </c>
      <c r="KQ91" s="188">
        <v>0</v>
      </c>
      <c r="KR91" s="188">
        <v>0</v>
      </c>
      <c r="KS91" s="188">
        <v>1020</v>
      </c>
      <c r="KT91" s="188">
        <v>0</v>
      </c>
      <c r="KU91" s="188">
        <v>0</v>
      </c>
      <c r="KV91" s="188">
        <v>0</v>
      </c>
      <c r="KX91" s="188">
        <v>0</v>
      </c>
      <c r="KY91" s="188">
        <v>0</v>
      </c>
      <c r="KZ91" s="188">
        <v>1160</v>
      </c>
      <c r="LA91" s="188">
        <v>573</v>
      </c>
      <c r="LB91" s="188">
        <v>0</v>
      </c>
      <c r="LC91" s="188">
        <v>0</v>
      </c>
      <c r="LD91" s="188">
        <v>2236</v>
      </c>
      <c r="LE91" s="188">
        <v>0</v>
      </c>
      <c r="LF91" s="188">
        <v>0</v>
      </c>
      <c r="LG91" s="188">
        <v>0</v>
      </c>
      <c r="LI91" s="188">
        <v>0</v>
      </c>
      <c r="LJ91" s="188">
        <v>0</v>
      </c>
      <c r="LK91" s="188">
        <v>6437</v>
      </c>
      <c r="LL91" s="188">
        <v>1047</v>
      </c>
      <c r="LM91" s="188">
        <v>0</v>
      </c>
      <c r="LN91" s="188">
        <v>0</v>
      </c>
      <c r="LO91" s="188">
        <v>1060</v>
      </c>
      <c r="LP91" s="188">
        <v>0</v>
      </c>
      <c r="LQ91" s="188">
        <v>0</v>
      </c>
      <c r="LR91" s="188">
        <v>0</v>
      </c>
      <c r="LT91" s="188">
        <v>0</v>
      </c>
      <c r="LU91" s="188">
        <v>0</v>
      </c>
      <c r="LV91" s="188">
        <v>1146</v>
      </c>
      <c r="LW91" s="188">
        <v>1636</v>
      </c>
      <c r="LX91" s="188">
        <v>0</v>
      </c>
      <c r="LY91" s="188">
        <v>0</v>
      </c>
      <c r="LZ91" s="188">
        <v>2283</v>
      </c>
      <c r="MA91" s="188">
        <v>0</v>
      </c>
      <c r="MB91" s="188">
        <v>0</v>
      </c>
      <c r="MC91" s="188">
        <v>0</v>
      </c>
    </row>
    <row r="92" spans="2:341">
      <c r="B92" s="208">
        <f t="shared" si="22"/>
        <v>0</v>
      </c>
      <c r="C92" s="208">
        <f t="shared" si="23"/>
        <v>0</v>
      </c>
      <c r="D92" s="208">
        <f t="shared" si="24"/>
        <v>3872.7</v>
      </c>
      <c r="E92" s="208">
        <f t="shared" si="25"/>
        <v>1130.0999999999999</v>
      </c>
      <c r="F92" s="208">
        <f t="shared" si="26"/>
        <v>0</v>
      </c>
      <c r="G92" s="208">
        <f t="shared" si="27"/>
        <v>0</v>
      </c>
      <c r="H92" s="208">
        <f t="shared" si="28"/>
        <v>1612.5666666666666</v>
      </c>
      <c r="I92" s="208">
        <f t="shared" si="29"/>
        <v>0</v>
      </c>
      <c r="J92" s="208">
        <f t="shared" si="30"/>
        <v>0</v>
      </c>
      <c r="K92" s="208">
        <f t="shared" si="31"/>
        <v>0</v>
      </c>
      <c r="M92" s="188">
        <v>0</v>
      </c>
      <c r="N92" s="188">
        <v>0</v>
      </c>
      <c r="O92" s="188">
        <v>1457</v>
      </c>
      <c r="P92" s="188">
        <v>798</v>
      </c>
      <c r="Q92" s="188">
        <v>0</v>
      </c>
      <c r="R92" s="188">
        <v>0</v>
      </c>
      <c r="S92" s="188">
        <v>2303</v>
      </c>
      <c r="T92" s="188">
        <v>0</v>
      </c>
      <c r="U92" s="188">
        <v>0</v>
      </c>
      <c r="V92" s="188">
        <v>0</v>
      </c>
      <c r="X92" s="188">
        <v>0</v>
      </c>
      <c r="Y92" s="188">
        <v>0</v>
      </c>
      <c r="Z92" s="188">
        <v>2046</v>
      </c>
      <c r="AA92" s="188">
        <v>327</v>
      </c>
      <c r="AB92" s="188">
        <v>0</v>
      </c>
      <c r="AC92" s="188">
        <v>0</v>
      </c>
      <c r="AD92" s="188">
        <v>1222</v>
      </c>
      <c r="AE92" s="188">
        <v>0</v>
      </c>
      <c r="AF92" s="188">
        <v>0</v>
      </c>
      <c r="AG92" s="188">
        <v>0</v>
      </c>
      <c r="AI92" s="188">
        <v>0</v>
      </c>
      <c r="AJ92" s="188">
        <v>0</v>
      </c>
      <c r="AK92" s="188">
        <v>8102</v>
      </c>
      <c r="AL92" s="188">
        <v>1059</v>
      </c>
      <c r="AM92" s="188">
        <v>0</v>
      </c>
      <c r="AN92" s="188">
        <v>0</v>
      </c>
      <c r="AO92" s="188">
        <v>1005</v>
      </c>
      <c r="AP92" s="188">
        <v>0</v>
      </c>
      <c r="AQ92" s="188">
        <v>0</v>
      </c>
      <c r="AR92" s="188">
        <v>0</v>
      </c>
      <c r="AT92" s="188">
        <v>0</v>
      </c>
      <c r="AU92" s="188">
        <v>0</v>
      </c>
      <c r="AV92" s="188">
        <v>1512</v>
      </c>
      <c r="AW92" s="188">
        <v>790</v>
      </c>
      <c r="AX92" s="188">
        <v>0</v>
      </c>
      <c r="AY92" s="188">
        <v>0</v>
      </c>
      <c r="AZ92" s="188">
        <v>2440</v>
      </c>
      <c r="BA92" s="188">
        <v>0</v>
      </c>
      <c r="BB92" s="188">
        <v>0</v>
      </c>
      <c r="BC92" s="188">
        <v>0</v>
      </c>
      <c r="BE92" s="188">
        <v>0</v>
      </c>
      <c r="BF92" s="188">
        <v>0</v>
      </c>
      <c r="BG92" s="188">
        <v>6868</v>
      </c>
      <c r="BH92" s="188">
        <v>2384</v>
      </c>
      <c r="BI92" s="188">
        <v>0</v>
      </c>
      <c r="BJ92" s="188">
        <v>0</v>
      </c>
      <c r="BK92" s="188">
        <v>1376</v>
      </c>
      <c r="BL92" s="188">
        <v>0</v>
      </c>
      <c r="BM92" s="188">
        <v>0</v>
      </c>
      <c r="BN92" s="188">
        <v>0</v>
      </c>
      <c r="BP92" s="188">
        <v>0</v>
      </c>
      <c r="BQ92" s="188">
        <v>0</v>
      </c>
      <c r="BR92" s="188">
        <v>721</v>
      </c>
      <c r="BS92" s="188">
        <v>645</v>
      </c>
      <c r="BT92" s="188">
        <v>0</v>
      </c>
      <c r="BU92" s="188">
        <v>0</v>
      </c>
      <c r="BV92" s="188">
        <v>2366</v>
      </c>
      <c r="BW92" s="188">
        <v>0</v>
      </c>
      <c r="BX92" s="188">
        <v>0</v>
      </c>
      <c r="BY92" s="188">
        <v>0</v>
      </c>
      <c r="CA92" s="188">
        <v>0</v>
      </c>
      <c r="CB92" s="188">
        <v>0</v>
      </c>
      <c r="CC92" s="188">
        <v>8092</v>
      </c>
      <c r="CD92" s="188">
        <v>1536</v>
      </c>
      <c r="CE92" s="188">
        <v>0</v>
      </c>
      <c r="CF92" s="188">
        <v>0</v>
      </c>
      <c r="CG92" s="188">
        <v>1089</v>
      </c>
      <c r="CH92" s="188">
        <v>0</v>
      </c>
      <c r="CI92" s="188">
        <v>0</v>
      </c>
      <c r="CJ92" s="188">
        <v>0</v>
      </c>
      <c r="CL92" s="188">
        <v>0</v>
      </c>
      <c r="CM92" s="188">
        <v>0</v>
      </c>
      <c r="CN92" s="188">
        <v>6578</v>
      </c>
      <c r="CO92" s="188">
        <v>2370</v>
      </c>
      <c r="CP92" s="188">
        <v>0</v>
      </c>
      <c r="CQ92" s="188">
        <v>0</v>
      </c>
      <c r="CR92" s="188">
        <v>1137</v>
      </c>
      <c r="CS92" s="188">
        <v>0</v>
      </c>
      <c r="CT92" s="188">
        <v>0</v>
      </c>
      <c r="CU92" s="188">
        <v>0</v>
      </c>
      <c r="CW92" s="188">
        <v>0</v>
      </c>
      <c r="CX92" s="188">
        <v>0</v>
      </c>
      <c r="CY92" s="188">
        <v>2331</v>
      </c>
      <c r="CZ92" s="188">
        <v>1013</v>
      </c>
      <c r="DA92" s="188">
        <v>0</v>
      </c>
      <c r="DB92" s="188">
        <v>0</v>
      </c>
      <c r="DC92" s="188">
        <v>2493</v>
      </c>
      <c r="DD92" s="188">
        <v>0</v>
      </c>
      <c r="DE92" s="188">
        <v>0</v>
      </c>
      <c r="DF92" s="188">
        <v>0</v>
      </c>
      <c r="DH92" s="188">
        <v>0</v>
      </c>
      <c r="DI92" s="188">
        <v>0</v>
      </c>
      <c r="DJ92" s="188">
        <v>2345</v>
      </c>
      <c r="DK92" s="188">
        <v>1103</v>
      </c>
      <c r="DL92" s="188">
        <v>0</v>
      </c>
      <c r="DM92" s="188">
        <v>0</v>
      </c>
      <c r="DN92" s="188">
        <f t="shared" si="32"/>
        <v>0</v>
      </c>
      <c r="DO92" s="188">
        <v>0</v>
      </c>
      <c r="DP92" s="188">
        <v>0</v>
      </c>
      <c r="DQ92" s="188">
        <v>0</v>
      </c>
      <c r="DS92" s="188">
        <v>0</v>
      </c>
      <c r="DT92" s="188">
        <v>0</v>
      </c>
      <c r="DU92" s="188">
        <v>1205</v>
      </c>
      <c r="DV92" s="188">
        <v>688</v>
      </c>
      <c r="DW92" s="188">
        <v>0</v>
      </c>
      <c r="DX92" s="188">
        <v>0</v>
      </c>
      <c r="DY92" s="188">
        <v>1309</v>
      </c>
      <c r="DZ92" s="188">
        <v>0</v>
      </c>
      <c r="EA92" s="188">
        <v>0</v>
      </c>
      <c r="EB92" s="188">
        <v>0</v>
      </c>
      <c r="ED92" s="188">
        <v>0</v>
      </c>
      <c r="EE92" s="188">
        <v>0</v>
      </c>
      <c r="EF92" s="188">
        <v>948</v>
      </c>
      <c r="EG92" s="188">
        <v>538</v>
      </c>
      <c r="EH92" s="188">
        <v>0</v>
      </c>
      <c r="EI92" s="188">
        <v>0</v>
      </c>
      <c r="EJ92" s="188">
        <v>2427</v>
      </c>
      <c r="EK92" s="188">
        <v>0</v>
      </c>
      <c r="EL92" s="188">
        <v>0</v>
      </c>
      <c r="EM92" s="188">
        <v>0</v>
      </c>
      <c r="EO92" s="188">
        <v>0</v>
      </c>
      <c r="EP92" s="188">
        <v>0</v>
      </c>
      <c r="EQ92" s="188">
        <v>4979</v>
      </c>
      <c r="ER92" s="188">
        <v>633</v>
      </c>
      <c r="ES92" s="188">
        <v>0</v>
      </c>
      <c r="ET92" s="188">
        <v>0</v>
      </c>
      <c r="EU92" s="188">
        <v>1763</v>
      </c>
      <c r="EV92" s="188">
        <v>0</v>
      </c>
      <c r="EW92" s="188">
        <v>0</v>
      </c>
      <c r="EX92" s="188">
        <v>0</v>
      </c>
      <c r="EZ92" s="188">
        <v>0</v>
      </c>
      <c r="FA92" s="188">
        <v>0</v>
      </c>
      <c r="FB92" s="188">
        <v>4870</v>
      </c>
      <c r="FC92" s="188">
        <v>1760</v>
      </c>
      <c r="FD92" s="188">
        <v>0</v>
      </c>
      <c r="FE92" s="188">
        <v>0</v>
      </c>
      <c r="FF92" s="188">
        <v>1072</v>
      </c>
      <c r="FG92" s="188">
        <v>0</v>
      </c>
      <c r="FH92" s="188">
        <v>0</v>
      </c>
      <c r="FI92" s="188">
        <v>0</v>
      </c>
      <c r="FK92" s="188">
        <v>0</v>
      </c>
      <c r="FL92" s="188">
        <v>0</v>
      </c>
      <c r="FM92" s="188">
        <v>5784</v>
      </c>
      <c r="FN92" s="188">
        <v>1787</v>
      </c>
      <c r="FO92" s="188">
        <v>0</v>
      </c>
      <c r="FP92" s="188">
        <v>0</v>
      </c>
      <c r="FQ92" s="188">
        <v>1119</v>
      </c>
      <c r="FR92" s="188">
        <v>0</v>
      </c>
      <c r="FS92" s="188">
        <v>0</v>
      </c>
      <c r="FT92" s="188">
        <v>0</v>
      </c>
      <c r="FV92" s="188">
        <v>0</v>
      </c>
      <c r="FW92" s="188">
        <v>0</v>
      </c>
      <c r="FX92" s="188">
        <v>1263</v>
      </c>
      <c r="FY92" s="188">
        <v>723</v>
      </c>
      <c r="FZ92" s="188">
        <v>0</v>
      </c>
      <c r="GA92" s="188">
        <v>0</v>
      </c>
      <c r="GB92" s="188">
        <v>1491</v>
      </c>
      <c r="GC92" s="188">
        <v>0</v>
      </c>
      <c r="GD92" s="188">
        <v>0</v>
      </c>
      <c r="GE92" s="188">
        <v>0</v>
      </c>
      <c r="GG92" s="188">
        <v>0</v>
      </c>
      <c r="GH92" s="188">
        <v>0</v>
      </c>
      <c r="GI92" s="188">
        <v>7313</v>
      </c>
      <c r="GJ92" s="188">
        <v>1042</v>
      </c>
      <c r="GK92" s="188">
        <v>0</v>
      </c>
      <c r="GL92" s="188">
        <v>0</v>
      </c>
      <c r="GM92" s="188">
        <v>1334</v>
      </c>
      <c r="GN92" s="188">
        <v>0</v>
      </c>
      <c r="GO92" s="188">
        <v>0</v>
      </c>
      <c r="GP92" s="188">
        <v>0</v>
      </c>
      <c r="GR92" s="188">
        <v>0</v>
      </c>
      <c r="GS92" s="188">
        <v>0</v>
      </c>
      <c r="GT92" s="188">
        <v>1722</v>
      </c>
      <c r="GU92" s="188">
        <v>912</v>
      </c>
      <c r="GV92" s="188">
        <v>0</v>
      </c>
      <c r="GW92" s="188">
        <v>0</v>
      </c>
      <c r="GX92" s="188">
        <v>1614</v>
      </c>
      <c r="GY92" s="188">
        <v>0</v>
      </c>
      <c r="GZ92" s="188">
        <v>0</v>
      </c>
      <c r="HA92" s="188">
        <v>0</v>
      </c>
      <c r="HC92" s="188">
        <v>0</v>
      </c>
      <c r="HD92" s="188">
        <v>0</v>
      </c>
      <c r="HE92" s="188">
        <v>1498</v>
      </c>
      <c r="HF92" s="188">
        <v>635</v>
      </c>
      <c r="HG92" s="188">
        <v>0</v>
      </c>
      <c r="HH92" s="188">
        <v>0</v>
      </c>
      <c r="HI92" s="188">
        <v>2282</v>
      </c>
      <c r="HJ92" s="188">
        <v>0</v>
      </c>
      <c r="HK92" s="188">
        <v>0</v>
      </c>
      <c r="HL92" s="188">
        <v>0</v>
      </c>
      <c r="HN92" s="188">
        <v>0</v>
      </c>
      <c r="HO92" s="188">
        <v>0</v>
      </c>
      <c r="HP92" s="188">
        <v>1260</v>
      </c>
      <c r="HQ92" s="188">
        <v>360</v>
      </c>
      <c r="HR92" s="188">
        <v>0</v>
      </c>
      <c r="HS92" s="188">
        <v>0</v>
      </c>
      <c r="HT92" s="188">
        <v>2150</v>
      </c>
      <c r="HU92" s="188">
        <v>0</v>
      </c>
      <c r="HV92" s="188">
        <v>0</v>
      </c>
      <c r="HW92" s="188">
        <v>0</v>
      </c>
      <c r="HY92" s="188">
        <v>0</v>
      </c>
      <c r="HZ92" s="188">
        <v>0</v>
      </c>
      <c r="IA92" s="188">
        <v>6208</v>
      </c>
      <c r="IB92" s="188">
        <v>1902</v>
      </c>
      <c r="IC92" s="188">
        <v>0</v>
      </c>
      <c r="ID92" s="188">
        <v>0</v>
      </c>
      <c r="IE92" s="188">
        <v>1389</v>
      </c>
      <c r="IF92" s="188">
        <v>0</v>
      </c>
      <c r="IG92" s="188">
        <v>0</v>
      </c>
      <c r="IH92" s="188">
        <v>0</v>
      </c>
      <c r="IJ92" s="188">
        <v>0</v>
      </c>
      <c r="IK92" s="188">
        <v>0</v>
      </c>
      <c r="IL92" s="188">
        <v>1253</v>
      </c>
      <c r="IM92" s="188">
        <v>555</v>
      </c>
      <c r="IN92" s="188">
        <v>0</v>
      </c>
      <c r="IO92" s="188">
        <v>0</v>
      </c>
      <c r="IP92" s="188">
        <v>2184</v>
      </c>
      <c r="IQ92" s="188">
        <v>0</v>
      </c>
      <c r="IR92" s="188">
        <v>0</v>
      </c>
      <c r="IS92" s="188">
        <v>0</v>
      </c>
      <c r="IU92" s="188">
        <v>0</v>
      </c>
      <c r="IV92" s="188">
        <v>0</v>
      </c>
      <c r="IW92" s="188">
        <v>6185</v>
      </c>
      <c r="IX92" s="188">
        <v>1158</v>
      </c>
      <c r="IY92" s="188">
        <v>0</v>
      </c>
      <c r="IZ92" s="188">
        <v>0</v>
      </c>
      <c r="JA92" s="188">
        <v>1401</v>
      </c>
      <c r="JB92" s="188">
        <v>0</v>
      </c>
      <c r="JC92" s="188">
        <v>0</v>
      </c>
      <c r="JD92" s="188">
        <v>0</v>
      </c>
      <c r="JF92" s="188">
        <v>0</v>
      </c>
      <c r="JG92" s="188">
        <v>0</v>
      </c>
      <c r="JH92" s="188">
        <v>6710</v>
      </c>
      <c r="JI92" s="188">
        <v>2898</v>
      </c>
      <c r="JJ92" s="188">
        <v>0</v>
      </c>
      <c r="JK92" s="188">
        <v>0</v>
      </c>
      <c r="JL92" s="188">
        <v>1110</v>
      </c>
      <c r="JM92" s="188">
        <v>0</v>
      </c>
      <c r="JN92" s="188">
        <v>0</v>
      </c>
      <c r="JO92" s="188">
        <v>0</v>
      </c>
      <c r="JQ92" s="188">
        <v>0</v>
      </c>
      <c r="JR92" s="188">
        <v>0</v>
      </c>
      <c r="JS92" s="188">
        <v>1070</v>
      </c>
      <c r="JT92" s="188">
        <v>528</v>
      </c>
      <c r="JU92" s="188">
        <v>0</v>
      </c>
      <c r="JV92" s="188">
        <v>0</v>
      </c>
      <c r="JW92" s="188">
        <v>2423</v>
      </c>
      <c r="JX92" s="188">
        <v>0</v>
      </c>
      <c r="JY92" s="188">
        <v>0</v>
      </c>
      <c r="JZ92" s="188">
        <v>0</v>
      </c>
      <c r="KB92" s="188">
        <v>0</v>
      </c>
      <c r="KC92" s="188">
        <v>0</v>
      </c>
      <c r="KD92" s="188">
        <v>8010</v>
      </c>
      <c r="KE92" s="188">
        <v>1414</v>
      </c>
      <c r="KF92" s="188">
        <v>0</v>
      </c>
      <c r="KG92" s="188">
        <v>0</v>
      </c>
      <c r="KH92" s="188">
        <v>1297</v>
      </c>
      <c r="KI92" s="188">
        <v>0</v>
      </c>
      <c r="KJ92" s="188">
        <v>0</v>
      </c>
      <c r="KK92" s="188">
        <v>0</v>
      </c>
      <c r="KM92" s="188">
        <v>0</v>
      </c>
      <c r="KN92" s="188">
        <v>0</v>
      </c>
      <c r="KO92" s="188">
        <v>7122</v>
      </c>
      <c r="KP92" s="188">
        <v>1130</v>
      </c>
      <c r="KQ92" s="188">
        <v>0</v>
      </c>
      <c r="KR92" s="188">
        <v>0</v>
      </c>
      <c r="KS92" s="188">
        <v>1020</v>
      </c>
      <c r="KT92" s="188">
        <v>0</v>
      </c>
      <c r="KU92" s="188">
        <v>0</v>
      </c>
      <c r="KV92" s="188">
        <v>0</v>
      </c>
      <c r="KX92" s="188">
        <v>0</v>
      </c>
      <c r="KY92" s="188">
        <v>0</v>
      </c>
      <c r="KZ92" s="188">
        <v>1163</v>
      </c>
      <c r="LA92" s="188">
        <v>602</v>
      </c>
      <c r="LB92" s="188">
        <v>0</v>
      </c>
      <c r="LC92" s="188">
        <v>0</v>
      </c>
      <c r="LD92" s="188">
        <v>2214</v>
      </c>
      <c r="LE92" s="188">
        <v>0</v>
      </c>
      <c r="LF92" s="188">
        <v>0</v>
      </c>
      <c r="LG92" s="188">
        <v>0</v>
      </c>
      <c r="LI92" s="188">
        <v>0</v>
      </c>
      <c r="LJ92" s="188">
        <v>0</v>
      </c>
      <c r="LK92" s="188">
        <v>6411</v>
      </c>
      <c r="LL92" s="188">
        <v>998</v>
      </c>
      <c r="LM92" s="188">
        <v>0</v>
      </c>
      <c r="LN92" s="188">
        <v>0</v>
      </c>
      <c r="LO92" s="188">
        <v>1060</v>
      </c>
      <c r="LP92" s="188">
        <v>0</v>
      </c>
      <c r="LQ92" s="188">
        <v>0</v>
      </c>
      <c r="LR92" s="188">
        <v>0</v>
      </c>
      <c r="LT92" s="188">
        <v>0</v>
      </c>
      <c r="LU92" s="188">
        <v>0</v>
      </c>
      <c r="LV92" s="188">
        <v>1155</v>
      </c>
      <c r="LW92" s="188">
        <v>1615</v>
      </c>
      <c r="LX92" s="188">
        <v>0</v>
      </c>
      <c r="LY92" s="188">
        <v>0</v>
      </c>
      <c r="LZ92" s="188">
        <v>2287</v>
      </c>
      <c r="MA92" s="188">
        <v>0</v>
      </c>
      <c r="MB92" s="188">
        <v>0</v>
      </c>
      <c r="MC92" s="188">
        <v>0</v>
      </c>
    </row>
    <row r="93" spans="2:341">
      <c r="B93" s="208">
        <f t="shared" si="22"/>
        <v>0</v>
      </c>
      <c r="C93" s="208">
        <f t="shared" si="23"/>
        <v>0</v>
      </c>
      <c r="D93" s="208">
        <f t="shared" si="24"/>
        <v>3854.1</v>
      </c>
      <c r="E93" s="208">
        <f t="shared" si="25"/>
        <v>1104.3333333333333</v>
      </c>
      <c r="F93" s="208">
        <f t="shared" si="26"/>
        <v>0</v>
      </c>
      <c r="G93" s="208">
        <f t="shared" si="27"/>
        <v>0</v>
      </c>
      <c r="H93" s="208">
        <f t="shared" si="28"/>
        <v>1613.5</v>
      </c>
      <c r="I93" s="208">
        <f t="shared" si="29"/>
        <v>0</v>
      </c>
      <c r="J93" s="208">
        <f t="shared" si="30"/>
        <v>0</v>
      </c>
      <c r="K93" s="208">
        <f t="shared" si="31"/>
        <v>0</v>
      </c>
      <c r="M93" s="188">
        <v>0</v>
      </c>
      <c r="N93" s="188">
        <v>0</v>
      </c>
      <c r="O93" s="188">
        <v>1425</v>
      </c>
      <c r="P93" s="188">
        <v>823</v>
      </c>
      <c r="Q93" s="188">
        <v>0</v>
      </c>
      <c r="R93" s="188">
        <v>0</v>
      </c>
      <c r="S93" s="188">
        <v>2276</v>
      </c>
      <c r="T93" s="188">
        <v>0</v>
      </c>
      <c r="U93" s="188">
        <v>0</v>
      </c>
      <c r="V93" s="188">
        <v>0</v>
      </c>
      <c r="X93" s="188">
        <v>0</v>
      </c>
      <c r="Y93" s="188">
        <v>0</v>
      </c>
      <c r="Z93" s="188">
        <v>1974</v>
      </c>
      <c r="AA93" s="188">
        <v>286</v>
      </c>
      <c r="AB93" s="188">
        <v>0</v>
      </c>
      <c r="AC93" s="188">
        <v>0</v>
      </c>
      <c r="AD93" s="188">
        <v>1222</v>
      </c>
      <c r="AE93" s="188">
        <v>0</v>
      </c>
      <c r="AF93" s="188">
        <v>0</v>
      </c>
      <c r="AG93" s="188">
        <v>0</v>
      </c>
      <c r="AI93" s="188">
        <v>0</v>
      </c>
      <c r="AJ93" s="188">
        <v>0</v>
      </c>
      <c r="AK93" s="188">
        <v>8057</v>
      </c>
      <c r="AL93" s="188">
        <v>1011</v>
      </c>
      <c r="AM93" s="188">
        <v>0</v>
      </c>
      <c r="AN93" s="188">
        <v>0</v>
      </c>
      <c r="AO93" s="188">
        <v>1005</v>
      </c>
      <c r="AP93" s="188">
        <v>0</v>
      </c>
      <c r="AQ93" s="188">
        <v>0</v>
      </c>
      <c r="AR93" s="188">
        <v>0</v>
      </c>
      <c r="AT93" s="188">
        <v>0</v>
      </c>
      <c r="AU93" s="188">
        <v>0</v>
      </c>
      <c r="AV93" s="188">
        <v>1487</v>
      </c>
      <c r="AW93" s="188">
        <v>744</v>
      </c>
      <c r="AX93" s="188">
        <v>0</v>
      </c>
      <c r="AY93" s="188">
        <v>0</v>
      </c>
      <c r="AZ93" s="188">
        <v>2434</v>
      </c>
      <c r="BA93" s="188">
        <v>0</v>
      </c>
      <c r="BB93" s="188">
        <v>0</v>
      </c>
      <c r="BC93" s="188">
        <v>0</v>
      </c>
      <c r="BE93" s="188">
        <v>0</v>
      </c>
      <c r="BF93" s="188">
        <v>0</v>
      </c>
      <c r="BG93" s="188">
        <v>6815</v>
      </c>
      <c r="BH93" s="188">
        <v>2240</v>
      </c>
      <c r="BI93" s="188">
        <v>0</v>
      </c>
      <c r="BJ93" s="188">
        <v>0</v>
      </c>
      <c r="BK93" s="188">
        <v>1376</v>
      </c>
      <c r="BL93" s="188">
        <v>0</v>
      </c>
      <c r="BM93" s="188">
        <v>0</v>
      </c>
      <c r="BN93" s="188">
        <v>0</v>
      </c>
      <c r="BP93" s="188">
        <v>0</v>
      </c>
      <c r="BQ93" s="188">
        <v>0</v>
      </c>
      <c r="BR93" s="188">
        <v>716</v>
      </c>
      <c r="BS93" s="188">
        <v>639</v>
      </c>
      <c r="BT93" s="188">
        <v>0</v>
      </c>
      <c r="BU93" s="188">
        <v>0</v>
      </c>
      <c r="BV93" s="188">
        <v>2342</v>
      </c>
      <c r="BW93" s="188">
        <v>0</v>
      </c>
      <c r="BX93" s="188">
        <v>0</v>
      </c>
      <c r="BY93" s="188">
        <v>0</v>
      </c>
      <c r="CA93" s="188">
        <v>0</v>
      </c>
      <c r="CB93" s="188">
        <v>0</v>
      </c>
      <c r="CC93" s="188">
        <v>8090</v>
      </c>
      <c r="CD93" s="188">
        <v>1507</v>
      </c>
      <c r="CE93" s="188">
        <v>0</v>
      </c>
      <c r="CF93" s="188">
        <v>0</v>
      </c>
      <c r="CG93" s="188">
        <v>1089</v>
      </c>
      <c r="CH93" s="188">
        <v>0</v>
      </c>
      <c r="CI93" s="188">
        <v>0</v>
      </c>
      <c r="CJ93" s="188">
        <v>0</v>
      </c>
      <c r="CL93" s="188">
        <v>0</v>
      </c>
      <c r="CM93" s="188">
        <v>0</v>
      </c>
      <c r="CN93" s="188">
        <v>6499</v>
      </c>
      <c r="CO93" s="188">
        <v>2358</v>
      </c>
      <c r="CP93" s="188">
        <v>0</v>
      </c>
      <c r="CQ93" s="188">
        <v>0</v>
      </c>
      <c r="CR93" s="188">
        <v>1137</v>
      </c>
      <c r="CS93" s="188">
        <v>0</v>
      </c>
      <c r="CT93" s="188">
        <v>0</v>
      </c>
      <c r="CU93" s="188">
        <v>0</v>
      </c>
      <c r="CW93" s="188">
        <v>0</v>
      </c>
      <c r="CX93" s="188">
        <v>0</v>
      </c>
      <c r="CY93" s="188">
        <v>2290</v>
      </c>
      <c r="CZ93" s="188">
        <v>969</v>
      </c>
      <c r="DA93" s="188">
        <v>0</v>
      </c>
      <c r="DB93" s="188">
        <v>0</v>
      </c>
      <c r="DC93" s="188">
        <v>2483</v>
      </c>
      <c r="DD93" s="188">
        <v>0</v>
      </c>
      <c r="DE93" s="188">
        <v>0</v>
      </c>
      <c r="DF93" s="188">
        <v>0</v>
      </c>
      <c r="DH93" s="188">
        <v>0</v>
      </c>
      <c r="DI93" s="188">
        <v>0</v>
      </c>
      <c r="DJ93" s="188">
        <v>2334</v>
      </c>
      <c r="DK93" s="188">
        <v>1104</v>
      </c>
      <c r="DL93" s="188">
        <v>0</v>
      </c>
      <c r="DM93" s="188">
        <v>0</v>
      </c>
      <c r="DN93" s="188">
        <f t="shared" si="32"/>
        <v>0</v>
      </c>
      <c r="DO93" s="188">
        <v>0</v>
      </c>
      <c r="DP93" s="188">
        <v>0</v>
      </c>
      <c r="DQ93" s="188">
        <v>0</v>
      </c>
      <c r="DS93" s="188">
        <v>0</v>
      </c>
      <c r="DT93" s="188">
        <v>0</v>
      </c>
      <c r="DU93" s="188">
        <v>1211</v>
      </c>
      <c r="DV93" s="188">
        <v>697</v>
      </c>
      <c r="DW93" s="188">
        <v>0</v>
      </c>
      <c r="DX93" s="188">
        <v>0</v>
      </c>
      <c r="DY93" s="188">
        <v>1309</v>
      </c>
      <c r="DZ93" s="188">
        <v>0</v>
      </c>
      <c r="EA93" s="188">
        <v>0</v>
      </c>
      <c r="EB93" s="188">
        <v>0</v>
      </c>
      <c r="ED93" s="188">
        <v>0</v>
      </c>
      <c r="EE93" s="188">
        <v>0</v>
      </c>
      <c r="EF93" s="188">
        <v>959</v>
      </c>
      <c r="EG93" s="188">
        <v>547</v>
      </c>
      <c r="EH93" s="188">
        <v>0</v>
      </c>
      <c r="EI93" s="188">
        <v>0</v>
      </c>
      <c r="EJ93" s="188">
        <v>2483</v>
      </c>
      <c r="EK93" s="188">
        <v>0</v>
      </c>
      <c r="EL93" s="188">
        <v>0</v>
      </c>
      <c r="EM93" s="188">
        <v>0</v>
      </c>
      <c r="EO93" s="188">
        <v>0</v>
      </c>
      <c r="EP93" s="188">
        <v>0</v>
      </c>
      <c r="EQ93" s="188">
        <v>4943</v>
      </c>
      <c r="ER93" s="188">
        <v>633</v>
      </c>
      <c r="ES93" s="188">
        <v>0</v>
      </c>
      <c r="ET93" s="188">
        <v>0</v>
      </c>
      <c r="EU93" s="188">
        <v>1767</v>
      </c>
      <c r="EV93" s="188">
        <v>0</v>
      </c>
      <c r="EW93" s="188">
        <v>0</v>
      </c>
      <c r="EX93" s="188">
        <v>0</v>
      </c>
      <c r="EZ93" s="188">
        <v>0</v>
      </c>
      <c r="FA93" s="188">
        <v>0</v>
      </c>
      <c r="FB93" s="188">
        <v>4901</v>
      </c>
      <c r="FC93" s="188">
        <v>1748</v>
      </c>
      <c r="FD93" s="188">
        <v>0</v>
      </c>
      <c r="FE93" s="188">
        <v>0</v>
      </c>
      <c r="FF93" s="188">
        <v>1072</v>
      </c>
      <c r="FG93" s="188">
        <v>0</v>
      </c>
      <c r="FH93" s="188">
        <v>0</v>
      </c>
      <c r="FI93" s="188">
        <v>0</v>
      </c>
      <c r="FK93" s="188">
        <v>0</v>
      </c>
      <c r="FL93" s="188">
        <v>0</v>
      </c>
      <c r="FM93" s="188">
        <v>5738</v>
      </c>
      <c r="FN93" s="188">
        <v>1792</v>
      </c>
      <c r="FO93" s="188">
        <v>0</v>
      </c>
      <c r="FP93" s="188">
        <v>0</v>
      </c>
      <c r="FQ93" s="188">
        <v>1119</v>
      </c>
      <c r="FR93" s="188">
        <v>0</v>
      </c>
      <c r="FS93" s="188">
        <v>0</v>
      </c>
      <c r="FT93" s="188">
        <v>0</v>
      </c>
      <c r="FV93" s="188">
        <v>0</v>
      </c>
      <c r="FW93" s="188">
        <v>0</v>
      </c>
      <c r="FX93" s="188">
        <v>1237</v>
      </c>
      <c r="FY93" s="188">
        <v>696</v>
      </c>
      <c r="FZ93" s="188">
        <v>0</v>
      </c>
      <c r="GA93" s="188">
        <v>0</v>
      </c>
      <c r="GB93" s="188">
        <v>1491</v>
      </c>
      <c r="GC93" s="188">
        <v>0</v>
      </c>
      <c r="GD93" s="188">
        <v>0</v>
      </c>
      <c r="GE93" s="188">
        <v>0</v>
      </c>
      <c r="GG93" s="188">
        <v>0</v>
      </c>
      <c r="GH93" s="188">
        <v>0</v>
      </c>
      <c r="GI93" s="188">
        <v>7334</v>
      </c>
      <c r="GJ93" s="188">
        <v>1041</v>
      </c>
      <c r="GK93" s="188">
        <v>0</v>
      </c>
      <c r="GL93" s="188">
        <v>0</v>
      </c>
      <c r="GM93" s="188">
        <v>1334</v>
      </c>
      <c r="GN93" s="188">
        <v>0</v>
      </c>
      <c r="GO93" s="188">
        <v>0</v>
      </c>
      <c r="GP93" s="188">
        <v>0</v>
      </c>
      <c r="GR93" s="188">
        <v>0</v>
      </c>
      <c r="GS93" s="188">
        <v>0</v>
      </c>
      <c r="GT93" s="188">
        <v>1754</v>
      </c>
      <c r="GU93" s="188">
        <v>867</v>
      </c>
      <c r="GV93" s="188">
        <v>0</v>
      </c>
      <c r="GW93" s="188">
        <v>0</v>
      </c>
      <c r="GX93" s="188">
        <v>1615</v>
      </c>
      <c r="GY93" s="188">
        <v>0</v>
      </c>
      <c r="GZ93" s="188">
        <v>0</v>
      </c>
      <c r="HA93" s="188">
        <v>0</v>
      </c>
      <c r="HC93" s="188">
        <v>0</v>
      </c>
      <c r="HD93" s="188">
        <v>0</v>
      </c>
      <c r="HE93" s="188">
        <v>1508</v>
      </c>
      <c r="HF93" s="188">
        <v>605</v>
      </c>
      <c r="HG93" s="188">
        <v>0</v>
      </c>
      <c r="HH93" s="188">
        <v>0</v>
      </c>
      <c r="HI93" s="188">
        <v>2272</v>
      </c>
      <c r="HJ93" s="188">
        <v>0</v>
      </c>
      <c r="HK93" s="188">
        <v>0</v>
      </c>
      <c r="HL93" s="188">
        <v>0</v>
      </c>
      <c r="HN93" s="188">
        <v>0</v>
      </c>
      <c r="HO93" s="188">
        <v>0</v>
      </c>
      <c r="HP93" s="188">
        <v>1248</v>
      </c>
      <c r="HQ93" s="188">
        <v>332</v>
      </c>
      <c r="HR93" s="188">
        <v>0</v>
      </c>
      <c r="HS93" s="188">
        <v>0</v>
      </c>
      <c r="HT93" s="188">
        <v>2145</v>
      </c>
      <c r="HU93" s="188">
        <v>0</v>
      </c>
      <c r="HV93" s="188">
        <v>0</v>
      </c>
      <c r="HW93" s="188">
        <v>0</v>
      </c>
      <c r="HY93" s="188">
        <v>0</v>
      </c>
      <c r="HZ93" s="188">
        <v>0</v>
      </c>
      <c r="IA93" s="188">
        <v>6223</v>
      </c>
      <c r="IB93" s="188">
        <v>1829</v>
      </c>
      <c r="IC93" s="188">
        <v>0</v>
      </c>
      <c r="ID93" s="188">
        <v>0</v>
      </c>
      <c r="IE93" s="188">
        <v>1389</v>
      </c>
      <c r="IF93" s="188">
        <v>0</v>
      </c>
      <c r="IG93" s="188">
        <v>0</v>
      </c>
      <c r="IH93" s="188">
        <v>0</v>
      </c>
      <c r="IJ93" s="188">
        <v>0</v>
      </c>
      <c r="IK93" s="188">
        <v>0</v>
      </c>
      <c r="IL93" s="188">
        <v>1230</v>
      </c>
      <c r="IM93" s="188">
        <v>541</v>
      </c>
      <c r="IN93" s="188">
        <v>0</v>
      </c>
      <c r="IO93" s="188">
        <v>0</v>
      </c>
      <c r="IP93" s="188">
        <v>2161</v>
      </c>
      <c r="IQ93" s="188">
        <v>0</v>
      </c>
      <c r="IR93" s="188">
        <v>0</v>
      </c>
      <c r="IS93" s="188">
        <v>0</v>
      </c>
      <c r="IU93" s="188">
        <v>0</v>
      </c>
      <c r="IV93" s="188">
        <v>0</v>
      </c>
      <c r="IW93" s="188">
        <v>6194</v>
      </c>
      <c r="IX93" s="188">
        <v>1127</v>
      </c>
      <c r="IY93" s="188">
        <v>0</v>
      </c>
      <c r="IZ93" s="188">
        <v>0</v>
      </c>
      <c r="JA93" s="188">
        <v>1401</v>
      </c>
      <c r="JB93" s="188">
        <v>0</v>
      </c>
      <c r="JC93" s="188">
        <v>0</v>
      </c>
      <c r="JD93" s="188">
        <v>0</v>
      </c>
      <c r="JF93" s="188">
        <v>0</v>
      </c>
      <c r="JG93" s="188">
        <v>0</v>
      </c>
      <c r="JH93" s="188">
        <v>6687</v>
      </c>
      <c r="JI93" s="188">
        <v>2894</v>
      </c>
      <c r="JJ93" s="188">
        <v>0</v>
      </c>
      <c r="JK93" s="188">
        <v>0</v>
      </c>
      <c r="JL93" s="188">
        <v>1110</v>
      </c>
      <c r="JM93" s="188">
        <v>0</v>
      </c>
      <c r="JN93" s="188">
        <v>0</v>
      </c>
      <c r="JO93" s="188">
        <v>0</v>
      </c>
      <c r="JQ93" s="188">
        <v>0</v>
      </c>
      <c r="JR93" s="188">
        <v>0</v>
      </c>
      <c r="JS93" s="188">
        <v>997</v>
      </c>
      <c r="JT93" s="188">
        <v>477</v>
      </c>
      <c r="JU93" s="188">
        <v>0</v>
      </c>
      <c r="JV93" s="188">
        <v>0</v>
      </c>
      <c r="JW93" s="188">
        <v>2445</v>
      </c>
      <c r="JX93" s="188">
        <v>0</v>
      </c>
      <c r="JY93" s="188">
        <v>0</v>
      </c>
      <c r="JZ93" s="188">
        <v>0</v>
      </c>
      <c r="KB93" s="188">
        <v>0</v>
      </c>
      <c r="KC93" s="188">
        <v>0</v>
      </c>
      <c r="KD93" s="188">
        <v>7975</v>
      </c>
      <c r="KE93" s="188">
        <v>1365</v>
      </c>
      <c r="KF93" s="188">
        <v>0</v>
      </c>
      <c r="KG93" s="188">
        <v>0</v>
      </c>
      <c r="KH93" s="188">
        <v>1297</v>
      </c>
      <c r="KI93" s="188">
        <v>0</v>
      </c>
      <c r="KJ93" s="188">
        <v>0</v>
      </c>
      <c r="KK93" s="188">
        <v>0</v>
      </c>
      <c r="KM93" s="188">
        <v>0</v>
      </c>
      <c r="KN93" s="188">
        <v>0</v>
      </c>
      <c r="KO93" s="188">
        <v>7110</v>
      </c>
      <c r="KP93" s="188">
        <v>1090</v>
      </c>
      <c r="KQ93" s="188">
        <v>0</v>
      </c>
      <c r="KR93" s="188">
        <v>0</v>
      </c>
      <c r="KS93" s="188">
        <v>1020</v>
      </c>
      <c r="KT93" s="188">
        <v>0</v>
      </c>
      <c r="KU93" s="188">
        <v>0</v>
      </c>
      <c r="KV93" s="188">
        <v>0</v>
      </c>
      <c r="KX93" s="188">
        <v>0</v>
      </c>
      <c r="KY93" s="188">
        <v>0</v>
      </c>
      <c r="KZ93" s="188">
        <v>1163</v>
      </c>
      <c r="LA93" s="188">
        <v>604</v>
      </c>
      <c r="LB93" s="188">
        <v>0</v>
      </c>
      <c r="LC93" s="188">
        <v>0</v>
      </c>
      <c r="LD93" s="188">
        <v>2232</v>
      </c>
      <c r="LE93" s="188">
        <v>0</v>
      </c>
      <c r="LF93" s="188">
        <v>0</v>
      </c>
      <c r="LG93" s="188">
        <v>0</v>
      </c>
      <c r="LI93" s="188">
        <v>0</v>
      </c>
      <c r="LJ93" s="188">
        <v>0</v>
      </c>
      <c r="LK93" s="188">
        <v>6377</v>
      </c>
      <c r="LL93" s="188">
        <v>977</v>
      </c>
      <c r="LM93" s="188">
        <v>0</v>
      </c>
      <c r="LN93" s="188">
        <v>0</v>
      </c>
      <c r="LO93" s="188">
        <v>1060</v>
      </c>
      <c r="LP93" s="188">
        <v>0</v>
      </c>
      <c r="LQ93" s="188">
        <v>0</v>
      </c>
      <c r="LR93" s="188">
        <v>0</v>
      </c>
      <c r="LT93" s="188">
        <v>0</v>
      </c>
      <c r="LU93" s="188">
        <v>0</v>
      </c>
      <c r="LV93" s="188">
        <v>1147</v>
      </c>
      <c r="LW93" s="188">
        <v>1587</v>
      </c>
      <c r="LX93" s="188">
        <v>0</v>
      </c>
      <c r="LY93" s="188">
        <v>0</v>
      </c>
      <c r="LZ93" s="188">
        <v>2319</v>
      </c>
      <c r="MA93" s="188">
        <v>0</v>
      </c>
      <c r="MB93" s="188">
        <v>0</v>
      </c>
      <c r="MC93" s="188">
        <v>0</v>
      </c>
    </row>
    <row r="94" spans="2:341">
      <c r="B94" s="208">
        <f t="shared" si="22"/>
        <v>0</v>
      </c>
      <c r="C94" s="208">
        <f t="shared" si="23"/>
        <v>0</v>
      </c>
      <c r="D94" s="208">
        <f t="shared" si="24"/>
        <v>3816.6333333333332</v>
      </c>
      <c r="E94" s="208">
        <f t="shared" si="25"/>
        <v>1088.0666666666666</v>
      </c>
      <c r="F94" s="208">
        <f t="shared" si="26"/>
        <v>0</v>
      </c>
      <c r="G94" s="208">
        <f t="shared" si="27"/>
        <v>0</v>
      </c>
      <c r="H94" s="208">
        <f t="shared" si="28"/>
        <v>1614.4333333333334</v>
      </c>
      <c r="I94" s="208">
        <f t="shared" si="29"/>
        <v>0</v>
      </c>
      <c r="J94" s="208">
        <f t="shared" si="30"/>
        <v>0</v>
      </c>
      <c r="K94" s="208">
        <f t="shared" si="31"/>
        <v>0</v>
      </c>
      <c r="M94" s="188">
        <v>0</v>
      </c>
      <c r="N94" s="188">
        <v>0</v>
      </c>
      <c r="O94" s="188">
        <v>1409</v>
      </c>
      <c r="P94" s="188">
        <v>830</v>
      </c>
      <c r="Q94" s="188">
        <v>0</v>
      </c>
      <c r="R94" s="188">
        <v>0</v>
      </c>
      <c r="S94" s="188">
        <v>2254</v>
      </c>
      <c r="T94" s="188">
        <v>0</v>
      </c>
      <c r="U94" s="188">
        <v>0</v>
      </c>
      <c r="V94" s="188">
        <v>0</v>
      </c>
      <c r="X94" s="188">
        <v>0</v>
      </c>
      <c r="Y94" s="188">
        <v>0</v>
      </c>
      <c r="Z94" s="188">
        <v>1834</v>
      </c>
      <c r="AA94" s="188">
        <v>269</v>
      </c>
      <c r="AB94" s="188">
        <v>0</v>
      </c>
      <c r="AC94" s="188">
        <v>0</v>
      </c>
      <c r="AD94" s="188">
        <v>1222</v>
      </c>
      <c r="AE94" s="188">
        <v>0</v>
      </c>
      <c r="AF94" s="188">
        <v>0</v>
      </c>
      <c r="AG94" s="188">
        <v>0</v>
      </c>
      <c r="AI94" s="188">
        <v>0</v>
      </c>
      <c r="AJ94" s="188">
        <v>0</v>
      </c>
      <c r="AK94" s="188">
        <v>8028</v>
      </c>
      <c r="AL94" s="188">
        <v>980</v>
      </c>
      <c r="AM94" s="188">
        <v>0</v>
      </c>
      <c r="AN94" s="188">
        <v>0</v>
      </c>
      <c r="AO94" s="188">
        <v>1005</v>
      </c>
      <c r="AP94" s="188">
        <v>0</v>
      </c>
      <c r="AQ94" s="188">
        <v>0</v>
      </c>
      <c r="AR94" s="188">
        <v>0</v>
      </c>
      <c r="AT94" s="188">
        <v>0</v>
      </c>
      <c r="AU94" s="188">
        <v>0</v>
      </c>
      <c r="AV94" s="188">
        <v>1477</v>
      </c>
      <c r="AW94" s="188">
        <v>713</v>
      </c>
      <c r="AX94" s="188">
        <v>0</v>
      </c>
      <c r="AY94" s="188">
        <v>0</v>
      </c>
      <c r="AZ94" s="188">
        <v>2434</v>
      </c>
      <c r="BA94" s="188">
        <v>0</v>
      </c>
      <c r="BB94" s="188">
        <v>0</v>
      </c>
      <c r="BC94" s="188">
        <v>0</v>
      </c>
      <c r="BE94" s="188">
        <v>0</v>
      </c>
      <c r="BF94" s="188">
        <v>0</v>
      </c>
      <c r="BG94" s="188">
        <v>6736</v>
      </c>
      <c r="BH94" s="188">
        <v>2234</v>
      </c>
      <c r="BI94" s="188">
        <v>0</v>
      </c>
      <c r="BJ94" s="188">
        <v>0</v>
      </c>
      <c r="BK94" s="188">
        <v>1376</v>
      </c>
      <c r="BL94" s="188">
        <v>0</v>
      </c>
      <c r="BM94" s="188">
        <v>0</v>
      </c>
      <c r="BN94" s="188">
        <v>0</v>
      </c>
      <c r="BP94" s="188">
        <v>0</v>
      </c>
      <c r="BQ94" s="188">
        <v>0</v>
      </c>
      <c r="BR94" s="188">
        <v>705</v>
      </c>
      <c r="BS94" s="188">
        <v>603</v>
      </c>
      <c r="BT94" s="188">
        <v>0</v>
      </c>
      <c r="BU94" s="188">
        <v>0</v>
      </c>
      <c r="BV94" s="188">
        <v>2353</v>
      </c>
      <c r="BW94" s="188">
        <v>0</v>
      </c>
      <c r="BX94" s="188">
        <v>0</v>
      </c>
      <c r="BY94" s="188">
        <v>0</v>
      </c>
      <c r="CA94" s="188">
        <v>0</v>
      </c>
      <c r="CB94" s="188">
        <v>0</v>
      </c>
      <c r="CC94" s="188">
        <v>8082</v>
      </c>
      <c r="CD94" s="188">
        <v>1502</v>
      </c>
      <c r="CE94" s="188">
        <v>0</v>
      </c>
      <c r="CF94" s="188">
        <v>0</v>
      </c>
      <c r="CG94" s="188">
        <v>1089</v>
      </c>
      <c r="CH94" s="188">
        <v>0</v>
      </c>
      <c r="CI94" s="188">
        <v>0</v>
      </c>
      <c r="CJ94" s="188">
        <v>0</v>
      </c>
      <c r="CL94" s="188">
        <v>0</v>
      </c>
      <c r="CM94" s="188">
        <v>0</v>
      </c>
      <c r="CN94" s="188">
        <v>6392</v>
      </c>
      <c r="CO94" s="188">
        <v>2355</v>
      </c>
      <c r="CP94" s="188">
        <v>0</v>
      </c>
      <c r="CQ94" s="188">
        <v>0</v>
      </c>
      <c r="CR94" s="188">
        <v>1137</v>
      </c>
      <c r="CS94" s="188">
        <v>0</v>
      </c>
      <c r="CT94" s="188">
        <v>0</v>
      </c>
      <c r="CU94" s="188">
        <v>0</v>
      </c>
      <c r="CW94" s="188">
        <v>0</v>
      </c>
      <c r="CX94" s="188">
        <v>0</v>
      </c>
      <c r="CY94" s="188">
        <v>2327</v>
      </c>
      <c r="CZ94" s="188">
        <v>1018</v>
      </c>
      <c r="DA94" s="188">
        <v>0</v>
      </c>
      <c r="DB94" s="188">
        <v>0</v>
      </c>
      <c r="DC94" s="188">
        <v>2495</v>
      </c>
      <c r="DD94" s="188">
        <v>0</v>
      </c>
      <c r="DE94" s="188">
        <v>0</v>
      </c>
      <c r="DF94" s="188">
        <v>0</v>
      </c>
      <c r="DH94" s="188">
        <v>0</v>
      </c>
      <c r="DI94" s="188">
        <v>0</v>
      </c>
      <c r="DJ94" s="188">
        <v>2326</v>
      </c>
      <c r="DK94" s="188">
        <v>1071</v>
      </c>
      <c r="DL94" s="188">
        <v>0</v>
      </c>
      <c r="DM94" s="188">
        <v>0</v>
      </c>
      <c r="DN94" s="188">
        <f t="shared" si="32"/>
        <v>0</v>
      </c>
      <c r="DO94" s="188">
        <v>0</v>
      </c>
      <c r="DP94" s="188">
        <v>0</v>
      </c>
      <c r="DQ94" s="188">
        <v>0</v>
      </c>
      <c r="DS94" s="188">
        <v>0</v>
      </c>
      <c r="DT94" s="188">
        <v>0</v>
      </c>
      <c r="DU94" s="188">
        <v>1182</v>
      </c>
      <c r="DV94" s="188">
        <v>707</v>
      </c>
      <c r="DW94" s="188">
        <v>0</v>
      </c>
      <c r="DX94" s="188">
        <v>0</v>
      </c>
      <c r="DY94" s="188">
        <v>1309</v>
      </c>
      <c r="DZ94" s="188">
        <v>0</v>
      </c>
      <c r="EA94" s="188">
        <v>0</v>
      </c>
      <c r="EB94" s="188">
        <v>0</v>
      </c>
      <c r="ED94" s="188">
        <v>0</v>
      </c>
      <c r="EE94" s="188">
        <v>0</v>
      </c>
      <c r="EF94" s="188">
        <v>944</v>
      </c>
      <c r="EG94" s="188">
        <v>527</v>
      </c>
      <c r="EH94" s="188">
        <v>0</v>
      </c>
      <c r="EI94" s="188">
        <v>0</v>
      </c>
      <c r="EJ94" s="188">
        <v>2450</v>
      </c>
      <c r="EK94" s="188">
        <v>0</v>
      </c>
      <c r="EL94" s="188">
        <v>0</v>
      </c>
      <c r="EM94" s="188">
        <v>0</v>
      </c>
      <c r="EO94" s="188">
        <v>0</v>
      </c>
      <c r="EP94" s="188">
        <v>0</v>
      </c>
      <c r="EQ94" s="188">
        <v>4795</v>
      </c>
      <c r="ER94" s="188">
        <v>576</v>
      </c>
      <c r="ES94" s="188">
        <v>0</v>
      </c>
      <c r="ET94" s="188">
        <v>0</v>
      </c>
      <c r="EU94" s="188">
        <v>1782</v>
      </c>
      <c r="EV94" s="188">
        <v>0</v>
      </c>
      <c r="EW94" s="188">
        <v>0</v>
      </c>
      <c r="EX94" s="188">
        <v>0</v>
      </c>
      <c r="EZ94" s="188">
        <v>0</v>
      </c>
      <c r="FA94" s="188">
        <v>0</v>
      </c>
      <c r="FB94" s="188">
        <v>4875</v>
      </c>
      <c r="FC94" s="188">
        <v>1735</v>
      </c>
      <c r="FD94" s="188">
        <v>0</v>
      </c>
      <c r="FE94" s="188">
        <v>0</v>
      </c>
      <c r="FF94" s="188">
        <v>1072</v>
      </c>
      <c r="FG94" s="188">
        <v>0</v>
      </c>
      <c r="FH94" s="188">
        <v>0</v>
      </c>
      <c r="FI94" s="188">
        <v>0</v>
      </c>
      <c r="FK94" s="188">
        <v>0</v>
      </c>
      <c r="FL94" s="188">
        <v>0</v>
      </c>
      <c r="FM94" s="188">
        <v>5691</v>
      </c>
      <c r="FN94" s="188">
        <v>1714</v>
      </c>
      <c r="FO94" s="188">
        <v>0</v>
      </c>
      <c r="FP94" s="188">
        <v>0</v>
      </c>
      <c r="FQ94" s="188">
        <v>1119</v>
      </c>
      <c r="FR94" s="188">
        <v>0</v>
      </c>
      <c r="FS94" s="188">
        <v>0</v>
      </c>
      <c r="FT94" s="188">
        <v>0</v>
      </c>
      <c r="FV94" s="188">
        <v>0</v>
      </c>
      <c r="FW94" s="188">
        <v>0</v>
      </c>
      <c r="FX94" s="188">
        <v>1215</v>
      </c>
      <c r="FY94" s="188">
        <v>688</v>
      </c>
      <c r="FZ94" s="188">
        <v>0</v>
      </c>
      <c r="GA94" s="188">
        <v>0</v>
      </c>
      <c r="GB94" s="188">
        <v>1491</v>
      </c>
      <c r="GC94" s="188">
        <v>0</v>
      </c>
      <c r="GD94" s="188">
        <v>0</v>
      </c>
      <c r="GE94" s="188">
        <v>0</v>
      </c>
      <c r="GG94" s="188">
        <v>0</v>
      </c>
      <c r="GH94" s="188">
        <v>0</v>
      </c>
      <c r="GI94" s="188">
        <v>7318</v>
      </c>
      <c r="GJ94" s="188">
        <v>1043</v>
      </c>
      <c r="GK94" s="188">
        <v>0</v>
      </c>
      <c r="GL94" s="188">
        <v>0</v>
      </c>
      <c r="GM94" s="188">
        <v>1334</v>
      </c>
      <c r="GN94" s="188">
        <v>0</v>
      </c>
      <c r="GO94" s="188">
        <v>0</v>
      </c>
      <c r="GP94" s="188">
        <v>0</v>
      </c>
      <c r="GR94" s="188">
        <v>0</v>
      </c>
      <c r="GS94" s="188">
        <v>0</v>
      </c>
      <c r="GT94" s="188">
        <v>1713</v>
      </c>
      <c r="GU94" s="188">
        <v>814</v>
      </c>
      <c r="GV94" s="188">
        <v>0</v>
      </c>
      <c r="GW94" s="188">
        <v>0</v>
      </c>
      <c r="GX94" s="188">
        <v>1613</v>
      </c>
      <c r="GY94" s="188">
        <v>0</v>
      </c>
      <c r="GZ94" s="188">
        <v>0</v>
      </c>
      <c r="HA94" s="188">
        <v>0</v>
      </c>
      <c r="HC94" s="188">
        <v>0</v>
      </c>
      <c r="HD94" s="188">
        <v>0</v>
      </c>
      <c r="HE94" s="188">
        <v>1487</v>
      </c>
      <c r="HF94" s="188">
        <v>587</v>
      </c>
      <c r="HG94" s="188">
        <v>0</v>
      </c>
      <c r="HH94" s="188">
        <v>0</v>
      </c>
      <c r="HI94" s="188">
        <v>2314</v>
      </c>
      <c r="HJ94" s="188">
        <v>0</v>
      </c>
      <c r="HK94" s="188">
        <v>0</v>
      </c>
      <c r="HL94" s="188">
        <v>0</v>
      </c>
      <c r="HN94" s="188">
        <v>0</v>
      </c>
      <c r="HO94" s="188">
        <v>0</v>
      </c>
      <c r="HP94" s="188">
        <v>1166</v>
      </c>
      <c r="HQ94" s="188">
        <v>308</v>
      </c>
      <c r="HR94" s="188">
        <v>0</v>
      </c>
      <c r="HS94" s="188">
        <v>0</v>
      </c>
      <c r="HT94" s="188">
        <v>2155</v>
      </c>
      <c r="HU94" s="188">
        <v>0</v>
      </c>
      <c r="HV94" s="188">
        <v>0</v>
      </c>
      <c r="HW94" s="188">
        <v>0</v>
      </c>
      <c r="HY94" s="188">
        <v>0</v>
      </c>
      <c r="HZ94" s="188">
        <v>0</v>
      </c>
      <c r="IA94" s="188">
        <v>6215</v>
      </c>
      <c r="IB94" s="188">
        <v>1819</v>
      </c>
      <c r="IC94" s="188">
        <v>0</v>
      </c>
      <c r="ID94" s="188">
        <v>0</v>
      </c>
      <c r="IE94" s="188">
        <v>1389</v>
      </c>
      <c r="IF94" s="188">
        <v>0</v>
      </c>
      <c r="IG94" s="188">
        <v>0</v>
      </c>
      <c r="IH94" s="188">
        <v>0</v>
      </c>
      <c r="IJ94" s="188">
        <v>0</v>
      </c>
      <c r="IK94" s="188">
        <v>0</v>
      </c>
      <c r="IL94" s="188">
        <v>1170</v>
      </c>
      <c r="IM94" s="188">
        <v>531</v>
      </c>
      <c r="IN94" s="188">
        <v>0</v>
      </c>
      <c r="IO94" s="188">
        <v>0</v>
      </c>
      <c r="IP94" s="188">
        <v>2149</v>
      </c>
      <c r="IQ94" s="188">
        <v>0</v>
      </c>
      <c r="IR94" s="188">
        <v>0</v>
      </c>
      <c r="IS94" s="188">
        <v>0</v>
      </c>
      <c r="IU94" s="188">
        <v>0</v>
      </c>
      <c r="IV94" s="188">
        <v>0</v>
      </c>
      <c r="IW94" s="188">
        <v>6054</v>
      </c>
      <c r="IX94" s="188">
        <v>1127</v>
      </c>
      <c r="IY94" s="188">
        <v>0</v>
      </c>
      <c r="IZ94" s="188">
        <v>0</v>
      </c>
      <c r="JA94" s="188">
        <v>1401</v>
      </c>
      <c r="JB94" s="188">
        <v>0</v>
      </c>
      <c r="JC94" s="188">
        <v>0</v>
      </c>
      <c r="JD94" s="188">
        <v>0</v>
      </c>
      <c r="JF94" s="188">
        <v>0</v>
      </c>
      <c r="JG94" s="188">
        <v>0</v>
      </c>
      <c r="JH94" s="188">
        <v>6652</v>
      </c>
      <c r="JI94" s="188">
        <v>2854</v>
      </c>
      <c r="JJ94" s="188">
        <v>0</v>
      </c>
      <c r="JK94" s="188">
        <v>0</v>
      </c>
      <c r="JL94" s="188">
        <v>1110</v>
      </c>
      <c r="JM94" s="188">
        <v>0</v>
      </c>
      <c r="JN94" s="188">
        <v>0</v>
      </c>
      <c r="JO94" s="188">
        <v>0</v>
      </c>
      <c r="JQ94" s="188">
        <v>0</v>
      </c>
      <c r="JR94" s="188">
        <v>0</v>
      </c>
      <c r="JS94" s="188">
        <v>975</v>
      </c>
      <c r="JT94" s="188">
        <v>479</v>
      </c>
      <c r="JU94" s="188">
        <v>0</v>
      </c>
      <c r="JV94" s="188">
        <v>0</v>
      </c>
      <c r="JW94" s="188">
        <v>2424</v>
      </c>
      <c r="JX94" s="188">
        <v>0</v>
      </c>
      <c r="JY94" s="188">
        <v>0</v>
      </c>
      <c r="JZ94" s="188">
        <v>0</v>
      </c>
      <c r="KB94" s="188">
        <v>0</v>
      </c>
      <c r="KC94" s="188">
        <v>0</v>
      </c>
      <c r="KD94" s="188">
        <v>7952</v>
      </c>
      <c r="KE94" s="188">
        <v>1326</v>
      </c>
      <c r="KF94" s="188">
        <v>0</v>
      </c>
      <c r="KG94" s="188">
        <v>0</v>
      </c>
      <c r="KH94" s="188">
        <v>1297</v>
      </c>
      <c r="KI94" s="188">
        <v>0</v>
      </c>
      <c r="KJ94" s="188">
        <v>0</v>
      </c>
      <c r="KK94" s="188">
        <v>0</v>
      </c>
      <c r="KM94" s="188">
        <v>0</v>
      </c>
      <c r="KN94" s="188">
        <v>0</v>
      </c>
      <c r="KO94" s="188">
        <v>7113</v>
      </c>
      <c r="KP94" s="188">
        <v>1082</v>
      </c>
      <c r="KQ94" s="188">
        <v>0</v>
      </c>
      <c r="KR94" s="188">
        <v>0</v>
      </c>
      <c r="KS94" s="188">
        <v>1020</v>
      </c>
      <c r="KT94" s="188">
        <v>0</v>
      </c>
      <c r="KU94" s="188">
        <v>0</v>
      </c>
      <c r="KV94" s="188">
        <v>0</v>
      </c>
      <c r="KX94" s="188">
        <v>0</v>
      </c>
      <c r="KY94" s="188">
        <v>0</v>
      </c>
      <c r="KZ94" s="188">
        <v>1152</v>
      </c>
      <c r="LA94" s="188">
        <v>590</v>
      </c>
      <c r="LB94" s="188">
        <v>0</v>
      </c>
      <c r="LC94" s="188">
        <v>0</v>
      </c>
      <c r="LD94" s="188">
        <v>2245</v>
      </c>
      <c r="LE94" s="188">
        <v>0</v>
      </c>
      <c r="LF94" s="188">
        <v>0</v>
      </c>
      <c r="LG94" s="188">
        <v>0</v>
      </c>
      <c r="LI94" s="188">
        <v>0</v>
      </c>
      <c r="LJ94" s="188">
        <v>0</v>
      </c>
      <c r="LK94" s="188">
        <v>6367</v>
      </c>
      <c r="LL94" s="188">
        <v>976</v>
      </c>
      <c r="LM94" s="188">
        <v>0</v>
      </c>
      <c r="LN94" s="188">
        <v>0</v>
      </c>
      <c r="LO94" s="188">
        <v>1060</v>
      </c>
      <c r="LP94" s="188">
        <v>0</v>
      </c>
      <c r="LQ94" s="188">
        <v>0</v>
      </c>
      <c r="LR94" s="188">
        <v>0</v>
      </c>
      <c r="LT94" s="188">
        <v>0</v>
      </c>
      <c r="LU94" s="188">
        <v>0</v>
      </c>
      <c r="LV94" s="188">
        <v>1147</v>
      </c>
      <c r="LW94" s="188">
        <v>1584</v>
      </c>
      <c r="LX94" s="188">
        <v>0</v>
      </c>
      <c r="LY94" s="188">
        <v>0</v>
      </c>
      <c r="LZ94" s="188">
        <v>2334</v>
      </c>
      <c r="MA94" s="188">
        <v>0</v>
      </c>
      <c r="MB94" s="188">
        <v>0</v>
      </c>
      <c r="MC94" s="188">
        <v>0</v>
      </c>
    </row>
    <row r="95" spans="2:341">
      <c r="B95" s="208">
        <f t="shared" si="22"/>
        <v>0</v>
      </c>
      <c r="C95" s="208">
        <f t="shared" si="23"/>
        <v>0</v>
      </c>
      <c r="D95" s="208">
        <f t="shared" si="24"/>
        <v>3779.1</v>
      </c>
      <c r="E95" s="208">
        <f t="shared" si="25"/>
        <v>1063.9000000000001</v>
      </c>
      <c r="F95" s="208">
        <f t="shared" si="26"/>
        <v>0</v>
      </c>
      <c r="G95" s="208">
        <f t="shared" si="27"/>
        <v>0</v>
      </c>
      <c r="H95" s="208">
        <f t="shared" si="28"/>
        <v>1610.5333333333333</v>
      </c>
      <c r="I95" s="208">
        <f t="shared" si="29"/>
        <v>0</v>
      </c>
      <c r="J95" s="208">
        <f t="shared" si="30"/>
        <v>0</v>
      </c>
      <c r="K95" s="208">
        <f t="shared" si="31"/>
        <v>0</v>
      </c>
      <c r="M95" s="188">
        <v>0</v>
      </c>
      <c r="N95" s="188">
        <v>0</v>
      </c>
      <c r="O95" s="188">
        <v>1379</v>
      </c>
      <c r="P95" s="188">
        <v>824</v>
      </c>
      <c r="Q95" s="188">
        <v>0</v>
      </c>
      <c r="R95" s="188">
        <v>0</v>
      </c>
      <c r="S95" s="188">
        <v>2243</v>
      </c>
      <c r="T95" s="188">
        <v>0</v>
      </c>
      <c r="U95" s="188">
        <v>0</v>
      </c>
      <c r="V95" s="188">
        <v>0</v>
      </c>
      <c r="X95" s="188">
        <v>0</v>
      </c>
      <c r="Y95" s="188">
        <v>0</v>
      </c>
      <c r="Z95" s="188">
        <v>1761</v>
      </c>
      <c r="AA95" s="188">
        <v>266</v>
      </c>
      <c r="AB95" s="188">
        <v>0</v>
      </c>
      <c r="AC95" s="188">
        <v>0</v>
      </c>
      <c r="AD95" s="188">
        <v>1222</v>
      </c>
      <c r="AE95" s="188">
        <v>0</v>
      </c>
      <c r="AF95" s="188">
        <v>0</v>
      </c>
      <c r="AG95" s="188">
        <v>0</v>
      </c>
      <c r="AI95" s="188">
        <v>0</v>
      </c>
      <c r="AJ95" s="188">
        <v>0</v>
      </c>
      <c r="AK95" s="188">
        <v>7943</v>
      </c>
      <c r="AL95" s="188">
        <v>949</v>
      </c>
      <c r="AM95" s="188">
        <v>0</v>
      </c>
      <c r="AN95" s="188">
        <v>0</v>
      </c>
      <c r="AO95" s="188">
        <v>1005</v>
      </c>
      <c r="AP95" s="188">
        <v>0</v>
      </c>
      <c r="AQ95" s="188">
        <v>0</v>
      </c>
      <c r="AR95" s="188">
        <v>0</v>
      </c>
      <c r="AT95" s="188">
        <v>0</v>
      </c>
      <c r="AU95" s="188">
        <v>0</v>
      </c>
      <c r="AV95" s="188">
        <v>1379</v>
      </c>
      <c r="AW95" s="188">
        <v>709</v>
      </c>
      <c r="AX95" s="188">
        <v>0</v>
      </c>
      <c r="AY95" s="188">
        <v>0</v>
      </c>
      <c r="AZ95" s="188">
        <v>2422</v>
      </c>
      <c r="BA95" s="188">
        <v>0</v>
      </c>
      <c r="BB95" s="188">
        <v>0</v>
      </c>
      <c r="BC95" s="188">
        <v>0</v>
      </c>
      <c r="BE95" s="188">
        <v>0</v>
      </c>
      <c r="BF95" s="188">
        <v>0</v>
      </c>
      <c r="BG95" s="188">
        <v>6687</v>
      </c>
      <c r="BH95" s="188">
        <v>2179</v>
      </c>
      <c r="BI95" s="188">
        <v>0</v>
      </c>
      <c r="BJ95" s="188">
        <v>0</v>
      </c>
      <c r="BK95" s="188">
        <v>1376</v>
      </c>
      <c r="BL95" s="188">
        <v>0</v>
      </c>
      <c r="BM95" s="188">
        <v>0</v>
      </c>
      <c r="BN95" s="188">
        <v>0</v>
      </c>
      <c r="BP95" s="188">
        <v>0</v>
      </c>
      <c r="BQ95" s="188">
        <v>0</v>
      </c>
      <c r="BR95" s="188">
        <v>679</v>
      </c>
      <c r="BS95" s="188">
        <v>583</v>
      </c>
      <c r="BT95" s="188">
        <v>0</v>
      </c>
      <c r="BU95" s="188">
        <v>0</v>
      </c>
      <c r="BV95" s="188">
        <v>2336</v>
      </c>
      <c r="BW95" s="188">
        <v>0</v>
      </c>
      <c r="BX95" s="188">
        <v>0</v>
      </c>
      <c r="BY95" s="188">
        <v>0</v>
      </c>
      <c r="CA95" s="188">
        <v>0</v>
      </c>
      <c r="CB95" s="188">
        <v>0</v>
      </c>
      <c r="CC95" s="188">
        <v>8047</v>
      </c>
      <c r="CD95" s="188">
        <v>1478</v>
      </c>
      <c r="CE95" s="188">
        <v>0</v>
      </c>
      <c r="CF95" s="188">
        <v>0</v>
      </c>
      <c r="CG95" s="188">
        <v>1089</v>
      </c>
      <c r="CH95" s="188">
        <v>0</v>
      </c>
      <c r="CI95" s="188">
        <v>0</v>
      </c>
      <c r="CJ95" s="188">
        <v>0</v>
      </c>
      <c r="CL95" s="188">
        <v>0</v>
      </c>
      <c r="CM95" s="188">
        <v>0</v>
      </c>
      <c r="CN95" s="188">
        <v>6349</v>
      </c>
      <c r="CO95" s="188">
        <v>2331</v>
      </c>
      <c r="CP95" s="188">
        <v>0</v>
      </c>
      <c r="CQ95" s="188">
        <v>0</v>
      </c>
      <c r="CR95" s="188">
        <v>1137</v>
      </c>
      <c r="CS95" s="188">
        <v>0</v>
      </c>
      <c r="CT95" s="188">
        <v>0</v>
      </c>
      <c r="CU95" s="188">
        <v>0</v>
      </c>
      <c r="CW95" s="188">
        <v>0</v>
      </c>
      <c r="CX95" s="188">
        <v>0</v>
      </c>
      <c r="CY95" s="188">
        <v>2303</v>
      </c>
      <c r="CZ95" s="188">
        <v>1005</v>
      </c>
      <c r="DA95" s="188">
        <v>0</v>
      </c>
      <c r="DB95" s="188">
        <v>0</v>
      </c>
      <c r="DC95" s="188">
        <v>2490</v>
      </c>
      <c r="DD95" s="188">
        <v>0</v>
      </c>
      <c r="DE95" s="188">
        <v>0</v>
      </c>
      <c r="DF95" s="188">
        <v>0</v>
      </c>
      <c r="DH95" s="188">
        <v>0</v>
      </c>
      <c r="DI95" s="188">
        <v>0</v>
      </c>
      <c r="DJ95" s="188">
        <v>2321</v>
      </c>
      <c r="DK95" s="188">
        <v>995</v>
      </c>
      <c r="DL95" s="188">
        <v>0</v>
      </c>
      <c r="DM95" s="188">
        <v>0</v>
      </c>
      <c r="DN95" s="188">
        <f t="shared" si="32"/>
        <v>0</v>
      </c>
      <c r="DO95" s="188">
        <v>0</v>
      </c>
      <c r="DP95" s="188">
        <v>0</v>
      </c>
      <c r="DQ95" s="188">
        <v>0</v>
      </c>
      <c r="DS95" s="188">
        <v>0</v>
      </c>
      <c r="DT95" s="188">
        <v>0</v>
      </c>
      <c r="DU95" s="188">
        <v>1192</v>
      </c>
      <c r="DV95" s="188">
        <v>691</v>
      </c>
      <c r="DW95" s="188">
        <v>0</v>
      </c>
      <c r="DX95" s="188">
        <v>0</v>
      </c>
      <c r="DY95" s="188">
        <v>1309</v>
      </c>
      <c r="DZ95" s="188">
        <v>0</v>
      </c>
      <c r="EA95" s="188">
        <v>0</v>
      </c>
      <c r="EB95" s="188">
        <v>0</v>
      </c>
      <c r="ED95" s="188">
        <v>0</v>
      </c>
      <c r="EE95" s="188">
        <v>0</v>
      </c>
      <c r="EF95" s="188">
        <v>944</v>
      </c>
      <c r="EG95" s="188">
        <v>524</v>
      </c>
      <c r="EH95" s="188">
        <v>0</v>
      </c>
      <c r="EI95" s="188">
        <v>0</v>
      </c>
      <c r="EJ95" s="188">
        <v>2440</v>
      </c>
      <c r="EK95" s="188">
        <v>0</v>
      </c>
      <c r="EL95" s="188">
        <v>0</v>
      </c>
      <c r="EM95" s="188">
        <v>0</v>
      </c>
      <c r="EO95" s="188">
        <v>0</v>
      </c>
      <c r="EP95" s="188">
        <v>0</v>
      </c>
      <c r="EQ95" s="188">
        <v>4725</v>
      </c>
      <c r="ER95" s="188">
        <v>585</v>
      </c>
      <c r="ES95" s="188">
        <v>0</v>
      </c>
      <c r="ET95" s="188">
        <v>0</v>
      </c>
      <c r="EU95" s="188">
        <v>1789</v>
      </c>
      <c r="EV95" s="188">
        <v>0</v>
      </c>
      <c r="EW95" s="188">
        <v>0</v>
      </c>
      <c r="EX95" s="188">
        <v>0</v>
      </c>
      <c r="EZ95" s="188">
        <v>0</v>
      </c>
      <c r="FA95" s="188">
        <v>0</v>
      </c>
      <c r="FB95" s="188">
        <v>4895</v>
      </c>
      <c r="FC95" s="188">
        <v>1621</v>
      </c>
      <c r="FD95" s="188">
        <v>0</v>
      </c>
      <c r="FE95" s="188">
        <v>0</v>
      </c>
      <c r="FF95" s="188">
        <v>1072</v>
      </c>
      <c r="FG95" s="188">
        <v>0</v>
      </c>
      <c r="FH95" s="188">
        <v>0</v>
      </c>
      <c r="FI95" s="188">
        <v>0</v>
      </c>
      <c r="FK95" s="188">
        <v>0</v>
      </c>
      <c r="FL95" s="188">
        <v>0</v>
      </c>
      <c r="FM95" s="188">
        <v>5617</v>
      </c>
      <c r="FN95" s="188">
        <v>1708</v>
      </c>
      <c r="FO95" s="188">
        <v>0</v>
      </c>
      <c r="FP95" s="188">
        <v>0</v>
      </c>
      <c r="FQ95" s="188">
        <v>1119</v>
      </c>
      <c r="FR95" s="188">
        <v>0</v>
      </c>
      <c r="FS95" s="188">
        <v>0</v>
      </c>
      <c r="FT95" s="188">
        <v>0</v>
      </c>
      <c r="FV95" s="188">
        <v>0</v>
      </c>
      <c r="FW95" s="188">
        <v>0</v>
      </c>
      <c r="FX95" s="188">
        <v>1162</v>
      </c>
      <c r="FY95" s="188">
        <v>650</v>
      </c>
      <c r="FZ95" s="188">
        <v>0</v>
      </c>
      <c r="GA95" s="188">
        <v>0</v>
      </c>
      <c r="GB95" s="188">
        <v>1491</v>
      </c>
      <c r="GC95" s="188">
        <v>0</v>
      </c>
      <c r="GD95" s="188">
        <v>0</v>
      </c>
      <c r="GE95" s="188">
        <v>0</v>
      </c>
      <c r="GG95" s="188">
        <v>0</v>
      </c>
      <c r="GH95" s="188">
        <v>0</v>
      </c>
      <c r="GI95" s="188">
        <v>7301</v>
      </c>
      <c r="GJ95" s="188">
        <v>1014</v>
      </c>
      <c r="GK95" s="188">
        <v>0</v>
      </c>
      <c r="GL95" s="188">
        <v>0</v>
      </c>
      <c r="GM95" s="188">
        <v>1334</v>
      </c>
      <c r="GN95" s="188">
        <v>0</v>
      </c>
      <c r="GO95" s="188">
        <v>0</v>
      </c>
      <c r="GP95" s="188">
        <v>0</v>
      </c>
      <c r="GR95" s="188">
        <v>0</v>
      </c>
      <c r="GS95" s="188">
        <v>0</v>
      </c>
      <c r="GT95" s="188">
        <v>1669</v>
      </c>
      <c r="GU95" s="188">
        <v>789</v>
      </c>
      <c r="GV95" s="188">
        <v>0</v>
      </c>
      <c r="GW95" s="188">
        <v>0</v>
      </c>
      <c r="GX95" s="188">
        <v>1604</v>
      </c>
      <c r="GY95" s="188">
        <v>0</v>
      </c>
      <c r="GZ95" s="188">
        <v>0</v>
      </c>
      <c r="HA95" s="188">
        <v>0</v>
      </c>
      <c r="HC95" s="188">
        <v>0</v>
      </c>
      <c r="HD95" s="188">
        <v>0</v>
      </c>
      <c r="HE95" s="188">
        <v>1446</v>
      </c>
      <c r="HF95" s="188">
        <v>562</v>
      </c>
      <c r="HG95" s="188">
        <v>0</v>
      </c>
      <c r="HH95" s="188">
        <v>0</v>
      </c>
      <c r="HI95" s="188">
        <v>2324</v>
      </c>
      <c r="HJ95" s="188">
        <v>0</v>
      </c>
      <c r="HK95" s="188">
        <v>0</v>
      </c>
      <c r="HL95" s="188">
        <v>0</v>
      </c>
      <c r="HN95" s="188">
        <v>0</v>
      </c>
      <c r="HO95" s="188">
        <v>0</v>
      </c>
      <c r="HP95" s="188">
        <v>1120</v>
      </c>
      <c r="HQ95" s="188">
        <v>300</v>
      </c>
      <c r="HR95" s="188">
        <v>0</v>
      </c>
      <c r="HS95" s="188">
        <v>0</v>
      </c>
      <c r="HT95" s="188">
        <v>2139</v>
      </c>
      <c r="HU95" s="188">
        <v>0</v>
      </c>
      <c r="HV95" s="188">
        <v>0</v>
      </c>
      <c r="HW95" s="188">
        <v>0</v>
      </c>
      <c r="HY95" s="188">
        <v>0</v>
      </c>
      <c r="HZ95" s="188">
        <v>0</v>
      </c>
      <c r="IA95" s="188">
        <v>6105</v>
      </c>
      <c r="IB95" s="188">
        <v>1772</v>
      </c>
      <c r="IC95" s="188">
        <v>0</v>
      </c>
      <c r="ID95" s="188">
        <v>0</v>
      </c>
      <c r="IE95" s="188">
        <v>1389</v>
      </c>
      <c r="IF95" s="188">
        <v>0</v>
      </c>
      <c r="IG95" s="188">
        <v>0</v>
      </c>
      <c r="IH95" s="188">
        <v>0</v>
      </c>
      <c r="IJ95" s="188">
        <v>0</v>
      </c>
      <c r="IK95" s="188">
        <v>0</v>
      </c>
      <c r="IL95" s="188">
        <v>1100</v>
      </c>
      <c r="IM95" s="188">
        <v>554</v>
      </c>
      <c r="IN95" s="188">
        <v>0</v>
      </c>
      <c r="IO95" s="188">
        <v>0</v>
      </c>
      <c r="IP95" s="188">
        <v>2139</v>
      </c>
      <c r="IQ95" s="188">
        <v>0</v>
      </c>
      <c r="IR95" s="188">
        <v>0</v>
      </c>
      <c r="IS95" s="188">
        <v>0</v>
      </c>
      <c r="IU95" s="188">
        <v>0</v>
      </c>
      <c r="IV95" s="188">
        <v>0</v>
      </c>
      <c r="IW95" s="188">
        <v>5991</v>
      </c>
      <c r="IX95" s="188">
        <v>1061</v>
      </c>
      <c r="IY95" s="188">
        <v>0</v>
      </c>
      <c r="IZ95" s="188">
        <v>0</v>
      </c>
      <c r="JA95" s="188">
        <v>1401</v>
      </c>
      <c r="JB95" s="188">
        <v>0</v>
      </c>
      <c r="JC95" s="188">
        <v>0</v>
      </c>
      <c r="JD95" s="188">
        <v>0</v>
      </c>
      <c r="JF95" s="188">
        <v>0</v>
      </c>
      <c r="JG95" s="188">
        <v>0</v>
      </c>
      <c r="JH95" s="188">
        <v>6594</v>
      </c>
      <c r="JI95" s="188">
        <v>2829</v>
      </c>
      <c r="JJ95" s="188">
        <v>0</v>
      </c>
      <c r="JK95" s="188">
        <v>0</v>
      </c>
      <c r="JL95" s="188">
        <v>1110</v>
      </c>
      <c r="JM95" s="188">
        <v>0</v>
      </c>
      <c r="JN95" s="188">
        <v>0</v>
      </c>
      <c r="JO95" s="188">
        <v>0</v>
      </c>
      <c r="JQ95" s="188">
        <v>0</v>
      </c>
      <c r="JR95" s="188">
        <v>0</v>
      </c>
      <c r="JS95" s="188">
        <v>998</v>
      </c>
      <c r="JT95" s="188">
        <v>471</v>
      </c>
      <c r="JU95" s="188">
        <v>0</v>
      </c>
      <c r="JV95" s="188">
        <v>0</v>
      </c>
      <c r="JW95" s="188">
        <v>2412</v>
      </c>
      <c r="JX95" s="188">
        <v>0</v>
      </c>
      <c r="JY95" s="188">
        <v>0</v>
      </c>
      <c r="JZ95" s="188">
        <v>0</v>
      </c>
      <c r="KB95" s="188">
        <v>0</v>
      </c>
      <c r="KC95" s="188">
        <v>0</v>
      </c>
      <c r="KD95" s="188">
        <v>7940</v>
      </c>
      <c r="KE95" s="188">
        <v>1317</v>
      </c>
      <c r="KF95" s="188">
        <v>0</v>
      </c>
      <c r="KG95" s="188">
        <v>0</v>
      </c>
      <c r="KH95" s="188">
        <v>1297</v>
      </c>
      <c r="KI95" s="188">
        <v>0</v>
      </c>
      <c r="KJ95" s="188">
        <v>0</v>
      </c>
      <c r="KK95" s="188">
        <v>0</v>
      </c>
      <c r="KM95" s="188">
        <v>0</v>
      </c>
      <c r="KN95" s="188">
        <v>0</v>
      </c>
      <c r="KO95" s="188">
        <v>7102</v>
      </c>
      <c r="KP95" s="188">
        <v>1040</v>
      </c>
      <c r="KQ95" s="188">
        <v>0</v>
      </c>
      <c r="KR95" s="188">
        <v>0</v>
      </c>
      <c r="KS95" s="188">
        <v>1020</v>
      </c>
      <c r="KT95" s="188">
        <v>0</v>
      </c>
      <c r="KU95" s="188">
        <v>0</v>
      </c>
      <c r="KV95" s="188">
        <v>0</v>
      </c>
      <c r="KX95" s="188">
        <v>0</v>
      </c>
      <c r="KY95" s="188">
        <v>0</v>
      </c>
      <c r="KZ95" s="188">
        <v>1161</v>
      </c>
      <c r="LA95" s="188">
        <v>599</v>
      </c>
      <c r="LB95" s="188">
        <v>0</v>
      </c>
      <c r="LC95" s="188">
        <v>0</v>
      </c>
      <c r="LD95" s="188">
        <v>2216</v>
      </c>
      <c r="LE95" s="188">
        <v>0</v>
      </c>
      <c r="LF95" s="188">
        <v>0</v>
      </c>
      <c r="LG95" s="188">
        <v>0</v>
      </c>
      <c r="LI95" s="188">
        <v>0</v>
      </c>
      <c r="LJ95" s="188">
        <v>0</v>
      </c>
      <c r="LK95" s="188">
        <v>6339</v>
      </c>
      <c r="LL95" s="188">
        <v>943</v>
      </c>
      <c r="LM95" s="188">
        <v>0</v>
      </c>
      <c r="LN95" s="188">
        <v>0</v>
      </c>
      <c r="LO95" s="188">
        <v>1060</v>
      </c>
      <c r="LP95" s="188">
        <v>0</v>
      </c>
      <c r="LQ95" s="188">
        <v>0</v>
      </c>
      <c r="LR95" s="188">
        <v>0</v>
      </c>
      <c r="LT95" s="188">
        <v>0</v>
      </c>
      <c r="LU95" s="188">
        <v>0</v>
      </c>
      <c r="LV95" s="188">
        <v>1124</v>
      </c>
      <c r="LW95" s="188">
        <v>1568</v>
      </c>
      <c r="LX95" s="188">
        <v>0</v>
      </c>
      <c r="LY95" s="188">
        <v>0</v>
      </c>
      <c r="LZ95" s="188">
        <v>2331</v>
      </c>
      <c r="MA95" s="188">
        <v>0</v>
      </c>
      <c r="MB95" s="188">
        <v>0</v>
      </c>
      <c r="MC95" s="188">
        <v>0</v>
      </c>
    </row>
    <row r="96" spans="2:341">
      <c r="B96" s="208">
        <f t="shared" si="22"/>
        <v>0</v>
      </c>
      <c r="C96" s="208">
        <f t="shared" si="23"/>
        <v>0</v>
      </c>
      <c r="D96" s="208">
        <f t="shared" si="24"/>
        <v>3757.2333333333331</v>
      </c>
      <c r="E96" s="208">
        <f t="shared" si="25"/>
        <v>1051.9000000000001</v>
      </c>
      <c r="F96" s="208">
        <f t="shared" si="26"/>
        <v>0</v>
      </c>
      <c r="G96" s="208">
        <f t="shared" si="27"/>
        <v>0</v>
      </c>
      <c r="H96" s="208">
        <f t="shared" si="28"/>
        <v>1606.5</v>
      </c>
      <c r="I96" s="208">
        <f t="shared" si="29"/>
        <v>0</v>
      </c>
      <c r="J96" s="208">
        <f t="shared" si="30"/>
        <v>0</v>
      </c>
      <c r="K96" s="208">
        <f t="shared" si="31"/>
        <v>0</v>
      </c>
      <c r="M96" s="188">
        <v>0</v>
      </c>
      <c r="N96" s="188">
        <v>0</v>
      </c>
      <c r="O96" s="188">
        <v>1393</v>
      </c>
      <c r="P96" s="188">
        <v>828</v>
      </c>
      <c r="Q96" s="188">
        <v>0</v>
      </c>
      <c r="R96" s="188">
        <v>0</v>
      </c>
      <c r="S96" s="188">
        <v>2209</v>
      </c>
      <c r="T96" s="188">
        <v>0</v>
      </c>
      <c r="U96" s="188">
        <v>0</v>
      </c>
      <c r="V96" s="188">
        <v>0</v>
      </c>
      <c r="X96" s="188">
        <v>0</v>
      </c>
      <c r="Y96" s="188">
        <v>0</v>
      </c>
      <c r="Z96" s="188">
        <v>1811</v>
      </c>
      <c r="AA96" s="188">
        <v>273</v>
      </c>
      <c r="AB96" s="188">
        <v>0</v>
      </c>
      <c r="AC96" s="188">
        <v>0</v>
      </c>
      <c r="AD96" s="188">
        <v>1222</v>
      </c>
      <c r="AE96" s="188">
        <v>0</v>
      </c>
      <c r="AF96" s="188">
        <v>0</v>
      </c>
      <c r="AG96" s="188">
        <v>0</v>
      </c>
      <c r="AI96" s="188">
        <v>0</v>
      </c>
      <c r="AJ96" s="188">
        <v>0</v>
      </c>
      <c r="AK96" s="188">
        <v>7939</v>
      </c>
      <c r="AL96" s="188">
        <v>933</v>
      </c>
      <c r="AM96" s="188">
        <v>0</v>
      </c>
      <c r="AN96" s="188">
        <v>0</v>
      </c>
      <c r="AO96" s="188">
        <v>1005</v>
      </c>
      <c r="AP96" s="188">
        <v>0</v>
      </c>
      <c r="AQ96" s="188">
        <v>0</v>
      </c>
      <c r="AR96" s="188">
        <v>0</v>
      </c>
      <c r="AT96" s="188">
        <v>0</v>
      </c>
      <c r="AU96" s="188">
        <v>0</v>
      </c>
      <c r="AV96" s="188">
        <v>1252</v>
      </c>
      <c r="AW96" s="188">
        <v>707</v>
      </c>
      <c r="AX96" s="188">
        <v>0</v>
      </c>
      <c r="AY96" s="188">
        <v>0</v>
      </c>
      <c r="AZ96" s="188">
        <v>2398</v>
      </c>
      <c r="BA96" s="188">
        <v>0</v>
      </c>
      <c r="BB96" s="188">
        <v>0</v>
      </c>
      <c r="BC96" s="188">
        <v>0</v>
      </c>
      <c r="BE96" s="188">
        <v>0</v>
      </c>
      <c r="BF96" s="188">
        <v>0</v>
      </c>
      <c r="BG96" s="188">
        <v>6670</v>
      </c>
      <c r="BH96" s="188">
        <v>2186</v>
      </c>
      <c r="BI96" s="188">
        <v>0</v>
      </c>
      <c r="BJ96" s="188">
        <v>0</v>
      </c>
      <c r="BK96" s="188">
        <v>1376</v>
      </c>
      <c r="BL96" s="188">
        <v>0</v>
      </c>
      <c r="BM96" s="188">
        <v>0</v>
      </c>
      <c r="BN96" s="188">
        <v>0</v>
      </c>
      <c r="BP96" s="188">
        <v>0</v>
      </c>
      <c r="BQ96" s="188">
        <v>0</v>
      </c>
      <c r="BR96" s="188">
        <v>661</v>
      </c>
      <c r="BS96" s="188">
        <v>566</v>
      </c>
      <c r="BT96" s="188">
        <v>0</v>
      </c>
      <c r="BU96" s="188">
        <v>0</v>
      </c>
      <c r="BV96" s="188">
        <v>2330</v>
      </c>
      <c r="BW96" s="188">
        <v>0</v>
      </c>
      <c r="BX96" s="188">
        <v>0</v>
      </c>
      <c r="BY96" s="188">
        <v>0</v>
      </c>
      <c r="CA96" s="188">
        <v>0</v>
      </c>
      <c r="CB96" s="188">
        <v>0</v>
      </c>
      <c r="CC96" s="188">
        <v>7990</v>
      </c>
      <c r="CD96" s="188">
        <v>1492</v>
      </c>
      <c r="CE96" s="188">
        <v>0</v>
      </c>
      <c r="CF96" s="188">
        <v>0</v>
      </c>
      <c r="CG96" s="188">
        <v>1089</v>
      </c>
      <c r="CH96" s="188">
        <v>0</v>
      </c>
      <c r="CI96" s="188">
        <v>0</v>
      </c>
      <c r="CJ96" s="188">
        <v>0</v>
      </c>
      <c r="CL96" s="188">
        <v>0</v>
      </c>
      <c r="CM96" s="188">
        <v>0</v>
      </c>
      <c r="CN96" s="188">
        <v>6345</v>
      </c>
      <c r="CO96" s="188">
        <v>2273</v>
      </c>
      <c r="CP96" s="188">
        <v>0</v>
      </c>
      <c r="CQ96" s="188">
        <v>0</v>
      </c>
      <c r="CR96" s="188">
        <v>1137</v>
      </c>
      <c r="CS96" s="188">
        <v>0</v>
      </c>
      <c r="CT96" s="188">
        <v>0</v>
      </c>
      <c r="CU96" s="188">
        <v>0</v>
      </c>
      <c r="CW96" s="188">
        <v>0</v>
      </c>
      <c r="CX96" s="188">
        <v>0</v>
      </c>
      <c r="CY96" s="188">
        <v>2258</v>
      </c>
      <c r="CZ96" s="188">
        <v>935</v>
      </c>
      <c r="DA96" s="188">
        <v>0</v>
      </c>
      <c r="DB96" s="188">
        <v>0</v>
      </c>
      <c r="DC96" s="188">
        <v>2470</v>
      </c>
      <c r="DD96" s="188">
        <v>0</v>
      </c>
      <c r="DE96" s="188">
        <v>0</v>
      </c>
      <c r="DF96" s="188">
        <v>0</v>
      </c>
      <c r="DH96" s="188">
        <v>0</v>
      </c>
      <c r="DI96" s="188">
        <v>0</v>
      </c>
      <c r="DJ96" s="188">
        <v>2333</v>
      </c>
      <c r="DK96" s="188">
        <v>971</v>
      </c>
      <c r="DL96" s="188">
        <v>0</v>
      </c>
      <c r="DM96" s="188">
        <v>0</v>
      </c>
      <c r="DN96" s="188">
        <f t="shared" si="32"/>
        <v>0</v>
      </c>
      <c r="DO96" s="188">
        <v>0</v>
      </c>
      <c r="DP96" s="188">
        <v>0</v>
      </c>
      <c r="DQ96" s="188">
        <v>0</v>
      </c>
      <c r="DS96" s="188">
        <v>0</v>
      </c>
      <c r="DT96" s="188">
        <v>0</v>
      </c>
      <c r="DU96" s="188">
        <v>1147</v>
      </c>
      <c r="DV96" s="188">
        <v>671</v>
      </c>
      <c r="DW96" s="188">
        <v>0</v>
      </c>
      <c r="DX96" s="188">
        <v>0</v>
      </c>
      <c r="DY96" s="188">
        <v>1309</v>
      </c>
      <c r="DZ96" s="188">
        <v>0</v>
      </c>
      <c r="EA96" s="188">
        <v>0</v>
      </c>
      <c r="EB96" s="188">
        <v>0</v>
      </c>
      <c r="ED96" s="188">
        <v>0</v>
      </c>
      <c r="EE96" s="188">
        <v>0</v>
      </c>
      <c r="EF96" s="188">
        <v>977</v>
      </c>
      <c r="EG96" s="188">
        <v>606</v>
      </c>
      <c r="EH96" s="188">
        <v>0</v>
      </c>
      <c r="EI96" s="188">
        <v>0</v>
      </c>
      <c r="EJ96" s="188">
        <v>2435</v>
      </c>
      <c r="EK96" s="188">
        <v>0</v>
      </c>
      <c r="EL96" s="188">
        <v>0</v>
      </c>
      <c r="EM96" s="188">
        <v>0</v>
      </c>
      <c r="EO96" s="188">
        <v>0</v>
      </c>
      <c r="EP96" s="188">
        <v>0</v>
      </c>
      <c r="EQ96" s="188">
        <v>4621</v>
      </c>
      <c r="ER96" s="188">
        <v>602</v>
      </c>
      <c r="ES96" s="188">
        <v>0</v>
      </c>
      <c r="ET96" s="188">
        <v>0</v>
      </c>
      <c r="EU96" s="188">
        <v>1766</v>
      </c>
      <c r="EV96" s="188">
        <v>0</v>
      </c>
      <c r="EW96" s="188">
        <v>0</v>
      </c>
      <c r="EX96" s="188">
        <v>0</v>
      </c>
      <c r="EZ96" s="188">
        <v>0</v>
      </c>
      <c r="FA96" s="188">
        <v>0</v>
      </c>
      <c r="FB96" s="188">
        <v>4883</v>
      </c>
      <c r="FC96" s="188">
        <v>1608</v>
      </c>
      <c r="FD96" s="188">
        <v>0</v>
      </c>
      <c r="FE96" s="188">
        <v>0</v>
      </c>
      <c r="FF96" s="188">
        <v>1072</v>
      </c>
      <c r="FG96" s="188">
        <v>0</v>
      </c>
      <c r="FH96" s="188">
        <v>0</v>
      </c>
      <c r="FI96" s="188">
        <v>0</v>
      </c>
      <c r="FK96" s="188">
        <v>0</v>
      </c>
      <c r="FL96" s="188">
        <v>0</v>
      </c>
      <c r="FM96" s="188">
        <v>5595</v>
      </c>
      <c r="FN96" s="188">
        <v>1702</v>
      </c>
      <c r="FO96" s="188">
        <v>0</v>
      </c>
      <c r="FP96" s="188">
        <v>0</v>
      </c>
      <c r="FQ96" s="188">
        <v>1119</v>
      </c>
      <c r="FR96" s="188">
        <v>0</v>
      </c>
      <c r="FS96" s="188">
        <v>0</v>
      </c>
      <c r="FT96" s="188">
        <v>0</v>
      </c>
      <c r="FV96" s="188">
        <v>0</v>
      </c>
      <c r="FW96" s="188">
        <v>0</v>
      </c>
      <c r="FX96" s="188">
        <v>1184</v>
      </c>
      <c r="FY96" s="188">
        <v>608</v>
      </c>
      <c r="FZ96" s="188">
        <v>0</v>
      </c>
      <c r="GA96" s="188">
        <v>0</v>
      </c>
      <c r="GB96" s="188">
        <v>1491</v>
      </c>
      <c r="GC96" s="188">
        <v>0</v>
      </c>
      <c r="GD96" s="188">
        <v>0</v>
      </c>
      <c r="GE96" s="188">
        <v>0</v>
      </c>
      <c r="GG96" s="188">
        <v>0</v>
      </c>
      <c r="GH96" s="188">
        <v>0</v>
      </c>
      <c r="GI96" s="188">
        <v>7300</v>
      </c>
      <c r="GJ96" s="188">
        <v>993</v>
      </c>
      <c r="GK96" s="188">
        <v>0</v>
      </c>
      <c r="GL96" s="188">
        <v>0</v>
      </c>
      <c r="GM96" s="188">
        <v>1334</v>
      </c>
      <c r="GN96" s="188">
        <v>0</v>
      </c>
      <c r="GO96" s="188">
        <v>0</v>
      </c>
      <c r="GP96" s="188">
        <v>0</v>
      </c>
      <c r="GR96" s="188">
        <v>0</v>
      </c>
      <c r="GS96" s="188">
        <v>0</v>
      </c>
      <c r="GT96" s="188">
        <v>1672</v>
      </c>
      <c r="GU96" s="188">
        <v>687</v>
      </c>
      <c r="GV96" s="188">
        <v>0</v>
      </c>
      <c r="GW96" s="188">
        <v>0</v>
      </c>
      <c r="GX96" s="188">
        <v>1605</v>
      </c>
      <c r="GY96" s="188">
        <v>0</v>
      </c>
      <c r="GZ96" s="188">
        <v>0</v>
      </c>
      <c r="HA96" s="188">
        <v>0</v>
      </c>
      <c r="HC96" s="188">
        <v>0</v>
      </c>
      <c r="HD96" s="188">
        <v>0</v>
      </c>
      <c r="HE96" s="188">
        <v>1426</v>
      </c>
      <c r="HF96" s="188">
        <v>543</v>
      </c>
      <c r="HG96" s="188">
        <v>0</v>
      </c>
      <c r="HH96" s="188">
        <v>0</v>
      </c>
      <c r="HI96" s="188">
        <v>2326</v>
      </c>
      <c r="HJ96" s="188">
        <v>0</v>
      </c>
      <c r="HK96" s="188">
        <v>0</v>
      </c>
      <c r="HL96" s="188">
        <v>0</v>
      </c>
      <c r="HN96" s="188">
        <v>0</v>
      </c>
      <c r="HO96" s="188">
        <v>0</v>
      </c>
      <c r="HP96" s="188">
        <v>1150</v>
      </c>
      <c r="HQ96" s="188">
        <v>312</v>
      </c>
      <c r="HR96" s="188">
        <v>0</v>
      </c>
      <c r="HS96" s="188">
        <v>0</v>
      </c>
      <c r="HT96" s="188">
        <v>2132</v>
      </c>
      <c r="HU96" s="188">
        <v>0</v>
      </c>
      <c r="HV96" s="188">
        <v>0</v>
      </c>
      <c r="HW96" s="188">
        <v>0</v>
      </c>
      <c r="HY96" s="188">
        <v>0</v>
      </c>
      <c r="HZ96" s="188">
        <v>0</v>
      </c>
      <c r="IA96" s="188">
        <v>6050</v>
      </c>
      <c r="IB96" s="188">
        <v>1776</v>
      </c>
      <c r="IC96" s="188">
        <v>0</v>
      </c>
      <c r="ID96" s="188">
        <v>0</v>
      </c>
      <c r="IE96" s="188">
        <v>1389</v>
      </c>
      <c r="IF96" s="188">
        <v>0</v>
      </c>
      <c r="IG96" s="188">
        <v>0</v>
      </c>
      <c r="IH96" s="188">
        <v>0</v>
      </c>
      <c r="IJ96" s="188">
        <v>0</v>
      </c>
      <c r="IK96" s="188">
        <v>0</v>
      </c>
      <c r="IL96" s="188">
        <v>991</v>
      </c>
      <c r="IM96" s="188">
        <v>572</v>
      </c>
      <c r="IN96" s="188">
        <v>0</v>
      </c>
      <c r="IO96" s="188">
        <v>0</v>
      </c>
      <c r="IP96" s="188">
        <v>2139</v>
      </c>
      <c r="IQ96" s="188">
        <v>0</v>
      </c>
      <c r="IR96" s="188">
        <v>0</v>
      </c>
      <c r="IS96" s="188">
        <v>0</v>
      </c>
      <c r="IU96" s="188">
        <v>0</v>
      </c>
      <c r="IV96" s="188">
        <v>0</v>
      </c>
      <c r="IW96" s="188">
        <v>5995</v>
      </c>
      <c r="IX96" s="188">
        <v>1093</v>
      </c>
      <c r="IY96" s="188">
        <v>0</v>
      </c>
      <c r="IZ96" s="188">
        <v>0</v>
      </c>
      <c r="JA96" s="188">
        <v>1401</v>
      </c>
      <c r="JB96" s="188">
        <v>0</v>
      </c>
      <c r="JC96" s="188">
        <v>0</v>
      </c>
      <c r="JD96" s="188">
        <v>0</v>
      </c>
      <c r="JF96" s="188">
        <v>0</v>
      </c>
      <c r="JG96" s="188">
        <v>0</v>
      </c>
      <c r="JH96" s="188">
        <v>6609</v>
      </c>
      <c r="JI96" s="188">
        <v>2742</v>
      </c>
      <c r="JJ96" s="188">
        <v>0</v>
      </c>
      <c r="JK96" s="188">
        <v>0</v>
      </c>
      <c r="JL96" s="188">
        <v>1109</v>
      </c>
      <c r="JM96" s="188">
        <v>0</v>
      </c>
      <c r="JN96" s="188">
        <v>0</v>
      </c>
      <c r="JO96" s="188">
        <v>0</v>
      </c>
      <c r="JQ96" s="188">
        <v>0</v>
      </c>
      <c r="JR96" s="188">
        <v>0</v>
      </c>
      <c r="JS96" s="188">
        <v>978</v>
      </c>
      <c r="JT96" s="188">
        <v>478</v>
      </c>
      <c r="JU96" s="188">
        <v>0</v>
      </c>
      <c r="JV96" s="188">
        <v>0</v>
      </c>
      <c r="JW96" s="188">
        <v>2405</v>
      </c>
      <c r="JX96" s="188">
        <v>0</v>
      </c>
      <c r="JY96" s="188">
        <v>0</v>
      </c>
      <c r="JZ96" s="188">
        <v>0</v>
      </c>
      <c r="KB96" s="188">
        <v>0</v>
      </c>
      <c r="KC96" s="188">
        <v>0</v>
      </c>
      <c r="KD96" s="188">
        <v>7930</v>
      </c>
      <c r="KE96" s="188">
        <v>1311</v>
      </c>
      <c r="KF96" s="188">
        <v>0</v>
      </c>
      <c r="KG96" s="188">
        <v>0</v>
      </c>
      <c r="KH96" s="188">
        <v>1297</v>
      </c>
      <c r="KI96" s="188">
        <v>0</v>
      </c>
      <c r="KJ96" s="188">
        <v>0</v>
      </c>
      <c r="KK96" s="188">
        <v>0</v>
      </c>
      <c r="KM96" s="188">
        <v>0</v>
      </c>
      <c r="KN96" s="188">
        <v>0</v>
      </c>
      <c r="KO96" s="188">
        <v>7032</v>
      </c>
      <c r="KP96" s="188">
        <v>1036</v>
      </c>
      <c r="KQ96" s="188">
        <v>0</v>
      </c>
      <c r="KR96" s="188">
        <v>0</v>
      </c>
      <c r="KS96" s="188">
        <v>1020</v>
      </c>
      <c r="KT96" s="188">
        <v>0</v>
      </c>
      <c r="KU96" s="188">
        <v>0</v>
      </c>
      <c r="KV96" s="188">
        <v>0</v>
      </c>
      <c r="KX96" s="188">
        <v>0</v>
      </c>
      <c r="KY96" s="188">
        <v>0</v>
      </c>
      <c r="KZ96" s="188">
        <v>1150</v>
      </c>
      <c r="LA96" s="188">
        <v>577</v>
      </c>
      <c r="LB96" s="188">
        <v>0</v>
      </c>
      <c r="LC96" s="188">
        <v>0</v>
      </c>
      <c r="LD96" s="188">
        <v>2238</v>
      </c>
      <c r="LE96" s="188">
        <v>0</v>
      </c>
      <c r="LF96" s="188">
        <v>0</v>
      </c>
      <c r="LG96" s="188">
        <v>0</v>
      </c>
      <c r="LI96" s="188">
        <v>0</v>
      </c>
      <c r="LJ96" s="188">
        <v>0</v>
      </c>
      <c r="LK96" s="188">
        <v>6293</v>
      </c>
      <c r="LL96" s="188">
        <v>955</v>
      </c>
      <c r="LM96" s="188">
        <v>0</v>
      </c>
      <c r="LN96" s="188">
        <v>0</v>
      </c>
      <c r="LO96" s="188">
        <v>1058</v>
      </c>
      <c r="LP96" s="188">
        <v>0</v>
      </c>
      <c r="LQ96" s="188">
        <v>0</v>
      </c>
      <c r="LR96" s="188">
        <v>0</v>
      </c>
      <c r="LT96" s="188">
        <v>0</v>
      </c>
      <c r="LU96" s="188">
        <v>0</v>
      </c>
      <c r="LV96" s="188">
        <v>1082</v>
      </c>
      <c r="LW96" s="188">
        <v>1521</v>
      </c>
      <c r="LX96" s="188">
        <v>0</v>
      </c>
      <c r="LY96" s="188">
        <v>0</v>
      </c>
      <c r="LZ96" s="188">
        <v>2314</v>
      </c>
      <c r="MA96" s="188">
        <v>0</v>
      </c>
      <c r="MB96" s="188">
        <v>0</v>
      </c>
      <c r="MC96" s="188">
        <v>0</v>
      </c>
    </row>
    <row r="97" spans="2:341">
      <c r="B97" s="208">
        <f t="shared" si="22"/>
        <v>0</v>
      </c>
      <c r="C97" s="208">
        <f t="shared" si="23"/>
        <v>0</v>
      </c>
      <c r="D97" s="208">
        <f t="shared" si="24"/>
        <v>3795.4</v>
      </c>
      <c r="E97" s="208">
        <f t="shared" si="25"/>
        <v>1101.0999999999999</v>
      </c>
      <c r="F97" s="208">
        <f t="shared" si="26"/>
        <v>0</v>
      </c>
      <c r="G97" s="208">
        <f t="shared" si="27"/>
        <v>0</v>
      </c>
      <c r="H97" s="208">
        <f t="shared" si="28"/>
        <v>1600.6666666666667</v>
      </c>
      <c r="I97" s="208">
        <f t="shared" si="29"/>
        <v>0</v>
      </c>
      <c r="J97" s="208">
        <f t="shared" si="30"/>
        <v>0</v>
      </c>
      <c r="K97" s="208">
        <f t="shared" si="31"/>
        <v>0</v>
      </c>
      <c r="M97" s="188">
        <v>0</v>
      </c>
      <c r="N97" s="188">
        <v>0</v>
      </c>
      <c r="O97" s="188">
        <v>1451</v>
      </c>
      <c r="P97" s="188">
        <v>1017</v>
      </c>
      <c r="Q97" s="188">
        <v>0</v>
      </c>
      <c r="R97" s="188">
        <v>0</v>
      </c>
      <c r="S97" s="188">
        <v>2201</v>
      </c>
      <c r="T97" s="188">
        <v>0</v>
      </c>
      <c r="U97" s="188">
        <v>0</v>
      </c>
      <c r="V97" s="188">
        <v>0</v>
      </c>
      <c r="X97" s="188">
        <v>0</v>
      </c>
      <c r="Y97" s="188">
        <v>0</v>
      </c>
      <c r="Z97" s="188">
        <v>1945</v>
      </c>
      <c r="AA97" s="188">
        <v>419</v>
      </c>
      <c r="AB97" s="188">
        <v>0</v>
      </c>
      <c r="AC97" s="188">
        <v>0</v>
      </c>
      <c r="AD97" s="188">
        <v>1202</v>
      </c>
      <c r="AE97" s="188">
        <v>0</v>
      </c>
      <c r="AF97" s="188">
        <v>0</v>
      </c>
      <c r="AG97" s="188">
        <v>0</v>
      </c>
      <c r="AI97" s="188">
        <v>0</v>
      </c>
      <c r="AJ97" s="188">
        <v>0</v>
      </c>
      <c r="AK97" s="188">
        <v>7940</v>
      </c>
      <c r="AL97" s="188">
        <v>1017</v>
      </c>
      <c r="AM97" s="188">
        <v>0</v>
      </c>
      <c r="AN97" s="188">
        <v>0</v>
      </c>
      <c r="AO97" s="188">
        <v>1004</v>
      </c>
      <c r="AP97" s="188">
        <v>0</v>
      </c>
      <c r="AQ97" s="188">
        <v>0</v>
      </c>
      <c r="AR97" s="188">
        <v>0</v>
      </c>
      <c r="AT97" s="188">
        <v>0</v>
      </c>
      <c r="AU97" s="188">
        <v>0</v>
      </c>
      <c r="AV97" s="188">
        <v>1271</v>
      </c>
      <c r="AW97" s="188">
        <v>775</v>
      </c>
      <c r="AX97" s="188">
        <v>0</v>
      </c>
      <c r="AY97" s="188">
        <v>0</v>
      </c>
      <c r="AZ97" s="188">
        <v>2411</v>
      </c>
      <c r="BA97" s="188">
        <v>0</v>
      </c>
      <c r="BB97" s="188">
        <v>0</v>
      </c>
      <c r="BC97" s="188">
        <v>0</v>
      </c>
      <c r="BE97" s="188">
        <v>0</v>
      </c>
      <c r="BF97" s="188">
        <v>0</v>
      </c>
      <c r="BG97" s="188">
        <v>6733</v>
      </c>
      <c r="BH97" s="188">
        <v>2199</v>
      </c>
      <c r="BI97" s="188">
        <v>0</v>
      </c>
      <c r="BJ97" s="188">
        <v>0</v>
      </c>
      <c r="BK97" s="188">
        <v>1382</v>
      </c>
      <c r="BL97" s="188">
        <v>0</v>
      </c>
      <c r="BM97" s="188">
        <v>0</v>
      </c>
      <c r="BN97" s="188">
        <v>0</v>
      </c>
      <c r="BP97" s="188">
        <v>0</v>
      </c>
      <c r="BQ97" s="188">
        <v>0</v>
      </c>
      <c r="BR97" s="188">
        <v>657</v>
      </c>
      <c r="BS97" s="188">
        <v>593</v>
      </c>
      <c r="BT97" s="188">
        <v>0</v>
      </c>
      <c r="BU97" s="188">
        <v>0</v>
      </c>
      <c r="BV97" s="188">
        <v>2273</v>
      </c>
      <c r="BW97" s="188">
        <v>0</v>
      </c>
      <c r="BX97" s="188">
        <v>0</v>
      </c>
      <c r="BY97" s="188">
        <v>0</v>
      </c>
      <c r="CA97" s="188">
        <v>0</v>
      </c>
      <c r="CB97" s="188">
        <v>0</v>
      </c>
      <c r="CC97" s="188">
        <v>8128</v>
      </c>
      <c r="CD97" s="188">
        <v>1491</v>
      </c>
      <c r="CE97" s="188">
        <v>0</v>
      </c>
      <c r="CF97" s="188">
        <v>0</v>
      </c>
      <c r="CG97" s="188">
        <v>1088</v>
      </c>
      <c r="CH97" s="188">
        <v>0</v>
      </c>
      <c r="CI97" s="188">
        <v>0</v>
      </c>
      <c r="CJ97" s="188">
        <v>0</v>
      </c>
      <c r="CL97" s="188">
        <v>0</v>
      </c>
      <c r="CM97" s="188">
        <v>0</v>
      </c>
      <c r="CN97" s="188">
        <v>6395</v>
      </c>
      <c r="CO97" s="188">
        <v>2312</v>
      </c>
      <c r="CP97" s="188">
        <v>0</v>
      </c>
      <c r="CQ97" s="188">
        <v>0</v>
      </c>
      <c r="CR97" s="188">
        <v>1117</v>
      </c>
      <c r="CS97" s="188">
        <v>0</v>
      </c>
      <c r="CT97" s="188">
        <v>0</v>
      </c>
      <c r="CU97" s="188">
        <v>0</v>
      </c>
      <c r="CW97" s="188">
        <v>0</v>
      </c>
      <c r="CX97" s="188">
        <v>0</v>
      </c>
      <c r="CY97" s="188">
        <v>2273</v>
      </c>
      <c r="CZ97" s="188">
        <v>958</v>
      </c>
      <c r="DA97" s="188">
        <v>0</v>
      </c>
      <c r="DB97" s="188">
        <v>0</v>
      </c>
      <c r="DC97" s="188">
        <v>2479</v>
      </c>
      <c r="DD97" s="188">
        <v>0</v>
      </c>
      <c r="DE97" s="188">
        <v>0</v>
      </c>
      <c r="DF97" s="188">
        <v>0</v>
      </c>
      <c r="DH97" s="188">
        <v>0</v>
      </c>
      <c r="DI97" s="188">
        <v>0</v>
      </c>
      <c r="DJ97" s="188">
        <v>2280</v>
      </c>
      <c r="DK97" s="188">
        <v>1015</v>
      </c>
      <c r="DL97" s="188">
        <v>0</v>
      </c>
      <c r="DM97" s="188">
        <v>0</v>
      </c>
      <c r="DN97" s="188">
        <f t="shared" si="32"/>
        <v>0</v>
      </c>
      <c r="DO97" s="188">
        <v>0</v>
      </c>
      <c r="DP97" s="188">
        <v>0</v>
      </c>
      <c r="DQ97" s="188">
        <v>0</v>
      </c>
      <c r="DS97" s="188">
        <v>0</v>
      </c>
      <c r="DT97" s="188">
        <v>0</v>
      </c>
      <c r="DU97" s="188">
        <v>1255</v>
      </c>
      <c r="DV97" s="188">
        <v>746</v>
      </c>
      <c r="DW97" s="188">
        <v>0</v>
      </c>
      <c r="DX97" s="188">
        <v>0</v>
      </c>
      <c r="DY97" s="188">
        <v>1266</v>
      </c>
      <c r="DZ97" s="188">
        <v>0</v>
      </c>
      <c r="EA97" s="188">
        <v>0</v>
      </c>
      <c r="EB97" s="188">
        <v>0</v>
      </c>
      <c r="ED97" s="188">
        <v>0</v>
      </c>
      <c r="EE97" s="188">
        <v>0</v>
      </c>
      <c r="EF97" s="188">
        <v>998</v>
      </c>
      <c r="EG97" s="188">
        <v>723</v>
      </c>
      <c r="EH97" s="188">
        <v>0</v>
      </c>
      <c r="EI97" s="188">
        <v>0</v>
      </c>
      <c r="EJ97" s="188">
        <v>2408</v>
      </c>
      <c r="EK97" s="188">
        <v>0</v>
      </c>
      <c r="EL97" s="188">
        <v>0</v>
      </c>
      <c r="EM97" s="188">
        <v>0</v>
      </c>
      <c r="EO97" s="188">
        <v>0</v>
      </c>
      <c r="EP97" s="188">
        <v>0</v>
      </c>
      <c r="EQ97" s="188">
        <v>4688</v>
      </c>
      <c r="ER97" s="188">
        <v>665</v>
      </c>
      <c r="ES97" s="188">
        <v>0</v>
      </c>
      <c r="ET97" s="188">
        <v>0</v>
      </c>
      <c r="EU97" s="188">
        <v>1733</v>
      </c>
      <c r="EV97" s="188">
        <v>0</v>
      </c>
      <c r="EW97" s="188">
        <v>0</v>
      </c>
      <c r="EX97" s="188">
        <v>0</v>
      </c>
      <c r="EZ97" s="188">
        <v>0</v>
      </c>
      <c r="FA97" s="188">
        <v>0</v>
      </c>
      <c r="FB97" s="188">
        <v>4879</v>
      </c>
      <c r="FC97" s="188">
        <v>1627</v>
      </c>
      <c r="FD97" s="188">
        <v>0</v>
      </c>
      <c r="FE97" s="188">
        <v>0</v>
      </c>
      <c r="FF97" s="188">
        <v>1088</v>
      </c>
      <c r="FG97" s="188">
        <v>0</v>
      </c>
      <c r="FH97" s="188">
        <v>0</v>
      </c>
      <c r="FI97" s="188">
        <v>0</v>
      </c>
      <c r="FK97" s="188">
        <v>0</v>
      </c>
      <c r="FL97" s="188">
        <v>0</v>
      </c>
      <c r="FM97" s="188">
        <v>5669</v>
      </c>
      <c r="FN97" s="188">
        <v>1792</v>
      </c>
      <c r="FO97" s="188">
        <v>0</v>
      </c>
      <c r="FP97" s="188">
        <v>0</v>
      </c>
      <c r="FQ97" s="188">
        <v>1116</v>
      </c>
      <c r="FR97" s="188">
        <v>0</v>
      </c>
      <c r="FS97" s="188">
        <v>0</v>
      </c>
      <c r="FT97" s="188">
        <v>0</v>
      </c>
      <c r="FV97" s="188">
        <v>0</v>
      </c>
      <c r="FW97" s="188">
        <v>0</v>
      </c>
      <c r="FX97" s="188">
        <v>1223</v>
      </c>
      <c r="FY97" s="188">
        <v>704</v>
      </c>
      <c r="FZ97" s="188">
        <v>0</v>
      </c>
      <c r="GA97" s="188">
        <v>0</v>
      </c>
      <c r="GB97" s="188">
        <v>1496</v>
      </c>
      <c r="GC97" s="188">
        <v>0</v>
      </c>
      <c r="GD97" s="188">
        <v>0</v>
      </c>
      <c r="GE97" s="188">
        <v>0</v>
      </c>
      <c r="GG97" s="188">
        <v>0</v>
      </c>
      <c r="GH97" s="188">
        <v>0</v>
      </c>
      <c r="GI97" s="188">
        <v>7323</v>
      </c>
      <c r="GJ97" s="188">
        <v>1080</v>
      </c>
      <c r="GK97" s="188">
        <v>0</v>
      </c>
      <c r="GL97" s="188">
        <v>0</v>
      </c>
      <c r="GM97" s="188">
        <v>1311</v>
      </c>
      <c r="GN97" s="188">
        <v>0</v>
      </c>
      <c r="GO97" s="188">
        <v>0</v>
      </c>
      <c r="GP97" s="188">
        <v>0</v>
      </c>
      <c r="GR97" s="188">
        <v>0</v>
      </c>
      <c r="GS97" s="188">
        <v>0</v>
      </c>
      <c r="GT97" s="188">
        <v>1715</v>
      </c>
      <c r="GU97" s="188">
        <v>891</v>
      </c>
      <c r="GV97" s="188">
        <v>0</v>
      </c>
      <c r="GW97" s="188">
        <v>0</v>
      </c>
      <c r="GX97" s="188">
        <v>1597</v>
      </c>
      <c r="GY97" s="188">
        <v>0</v>
      </c>
      <c r="GZ97" s="188">
        <v>0</v>
      </c>
      <c r="HA97" s="188">
        <v>0</v>
      </c>
      <c r="HC97" s="188">
        <v>0</v>
      </c>
      <c r="HD97" s="188">
        <v>0</v>
      </c>
      <c r="HE97" s="188">
        <v>1394</v>
      </c>
      <c r="HF97" s="188">
        <v>560</v>
      </c>
      <c r="HG97" s="188">
        <v>0</v>
      </c>
      <c r="HH97" s="188">
        <v>0</v>
      </c>
      <c r="HI97" s="188">
        <v>2346</v>
      </c>
      <c r="HJ97" s="188">
        <v>0</v>
      </c>
      <c r="HK97" s="188">
        <v>0</v>
      </c>
      <c r="HL97" s="188">
        <v>0</v>
      </c>
      <c r="HN97" s="188">
        <v>0</v>
      </c>
      <c r="HO97" s="188">
        <v>0</v>
      </c>
      <c r="HP97" s="188">
        <v>1109</v>
      </c>
      <c r="HQ97" s="188">
        <v>313</v>
      </c>
      <c r="HR97" s="188">
        <v>0</v>
      </c>
      <c r="HS97" s="188">
        <v>0</v>
      </c>
      <c r="HT97" s="188">
        <v>2136</v>
      </c>
      <c r="HU97" s="188">
        <v>0</v>
      </c>
      <c r="HV97" s="188">
        <v>0</v>
      </c>
      <c r="HW97" s="188">
        <v>0</v>
      </c>
      <c r="HY97" s="188">
        <v>0</v>
      </c>
      <c r="HZ97" s="188">
        <v>0</v>
      </c>
      <c r="IA97" s="188">
        <v>6228</v>
      </c>
      <c r="IB97" s="188">
        <v>1725</v>
      </c>
      <c r="IC97" s="188">
        <v>0</v>
      </c>
      <c r="ID97" s="188">
        <v>0</v>
      </c>
      <c r="IE97" s="188">
        <v>1395</v>
      </c>
      <c r="IF97" s="188">
        <v>0</v>
      </c>
      <c r="IG97" s="188">
        <v>0</v>
      </c>
      <c r="IH97" s="188">
        <v>0</v>
      </c>
      <c r="IJ97" s="188">
        <v>0</v>
      </c>
      <c r="IK97" s="188">
        <v>0</v>
      </c>
      <c r="IL97" s="188">
        <v>993</v>
      </c>
      <c r="IM97" s="188">
        <v>553</v>
      </c>
      <c r="IN97" s="188">
        <v>0</v>
      </c>
      <c r="IO97" s="188">
        <v>0</v>
      </c>
      <c r="IP97" s="188">
        <v>2136</v>
      </c>
      <c r="IQ97" s="188">
        <v>0</v>
      </c>
      <c r="IR97" s="188">
        <v>0</v>
      </c>
      <c r="IS97" s="188">
        <v>0</v>
      </c>
      <c r="IU97" s="188">
        <v>0</v>
      </c>
      <c r="IV97" s="188">
        <v>0</v>
      </c>
      <c r="IW97" s="188">
        <v>6094</v>
      </c>
      <c r="IX97" s="188">
        <v>1164</v>
      </c>
      <c r="IY97" s="188">
        <v>0</v>
      </c>
      <c r="IZ97" s="188">
        <v>0</v>
      </c>
      <c r="JA97" s="188">
        <v>1400</v>
      </c>
      <c r="JB97" s="188">
        <v>0</v>
      </c>
      <c r="JC97" s="188">
        <v>0</v>
      </c>
      <c r="JD97" s="188">
        <v>0</v>
      </c>
      <c r="JF97" s="188">
        <v>0</v>
      </c>
      <c r="JG97" s="188">
        <v>0</v>
      </c>
      <c r="JH97" s="188">
        <v>6679</v>
      </c>
      <c r="JI97" s="188">
        <v>2775</v>
      </c>
      <c r="JJ97" s="188">
        <v>0</v>
      </c>
      <c r="JK97" s="188">
        <v>0</v>
      </c>
      <c r="JL97" s="188">
        <v>1105</v>
      </c>
      <c r="JM97" s="188">
        <v>0</v>
      </c>
      <c r="JN97" s="188">
        <v>0</v>
      </c>
      <c r="JO97" s="188">
        <v>0</v>
      </c>
      <c r="JQ97" s="188">
        <v>0</v>
      </c>
      <c r="JR97" s="188">
        <v>0</v>
      </c>
      <c r="JS97" s="188">
        <v>986</v>
      </c>
      <c r="JT97" s="188">
        <v>507</v>
      </c>
      <c r="JU97" s="188">
        <v>0</v>
      </c>
      <c r="JV97" s="188">
        <v>0</v>
      </c>
      <c r="JW97" s="188">
        <v>2403</v>
      </c>
      <c r="JX97" s="188">
        <v>0</v>
      </c>
      <c r="JY97" s="188">
        <v>0</v>
      </c>
      <c r="JZ97" s="188">
        <v>0</v>
      </c>
      <c r="KB97" s="188">
        <v>0</v>
      </c>
      <c r="KC97" s="188">
        <v>0</v>
      </c>
      <c r="KD97" s="188">
        <v>7952</v>
      </c>
      <c r="KE97" s="188">
        <v>1477</v>
      </c>
      <c r="KF97" s="188">
        <v>0</v>
      </c>
      <c r="KG97" s="188">
        <v>0</v>
      </c>
      <c r="KH97" s="188">
        <v>1291</v>
      </c>
      <c r="KI97" s="188">
        <v>0</v>
      </c>
      <c r="KJ97" s="188">
        <v>0</v>
      </c>
      <c r="KK97" s="188">
        <v>0</v>
      </c>
      <c r="KM97" s="188">
        <v>0</v>
      </c>
      <c r="KN97" s="188">
        <v>0</v>
      </c>
      <c r="KO97" s="188">
        <v>7086</v>
      </c>
      <c r="KP97" s="188">
        <v>996</v>
      </c>
      <c r="KQ97" s="188">
        <v>0</v>
      </c>
      <c r="KR97" s="188">
        <v>0</v>
      </c>
      <c r="KS97" s="188">
        <v>1021</v>
      </c>
      <c r="KT97" s="188">
        <v>0</v>
      </c>
      <c r="KU97" s="188">
        <v>0</v>
      </c>
      <c r="KV97" s="188">
        <v>0</v>
      </c>
      <c r="KX97" s="188">
        <v>0</v>
      </c>
      <c r="KY97" s="188">
        <v>0</v>
      </c>
      <c r="KZ97" s="188">
        <v>1085</v>
      </c>
      <c r="LA97" s="188">
        <v>501</v>
      </c>
      <c r="LB97" s="188">
        <v>0</v>
      </c>
      <c r="LC97" s="188">
        <v>0</v>
      </c>
      <c r="LD97" s="188">
        <v>2236</v>
      </c>
      <c r="LE97" s="188">
        <v>0</v>
      </c>
      <c r="LF97" s="188">
        <v>0</v>
      </c>
      <c r="LG97" s="188">
        <v>0</v>
      </c>
      <c r="LI97" s="188">
        <v>0</v>
      </c>
      <c r="LJ97" s="188">
        <v>0</v>
      </c>
      <c r="LK97" s="188">
        <v>6289</v>
      </c>
      <c r="LL97" s="188">
        <v>949</v>
      </c>
      <c r="LM97" s="188">
        <v>0</v>
      </c>
      <c r="LN97" s="188">
        <v>0</v>
      </c>
      <c r="LO97" s="188">
        <v>1056</v>
      </c>
      <c r="LP97" s="188">
        <v>0</v>
      </c>
      <c r="LQ97" s="188">
        <v>0</v>
      </c>
      <c r="LR97" s="188">
        <v>0</v>
      </c>
      <c r="LT97" s="188">
        <v>0</v>
      </c>
      <c r="LU97" s="188">
        <v>0</v>
      </c>
      <c r="LV97" s="188">
        <v>1144</v>
      </c>
      <c r="LW97" s="188">
        <v>1489</v>
      </c>
      <c r="LX97" s="188">
        <v>0</v>
      </c>
      <c r="LY97" s="188">
        <v>0</v>
      </c>
      <c r="LZ97" s="188">
        <v>2323</v>
      </c>
      <c r="MA97" s="188">
        <v>0</v>
      </c>
      <c r="MB97" s="188">
        <v>0</v>
      </c>
      <c r="MC97" s="188">
        <v>0</v>
      </c>
    </row>
    <row r="98" spans="2:341">
      <c r="B98" s="208">
        <f t="shared" si="22"/>
        <v>0</v>
      </c>
      <c r="C98" s="208">
        <f t="shared" si="23"/>
        <v>0</v>
      </c>
      <c r="D98" s="208">
        <f t="shared" si="24"/>
        <v>3790.8666666666668</v>
      </c>
      <c r="E98" s="208">
        <f t="shared" si="25"/>
        <v>1106.8666666666666</v>
      </c>
      <c r="F98" s="208">
        <f t="shared" si="26"/>
        <v>0</v>
      </c>
      <c r="G98" s="208">
        <f t="shared" si="27"/>
        <v>0</v>
      </c>
      <c r="H98" s="208">
        <f t="shared" si="28"/>
        <v>1597.1</v>
      </c>
      <c r="I98" s="208">
        <f t="shared" si="29"/>
        <v>0</v>
      </c>
      <c r="J98" s="208">
        <f t="shared" si="30"/>
        <v>0</v>
      </c>
      <c r="K98" s="208">
        <f t="shared" si="31"/>
        <v>0</v>
      </c>
      <c r="M98" s="188">
        <v>0</v>
      </c>
      <c r="N98" s="188">
        <v>0</v>
      </c>
      <c r="O98" s="188">
        <v>1472</v>
      </c>
      <c r="P98" s="188">
        <v>1036</v>
      </c>
      <c r="Q98" s="188">
        <v>0</v>
      </c>
      <c r="R98" s="188">
        <v>0</v>
      </c>
      <c r="S98" s="188">
        <v>2184</v>
      </c>
      <c r="T98" s="188">
        <v>0</v>
      </c>
      <c r="U98" s="188">
        <v>0</v>
      </c>
      <c r="V98" s="188">
        <v>0</v>
      </c>
      <c r="X98" s="188">
        <v>0</v>
      </c>
      <c r="Y98" s="188">
        <v>0</v>
      </c>
      <c r="Z98" s="188">
        <v>1920</v>
      </c>
      <c r="AA98" s="188">
        <v>478</v>
      </c>
      <c r="AB98" s="188">
        <v>0</v>
      </c>
      <c r="AC98" s="188">
        <v>0</v>
      </c>
      <c r="AD98" s="188">
        <v>1202</v>
      </c>
      <c r="AE98" s="188">
        <v>0</v>
      </c>
      <c r="AF98" s="188">
        <v>0</v>
      </c>
      <c r="AG98" s="188">
        <v>0</v>
      </c>
      <c r="AI98" s="188">
        <v>0</v>
      </c>
      <c r="AJ98" s="188">
        <v>0</v>
      </c>
      <c r="AK98" s="188">
        <v>7852</v>
      </c>
      <c r="AL98" s="188">
        <v>992</v>
      </c>
      <c r="AM98" s="188">
        <v>0</v>
      </c>
      <c r="AN98" s="188">
        <v>0</v>
      </c>
      <c r="AO98" s="188">
        <v>1004</v>
      </c>
      <c r="AP98" s="188">
        <v>0</v>
      </c>
      <c r="AQ98" s="188">
        <v>0</v>
      </c>
      <c r="AR98" s="188">
        <v>0</v>
      </c>
      <c r="AT98" s="188">
        <v>0</v>
      </c>
      <c r="AU98" s="188">
        <v>0</v>
      </c>
      <c r="AV98" s="188">
        <v>1211</v>
      </c>
      <c r="AW98" s="188">
        <v>789</v>
      </c>
      <c r="AX98" s="188">
        <v>0</v>
      </c>
      <c r="AY98" s="188">
        <v>0</v>
      </c>
      <c r="AZ98" s="188">
        <v>2403</v>
      </c>
      <c r="BA98" s="188">
        <v>0</v>
      </c>
      <c r="BB98" s="188">
        <v>0</v>
      </c>
      <c r="BC98" s="188">
        <v>0</v>
      </c>
      <c r="BE98" s="188">
        <v>0</v>
      </c>
      <c r="BF98" s="188">
        <v>0</v>
      </c>
      <c r="BG98" s="188">
        <v>6717</v>
      </c>
      <c r="BH98" s="188">
        <v>2197</v>
      </c>
      <c r="BI98" s="188">
        <v>0</v>
      </c>
      <c r="BJ98" s="188">
        <v>0</v>
      </c>
      <c r="BK98" s="188">
        <v>1382</v>
      </c>
      <c r="BL98" s="188">
        <v>0</v>
      </c>
      <c r="BM98" s="188">
        <v>0</v>
      </c>
      <c r="BN98" s="188">
        <v>0</v>
      </c>
      <c r="BP98" s="188">
        <v>0</v>
      </c>
      <c r="BQ98" s="188">
        <v>0</v>
      </c>
      <c r="BR98" s="188">
        <v>701</v>
      </c>
      <c r="BS98" s="188">
        <v>767</v>
      </c>
      <c r="BT98" s="188">
        <v>0</v>
      </c>
      <c r="BU98" s="188">
        <v>0</v>
      </c>
      <c r="BV98" s="188">
        <v>2251</v>
      </c>
      <c r="BW98" s="188">
        <v>0</v>
      </c>
      <c r="BX98" s="188">
        <v>0</v>
      </c>
      <c r="BY98" s="188">
        <v>0</v>
      </c>
      <c r="CA98" s="188">
        <v>0</v>
      </c>
      <c r="CB98" s="188">
        <v>0</v>
      </c>
      <c r="CC98" s="188">
        <v>8156</v>
      </c>
      <c r="CD98" s="188">
        <v>1498</v>
      </c>
      <c r="CE98" s="188">
        <v>0</v>
      </c>
      <c r="CF98" s="188">
        <v>0</v>
      </c>
      <c r="CG98" s="188">
        <v>1088</v>
      </c>
      <c r="CH98" s="188">
        <v>0</v>
      </c>
      <c r="CI98" s="188">
        <v>0</v>
      </c>
      <c r="CJ98" s="188">
        <v>0</v>
      </c>
      <c r="CL98" s="188">
        <v>0</v>
      </c>
      <c r="CM98" s="188">
        <v>0</v>
      </c>
      <c r="CN98" s="188">
        <v>6365</v>
      </c>
      <c r="CO98" s="188">
        <v>2290</v>
      </c>
      <c r="CP98" s="188">
        <v>0</v>
      </c>
      <c r="CQ98" s="188">
        <v>0</v>
      </c>
      <c r="CR98" s="188">
        <v>1117</v>
      </c>
      <c r="CS98" s="188">
        <v>0</v>
      </c>
      <c r="CT98" s="188">
        <v>0</v>
      </c>
      <c r="CU98" s="188">
        <v>0</v>
      </c>
      <c r="CW98" s="188">
        <v>0</v>
      </c>
      <c r="CX98" s="188">
        <v>0</v>
      </c>
      <c r="CY98" s="188">
        <v>2187</v>
      </c>
      <c r="CZ98" s="188">
        <v>870</v>
      </c>
      <c r="DA98" s="188">
        <v>0</v>
      </c>
      <c r="DB98" s="188">
        <v>0</v>
      </c>
      <c r="DC98" s="188">
        <v>2469</v>
      </c>
      <c r="DD98" s="188">
        <v>0</v>
      </c>
      <c r="DE98" s="188">
        <v>0</v>
      </c>
      <c r="DF98" s="188">
        <v>0</v>
      </c>
      <c r="DH98" s="188">
        <v>0</v>
      </c>
      <c r="DI98" s="188">
        <v>0</v>
      </c>
      <c r="DJ98" s="188">
        <v>2245</v>
      </c>
      <c r="DK98" s="188">
        <v>998</v>
      </c>
      <c r="DL98" s="188">
        <v>0</v>
      </c>
      <c r="DM98" s="188">
        <v>0</v>
      </c>
      <c r="DN98" s="188">
        <f t="shared" si="32"/>
        <v>0</v>
      </c>
      <c r="DO98" s="188">
        <v>0</v>
      </c>
      <c r="DP98" s="188">
        <v>0</v>
      </c>
      <c r="DQ98" s="188">
        <v>0</v>
      </c>
      <c r="DS98" s="188">
        <v>0</v>
      </c>
      <c r="DT98" s="188">
        <v>0</v>
      </c>
      <c r="DU98" s="188">
        <v>1273</v>
      </c>
      <c r="DV98" s="188">
        <v>746</v>
      </c>
      <c r="DW98" s="188">
        <v>0</v>
      </c>
      <c r="DX98" s="188">
        <v>0</v>
      </c>
      <c r="DY98" s="188">
        <v>1266</v>
      </c>
      <c r="DZ98" s="188">
        <v>0</v>
      </c>
      <c r="EA98" s="188">
        <v>0</v>
      </c>
      <c r="EB98" s="188">
        <v>0</v>
      </c>
      <c r="ED98" s="188">
        <v>0</v>
      </c>
      <c r="EE98" s="188">
        <v>0</v>
      </c>
      <c r="EF98" s="188">
        <v>984</v>
      </c>
      <c r="EG98" s="188">
        <v>701</v>
      </c>
      <c r="EH98" s="188">
        <v>0</v>
      </c>
      <c r="EI98" s="188">
        <v>0</v>
      </c>
      <c r="EJ98" s="188">
        <v>2399</v>
      </c>
      <c r="EK98" s="188">
        <v>0</v>
      </c>
      <c r="EL98" s="188">
        <v>0</v>
      </c>
      <c r="EM98" s="188">
        <v>0</v>
      </c>
      <c r="EO98" s="188">
        <v>0</v>
      </c>
      <c r="EP98" s="188">
        <v>0</v>
      </c>
      <c r="EQ98" s="188">
        <v>4674</v>
      </c>
      <c r="ER98" s="188">
        <v>670</v>
      </c>
      <c r="ES98" s="188">
        <v>0</v>
      </c>
      <c r="ET98" s="188">
        <v>0</v>
      </c>
      <c r="EU98" s="188">
        <v>1719</v>
      </c>
      <c r="EV98" s="188">
        <v>0</v>
      </c>
      <c r="EW98" s="188">
        <v>0</v>
      </c>
      <c r="EX98" s="188">
        <v>0</v>
      </c>
      <c r="EZ98" s="188">
        <v>0</v>
      </c>
      <c r="FA98" s="188">
        <v>0</v>
      </c>
      <c r="FB98" s="188">
        <v>4882</v>
      </c>
      <c r="FC98" s="188">
        <v>1628</v>
      </c>
      <c r="FD98" s="188">
        <v>0</v>
      </c>
      <c r="FE98" s="188">
        <v>0</v>
      </c>
      <c r="FF98" s="188">
        <v>1088</v>
      </c>
      <c r="FG98" s="188">
        <v>0</v>
      </c>
      <c r="FH98" s="188">
        <v>0</v>
      </c>
      <c r="FI98" s="188">
        <v>0</v>
      </c>
      <c r="FK98" s="188">
        <v>0</v>
      </c>
      <c r="FL98" s="188">
        <v>0</v>
      </c>
      <c r="FM98" s="188">
        <v>5694</v>
      </c>
      <c r="FN98" s="188">
        <v>1830</v>
      </c>
      <c r="FO98" s="188">
        <v>0</v>
      </c>
      <c r="FP98" s="188">
        <v>0</v>
      </c>
      <c r="FQ98" s="188">
        <v>1116</v>
      </c>
      <c r="FR98" s="188">
        <v>0</v>
      </c>
      <c r="FS98" s="188">
        <v>0</v>
      </c>
      <c r="FT98" s="188">
        <v>0</v>
      </c>
      <c r="FV98" s="188">
        <v>0</v>
      </c>
      <c r="FW98" s="188">
        <v>0</v>
      </c>
      <c r="FX98" s="188">
        <v>1251</v>
      </c>
      <c r="FY98" s="188">
        <v>709</v>
      </c>
      <c r="FZ98" s="188">
        <v>0</v>
      </c>
      <c r="GA98" s="188">
        <v>0</v>
      </c>
      <c r="GB98" s="188">
        <v>1496</v>
      </c>
      <c r="GC98" s="188">
        <v>0</v>
      </c>
      <c r="GD98" s="188">
        <v>0</v>
      </c>
      <c r="GE98" s="188">
        <v>0</v>
      </c>
      <c r="GG98" s="188">
        <v>0</v>
      </c>
      <c r="GH98" s="188">
        <v>0</v>
      </c>
      <c r="GI98" s="188">
        <v>7318</v>
      </c>
      <c r="GJ98" s="188">
        <v>1097</v>
      </c>
      <c r="GK98" s="188">
        <v>0</v>
      </c>
      <c r="GL98" s="188">
        <v>0</v>
      </c>
      <c r="GM98" s="188">
        <v>1311</v>
      </c>
      <c r="GN98" s="188">
        <v>0</v>
      </c>
      <c r="GO98" s="188">
        <v>0</v>
      </c>
      <c r="GP98" s="188">
        <v>0</v>
      </c>
      <c r="GR98" s="188">
        <v>0</v>
      </c>
      <c r="GS98" s="188">
        <v>0</v>
      </c>
      <c r="GT98" s="188">
        <v>1710</v>
      </c>
      <c r="GU98" s="188">
        <v>856</v>
      </c>
      <c r="GV98" s="188">
        <v>0</v>
      </c>
      <c r="GW98" s="188">
        <v>0</v>
      </c>
      <c r="GX98" s="188">
        <v>1605</v>
      </c>
      <c r="GY98" s="188">
        <v>0</v>
      </c>
      <c r="GZ98" s="188">
        <v>0</v>
      </c>
      <c r="HA98" s="188">
        <v>0</v>
      </c>
      <c r="HC98" s="188">
        <v>0</v>
      </c>
      <c r="HD98" s="188">
        <v>0</v>
      </c>
      <c r="HE98" s="188">
        <v>1399</v>
      </c>
      <c r="HF98" s="188">
        <v>536</v>
      </c>
      <c r="HG98" s="188">
        <v>0</v>
      </c>
      <c r="HH98" s="188">
        <v>0</v>
      </c>
      <c r="HI98" s="188">
        <v>2313</v>
      </c>
      <c r="HJ98" s="188">
        <v>0</v>
      </c>
      <c r="HK98" s="188">
        <v>0</v>
      </c>
      <c r="HL98" s="188">
        <v>0</v>
      </c>
      <c r="HN98" s="188">
        <v>0</v>
      </c>
      <c r="HO98" s="188">
        <v>0</v>
      </c>
      <c r="HP98" s="188">
        <v>1100</v>
      </c>
      <c r="HQ98" s="188">
        <v>308</v>
      </c>
      <c r="HR98" s="188">
        <v>0</v>
      </c>
      <c r="HS98" s="188">
        <v>0</v>
      </c>
      <c r="HT98" s="188">
        <v>2121</v>
      </c>
      <c r="HU98" s="188">
        <v>0</v>
      </c>
      <c r="HV98" s="188">
        <v>0</v>
      </c>
      <c r="HW98" s="188">
        <v>0</v>
      </c>
      <c r="HY98" s="188">
        <v>0</v>
      </c>
      <c r="HZ98" s="188">
        <v>0</v>
      </c>
      <c r="IA98" s="188">
        <v>6219</v>
      </c>
      <c r="IB98" s="188">
        <v>1713</v>
      </c>
      <c r="IC98" s="188">
        <v>0</v>
      </c>
      <c r="ID98" s="188">
        <v>0</v>
      </c>
      <c r="IE98" s="188">
        <v>1395</v>
      </c>
      <c r="IF98" s="188">
        <v>0</v>
      </c>
      <c r="IG98" s="188">
        <v>0</v>
      </c>
      <c r="IH98" s="188">
        <v>0</v>
      </c>
      <c r="IJ98" s="188">
        <v>0</v>
      </c>
      <c r="IK98" s="188">
        <v>0</v>
      </c>
      <c r="IL98" s="188">
        <v>969</v>
      </c>
      <c r="IM98" s="188">
        <v>558</v>
      </c>
      <c r="IN98" s="188">
        <v>0</v>
      </c>
      <c r="IO98" s="188">
        <v>0</v>
      </c>
      <c r="IP98" s="188">
        <v>2112</v>
      </c>
      <c r="IQ98" s="188">
        <v>0</v>
      </c>
      <c r="IR98" s="188">
        <v>0</v>
      </c>
      <c r="IS98" s="188">
        <v>0</v>
      </c>
      <c r="IU98" s="188">
        <v>0</v>
      </c>
      <c r="IV98" s="188">
        <v>0</v>
      </c>
      <c r="IW98" s="188">
        <v>6171</v>
      </c>
      <c r="IX98" s="188">
        <v>1183</v>
      </c>
      <c r="IY98" s="188">
        <v>0</v>
      </c>
      <c r="IZ98" s="188">
        <v>0</v>
      </c>
      <c r="JA98" s="188">
        <v>1400</v>
      </c>
      <c r="JB98" s="188">
        <v>0</v>
      </c>
      <c r="JC98" s="188">
        <v>0</v>
      </c>
      <c r="JD98" s="188">
        <v>0</v>
      </c>
      <c r="JF98" s="188">
        <v>0</v>
      </c>
      <c r="JG98" s="188">
        <v>0</v>
      </c>
      <c r="JH98" s="188">
        <v>6631</v>
      </c>
      <c r="JI98" s="188">
        <v>2748</v>
      </c>
      <c r="JJ98" s="188">
        <v>0</v>
      </c>
      <c r="JK98" s="188">
        <v>0</v>
      </c>
      <c r="JL98" s="188">
        <v>1105</v>
      </c>
      <c r="JM98" s="188">
        <v>0</v>
      </c>
      <c r="JN98" s="188">
        <v>0</v>
      </c>
      <c r="JO98" s="188">
        <v>0</v>
      </c>
      <c r="JQ98" s="188">
        <v>0</v>
      </c>
      <c r="JR98" s="188">
        <v>0</v>
      </c>
      <c r="JS98" s="188">
        <v>991</v>
      </c>
      <c r="JT98" s="188">
        <v>515</v>
      </c>
      <c r="JU98" s="188">
        <v>0</v>
      </c>
      <c r="JV98" s="188">
        <v>0</v>
      </c>
      <c r="JW98" s="188">
        <v>2375</v>
      </c>
      <c r="JX98" s="188">
        <v>0</v>
      </c>
      <c r="JY98" s="188">
        <v>0</v>
      </c>
      <c r="JZ98" s="188">
        <v>0</v>
      </c>
      <c r="KB98" s="188">
        <v>0</v>
      </c>
      <c r="KC98" s="188">
        <v>0</v>
      </c>
      <c r="KD98" s="188">
        <v>7968</v>
      </c>
      <c r="KE98" s="188">
        <v>1510</v>
      </c>
      <c r="KF98" s="188">
        <v>0</v>
      </c>
      <c r="KG98" s="188">
        <v>0</v>
      </c>
      <c r="KH98" s="188">
        <v>1291</v>
      </c>
      <c r="KI98" s="188">
        <v>0</v>
      </c>
      <c r="KJ98" s="188">
        <v>0</v>
      </c>
      <c r="KK98" s="188">
        <v>0</v>
      </c>
      <c r="KM98" s="188">
        <v>0</v>
      </c>
      <c r="KN98" s="188">
        <v>0</v>
      </c>
      <c r="KO98" s="188">
        <v>7117</v>
      </c>
      <c r="KP98" s="188">
        <v>1015</v>
      </c>
      <c r="KQ98" s="188">
        <v>0</v>
      </c>
      <c r="KR98" s="188">
        <v>0</v>
      </c>
      <c r="KS98" s="188">
        <v>1021</v>
      </c>
      <c r="KT98" s="188">
        <v>0</v>
      </c>
      <c r="KU98" s="188">
        <v>0</v>
      </c>
      <c r="KV98" s="188">
        <v>0</v>
      </c>
      <c r="KX98" s="188">
        <v>0</v>
      </c>
      <c r="KY98" s="188">
        <v>0</v>
      </c>
      <c r="KZ98" s="188">
        <v>1092</v>
      </c>
      <c r="LA98" s="188">
        <v>511</v>
      </c>
      <c r="LB98" s="188">
        <v>0</v>
      </c>
      <c r="LC98" s="188">
        <v>0</v>
      </c>
      <c r="LD98" s="188">
        <v>2272</v>
      </c>
      <c r="LE98" s="188">
        <v>0</v>
      </c>
      <c r="LF98" s="188">
        <v>0</v>
      </c>
      <c r="LG98" s="188">
        <v>0</v>
      </c>
      <c r="LI98" s="188">
        <v>0</v>
      </c>
      <c r="LJ98" s="188">
        <v>0</v>
      </c>
      <c r="LK98" s="188">
        <v>6276</v>
      </c>
      <c r="LL98" s="188">
        <v>962</v>
      </c>
      <c r="LM98" s="188">
        <v>0</v>
      </c>
      <c r="LN98" s="188">
        <v>0</v>
      </c>
      <c r="LO98" s="188">
        <v>1056</v>
      </c>
      <c r="LP98" s="188">
        <v>0</v>
      </c>
      <c r="LQ98" s="188">
        <v>0</v>
      </c>
      <c r="LR98" s="188">
        <v>0</v>
      </c>
      <c r="LT98" s="188">
        <v>0</v>
      </c>
      <c r="LU98" s="188">
        <v>0</v>
      </c>
      <c r="LV98" s="188">
        <v>1181</v>
      </c>
      <c r="LW98" s="188">
        <v>1495</v>
      </c>
      <c r="LX98" s="188">
        <v>0</v>
      </c>
      <c r="LY98" s="188">
        <v>0</v>
      </c>
      <c r="LZ98" s="188">
        <v>2352</v>
      </c>
      <c r="MA98" s="188">
        <v>0</v>
      </c>
      <c r="MB98" s="188">
        <v>0</v>
      </c>
      <c r="MC98" s="188">
        <v>0</v>
      </c>
    </row>
    <row r="99" spans="2:341">
      <c r="B99" s="208">
        <f t="shared" si="22"/>
        <v>0</v>
      </c>
      <c r="C99" s="208">
        <f t="shared" si="23"/>
        <v>0</v>
      </c>
      <c r="D99" s="208">
        <f t="shared" si="24"/>
        <v>3773.7</v>
      </c>
      <c r="E99" s="208">
        <f t="shared" si="25"/>
        <v>1094.1666666666667</v>
      </c>
      <c r="F99" s="208">
        <f t="shared" si="26"/>
        <v>0</v>
      </c>
      <c r="G99" s="208">
        <f t="shared" si="27"/>
        <v>0</v>
      </c>
      <c r="H99" s="208">
        <f t="shared" si="28"/>
        <v>1591.9666666666667</v>
      </c>
      <c r="I99" s="208">
        <f t="shared" si="29"/>
        <v>0</v>
      </c>
      <c r="J99" s="208">
        <f t="shared" si="30"/>
        <v>0</v>
      </c>
      <c r="K99" s="208">
        <f t="shared" si="31"/>
        <v>0</v>
      </c>
      <c r="M99" s="188">
        <v>0</v>
      </c>
      <c r="N99" s="188">
        <v>0</v>
      </c>
      <c r="O99" s="188">
        <v>1474</v>
      </c>
      <c r="P99" s="188">
        <v>1010</v>
      </c>
      <c r="Q99" s="188">
        <v>0</v>
      </c>
      <c r="R99" s="188">
        <v>0</v>
      </c>
      <c r="S99" s="188">
        <v>2152</v>
      </c>
      <c r="T99" s="188">
        <v>0</v>
      </c>
      <c r="U99" s="188">
        <v>0</v>
      </c>
      <c r="V99" s="188">
        <v>0</v>
      </c>
      <c r="X99" s="188">
        <v>0</v>
      </c>
      <c r="Y99" s="188">
        <v>0</v>
      </c>
      <c r="Z99" s="188">
        <v>1853</v>
      </c>
      <c r="AA99" s="188">
        <v>378</v>
      </c>
      <c r="AB99" s="188">
        <v>0</v>
      </c>
      <c r="AC99" s="188">
        <v>0</v>
      </c>
      <c r="AD99" s="188">
        <v>1202</v>
      </c>
      <c r="AE99" s="188">
        <v>0</v>
      </c>
      <c r="AF99" s="188">
        <v>0</v>
      </c>
      <c r="AG99" s="188">
        <v>0</v>
      </c>
      <c r="AI99" s="188">
        <v>0</v>
      </c>
      <c r="AJ99" s="188">
        <v>0</v>
      </c>
      <c r="AK99" s="188">
        <v>7835</v>
      </c>
      <c r="AL99" s="188">
        <v>997</v>
      </c>
      <c r="AM99" s="188">
        <v>0</v>
      </c>
      <c r="AN99" s="188">
        <v>0</v>
      </c>
      <c r="AO99" s="188">
        <v>1004</v>
      </c>
      <c r="AP99" s="188">
        <v>0</v>
      </c>
      <c r="AQ99" s="188">
        <v>0</v>
      </c>
      <c r="AR99" s="188">
        <v>0</v>
      </c>
      <c r="AT99" s="188">
        <v>0</v>
      </c>
      <c r="AU99" s="188">
        <v>0</v>
      </c>
      <c r="AV99" s="188">
        <v>1150</v>
      </c>
      <c r="AW99" s="188">
        <v>750</v>
      </c>
      <c r="AX99" s="188">
        <v>0</v>
      </c>
      <c r="AY99" s="188">
        <v>0</v>
      </c>
      <c r="AZ99" s="188">
        <v>2436</v>
      </c>
      <c r="BA99" s="188">
        <v>0</v>
      </c>
      <c r="BB99" s="188">
        <v>0</v>
      </c>
      <c r="BC99" s="188">
        <v>0</v>
      </c>
      <c r="BE99" s="188">
        <v>0</v>
      </c>
      <c r="BF99" s="188">
        <v>0</v>
      </c>
      <c r="BG99" s="188">
        <v>6702</v>
      </c>
      <c r="BH99" s="188">
        <v>2157</v>
      </c>
      <c r="BI99" s="188">
        <v>0</v>
      </c>
      <c r="BJ99" s="188">
        <v>0</v>
      </c>
      <c r="BK99" s="188">
        <v>1382</v>
      </c>
      <c r="BL99" s="188">
        <v>0</v>
      </c>
      <c r="BM99" s="188">
        <v>0</v>
      </c>
      <c r="BN99" s="188">
        <v>0</v>
      </c>
      <c r="BP99" s="188">
        <v>0</v>
      </c>
      <c r="BQ99" s="188">
        <v>0</v>
      </c>
      <c r="BR99" s="188">
        <v>770</v>
      </c>
      <c r="BS99" s="188">
        <v>965</v>
      </c>
      <c r="BT99" s="188">
        <v>0</v>
      </c>
      <c r="BU99" s="188">
        <v>0</v>
      </c>
      <c r="BV99" s="188">
        <v>2229</v>
      </c>
      <c r="BW99" s="188">
        <v>0</v>
      </c>
      <c r="BX99" s="188">
        <v>0</v>
      </c>
      <c r="BY99" s="188">
        <v>0</v>
      </c>
      <c r="CA99" s="188">
        <v>0</v>
      </c>
      <c r="CB99" s="188">
        <v>0</v>
      </c>
      <c r="CC99" s="188">
        <v>8026</v>
      </c>
      <c r="CD99" s="188">
        <v>1434</v>
      </c>
      <c r="CE99" s="188">
        <v>0</v>
      </c>
      <c r="CF99" s="188">
        <v>0</v>
      </c>
      <c r="CG99" s="188">
        <v>1088</v>
      </c>
      <c r="CH99" s="188">
        <v>0</v>
      </c>
      <c r="CI99" s="188">
        <v>0</v>
      </c>
      <c r="CJ99" s="188">
        <v>0</v>
      </c>
      <c r="CL99" s="188">
        <v>0</v>
      </c>
      <c r="CM99" s="188">
        <v>0</v>
      </c>
      <c r="CN99" s="188">
        <v>6365</v>
      </c>
      <c r="CO99" s="188">
        <v>2292</v>
      </c>
      <c r="CP99" s="188">
        <v>0</v>
      </c>
      <c r="CQ99" s="188">
        <v>0</v>
      </c>
      <c r="CR99" s="188">
        <v>1117</v>
      </c>
      <c r="CS99" s="188">
        <v>0</v>
      </c>
      <c r="CT99" s="188">
        <v>0</v>
      </c>
      <c r="CU99" s="188">
        <v>0</v>
      </c>
      <c r="CW99" s="188">
        <v>0</v>
      </c>
      <c r="CX99" s="188">
        <v>0</v>
      </c>
      <c r="CY99" s="188">
        <v>2105</v>
      </c>
      <c r="CZ99" s="188">
        <v>845</v>
      </c>
      <c r="DA99" s="188">
        <v>0</v>
      </c>
      <c r="DB99" s="188">
        <v>0</v>
      </c>
      <c r="DC99" s="188">
        <v>2454</v>
      </c>
      <c r="DD99" s="188">
        <v>0</v>
      </c>
      <c r="DE99" s="188">
        <v>0</v>
      </c>
      <c r="DF99" s="188">
        <v>0</v>
      </c>
      <c r="DH99" s="188">
        <v>0</v>
      </c>
      <c r="DI99" s="188">
        <v>0</v>
      </c>
      <c r="DJ99" s="188">
        <v>2231</v>
      </c>
      <c r="DK99" s="188">
        <v>991</v>
      </c>
      <c r="DL99" s="188">
        <v>0</v>
      </c>
      <c r="DM99" s="188">
        <v>0</v>
      </c>
      <c r="DN99" s="188">
        <f t="shared" si="32"/>
        <v>0</v>
      </c>
      <c r="DO99" s="188">
        <v>0</v>
      </c>
      <c r="DP99" s="188">
        <v>0</v>
      </c>
      <c r="DQ99" s="188">
        <v>0</v>
      </c>
      <c r="DS99" s="188">
        <v>0</v>
      </c>
      <c r="DT99" s="188">
        <v>0</v>
      </c>
      <c r="DU99" s="188">
        <v>1264</v>
      </c>
      <c r="DV99" s="188">
        <v>726</v>
      </c>
      <c r="DW99" s="188">
        <v>0</v>
      </c>
      <c r="DX99" s="188">
        <v>0</v>
      </c>
      <c r="DY99" s="188">
        <v>1266</v>
      </c>
      <c r="DZ99" s="188">
        <v>0</v>
      </c>
      <c r="EA99" s="188">
        <v>0</v>
      </c>
      <c r="EB99" s="188">
        <v>0</v>
      </c>
      <c r="ED99" s="188">
        <v>0</v>
      </c>
      <c r="EE99" s="188">
        <v>0</v>
      </c>
      <c r="EF99" s="188">
        <v>981</v>
      </c>
      <c r="EG99" s="188">
        <v>733</v>
      </c>
      <c r="EH99" s="188">
        <v>0</v>
      </c>
      <c r="EI99" s="188">
        <v>0</v>
      </c>
      <c r="EJ99" s="188">
        <v>2337</v>
      </c>
      <c r="EK99" s="188">
        <v>0</v>
      </c>
      <c r="EL99" s="188">
        <v>0</v>
      </c>
      <c r="EM99" s="188">
        <v>0</v>
      </c>
      <c r="EO99" s="188">
        <v>0</v>
      </c>
      <c r="EP99" s="188">
        <v>0</v>
      </c>
      <c r="EQ99" s="188">
        <v>4611</v>
      </c>
      <c r="ER99" s="188">
        <v>638</v>
      </c>
      <c r="ES99" s="188">
        <v>0</v>
      </c>
      <c r="ET99" s="188">
        <v>0</v>
      </c>
      <c r="EU99" s="188">
        <v>1720</v>
      </c>
      <c r="EV99" s="188">
        <v>0</v>
      </c>
      <c r="EW99" s="188">
        <v>0</v>
      </c>
      <c r="EX99" s="188">
        <v>0</v>
      </c>
      <c r="EZ99" s="188">
        <v>0</v>
      </c>
      <c r="FA99" s="188">
        <v>0</v>
      </c>
      <c r="FB99" s="188">
        <v>4897</v>
      </c>
      <c r="FC99" s="188">
        <v>1632</v>
      </c>
      <c r="FD99" s="188">
        <v>0</v>
      </c>
      <c r="FE99" s="188">
        <v>0</v>
      </c>
      <c r="FF99" s="188">
        <v>1088</v>
      </c>
      <c r="FG99" s="188">
        <v>0</v>
      </c>
      <c r="FH99" s="188">
        <v>0</v>
      </c>
      <c r="FI99" s="188">
        <v>0</v>
      </c>
      <c r="FK99" s="188">
        <v>0</v>
      </c>
      <c r="FL99" s="188">
        <v>0</v>
      </c>
      <c r="FM99" s="188">
        <v>5628</v>
      </c>
      <c r="FN99" s="188">
        <v>1792</v>
      </c>
      <c r="FO99" s="188">
        <v>0</v>
      </c>
      <c r="FP99" s="188">
        <v>0</v>
      </c>
      <c r="FQ99" s="188">
        <v>1116</v>
      </c>
      <c r="FR99" s="188">
        <v>0</v>
      </c>
      <c r="FS99" s="188">
        <v>0</v>
      </c>
      <c r="FT99" s="188">
        <v>0</v>
      </c>
      <c r="FV99" s="188">
        <v>0</v>
      </c>
      <c r="FW99" s="188">
        <v>0</v>
      </c>
      <c r="FX99" s="188">
        <v>1299</v>
      </c>
      <c r="FY99" s="188">
        <v>700</v>
      </c>
      <c r="FZ99" s="188">
        <v>0</v>
      </c>
      <c r="GA99" s="188">
        <v>0</v>
      </c>
      <c r="GB99" s="188">
        <v>1496</v>
      </c>
      <c r="GC99" s="188">
        <v>0</v>
      </c>
      <c r="GD99" s="188">
        <v>0</v>
      </c>
      <c r="GE99" s="188">
        <v>0</v>
      </c>
      <c r="GG99" s="188">
        <v>0</v>
      </c>
      <c r="GH99" s="188">
        <v>0</v>
      </c>
      <c r="GI99" s="188">
        <v>7305</v>
      </c>
      <c r="GJ99" s="188">
        <v>1054</v>
      </c>
      <c r="GK99" s="188">
        <v>0</v>
      </c>
      <c r="GL99" s="188">
        <v>0</v>
      </c>
      <c r="GM99" s="188">
        <v>1311</v>
      </c>
      <c r="GN99" s="188">
        <v>0</v>
      </c>
      <c r="GO99" s="188">
        <v>0</v>
      </c>
      <c r="GP99" s="188">
        <v>0</v>
      </c>
      <c r="GR99" s="188">
        <v>0</v>
      </c>
      <c r="GS99" s="188">
        <v>0</v>
      </c>
      <c r="GT99" s="188">
        <v>1716</v>
      </c>
      <c r="GU99" s="188">
        <v>779</v>
      </c>
      <c r="GV99" s="188">
        <v>0</v>
      </c>
      <c r="GW99" s="188">
        <v>0</v>
      </c>
      <c r="GX99" s="188">
        <v>1608</v>
      </c>
      <c r="GY99" s="188">
        <v>0</v>
      </c>
      <c r="GZ99" s="188">
        <v>0</v>
      </c>
      <c r="HA99" s="188">
        <v>0</v>
      </c>
      <c r="HC99" s="188">
        <v>0</v>
      </c>
      <c r="HD99" s="188">
        <v>0</v>
      </c>
      <c r="HE99" s="188">
        <v>1340</v>
      </c>
      <c r="HF99" s="188">
        <v>508</v>
      </c>
      <c r="HG99" s="188">
        <v>0</v>
      </c>
      <c r="HH99" s="188">
        <v>0</v>
      </c>
      <c r="HI99" s="188">
        <v>2319</v>
      </c>
      <c r="HJ99" s="188">
        <v>0</v>
      </c>
      <c r="HK99" s="188">
        <v>0</v>
      </c>
      <c r="HL99" s="188">
        <v>0</v>
      </c>
      <c r="HN99" s="188">
        <v>0</v>
      </c>
      <c r="HO99" s="188">
        <v>0</v>
      </c>
      <c r="HP99" s="188">
        <v>1123</v>
      </c>
      <c r="HQ99" s="188">
        <v>312</v>
      </c>
      <c r="HR99" s="188">
        <v>0</v>
      </c>
      <c r="HS99" s="188">
        <v>0</v>
      </c>
      <c r="HT99" s="188">
        <v>2096</v>
      </c>
      <c r="HU99" s="188">
        <v>0</v>
      </c>
      <c r="HV99" s="188">
        <v>0</v>
      </c>
      <c r="HW99" s="188">
        <v>0</v>
      </c>
      <c r="HY99" s="188">
        <v>0</v>
      </c>
      <c r="HZ99" s="188">
        <v>0</v>
      </c>
      <c r="IA99" s="188">
        <v>6206</v>
      </c>
      <c r="IB99" s="188">
        <v>1689</v>
      </c>
      <c r="IC99" s="188">
        <v>0</v>
      </c>
      <c r="ID99" s="188">
        <v>0</v>
      </c>
      <c r="IE99" s="188">
        <v>1395</v>
      </c>
      <c r="IF99" s="188">
        <v>0</v>
      </c>
      <c r="IG99" s="188">
        <v>0</v>
      </c>
      <c r="IH99" s="188">
        <v>0</v>
      </c>
      <c r="IJ99" s="188">
        <v>0</v>
      </c>
      <c r="IK99" s="188">
        <v>0</v>
      </c>
      <c r="IL99" s="188">
        <v>983</v>
      </c>
      <c r="IM99" s="188">
        <v>611</v>
      </c>
      <c r="IN99" s="188">
        <v>0</v>
      </c>
      <c r="IO99" s="188">
        <v>0</v>
      </c>
      <c r="IP99" s="188">
        <v>2107</v>
      </c>
      <c r="IQ99" s="188">
        <v>0</v>
      </c>
      <c r="IR99" s="188">
        <v>0</v>
      </c>
      <c r="IS99" s="188">
        <v>0</v>
      </c>
      <c r="IU99" s="188">
        <v>0</v>
      </c>
      <c r="IV99" s="188">
        <v>0</v>
      </c>
      <c r="IW99" s="188">
        <v>6116</v>
      </c>
      <c r="IX99" s="188">
        <v>1140</v>
      </c>
      <c r="IY99" s="188">
        <v>0</v>
      </c>
      <c r="IZ99" s="188">
        <v>0</v>
      </c>
      <c r="JA99" s="188">
        <v>1400</v>
      </c>
      <c r="JB99" s="188">
        <v>0</v>
      </c>
      <c r="JC99" s="188">
        <v>0</v>
      </c>
      <c r="JD99" s="188">
        <v>0</v>
      </c>
      <c r="JF99" s="188">
        <v>0</v>
      </c>
      <c r="JG99" s="188">
        <v>0</v>
      </c>
      <c r="JH99" s="188">
        <v>6606</v>
      </c>
      <c r="JI99" s="188">
        <v>2723</v>
      </c>
      <c r="JJ99" s="188">
        <v>0</v>
      </c>
      <c r="JK99" s="188">
        <v>0</v>
      </c>
      <c r="JL99" s="188">
        <v>1105</v>
      </c>
      <c r="JM99" s="188">
        <v>0</v>
      </c>
      <c r="JN99" s="188">
        <v>0</v>
      </c>
      <c r="JO99" s="188">
        <v>0</v>
      </c>
      <c r="JQ99" s="188">
        <v>0</v>
      </c>
      <c r="JR99" s="188">
        <v>0</v>
      </c>
      <c r="JS99" s="188">
        <v>991</v>
      </c>
      <c r="JT99" s="188">
        <v>507</v>
      </c>
      <c r="JU99" s="188">
        <v>0</v>
      </c>
      <c r="JV99" s="188">
        <v>0</v>
      </c>
      <c r="JW99" s="188">
        <v>2347</v>
      </c>
      <c r="JX99" s="188">
        <v>0</v>
      </c>
      <c r="JY99" s="188">
        <v>0</v>
      </c>
      <c r="JZ99" s="188">
        <v>0</v>
      </c>
      <c r="KB99" s="188">
        <v>0</v>
      </c>
      <c r="KC99" s="188">
        <v>0</v>
      </c>
      <c r="KD99" s="188">
        <v>7973</v>
      </c>
      <c r="KE99" s="188">
        <v>1499</v>
      </c>
      <c r="KF99" s="188">
        <v>0</v>
      </c>
      <c r="KG99" s="188">
        <v>0</v>
      </c>
      <c r="KH99" s="188">
        <v>1291</v>
      </c>
      <c r="KI99" s="188">
        <v>0</v>
      </c>
      <c r="KJ99" s="188">
        <v>0</v>
      </c>
      <c r="KK99" s="188">
        <v>0</v>
      </c>
      <c r="KM99" s="188">
        <v>0</v>
      </c>
      <c r="KN99" s="188">
        <v>0</v>
      </c>
      <c r="KO99" s="188">
        <v>7087</v>
      </c>
      <c r="KP99" s="188">
        <v>989</v>
      </c>
      <c r="KQ99" s="188">
        <v>0</v>
      </c>
      <c r="KR99" s="188">
        <v>0</v>
      </c>
      <c r="KS99" s="188">
        <v>1021</v>
      </c>
      <c r="KT99" s="188">
        <v>0</v>
      </c>
      <c r="KU99" s="188">
        <v>0</v>
      </c>
      <c r="KV99" s="188">
        <v>0</v>
      </c>
      <c r="KX99" s="188">
        <v>0</v>
      </c>
      <c r="KY99" s="188">
        <v>0</v>
      </c>
      <c r="KZ99" s="188">
        <v>1104</v>
      </c>
      <c r="LA99" s="188">
        <v>531</v>
      </c>
      <c r="LB99" s="188">
        <v>0</v>
      </c>
      <c r="LC99" s="188">
        <v>0</v>
      </c>
      <c r="LD99" s="188">
        <v>2291</v>
      </c>
      <c r="LE99" s="188">
        <v>0</v>
      </c>
      <c r="LF99" s="188">
        <v>0</v>
      </c>
      <c r="LG99" s="188">
        <v>0</v>
      </c>
      <c r="LI99" s="188">
        <v>0</v>
      </c>
      <c r="LJ99" s="188">
        <v>0</v>
      </c>
      <c r="LK99" s="188">
        <v>6295</v>
      </c>
      <c r="LL99" s="188">
        <v>962</v>
      </c>
      <c r="LM99" s="188">
        <v>0</v>
      </c>
      <c r="LN99" s="188">
        <v>0</v>
      </c>
      <c r="LO99" s="188">
        <v>1056</v>
      </c>
      <c r="LP99" s="188">
        <v>0</v>
      </c>
      <c r="LQ99" s="188">
        <v>0</v>
      </c>
      <c r="LR99" s="188">
        <v>0</v>
      </c>
      <c r="LT99" s="188">
        <v>0</v>
      </c>
      <c r="LU99" s="188">
        <v>0</v>
      </c>
      <c r="LV99" s="188">
        <v>1175</v>
      </c>
      <c r="LW99" s="188">
        <v>1481</v>
      </c>
      <c r="LX99" s="188">
        <v>0</v>
      </c>
      <c r="LY99" s="188">
        <v>0</v>
      </c>
      <c r="LZ99" s="188">
        <v>2325</v>
      </c>
      <c r="MA99" s="188">
        <v>0</v>
      </c>
      <c r="MB99" s="188">
        <v>0</v>
      </c>
      <c r="MC99" s="188">
        <v>0</v>
      </c>
    </row>
    <row r="100" spans="2:341">
      <c r="B100" s="208">
        <f t="shared" si="22"/>
        <v>0</v>
      </c>
      <c r="C100" s="208">
        <f t="shared" si="23"/>
        <v>0</v>
      </c>
      <c r="D100" s="208">
        <f t="shared" si="24"/>
        <v>3766.8666666666668</v>
      </c>
      <c r="E100" s="208">
        <f t="shared" si="25"/>
        <v>1104.5999999999999</v>
      </c>
      <c r="F100" s="208">
        <f t="shared" si="26"/>
        <v>0</v>
      </c>
      <c r="G100" s="208">
        <f t="shared" si="27"/>
        <v>0</v>
      </c>
      <c r="H100" s="208">
        <f t="shared" si="28"/>
        <v>1590.3333333333333</v>
      </c>
      <c r="I100" s="208">
        <f t="shared" si="29"/>
        <v>0</v>
      </c>
      <c r="J100" s="208">
        <f t="shared" si="30"/>
        <v>0</v>
      </c>
      <c r="K100" s="208">
        <f t="shared" si="31"/>
        <v>0</v>
      </c>
      <c r="M100" s="188">
        <v>0</v>
      </c>
      <c r="N100" s="188">
        <v>0</v>
      </c>
      <c r="O100" s="188">
        <v>1500</v>
      </c>
      <c r="P100" s="188">
        <v>1055</v>
      </c>
      <c r="Q100" s="188">
        <v>0</v>
      </c>
      <c r="R100" s="188">
        <v>0</v>
      </c>
      <c r="S100" s="188">
        <v>2129</v>
      </c>
      <c r="T100" s="188">
        <v>0</v>
      </c>
      <c r="U100" s="188">
        <v>0</v>
      </c>
      <c r="V100" s="188">
        <v>0</v>
      </c>
      <c r="X100" s="188">
        <v>0</v>
      </c>
      <c r="Y100" s="188">
        <v>0</v>
      </c>
      <c r="Z100" s="188">
        <v>1822</v>
      </c>
      <c r="AA100" s="188">
        <v>360</v>
      </c>
      <c r="AB100" s="188">
        <v>0</v>
      </c>
      <c r="AC100" s="188">
        <v>0</v>
      </c>
      <c r="AD100" s="188">
        <v>1202</v>
      </c>
      <c r="AE100" s="188">
        <v>0</v>
      </c>
      <c r="AF100" s="188">
        <v>0</v>
      </c>
      <c r="AG100" s="188">
        <v>0</v>
      </c>
      <c r="AI100" s="188">
        <v>0</v>
      </c>
      <c r="AJ100" s="188">
        <v>0</v>
      </c>
      <c r="AK100" s="188">
        <v>7851</v>
      </c>
      <c r="AL100" s="188">
        <v>1027</v>
      </c>
      <c r="AM100" s="188">
        <v>0</v>
      </c>
      <c r="AN100" s="188">
        <v>0</v>
      </c>
      <c r="AO100" s="188">
        <v>1004</v>
      </c>
      <c r="AP100" s="188">
        <v>0</v>
      </c>
      <c r="AQ100" s="188">
        <v>0</v>
      </c>
      <c r="AR100" s="188">
        <v>0</v>
      </c>
      <c r="AT100" s="188">
        <v>0</v>
      </c>
      <c r="AU100" s="188">
        <v>0</v>
      </c>
      <c r="AV100" s="188">
        <v>1096</v>
      </c>
      <c r="AW100" s="188">
        <v>740</v>
      </c>
      <c r="AX100" s="188">
        <v>0</v>
      </c>
      <c r="AY100" s="188">
        <v>0</v>
      </c>
      <c r="AZ100" s="188">
        <v>2431</v>
      </c>
      <c r="BA100" s="188">
        <v>0</v>
      </c>
      <c r="BB100" s="188">
        <v>0</v>
      </c>
      <c r="BC100" s="188">
        <v>0</v>
      </c>
      <c r="BE100" s="188">
        <v>0</v>
      </c>
      <c r="BF100" s="188">
        <v>0</v>
      </c>
      <c r="BG100" s="188">
        <v>6712</v>
      </c>
      <c r="BH100" s="188">
        <v>2088</v>
      </c>
      <c r="BI100" s="188">
        <v>0</v>
      </c>
      <c r="BJ100" s="188">
        <v>0</v>
      </c>
      <c r="BK100" s="188">
        <v>1382</v>
      </c>
      <c r="BL100" s="188">
        <v>0</v>
      </c>
      <c r="BM100" s="188">
        <v>0</v>
      </c>
      <c r="BN100" s="188">
        <v>0</v>
      </c>
      <c r="BP100" s="188">
        <v>0</v>
      </c>
      <c r="BQ100" s="188">
        <v>0</v>
      </c>
      <c r="BR100" s="188">
        <v>755</v>
      </c>
      <c r="BS100" s="188">
        <v>927</v>
      </c>
      <c r="BT100" s="188">
        <v>0</v>
      </c>
      <c r="BU100" s="188">
        <v>0</v>
      </c>
      <c r="BV100" s="188">
        <v>2227</v>
      </c>
      <c r="BW100" s="188">
        <v>0</v>
      </c>
      <c r="BX100" s="188">
        <v>0</v>
      </c>
      <c r="BY100" s="188">
        <v>0</v>
      </c>
      <c r="CA100" s="188">
        <v>0</v>
      </c>
      <c r="CB100" s="188">
        <v>0</v>
      </c>
      <c r="CC100" s="188">
        <v>7949</v>
      </c>
      <c r="CD100" s="188">
        <v>1428</v>
      </c>
      <c r="CE100" s="188">
        <v>0</v>
      </c>
      <c r="CF100" s="188">
        <v>0</v>
      </c>
      <c r="CG100" s="188">
        <v>1088</v>
      </c>
      <c r="CH100" s="188">
        <v>0</v>
      </c>
      <c r="CI100" s="188">
        <v>0</v>
      </c>
      <c r="CJ100" s="188">
        <v>0</v>
      </c>
      <c r="CL100" s="188">
        <v>0</v>
      </c>
      <c r="CM100" s="188">
        <v>0</v>
      </c>
      <c r="CN100" s="188">
        <v>6413</v>
      </c>
      <c r="CO100" s="188">
        <v>2305</v>
      </c>
      <c r="CP100" s="188">
        <v>0</v>
      </c>
      <c r="CQ100" s="188">
        <v>0</v>
      </c>
      <c r="CR100" s="188">
        <v>1117</v>
      </c>
      <c r="CS100" s="188">
        <v>0</v>
      </c>
      <c r="CT100" s="188">
        <v>0</v>
      </c>
      <c r="CU100" s="188">
        <v>0</v>
      </c>
      <c r="CW100" s="188">
        <v>0</v>
      </c>
      <c r="CX100" s="188">
        <v>0</v>
      </c>
      <c r="CY100" s="188">
        <v>2043</v>
      </c>
      <c r="CZ100" s="188">
        <v>906</v>
      </c>
      <c r="DA100" s="188">
        <v>0</v>
      </c>
      <c r="DB100" s="188">
        <v>0</v>
      </c>
      <c r="DC100" s="188">
        <v>2437</v>
      </c>
      <c r="DD100" s="188">
        <v>0</v>
      </c>
      <c r="DE100" s="188">
        <v>0</v>
      </c>
      <c r="DF100" s="188">
        <v>0</v>
      </c>
      <c r="DH100" s="188">
        <v>0</v>
      </c>
      <c r="DI100" s="188">
        <v>0</v>
      </c>
      <c r="DJ100" s="188">
        <v>2226</v>
      </c>
      <c r="DK100" s="188">
        <v>970</v>
      </c>
      <c r="DL100" s="188">
        <v>0</v>
      </c>
      <c r="DM100" s="188">
        <v>0</v>
      </c>
      <c r="DN100" s="188">
        <f t="shared" si="32"/>
        <v>0</v>
      </c>
      <c r="DO100" s="188">
        <v>0</v>
      </c>
      <c r="DP100" s="188">
        <v>0</v>
      </c>
      <c r="DQ100" s="188">
        <v>0</v>
      </c>
      <c r="DS100" s="188">
        <v>0</v>
      </c>
      <c r="DT100" s="188">
        <v>0</v>
      </c>
      <c r="DU100" s="188">
        <v>1291</v>
      </c>
      <c r="DV100" s="188">
        <v>755</v>
      </c>
      <c r="DW100" s="188">
        <v>0</v>
      </c>
      <c r="DX100" s="188">
        <v>0</v>
      </c>
      <c r="DY100" s="188">
        <v>1266</v>
      </c>
      <c r="DZ100" s="188">
        <v>0</v>
      </c>
      <c r="EA100" s="188">
        <v>0</v>
      </c>
      <c r="EB100" s="188">
        <v>0</v>
      </c>
      <c r="ED100" s="188">
        <v>0</v>
      </c>
      <c r="EE100" s="188">
        <v>0</v>
      </c>
      <c r="EF100" s="188">
        <v>986</v>
      </c>
      <c r="EG100" s="188">
        <v>737</v>
      </c>
      <c r="EH100" s="188">
        <v>0</v>
      </c>
      <c r="EI100" s="188">
        <v>0</v>
      </c>
      <c r="EJ100" s="188">
        <v>2344</v>
      </c>
      <c r="EK100" s="188">
        <v>0</v>
      </c>
      <c r="EL100" s="188">
        <v>0</v>
      </c>
      <c r="EM100" s="188">
        <v>0</v>
      </c>
      <c r="EO100" s="188">
        <v>0</v>
      </c>
      <c r="EP100" s="188">
        <v>0</v>
      </c>
      <c r="EQ100" s="188">
        <v>4399</v>
      </c>
      <c r="ER100" s="188">
        <v>672</v>
      </c>
      <c r="ES100" s="188">
        <v>0</v>
      </c>
      <c r="ET100" s="188">
        <v>0</v>
      </c>
      <c r="EU100" s="188">
        <v>1745</v>
      </c>
      <c r="EV100" s="188">
        <v>0</v>
      </c>
      <c r="EW100" s="188">
        <v>0</v>
      </c>
      <c r="EX100" s="188">
        <v>0</v>
      </c>
      <c r="EZ100" s="188">
        <v>0</v>
      </c>
      <c r="FA100" s="188">
        <v>0</v>
      </c>
      <c r="FB100" s="188">
        <v>4877</v>
      </c>
      <c r="FC100" s="188">
        <v>1631</v>
      </c>
      <c r="FD100" s="188">
        <v>0</v>
      </c>
      <c r="FE100" s="188">
        <v>0</v>
      </c>
      <c r="FF100" s="188">
        <v>1088</v>
      </c>
      <c r="FG100" s="188">
        <v>0</v>
      </c>
      <c r="FH100" s="188">
        <v>0</v>
      </c>
      <c r="FI100" s="188">
        <v>0</v>
      </c>
      <c r="FK100" s="188">
        <v>0</v>
      </c>
      <c r="FL100" s="188">
        <v>0</v>
      </c>
      <c r="FM100" s="188">
        <v>5624</v>
      </c>
      <c r="FN100" s="188">
        <v>1770</v>
      </c>
      <c r="FO100" s="188">
        <v>0</v>
      </c>
      <c r="FP100" s="188">
        <v>0</v>
      </c>
      <c r="FQ100" s="188">
        <v>1116</v>
      </c>
      <c r="FR100" s="188">
        <v>0</v>
      </c>
      <c r="FS100" s="188">
        <v>0</v>
      </c>
      <c r="FT100" s="188">
        <v>0</v>
      </c>
      <c r="FV100" s="188">
        <v>0</v>
      </c>
      <c r="FW100" s="188">
        <v>0</v>
      </c>
      <c r="FX100" s="188">
        <v>1308</v>
      </c>
      <c r="FY100" s="188">
        <v>753</v>
      </c>
      <c r="FZ100" s="188">
        <v>0</v>
      </c>
      <c r="GA100" s="188">
        <v>0</v>
      </c>
      <c r="GB100" s="188">
        <v>1496</v>
      </c>
      <c r="GC100" s="188">
        <v>0</v>
      </c>
      <c r="GD100" s="188">
        <v>0</v>
      </c>
      <c r="GE100" s="188">
        <v>0</v>
      </c>
      <c r="GG100" s="188">
        <v>0</v>
      </c>
      <c r="GH100" s="188">
        <v>0</v>
      </c>
      <c r="GI100" s="188">
        <v>7301</v>
      </c>
      <c r="GJ100" s="188">
        <v>1053</v>
      </c>
      <c r="GK100" s="188">
        <v>0</v>
      </c>
      <c r="GL100" s="188">
        <v>0</v>
      </c>
      <c r="GM100" s="188">
        <v>1311</v>
      </c>
      <c r="GN100" s="188">
        <v>0</v>
      </c>
      <c r="GO100" s="188">
        <v>0</v>
      </c>
      <c r="GP100" s="188">
        <v>0</v>
      </c>
      <c r="GR100" s="188">
        <v>0</v>
      </c>
      <c r="GS100" s="188">
        <v>0</v>
      </c>
      <c r="GT100" s="188">
        <v>1736</v>
      </c>
      <c r="GU100" s="188">
        <v>845</v>
      </c>
      <c r="GV100" s="188">
        <v>0</v>
      </c>
      <c r="GW100" s="188">
        <v>0</v>
      </c>
      <c r="GX100" s="188">
        <v>1600</v>
      </c>
      <c r="GY100" s="188">
        <v>0</v>
      </c>
      <c r="GZ100" s="188">
        <v>0</v>
      </c>
      <c r="HA100" s="188">
        <v>0</v>
      </c>
      <c r="HC100" s="188">
        <v>0</v>
      </c>
      <c r="HD100" s="188">
        <v>0</v>
      </c>
      <c r="HE100" s="188">
        <v>1291</v>
      </c>
      <c r="HF100" s="188">
        <v>575</v>
      </c>
      <c r="HG100" s="188">
        <v>0</v>
      </c>
      <c r="HH100" s="188">
        <v>0</v>
      </c>
      <c r="HI100" s="188">
        <v>2334</v>
      </c>
      <c r="HJ100" s="188">
        <v>0</v>
      </c>
      <c r="HK100" s="188">
        <v>0</v>
      </c>
      <c r="HL100" s="188">
        <v>0</v>
      </c>
      <c r="HN100" s="188">
        <v>0</v>
      </c>
      <c r="HO100" s="188">
        <v>0</v>
      </c>
      <c r="HP100" s="188">
        <v>1089</v>
      </c>
      <c r="HQ100" s="188">
        <v>310</v>
      </c>
      <c r="HR100" s="188">
        <v>0</v>
      </c>
      <c r="HS100" s="188">
        <v>0</v>
      </c>
      <c r="HT100" s="188">
        <v>2089</v>
      </c>
      <c r="HU100" s="188">
        <v>0</v>
      </c>
      <c r="HV100" s="188">
        <v>0</v>
      </c>
      <c r="HW100" s="188">
        <v>0</v>
      </c>
      <c r="HY100" s="188">
        <v>0</v>
      </c>
      <c r="HZ100" s="188">
        <v>0</v>
      </c>
      <c r="IA100" s="188">
        <v>6280</v>
      </c>
      <c r="IB100" s="188">
        <v>1735</v>
      </c>
      <c r="IC100" s="188">
        <v>0</v>
      </c>
      <c r="ID100" s="188">
        <v>0</v>
      </c>
      <c r="IE100" s="188">
        <v>1395</v>
      </c>
      <c r="IF100" s="188">
        <v>0</v>
      </c>
      <c r="IG100" s="188">
        <v>0</v>
      </c>
      <c r="IH100" s="188">
        <v>0</v>
      </c>
      <c r="IJ100" s="188">
        <v>0</v>
      </c>
      <c r="IK100" s="188">
        <v>0</v>
      </c>
      <c r="IL100" s="188">
        <v>954</v>
      </c>
      <c r="IM100" s="188">
        <v>621</v>
      </c>
      <c r="IN100" s="188">
        <v>0</v>
      </c>
      <c r="IO100" s="188">
        <v>0</v>
      </c>
      <c r="IP100" s="188">
        <v>2063</v>
      </c>
      <c r="IQ100" s="188">
        <v>0</v>
      </c>
      <c r="IR100" s="188">
        <v>0</v>
      </c>
      <c r="IS100" s="188">
        <v>0</v>
      </c>
      <c r="IU100" s="188">
        <v>0</v>
      </c>
      <c r="IV100" s="188">
        <v>0</v>
      </c>
      <c r="IW100" s="188">
        <v>6171</v>
      </c>
      <c r="IX100" s="188">
        <v>1137</v>
      </c>
      <c r="IY100" s="188">
        <v>0</v>
      </c>
      <c r="IZ100" s="188">
        <v>0</v>
      </c>
      <c r="JA100" s="188">
        <v>1400</v>
      </c>
      <c r="JB100" s="188">
        <v>0</v>
      </c>
      <c r="JC100" s="188">
        <v>0</v>
      </c>
      <c r="JD100" s="188">
        <v>0</v>
      </c>
      <c r="JF100" s="188">
        <v>0</v>
      </c>
      <c r="JG100" s="188">
        <v>0</v>
      </c>
      <c r="JH100" s="188">
        <v>6616</v>
      </c>
      <c r="JI100" s="188">
        <v>2745</v>
      </c>
      <c r="JJ100" s="188">
        <v>0</v>
      </c>
      <c r="JK100" s="188">
        <v>0</v>
      </c>
      <c r="JL100" s="188">
        <v>1105</v>
      </c>
      <c r="JM100" s="188">
        <v>0</v>
      </c>
      <c r="JN100" s="188">
        <v>0</v>
      </c>
      <c r="JO100" s="188">
        <v>0</v>
      </c>
      <c r="JQ100" s="188">
        <v>0</v>
      </c>
      <c r="JR100" s="188">
        <v>0</v>
      </c>
      <c r="JS100" s="188">
        <v>994</v>
      </c>
      <c r="JT100" s="188">
        <v>528</v>
      </c>
      <c r="JU100" s="188">
        <v>0</v>
      </c>
      <c r="JV100" s="188">
        <v>0</v>
      </c>
      <c r="JW100" s="188">
        <v>2361</v>
      </c>
      <c r="JX100" s="188">
        <v>0</v>
      </c>
      <c r="JY100" s="188">
        <v>0</v>
      </c>
      <c r="JZ100" s="188">
        <v>0</v>
      </c>
      <c r="KB100" s="188">
        <v>0</v>
      </c>
      <c r="KC100" s="188">
        <v>0</v>
      </c>
      <c r="KD100" s="188">
        <v>7981</v>
      </c>
      <c r="KE100" s="188">
        <v>1501</v>
      </c>
      <c r="KF100" s="188">
        <v>0</v>
      </c>
      <c r="KG100" s="188">
        <v>0</v>
      </c>
      <c r="KH100" s="188">
        <v>1291</v>
      </c>
      <c r="KI100" s="188">
        <v>0</v>
      </c>
      <c r="KJ100" s="188">
        <v>0</v>
      </c>
      <c r="KK100" s="188">
        <v>0</v>
      </c>
      <c r="KM100" s="188">
        <v>0</v>
      </c>
      <c r="KN100" s="188">
        <v>0</v>
      </c>
      <c r="KO100" s="188">
        <v>7101</v>
      </c>
      <c r="KP100" s="188">
        <v>985</v>
      </c>
      <c r="KQ100" s="188">
        <v>0</v>
      </c>
      <c r="KR100" s="188">
        <v>0</v>
      </c>
      <c r="KS100" s="188">
        <v>1021</v>
      </c>
      <c r="KT100" s="188">
        <v>0</v>
      </c>
      <c r="KU100" s="188">
        <v>0</v>
      </c>
      <c r="KV100" s="188">
        <v>0</v>
      </c>
      <c r="KX100" s="188">
        <v>0</v>
      </c>
      <c r="KY100" s="188">
        <v>0</v>
      </c>
      <c r="KZ100" s="188">
        <v>1112</v>
      </c>
      <c r="LA100" s="188">
        <v>539</v>
      </c>
      <c r="LB100" s="188">
        <v>0</v>
      </c>
      <c r="LC100" s="188">
        <v>0</v>
      </c>
      <c r="LD100" s="188">
        <v>2293</v>
      </c>
      <c r="LE100" s="188">
        <v>0</v>
      </c>
      <c r="LF100" s="188">
        <v>0</v>
      </c>
      <c r="LG100" s="188">
        <v>0</v>
      </c>
      <c r="LI100" s="188">
        <v>0</v>
      </c>
      <c r="LJ100" s="188">
        <v>0</v>
      </c>
      <c r="LK100" s="188">
        <v>6338</v>
      </c>
      <c r="LL100" s="188">
        <v>957</v>
      </c>
      <c r="LM100" s="188">
        <v>0</v>
      </c>
      <c r="LN100" s="188">
        <v>0</v>
      </c>
      <c r="LO100" s="188">
        <v>1056</v>
      </c>
      <c r="LP100" s="188">
        <v>0</v>
      </c>
      <c r="LQ100" s="188">
        <v>0</v>
      </c>
      <c r="LR100" s="188">
        <v>0</v>
      </c>
      <c r="LT100" s="188">
        <v>0</v>
      </c>
      <c r="LU100" s="188">
        <v>0</v>
      </c>
      <c r="LV100" s="188">
        <v>1190</v>
      </c>
      <c r="LW100" s="188">
        <v>1483</v>
      </c>
      <c r="LX100" s="188">
        <v>0</v>
      </c>
      <c r="LY100" s="188">
        <v>0</v>
      </c>
      <c r="LZ100" s="188">
        <v>2319</v>
      </c>
      <c r="MA100" s="188">
        <v>0</v>
      </c>
      <c r="MB100" s="188">
        <v>0</v>
      </c>
      <c r="MC100" s="188">
        <v>0</v>
      </c>
    </row>
    <row r="101" spans="2:341">
      <c r="B101" s="208">
        <f t="shared" si="22"/>
        <v>0</v>
      </c>
      <c r="C101" s="208">
        <f t="shared" si="23"/>
        <v>0</v>
      </c>
      <c r="D101" s="208">
        <f t="shared" si="24"/>
        <v>3749.9666666666667</v>
      </c>
      <c r="E101" s="208">
        <f t="shared" si="25"/>
        <v>1095.9000000000001</v>
      </c>
      <c r="F101" s="208">
        <f t="shared" si="26"/>
        <v>0</v>
      </c>
      <c r="G101" s="208">
        <f t="shared" si="27"/>
        <v>0</v>
      </c>
      <c r="H101" s="208">
        <f t="shared" si="28"/>
        <v>1584.4</v>
      </c>
      <c r="I101" s="208">
        <f t="shared" si="29"/>
        <v>0</v>
      </c>
      <c r="J101" s="208">
        <f t="shared" si="30"/>
        <v>0</v>
      </c>
      <c r="K101" s="208">
        <f t="shared" si="31"/>
        <v>0</v>
      </c>
      <c r="M101" s="188">
        <v>0</v>
      </c>
      <c r="N101" s="188">
        <v>0</v>
      </c>
      <c r="O101" s="188">
        <v>1518</v>
      </c>
      <c r="P101" s="188">
        <v>1073</v>
      </c>
      <c r="Q101" s="188">
        <v>0</v>
      </c>
      <c r="R101" s="188">
        <v>0</v>
      </c>
      <c r="S101" s="188">
        <v>2102</v>
      </c>
      <c r="T101" s="188">
        <v>0</v>
      </c>
      <c r="U101" s="188">
        <v>0</v>
      </c>
      <c r="V101" s="188">
        <v>0</v>
      </c>
      <c r="X101" s="188">
        <v>0</v>
      </c>
      <c r="Y101" s="188">
        <v>0</v>
      </c>
      <c r="Z101" s="188">
        <v>1749</v>
      </c>
      <c r="AA101" s="188">
        <v>315</v>
      </c>
      <c r="AB101" s="188">
        <v>0</v>
      </c>
      <c r="AC101" s="188">
        <v>0</v>
      </c>
      <c r="AD101" s="188">
        <v>1202</v>
      </c>
      <c r="AE101" s="188">
        <v>0</v>
      </c>
      <c r="AF101" s="188">
        <v>0</v>
      </c>
      <c r="AG101" s="188">
        <v>0</v>
      </c>
      <c r="AI101" s="188">
        <v>0</v>
      </c>
      <c r="AJ101" s="188">
        <v>0</v>
      </c>
      <c r="AK101" s="188">
        <v>7856</v>
      </c>
      <c r="AL101" s="188">
        <v>1005</v>
      </c>
      <c r="AM101" s="188">
        <v>0</v>
      </c>
      <c r="AN101" s="188">
        <v>0</v>
      </c>
      <c r="AO101" s="188">
        <v>1004</v>
      </c>
      <c r="AP101" s="188">
        <v>0</v>
      </c>
      <c r="AQ101" s="188">
        <v>0</v>
      </c>
      <c r="AR101" s="188">
        <v>0</v>
      </c>
      <c r="AT101" s="188">
        <v>0</v>
      </c>
      <c r="AU101" s="188">
        <v>0</v>
      </c>
      <c r="AV101" s="188">
        <v>1128</v>
      </c>
      <c r="AW101" s="188">
        <v>763</v>
      </c>
      <c r="AX101" s="188">
        <v>0</v>
      </c>
      <c r="AY101" s="188">
        <v>0</v>
      </c>
      <c r="AZ101" s="188">
        <v>2425</v>
      </c>
      <c r="BA101" s="188">
        <v>0</v>
      </c>
      <c r="BB101" s="188">
        <v>0</v>
      </c>
      <c r="BC101" s="188">
        <v>0</v>
      </c>
      <c r="BE101" s="188">
        <v>0</v>
      </c>
      <c r="BF101" s="188">
        <v>0</v>
      </c>
      <c r="BG101" s="188">
        <v>6656</v>
      </c>
      <c r="BH101" s="188">
        <v>2077</v>
      </c>
      <c r="BI101" s="188">
        <v>0</v>
      </c>
      <c r="BJ101" s="188">
        <v>0</v>
      </c>
      <c r="BK101" s="188">
        <v>1382</v>
      </c>
      <c r="BL101" s="188">
        <v>0</v>
      </c>
      <c r="BM101" s="188">
        <v>0</v>
      </c>
      <c r="BN101" s="188">
        <v>0</v>
      </c>
      <c r="BP101" s="188">
        <v>0</v>
      </c>
      <c r="BQ101" s="188">
        <v>0</v>
      </c>
      <c r="BR101" s="188">
        <v>770</v>
      </c>
      <c r="BS101" s="188">
        <v>927</v>
      </c>
      <c r="BT101" s="188">
        <v>0</v>
      </c>
      <c r="BU101" s="188">
        <v>0</v>
      </c>
      <c r="BV101" s="188">
        <v>2212</v>
      </c>
      <c r="BW101" s="188">
        <v>0</v>
      </c>
      <c r="BX101" s="188">
        <v>0</v>
      </c>
      <c r="BY101" s="188">
        <v>0</v>
      </c>
      <c r="CA101" s="188">
        <v>0</v>
      </c>
      <c r="CB101" s="188">
        <v>0</v>
      </c>
      <c r="CC101" s="188">
        <v>7899</v>
      </c>
      <c r="CD101" s="188">
        <v>1378</v>
      </c>
      <c r="CE101" s="188">
        <v>0</v>
      </c>
      <c r="CF101" s="188">
        <v>0</v>
      </c>
      <c r="CG101" s="188">
        <v>1088</v>
      </c>
      <c r="CH101" s="188">
        <v>0</v>
      </c>
      <c r="CI101" s="188">
        <v>0</v>
      </c>
      <c r="CJ101" s="188">
        <v>0</v>
      </c>
      <c r="CL101" s="188">
        <v>0</v>
      </c>
      <c r="CM101" s="188">
        <v>0</v>
      </c>
      <c r="CN101" s="188">
        <v>6393</v>
      </c>
      <c r="CO101" s="188">
        <v>2304</v>
      </c>
      <c r="CP101" s="188">
        <v>0</v>
      </c>
      <c r="CQ101" s="188">
        <v>0</v>
      </c>
      <c r="CR101" s="188">
        <v>1117</v>
      </c>
      <c r="CS101" s="188">
        <v>0</v>
      </c>
      <c r="CT101" s="188">
        <v>0</v>
      </c>
      <c r="CU101" s="188">
        <v>0</v>
      </c>
      <c r="CW101" s="188">
        <v>0</v>
      </c>
      <c r="CX101" s="188">
        <v>0</v>
      </c>
      <c r="CY101" s="188">
        <v>1977</v>
      </c>
      <c r="CZ101" s="188">
        <v>879</v>
      </c>
      <c r="DA101" s="188">
        <v>0</v>
      </c>
      <c r="DB101" s="188">
        <v>0</v>
      </c>
      <c r="DC101" s="188">
        <v>2433</v>
      </c>
      <c r="DD101" s="188">
        <v>0</v>
      </c>
      <c r="DE101" s="188">
        <v>0</v>
      </c>
      <c r="DF101" s="188">
        <v>0</v>
      </c>
      <c r="DH101" s="188">
        <v>0</v>
      </c>
      <c r="DI101" s="188">
        <v>0</v>
      </c>
      <c r="DJ101" s="188">
        <v>2201</v>
      </c>
      <c r="DK101" s="188">
        <v>952</v>
      </c>
      <c r="DL101" s="188">
        <v>0</v>
      </c>
      <c r="DM101" s="188">
        <v>0</v>
      </c>
      <c r="DN101" s="188">
        <f t="shared" si="32"/>
        <v>0</v>
      </c>
      <c r="DO101" s="188">
        <v>0</v>
      </c>
      <c r="DP101" s="188">
        <v>0</v>
      </c>
      <c r="DQ101" s="188">
        <v>0</v>
      </c>
      <c r="DS101" s="188">
        <v>0</v>
      </c>
      <c r="DT101" s="188">
        <v>0</v>
      </c>
      <c r="DU101" s="188">
        <v>1249</v>
      </c>
      <c r="DV101" s="188">
        <v>710</v>
      </c>
      <c r="DW101" s="188">
        <v>0</v>
      </c>
      <c r="DX101" s="188">
        <v>0</v>
      </c>
      <c r="DY101" s="188">
        <v>1266</v>
      </c>
      <c r="DZ101" s="188">
        <v>0</v>
      </c>
      <c r="EA101" s="188">
        <v>0</v>
      </c>
      <c r="EB101" s="188">
        <v>0</v>
      </c>
      <c r="ED101" s="188">
        <v>0</v>
      </c>
      <c r="EE101" s="188">
        <v>0</v>
      </c>
      <c r="EF101" s="188">
        <v>1046</v>
      </c>
      <c r="EG101" s="188">
        <v>734</v>
      </c>
      <c r="EH101" s="188">
        <v>0</v>
      </c>
      <c r="EI101" s="188">
        <v>0</v>
      </c>
      <c r="EJ101" s="188">
        <v>2322</v>
      </c>
      <c r="EK101" s="188">
        <v>0</v>
      </c>
      <c r="EL101" s="188">
        <v>0</v>
      </c>
      <c r="EM101" s="188">
        <v>0</v>
      </c>
      <c r="EO101" s="188">
        <v>0</v>
      </c>
      <c r="EP101" s="188">
        <v>0</v>
      </c>
      <c r="EQ101" s="188">
        <v>4399</v>
      </c>
      <c r="ER101" s="188">
        <v>716</v>
      </c>
      <c r="ES101" s="188">
        <v>0</v>
      </c>
      <c r="ET101" s="188">
        <v>0</v>
      </c>
      <c r="EU101" s="188">
        <v>1726</v>
      </c>
      <c r="EV101" s="188">
        <v>0</v>
      </c>
      <c r="EW101" s="188">
        <v>0</v>
      </c>
      <c r="EX101" s="188">
        <v>0</v>
      </c>
      <c r="EZ101" s="188">
        <v>0</v>
      </c>
      <c r="FA101" s="188">
        <v>0</v>
      </c>
      <c r="FB101" s="188">
        <v>4855</v>
      </c>
      <c r="FC101" s="188">
        <v>1614</v>
      </c>
      <c r="FD101" s="188">
        <v>0</v>
      </c>
      <c r="FE101" s="188">
        <v>0</v>
      </c>
      <c r="FF101" s="188">
        <v>1088</v>
      </c>
      <c r="FG101" s="188">
        <v>0</v>
      </c>
      <c r="FH101" s="188">
        <v>0</v>
      </c>
      <c r="FI101" s="188">
        <v>0</v>
      </c>
      <c r="FK101" s="188">
        <v>0</v>
      </c>
      <c r="FL101" s="188">
        <v>0</v>
      </c>
      <c r="FM101" s="188">
        <v>5552</v>
      </c>
      <c r="FN101" s="188">
        <v>1748</v>
      </c>
      <c r="FO101" s="188">
        <v>0</v>
      </c>
      <c r="FP101" s="188">
        <v>0</v>
      </c>
      <c r="FQ101" s="188">
        <v>1116</v>
      </c>
      <c r="FR101" s="188">
        <v>0</v>
      </c>
      <c r="FS101" s="188">
        <v>0</v>
      </c>
      <c r="FT101" s="188">
        <v>0</v>
      </c>
      <c r="FV101" s="188">
        <v>0</v>
      </c>
      <c r="FW101" s="188">
        <v>0</v>
      </c>
      <c r="FX101" s="188">
        <v>1339</v>
      </c>
      <c r="FY101" s="188">
        <v>792</v>
      </c>
      <c r="FZ101" s="188">
        <v>0</v>
      </c>
      <c r="GA101" s="188">
        <v>0</v>
      </c>
      <c r="GB101" s="188">
        <v>1496</v>
      </c>
      <c r="GC101" s="188">
        <v>0</v>
      </c>
      <c r="GD101" s="188">
        <v>0</v>
      </c>
      <c r="GE101" s="188">
        <v>0</v>
      </c>
      <c r="GG101" s="188">
        <v>0</v>
      </c>
      <c r="GH101" s="188">
        <v>0</v>
      </c>
      <c r="GI101" s="188">
        <v>7300</v>
      </c>
      <c r="GJ101" s="188">
        <v>1034</v>
      </c>
      <c r="GK101" s="188">
        <v>0</v>
      </c>
      <c r="GL101" s="188">
        <v>0</v>
      </c>
      <c r="GM101" s="188">
        <v>1311</v>
      </c>
      <c r="GN101" s="188">
        <v>0</v>
      </c>
      <c r="GO101" s="188">
        <v>0</v>
      </c>
      <c r="GP101" s="188">
        <v>0</v>
      </c>
      <c r="GR101" s="188">
        <v>0</v>
      </c>
      <c r="GS101" s="188">
        <v>0</v>
      </c>
      <c r="GT101" s="188">
        <v>1737</v>
      </c>
      <c r="GU101" s="188">
        <v>842</v>
      </c>
      <c r="GV101" s="188">
        <v>0</v>
      </c>
      <c r="GW101" s="188">
        <v>0</v>
      </c>
      <c r="GX101" s="188">
        <v>1593</v>
      </c>
      <c r="GY101" s="188">
        <v>0</v>
      </c>
      <c r="GZ101" s="188">
        <v>0</v>
      </c>
      <c r="HA101" s="188">
        <v>0</v>
      </c>
      <c r="HC101" s="188">
        <v>0</v>
      </c>
      <c r="HD101" s="188">
        <v>0</v>
      </c>
      <c r="HE101" s="188">
        <v>1241</v>
      </c>
      <c r="HF101" s="188">
        <v>601</v>
      </c>
      <c r="HG101" s="188">
        <v>0</v>
      </c>
      <c r="HH101" s="188">
        <v>0</v>
      </c>
      <c r="HI101" s="188">
        <v>2330</v>
      </c>
      <c r="HJ101" s="188">
        <v>0</v>
      </c>
      <c r="HK101" s="188">
        <v>0</v>
      </c>
      <c r="HL101" s="188">
        <v>0</v>
      </c>
      <c r="HN101" s="188">
        <v>0</v>
      </c>
      <c r="HO101" s="188">
        <v>0</v>
      </c>
      <c r="HP101" s="188">
        <v>1080</v>
      </c>
      <c r="HQ101" s="188">
        <v>316</v>
      </c>
      <c r="HR101" s="188">
        <v>0</v>
      </c>
      <c r="HS101" s="188">
        <v>0</v>
      </c>
      <c r="HT101" s="188">
        <v>2080</v>
      </c>
      <c r="HU101" s="188">
        <v>0</v>
      </c>
      <c r="HV101" s="188">
        <v>0</v>
      </c>
      <c r="HW101" s="188">
        <v>0</v>
      </c>
      <c r="HY101" s="188">
        <v>0</v>
      </c>
      <c r="HZ101" s="188">
        <v>0</v>
      </c>
      <c r="IA101" s="188">
        <v>6257</v>
      </c>
      <c r="IB101" s="188">
        <v>1680</v>
      </c>
      <c r="IC101" s="188">
        <v>0</v>
      </c>
      <c r="ID101" s="188">
        <v>0</v>
      </c>
      <c r="IE101" s="188">
        <v>1395</v>
      </c>
      <c r="IF101" s="188">
        <v>0</v>
      </c>
      <c r="IG101" s="188">
        <v>0</v>
      </c>
      <c r="IH101" s="188">
        <v>0</v>
      </c>
      <c r="IJ101" s="188">
        <v>0</v>
      </c>
      <c r="IK101" s="188">
        <v>0</v>
      </c>
      <c r="IL101" s="188">
        <v>944</v>
      </c>
      <c r="IM101" s="188">
        <v>602</v>
      </c>
      <c r="IN101" s="188">
        <v>0</v>
      </c>
      <c r="IO101" s="188">
        <v>0</v>
      </c>
      <c r="IP101" s="188">
        <v>2061</v>
      </c>
      <c r="IQ101" s="188">
        <v>0</v>
      </c>
      <c r="IR101" s="188">
        <v>0</v>
      </c>
      <c r="IS101" s="188">
        <v>0</v>
      </c>
      <c r="IU101" s="188">
        <v>0</v>
      </c>
      <c r="IV101" s="188">
        <v>0</v>
      </c>
      <c r="IW101" s="188">
        <v>6162</v>
      </c>
      <c r="IX101" s="188">
        <v>1110</v>
      </c>
      <c r="IY101" s="188">
        <v>0</v>
      </c>
      <c r="IZ101" s="188">
        <v>0</v>
      </c>
      <c r="JA101" s="188">
        <v>1400</v>
      </c>
      <c r="JB101" s="188">
        <v>0</v>
      </c>
      <c r="JC101" s="188">
        <v>0</v>
      </c>
      <c r="JD101" s="188">
        <v>0</v>
      </c>
      <c r="JF101" s="188">
        <v>0</v>
      </c>
      <c r="JG101" s="188">
        <v>0</v>
      </c>
      <c r="JH101" s="188">
        <v>6613</v>
      </c>
      <c r="JI101" s="188">
        <v>2742</v>
      </c>
      <c r="JJ101" s="188">
        <v>0</v>
      </c>
      <c r="JK101" s="188">
        <v>0</v>
      </c>
      <c r="JL101" s="188">
        <v>1105</v>
      </c>
      <c r="JM101" s="188">
        <v>0</v>
      </c>
      <c r="JN101" s="188">
        <v>0</v>
      </c>
      <c r="JO101" s="188">
        <v>0</v>
      </c>
      <c r="JQ101" s="188">
        <v>0</v>
      </c>
      <c r="JR101" s="188">
        <v>0</v>
      </c>
      <c r="JS101" s="188">
        <v>974</v>
      </c>
      <c r="JT101" s="188">
        <v>521</v>
      </c>
      <c r="JU101" s="188">
        <v>0</v>
      </c>
      <c r="JV101" s="188">
        <v>0</v>
      </c>
      <c r="JW101" s="188">
        <v>2317</v>
      </c>
      <c r="JX101" s="188">
        <v>0</v>
      </c>
      <c r="JY101" s="188">
        <v>0</v>
      </c>
      <c r="JZ101" s="188">
        <v>0</v>
      </c>
      <c r="KB101" s="188">
        <v>0</v>
      </c>
      <c r="KC101" s="188">
        <v>0</v>
      </c>
      <c r="KD101" s="188">
        <v>7996</v>
      </c>
      <c r="KE101" s="188">
        <v>1493</v>
      </c>
      <c r="KF101" s="188">
        <v>0</v>
      </c>
      <c r="KG101" s="188">
        <v>0</v>
      </c>
      <c r="KH101" s="188">
        <v>1291</v>
      </c>
      <c r="KI101" s="188">
        <v>0</v>
      </c>
      <c r="KJ101" s="188">
        <v>0</v>
      </c>
      <c r="KK101" s="188">
        <v>0</v>
      </c>
      <c r="KM101" s="188">
        <v>0</v>
      </c>
      <c r="KN101" s="188">
        <v>0</v>
      </c>
      <c r="KO101" s="188">
        <v>7057</v>
      </c>
      <c r="KP101" s="188">
        <v>937</v>
      </c>
      <c r="KQ101" s="188">
        <v>0</v>
      </c>
      <c r="KR101" s="188">
        <v>0</v>
      </c>
      <c r="KS101" s="188">
        <v>1021</v>
      </c>
      <c r="KT101" s="188">
        <v>0</v>
      </c>
      <c r="KU101" s="188">
        <v>0</v>
      </c>
      <c r="KV101" s="188">
        <v>0</v>
      </c>
      <c r="KX101" s="188">
        <v>0</v>
      </c>
      <c r="KY101" s="188">
        <v>0</v>
      </c>
      <c r="KZ101" s="188">
        <v>1093</v>
      </c>
      <c r="LA101" s="188">
        <v>567</v>
      </c>
      <c r="LB101" s="188">
        <v>0</v>
      </c>
      <c r="LC101" s="188">
        <v>0</v>
      </c>
      <c r="LD101" s="188">
        <v>2277</v>
      </c>
      <c r="LE101" s="188">
        <v>0</v>
      </c>
      <c r="LF101" s="188">
        <v>0</v>
      </c>
      <c r="LG101" s="188">
        <v>0</v>
      </c>
      <c r="LI101" s="188">
        <v>0</v>
      </c>
      <c r="LJ101" s="188">
        <v>0</v>
      </c>
      <c r="LK101" s="188">
        <v>6266</v>
      </c>
      <c r="LL101" s="188">
        <v>962</v>
      </c>
      <c r="LM101" s="188">
        <v>0</v>
      </c>
      <c r="LN101" s="188">
        <v>0</v>
      </c>
      <c r="LO101" s="188">
        <v>1056</v>
      </c>
      <c r="LP101" s="188">
        <v>0</v>
      </c>
      <c r="LQ101" s="188">
        <v>0</v>
      </c>
      <c r="LR101" s="188">
        <v>0</v>
      </c>
      <c r="LT101" s="188">
        <v>0</v>
      </c>
      <c r="LU101" s="188">
        <v>0</v>
      </c>
      <c r="LV101" s="188">
        <v>1192</v>
      </c>
      <c r="LW101" s="188">
        <v>1483</v>
      </c>
      <c r="LX101" s="188">
        <v>0</v>
      </c>
      <c r="LY101" s="188">
        <v>0</v>
      </c>
      <c r="LZ101" s="188">
        <v>2316</v>
      </c>
      <c r="MA101" s="188">
        <v>0</v>
      </c>
      <c r="MB101" s="188">
        <v>0</v>
      </c>
      <c r="MC101" s="188">
        <v>0</v>
      </c>
    </row>
    <row r="102" spans="2:341">
      <c r="B102" s="208">
        <f t="shared" ref="B102:B133" si="33">AVERAGE(M102,X102,AI102,AT102,BE102,BP102,CA102,CL102,CW102,DH102,DS102,ED102,EO102,EZ102,FK102,FV102,GG102,GR102,HC102,HN102,HY102,IJ102,IU102,JF102,JQ102,KB102,KM102,KX102,LI102,LT102)</f>
        <v>0</v>
      </c>
      <c r="C102" s="208">
        <f t="shared" ref="C102:C133" si="34">AVERAGE(N102,Y102,AJ102,AU102,BF102,BQ102,CB102,CM102,CX102,DI102,DT102,EE102,EP102,FA102,FL102,FW102,GH102,GS102,HD102,HO102,HZ102,IK102,IV102,JG102,JR102,KC102,KN102,KY102,LJ102,LU102)</f>
        <v>0</v>
      </c>
      <c r="D102" s="208">
        <f t="shared" ref="D102:D133" si="35">AVERAGE(O102,Z102,AK102,AV102,BG102,BR102,CC102,CN102,CY102,DJ102,DU102,EF102,EQ102,FB102,FM102,FX102,GI102,GT102,HE102,HP102,IA102,IL102,IW102,JH102,JS102,KD102,KO102,KZ102,LK102,LV102)</f>
        <v>3737.7</v>
      </c>
      <c r="E102" s="208">
        <f t="shared" ref="E102:E133" si="36">AVERAGE(P102,AA102,AL102,AW102,BH102,BS102,CD102,CO102,CZ102,DK102,DV102,EG102,ER102,FC102,FN102,FY102,GJ102,GU102,HF102,HQ102,IB102,IM102,IX102,JI102,JT102,KE102,KP102,LA102,LL102,LW102)</f>
        <v>1092.9000000000001</v>
      </c>
      <c r="F102" s="208">
        <f t="shared" ref="F102:F133" si="37">AVERAGE(Q102,AB102,AM102,AX102,BI102,BT102,CE102,CP102,DA102,DL102,DW102,EH102,ES102,FD102,FO102,FZ102,GK102,GV102,HG102,HR102,IC102,IN102,IY102,JJ102,JU102,KF102,KQ102,LB102,LM102,LX102)</f>
        <v>0</v>
      </c>
      <c r="G102" s="208">
        <f t="shared" ref="G102:G133" si="38">AVERAGE(R102,AC102,AN102,AY102,BJ102,BU102,CF102,CQ102,DB102,DM102,DX102,EI102,ET102,FE102,FP102,GA102,GL102,GW102,HH102,HS102,ID102,IO102,IZ102,JK102,JV102,KG102,KR102,LC102,LN102,LY102)</f>
        <v>0</v>
      </c>
      <c r="H102" s="208">
        <f t="shared" ref="H102:H133" si="39">AVERAGE(S102,AD102,AO102,AZ102,BK102,BV102,CG102,CR102,DC102,DN102,DY102,EJ102,EU102,FF102,FQ102,GB102,GM102,GX102,HI102,HT102,IE102,IP102,JA102,JL102,JW102,KH102,KS102,LD102,LO102,LZ102)</f>
        <v>1576.1333333333334</v>
      </c>
      <c r="I102" s="208">
        <f t="shared" ref="I102:I133" si="40">AVERAGE(T102,AE102,AP102,BA102,BL102,BW102,CH102,CS102,DD102,DO102,DZ102,EK102,EV102,FG102,FR102,GC102,GN102,GY102,HJ102,HU102,IF102,IQ102,JB102,JM102,JX102,KI102,KT102,LE102,LP102,MA102)</f>
        <v>0</v>
      </c>
      <c r="J102" s="208">
        <f t="shared" ref="J102:J133" si="41">AVERAGE(U102,AF102,AQ102,BB102,BM102,BX102,CI102,CT102,DE102,DP102,EA102,EL102,EW102,FH102,FS102,GD102,GO102,GZ102,HK102,HV102,IG102,IR102,JC102,JN102,JY102,KJ102,KU102,LF102,LQ102,MB102)</f>
        <v>0</v>
      </c>
      <c r="K102" s="208">
        <f t="shared" ref="K102:K133" si="42">AVERAGE(V102,AG102,AR102,BC102,BN102,BY102,CJ102,CU102,DF102,DQ102,EB102,EM102,EX102,FI102,FT102,GE102,GP102,HA102,HL102,HW102,IH102,IS102,JD102,JO102,JZ102,KK102,KV102,LG102,LR102,MC102)</f>
        <v>0</v>
      </c>
      <c r="M102" s="188">
        <v>0</v>
      </c>
      <c r="N102" s="188">
        <v>0</v>
      </c>
      <c r="O102" s="188">
        <v>1530</v>
      </c>
      <c r="P102" s="188">
        <v>1142</v>
      </c>
      <c r="Q102" s="188">
        <v>0</v>
      </c>
      <c r="R102" s="188">
        <v>0</v>
      </c>
      <c r="S102" s="188">
        <v>2051</v>
      </c>
      <c r="T102" s="188">
        <v>0</v>
      </c>
      <c r="U102" s="188">
        <v>0</v>
      </c>
      <c r="V102" s="188">
        <v>0</v>
      </c>
      <c r="X102" s="188">
        <v>0</v>
      </c>
      <c r="Y102" s="188">
        <v>0</v>
      </c>
      <c r="Z102" s="188">
        <v>1652</v>
      </c>
      <c r="AA102" s="188">
        <v>293</v>
      </c>
      <c r="AB102" s="188">
        <v>0</v>
      </c>
      <c r="AC102" s="188">
        <v>0</v>
      </c>
      <c r="AD102" s="188">
        <v>1202</v>
      </c>
      <c r="AE102" s="188">
        <v>0</v>
      </c>
      <c r="AF102" s="188">
        <v>0</v>
      </c>
      <c r="AG102" s="188">
        <v>0</v>
      </c>
      <c r="AI102" s="188">
        <v>0</v>
      </c>
      <c r="AJ102" s="188">
        <v>0</v>
      </c>
      <c r="AK102" s="188">
        <v>7797</v>
      </c>
      <c r="AL102" s="188">
        <v>985</v>
      </c>
      <c r="AM102" s="188">
        <v>0</v>
      </c>
      <c r="AN102" s="188">
        <v>0</v>
      </c>
      <c r="AO102" s="188">
        <v>1004</v>
      </c>
      <c r="AP102" s="188">
        <v>0</v>
      </c>
      <c r="AQ102" s="188">
        <v>0</v>
      </c>
      <c r="AR102" s="188">
        <v>0</v>
      </c>
      <c r="AT102" s="188">
        <v>0</v>
      </c>
      <c r="AU102" s="188">
        <v>0</v>
      </c>
      <c r="AV102" s="188">
        <v>1114</v>
      </c>
      <c r="AW102" s="188">
        <v>756</v>
      </c>
      <c r="AX102" s="188">
        <v>0</v>
      </c>
      <c r="AY102" s="188">
        <v>0</v>
      </c>
      <c r="AZ102" s="188">
        <v>2414</v>
      </c>
      <c r="BA102" s="188">
        <v>0</v>
      </c>
      <c r="BB102" s="188">
        <v>0</v>
      </c>
      <c r="BC102" s="188">
        <v>0</v>
      </c>
      <c r="BE102" s="188">
        <v>0</v>
      </c>
      <c r="BF102" s="188">
        <v>0</v>
      </c>
      <c r="BG102" s="188">
        <v>6592</v>
      </c>
      <c r="BH102" s="188">
        <v>1999</v>
      </c>
      <c r="BI102" s="188">
        <v>0</v>
      </c>
      <c r="BJ102" s="188">
        <v>0</v>
      </c>
      <c r="BK102" s="188">
        <v>1382</v>
      </c>
      <c r="BL102" s="188">
        <v>0</v>
      </c>
      <c r="BM102" s="188">
        <v>0</v>
      </c>
      <c r="BN102" s="188">
        <v>0</v>
      </c>
      <c r="BP102" s="188">
        <v>0</v>
      </c>
      <c r="BQ102" s="188">
        <v>0</v>
      </c>
      <c r="BR102" s="188">
        <v>759</v>
      </c>
      <c r="BS102" s="188">
        <v>926</v>
      </c>
      <c r="BT102" s="188">
        <v>0</v>
      </c>
      <c r="BU102" s="188">
        <v>0</v>
      </c>
      <c r="BV102" s="188">
        <v>2197</v>
      </c>
      <c r="BW102" s="188">
        <v>0</v>
      </c>
      <c r="BX102" s="188">
        <v>0</v>
      </c>
      <c r="BY102" s="188">
        <v>0</v>
      </c>
      <c r="CA102" s="188">
        <v>0</v>
      </c>
      <c r="CB102" s="188">
        <v>0</v>
      </c>
      <c r="CC102" s="188">
        <v>7907</v>
      </c>
      <c r="CD102" s="188">
        <v>1337</v>
      </c>
      <c r="CE102" s="188">
        <v>0</v>
      </c>
      <c r="CF102" s="188">
        <v>0</v>
      </c>
      <c r="CG102" s="188">
        <v>1088</v>
      </c>
      <c r="CH102" s="188">
        <v>0</v>
      </c>
      <c r="CI102" s="188">
        <v>0</v>
      </c>
      <c r="CJ102" s="188">
        <v>0</v>
      </c>
      <c r="CL102" s="188">
        <v>0</v>
      </c>
      <c r="CM102" s="188">
        <v>0</v>
      </c>
      <c r="CN102" s="188">
        <v>6438</v>
      </c>
      <c r="CO102" s="188">
        <v>2328</v>
      </c>
      <c r="CP102" s="188">
        <v>0</v>
      </c>
      <c r="CQ102" s="188">
        <v>0</v>
      </c>
      <c r="CR102" s="188">
        <v>1117</v>
      </c>
      <c r="CS102" s="188">
        <v>0</v>
      </c>
      <c r="CT102" s="188">
        <v>0</v>
      </c>
      <c r="CU102" s="188">
        <v>0</v>
      </c>
      <c r="CW102" s="188">
        <v>0</v>
      </c>
      <c r="CX102" s="188">
        <v>0</v>
      </c>
      <c r="CY102" s="188">
        <v>1899</v>
      </c>
      <c r="CZ102" s="188">
        <v>939</v>
      </c>
      <c r="DA102" s="188">
        <v>0</v>
      </c>
      <c r="DB102" s="188">
        <v>0</v>
      </c>
      <c r="DC102" s="188">
        <v>2426</v>
      </c>
      <c r="DD102" s="188">
        <v>0</v>
      </c>
      <c r="DE102" s="188">
        <v>0</v>
      </c>
      <c r="DF102" s="188">
        <v>0</v>
      </c>
      <c r="DH102" s="188">
        <v>0</v>
      </c>
      <c r="DI102" s="188">
        <v>0</v>
      </c>
      <c r="DJ102" s="188">
        <v>2209</v>
      </c>
      <c r="DK102" s="188">
        <v>965</v>
      </c>
      <c r="DL102" s="188">
        <v>0</v>
      </c>
      <c r="DM102" s="188">
        <v>0</v>
      </c>
      <c r="DN102" s="188">
        <f t="shared" ref="DN102:DN133" si="43">DS102+DT102</f>
        <v>0</v>
      </c>
      <c r="DO102" s="188">
        <v>0</v>
      </c>
      <c r="DP102" s="188">
        <v>0</v>
      </c>
      <c r="DQ102" s="188">
        <v>0</v>
      </c>
      <c r="DS102" s="188">
        <v>0</v>
      </c>
      <c r="DT102" s="188">
        <v>0</v>
      </c>
      <c r="DU102" s="188">
        <v>1178</v>
      </c>
      <c r="DV102" s="188">
        <v>700</v>
      </c>
      <c r="DW102" s="188">
        <v>0</v>
      </c>
      <c r="DX102" s="188">
        <v>0</v>
      </c>
      <c r="DY102" s="188">
        <v>1266</v>
      </c>
      <c r="DZ102" s="188">
        <v>0</v>
      </c>
      <c r="EA102" s="188">
        <v>0</v>
      </c>
      <c r="EB102" s="188">
        <v>0</v>
      </c>
      <c r="ED102" s="188">
        <v>0</v>
      </c>
      <c r="EE102" s="188">
        <v>0</v>
      </c>
      <c r="EF102" s="188">
        <v>1049</v>
      </c>
      <c r="EG102" s="188">
        <v>727</v>
      </c>
      <c r="EH102" s="188">
        <v>0</v>
      </c>
      <c r="EI102" s="188">
        <v>0</v>
      </c>
      <c r="EJ102" s="188">
        <v>2260</v>
      </c>
      <c r="EK102" s="188">
        <v>0</v>
      </c>
      <c r="EL102" s="188">
        <v>0</v>
      </c>
      <c r="EM102" s="188">
        <v>0</v>
      </c>
      <c r="EO102" s="188">
        <v>0</v>
      </c>
      <c r="EP102" s="188">
        <v>0</v>
      </c>
      <c r="EQ102" s="188">
        <v>4368</v>
      </c>
      <c r="ER102" s="188">
        <v>689</v>
      </c>
      <c r="ES102" s="188">
        <v>0</v>
      </c>
      <c r="ET102" s="188">
        <v>0</v>
      </c>
      <c r="EU102" s="188">
        <v>1713</v>
      </c>
      <c r="EV102" s="188">
        <v>0</v>
      </c>
      <c r="EW102" s="188">
        <v>0</v>
      </c>
      <c r="EX102" s="188">
        <v>0</v>
      </c>
      <c r="EZ102" s="188">
        <v>0</v>
      </c>
      <c r="FA102" s="188">
        <v>0</v>
      </c>
      <c r="FB102" s="188">
        <v>4852</v>
      </c>
      <c r="FC102" s="188">
        <v>1608</v>
      </c>
      <c r="FD102" s="188">
        <v>0</v>
      </c>
      <c r="FE102" s="188">
        <v>0</v>
      </c>
      <c r="FF102" s="188">
        <v>1088</v>
      </c>
      <c r="FG102" s="188">
        <v>0</v>
      </c>
      <c r="FH102" s="188">
        <v>0</v>
      </c>
      <c r="FI102" s="188">
        <v>0</v>
      </c>
      <c r="FK102" s="188">
        <v>0</v>
      </c>
      <c r="FL102" s="188">
        <v>0</v>
      </c>
      <c r="FM102" s="188">
        <v>5605</v>
      </c>
      <c r="FN102" s="188">
        <v>1769</v>
      </c>
      <c r="FO102" s="188">
        <v>0</v>
      </c>
      <c r="FP102" s="188">
        <v>0</v>
      </c>
      <c r="FQ102" s="188">
        <v>1116</v>
      </c>
      <c r="FR102" s="188">
        <v>0</v>
      </c>
      <c r="FS102" s="188">
        <v>0</v>
      </c>
      <c r="FT102" s="188">
        <v>0</v>
      </c>
      <c r="FV102" s="188">
        <v>0</v>
      </c>
      <c r="FW102" s="188">
        <v>0</v>
      </c>
      <c r="FX102" s="188">
        <v>1336</v>
      </c>
      <c r="FY102" s="188">
        <v>783</v>
      </c>
      <c r="FZ102" s="188">
        <v>0</v>
      </c>
      <c r="GA102" s="188">
        <v>0</v>
      </c>
      <c r="GB102" s="188">
        <v>1496</v>
      </c>
      <c r="GC102" s="188">
        <v>0</v>
      </c>
      <c r="GD102" s="188">
        <v>0</v>
      </c>
      <c r="GE102" s="188">
        <v>0</v>
      </c>
      <c r="GG102" s="188">
        <v>0</v>
      </c>
      <c r="GH102" s="188">
        <v>0</v>
      </c>
      <c r="GI102" s="188">
        <v>7308</v>
      </c>
      <c r="GJ102" s="188">
        <v>1023</v>
      </c>
      <c r="GK102" s="188">
        <v>0</v>
      </c>
      <c r="GL102" s="188">
        <v>0</v>
      </c>
      <c r="GM102" s="188">
        <v>1318</v>
      </c>
      <c r="GN102" s="188">
        <v>0</v>
      </c>
      <c r="GO102" s="188">
        <v>0</v>
      </c>
      <c r="GP102" s="188">
        <v>0</v>
      </c>
      <c r="GR102" s="188">
        <v>0</v>
      </c>
      <c r="GS102" s="188">
        <v>0</v>
      </c>
      <c r="GT102" s="188">
        <v>1715</v>
      </c>
      <c r="GU102" s="188">
        <v>853</v>
      </c>
      <c r="GV102" s="188">
        <v>0</v>
      </c>
      <c r="GW102" s="188">
        <v>0</v>
      </c>
      <c r="GX102" s="188">
        <v>1585</v>
      </c>
      <c r="GY102" s="188">
        <v>0</v>
      </c>
      <c r="GZ102" s="188">
        <v>0</v>
      </c>
      <c r="HA102" s="188">
        <v>0</v>
      </c>
      <c r="HC102" s="188">
        <v>0</v>
      </c>
      <c r="HD102" s="188">
        <v>0</v>
      </c>
      <c r="HE102" s="188">
        <v>1164</v>
      </c>
      <c r="HF102" s="188">
        <v>603</v>
      </c>
      <c r="HG102" s="188">
        <v>0</v>
      </c>
      <c r="HH102" s="188">
        <v>0</v>
      </c>
      <c r="HI102" s="188">
        <v>2322</v>
      </c>
      <c r="HJ102" s="188">
        <v>0</v>
      </c>
      <c r="HK102" s="188">
        <v>0</v>
      </c>
      <c r="HL102" s="188">
        <v>0</v>
      </c>
      <c r="HN102" s="188">
        <v>0</v>
      </c>
      <c r="HO102" s="188">
        <v>0</v>
      </c>
      <c r="HP102" s="188">
        <v>1120</v>
      </c>
      <c r="HQ102" s="188">
        <v>316</v>
      </c>
      <c r="HR102" s="188">
        <v>0</v>
      </c>
      <c r="HS102" s="188">
        <v>0</v>
      </c>
      <c r="HT102" s="188">
        <v>2036</v>
      </c>
      <c r="HU102" s="188">
        <v>0</v>
      </c>
      <c r="HV102" s="188">
        <v>0</v>
      </c>
      <c r="HW102" s="188">
        <v>0</v>
      </c>
      <c r="HY102" s="188">
        <v>0</v>
      </c>
      <c r="HZ102" s="188">
        <v>0</v>
      </c>
      <c r="IA102" s="188">
        <v>6199</v>
      </c>
      <c r="IB102" s="188">
        <v>1691</v>
      </c>
      <c r="IC102" s="188">
        <v>0</v>
      </c>
      <c r="ID102" s="188">
        <v>0</v>
      </c>
      <c r="IE102" s="188">
        <v>1395</v>
      </c>
      <c r="IF102" s="188">
        <v>0</v>
      </c>
      <c r="IG102" s="188">
        <v>0</v>
      </c>
      <c r="IH102" s="188">
        <v>0</v>
      </c>
      <c r="IJ102" s="188">
        <v>0</v>
      </c>
      <c r="IK102" s="188">
        <v>0</v>
      </c>
      <c r="IL102" s="188">
        <v>912</v>
      </c>
      <c r="IM102" s="188">
        <v>601</v>
      </c>
      <c r="IN102" s="188">
        <v>0</v>
      </c>
      <c r="IO102" s="188">
        <v>0</v>
      </c>
      <c r="IP102" s="188">
        <v>2032</v>
      </c>
      <c r="IQ102" s="188">
        <v>0</v>
      </c>
      <c r="IR102" s="188">
        <v>0</v>
      </c>
      <c r="IS102" s="188">
        <v>0</v>
      </c>
      <c r="IU102" s="188">
        <v>0</v>
      </c>
      <c r="IV102" s="188">
        <v>0</v>
      </c>
      <c r="IW102" s="188">
        <v>6221</v>
      </c>
      <c r="IX102" s="188">
        <v>1085</v>
      </c>
      <c r="IY102" s="188">
        <v>0</v>
      </c>
      <c r="IZ102" s="188">
        <v>0</v>
      </c>
      <c r="JA102" s="188">
        <v>1400</v>
      </c>
      <c r="JB102" s="188">
        <v>0</v>
      </c>
      <c r="JC102" s="188">
        <v>0</v>
      </c>
      <c r="JD102" s="188">
        <v>0</v>
      </c>
      <c r="JF102" s="188">
        <v>0</v>
      </c>
      <c r="JG102" s="188">
        <v>0</v>
      </c>
      <c r="JH102" s="188">
        <v>6613</v>
      </c>
      <c r="JI102" s="188">
        <v>2743</v>
      </c>
      <c r="JJ102" s="188">
        <v>0</v>
      </c>
      <c r="JK102" s="188">
        <v>0</v>
      </c>
      <c r="JL102" s="188">
        <v>1105</v>
      </c>
      <c r="JM102" s="188">
        <v>0</v>
      </c>
      <c r="JN102" s="188">
        <v>0</v>
      </c>
      <c r="JO102" s="188">
        <v>0</v>
      </c>
      <c r="JQ102" s="188">
        <v>0</v>
      </c>
      <c r="JR102" s="188">
        <v>0</v>
      </c>
      <c r="JS102" s="188">
        <v>968</v>
      </c>
      <c r="JT102" s="188">
        <v>527</v>
      </c>
      <c r="JU102" s="188">
        <v>0</v>
      </c>
      <c r="JV102" s="188">
        <v>0</v>
      </c>
      <c r="JW102" s="188">
        <v>2310</v>
      </c>
      <c r="JX102" s="188">
        <v>0</v>
      </c>
      <c r="JY102" s="188">
        <v>0</v>
      </c>
      <c r="JZ102" s="188">
        <v>0</v>
      </c>
      <c r="KB102" s="188">
        <v>0</v>
      </c>
      <c r="KC102" s="188">
        <v>0</v>
      </c>
      <c r="KD102" s="188">
        <v>7979</v>
      </c>
      <c r="KE102" s="188">
        <v>1480</v>
      </c>
      <c r="KF102" s="188">
        <v>0</v>
      </c>
      <c r="KG102" s="188">
        <v>0</v>
      </c>
      <c r="KH102" s="188">
        <v>1291</v>
      </c>
      <c r="KI102" s="188">
        <v>0</v>
      </c>
      <c r="KJ102" s="188">
        <v>0</v>
      </c>
      <c r="KK102" s="188">
        <v>0</v>
      </c>
      <c r="KM102" s="188">
        <v>0</v>
      </c>
      <c r="KN102" s="188">
        <v>0</v>
      </c>
      <c r="KO102" s="188">
        <v>7097</v>
      </c>
      <c r="KP102" s="188">
        <v>913</v>
      </c>
      <c r="KQ102" s="188">
        <v>0</v>
      </c>
      <c r="KR102" s="188">
        <v>0</v>
      </c>
      <c r="KS102" s="188">
        <v>1021</v>
      </c>
      <c r="KT102" s="188">
        <v>0</v>
      </c>
      <c r="KU102" s="188">
        <v>0</v>
      </c>
      <c r="KV102" s="188">
        <v>0</v>
      </c>
      <c r="KX102" s="188">
        <v>0</v>
      </c>
      <c r="KY102" s="188">
        <v>0</v>
      </c>
      <c r="KZ102" s="188">
        <v>1095</v>
      </c>
      <c r="LA102" s="188">
        <v>573</v>
      </c>
      <c r="LB102" s="188">
        <v>0</v>
      </c>
      <c r="LC102" s="188">
        <v>0</v>
      </c>
      <c r="LD102" s="188">
        <v>2276</v>
      </c>
      <c r="LE102" s="188">
        <v>0</v>
      </c>
      <c r="LF102" s="188">
        <v>0</v>
      </c>
      <c r="LG102" s="188">
        <v>0</v>
      </c>
      <c r="LI102" s="188">
        <v>0</v>
      </c>
      <c r="LJ102" s="188">
        <v>0</v>
      </c>
      <c r="LK102" s="188">
        <v>6265</v>
      </c>
      <c r="LL102" s="188">
        <v>949</v>
      </c>
      <c r="LM102" s="188">
        <v>0</v>
      </c>
      <c r="LN102" s="188">
        <v>0</v>
      </c>
      <c r="LO102" s="188">
        <v>1056</v>
      </c>
      <c r="LP102" s="188">
        <v>0</v>
      </c>
      <c r="LQ102" s="188">
        <v>0</v>
      </c>
      <c r="LR102" s="188">
        <v>0</v>
      </c>
      <c r="LT102" s="188">
        <v>0</v>
      </c>
      <c r="LU102" s="188">
        <v>0</v>
      </c>
      <c r="LV102" s="188">
        <v>1190</v>
      </c>
      <c r="LW102" s="188">
        <v>1484</v>
      </c>
      <c r="LX102" s="188">
        <v>0</v>
      </c>
      <c r="LY102" s="188">
        <v>0</v>
      </c>
      <c r="LZ102" s="188">
        <v>2317</v>
      </c>
      <c r="MA102" s="188">
        <v>0</v>
      </c>
      <c r="MB102" s="188">
        <v>0</v>
      </c>
      <c r="MC102" s="188">
        <v>0</v>
      </c>
    </row>
    <row r="103" spans="2:341">
      <c r="B103" s="208">
        <f t="shared" si="33"/>
        <v>0</v>
      </c>
      <c r="C103" s="208">
        <f t="shared" si="34"/>
        <v>0</v>
      </c>
      <c r="D103" s="208">
        <f t="shared" si="35"/>
        <v>3753.0333333333333</v>
      </c>
      <c r="E103" s="208">
        <f t="shared" si="36"/>
        <v>1116.2</v>
      </c>
      <c r="F103" s="208">
        <f t="shared" si="37"/>
        <v>0</v>
      </c>
      <c r="G103" s="208">
        <f t="shared" si="38"/>
        <v>0</v>
      </c>
      <c r="H103" s="208">
        <f t="shared" si="39"/>
        <v>1569.0666666666666</v>
      </c>
      <c r="I103" s="208">
        <f t="shared" si="40"/>
        <v>0</v>
      </c>
      <c r="J103" s="208">
        <f t="shared" si="41"/>
        <v>0</v>
      </c>
      <c r="K103" s="208">
        <f t="shared" si="42"/>
        <v>0</v>
      </c>
      <c r="M103" s="188">
        <v>0</v>
      </c>
      <c r="N103" s="188">
        <v>0</v>
      </c>
      <c r="O103" s="188">
        <v>1541</v>
      </c>
      <c r="P103" s="188">
        <v>1151</v>
      </c>
      <c r="Q103" s="188">
        <v>0</v>
      </c>
      <c r="R103" s="188">
        <v>0</v>
      </c>
      <c r="S103" s="188">
        <v>2061</v>
      </c>
      <c r="T103" s="188">
        <v>0</v>
      </c>
      <c r="U103" s="188">
        <v>0</v>
      </c>
      <c r="V103" s="188">
        <v>0</v>
      </c>
      <c r="X103" s="188">
        <v>0</v>
      </c>
      <c r="Y103" s="188">
        <v>0</v>
      </c>
      <c r="Z103" s="188">
        <v>1642</v>
      </c>
      <c r="AA103" s="188">
        <v>340</v>
      </c>
      <c r="AB103" s="188">
        <v>0</v>
      </c>
      <c r="AC103" s="188">
        <v>0</v>
      </c>
      <c r="AD103" s="188">
        <v>1187</v>
      </c>
      <c r="AE103" s="188">
        <v>0</v>
      </c>
      <c r="AF103" s="188">
        <v>0</v>
      </c>
      <c r="AG103" s="188">
        <v>0</v>
      </c>
      <c r="AI103" s="188">
        <v>0</v>
      </c>
      <c r="AJ103" s="188">
        <v>0</v>
      </c>
      <c r="AK103" s="188">
        <v>7631</v>
      </c>
      <c r="AL103" s="188">
        <v>1027</v>
      </c>
      <c r="AM103" s="188">
        <v>0</v>
      </c>
      <c r="AN103" s="188">
        <v>0</v>
      </c>
      <c r="AO103" s="188">
        <v>999</v>
      </c>
      <c r="AP103" s="188">
        <v>0</v>
      </c>
      <c r="AQ103" s="188">
        <v>0</v>
      </c>
      <c r="AR103" s="188">
        <v>0</v>
      </c>
      <c r="AT103" s="188">
        <v>0</v>
      </c>
      <c r="AU103" s="188">
        <v>0</v>
      </c>
      <c r="AV103" s="188">
        <v>1159</v>
      </c>
      <c r="AW103" s="188">
        <v>819</v>
      </c>
      <c r="AX103" s="188">
        <v>0</v>
      </c>
      <c r="AY103" s="188">
        <v>0</v>
      </c>
      <c r="AZ103" s="188">
        <v>2378</v>
      </c>
      <c r="BA103" s="188">
        <v>0</v>
      </c>
      <c r="BB103" s="188">
        <v>0</v>
      </c>
      <c r="BC103" s="188">
        <v>0</v>
      </c>
      <c r="BE103" s="188">
        <v>0</v>
      </c>
      <c r="BF103" s="188">
        <v>0</v>
      </c>
      <c r="BG103" s="188">
        <v>6600</v>
      </c>
      <c r="BH103" s="188">
        <v>1982</v>
      </c>
      <c r="BI103" s="188">
        <v>0</v>
      </c>
      <c r="BJ103" s="188">
        <v>0</v>
      </c>
      <c r="BK103" s="188">
        <v>1384</v>
      </c>
      <c r="BL103" s="188">
        <v>0</v>
      </c>
      <c r="BM103" s="188">
        <v>0</v>
      </c>
      <c r="BN103" s="188">
        <v>0</v>
      </c>
      <c r="BP103" s="188">
        <v>0</v>
      </c>
      <c r="BQ103" s="188">
        <v>0</v>
      </c>
      <c r="BR103" s="188">
        <v>765</v>
      </c>
      <c r="BS103" s="188">
        <v>847</v>
      </c>
      <c r="BT103" s="188">
        <v>0</v>
      </c>
      <c r="BU103" s="188">
        <v>0</v>
      </c>
      <c r="BV103" s="188">
        <v>2177</v>
      </c>
      <c r="BW103" s="188">
        <v>0</v>
      </c>
      <c r="BX103" s="188">
        <v>0</v>
      </c>
      <c r="BY103" s="188">
        <v>0</v>
      </c>
      <c r="CA103" s="188">
        <v>0</v>
      </c>
      <c r="CB103" s="188">
        <v>0</v>
      </c>
      <c r="CC103" s="188">
        <v>8057</v>
      </c>
      <c r="CD103" s="188">
        <v>1329</v>
      </c>
      <c r="CE103" s="188">
        <v>0</v>
      </c>
      <c r="CF103" s="188">
        <v>0</v>
      </c>
      <c r="CG103" s="188">
        <v>1090</v>
      </c>
      <c r="CH103" s="188">
        <v>0</v>
      </c>
      <c r="CI103" s="188">
        <v>0</v>
      </c>
      <c r="CJ103" s="188">
        <v>0</v>
      </c>
      <c r="CL103" s="188">
        <v>0</v>
      </c>
      <c r="CM103" s="188">
        <v>0</v>
      </c>
      <c r="CN103" s="188">
        <v>6584</v>
      </c>
      <c r="CO103" s="188">
        <v>2422</v>
      </c>
      <c r="CP103" s="188">
        <v>0</v>
      </c>
      <c r="CQ103" s="188">
        <v>0</v>
      </c>
      <c r="CR103" s="188">
        <v>1111</v>
      </c>
      <c r="CS103" s="188">
        <v>0</v>
      </c>
      <c r="CT103" s="188">
        <v>0</v>
      </c>
      <c r="CU103" s="188">
        <v>0</v>
      </c>
      <c r="CW103" s="188">
        <v>0</v>
      </c>
      <c r="CX103" s="188">
        <v>0</v>
      </c>
      <c r="CY103" s="188">
        <v>1815</v>
      </c>
      <c r="CZ103" s="188">
        <v>988</v>
      </c>
      <c r="DA103" s="188">
        <v>0</v>
      </c>
      <c r="DB103" s="188">
        <v>0</v>
      </c>
      <c r="DC103" s="188">
        <v>2414</v>
      </c>
      <c r="DD103" s="188">
        <v>0</v>
      </c>
      <c r="DE103" s="188">
        <v>0</v>
      </c>
      <c r="DF103" s="188">
        <v>0</v>
      </c>
      <c r="DH103" s="188">
        <v>0</v>
      </c>
      <c r="DI103" s="188">
        <v>0</v>
      </c>
      <c r="DJ103" s="188">
        <v>2107</v>
      </c>
      <c r="DK103" s="188">
        <v>902</v>
      </c>
      <c r="DL103" s="188">
        <v>0</v>
      </c>
      <c r="DM103" s="188">
        <v>0</v>
      </c>
      <c r="DN103" s="188">
        <f t="shared" si="43"/>
        <v>0</v>
      </c>
      <c r="DO103" s="188">
        <v>0</v>
      </c>
      <c r="DP103" s="188">
        <v>0</v>
      </c>
      <c r="DQ103" s="188">
        <v>0</v>
      </c>
      <c r="DS103" s="188">
        <v>0</v>
      </c>
      <c r="DT103" s="188">
        <v>0</v>
      </c>
      <c r="DU103" s="188">
        <v>1186</v>
      </c>
      <c r="DV103" s="188">
        <v>694</v>
      </c>
      <c r="DW103" s="188">
        <v>0</v>
      </c>
      <c r="DX103" s="188">
        <v>0</v>
      </c>
      <c r="DY103" s="188">
        <v>1264</v>
      </c>
      <c r="DZ103" s="188">
        <v>0</v>
      </c>
      <c r="EA103" s="188">
        <v>0</v>
      </c>
      <c r="EB103" s="188">
        <v>0</v>
      </c>
      <c r="ED103" s="188">
        <v>0</v>
      </c>
      <c r="EE103" s="188">
        <v>0</v>
      </c>
      <c r="EF103" s="188">
        <v>1084</v>
      </c>
      <c r="EG103" s="188">
        <v>613</v>
      </c>
      <c r="EH103" s="188">
        <v>0</v>
      </c>
      <c r="EI103" s="188">
        <v>0</v>
      </c>
      <c r="EJ103" s="188">
        <v>2259</v>
      </c>
      <c r="EK103" s="188">
        <v>0</v>
      </c>
      <c r="EL103" s="188">
        <v>0</v>
      </c>
      <c r="EM103" s="188">
        <v>0</v>
      </c>
      <c r="EO103" s="188">
        <v>0</v>
      </c>
      <c r="EP103" s="188">
        <v>0</v>
      </c>
      <c r="EQ103" s="188">
        <v>4428</v>
      </c>
      <c r="ER103" s="188">
        <v>733</v>
      </c>
      <c r="ES103" s="188">
        <v>0</v>
      </c>
      <c r="ET103" s="188">
        <v>0</v>
      </c>
      <c r="EU103" s="188">
        <v>1709</v>
      </c>
      <c r="EV103" s="188">
        <v>0</v>
      </c>
      <c r="EW103" s="188">
        <v>0</v>
      </c>
      <c r="EX103" s="188">
        <v>0</v>
      </c>
      <c r="EZ103" s="188">
        <v>0</v>
      </c>
      <c r="FA103" s="188">
        <v>0</v>
      </c>
      <c r="FB103" s="188">
        <v>4871</v>
      </c>
      <c r="FC103" s="188">
        <v>1607</v>
      </c>
      <c r="FD103" s="188">
        <v>0</v>
      </c>
      <c r="FE103" s="188">
        <v>0</v>
      </c>
      <c r="FF103" s="188">
        <v>1088</v>
      </c>
      <c r="FG103" s="188">
        <v>0</v>
      </c>
      <c r="FH103" s="188">
        <v>0</v>
      </c>
      <c r="FI103" s="188">
        <v>0</v>
      </c>
      <c r="FK103" s="188">
        <v>0</v>
      </c>
      <c r="FL103" s="188">
        <v>0</v>
      </c>
      <c r="FM103" s="188">
        <v>5635</v>
      </c>
      <c r="FN103" s="188">
        <v>1754</v>
      </c>
      <c r="FO103" s="188">
        <v>0</v>
      </c>
      <c r="FP103" s="188">
        <v>0</v>
      </c>
      <c r="FQ103" s="188">
        <v>1114</v>
      </c>
      <c r="FR103" s="188">
        <v>0</v>
      </c>
      <c r="FS103" s="188">
        <v>0</v>
      </c>
      <c r="FT103" s="188">
        <v>0</v>
      </c>
      <c r="FV103" s="188">
        <v>0</v>
      </c>
      <c r="FW103" s="188">
        <v>0</v>
      </c>
      <c r="FX103" s="188">
        <v>1380</v>
      </c>
      <c r="FY103" s="188">
        <v>791</v>
      </c>
      <c r="FZ103" s="188">
        <v>0</v>
      </c>
      <c r="GA103" s="188">
        <v>0</v>
      </c>
      <c r="GB103" s="188">
        <v>1491</v>
      </c>
      <c r="GC103" s="188">
        <v>0</v>
      </c>
      <c r="GD103" s="188">
        <v>0</v>
      </c>
      <c r="GE103" s="188">
        <v>0</v>
      </c>
      <c r="GG103" s="188">
        <v>0</v>
      </c>
      <c r="GH103" s="188">
        <v>0</v>
      </c>
      <c r="GI103" s="188">
        <v>7327</v>
      </c>
      <c r="GJ103" s="188">
        <v>1030</v>
      </c>
      <c r="GK103" s="188">
        <v>0</v>
      </c>
      <c r="GL103" s="188">
        <v>0</v>
      </c>
      <c r="GM103" s="188">
        <v>1303</v>
      </c>
      <c r="GN103" s="188">
        <v>0</v>
      </c>
      <c r="GO103" s="188">
        <v>0</v>
      </c>
      <c r="GP103" s="188">
        <v>0</v>
      </c>
      <c r="GR103" s="188">
        <v>0</v>
      </c>
      <c r="GS103" s="188">
        <v>0</v>
      </c>
      <c r="GT103" s="188">
        <v>1690</v>
      </c>
      <c r="GU103" s="188">
        <v>1024</v>
      </c>
      <c r="GV103" s="188">
        <v>0</v>
      </c>
      <c r="GW103" s="188">
        <v>0</v>
      </c>
      <c r="GX103" s="188">
        <v>1577</v>
      </c>
      <c r="GY103" s="188">
        <v>0</v>
      </c>
      <c r="GZ103" s="188">
        <v>0</v>
      </c>
      <c r="HA103" s="188">
        <v>0</v>
      </c>
      <c r="HC103" s="188">
        <v>0</v>
      </c>
      <c r="HD103" s="188">
        <v>0</v>
      </c>
      <c r="HE103" s="188">
        <v>1099</v>
      </c>
      <c r="HF103" s="188">
        <v>650</v>
      </c>
      <c r="HG103" s="188">
        <v>0</v>
      </c>
      <c r="HH103" s="188">
        <v>0</v>
      </c>
      <c r="HI103" s="188">
        <v>2320</v>
      </c>
      <c r="HJ103" s="188">
        <v>0</v>
      </c>
      <c r="HK103" s="188">
        <v>0</v>
      </c>
      <c r="HL103" s="188">
        <v>0</v>
      </c>
      <c r="HN103" s="188">
        <v>0</v>
      </c>
      <c r="HO103" s="188">
        <v>0</v>
      </c>
      <c r="HP103" s="188">
        <v>1164</v>
      </c>
      <c r="HQ103" s="188">
        <v>348</v>
      </c>
      <c r="HR103" s="188">
        <v>0</v>
      </c>
      <c r="HS103" s="188">
        <v>0</v>
      </c>
      <c r="HT103" s="188">
        <v>2013</v>
      </c>
      <c r="HU103" s="188">
        <v>0</v>
      </c>
      <c r="HV103" s="188">
        <v>0</v>
      </c>
      <c r="HW103" s="188">
        <v>0</v>
      </c>
      <c r="HY103" s="188">
        <v>0</v>
      </c>
      <c r="HZ103" s="188">
        <v>0</v>
      </c>
      <c r="IA103" s="188">
        <v>6173</v>
      </c>
      <c r="IB103" s="188">
        <v>1802</v>
      </c>
      <c r="IC103" s="188">
        <v>0</v>
      </c>
      <c r="ID103" s="188">
        <v>0</v>
      </c>
      <c r="IE103" s="188">
        <v>1391</v>
      </c>
      <c r="IF103" s="188">
        <v>0</v>
      </c>
      <c r="IG103" s="188">
        <v>0</v>
      </c>
      <c r="IH103" s="188">
        <v>0</v>
      </c>
      <c r="IJ103" s="188">
        <v>0</v>
      </c>
      <c r="IK103" s="188">
        <v>0</v>
      </c>
      <c r="IL103" s="188">
        <v>888</v>
      </c>
      <c r="IM103" s="188">
        <v>700</v>
      </c>
      <c r="IN103" s="188">
        <v>0</v>
      </c>
      <c r="IO103" s="188">
        <v>0</v>
      </c>
      <c r="IP103" s="188">
        <v>2039</v>
      </c>
      <c r="IQ103" s="188">
        <v>0</v>
      </c>
      <c r="IR103" s="188">
        <v>0</v>
      </c>
      <c r="IS103" s="188">
        <v>0</v>
      </c>
      <c r="IU103" s="188">
        <v>0</v>
      </c>
      <c r="IV103" s="188">
        <v>0</v>
      </c>
      <c r="IW103" s="188">
        <v>6340</v>
      </c>
      <c r="IX103" s="188">
        <v>1127</v>
      </c>
      <c r="IY103" s="188">
        <v>0</v>
      </c>
      <c r="IZ103" s="188">
        <v>0</v>
      </c>
      <c r="JA103" s="188">
        <v>1394</v>
      </c>
      <c r="JB103" s="188">
        <v>0</v>
      </c>
      <c r="JC103" s="188">
        <v>0</v>
      </c>
      <c r="JD103" s="188">
        <v>0</v>
      </c>
      <c r="JF103" s="188">
        <v>0</v>
      </c>
      <c r="JG103" s="188">
        <v>0</v>
      </c>
      <c r="JH103" s="188">
        <v>6637</v>
      </c>
      <c r="JI103" s="188">
        <v>2764</v>
      </c>
      <c r="JJ103" s="188">
        <v>0</v>
      </c>
      <c r="JK103" s="188">
        <v>0</v>
      </c>
      <c r="JL103" s="188">
        <v>1105</v>
      </c>
      <c r="JM103" s="188">
        <v>0</v>
      </c>
      <c r="JN103" s="188">
        <v>0</v>
      </c>
      <c r="JO103" s="188">
        <v>0</v>
      </c>
      <c r="JQ103" s="188">
        <v>0</v>
      </c>
      <c r="JR103" s="188">
        <v>0</v>
      </c>
      <c r="JS103" s="188">
        <v>979</v>
      </c>
      <c r="JT103" s="188">
        <v>552</v>
      </c>
      <c r="JU103" s="188">
        <v>0</v>
      </c>
      <c r="JV103" s="188">
        <v>0</v>
      </c>
      <c r="JW103" s="188">
        <v>2246</v>
      </c>
      <c r="JX103" s="188">
        <v>0</v>
      </c>
      <c r="JY103" s="188">
        <v>0</v>
      </c>
      <c r="JZ103" s="188">
        <v>0</v>
      </c>
      <c r="KB103" s="188">
        <v>0</v>
      </c>
      <c r="KC103" s="188">
        <v>0</v>
      </c>
      <c r="KD103" s="188">
        <v>8016</v>
      </c>
      <c r="KE103" s="188">
        <v>1563</v>
      </c>
      <c r="KF103" s="188">
        <v>0</v>
      </c>
      <c r="KG103" s="188">
        <v>0</v>
      </c>
      <c r="KH103" s="188">
        <v>1284</v>
      </c>
      <c r="KI103" s="188">
        <v>0</v>
      </c>
      <c r="KJ103" s="188">
        <v>0</v>
      </c>
      <c r="KK103" s="188">
        <v>0</v>
      </c>
      <c r="KM103" s="188">
        <v>0</v>
      </c>
      <c r="KN103" s="188">
        <v>0</v>
      </c>
      <c r="KO103" s="188">
        <v>7094</v>
      </c>
      <c r="KP103" s="188">
        <v>940</v>
      </c>
      <c r="KQ103" s="188">
        <v>0</v>
      </c>
      <c r="KR103" s="188">
        <v>0</v>
      </c>
      <c r="KS103" s="188">
        <v>1029</v>
      </c>
      <c r="KT103" s="188">
        <v>0</v>
      </c>
      <c r="KU103" s="188">
        <v>0</v>
      </c>
      <c r="KV103" s="188">
        <v>0</v>
      </c>
      <c r="KX103" s="188">
        <v>0</v>
      </c>
      <c r="KY103" s="188">
        <v>0</v>
      </c>
      <c r="KZ103" s="188">
        <v>1120</v>
      </c>
      <c r="LA103" s="188">
        <v>636</v>
      </c>
      <c r="LB103" s="188">
        <v>0</v>
      </c>
      <c r="LC103" s="188">
        <v>0</v>
      </c>
      <c r="LD103" s="188">
        <v>2281</v>
      </c>
      <c r="LE103" s="188">
        <v>0</v>
      </c>
      <c r="LF103" s="188">
        <v>0</v>
      </c>
      <c r="LG103" s="188">
        <v>0</v>
      </c>
      <c r="LI103" s="188">
        <v>0</v>
      </c>
      <c r="LJ103" s="188">
        <v>0</v>
      </c>
      <c r="LK103" s="188">
        <v>6384</v>
      </c>
      <c r="LL103" s="188">
        <v>962</v>
      </c>
      <c r="LM103" s="188">
        <v>0</v>
      </c>
      <c r="LN103" s="188">
        <v>0</v>
      </c>
      <c r="LO103" s="188">
        <v>1057</v>
      </c>
      <c r="LP103" s="188">
        <v>0</v>
      </c>
      <c r="LQ103" s="188">
        <v>0</v>
      </c>
      <c r="LR103" s="188">
        <v>0</v>
      </c>
      <c r="LT103" s="188">
        <v>0</v>
      </c>
      <c r="LU103" s="188">
        <v>0</v>
      </c>
      <c r="LV103" s="188">
        <v>1195</v>
      </c>
      <c r="LW103" s="188">
        <v>1389</v>
      </c>
      <c r="LX103" s="188">
        <v>0</v>
      </c>
      <c r="LY103" s="188">
        <v>0</v>
      </c>
      <c r="LZ103" s="188">
        <v>2307</v>
      </c>
      <c r="MA103" s="188">
        <v>0</v>
      </c>
      <c r="MB103" s="188">
        <v>0</v>
      </c>
      <c r="MC103" s="188">
        <v>0</v>
      </c>
    </row>
    <row r="104" spans="2:341">
      <c r="B104" s="208">
        <f t="shared" si="33"/>
        <v>0</v>
      </c>
      <c r="C104" s="208">
        <f t="shared" si="34"/>
        <v>0</v>
      </c>
      <c r="D104" s="208">
        <f t="shared" si="35"/>
        <v>3757.6666666666665</v>
      </c>
      <c r="E104" s="208">
        <f t="shared" si="36"/>
        <v>1115.6333333333334</v>
      </c>
      <c r="F104" s="208">
        <f t="shared" si="37"/>
        <v>0</v>
      </c>
      <c r="G104" s="208">
        <f t="shared" si="38"/>
        <v>0</v>
      </c>
      <c r="H104" s="208">
        <f t="shared" si="39"/>
        <v>1560.9666666666667</v>
      </c>
      <c r="I104" s="208">
        <f t="shared" si="40"/>
        <v>0</v>
      </c>
      <c r="J104" s="208">
        <f t="shared" si="41"/>
        <v>0</v>
      </c>
      <c r="K104" s="208">
        <f t="shared" si="42"/>
        <v>0</v>
      </c>
      <c r="M104" s="188">
        <v>0</v>
      </c>
      <c r="N104" s="188">
        <v>0</v>
      </c>
      <c r="O104" s="188">
        <v>1556</v>
      </c>
      <c r="P104" s="188">
        <v>1150</v>
      </c>
      <c r="Q104" s="188">
        <v>0</v>
      </c>
      <c r="R104" s="188">
        <v>0</v>
      </c>
      <c r="S104" s="188">
        <v>2027</v>
      </c>
      <c r="T104" s="188">
        <v>0</v>
      </c>
      <c r="U104" s="188">
        <v>0</v>
      </c>
      <c r="V104" s="188">
        <v>0</v>
      </c>
      <c r="X104" s="188">
        <v>0</v>
      </c>
      <c r="Y104" s="188">
        <v>0</v>
      </c>
      <c r="Z104" s="188">
        <v>1589</v>
      </c>
      <c r="AA104" s="188">
        <v>320</v>
      </c>
      <c r="AB104" s="188">
        <v>0</v>
      </c>
      <c r="AC104" s="188">
        <v>0</v>
      </c>
      <c r="AD104" s="188">
        <v>1187</v>
      </c>
      <c r="AE104" s="188">
        <v>0</v>
      </c>
      <c r="AF104" s="188">
        <v>0</v>
      </c>
      <c r="AG104" s="188">
        <v>0</v>
      </c>
      <c r="AI104" s="188">
        <v>0</v>
      </c>
      <c r="AJ104" s="188">
        <v>0</v>
      </c>
      <c r="AK104" s="188">
        <v>7598</v>
      </c>
      <c r="AL104" s="188">
        <v>1062</v>
      </c>
      <c r="AM104" s="188">
        <v>0</v>
      </c>
      <c r="AN104" s="188">
        <v>0</v>
      </c>
      <c r="AO104" s="188">
        <v>999</v>
      </c>
      <c r="AP104" s="188">
        <v>0</v>
      </c>
      <c r="AQ104" s="188">
        <v>0</v>
      </c>
      <c r="AR104" s="188">
        <v>0</v>
      </c>
      <c r="AT104" s="188">
        <v>0</v>
      </c>
      <c r="AU104" s="188">
        <v>0</v>
      </c>
      <c r="AV104" s="188">
        <v>1171</v>
      </c>
      <c r="AW104" s="188">
        <v>798</v>
      </c>
      <c r="AX104" s="188">
        <v>0</v>
      </c>
      <c r="AY104" s="188">
        <v>0</v>
      </c>
      <c r="AZ104" s="188">
        <v>2387</v>
      </c>
      <c r="BA104" s="188">
        <v>0</v>
      </c>
      <c r="BB104" s="188">
        <v>0</v>
      </c>
      <c r="BC104" s="188">
        <v>0</v>
      </c>
      <c r="BE104" s="188">
        <v>0</v>
      </c>
      <c r="BF104" s="188">
        <v>0</v>
      </c>
      <c r="BG104" s="188">
        <v>6608</v>
      </c>
      <c r="BH104" s="188">
        <v>2054</v>
      </c>
      <c r="BI104" s="188">
        <v>0</v>
      </c>
      <c r="BJ104" s="188">
        <v>0</v>
      </c>
      <c r="BK104" s="188">
        <v>1384</v>
      </c>
      <c r="BL104" s="188">
        <v>0</v>
      </c>
      <c r="BM104" s="188">
        <v>0</v>
      </c>
      <c r="BN104" s="188">
        <v>0</v>
      </c>
      <c r="BP104" s="188">
        <v>0</v>
      </c>
      <c r="BQ104" s="188">
        <v>0</v>
      </c>
      <c r="BR104" s="188">
        <v>762</v>
      </c>
      <c r="BS104" s="188">
        <v>840</v>
      </c>
      <c r="BT104" s="188">
        <v>0</v>
      </c>
      <c r="BU104" s="188">
        <v>0</v>
      </c>
      <c r="BV104" s="188">
        <v>2181</v>
      </c>
      <c r="BW104" s="188">
        <v>0</v>
      </c>
      <c r="BX104" s="188">
        <v>0</v>
      </c>
      <c r="BY104" s="188">
        <v>0</v>
      </c>
      <c r="CA104" s="188">
        <v>0</v>
      </c>
      <c r="CB104" s="188">
        <v>0</v>
      </c>
      <c r="CC104" s="188">
        <v>8108</v>
      </c>
      <c r="CD104" s="188">
        <v>1380</v>
      </c>
      <c r="CE104" s="188">
        <v>0</v>
      </c>
      <c r="CF104" s="188">
        <v>0</v>
      </c>
      <c r="CG104" s="188">
        <v>1090</v>
      </c>
      <c r="CH104" s="188">
        <v>0</v>
      </c>
      <c r="CI104" s="188">
        <v>0</v>
      </c>
      <c r="CJ104" s="188">
        <v>0</v>
      </c>
      <c r="CL104" s="188">
        <v>0</v>
      </c>
      <c r="CM104" s="188">
        <v>0</v>
      </c>
      <c r="CN104" s="188">
        <v>6641</v>
      </c>
      <c r="CO104" s="188">
        <v>2463</v>
      </c>
      <c r="CP104" s="188">
        <v>0</v>
      </c>
      <c r="CQ104" s="188">
        <v>0</v>
      </c>
      <c r="CR104" s="188">
        <v>1111</v>
      </c>
      <c r="CS104" s="188">
        <v>0</v>
      </c>
      <c r="CT104" s="188">
        <v>0</v>
      </c>
      <c r="CU104" s="188">
        <v>0</v>
      </c>
      <c r="CW104" s="188">
        <v>0</v>
      </c>
      <c r="CX104" s="188">
        <v>0</v>
      </c>
      <c r="CY104" s="188">
        <v>1793</v>
      </c>
      <c r="CZ104" s="188">
        <v>986</v>
      </c>
      <c r="DA104" s="188">
        <v>0</v>
      </c>
      <c r="DB104" s="188">
        <v>0</v>
      </c>
      <c r="DC104" s="188">
        <v>2425</v>
      </c>
      <c r="DD104" s="188">
        <v>0</v>
      </c>
      <c r="DE104" s="188">
        <v>0</v>
      </c>
      <c r="DF104" s="188">
        <v>0</v>
      </c>
      <c r="DH104" s="188">
        <v>0</v>
      </c>
      <c r="DI104" s="188">
        <v>0</v>
      </c>
      <c r="DJ104" s="188">
        <v>2079</v>
      </c>
      <c r="DK104" s="188">
        <v>907</v>
      </c>
      <c r="DL104" s="188">
        <v>0</v>
      </c>
      <c r="DM104" s="188">
        <v>0</v>
      </c>
      <c r="DN104" s="188">
        <f t="shared" si="43"/>
        <v>0</v>
      </c>
      <c r="DO104" s="188">
        <v>0</v>
      </c>
      <c r="DP104" s="188">
        <v>0</v>
      </c>
      <c r="DQ104" s="188">
        <v>0</v>
      </c>
      <c r="DS104" s="188">
        <v>0</v>
      </c>
      <c r="DT104" s="188">
        <v>0</v>
      </c>
      <c r="DU104" s="188">
        <v>1150</v>
      </c>
      <c r="DV104" s="188">
        <v>667</v>
      </c>
      <c r="DW104" s="188">
        <v>0</v>
      </c>
      <c r="DX104" s="188">
        <v>0</v>
      </c>
      <c r="DY104" s="188">
        <v>1264</v>
      </c>
      <c r="DZ104" s="188">
        <v>0</v>
      </c>
      <c r="EA104" s="188">
        <v>0</v>
      </c>
      <c r="EB104" s="188">
        <v>0</v>
      </c>
      <c r="ED104" s="188">
        <v>0</v>
      </c>
      <c r="EE104" s="188">
        <v>0</v>
      </c>
      <c r="EF104" s="188">
        <v>1118</v>
      </c>
      <c r="EG104" s="188">
        <v>619</v>
      </c>
      <c r="EH104" s="188">
        <v>0</v>
      </c>
      <c r="EI104" s="188">
        <v>0</v>
      </c>
      <c r="EJ104" s="188">
        <v>2193</v>
      </c>
      <c r="EK104" s="188">
        <v>0</v>
      </c>
      <c r="EL104" s="188">
        <v>0</v>
      </c>
      <c r="EM104" s="188">
        <v>0</v>
      </c>
      <c r="EO104" s="188">
        <v>0</v>
      </c>
      <c r="EP104" s="188">
        <v>0</v>
      </c>
      <c r="EQ104" s="188">
        <v>4332</v>
      </c>
      <c r="ER104" s="188">
        <v>636</v>
      </c>
      <c r="ES104" s="188">
        <v>0</v>
      </c>
      <c r="ET104" s="188">
        <v>0</v>
      </c>
      <c r="EU104" s="188">
        <v>1685</v>
      </c>
      <c r="EV104" s="188">
        <v>0</v>
      </c>
      <c r="EW104" s="188">
        <v>0</v>
      </c>
      <c r="EX104" s="188">
        <v>0</v>
      </c>
      <c r="EZ104" s="188">
        <v>0</v>
      </c>
      <c r="FA104" s="188">
        <v>0</v>
      </c>
      <c r="FB104" s="188">
        <v>4905</v>
      </c>
      <c r="FC104" s="188">
        <v>1615</v>
      </c>
      <c r="FD104" s="188">
        <v>0</v>
      </c>
      <c r="FE104" s="188">
        <v>0</v>
      </c>
      <c r="FF104" s="188">
        <v>1088</v>
      </c>
      <c r="FG104" s="188">
        <v>0</v>
      </c>
      <c r="FH104" s="188">
        <v>0</v>
      </c>
      <c r="FI104" s="188">
        <v>0</v>
      </c>
      <c r="FK104" s="188">
        <v>0</v>
      </c>
      <c r="FL104" s="188">
        <v>0</v>
      </c>
      <c r="FM104" s="188">
        <v>5695</v>
      </c>
      <c r="FN104" s="188">
        <v>1724</v>
      </c>
      <c r="FO104" s="188">
        <v>0</v>
      </c>
      <c r="FP104" s="188">
        <v>0</v>
      </c>
      <c r="FQ104" s="188">
        <v>1114</v>
      </c>
      <c r="FR104" s="188">
        <v>0</v>
      </c>
      <c r="FS104" s="188">
        <v>0</v>
      </c>
      <c r="FT104" s="188">
        <v>0</v>
      </c>
      <c r="FV104" s="188">
        <v>0</v>
      </c>
      <c r="FW104" s="188">
        <v>0</v>
      </c>
      <c r="FX104" s="188">
        <v>1348</v>
      </c>
      <c r="FY104" s="188">
        <v>764</v>
      </c>
      <c r="FZ104" s="188">
        <v>0</v>
      </c>
      <c r="GA104" s="188">
        <v>0</v>
      </c>
      <c r="GB104" s="188">
        <v>1491</v>
      </c>
      <c r="GC104" s="188">
        <v>0</v>
      </c>
      <c r="GD104" s="188">
        <v>0</v>
      </c>
      <c r="GE104" s="188">
        <v>0</v>
      </c>
      <c r="GG104" s="188">
        <v>0</v>
      </c>
      <c r="GH104" s="188">
        <v>0</v>
      </c>
      <c r="GI104" s="188">
        <v>7323</v>
      </c>
      <c r="GJ104" s="188">
        <v>950</v>
      </c>
      <c r="GK104" s="188">
        <v>0</v>
      </c>
      <c r="GL104" s="188">
        <v>0</v>
      </c>
      <c r="GM104" s="188">
        <v>1303</v>
      </c>
      <c r="GN104" s="188">
        <v>0</v>
      </c>
      <c r="GO104" s="188">
        <v>0</v>
      </c>
      <c r="GP104" s="188">
        <v>0</v>
      </c>
      <c r="GR104" s="188">
        <v>0</v>
      </c>
      <c r="GS104" s="188">
        <v>0</v>
      </c>
      <c r="GT104" s="188">
        <v>1681</v>
      </c>
      <c r="GU104" s="188">
        <v>1002</v>
      </c>
      <c r="GV104" s="188">
        <v>0</v>
      </c>
      <c r="GW104" s="188">
        <v>0</v>
      </c>
      <c r="GX104" s="188">
        <v>1551</v>
      </c>
      <c r="GY104" s="188">
        <v>0</v>
      </c>
      <c r="GZ104" s="188">
        <v>0</v>
      </c>
      <c r="HA104" s="188">
        <v>0</v>
      </c>
      <c r="HC104" s="188">
        <v>0</v>
      </c>
      <c r="HD104" s="188">
        <v>0</v>
      </c>
      <c r="HE104" s="188">
        <v>1058</v>
      </c>
      <c r="HF104" s="188">
        <v>653</v>
      </c>
      <c r="HG104" s="188">
        <v>0</v>
      </c>
      <c r="HH104" s="188">
        <v>0</v>
      </c>
      <c r="HI104" s="188">
        <v>2286</v>
      </c>
      <c r="HJ104" s="188">
        <v>0</v>
      </c>
      <c r="HK104" s="188">
        <v>0</v>
      </c>
      <c r="HL104" s="188">
        <v>0</v>
      </c>
      <c r="HN104" s="188">
        <v>0</v>
      </c>
      <c r="HO104" s="188">
        <v>0</v>
      </c>
      <c r="HP104" s="188">
        <v>1210</v>
      </c>
      <c r="HQ104" s="188">
        <v>374</v>
      </c>
      <c r="HR104" s="188">
        <v>0</v>
      </c>
      <c r="HS104" s="188">
        <v>0</v>
      </c>
      <c r="HT104" s="188">
        <v>1986</v>
      </c>
      <c r="HU104" s="188">
        <v>0</v>
      </c>
      <c r="HV104" s="188">
        <v>0</v>
      </c>
      <c r="HW104" s="188">
        <v>0</v>
      </c>
      <c r="HY104" s="188">
        <v>0</v>
      </c>
      <c r="HZ104" s="188">
        <v>0</v>
      </c>
      <c r="IA104" s="188">
        <v>6180</v>
      </c>
      <c r="IB104" s="188">
        <v>1781</v>
      </c>
      <c r="IC104" s="188">
        <v>0</v>
      </c>
      <c r="ID104" s="188">
        <v>0</v>
      </c>
      <c r="IE104" s="188">
        <v>1391</v>
      </c>
      <c r="IF104" s="188">
        <v>0</v>
      </c>
      <c r="IG104" s="188">
        <v>0</v>
      </c>
      <c r="IH104" s="188">
        <v>0</v>
      </c>
      <c r="IJ104" s="188">
        <v>0</v>
      </c>
      <c r="IK104" s="188">
        <v>0</v>
      </c>
      <c r="IL104" s="188">
        <v>891</v>
      </c>
      <c r="IM104" s="188">
        <v>755</v>
      </c>
      <c r="IN104" s="188">
        <v>0</v>
      </c>
      <c r="IO104" s="188">
        <v>0</v>
      </c>
      <c r="IP104" s="188">
        <v>2021</v>
      </c>
      <c r="IQ104" s="188">
        <v>0</v>
      </c>
      <c r="IR104" s="188">
        <v>0</v>
      </c>
      <c r="IS104" s="188">
        <v>0</v>
      </c>
      <c r="IU104" s="188">
        <v>0</v>
      </c>
      <c r="IV104" s="188">
        <v>0</v>
      </c>
      <c r="IW104" s="188">
        <v>6391</v>
      </c>
      <c r="IX104" s="188">
        <v>1131</v>
      </c>
      <c r="IY104" s="188">
        <v>0</v>
      </c>
      <c r="IZ104" s="188">
        <v>0</v>
      </c>
      <c r="JA104" s="188">
        <v>1394</v>
      </c>
      <c r="JB104" s="188">
        <v>0</v>
      </c>
      <c r="JC104" s="188">
        <v>0</v>
      </c>
      <c r="JD104" s="188">
        <v>0</v>
      </c>
      <c r="JF104" s="188">
        <v>0</v>
      </c>
      <c r="JG104" s="188">
        <v>0</v>
      </c>
      <c r="JH104" s="188">
        <v>6658</v>
      </c>
      <c r="JI104" s="188">
        <v>2770</v>
      </c>
      <c r="JJ104" s="188">
        <v>0</v>
      </c>
      <c r="JK104" s="188">
        <v>0</v>
      </c>
      <c r="JL104" s="188">
        <v>1105</v>
      </c>
      <c r="JM104" s="188">
        <v>0</v>
      </c>
      <c r="JN104" s="188">
        <v>0</v>
      </c>
      <c r="JO104" s="188">
        <v>0</v>
      </c>
      <c r="JQ104" s="188">
        <v>0</v>
      </c>
      <c r="JR104" s="188">
        <v>0</v>
      </c>
      <c r="JS104" s="188">
        <v>960</v>
      </c>
      <c r="JT104" s="188">
        <v>557</v>
      </c>
      <c r="JU104" s="188">
        <v>0</v>
      </c>
      <c r="JV104" s="188">
        <v>0</v>
      </c>
      <c r="JW104" s="188">
        <v>2253</v>
      </c>
      <c r="JX104" s="188">
        <v>0</v>
      </c>
      <c r="JY104" s="188">
        <v>0</v>
      </c>
      <c r="JZ104" s="188">
        <v>0</v>
      </c>
      <c r="KB104" s="188">
        <v>0</v>
      </c>
      <c r="KC104" s="188">
        <v>0</v>
      </c>
      <c r="KD104" s="188">
        <v>8069</v>
      </c>
      <c r="KE104" s="188">
        <v>1553</v>
      </c>
      <c r="KF104" s="188">
        <v>0</v>
      </c>
      <c r="KG104" s="188">
        <v>0</v>
      </c>
      <c r="KH104" s="188">
        <v>1284</v>
      </c>
      <c r="KI104" s="188">
        <v>0</v>
      </c>
      <c r="KJ104" s="188">
        <v>0</v>
      </c>
      <c r="KK104" s="188">
        <v>0</v>
      </c>
      <c r="KM104" s="188">
        <v>0</v>
      </c>
      <c r="KN104" s="188">
        <v>0</v>
      </c>
      <c r="KO104" s="188">
        <v>7109</v>
      </c>
      <c r="KP104" s="188">
        <v>946</v>
      </c>
      <c r="KQ104" s="188">
        <v>0</v>
      </c>
      <c r="KR104" s="188">
        <v>0</v>
      </c>
      <c r="KS104" s="188">
        <v>1029</v>
      </c>
      <c r="KT104" s="188">
        <v>0</v>
      </c>
      <c r="KU104" s="188">
        <v>0</v>
      </c>
      <c r="KV104" s="188">
        <v>0</v>
      </c>
      <c r="KX104" s="188">
        <v>0</v>
      </c>
      <c r="KY104" s="188">
        <v>0</v>
      </c>
      <c r="KZ104" s="188">
        <v>1120</v>
      </c>
      <c r="LA104" s="188">
        <v>650</v>
      </c>
      <c r="LB104" s="188">
        <v>0</v>
      </c>
      <c r="LC104" s="188">
        <v>0</v>
      </c>
      <c r="LD104" s="188">
        <v>2247</v>
      </c>
      <c r="LE104" s="188">
        <v>0</v>
      </c>
      <c r="LF104" s="188">
        <v>0</v>
      </c>
      <c r="LG104" s="188">
        <v>0</v>
      </c>
      <c r="LI104" s="188">
        <v>0</v>
      </c>
      <c r="LJ104" s="188">
        <v>0</v>
      </c>
      <c r="LK104" s="188">
        <v>6429</v>
      </c>
      <c r="LL104" s="188">
        <v>974</v>
      </c>
      <c r="LM104" s="188">
        <v>0</v>
      </c>
      <c r="LN104" s="188">
        <v>0</v>
      </c>
      <c r="LO104" s="188">
        <v>1057</v>
      </c>
      <c r="LP104" s="188">
        <v>0</v>
      </c>
      <c r="LQ104" s="188">
        <v>0</v>
      </c>
      <c r="LR104" s="188">
        <v>0</v>
      </c>
      <c r="LT104" s="188">
        <v>0</v>
      </c>
      <c r="LU104" s="188">
        <v>0</v>
      </c>
      <c r="LV104" s="188">
        <v>1198</v>
      </c>
      <c r="LW104" s="188">
        <v>1388</v>
      </c>
      <c r="LX104" s="188">
        <v>0</v>
      </c>
      <c r="LY104" s="188">
        <v>0</v>
      </c>
      <c r="LZ104" s="188">
        <v>2296</v>
      </c>
      <c r="MA104" s="188">
        <v>0</v>
      </c>
      <c r="MB104" s="188">
        <v>0</v>
      </c>
      <c r="MC104" s="188">
        <v>0</v>
      </c>
    </row>
    <row r="105" spans="2:341">
      <c r="B105" s="208">
        <f t="shared" si="33"/>
        <v>0</v>
      </c>
      <c r="C105" s="208">
        <f t="shared" si="34"/>
        <v>0</v>
      </c>
      <c r="D105" s="208">
        <f t="shared" si="35"/>
        <v>3760</v>
      </c>
      <c r="E105" s="208">
        <f t="shared" si="36"/>
        <v>1122.1666666666667</v>
      </c>
      <c r="F105" s="208">
        <f t="shared" si="37"/>
        <v>0</v>
      </c>
      <c r="G105" s="208">
        <f t="shared" si="38"/>
        <v>0</v>
      </c>
      <c r="H105" s="208">
        <f t="shared" si="39"/>
        <v>1554</v>
      </c>
      <c r="I105" s="208">
        <f t="shared" si="40"/>
        <v>0</v>
      </c>
      <c r="J105" s="208">
        <f t="shared" si="41"/>
        <v>0</v>
      </c>
      <c r="K105" s="208">
        <f t="shared" si="42"/>
        <v>0</v>
      </c>
      <c r="M105" s="188">
        <v>0</v>
      </c>
      <c r="N105" s="188">
        <v>0</v>
      </c>
      <c r="O105" s="188">
        <v>1571</v>
      </c>
      <c r="P105" s="188">
        <v>1107</v>
      </c>
      <c r="Q105" s="188">
        <v>0</v>
      </c>
      <c r="R105" s="188">
        <v>0</v>
      </c>
      <c r="S105" s="188">
        <v>2007</v>
      </c>
      <c r="T105" s="188">
        <v>0</v>
      </c>
      <c r="U105" s="188">
        <v>0</v>
      </c>
      <c r="V105" s="188">
        <v>0</v>
      </c>
      <c r="X105" s="188">
        <v>0</v>
      </c>
      <c r="Y105" s="188">
        <v>0</v>
      </c>
      <c r="Z105" s="188">
        <v>1577</v>
      </c>
      <c r="AA105" s="188">
        <v>342</v>
      </c>
      <c r="AB105" s="188">
        <v>0</v>
      </c>
      <c r="AC105" s="188">
        <v>0</v>
      </c>
      <c r="AD105" s="188">
        <v>1187</v>
      </c>
      <c r="AE105" s="188">
        <v>0</v>
      </c>
      <c r="AF105" s="188">
        <v>0</v>
      </c>
      <c r="AG105" s="188">
        <v>0</v>
      </c>
      <c r="AI105" s="188">
        <v>0</v>
      </c>
      <c r="AJ105" s="188">
        <v>0</v>
      </c>
      <c r="AK105" s="188">
        <v>7600</v>
      </c>
      <c r="AL105" s="188">
        <v>1062</v>
      </c>
      <c r="AM105" s="188">
        <v>0</v>
      </c>
      <c r="AN105" s="188">
        <v>0</v>
      </c>
      <c r="AO105" s="188">
        <v>999</v>
      </c>
      <c r="AP105" s="188">
        <v>0</v>
      </c>
      <c r="AQ105" s="188">
        <v>0</v>
      </c>
      <c r="AR105" s="188">
        <v>0</v>
      </c>
      <c r="AT105" s="188">
        <v>0</v>
      </c>
      <c r="AU105" s="188">
        <v>0</v>
      </c>
      <c r="AV105" s="188">
        <v>1139</v>
      </c>
      <c r="AW105" s="188">
        <v>775</v>
      </c>
      <c r="AX105" s="188">
        <v>0</v>
      </c>
      <c r="AY105" s="188">
        <v>0</v>
      </c>
      <c r="AZ105" s="188">
        <v>2353</v>
      </c>
      <c r="BA105" s="188">
        <v>0</v>
      </c>
      <c r="BB105" s="188">
        <v>0</v>
      </c>
      <c r="BC105" s="188">
        <v>0</v>
      </c>
      <c r="BE105" s="188">
        <v>0</v>
      </c>
      <c r="BF105" s="188">
        <v>0</v>
      </c>
      <c r="BG105" s="188">
        <v>6428</v>
      </c>
      <c r="BH105" s="188">
        <v>2091</v>
      </c>
      <c r="BI105" s="188">
        <v>0</v>
      </c>
      <c r="BJ105" s="188">
        <v>0</v>
      </c>
      <c r="BK105" s="188">
        <v>1384</v>
      </c>
      <c r="BL105" s="188">
        <v>0</v>
      </c>
      <c r="BM105" s="188">
        <v>0</v>
      </c>
      <c r="BN105" s="188">
        <v>0</v>
      </c>
      <c r="BP105" s="188">
        <v>0</v>
      </c>
      <c r="BQ105" s="188">
        <v>0</v>
      </c>
      <c r="BR105" s="188">
        <v>761</v>
      </c>
      <c r="BS105" s="188">
        <v>828</v>
      </c>
      <c r="BT105" s="188">
        <v>0</v>
      </c>
      <c r="BU105" s="188">
        <v>0</v>
      </c>
      <c r="BV105" s="188">
        <v>2177</v>
      </c>
      <c r="BW105" s="188">
        <v>0</v>
      </c>
      <c r="BX105" s="188">
        <v>0</v>
      </c>
      <c r="BY105" s="188">
        <v>0</v>
      </c>
      <c r="CA105" s="188">
        <v>0</v>
      </c>
      <c r="CB105" s="188">
        <v>0</v>
      </c>
      <c r="CC105" s="188">
        <v>8105</v>
      </c>
      <c r="CD105" s="188">
        <v>1370</v>
      </c>
      <c r="CE105" s="188">
        <v>0</v>
      </c>
      <c r="CF105" s="188">
        <v>0</v>
      </c>
      <c r="CG105" s="188">
        <v>1090</v>
      </c>
      <c r="CH105" s="188">
        <v>0</v>
      </c>
      <c r="CI105" s="188">
        <v>0</v>
      </c>
      <c r="CJ105" s="188">
        <v>0</v>
      </c>
      <c r="CL105" s="188">
        <v>0</v>
      </c>
      <c r="CM105" s="188">
        <v>0</v>
      </c>
      <c r="CN105" s="188">
        <v>6708</v>
      </c>
      <c r="CO105" s="188">
        <v>2502</v>
      </c>
      <c r="CP105" s="188">
        <v>0</v>
      </c>
      <c r="CQ105" s="188">
        <v>0</v>
      </c>
      <c r="CR105" s="188">
        <v>1111</v>
      </c>
      <c r="CS105" s="188">
        <v>0</v>
      </c>
      <c r="CT105" s="188">
        <v>0</v>
      </c>
      <c r="CU105" s="188">
        <v>0</v>
      </c>
      <c r="CW105" s="188">
        <v>0</v>
      </c>
      <c r="CX105" s="188">
        <v>0</v>
      </c>
      <c r="CY105" s="188">
        <v>1788</v>
      </c>
      <c r="CZ105" s="188">
        <v>967</v>
      </c>
      <c r="DA105" s="188">
        <v>0</v>
      </c>
      <c r="DB105" s="188">
        <v>0</v>
      </c>
      <c r="DC105" s="188">
        <v>2406</v>
      </c>
      <c r="DD105" s="188">
        <v>0</v>
      </c>
      <c r="DE105" s="188">
        <v>0</v>
      </c>
      <c r="DF105" s="188">
        <v>0</v>
      </c>
      <c r="DH105" s="188">
        <v>0</v>
      </c>
      <c r="DI105" s="188">
        <v>0</v>
      </c>
      <c r="DJ105" s="188">
        <v>2050</v>
      </c>
      <c r="DK105" s="188">
        <v>888</v>
      </c>
      <c r="DL105" s="188">
        <v>0</v>
      </c>
      <c r="DM105" s="188">
        <v>0</v>
      </c>
      <c r="DN105" s="188">
        <f t="shared" si="43"/>
        <v>0</v>
      </c>
      <c r="DO105" s="188">
        <v>0</v>
      </c>
      <c r="DP105" s="188">
        <v>0</v>
      </c>
      <c r="DQ105" s="188">
        <v>0</v>
      </c>
      <c r="DS105" s="188">
        <v>0</v>
      </c>
      <c r="DT105" s="188">
        <v>0</v>
      </c>
      <c r="DU105" s="188">
        <v>1149</v>
      </c>
      <c r="DV105" s="188">
        <v>668</v>
      </c>
      <c r="DW105" s="188">
        <v>0</v>
      </c>
      <c r="DX105" s="188">
        <v>0</v>
      </c>
      <c r="DY105" s="188">
        <v>1264</v>
      </c>
      <c r="DZ105" s="188">
        <v>0</v>
      </c>
      <c r="EA105" s="188">
        <v>0</v>
      </c>
      <c r="EB105" s="188">
        <v>0</v>
      </c>
      <c r="ED105" s="188">
        <v>0</v>
      </c>
      <c r="EE105" s="188">
        <v>0</v>
      </c>
      <c r="EF105" s="188">
        <v>1072</v>
      </c>
      <c r="EG105" s="188">
        <v>601</v>
      </c>
      <c r="EH105" s="188">
        <v>0</v>
      </c>
      <c r="EI105" s="188">
        <v>0</v>
      </c>
      <c r="EJ105" s="188">
        <v>2188</v>
      </c>
      <c r="EK105" s="188">
        <v>0</v>
      </c>
      <c r="EL105" s="188">
        <v>0</v>
      </c>
      <c r="EM105" s="188">
        <v>0</v>
      </c>
      <c r="EO105" s="188">
        <v>0</v>
      </c>
      <c r="EP105" s="188">
        <v>0</v>
      </c>
      <c r="EQ105" s="188">
        <v>4441</v>
      </c>
      <c r="ER105" s="188">
        <v>668</v>
      </c>
      <c r="ES105" s="188">
        <v>0</v>
      </c>
      <c r="ET105" s="188">
        <v>0</v>
      </c>
      <c r="EU105" s="188">
        <v>1682</v>
      </c>
      <c r="EV105" s="188">
        <v>0</v>
      </c>
      <c r="EW105" s="188">
        <v>0</v>
      </c>
      <c r="EX105" s="188">
        <v>0</v>
      </c>
      <c r="EZ105" s="188">
        <v>0</v>
      </c>
      <c r="FA105" s="188">
        <v>0</v>
      </c>
      <c r="FB105" s="188">
        <v>4905</v>
      </c>
      <c r="FC105" s="188">
        <v>1628</v>
      </c>
      <c r="FD105" s="188">
        <v>0</v>
      </c>
      <c r="FE105" s="188">
        <v>0</v>
      </c>
      <c r="FF105" s="188">
        <v>1088</v>
      </c>
      <c r="FG105" s="188">
        <v>0</v>
      </c>
      <c r="FH105" s="188">
        <v>0</v>
      </c>
      <c r="FI105" s="188">
        <v>0</v>
      </c>
      <c r="FK105" s="188">
        <v>0</v>
      </c>
      <c r="FL105" s="188">
        <v>0</v>
      </c>
      <c r="FM105" s="188">
        <v>5739</v>
      </c>
      <c r="FN105" s="188">
        <v>1762</v>
      </c>
      <c r="FO105" s="188">
        <v>0</v>
      </c>
      <c r="FP105" s="188">
        <v>0</v>
      </c>
      <c r="FQ105" s="188">
        <v>1114</v>
      </c>
      <c r="FR105" s="188">
        <v>0</v>
      </c>
      <c r="FS105" s="188">
        <v>0</v>
      </c>
      <c r="FT105" s="188">
        <v>0</v>
      </c>
      <c r="FV105" s="188">
        <v>0</v>
      </c>
      <c r="FW105" s="188">
        <v>0</v>
      </c>
      <c r="FX105" s="188">
        <v>1374</v>
      </c>
      <c r="FY105" s="188">
        <v>847</v>
      </c>
      <c r="FZ105" s="188">
        <v>0</v>
      </c>
      <c r="GA105" s="188">
        <v>0</v>
      </c>
      <c r="GB105" s="188">
        <v>1491</v>
      </c>
      <c r="GC105" s="188">
        <v>0</v>
      </c>
      <c r="GD105" s="188">
        <v>0</v>
      </c>
      <c r="GE105" s="188">
        <v>0</v>
      </c>
      <c r="GG105" s="188">
        <v>0</v>
      </c>
      <c r="GH105" s="188">
        <v>0</v>
      </c>
      <c r="GI105" s="188">
        <v>7334</v>
      </c>
      <c r="GJ105" s="188">
        <v>977</v>
      </c>
      <c r="GK105" s="188">
        <v>0</v>
      </c>
      <c r="GL105" s="188">
        <v>0</v>
      </c>
      <c r="GM105" s="188">
        <v>1303</v>
      </c>
      <c r="GN105" s="188">
        <v>0</v>
      </c>
      <c r="GO105" s="188">
        <v>0</v>
      </c>
      <c r="GP105" s="188">
        <v>0</v>
      </c>
      <c r="GR105" s="188">
        <v>0</v>
      </c>
      <c r="GS105" s="188">
        <v>0</v>
      </c>
      <c r="GT105" s="188">
        <v>1666</v>
      </c>
      <c r="GU105" s="188">
        <v>920</v>
      </c>
      <c r="GV105" s="188">
        <v>0</v>
      </c>
      <c r="GW105" s="188">
        <v>0</v>
      </c>
      <c r="GX105" s="188">
        <v>1530</v>
      </c>
      <c r="GY105" s="188">
        <v>0</v>
      </c>
      <c r="GZ105" s="188">
        <v>0</v>
      </c>
      <c r="HA105" s="188">
        <v>0</v>
      </c>
      <c r="HC105" s="188">
        <v>0</v>
      </c>
      <c r="HD105" s="188">
        <v>0</v>
      </c>
      <c r="HE105" s="188">
        <v>1063</v>
      </c>
      <c r="HF105" s="188">
        <v>736</v>
      </c>
      <c r="HG105" s="188">
        <v>0</v>
      </c>
      <c r="HH105" s="188">
        <v>0</v>
      </c>
      <c r="HI105" s="188">
        <v>2257</v>
      </c>
      <c r="HJ105" s="188">
        <v>0</v>
      </c>
      <c r="HK105" s="188">
        <v>0</v>
      </c>
      <c r="HL105" s="188">
        <v>0</v>
      </c>
      <c r="HN105" s="188">
        <v>0</v>
      </c>
      <c r="HO105" s="188">
        <v>0</v>
      </c>
      <c r="HP105" s="188">
        <v>1249</v>
      </c>
      <c r="HQ105" s="188">
        <v>391</v>
      </c>
      <c r="HR105" s="188">
        <v>0</v>
      </c>
      <c r="HS105" s="188">
        <v>0</v>
      </c>
      <c r="HT105" s="188">
        <v>1969</v>
      </c>
      <c r="HU105" s="188">
        <v>0</v>
      </c>
      <c r="HV105" s="188">
        <v>0</v>
      </c>
      <c r="HW105" s="188">
        <v>0</v>
      </c>
      <c r="HY105" s="188">
        <v>0</v>
      </c>
      <c r="HZ105" s="188">
        <v>0</v>
      </c>
      <c r="IA105" s="188">
        <v>6232</v>
      </c>
      <c r="IB105" s="188">
        <v>1808</v>
      </c>
      <c r="IC105" s="188">
        <v>0</v>
      </c>
      <c r="ID105" s="188">
        <v>0</v>
      </c>
      <c r="IE105" s="188">
        <v>1391</v>
      </c>
      <c r="IF105" s="188">
        <v>0</v>
      </c>
      <c r="IG105" s="188">
        <v>0</v>
      </c>
      <c r="IH105" s="188">
        <v>0</v>
      </c>
      <c r="IJ105" s="188">
        <v>0</v>
      </c>
      <c r="IK105" s="188">
        <v>0</v>
      </c>
      <c r="IL105" s="188">
        <v>902</v>
      </c>
      <c r="IM105" s="188">
        <v>781</v>
      </c>
      <c r="IN105" s="188">
        <v>0</v>
      </c>
      <c r="IO105" s="188">
        <v>0</v>
      </c>
      <c r="IP105" s="188">
        <v>2014</v>
      </c>
      <c r="IQ105" s="188">
        <v>0</v>
      </c>
      <c r="IR105" s="188">
        <v>0</v>
      </c>
      <c r="IS105" s="188">
        <v>0</v>
      </c>
      <c r="IU105" s="188">
        <v>0</v>
      </c>
      <c r="IV105" s="188">
        <v>0</v>
      </c>
      <c r="IW105" s="188">
        <v>6424</v>
      </c>
      <c r="IX105" s="188">
        <v>1115</v>
      </c>
      <c r="IY105" s="188">
        <v>0</v>
      </c>
      <c r="IZ105" s="188">
        <v>0</v>
      </c>
      <c r="JA105" s="188">
        <v>1394</v>
      </c>
      <c r="JB105" s="188">
        <v>0</v>
      </c>
      <c r="JC105" s="188">
        <v>0</v>
      </c>
      <c r="JD105" s="188">
        <v>0</v>
      </c>
      <c r="JF105" s="188">
        <v>0</v>
      </c>
      <c r="JG105" s="188">
        <v>0</v>
      </c>
      <c r="JH105" s="188">
        <v>6661</v>
      </c>
      <c r="JI105" s="188">
        <v>2745</v>
      </c>
      <c r="JJ105" s="188">
        <v>0</v>
      </c>
      <c r="JK105" s="188">
        <v>0</v>
      </c>
      <c r="JL105" s="188">
        <v>1105</v>
      </c>
      <c r="JM105" s="188">
        <v>0</v>
      </c>
      <c r="JN105" s="188">
        <v>0</v>
      </c>
      <c r="JO105" s="188">
        <v>0</v>
      </c>
      <c r="JQ105" s="188">
        <v>0</v>
      </c>
      <c r="JR105" s="188">
        <v>0</v>
      </c>
      <c r="JS105" s="188">
        <v>941</v>
      </c>
      <c r="JT105" s="188">
        <v>537</v>
      </c>
      <c r="JU105" s="188">
        <v>0</v>
      </c>
      <c r="JV105" s="188">
        <v>0</v>
      </c>
      <c r="JW105" s="188">
        <v>2223</v>
      </c>
      <c r="JX105" s="188">
        <v>0</v>
      </c>
      <c r="JY105" s="188">
        <v>0</v>
      </c>
      <c r="JZ105" s="188">
        <v>0</v>
      </c>
      <c r="KB105" s="188">
        <v>0</v>
      </c>
      <c r="KC105" s="188">
        <v>0</v>
      </c>
      <c r="KD105" s="188">
        <v>8087</v>
      </c>
      <c r="KE105" s="188">
        <v>1566</v>
      </c>
      <c r="KF105" s="188">
        <v>0</v>
      </c>
      <c r="KG105" s="188">
        <v>0</v>
      </c>
      <c r="KH105" s="188">
        <v>1284</v>
      </c>
      <c r="KI105" s="188">
        <v>0</v>
      </c>
      <c r="KJ105" s="188">
        <v>0</v>
      </c>
      <c r="KK105" s="188">
        <v>0</v>
      </c>
      <c r="KM105" s="188">
        <v>0</v>
      </c>
      <c r="KN105" s="188">
        <v>0</v>
      </c>
      <c r="KO105" s="188">
        <v>7113</v>
      </c>
      <c r="KP105" s="188">
        <v>979</v>
      </c>
      <c r="KQ105" s="188">
        <v>0</v>
      </c>
      <c r="KR105" s="188">
        <v>0</v>
      </c>
      <c r="KS105" s="188">
        <v>1029</v>
      </c>
      <c r="KT105" s="188">
        <v>0</v>
      </c>
      <c r="KU105" s="188">
        <v>0</v>
      </c>
      <c r="KV105" s="188">
        <v>0</v>
      </c>
      <c r="KX105" s="188">
        <v>0</v>
      </c>
      <c r="KY105" s="188">
        <v>0</v>
      </c>
      <c r="KZ105" s="188">
        <v>1112</v>
      </c>
      <c r="LA105" s="188">
        <v>638</v>
      </c>
      <c r="LB105" s="188">
        <v>0</v>
      </c>
      <c r="LC105" s="188">
        <v>0</v>
      </c>
      <c r="LD105" s="188">
        <v>2225</v>
      </c>
      <c r="LE105" s="188">
        <v>0</v>
      </c>
      <c r="LF105" s="188">
        <v>0</v>
      </c>
      <c r="LG105" s="188">
        <v>0</v>
      </c>
      <c r="LI105" s="188">
        <v>0</v>
      </c>
      <c r="LJ105" s="188">
        <v>0</v>
      </c>
      <c r="LK105" s="188">
        <v>6430</v>
      </c>
      <c r="LL105" s="188">
        <v>980</v>
      </c>
      <c r="LM105" s="188">
        <v>0</v>
      </c>
      <c r="LN105" s="188">
        <v>0</v>
      </c>
      <c r="LO105" s="188">
        <v>1057</v>
      </c>
      <c r="LP105" s="188">
        <v>0</v>
      </c>
      <c r="LQ105" s="188">
        <v>0</v>
      </c>
      <c r="LR105" s="188">
        <v>0</v>
      </c>
      <c r="LT105" s="188">
        <v>0</v>
      </c>
      <c r="LU105" s="188">
        <v>0</v>
      </c>
      <c r="LV105" s="188">
        <v>1179</v>
      </c>
      <c r="LW105" s="188">
        <v>1386</v>
      </c>
      <c r="LX105" s="188">
        <v>0</v>
      </c>
      <c r="LY105" s="188">
        <v>0</v>
      </c>
      <c r="LZ105" s="188">
        <v>2298</v>
      </c>
      <c r="MA105" s="188">
        <v>0</v>
      </c>
      <c r="MB105" s="188">
        <v>0</v>
      </c>
      <c r="MC105" s="188">
        <v>0</v>
      </c>
    </row>
    <row r="106" spans="2:341">
      <c r="B106" s="208">
        <f t="shared" si="33"/>
        <v>0</v>
      </c>
      <c r="C106" s="208">
        <f t="shared" si="34"/>
        <v>0</v>
      </c>
      <c r="D106" s="208">
        <f t="shared" si="35"/>
        <v>3743.7666666666669</v>
      </c>
      <c r="E106" s="208">
        <f t="shared" si="36"/>
        <v>1137</v>
      </c>
      <c r="F106" s="208">
        <f t="shared" si="37"/>
        <v>0</v>
      </c>
      <c r="G106" s="208">
        <f t="shared" si="38"/>
        <v>0</v>
      </c>
      <c r="H106" s="208">
        <f t="shared" si="39"/>
        <v>1542.9</v>
      </c>
      <c r="I106" s="208">
        <f t="shared" si="40"/>
        <v>0</v>
      </c>
      <c r="J106" s="208">
        <f t="shared" si="41"/>
        <v>0</v>
      </c>
      <c r="K106" s="208">
        <f t="shared" si="42"/>
        <v>0</v>
      </c>
      <c r="M106" s="188">
        <v>0</v>
      </c>
      <c r="N106" s="188">
        <v>0</v>
      </c>
      <c r="O106" s="188">
        <v>1607</v>
      </c>
      <c r="P106" s="188">
        <v>1107</v>
      </c>
      <c r="Q106" s="188">
        <v>0</v>
      </c>
      <c r="R106" s="188">
        <v>0</v>
      </c>
      <c r="S106" s="188">
        <v>1970</v>
      </c>
      <c r="T106" s="188">
        <v>0</v>
      </c>
      <c r="U106" s="188">
        <v>0</v>
      </c>
      <c r="V106" s="188">
        <v>0</v>
      </c>
      <c r="X106" s="188">
        <v>0</v>
      </c>
      <c r="Y106" s="188">
        <v>0</v>
      </c>
      <c r="Z106" s="188">
        <v>1594</v>
      </c>
      <c r="AA106" s="188">
        <v>356</v>
      </c>
      <c r="AB106" s="188">
        <v>0</v>
      </c>
      <c r="AC106" s="188">
        <v>0</v>
      </c>
      <c r="AD106" s="188">
        <v>1187</v>
      </c>
      <c r="AE106" s="188">
        <v>0</v>
      </c>
      <c r="AF106" s="188">
        <v>0</v>
      </c>
      <c r="AG106" s="188">
        <v>0</v>
      </c>
      <c r="AI106" s="188">
        <v>0</v>
      </c>
      <c r="AJ106" s="188">
        <v>0</v>
      </c>
      <c r="AK106" s="188">
        <v>7567</v>
      </c>
      <c r="AL106" s="188">
        <v>1056</v>
      </c>
      <c r="AM106" s="188">
        <v>0</v>
      </c>
      <c r="AN106" s="188">
        <v>0</v>
      </c>
      <c r="AO106" s="188">
        <v>999</v>
      </c>
      <c r="AP106" s="188">
        <v>0</v>
      </c>
      <c r="AQ106" s="188">
        <v>0</v>
      </c>
      <c r="AR106" s="188">
        <v>0</v>
      </c>
      <c r="AT106" s="188">
        <v>0</v>
      </c>
      <c r="AU106" s="188">
        <v>0</v>
      </c>
      <c r="AV106" s="188">
        <v>1119</v>
      </c>
      <c r="AW106" s="188">
        <v>757</v>
      </c>
      <c r="AX106" s="188">
        <v>0</v>
      </c>
      <c r="AY106" s="188">
        <v>0</v>
      </c>
      <c r="AZ106" s="188">
        <v>2310</v>
      </c>
      <c r="BA106" s="188">
        <v>0</v>
      </c>
      <c r="BB106" s="188">
        <v>0</v>
      </c>
      <c r="BC106" s="188">
        <v>0</v>
      </c>
      <c r="BE106" s="188">
        <v>0</v>
      </c>
      <c r="BF106" s="188">
        <v>0</v>
      </c>
      <c r="BG106" s="188">
        <v>6105</v>
      </c>
      <c r="BH106" s="188">
        <v>2182</v>
      </c>
      <c r="BI106" s="188">
        <v>0</v>
      </c>
      <c r="BJ106" s="188">
        <v>0</v>
      </c>
      <c r="BK106" s="188">
        <v>1384</v>
      </c>
      <c r="BL106" s="188">
        <v>0</v>
      </c>
      <c r="BM106" s="188">
        <v>0</v>
      </c>
      <c r="BN106" s="188">
        <v>0</v>
      </c>
      <c r="BP106" s="188">
        <v>0</v>
      </c>
      <c r="BQ106" s="188">
        <v>0</v>
      </c>
      <c r="BR106" s="188">
        <v>751</v>
      </c>
      <c r="BS106" s="188">
        <v>759</v>
      </c>
      <c r="BT106" s="188">
        <v>0</v>
      </c>
      <c r="BU106" s="188">
        <v>0</v>
      </c>
      <c r="BV106" s="188">
        <v>2157</v>
      </c>
      <c r="BW106" s="188">
        <v>0</v>
      </c>
      <c r="BX106" s="188">
        <v>0</v>
      </c>
      <c r="BY106" s="188">
        <v>0</v>
      </c>
      <c r="CA106" s="188">
        <v>0</v>
      </c>
      <c r="CB106" s="188">
        <v>0</v>
      </c>
      <c r="CC106" s="188">
        <v>8083</v>
      </c>
      <c r="CD106" s="188">
        <v>1374</v>
      </c>
      <c r="CE106" s="188">
        <v>0</v>
      </c>
      <c r="CF106" s="188">
        <v>0</v>
      </c>
      <c r="CG106" s="188">
        <v>1090</v>
      </c>
      <c r="CH106" s="188">
        <v>0</v>
      </c>
      <c r="CI106" s="188">
        <v>0</v>
      </c>
      <c r="CJ106" s="188">
        <v>0</v>
      </c>
      <c r="CL106" s="188">
        <v>0</v>
      </c>
      <c r="CM106" s="188">
        <v>0</v>
      </c>
      <c r="CN106" s="188">
        <v>6715</v>
      </c>
      <c r="CO106" s="188">
        <v>2479</v>
      </c>
      <c r="CP106" s="188">
        <v>0</v>
      </c>
      <c r="CQ106" s="188">
        <v>0</v>
      </c>
      <c r="CR106" s="188">
        <v>1111</v>
      </c>
      <c r="CS106" s="188">
        <v>0</v>
      </c>
      <c r="CT106" s="188">
        <v>0</v>
      </c>
      <c r="CU106" s="188">
        <v>0</v>
      </c>
      <c r="CW106" s="188">
        <v>0</v>
      </c>
      <c r="CX106" s="188">
        <v>0</v>
      </c>
      <c r="CY106" s="188">
        <v>1772</v>
      </c>
      <c r="CZ106" s="188">
        <v>977</v>
      </c>
      <c r="DA106" s="188">
        <v>0</v>
      </c>
      <c r="DB106" s="188">
        <v>0</v>
      </c>
      <c r="DC106" s="188">
        <v>2358</v>
      </c>
      <c r="DD106" s="188">
        <v>0</v>
      </c>
      <c r="DE106" s="188">
        <v>0</v>
      </c>
      <c r="DF106" s="188">
        <v>0</v>
      </c>
      <c r="DH106" s="188">
        <v>0</v>
      </c>
      <c r="DI106" s="188">
        <v>0</v>
      </c>
      <c r="DJ106" s="188">
        <v>2039</v>
      </c>
      <c r="DK106" s="188">
        <v>880</v>
      </c>
      <c r="DL106" s="188">
        <v>0</v>
      </c>
      <c r="DM106" s="188">
        <v>0</v>
      </c>
      <c r="DN106" s="188">
        <f t="shared" si="43"/>
        <v>0</v>
      </c>
      <c r="DO106" s="188">
        <v>0</v>
      </c>
      <c r="DP106" s="188">
        <v>0</v>
      </c>
      <c r="DQ106" s="188">
        <v>0</v>
      </c>
      <c r="DS106" s="188">
        <v>0</v>
      </c>
      <c r="DT106" s="188">
        <v>0</v>
      </c>
      <c r="DU106" s="188">
        <v>1189</v>
      </c>
      <c r="DV106" s="188">
        <v>685</v>
      </c>
      <c r="DW106" s="188">
        <v>0</v>
      </c>
      <c r="DX106" s="188">
        <v>0</v>
      </c>
      <c r="DY106" s="188">
        <v>1264</v>
      </c>
      <c r="DZ106" s="188">
        <v>0</v>
      </c>
      <c r="EA106" s="188">
        <v>0</v>
      </c>
      <c r="EB106" s="188">
        <v>0</v>
      </c>
      <c r="ED106" s="188">
        <v>0</v>
      </c>
      <c r="EE106" s="188">
        <v>0</v>
      </c>
      <c r="EF106" s="188">
        <v>1103</v>
      </c>
      <c r="EG106" s="188">
        <v>601</v>
      </c>
      <c r="EH106" s="188">
        <v>0</v>
      </c>
      <c r="EI106" s="188">
        <v>0</v>
      </c>
      <c r="EJ106" s="188">
        <v>2166</v>
      </c>
      <c r="EK106" s="188">
        <v>0</v>
      </c>
      <c r="EL106" s="188">
        <v>0</v>
      </c>
      <c r="EM106" s="188">
        <v>0</v>
      </c>
      <c r="EO106" s="188">
        <v>0</v>
      </c>
      <c r="EP106" s="188">
        <v>0</v>
      </c>
      <c r="EQ106" s="188">
        <v>4437</v>
      </c>
      <c r="ER106" s="188">
        <v>652</v>
      </c>
      <c r="ES106" s="188">
        <v>0</v>
      </c>
      <c r="ET106" s="188">
        <v>0</v>
      </c>
      <c r="EU106" s="188">
        <v>1666</v>
      </c>
      <c r="EV106" s="188">
        <v>0</v>
      </c>
      <c r="EW106" s="188">
        <v>0</v>
      </c>
      <c r="EX106" s="188">
        <v>0</v>
      </c>
      <c r="EZ106" s="188">
        <v>0</v>
      </c>
      <c r="FA106" s="188">
        <v>0</v>
      </c>
      <c r="FB106" s="188">
        <v>4900</v>
      </c>
      <c r="FC106" s="188">
        <v>1614</v>
      </c>
      <c r="FD106" s="188">
        <v>0</v>
      </c>
      <c r="FE106" s="188">
        <v>0</v>
      </c>
      <c r="FF106" s="188">
        <v>1088</v>
      </c>
      <c r="FG106" s="188">
        <v>0</v>
      </c>
      <c r="FH106" s="188">
        <v>0</v>
      </c>
      <c r="FI106" s="188">
        <v>0</v>
      </c>
      <c r="FK106" s="188">
        <v>0</v>
      </c>
      <c r="FL106" s="188">
        <v>0</v>
      </c>
      <c r="FM106" s="188">
        <v>5827</v>
      </c>
      <c r="FN106" s="188">
        <v>1808</v>
      </c>
      <c r="FO106" s="188">
        <v>0</v>
      </c>
      <c r="FP106" s="188">
        <v>0</v>
      </c>
      <c r="FQ106" s="188">
        <v>1114</v>
      </c>
      <c r="FR106" s="188">
        <v>0</v>
      </c>
      <c r="FS106" s="188">
        <v>0</v>
      </c>
      <c r="FT106" s="188">
        <v>0</v>
      </c>
      <c r="FV106" s="188">
        <v>0</v>
      </c>
      <c r="FW106" s="188">
        <v>0</v>
      </c>
      <c r="FX106" s="188">
        <v>1401</v>
      </c>
      <c r="FY106" s="188">
        <v>966</v>
      </c>
      <c r="FZ106" s="188">
        <v>0</v>
      </c>
      <c r="GA106" s="188">
        <v>0</v>
      </c>
      <c r="GB106" s="188">
        <v>1491</v>
      </c>
      <c r="GC106" s="188">
        <v>0</v>
      </c>
      <c r="GD106" s="188">
        <v>0</v>
      </c>
      <c r="GE106" s="188">
        <v>0</v>
      </c>
      <c r="GG106" s="188">
        <v>0</v>
      </c>
      <c r="GH106" s="188">
        <v>0</v>
      </c>
      <c r="GI106" s="188">
        <v>7318</v>
      </c>
      <c r="GJ106" s="188">
        <v>967</v>
      </c>
      <c r="GK106" s="188">
        <v>0</v>
      </c>
      <c r="GL106" s="188">
        <v>0</v>
      </c>
      <c r="GM106" s="188">
        <v>1303</v>
      </c>
      <c r="GN106" s="188">
        <v>0</v>
      </c>
      <c r="GO106" s="188">
        <v>0</v>
      </c>
      <c r="GP106" s="188">
        <v>0</v>
      </c>
      <c r="GR106" s="188">
        <v>0</v>
      </c>
      <c r="GS106" s="188">
        <v>0</v>
      </c>
      <c r="GT106" s="188">
        <v>1702</v>
      </c>
      <c r="GU106" s="188">
        <v>982</v>
      </c>
      <c r="GV106" s="188">
        <v>0</v>
      </c>
      <c r="GW106" s="188">
        <v>0</v>
      </c>
      <c r="GX106" s="188">
        <v>1525</v>
      </c>
      <c r="GY106" s="188">
        <v>0</v>
      </c>
      <c r="GZ106" s="188">
        <v>0</v>
      </c>
      <c r="HA106" s="188">
        <v>0</v>
      </c>
      <c r="HC106" s="188">
        <v>0</v>
      </c>
      <c r="HD106" s="188">
        <v>0</v>
      </c>
      <c r="HE106" s="188">
        <v>998</v>
      </c>
      <c r="HF106" s="188">
        <v>753</v>
      </c>
      <c r="HG106" s="188">
        <v>0</v>
      </c>
      <c r="HH106" s="188">
        <v>0</v>
      </c>
      <c r="HI106" s="188">
        <v>2225</v>
      </c>
      <c r="HJ106" s="188">
        <v>0</v>
      </c>
      <c r="HK106" s="188">
        <v>0</v>
      </c>
      <c r="HL106" s="188">
        <v>0</v>
      </c>
      <c r="HN106" s="188">
        <v>0</v>
      </c>
      <c r="HO106" s="188">
        <v>0</v>
      </c>
      <c r="HP106" s="188">
        <v>1290</v>
      </c>
      <c r="HQ106" s="188">
        <v>386</v>
      </c>
      <c r="HR106" s="188">
        <v>0</v>
      </c>
      <c r="HS106" s="188">
        <v>0</v>
      </c>
      <c r="HT106" s="188">
        <v>1943</v>
      </c>
      <c r="HU106" s="188">
        <v>0</v>
      </c>
      <c r="HV106" s="188">
        <v>0</v>
      </c>
      <c r="HW106" s="188">
        <v>0</v>
      </c>
      <c r="HY106" s="188">
        <v>0</v>
      </c>
      <c r="HZ106" s="188">
        <v>0</v>
      </c>
      <c r="IA106" s="188">
        <v>6261</v>
      </c>
      <c r="IB106" s="188">
        <v>1841</v>
      </c>
      <c r="IC106" s="188">
        <v>0</v>
      </c>
      <c r="ID106" s="188">
        <v>0</v>
      </c>
      <c r="IE106" s="188">
        <v>1391</v>
      </c>
      <c r="IF106" s="188">
        <v>0</v>
      </c>
      <c r="IG106" s="188">
        <v>0</v>
      </c>
      <c r="IH106" s="188">
        <v>0</v>
      </c>
      <c r="IJ106" s="188">
        <v>0</v>
      </c>
      <c r="IK106" s="188">
        <v>0</v>
      </c>
      <c r="IL106" s="188">
        <v>901</v>
      </c>
      <c r="IM106" s="188">
        <v>809</v>
      </c>
      <c r="IN106" s="188">
        <v>0</v>
      </c>
      <c r="IO106" s="188">
        <v>0</v>
      </c>
      <c r="IP106" s="188">
        <v>1999</v>
      </c>
      <c r="IQ106" s="188">
        <v>0</v>
      </c>
      <c r="IR106" s="188">
        <v>0</v>
      </c>
      <c r="IS106" s="188">
        <v>0</v>
      </c>
      <c r="IU106" s="188">
        <v>0</v>
      </c>
      <c r="IV106" s="188">
        <v>0</v>
      </c>
      <c r="IW106" s="188">
        <v>6435</v>
      </c>
      <c r="IX106" s="188">
        <v>1116</v>
      </c>
      <c r="IY106" s="188">
        <v>0</v>
      </c>
      <c r="IZ106" s="188">
        <v>0</v>
      </c>
      <c r="JA106" s="188">
        <v>1394</v>
      </c>
      <c r="JB106" s="188">
        <v>0</v>
      </c>
      <c r="JC106" s="188">
        <v>0</v>
      </c>
      <c r="JD106" s="188">
        <v>0</v>
      </c>
      <c r="JF106" s="188">
        <v>0</v>
      </c>
      <c r="JG106" s="188">
        <v>0</v>
      </c>
      <c r="JH106" s="188">
        <v>6674</v>
      </c>
      <c r="JI106" s="188">
        <v>2732</v>
      </c>
      <c r="JJ106" s="188">
        <v>0</v>
      </c>
      <c r="JK106" s="188">
        <v>0</v>
      </c>
      <c r="JL106" s="188">
        <v>1105</v>
      </c>
      <c r="JM106" s="188">
        <v>0</v>
      </c>
      <c r="JN106" s="188">
        <v>0</v>
      </c>
      <c r="JO106" s="188">
        <v>0</v>
      </c>
      <c r="JQ106" s="188">
        <v>0</v>
      </c>
      <c r="JR106" s="188">
        <v>0</v>
      </c>
      <c r="JS106" s="188">
        <v>941</v>
      </c>
      <c r="JT106" s="188">
        <v>538</v>
      </c>
      <c r="JU106" s="188">
        <v>0</v>
      </c>
      <c r="JV106" s="188">
        <v>0</v>
      </c>
      <c r="JW106" s="188">
        <v>2195</v>
      </c>
      <c r="JX106" s="188">
        <v>0</v>
      </c>
      <c r="JY106" s="188">
        <v>0</v>
      </c>
      <c r="JZ106" s="188">
        <v>0</v>
      </c>
      <c r="KB106" s="188">
        <v>0</v>
      </c>
      <c r="KC106" s="188">
        <v>0</v>
      </c>
      <c r="KD106" s="188">
        <v>8102</v>
      </c>
      <c r="KE106" s="188">
        <v>1605</v>
      </c>
      <c r="KF106" s="188">
        <v>0</v>
      </c>
      <c r="KG106" s="188">
        <v>0</v>
      </c>
      <c r="KH106" s="188">
        <v>1284</v>
      </c>
      <c r="KI106" s="188">
        <v>0</v>
      </c>
      <c r="KJ106" s="188">
        <v>0</v>
      </c>
      <c r="KK106" s="188">
        <v>0</v>
      </c>
      <c r="KM106" s="188">
        <v>0</v>
      </c>
      <c r="KN106" s="188">
        <v>0</v>
      </c>
      <c r="KO106" s="188">
        <v>7108</v>
      </c>
      <c r="KP106" s="188">
        <v>984</v>
      </c>
      <c r="KQ106" s="188">
        <v>0</v>
      </c>
      <c r="KR106" s="188">
        <v>0</v>
      </c>
      <c r="KS106" s="188">
        <v>1029</v>
      </c>
      <c r="KT106" s="188">
        <v>0</v>
      </c>
      <c r="KU106" s="188">
        <v>0</v>
      </c>
      <c r="KV106" s="188">
        <v>0</v>
      </c>
      <c r="KX106" s="188">
        <v>0</v>
      </c>
      <c r="KY106" s="188">
        <v>0</v>
      </c>
      <c r="KZ106" s="188">
        <v>734</v>
      </c>
      <c r="LA106" s="188">
        <v>750</v>
      </c>
      <c r="LB106" s="188">
        <v>0</v>
      </c>
      <c r="LC106" s="188">
        <v>0</v>
      </c>
      <c r="LD106" s="188">
        <v>2213</v>
      </c>
      <c r="LE106" s="188">
        <v>0</v>
      </c>
      <c r="LF106" s="188">
        <v>0</v>
      </c>
      <c r="LG106" s="188">
        <v>0</v>
      </c>
      <c r="LI106" s="188">
        <v>0</v>
      </c>
      <c r="LJ106" s="188">
        <v>0</v>
      </c>
      <c r="LK106" s="188">
        <v>6441</v>
      </c>
      <c r="LL106" s="188">
        <v>1009</v>
      </c>
      <c r="LM106" s="188">
        <v>0</v>
      </c>
      <c r="LN106" s="188">
        <v>0</v>
      </c>
      <c r="LO106" s="188">
        <v>1057</v>
      </c>
      <c r="LP106" s="188">
        <v>0</v>
      </c>
      <c r="LQ106" s="188">
        <v>0</v>
      </c>
      <c r="LR106" s="188">
        <v>0</v>
      </c>
      <c r="LT106" s="188">
        <v>0</v>
      </c>
      <c r="LU106" s="188">
        <v>0</v>
      </c>
      <c r="LV106" s="188">
        <v>1199</v>
      </c>
      <c r="LW106" s="188">
        <v>1385</v>
      </c>
      <c r="LX106" s="188">
        <v>0</v>
      </c>
      <c r="LY106" s="188">
        <v>0</v>
      </c>
      <c r="LZ106" s="188">
        <v>2269</v>
      </c>
      <c r="MA106" s="188">
        <v>0</v>
      </c>
      <c r="MB106" s="188">
        <v>0</v>
      </c>
      <c r="MC106" s="188">
        <v>0</v>
      </c>
    </row>
    <row r="107" spans="2:341">
      <c r="B107" s="208">
        <f t="shared" si="33"/>
        <v>0</v>
      </c>
      <c r="C107" s="208">
        <f t="shared" si="34"/>
        <v>0</v>
      </c>
      <c r="D107" s="208">
        <f t="shared" si="35"/>
        <v>3745.1</v>
      </c>
      <c r="E107" s="208">
        <f t="shared" si="36"/>
        <v>1135.6333333333334</v>
      </c>
      <c r="F107" s="208">
        <f t="shared" si="37"/>
        <v>0</v>
      </c>
      <c r="G107" s="208">
        <f t="shared" si="38"/>
        <v>0</v>
      </c>
      <c r="H107" s="208">
        <f t="shared" si="39"/>
        <v>1532.7333333333333</v>
      </c>
      <c r="I107" s="208">
        <f t="shared" si="40"/>
        <v>0</v>
      </c>
      <c r="J107" s="208">
        <f t="shared" si="41"/>
        <v>0</v>
      </c>
      <c r="K107" s="208">
        <f t="shared" si="42"/>
        <v>0</v>
      </c>
      <c r="M107" s="188">
        <v>0</v>
      </c>
      <c r="N107" s="188">
        <v>0</v>
      </c>
      <c r="O107" s="188">
        <v>1587</v>
      </c>
      <c r="P107" s="188">
        <v>1130</v>
      </c>
      <c r="Q107" s="188">
        <v>0</v>
      </c>
      <c r="R107" s="188">
        <v>0</v>
      </c>
      <c r="S107" s="188">
        <v>1945</v>
      </c>
      <c r="T107" s="188">
        <v>0</v>
      </c>
      <c r="U107" s="188">
        <v>0</v>
      </c>
      <c r="V107" s="188">
        <v>0</v>
      </c>
      <c r="X107" s="188">
        <v>0</v>
      </c>
      <c r="Y107" s="188">
        <v>0</v>
      </c>
      <c r="Z107" s="188">
        <v>1587</v>
      </c>
      <c r="AA107" s="188">
        <v>326</v>
      </c>
      <c r="AB107" s="188">
        <v>0</v>
      </c>
      <c r="AC107" s="188">
        <v>0</v>
      </c>
      <c r="AD107" s="188">
        <v>1187</v>
      </c>
      <c r="AE107" s="188">
        <v>0</v>
      </c>
      <c r="AF107" s="188">
        <v>0</v>
      </c>
      <c r="AG107" s="188">
        <v>0</v>
      </c>
      <c r="AI107" s="188">
        <v>0</v>
      </c>
      <c r="AJ107" s="188">
        <v>0</v>
      </c>
      <c r="AK107" s="188">
        <v>7611</v>
      </c>
      <c r="AL107" s="188">
        <v>1062</v>
      </c>
      <c r="AM107" s="188">
        <v>0</v>
      </c>
      <c r="AN107" s="188">
        <v>0</v>
      </c>
      <c r="AO107" s="188">
        <v>999</v>
      </c>
      <c r="AP107" s="188">
        <v>0</v>
      </c>
      <c r="AQ107" s="188">
        <v>0</v>
      </c>
      <c r="AR107" s="188">
        <v>0</v>
      </c>
      <c r="AT107" s="188">
        <v>0</v>
      </c>
      <c r="AU107" s="188">
        <v>0</v>
      </c>
      <c r="AV107" s="188">
        <v>1124</v>
      </c>
      <c r="AW107" s="188">
        <v>754</v>
      </c>
      <c r="AX107" s="188">
        <v>0</v>
      </c>
      <c r="AY107" s="188">
        <v>0</v>
      </c>
      <c r="AZ107" s="188">
        <v>2306</v>
      </c>
      <c r="BA107" s="188">
        <v>0</v>
      </c>
      <c r="BB107" s="188">
        <v>0</v>
      </c>
      <c r="BC107" s="188">
        <v>0</v>
      </c>
      <c r="BE107" s="188">
        <v>0</v>
      </c>
      <c r="BF107" s="188">
        <v>0</v>
      </c>
      <c r="BG107" s="188">
        <v>6025</v>
      </c>
      <c r="BH107" s="188">
        <v>2152</v>
      </c>
      <c r="BI107" s="188">
        <v>0</v>
      </c>
      <c r="BJ107" s="188">
        <v>0</v>
      </c>
      <c r="BK107" s="188">
        <v>1384</v>
      </c>
      <c r="BL107" s="188">
        <v>0</v>
      </c>
      <c r="BM107" s="188">
        <v>0</v>
      </c>
      <c r="BN107" s="188">
        <v>0</v>
      </c>
      <c r="BP107" s="188">
        <v>0</v>
      </c>
      <c r="BQ107" s="188">
        <v>0</v>
      </c>
      <c r="BR107" s="188">
        <v>747</v>
      </c>
      <c r="BS107" s="188">
        <v>693</v>
      </c>
      <c r="BT107" s="188">
        <v>0</v>
      </c>
      <c r="BU107" s="188">
        <v>0</v>
      </c>
      <c r="BV107" s="188">
        <v>2160</v>
      </c>
      <c r="BW107" s="188">
        <v>0</v>
      </c>
      <c r="BX107" s="188">
        <v>0</v>
      </c>
      <c r="BY107" s="188">
        <v>0</v>
      </c>
      <c r="CA107" s="188">
        <v>0</v>
      </c>
      <c r="CB107" s="188">
        <v>0</v>
      </c>
      <c r="CC107" s="188">
        <v>8051</v>
      </c>
      <c r="CD107" s="188">
        <v>1369</v>
      </c>
      <c r="CE107" s="188">
        <v>0</v>
      </c>
      <c r="CF107" s="188">
        <v>0</v>
      </c>
      <c r="CG107" s="188">
        <v>1090</v>
      </c>
      <c r="CH107" s="188">
        <v>0</v>
      </c>
      <c r="CI107" s="188">
        <v>0</v>
      </c>
      <c r="CJ107" s="188">
        <v>0</v>
      </c>
      <c r="CL107" s="188">
        <v>0</v>
      </c>
      <c r="CM107" s="188">
        <v>0</v>
      </c>
      <c r="CN107" s="188">
        <v>6739</v>
      </c>
      <c r="CO107" s="188">
        <v>2464</v>
      </c>
      <c r="CP107" s="188">
        <v>0</v>
      </c>
      <c r="CQ107" s="188">
        <v>0</v>
      </c>
      <c r="CR107" s="188">
        <v>1111</v>
      </c>
      <c r="CS107" s="188">
        <v>0</v>
      </c>
      <c r="CT107" s="188">
        <v>0</v>
      </c>
      <c r="CU107" s="188">
        <v>0</v>
      </c>
      <c r="CW107" s="188">
        <v>0</v>
      </c>
      <c r="CX107" s="188">
        <v>0</v>
      </c>
      <c r="CY107" s="188">
        <v>1762</v>
      </c>
      <c r="CZ107" s="188">
        <v>1023</v>
      </c>
      <c r="DA107" s="188">
        <v>0</v>
      </c>
      <c r="DB107" s="188">
        <v>0</v>
      </c>
      <c r="DC107" s="188">
        <v>2326</v>
      </c>
      <c r="DD107" s="188">
        <v>0</v>
      </c>
      <c r="DE107" s="188">
        <v>0</v>
      </c>
      <c r="DF107" s="188">
        <v>0</v>
      </c>
      <c r="DH107" s="188">
        <v>0</v>
      </c>
      <c r="DI107" s="188">
        <v>0</v>
      </c>
      <c r="DJ107" s="188">
        <v>2034</v>
      </c>
      <c r="DK107" s="188">
        <v>857</v>
      </c>
      <c r="DL107" s="188">
        <v>0</v>
      </c>
      <c r="DM107" s="188">
        <v>0</v>
      </c>
      <c r="DN107" s="188">
        <f t="shared" si="43"/>
        <v>0</v>
      </c>
      <c r="DO107" s="188">
        <v>0</v>
      </c>
      <c r="DP107" s="188">
        <v>0</v>
      </c>
      <c r="DQ107" s="188">
        <v>0</v>
      </c>
      <c r="DS107" s="188">
        <v>0</v>
      </c>
      <c r="DT107" s="188">
        <v>0</v>
      </c>
      <c r="DU107" s="188">
        <v>1196</v>
      </c>
      <c r="DV107" s="188">
        <v>671</v>
      </c>
      <c r="DW107" s="188">
        <v>0</v>
      </c>
      <c r="DX107" s="188">
        <v>0</v>
      </c>
      <c r="DY107" s="188">
        <v>1264</v>
      </c>
      <c r="DZ107" s="188">
        <v>0</v>
      </c>
      <c r="EA107" s="188">
        <v>0</v>
      </c>
      <c r="EB107" s="188">
        <v>0</v>
      </c>
      <c r="ED107" s="188">
        <v>0</v>
      </c>
      <c r="EE107" s="188">
        <v>0</v>
      </c>
      <c r="EF107" s="188">
        <v>1126</v>
      </c>
      <c r="EG107" s="188">
        <v>648</v>
      </c>
      <c r="EH107" s="188">
        <v>0</v>
      </c>
      <c r="EI107" s="188">
        <v>0</v>
      </c>
      <c r="EJ107" s="188">
        <v>2143</v>
      </c>
      <c r="EK107" s="188">
        <v>0</v>
      </c>
      <c r="EL107" s="188">
        <v>0</v>
      </c>
      <c r="EM107" s="188">
        <v>0</v>
      </c>
      <c r="EO107" s="188">
        <v>0</v>
      </c>
      <c r="EP107" s="188">
        <v>0</v>
      </c>
      <c r="EQ107" s="188">
        <v>4469</v>
      </c>
      <c r="ER107" s="188">
        <v>655</v>
      </c>
      <c r="ES107" s="188">
        <v>0</v>
      </c>
      <c r="ET107" s="188">
        <v>0</v>
      </c>
      <c r="EU107" s="188">
        <v>1617</v>
      </c>
      <c r="EV107" s="188">
        <v>0</v>
      </c>
      <c r="EW107" s="188">
        <v>0</v>
      </c>
      <c r="EX107" s="188">
        <v>0</v>
      </c>
      <c r="EZ107" s="188">
        <v>0</v>
      </c>
      <c r="FA107" s="188">
        <v>0</v>
      </c>
      <c r="FB107" s="188">
        <v>4864</v>
      </c>
      <c r="FC107" s="188">
        <v>1616</v>
      </c>
      <c r="FD107" s="188">
        <v>0</v>
      </c>
      <c r="FE107" s="188">
        <v>0</v>
      </c>
      <c r="FF107" s="188">
        <v>1088</v>
      </c>
      <c r="FG107" s="188">
        <v>0</v>
      </c>
      <c r="FH107" s="188">
        <v>0</v>
      </c>
      <c r="FI107" s="188">
        <v>0</v>
      </c>
      <c r="FK107" s="188">
        <v>0</v>
      </c>
      <c r="FL107" s="188">
        <v>0</v>
      </c>
      <c r="FM107" s="188">
        <v>5826</v>
      </c>
      <c r="FN107" s="188">
        <v>1804</v>
      </c>
      <c r="FO107" s="188">
        <v>0</v>
      </c>
      <c r="FP107" s="188">
        <v>0</v>
      </c>
      <c r="FQ107" s="188">
        <v>1114</v>
      </c>
      <c r="FR107" s="188">
        <v>0</v>
      </c>
      <c r="FS107" s="188">
        <v>0</v>
      </c>
      <c r="FT107" s="188">
        <v>0</v>
      </c>
      <c r="FV107" s="188">
        <v>0</v>
      </c>
      <c r="FW107" s="188">
        <v>0</v>
      </c>
      <c r="FX107" s="188">
        <v>1414</v>
      </c>
      <c r="FY107" s="188">
        <v>979</v>
      </c>
      <c r="FZ107" s="188">
        <v>0</v>
      </c>
      <c r="GA107" s="188">
        <v>0</v>
      </c>
      <c r="GB107" s="188">
        <v>1491</v>
      </c>
      <c r="GC107" s="188">
        <v>0</v>
      </c>
      <c r="GD107" s="188">
        <v>0</v>
      </c>
      <c r="GE107" s="188">
        <v>0</v>
      </c>
      <c r="GG107" s="188">
        <v>0</v>
      </c>
      <c r="GH107" s="188">
        <v>0</v>
      </c>
      <c r="GI107" s="188">
        <v>7338</v>
      </c>
      <c r="GJ107" s="188">
        <v>948</v>
      </c>
      <c r="GK107" s="188">
        <v>0</v>
      </c>
      <c r="GL107" s="188">
        <v>0</v>
      </c>
      <c r="GM107" s="188">
        <v>1303</v>
      </c>
      <c r="GN107" s="188">
        <v>0</v>
      </c>
      <c r="GO107" s="188">
        <v>0</v>
      </c>
      <c r="GP107" s="188">
        <v>0</v>
      </c>
      <c r="GR107" s="188">
        <v>0</v>
      </c>
      <c r="GS107" s="188">
        <v>0</v>
      </c>
      <c r="GT107" s="188">
        <v>1704</v>
      </c>
      <c r="GU107" s="188">
        <v>926</v>
      </c>
      <c r="GV107" s="188">
        <v>0</v>
      </c>
      <c r="GW107" s="188">
        <v>0</v>
      </c>
      <c r="GX107" s="188">
        <v>1508</v>
      </c>
      <c r="GY107" s="188">
        <v>0</v>
      </c>
      <c r="GZ107" s="188">
        <v>0</v>
      </c>
      <c r="HA107" s="188">
        <v>0</v>
      </c>
      <c r="HC107" s="188">
        <v>0</v>
      </c>
      <c r="HD107" s="188">
        <v>0</v>
      </c>
      <c r="HE107" s="188">
        <v>1011</v>
      </c>
      <c r="HF107" s="188">
        <v>798</v>
      </c>
      <c r="HG107" s="188">
        <v>0</v>
      </c>
      <c r="HH107" s="188">
        <v>0</v>
      </c>
      <c r="HI107" s="188">
        <v>2199</v>
      </c>
      <c r="HJ107" s="188">
        <v>0</v>
      </c>
      <c r="HK107" s="188">
        <v>0</v>
      </c>
      <c r="HL107" s="188">
        <v>0</v>
      </c>
      <c r="HN107" s="188">
        <v>0</v>
      </c>
      <c r="HO107" s="188">
        <v>0</v>
      </c>
      <c r="HP107" s="188">
        <v>1257</v>
      </c>
      <c r="HQ107" s="188">
        <v>390</v>
      </c>
      <c r="HR107" s="188">
        <v>0</v>
      </c>
      <c r="HS107" s="188">
        <v>0</v>
      </c>
      <c r="HT107" s="188">
        <v>1926</v>
      </c>
      <c r="HU107" s="188">
        <v>0</v>
      </c>
      <c r="HV107" s="188">
        <v>0</v>
      </c>
      <c r="HW107" s="188">
        <v>0</v>
      </c>
      <c r="HY107" s="188">
        <v>0</v>
      </c>
      <c r="HZ107" s="188">
        <v>0</v>
      </c>
      <c r="IA107" s="188">
        <v>6275</v>
      </c>
      <c r="IB107" s="188">
        <v>1831</v>
      </c>
      <c r="IC107" s="188">
        <v>0</v>
      </c>
      <c r="ID107" s="188">
        <v>0</v>
      </c>
      <c r="IE107" s="188">
        <v>1391</v>
      </c>
      <c r="IF107" s="188">
        <v>0</v>
      </c>
      <c r="IG107" s="188">
        <v>0</v>
      </c>
      <c r="IH107" s="188">
        <v>0</v>
      </c>
      <c r="IJ107" s="188">
        <v>0</v>
      </c>
      <c r="IK107" s="188">
        <v>0</v>
      </c>
      <c r="IL107" s="188">
        <v>913</v>
      </c>
      <c r="IM107" s="188">
        <v>818</v>
      </c>
      <c r="IN107" s="188">
        <v>0</v>
      </c>
      <c r="IO107" s="188">
        <v>0</v>
      </c>
      <c r="IP107" s="188">
        <v>1977</v>
      </c>
      <c r="IQ107" s="188">
        <v>0</v>
      </c>
      <c r="IR107" s="188">
        <v>0</v>
      </c>
      <c r="IS107" s="188">
        <v>0</v>
      </c>
      <c r="IU107" s="188">
        <v>0</v>
      </c>
      <c r="IV107" s="188">
        <v>0</v>
      </c>
      <c r="IW107" s="188">
        <v>6448</v>
      </c>
      <c r="IX107" s="188">
        <v>1134</v>
      </c>
      <c r="IY107" s="188">
        <v>0</v>
      </c>
      <c r="IZ107" s="188">
        <v>0</v>
      </c>
      <c r="JA107" s="188">
        <v>1394</v>
      </c>
      <c r="JB107" s="188">
        <v>0</v>
      </c>
      <c r="JC107" s="188">
        <v>0</v>
      </c>
      <c r="JD107" s="188">
        <v>0</v>
      </c>
      <c r="JF107" s="188">
        <v>0</v>
      </c>
      <c r="JG107" s="188">
        <v>0</v>
      </c>
      <c r="JH107" s="188">
        <v>6696</v>
      </c>
      <c r="JI107" s="188">
        <v>2786</v>
      </c>
      <c r="JJ107" s="188">
        <v>0</v>
      </c>
      <c r="JK107" s="188">
        <v>0</v>
      </c>
      <c r="JL107" s="188">
        <v>1105</v>
      </c>
      <c r="JM107" s="188">
        <v>0</v>
      </c>
      <c r="JN107" s="188">
        <v>0</v>
      </c>
      <c r="JO107" s="188">
        <v>0</v>
      </c>
      <c r="JQ107" s="188">
        <v>0</v>
      </c>
      <c r="JR107" s="188">
        <v>0</v>
      </c>
      <c r="JS107" s="188">
        <v>951</v>
      </c>
      <c r="JT107" s="188">
        <v>535</v>
      </c>
      <c r="JU107" s="188">
        <v>0</v>
      </c>
      <c r="JV107" s="188">
        <v>0</v>
      </c>
      <c r="JW107" s="188">
        <v>2160</v>
      </c>
      <c r="JX107" s="188">
        <v>0</v>
      </c>
      <c r="JY107" s="188">
        <v>0</v>
      </c>
      <c r="JZ107" s="188">
        <v>0</v>
      </c>
      <c r="KB107" s="188">
        <v>0</v>
      </c>
      <c r="KC107" s="188">
        <v>0</v>
      </c>
      <c r="KD107" s="188">
        <v>8082</v>
      </c>
      <c r="KE107" s="188">
        <v>1581</v>
      </c>
      <c r="KF107" s="188">
        <v>0</v>
      </c>
      <c r="KG107" s="188">
        <v>0</v>
      </c>
      <c r="KH107" s="188">
        <v>1284</v>
      </c>
      <c r="KI107" s="188">
        <v>0</v>
      </c>
      <c r="KJ107" s="188">
        <v>0</v>
      </c>
      <c r="KK107" s="188">
        <v>0</v>
      </c>
      <c r="KM107" s="188">
        <v>0</v>
      </c>
      <c r="KN107" s="188">
        <v>0</v>
      </c>
      <c r="KO107" s="188">
        <v>7129</v>
      </c>
      <c r="KP107" s="188">
        <v>1010</v>
      </c>
      <c r="KQ107" s="188">
        <v>0</v>
      </c>
      <c r="KR107" s="188">
        <v>0</v>
      </c>
      <c r="KS107" s="188">
        <v>1029</v>
      </c>
      <c r="KT107" s="188">
        <v>0</v>
      </c>
      <c r="KU107" s="188">
        <v>0</v>
      </c>
      <c r="KV107" s="188">
        <v>0</v>
      </c>
      <c r="KX107" s="188">
        <v>0</v>
      </c>
      <c r="KY107" s="188">
        <v>0</v>
      </c>
      <c r="KZ107" s="188">
        <v>742</v>
      </c>
      <c r="LA107" s="188">
        <v>687</v>
      </c>
      <c r="LB107" s="188">
        <v>0</v>
      </c>
      <c r="LC107" s="188">
        <v>0</v>
      </c>
      <c r="LD107" s="188">
        <v>2180</v>
      </c>
      <c r="LE107" s="188">
        <v>0</v>
      </c>
      <c r="LF107" s="188">
        <v>0</v>
      </c>
      <c r="LG107" s="188">
        <v>0</v>
      </c>
      <c r="LI107" s="188">
        <v>0</v>
      </c>
      <c r="LJ107" s="188">
        <v>0</v>
      </c>
      <c r="LK107" s="188">
        <v>6462</v>
      </c>
      <c r="LL107" s="188">
        <v>1039</v>
      </c>
      <c r="LM107" s="188">
        <v>0</v>
      </c>
      <c r="LN107" s="188">
        <v>0</v>
      </c>
      <c r="LO107" s="188">
        <v>1057</v>
      </c>
      <c r="LP107" s="188">
        <v>0</v>
      </c>
      <c r="LQ107" s="188">
        <v>0</v>
      </c>
      <c r="LR107" s="188">
        <v>0</v>
      </c>
      <c r="LT107" s="188">
        <v>0</v>
      </c>
      <c r="LU107" s="188">
        <v>0</v>
      </c>
      <c r="LV107" s="188">
        <v>1183</v>
      </c>
      <c r="LW107" s="188">
        <v>1383</v>
      </c>
      <c r="LX107" s="188">
        <v>0</v>
      </c>
      <c r="LY107" s="188">
        <v>0</v>
      </c>
      <c r="LZ107" s="188">
        <v>2244</v>
      </c>
      <c r="MA107" s="188">
        <v>0</v>
      </c>
      <c r="MB107" s="188">
        <v>0</v>
      </c>
      <c r="MC107" s="188">
        <v>0</v>
      </c>
    </row>
    <row r="108" spans="2:341">
      <c r="B108" s="208">
        <f t="shared" si="33"/>
        <v>0</v>
      </c>
      <c r="C108" s="208">
        <f t="shared" si="34"/>
        <v>0</v>
      </c>
      <c r="D108" s="208">
        <f t="shared" si="35"/>
        <v>3739.3</v>
      </c>
      <c r="E108" s="208">
        <f t="shared" si="36"/>
        <v>1141.4666666666667</v>
      </c>
      <c r="F108" s="208">
        <f t="shared" si="37"/>
        <v>0</v>
      </c>
      <c r="G108" s="208">
        <f t="shared" si="38"/>
        <v>0</v>
      </c>
      <c r="H108" s="208">
        <f t="shared" si="39"/>
        <v>1522</v>
      </c>
      <c r="I108" s="208">
        <f t="shared" si="40"/>
        <v>0</v>
      </c>
      <c r="J108" s="208">
        <f t="shared" si="41"/>
        <v>0</v>
      </c>
      <c r="K108" s="208">
        <f t="shared" si="42"/>
        <v>0</v>
      </c>
      <c r="M108" s="188">
        <v>0</v>
      </c>
      <c r="N108" s="188">
        <v>0</v>
      </c>
      <c r="O108" s="188">
        <v>1629</v>
      </c>
      <c r="P108" s="188">
        <v>1068</v>
      </c>
      <c r="Q108" s="188">
        <v>0</v>
      </c>
      <c r="R108" s="188">
        <v>0</v>
      </c>
      <c r="S108" s="188">
        <v>1939</v>
      </c>
      <c r="T108" s="188">
        <v>0</v>
      </c>
      <c r="U108" s="188">
        <v>0</v>
      </c>
      <c r="V108" s="188">
        <v>0</v>
      </c>
      <c r="X108" s="188">
        <v>0</v>
      </c>
      <c r="Y108" s="188">
        <v>0</v>
      </c>
      <c r="Z108" s="188">
        <v>1587</v>
      </c>
      <c r="AA108" s="188">
        <v>337</v>
      </c>
      <c r="AB108" s="188">
        <v>0</v>
      </c>
      <c r="AC108" s="188">
        <v>0</v>
      </c>
      <c r="AD108" s="188">
        <v>1187</v>
      </c>
      <c r="AE108" s="188">
        <v>0</v>
      </c>
      <c r="AF108" s="188">
        <v>0</v>
      </c>
      <c r="AG108" s="188">
        <v>0</v>
      </c>
      <c r="AI108" s="188">
        <v>0</v>
      </c>
      <c r="AJ108" s="188">
        <v>0</v>
      </c>
      <c r="AK108" s="188">
        <v>7555</v>
      </c>
      <c r="AL108" s="188">
        <v>1043</v>
      </c>
      <c r="AM108" s="188">
        <v>0</v>
      </c>
      <c r="AN108" s="188">
        <v>0</v>
      </c>
      <c r="AO108" s="188">
        <v>999</v>
      </c>
      <c r="AP108" s="188">
        <v>0</v>
      </c>
      <c r="AQ108" s="188">
        <v>0</v>
      </c>
      <c r="AR108" s="188">
        <v>0</v>
      </c>
      <c r="AT108" s="188">
        <v>0</v>
      </c>
      <c r="AU108" s="188">
        <v>0</v>
      </c>
      <c r="AV108" s="188">
        <v>1102</v>
      </c>
      <c r="AW108" s="188">
        <v>773</v>
      </c>
      <c r="AX108" s="188">
        <v>0</v>
      </c>
      <c r="AY108" s="188">
        <v>0</v>
      </c>
      <c r="AZ108" s="188">
        <v>2244</v>
      </c>
      <c r="BA108" s="188">
        <v>0</v>
      </c>
      <c r="BB108" s="188">
        <v>0</v>
      </c>
      <c r="BC108" s="188">
        <v>0</v>
      </c>
      <c r="BE108" s="188">
        <v>0</v>
      </c>
      <c r="BF108" s="188">
        <v>0</v>
      </c>
      <c r="BG108" s="188">
        <v>6076</v>
      </c>
      <c r="BH108" s="188">
        <v>2080</v>
      </c>
      <c r="BI108" s="188">
        <v>0</v>
      </c>
      <c r="BJ108" s="188">
        <v>0</v>
      </c>
      <c r="BK108" s="188">
        <v>1384</v>
      </c>
      <c r="BL108" s="188">
        <v>0</v>
      </c>
      <c r="BM108" s="188">
        <v>0</v>
      </c>
      <c r="BN108" s="188">
        <v>0</v>
      </c>
      <c r="BP108" s="188">
        <v>0</v>
      </c>
      <c r="BQ108" s="188">
        <v>0</v>
      </c>
      <c r="BR108" s="188">
        <v>733</v>
      </c>
      <c r="BS108" s="188">
        <v>670</v>
      </c>
      <c r="BT108" s="188">
        <v>0</v>
      </c>
      <c r="BU108" s="188">
        <v>0</v>
      </c>
      <c r="BV108" s="188">
        <v>2149</v>
      </c>
      <c r="BW108" s="188">
        <v>0</v>
      </c>
      <c r="BX108" s="188">
        <v>0</v>
      </c>
      <c r="BY108" s="188">
        <v>0</v>
      </c>
      <c r="CA108" s="188">
        <v>0</v>
      </c>
      <c r="CB108" s="188">
        <v>0</v>
      </c>
      <c r="CC108" s="188">
        <v>8036</v>
      </c>
      <c r="CD108" s="188">
        <v>1372</v>
      </c>
      <c r="CE108" s="188">
        <v>0</v>
      </c>
      <c r="CF108" s="188">
        <v>0</v>
      </c>
      <c r="CG108" s="188">
        <v>1090</v>
      </c>
      <c r="CH108" s="188">
        <v>0</v>
      </c>
      <c r="CI108" s="188">
        <v>0</v>
      </c>
      <c r="CJ108" s="188">
        <v>0</v>
      </c>
      <c r="CL108" s="188">
        <v>0</v>
      </c>
      <c r="CM108" s="188">
        <v>0</v>
      </c>
      <c r="CN108" s="188">
        <v>6723</v>
      </c>
      <c r="CO108" s="188">
        <v>2510</v>
      </c>
      <c r="CP108" s="188">
        <v>0</v>
      </c>
      <c r="CQ108" s="188">
        <v>0</v>
      </c>
      <c r="CR108" s="188">
        <v>1111</v>
      </c>
      <c r="CS108" s="188">
        <v>0</v>
      </c>
      <c r="CT108" s="188">
        <v>0</v>
      </c>
      <c r="CU108" s="188">
        <v>0</v>
      </c>
      <c r="CW108" s="188">
        <v>0</v>
      </c>
      <c r="CX108" s="188">
        <v>0</v>
      </c>
      <c r="CY108" s="188">
        <v>1764</v>
      </c>
      <c r="CZ108" s="188">
        <v>982</v>
      </c>
      <c r="DA108" s="188">
        <v>0</v>
      </c>
      <c r="DB108" s="188">
        <v>0</v>
      </c>
      <c r="DC108" s="188">
        <v>2298</v>
      </c>
      <c r="DD108" s="188">
        <v>0</v>
      </c>
      <c r="DE108" s="188">
        <v>0</v>
      </c>
      <c r="DF108" s="188">
        <v>0</v>
      </c>
      <c r="DH108" s="188">
        <v>0</v>
      </c>
      <c r="DI108" s="188">
        <v>0</v>
      </c>
      <c r="DJ108" s="188">
        <v>2048</v>
      </c>
      <c r="DK108" s="188">
        <v>879</v>
      </c>
      <c r="DL108" s="188">
        <v>0</v>
      </c>
      <c r="DM108" s="188">
        <v>0</v>
      </c>
      <c r="DN108" s="188">
        <f t="shared" si="43"/>
        <v>0</v>
      </c>
      <c r="DO108" s="188">
        <v>0</v>
      </c>
      <c r="DP108" s="188">
        <v>0</v>
      </c>
      <c r="DQ108" s="188">
        <v>0</v>
      </c>
      <c r="DS108" s="188">
        <v>0</v>
      </c>
      <c r="DT108" s="188">
        <v>0</v>
      </c>
      <c r="DU108" s="188">
        <v>1145</v>
      </c>
      <c r="DV108" s="188">
        <v>671</v>
      </c>
      <c r="DW108" s="188">
        <v>0</v>
      </c>
      <c r="DX108" s="188">
        <v>0</v>
      </c>
      <c r="DY108" s="188">
        <v>1264</v>
      </c>
      <c r="DZ108" s="188">
        <v>0</v>
      </c>
      <c r="EA108" s="188">
        <v>0</v>
      </c>
      <c r="EB108" s="188">
        <v>0</v>
      </c>
      <c r="ED108" s="188">
        <v>0</v>
      </c>
      <c r="EE108" s="188">
        <v>0</v>
      </c>
      <c r="EF108" s="188">
        <v>1136</v>
      </c>
      <c r="EG108" s="188">
        <v>682</v>
      </c>
      <c r="EH108" s="188">
        <v>0</v>
      </c>
      <c r="EI108" s="188">
        <v>0</v>
      </c>
      <c r="EJ108" s="188">
        <v>2063</v>
      </c>
      <c r="EK108" s="188">
        <v>0</v>
      </c>
      <c r="EL108" s="188">
        <v>0</v>
      </c>
      <c r="EM108" s="188">
        <v>0</v>
      </c>
      <c r="EO108" s="188">
        <v>0</v>
      </c>
      <c r="EP108" s="188">
        <v>0</v>
      </c>
      <c r="EQ108" s="188">
        <v>4499</v>
      </c>
      <c r="ER108" s="188">
        <v>807</v>
      </c>
      <c r="ES108" s="188">
        <v>0</v>
      </c>
      <c r="ET108" s="188">
        <v>0</v>
      </c>
      <c r="EU108" s="188">
        <v>1588</v>
      </c>
      <c r="EV108" s="188">
        <v>0</v>
      </c>
      <c r="EW108" s="188">
        <v>0</v>
      </c>
      <c r="EX108" s="188">
        <v>0</v>
      </c>
      <c r="EZ108" s="188">
        <v>0</v>
      </c>
      <c r="FA108" s="188">
        <v>0</v>
      </c>
      <c r="FB108" s="188">
        <v>4819</v>
      </c>
      <c r="FC108" s="188">
        <v>1610</v>
      </c>
      <c r="FD108" s="188">
        <v>0</v>
      </c>
      <c r="FE108" s="188">
        <v>0</v>
      </c>
      <c r="FF108" s="188">
        <v>1088</v>
      </c>
      <c r="FG108" s="188">
        <v>0</v>
      </c>
      <c r="FH108" s="188">
        <v>0</v>
      </c>
      <c r="FI108" s="188">
        <v>0</v>
      </c>
      <c r="FK108" s="188">
        <v>0</v>
      </c>
      <c r="FL108" s="188">
        <v>0</v>
      </c>
      <c r="FM108" s="188">
        <v>5843</v>
      </c>
      <c r="FN108" s="188">
        <v>1925</v>
      </c>
      <c r="FO108" s="188">
        <v>0</v>
      </c>
      <c r="FP108" s="188">
        <v>0</v>
      </c>
      <c r="FQ108" s="188">
        <v>1114</v>
      </c>
      <c r="FR108" s="188">
        <v>0</v>
      </c>
      <c r="FS108" s="188">
        <v>0</v>
      </c>
      <c r="FT108" s="188">
        <v>0</v>
      </c>
      <c r="FV108" s="188">
        <v>0</v>
      </c>
      <c r="FW108" s="188">
        <v>0</v>
      </c>
      <c r="FX108" s="188">
        <v>1403</v>
      </c>
      <c r="FY108" s="188">
        <v>949</v>
      </c>
      <c r="FZ108" s="188">
        <v>0</v>
      </c>
      <c r="GA108" s="188">
        <v>0</v>
      </c>
      <c r="GB108" s="188">
        <v>1491</v>
      </c>
      <c r="GC108" s="188">
        <v>0</v>
      </c>
      <c r="GD108" s="188">
        <v>0</v>
      </c>
      <c r="GE108" s="188">
        <v>0</v>
      </c>
      <c r="GG108" s="188">
        <v>0</v>
      </c>
      <c r="GH108" s="188">
        <v>0</v>
      </c>
      <c r="GI108" s="188">
        <v>7339</v>
      </c>
      <c r="GJ108" s="188">
        <v>972</v>
      </c>
      <c r="GK108" s="188">
        <v>0</v>
      </c>
      <c r="GL108" s="188">
        <v>0</v>
      </c>
      <c r="GM108" s="188">
        <v>1303</v>
      </c>
      <c r="GN108" s="188">
        <v>0</v>
      </c>
      <c r="GO108" s="188">
        <v>0</v>
      </c>
      <c r="GP108" s="188">
        <v>0</v>
      </c>
      <c r="GR108" s="188">
        <v>0</v>
      </c>
      <c r="GS108" s="188">
        <v>0</v>
      </c>
      <c r="GT108" s="188">
        <v>1707</v>
      </c>
      <c r="GU108" s="188">
        <v>917</v>
      </c>
      <c r="GV108" s="188">
        <v>0</v>
      </c>
      <c r="GW108" s="188">
        <v>0</v>
      </c>
      <c r="GX108" s="188">
        <v>1489</v>
      </c>
      <c r="GY108" s="188">
        <v>0</v>
      </c>
      <c r="GZ108" s="188">
        <v>0</v>
      </c>
      <c r="HA108" s="188">
        <v>0</v>
      </c>
      <c r="HC108" s="188">
        <v>0</v>
      </c>
      <c r="HD108" s="188">
        <v>0</v>
      </c>
      <c r="HE108" s="188">
        <v>1017</v>
      </c>
      <c r="HF108" s="188">
        <v>818</v>
      </c>
      <c r="HG108" s="188">
        <v>0</v>
      </c>
      <c r="HH108" s="188">
        <v>0</v>
      </c>
      <c r="HI108" s="188">
        <v>2164</v>
      </c>
      <c r="HJ108" s="188">
        <v>0</v>
      </c>
      <c r="HK108" s="188">
        <v>0</v>
      </c>
      <c r="HL108" s="188">
        <v>0</v>
      </c>
      <c r="HN108" s="188">
        <v>0</v>
      </c>
      <c r="HO108" s="188">
        <v>0</v>
      </c>
      <c r="HP108" s="188">
        <v>1247</v>
      </c>
      <c r="HQ108" s="188">
        <v>381</v>
      </c>
      <c r="HR108" s="188">
        <v>0</v>
      </c>
      <c r="HS108" s="188">
        <v>0</v>
      </c>
      <c r="HT108" s="188">
        <v>1905</v>
      </c>
      <c r="HU108" s="188">
        <v>0</v>
      </c>
      <c r="HV108" s="188">
        <v>0</v>
      </c>
      <c r="HW108" s="188">
        <v>0</v>
      </c>
      <c r="HY108" s="188">
        <v>0</v>
      </c>
      <c r="HZ108" s="188">
        <v>0</v>
      </c>
      <c r="IA108" s="188">
        <v>6265</v>
      </c>
      <c r="IB108" s="188">
        <v>1800</v>
      </c>
      <c r="IC108" s="188">
        <v>0</v>
      </c>
      <c r="ID108" s="188">
        <v>0</v>
      </c>
      <c r="IE108" s="188">
        <v>1391</v>
      </c>
      <c r="IF108" s="188">
        <v>0</v>
      </c>
      <c r="IG108" s="188">
        <v>0</v>
      </c>
      <c r="IH108" s="188">
        <v>0</v>
      </c>
      <c r="IJ108" s="188">
        <v>0</v>
      </c>
      <c r="IK108" s="188">
        <v>0</v>
      </c>
      <c r="IL108" s="188">
        <v>920</v>
      </c>
      <c r="IM108" s="188">
        <v>845</v>
      </c>
      <c r="IN108" s="188">
        <v>0</v>
      </c>
      <c r="IO108" s="188">
        <v>0</v>
      </c>
      <c r="IP108" s="188">
        <v>1983</v>
      </c>
      <c r="IQ108" s="188">
        <v>0</v>
      </c>
      <c r="IR108" s="188">
        <v>0</v>
      </c>
      <c r="IS108" s="188">
        <v>0</v>
      </c>
      <c r="IU108" s="188">
        <v>0</v>
      </c>
      <c r="IV108" s="188">
        <v>0</v>
      </c>
      <c r="IW108" s="188">
        <v>6478</v>
      </c>
      <c r="IX108" s="188">
        <v>1181</v>
      </c>
      <c r="IY108" s="188">
        <v>0</v>
      </c>
      <c r="IZ108" s="188">
        <v>0</v>
      </c>
      <c r="JA108" s="188">
        <v>1394</v>
      </c>
      <c r="JB108" s="188">
        <v>0</v>
      </c>
      <c r="JC108" s="188">
        <v>0</v>
      </c>
      <c r="JD108" s="188">
        <v>0</v>
      </c>
      <c r="JF108" s="188">
        <v>0</v>
      </c>
      <c r="JG108" s="188">
        <v>0</v>
      </c>
      <c r="JH108" s="188">
        <v>6669</v>
      </c>
      <c r="JI108" s="188">
        <v>2800</v>
      </c>
      <c r="JJ108" s="188">
        <v>0</v>
      </c>
      <c r="JK108" s="188">
        <v>0</v>
      </c>
      <c r="JL108" s="188">
        <v>1105</v>
      </c>
      <c r="JM108" s="188">
        <v>0</v>
      </c>
      <c r="JN108" s="188">
        <v>0</v>
      </c>
      <c r="JO108" s="188">
        <v>0</v>
      </c>
      <c r="JQ108" s="188">
        <v>0</v>
      </c>
      <c r="JR108" s="188">
        <v>0</v>
      </c>
      <c r="JS108" s="188">
        <v>922</v>
      </c>
      <c r="JT108" s="188">
        <v>539</v>
      </c>
      <c r="JU108" s="188">
        <v>0</v>
      </c>
      <c r="JV108" s="188">
        <v>0</v>
      </c>
      <c r="JW108" s="188">
        <v>2146</v>
      </c>
      <c r="JX108" s="188">
        <v>0</v>
      </c>
      <c r="JY108" s="188">
        <v>0</v>
      </c>
      <c r="JZ108" s="188">
        <v>0</v>
      </c>
      <c r="KB108" s="188">
        <v>0</v>
      </c>
      <c r="KC108" s="188">
        <v>0</v>
      </c>
      <c r="KD108" s="188">
        <v>8069</v>
      </c>
      <c r="KE108" s="188">
        <v>1534</v>
      </c>
      <c r="KF108" s="188">
        <v>0</v>
      </c>
      <c r="KG108" s="188">
        <v>0</v>
      </c>
      <c r="KH108" s="188">
        <v>1284</v>
      </c>
      <c r="KI108" s="188">
        <v>0</v>
      </c>
      <c r="KJ108" s="188">
        <v>0</v>
      </c>
      <c r="KK108" s="188">
        <v>0</v>
      </c>
      <c r="KM108" s="188">
        <v>0</v>
      </c>
      <c r="KN108" s="188">
        <v>0</v>
      </c>
      <c r="KO108" s="188">
        <v>7123</v>
      </c>
      <c r="KP108" s="188">
        <v>1003</v>
      </c>
      <c r="KQ108" s="188">
        <v>0</v>
      </c>
      <c r="KR108" s="188">
        <v>0</v>
      </c>
      <c r="KS108" s="188">
        <v>1029</v>
      </c>
      <c r="KT108" s="188">
        <v>0</v>
      </c>
      <c r="KU108" s="188">
        <v>0</v>
      </c>
      <c r="KV108" s="188">
        <v>0</v>
      </c>
      <c r="KX108" s="188">
        <v>0</v>
      </c>
      <c r="KY108" s="188">
        <v>0</v>
      </c>
      <c r="KZ108" s="188">
        <v>750</v>
      </c>
      <c r="LA108" s="188">
        <v>655</v>
      </c>
      <c r="LB108" s="188">
        <v>0</v>
      </c>
      <c r="LC108" s="188">
        <v>0</v>
      </c>
      <c r="LD108" s="188">
        <v>2172</v>
      </c>
      <c r="LE108" s="188">
        <v>0</v>
      </c>
      <c r="LF108" s="188">
        <v>0</v>
      </c>
      <c r="LG108" s="188">
        <v>0</v>
      </c>
      <c r="LI108" s="188">
        <v>0</v>
      </c>
      <c r="LJ108" s="188">
        <v>0</v>
      </c>
      <c r="LK108" s="188">
        <v>6457</v>
      </c>
      <c r="LL108" s="188">
        <v>1056</v>
      </c>
      <c r="LM108" s="188">
        <v>0</v>
      </c>
      <c r="LN108" s="188">
        <v>0</v>
      </c>
      <c r="LO108" s="188">
        <v>1057</v>
      </c>
      <c r="LP108" s="188">
        <v>0</v>
      </c>
      <c r="LQ108" s="188">
        <v>0</v>
      </c>
      <c r="LR108" s="188">
        <v>0</v>
      </c>
      <c r="LT108" s="188">
        <v>0</v>
      </c>
      <c r="LU108" s="188">
        <v>0</v>
      </c>
      <c r="LV108" s="188">
        <v>1118</v>
      </c>
      <c r="LW108" s="188">
        <v>1385</v>
      </c>
      <c r="LX108" s="188">
        <v>0</v>
      </c>
      <c r="LY108" s="188">
        <v>0</v>
      </c>
      <c r="LZ108" s="188">
        <v>2229</v>
      </c>
      <c r="MA108" s="188">
        <v>0</v>
      </c>
      <c r="MB108" s="188">
        <v>0</v>
      </c>
      <c r="MC108" s="188">
        <v>0</v>
      </c>
    </row>
    <row r="109" spans="2:341">
      <c r="B109" s="208">
        <f t="shared" si="33"/>
        <v>0</v>
      </c>
      <c r="C109" s="208">
        <f t="shared" si="34"/>
        <v>0</v>
      </c>
      <c r="D109" s="208">
        <f t="shared" si="35"/>
        <v>3724</v>
      </c>
      <c r="E109" s="208">
        <f t="shared" si="36"/>
        <v>1165.0999999999999</v>
      </c>
      <c r="F109" s="208">
        <f t="shared" si="37"/>
        <v>0</v>
      </c>
      <c r="G109" s="208">
        <f t="shared" si="38"/>
        <v>0</v>
      </c>
      <c r="H109" s="208">
        <f t="shared" si="39"/>
        <v>1514.3666666666666</v>
      </c>
      <c r="I109" s="208">
        <f t="shared" si="40"/>
        <v>0</v>
      </c>
      <c r="J109" s="208">
        <f t="shared" si="41"/>
        <v>0</v>
      </c>
      <c r="K109" s="208">
        <f t="shared" si="42"/>
        <v>0</v>
      </c>
      <c r="M109" s="188">
        <v>0</v>
      </c>
      <c r="N109" s="188">
        <v>0</v>
      </c>
      <c r="O109" s="188">
        <v>1638</v>
      </c>
      <c r="P109" s="188">
        <v>1010</v>
      </c>
      <c r="Q109" s="188">
        <v>0</v>
      </c>
      <c r="R109" s="188">
        <v>0</v>
      </c>
      <c r="S109" s="188">
        <v>1928</v>
      </c>
      <c r="T109" s="188">
        <v>0</v>
      </c>
      <c r="U109" s="188">
        <v>0</v>
      </c>
      <c r="V109" s="188">
        <v>0</v>
      </c>
      <c r="X109" s="188">
        <v>0</v>
      </c>
      <c r="Y109" s="188">
        <v>0</v>
      </c>
      <c r="Z109" s="188">
        <v>1576</v>
      </c>
      <c r="AA109" s="188">
        <v>369</v>
      </c>
      <c r="AB109" s="188">
        <v>0</v>
      </c>
      <c r="AC109" s="188">
        <v>0</v>
      </c>
      <c r="AD109" s="188">
        <v>1169</v>
      </c>
      <c r="AE109" s="188">
        <v>0</v>
      </c>
      <c r="AF109" s="188">
        <v>0</v>
      </c>
      <c r="AG109" s="188">
        <v>0</v>
      </c>
      <c r="AI109" s="188">
        <v>0</v>
      </c>
      <c r="AJ109" s="188">
        <v>0</v>
      </c>
      <c r="AK109" s="188">
        <v>7546</v>
      </c>
      <c r="AL109" s="188">
        <v>1090</v>
      </c>
      <c r="AM109" s="188">
        <v>0</v>
      </c>
      <c r="AN109" s="188">
        <v>0</v>
      </c>
      <c r="AO109" s="188">
        <v>1005</v>
      </c>
      <c r="AP109" s="188">
        <v>0</v>
      </c>
      <c r="AQ109" s="188">
        <v>0</v>
      </c>
      <c r="AR109" s="188">
        <v>0</v>
      </c>
      <c r="AT109" s="188">
        <v>0</v>
      </c>
      <c r="AU109" s="188">
        <v>0</v>
      </c>
      <c r="AV109" s="188">
        <v>1031</v>
      </c>
      <c r="AW109" s="188">
        <v>798</v>
      </c>
      <c r="AX109" s="188">
        <v>0</v>
      </c>
      <c r="AY109" s="188">
        <v>0</v>
      </c>
      <c r="AZ109" s="188">
        <v>2224</v>
      </c>
      <c r="BA109" s="188">
        <v>0</v>
      </c>
      <c r="BB109" s="188">
        <v>0</v>
      </c>
      <c r="BC109" s="188">
        <v>0</v>
      </c>
      <c r="BE109" s="188">
        <v>0</v>
      </c>
      <c r="BF109" s="188">
        <v>0</v>
      </c>
      <c r="BG109" s="188">
        <v>6088</v>
      </c>
      <c r="BH109" s="188">
        <v>2182</v>
      </c>
      <c r="BI109" s="188">
        <v>0</v>
      </c>
      <c r="BJ109" s="188">
        <v>0</v>
      </c>
      <c r="BK109" s="188">
        <v>1381</v>
      </c>
      <c r="BL109" s="188">
        <v>0</v>
      </c>
      <c r="BM109" s="188">
        <v>0</v>
      </c>
      <c r="BN109" s="188">
        <v>0</v>
      </c>
      <c r="BP109" s="188">
        <v>0</v>
      </c>
      <c r="BQ109" s="188">
        <v>0</v>
      </c>
      <c r="BR109" s="188">
        <v>749</v>
      </c>
      <c r="BS109" s="188">
        <v>662</v>
      </c>
      <c r="BT109" s="188">
        <v>0</v>
      </c>
      <c r="BU109" s="188">
        <v>0</v>
      </c>
      <c r="BV109" s="188">
        <v>2122</v>
      </c>
      <c r="BW109" s="188">
        <v>0</v>
      </c>
      <c r="BX109" s="188">
        <v>0</v>
      </c>
      <c r="BY109" s="188">
        <v>0</v>
      </c>
      <c r="CA109" s="188">
        <v>0</v>
      </c>
      <c r="CB109" s="188">
        <v>0</v>
      </c>
      <c r="CC109" s="188">
        <v>8047</v>
      </c>
      <c r="CD109" s="188">
        <v>1338</v>
      </c>
      <c r="CE109" s="188">
        <v>0</v>
      </c>
      <c r="CF109" s="188">
        <v>0</v>
      </c>
      <c r="CG109" s="188">
        <v>1099</v>
      </c>
      <c r="CH109" s="188">
        <v>0</v>
      </c>
      <c r="CI109" s="188">
        <v>0</v>
      </c>
      <c r="CJ109" s="188">
        <v>0</v>
      </c>
      <c r="CL109" s="188">
        <v>0</v>
      </c>
      <c r="CM109" s="188">
        <v>0</v>
      </c>
      <c r="CN109" s="188">
        <v>6579</v>
      </c>
      <c r="CO109" s="188">
        <v>2536</v>
      </c>
      <c r="CP109" s="188">
        <v>0</v>
      </c>
      <c r="CQ109" s="188">
        <v>0</v>
      </c>
      <c r="CR109" s="188">
        <v>1110</v>
      </c>
      <c r="CS109" s="188">
        <v>0</v>
      </c>
      <c r="CT109" s="188">
        <v>0</v>
      </c>
      <c r="CU109" s="188">
        <v>0</v>
      </c>
      <c r="CW109" s="188">
        <v>0</v>
      </c>
      <c r="CX109" s="188">
        <v>0</v>
      </c>
      <c r="CY109" s="188">
        <v>1715</v>
      </c>
      <c r="CZ109" s="188">
        <v>1076</v>
      </c>
      <c r="DA109" s="188">
        <v>0</v>
      </c>
      <c r="DB109" s="188">
        <v>0</v>
      </c>
      <c r="DC109" s="188">
        <v>2246</v>
      </c>
      <c r="DD109" s="188">
        <v>0</v>
      </c>
      <c r="DE109" s="188">
        <v>0</v>
      </c>
      <c r="DF109" s="188">
        <v>0</v>
      </c>
      <c r="DH109" s="188">
        <v>0</v>
      </c>
      <c r="DI109" s="188">
        <v>0</v>
      </c>
      <c r="DJ109" s="188">
        <v>1998</v>
      </c>
      <c r="DK109" s="188">
        <v>924</v>
      </c>
      <c r="DL109" s="188">
        <v>0</v>
      </c>
      <c r="DM109" s="188">
        <v>0</v>
      </c>
      <c r="DN109" s="188">
        <f t="shared" si="43"/>
        <v>0</v>
      </c>
      <c r="DO109" s="188">
        <v>0</v>
      </c>
      <c r="DP109" s="188">
        <v>0</v>
      </c>
      <c r="DQ109" s="188">
        <v>0</v>
      </c>
      <c r="DS109" s="188">
        <v>0</v>
      </c>
      <c r="DT109" s="188">
        <v>0</v>
      </c>
      <c r="DU109" s="188">
        <v>1142</v>
      </c>
      <c r="DV109" s="188">
        <v>700</v>
      </c>
      <c r="DW109" s="188">
        <v>0</v>
      </c>
      <c r="DX109" s="188">
        <v>0</v>
      </c>
      <c r="DY109" s="188">
        <v>1293</v>
      </c>
      <c r="DZ109" s="188">
        <v>0</v>
      </c>
      <c r="EA109" s="188">
        <v>0</v>
      </c>
      <c r="EB109" s="188">
        <v>0</v>
      </c>
      <c r="ED109" s="188">
        <v>0</v>
      </c>
      <c r="EE109" s="188">
        <v>0</v>
      </c>
      <c r="EF109" s="188">
        <v>1152</v>
      </c>
      <c r="EG109" s="188">
        <v>651</v>
      </c>
      <c r="EH109" s="188">
        <v>0</v>
      </c>
      <c r="EI109" s="188">
        <v>0</v>
      </c>
      <c r="EJ109" s="188">
        <v>2064</v>
      </c>
      <c r="EK109" s="188">
        <v>0</v>
      </c>
      <c r="EL109" s="188">
        <v>0</v>
      </c>
      <c r="EM109" s="188">
        <v>0</v>
      </c>
      <c r="EO109" s="188">
        <v>0</v>
      </c>
      <c r="EP109" s="188">
        <v>0</v>
      </c>
      <c r="EQ109" s="188">
        <v>4527</v>
      </c>
      <c r="ER109" s="188">
        <v>814</v>
      </c>
      <c r="ES109" s="188">
        <v>0</v>
      </c>
      <c r="ET109" s="188">
        <v>0</v>
      </c>
      <c r="EU109" s="188">
        <v>1567</v>
      </c>
      <c r="EV109" s="188">
        <v>0</v>
      </c>
      <c r="EW109" s="188">
        <v>0</v>
      </c>
      <c r="EX109" s="188">
        <v>0</v>
      </c>
      <c r="EZ109" s="188">
        <v>0</v>
      </c>
      <c r="FA109" s="188">
        <v>0</v>
      </c>
      <c r="FB109" s="188">
        <v>4800</v>
      </c>
      <c r="FC109" s="188">
        <v>1662</v>
      </c>
      <c r="FD109" s="188">
        <v>0</v>
      </c>
      <c r="FE109" s="188">
        <v>0</v>
      </c>
      <c r="FF109" s="188">
        <v>1090</v>
      </c>
      <c r="FG109" s="188">
        <v>0</v>
      </c>
      <c r="FH109" s="188">
        <v>0</v>
      </c>
      <c r="FI109" s="188">
        <v>0</v>
      </c>
      <c r="FK109" s="188">
        <v>0</v>
      </c>
      <c r="FL109" s="188">
        <v>0</v>
      </c>
      <c r="FM109" s="188">
        <v>5779</v>
      </c>
      <c r="FN109" s="188">
        <v>1923</v>
      </c>
      <c r="FO109" s="188">
        <v>0</v>
      </c>
      <c r="FP109" s="188">
        <v>0</v>
      </c>
      <c r="FQ109" s="188">
        <v>1120</v>
      </c>
      <c r="FR109" s="188">
        <v>0</v>
      </c>
      <c r="FS109" s="188">
        <v>0</v>
      </c>
      <c r="FT109" s="188">
        <v>0</v>
      </c>
      <c r="FV109" s="188">
        <v>0</v>
      </c>
      <c r="FW109" s="188">
        <v>0</v>
      </c>
      <c r="FX109" s="188">
        <v>1360</v>
      </c>
      <c r="FY109" s="188">
        <v>1032</v>
      </c>
      <c r="FZ109" s="188">
        <v>0</v>
      </c>
      <c r="GA109" s="188">
        <v>0</v>
      </c>
      <c r="GB109" s="188">
        <v>1493</v>
      </c>
      <c r="GC109" s="188">
        <v>0</v>
      </c>
      <c r="GD109" s="188">
        <v>0</v>
      </c>
      <c r="GE109" s="188">
        <v>0</v>
      </c>
      <c r="GG109" s="188">
        <v>0</v>
      </c>
      <c r="GH109" s="188">
        <v>0</v>
      </c>
      <c r="GI109" s="188">
        <v>7339</v>
      </c>
      <c r="GJ109" s="188">
        <v>1027</v>
      </c>
      <c r="GK109" s="188">
        <v>0</v>
      </c>
      <c r="GL109" s="188">
        <v>0</v>
      </c>
      <c r="GM109" s="188">
        <v>1300</v>
      </c>
      <c r="GN109" s="188">
        <v>0</v>
      </c>
      <c r="GO109" s="188">
        <v>0</v>
      </c>
      <c r="GP109" s="188">
        <v>0</v>
      </c>
      <c r="GR109" s="188">
        <v>0</v>
      </c>
      <c r="GS109" s="188">
        <v>0</v>
      </c>
      <c r="GT109" s="188">
        <v>1707</v>
      </c>
      <c r="GU109" s="188">
        <v>976</v>
      </c>
      <c r="GV109" s="188">
        <v>0</v>
      </c>
      <c r="GW109" s="188">
        <v>0</v>
      </c>
      <c r="GX109" s="188">
        <v>1472</v>
      </c>
      <c r="GY109" s="188">
        <v>0</v>
      </c>
      <c r="GZ109" s="188">
        <v>0</v>
      </c>
      <c r="HA109" s="188">
        <v>0</v>
      </c>
      <c r="HC109" s="188">
        <v>0</v>
      </c>
      <c r="HD109" s="188">
        <v>0</v>
      </c>
      <c r="HE109" s="188">
        <v>993</v>
      </c>
      <c r="HF109" s="188">
        <v>780</v>
      </c>
      <c r="HG109" s="188">
        <v>0</v>
      </c>
      <c r="HH109" s="188">
        <v>0</v>
      </c>
      <c r="HI109" s="188">
        <v>2131</v>
      </c>
      <c r="HJ109" s="188">
        <v>0</v>
      </c>
      <c r="HK109" s="188">
        <v>0</v>
      </c>
      <c r="HL109" s="188">
        <v>0</v>
      </c>
      <c r="HN109" s="188">
        <v>0</v>
      </c>
      <c r="HO109" s="188">
        <v>0</v>
      </c>
      <c r="HP109" s="188">
        <v>1171</v>
      </c>
      <c r="HQ109" s="188">
        <v>369</v>
      </c>
      <c r="HR109" s="188">
        <v>0</v>
      </c>
      <c r="HS109" s="188">
        <v>0</v>
      </c>
      <c r="HT109" s="188">
        <v>1888</v>
      </c>
      <c r="HU109" s="188">
        <v>0</v>
      </c>
      <c r="HV109" s="188">
        <v>0</v>
      </c>
      <c r="HW109" s="188">
        <v>0</v>
      </c>
      <c r="HY109" s="188">
        <v>0</v>
      </c>
      <c r="HZ109" s="188">
        <v>0</v>
      </c>
      <c r="IA109" s="188">
        <v>6280</v>
      </c>
      <c r="IB109" s="188">
        <v>1823</v>
      </c>
      <c r="IC109" s="188">
        <v>0</v>
      </c>
      <c r="ID109" s="188">
        <v>0</v>
      </c>
      <c r="IE109" s="188">
        <v>1396</v>
      </c>
      <c r="IF109" s="188">
        <v>0</v>
      </c>
      <c r="IG109" s="188">
        <v>0</v>
      </c>
      <c r="IH109" s="188">
        <v>0</v>
      </c>
      <c r="IJ109" s="188">
        <v>0</v>
      </c>
      <c r="IK109" s="188">
        <v>0</v>
      </c>
      <c r="IL109" s="188">
        <v>923</v>
      </c>
      <c r="IM109" s="188">
        <v>853</v>
      </c>
      <c r="IN109" s="188">
        <v>0</v>
      </c>
      <c r="IO109" s="188">
        <v>0</v>
      </c>
      <c r="IP109" s="188">
        <v>1980</v>
      </c>
      <c r="IQ109" s="188">
        <v>0</v>
      </c>
      <c r="IR109" s="188">
        <v>0</v>
      </c>
      <c r="IS109" s="188">
        <v>0</v>
      </c>
      <c r="IU109" s="188">
        <v>0</v>
      </c>
      <c r="IV109" s="188">
        <v>0</v>
      </c>
      <c r="IW109" s="188">
        <v>6566</v>
      </c>
      <c r="IX109" s="188">
        <v>1391</v>
      </c>
      <c r="IY109" s="188">
        <v>0</v>
      </c>
      <c r="IZ109" s="188">
        <v>0</v>
      </c>
      <c r="JA109" s="188">
        <v>1397</v>
      </c>
      <c r="JB109" s="188">
        <v>0</v>
      </c>
      <c r="JC109" s="188">
        <v>0</v>
      </c>
      <c r="JD109" s="188">
        <v>0</v>
      </c>
      <c r="JF109" s="188">
        <v>0</v>
      </c>
      <c r="JG109" s="188">
        <v>0</v>
      </c>
      <c r="JH109" s="188">
        <v>6681</v>
      </c>
      <c r="JI109" s="188">
        <v>2855</v>
      </c>
      <c r="JJ109" s="188">
        <v>0</v>
      </c>
      <c r="JK109" s="188">
        <v>0</v>
      </c>
      <c r="JL109" s="188">
        <v>1103</v>
      </c>
      <c r="JM109" s="188">
        <v>0</v>
      </c>
      <c r="JN109" s="188">
        <v>0</v>
      </c>
      <c r="JO109" s="188">
        <v>0</v>
      </c>
      <c r="JQ109" s="188">
        <v>0</v>
      </c>
      <c r="JR109" s="188">
        <v>0</v>
      </c>
      <c r="JS109" s="188">
        <v>952</v>
      </c>
      <c r="JT109" s="188">
        <v>588</v>
      </c>
      <c r="JU109" s="188">
        <v>0</v>
      </c>
      <c r="JV109" s="188">
        <v>0</v>
      </c>
      <c r="JW109" s="188">
        <v>2102</v>
      </c>
      <c r="JX109" s="188">
        <v>0</v>
      </c>
      <c r="JY109" s="188">
        <v>0</v>
      </c>
      <c r="JZ109" s="188">
        <v>0</v>
      </c>
      <c r="KB109" s="188">
        <v>0</v>
      </c>
      <c r="KC109" s="188">
        <v>0</v>
      </c>
      <c r="KD109" s="188">
        <v>8013</v>
      </c>
      <c r="KE109" s="188">
        <v>1561</v>
      </c>
      <c r="KF109" s="188">
        <v>0</v>
      </c>
      <c r="KG109" s="188">
        <v>0</v>
      </c>
      <c r="KH109" s="188">
        <v>1284</v>
      </c>
      <c r="KI109" s="188">
        <v>0</v>
      </c>
      <c r="KJ109" s="188">
        <v>0</v>
      </c>
      <c r="KK109" s="188">
        <v>0</v>
      </c>
      <c r="KM109" s="188">
        <v>0</v>
      </c>
      <c r="KN109" s="188">
        <v>0</v>
      </c>
      <c r="KO109" s="188">
        <v>7081</v>
      </c>
      <c r="KP109" s="188">
        <v>996</v>
      </c>
      <c r="KQ109" s="188">
        <v>0</v>
      </c>
      <c r="KR109" s="188">
        <v>0</v>
      </c>
      <c r="KS109" s="188">
        <v>1036</v>
      </c>
      <c r="KT109" s="188">
        <v>0</v>
      </c>
      <c r="KU109" s="188">
        <v>0</v>
      </c>
      <c r="KV109" s="188">
        <v>0</v>
      </c>
      <c r="KX109" s="188">
        <v>0</v>
      </c>
      <c r="KY109" s="188">
        <v>0</v>
      </c>
      <c r="KZ109" s="188">
        <v>780</v>
      </c>
      <c r="LA109" s="188">
        <v>673</v>
      </c>
      <c r="LB109" s="188">
        <v>0</v>
      </c>
      <c r="LC109" s="188">
        <v>0</v>
      </c>
      <c r="LD109" s="188">
        <v>2158</v>
      </c>
      <c r="LE109" s="188">
        <v>0</v>
      </c>
      <c r="LF109" s="188">
        <v>0</v>
      </c>
      <c r="LG109" s="188">
        <v>0</v>
      </c>
      <c r="LI109" s="188">
        <v>0</v>
      </c>
      <c r="LJ109" s="188">
        <v>0</v>
      </c>
      <c r="LK109" s="188">
        <v>6437</v>
      </c>
      <c r="LL109" s="188">
        <v>985</v>
      </c>
      <c r="LM109" s="188">
        <v>0</v>
      </c>
      <c r="LN109" s="188">
        <v>0</v>
      </c>
      <c r="LO109" s="188">
        <v>1061</v>
      </c>
      <c r="LP109" s="188">
        <v>0</v>
      </c>
      <c r="LQ109" s="188">
        <v>0</v>
      </c>
      <c r="LR109" s="188">
        <v>0</v>
      </c>
      <c r="LT109" s="188">
        <v>0</v>
      </c>
      <c r="LU109" s="188">
        <v>0</v>
      </c>
      <c r="LV109" s="188">
        <v>1070</v>
      </c>
      <c r="LW109" s="188">
        <v>1309</v>
      </c>
      <c r="LX109" s="188">
        <v>0</v>
      </c>
      <c r="LY109" s="188">
        <v>0</v>
      </c>
      <c r="LZ109" s="188">
        <v>2212</v>
      </c>
      <c r="MA109" s="188">
        <v>0</v>
      </c>
      <c r="MB109" s="188">
        <v>0</v>
      </c>
      <c r="MC109" s="188">
        <v>0</v>
      </c>
    </row>
    <row r="110" spans="2:341">
      <c r="B110" s="208">
        <f t="shared" si="33"/>
        <v>0</v>
      </c>
      <c r="C110" s="208">
        <f t="shared" si="34"/>
        <v>0</v>
      </c>
      <c r="D110" s="208">
        <f t="shared" si="35"/>
        <v>3743.4</v>
      </c>
      <c r="E110" s="208">
        <f t="shared" si="36"/>
        <v>1184.3</v>
      </c>
      <c r="F110" s="208">
        <f t="shared" si="37"/>
        <v>0</v>
      </c>
      <c r="G110" s="208">
        <f t="shared" si="38"/>
        <v>0</v>
      </c>
      <c r="H110" s="208">
        <f t="shared" si="39"/>
        <v>1503.9</v>
      </c>
      <c r="I110" s="208">
        <f t="shared" si="40"/>
        <v>0</v>
      </c>
      <c r="J110" s="208">
        <f t="shared" si="41"/>
        <v>0</v>
      </c>
      <c r="K110" s="208">
        <f t="shared" si="42"/>
        <v>0</v>
      </c>
      <c r="M110" s="188">
        <v>0</v>
      </c>
      <c r="N110" s="188">
        <v>0</v>
      </c>
      <c r="O110" s="188">
        <v>1694</v>
      </c>
      <c r="P110" s="188">
        <v>1039</v>
      </c>
      <c r="Q110" s="188">
        <v>0</v>
      </c>
      <c r="R110" s="188">
        <v>0</v>
      </c>
      <c r="S110" s="188">
        <v>1898</v>
      </c>
      <c r="T110" s="188">
        <v>0</v>
      </c>
      <c r="U110" s="188">
        <v>0</v>
      </c>
      <c r="V110" s="188">
        <v>0</v>
      </c>
      <c r="X110" s="188">
        <v>0</v>
      </c>
      <c r="Y110" s="188">
        <v>0</v>
      </c>
      <c r="Z110" s="188">
        <v>1569</v>
      </c>
      <c r="AA110" s="188">
        <v>349</v>
      </c>
      <c r="AB110" s="188">
        <v>0</v>
      </c>
      <c r="AC110" s="188">
        <v>0</v>
      </c>
      <c r="AD110" s="188">
        <v>1169</v>
      </c>
      <c r="AE110" s="188">
        <v>0</v>
      </c>
      <c r="AF110" s="188">
        <v>0</v>
      </c>
      <c r="AG110" s="188">
        <v>0</v>
      </c>
      <c r="AI110" s="188">
        <v>0</v>
      </c>
      <c r="AJ110" s="188">
        <v>0</v>
      </c>
      <c r="AK110" s="188">
        <v>7555</v>
      </c>
      <c r="AL110" s="188">
        <v>1097</v>
      </c>
      <c r="AM110" s="188">
        <v>0</v>
      </c>
      <c r="AN110" s="188">
        <v>0</v>
      </c>
      <c r="AO110" s="188">
        <v>1005</v>
      </c>
      <c r="AP110" s="188">
        <v>0</v>
      </c>
      <c r="AQ110" s="188">
        <v>0</v>
      </c>
      <c r="AR110" s="188">
        <v>0</v>
      </c>
      <c r="AT110" s="188">
        <v>0</v>
      </c>
      <c r="AU110" s="188">
        <v>0</v>
      </c>
      <c r="AV110" s="188">
        <v>988</v>
      </c>
      <c r="AW110" s="188">
        <v>780</v>
      </c>
      <c r="AX110" s="188">
        <v>0</v>
      </c>
      <c r="AY110" s="188">
        <v>0</v>
      </c>
      <c r="AZ110" s="188">
        <v>2193</v>
      </c>
      <c r="BA110" s="188">
        <v>0</v>
      </c>
      <c r="BB110" s="188">
        <v>0</v>
      </c>
      <c r="BC110" s="188">
        <v>0</v>
      </c>
      <c r="BE110" s="188">
        <v>0</v>
      </c>
      <c r="BF110" s="188">
        <v>0</v>
      </c>
      <c r="BG110" s="188">
        <v>6103</v>
      </c>
      <c r="BH110" s="188">
        <v>2246</v>
      </c>
      <c r="BI110" s="188">
        <v>0</v>
      </c>
      <c r="BJ110" s="188">
        <v>0</v>
      </c>
      <c r="BK110" s="188">
        <v>1381</v>
      </c>
      <c r="BL110" s="188">
        <v>0</v>
      </c>
      <c r="BM110" s="188">
        <v>0</v>
      </c>
      <c r="BN110" s="188">
        <v>0</v>
      </c>
      <c r="BP110" s="188">
        <v>0</v>
      </c>
      <c r="BQ110" s="188">
        <v>0</v>
      </c>
      <c r="BR110" s="188">
        <v>802</v>
      </c>
      <c r="BS110" s="188">
        <v>711</v>
      </c>
      <c r="BT110" s="188">
        <v>0</v>
      </c>
      <c r="BU110" s="188">
        <v>0</v>
      </c>
      <c r="BV110" s="188">
        <v>2138</v>
      </c>
      <c r="BW110" s="188">
        <v>0</v>
      </c>
      <c r="BX110" s="188">
        <v>0</v>
      </c>
      <c r="BY110" s="188">
        <v>0</v>
      </c>
      <c r="CA110" s="188">
        <v>0</v>
      </c>
      <c r="CB110" s="188">
        <v>0</v>
      </c>
      <c r="CC110" s="188">
        <v>8094</v>
      </c>
      <c r="CD110" s="188">
        <v>1355</v>
      </c>
      <c r="CE110" s="188">
        <v>0</v>
      </c>
      <c r="CF110" s="188">
        <v>0</v>
      </c>
      <c r="CG110" s="188">
        <v>1099</v>
      </c>
      <c r="CH110" s="188">
        <v>0</v>
      </c>
      <c r="CI110" s="188">
        <v>0</v>
      </c>
      <c r="CJ110" s="188">
        <v>0</v>
      </c>
      <c r="CL110" s="188">
        <v>0</v>
      </c>
      <c r="CM110" s="188">
        <v>0</v>
      </c>
      <c r="CN110" s="188">
        <v>6589</v>
      </c>
      <c r="CO110" s="188">
        <v>2543</v>
      </c>
      <c r="CP110" s="188">
        <v>0</v>
      </c>
      <c r="CQ110" s="188">
        <v>0</v>
      </c>
      <c r="CR110" s="188">
        <v>1110</v>
      </c>
      <c r="CS110" s="188">
        <v>0</v>
      </c>
      <c r="CT110" s="188">
        <v>0</v>
      </c>
      <c r="CU110" s="188">
        <v>0</v>
      </c>
      <c r="CW110" s="188">
        <v>0</v>
      </c>
      <c r="CX110" s="188">
        <v>0</v>
      </c>
      <c r="CY110" s="188">
        <v>1791</v>
      </c>
      <c r="CZ110" s="188">
        <v>1156</v>
      </c>
      <c r="DA110" s="188">
        <v>0</v>
      </c>
      <c r="DB110" s="188">
        <v>0</v>
      </c>
      <c r="DC110" s="188">
        <v>2213</v>
      </c>
      <c r="DD110" s="188">
        <v>0</v>
      </c>
      <c r="DE110" s="188">
        <v>0</v>
      </c>
      <c r="DF110" s="188">
        <v>0</v>
      </c>
      <c r="DH110" s="188">
        <v>0</v>
      </c>
      <c r="DI110" s="188">
        <v>0</v>
      </c>
      <c r="DJ110" s="188">
        <v>1966</v>
      </c>
      <c r="DK110" s="188">
        <v>926</v>
      </c>
      <c r="DL110" s="188">
        <v>0</v>
      </c>
      <c r="DM110" s="188">
        <v>0</v>
      </c>
      <c r="DN110" s="188">
        <f t="shared" si="43"/>
        <v>0</v>
      </c>
      <c r="DO110" s="188">
        <v>0</v>
      </c>
      <c r="DP110" s="188">
        <v>0</v>
      </c>
      <c r="DQ110" s="188">
        <v>0</v>
      </c>
      <c r="DS110" s="188">
        <v>0</v>
      </c>
      <c r="DT110" s="188">
        <v>0</v>
      </c>
      <c r="DU110" s="188">
        <v>1102</v>
      </c>
      <c r="DV110" s="188">
        <v>737</v>
      </c>
      <c r="DW110" s="188">
        <v>0</v>
      </c>
      <c r="DX110" s="188">
        <v>0</v>
      </c>
      <c r="DY110" s="188">
        <v>1293</v>
      </c>
      <c r="DZ110" s="188">
        <v>0</v>
      </c>
      <c r="EA110" s="188">
        <v>0</v>
      </c>
      <c r="EB110" s="188">
        <v>0</v>
      </c>
      <c r="ED110" s="188">
        <v>0</v>
      </c>
      <c r="EE110" s="188">
        <v>0</v>
      </c>
      <c r="EF110" s="188">
        <v>1159</v>
      </c>
      <c r="EG110" s="188">
        <v>667</v>
      </c>
      <c r="EH110" s="188">
        <v>0</v>
      </c>
      <c r="EI110" s="188">
        <v>0</v>
      </c>
      <c r="EJ110" s="188">
        <v>2029</v>
      </c>
      <c r="EK110" s="188">
        <v>0</v>
      </c>
      <c r="EL110" s="188">
        <v>0</v>
      </c>
      <c r="EM110" s="188">
        <v>0</v>
      </c>
      <c r="EO110" s="188">
        <v>0</v>
      </c>
      <c r="EP110" s="188">
        <v>0</v>
      </c>
      <c r="EQ110" s="188">
        <v>4651</v>
      </c>
      <c r="ER110" s="188">
        <v>769</v>
      </c>
      <c r="ES110" s="188">
        <v>0</v>
      </c>
      <c r="ET110" s="188">
        <v>0</v>
      </c>
      <c r="EU110" s="188">
        <v>1527</v>
      </c>
      <c r="EV110" s="188">
        <v>0</v>
      </c>
      <c r="EW110" s="188">
        <v>0</v>
      </c>
      <c r="EX110" s="188">
        <v>0</v>
      </c>
      <c r="EZ110" s="188">
        <v>0</v>
      </c>
      <c r="FA110" s="188">
        <v>0</v>
      </c>
      <c r="FB110" s="188">
        <v>4835</v>
      </c>
      <c r="FC110" s="188">
        <v>1706</v>
      </c>
      <c r="FD110" s="188">
        <v>0</v>
      </c>
      <c r="FE110" s="188">
        <v>0</v>
      </c>
      <c r="FF110" s="188">
        <v>1090</v>
      </c>
      <c r="FG110" s="188">
        <v>0</v>
      </c>
      <c r="FH110" s="188">
        <v>0</v>
      </c>
      <c r="FI110" s="188">
        <v>0</v>
      </c>
      <c r="FK110" s="188">
        <v>0</v>
      </c>
      <c r="FL110" s="188">
        <v>0</v>
      </c>
      <c r="FM110" s="188">
        <v>5908</v>
      </c>
      <c r="FN110" s="188">
        <v>2094</v>
      </c>
      <c r="FO110" s="188">
        <v>0</v>
      </c>
      <c r="FP110" s="188">
        <v>0</v>
      </c>
      <c r="FQ110" s="188">
        <v>1120</v>
      </c>
      <c r="FR110" s="188">
        <v>0</v>
      </c>
      <c r="FS110" s="188">
        <v>0</v>
      </c>
      <c r="FT110" s="188">
        <v>0</v>
      </c>
      <c r="FV110" s="188">
        <v>0</v>
      </c>
      <c r="FW110" s="188">
        <v>0</v>
      </c>
      <c r="FX110" s="188">
        <v>1366</v>
      </c>
      <c r="FY110" s="188">
        <v>1069</v>
      </c>
      <c r="FZ110" s="188">
        <v>0</v>
      </c>
      <c r="GA110" s="188">
        <v>0</v>
      </c>
      <c r="GB110" s="188">
        <v>1493</v>
      </c>
      <c r="GC110" s="188">
        <v>0</v>
      </c>
      <c r="GD110" s="188">
        <v>0</v>
      </c>
      <c r="GE110" s="188">
        <v>0</v>
      </c>
      <c r="GG110" s="188">
        <v>0</v>
      </c>
      <c r="GH110" s="188">
        <v>0</v>
      </c>
      <c r="GI110" s="188">
        <v>7346</v>
      </c>
      <c r="GJ110" s="188">
        <v>1028</v>
      </c>
      <c r="GK110" s="188">
        <v>0</v>
      </c>
      <c r="GL110" s="188">
        <v>0</v>
      </c>
      <c r="GM110" s="188">
        <v>1300</v>
      </c>
      <c r="GN110" s="188">
        <v>0</v>
      </c>
      <c r="GO110" s="188">
        <v>0</v>
      </c>
      <c r="GP110" s="188">
        <v>0</v>
      </c>
      <c r="GR110" s="188">
        <v>0</v>
      </c>
      <c r="GS110" s="188">
        <v>0</v>
      </c>
      <c r="GT110" s="188">
        <v>1716</v>
      </c>
      <c r="GU110" s="188">
        <v>909</v>
      </c>
      <c r="GV110" s="188">
        <v>0</v>
      </c>
      <c r="GW110" s="188">
        <v>0</v>
      </c>
      <c r="GX110" s="188">
        <v>1454</v>
      </c>
      <c r="GY110" s="188">
        <v>0</v>
      </c>
      <c r="GZ110" s="188">
        <v>0</v>
      </c>
      <c r="HA110" s="188">
        <v>0</v>
      </c>
      <c r="HC110" s="188">
        <v>0</v>
      </c>
      <c r="HD110" s="188">
        <v>0</v>
      </c>
      <c r="HE110" s="188">
        <v>1016</v>
      </c>
      <c r="HF110" s="188">
        <v>770</v>
      </c>
      <c r="HG110" s="188">
        <v>0</v>
      </c>
      <c r="HH110" s="188">
        <v>0</v>
      </c>
      <c r="HI110" s="188">
        <v>2105</v>
      </c>
      <c r="HJ110" s="188">
        <v>0</v>
      </c>
      <c r="HK110" s="188">
        <v>0</v>
      </c>
      <c r="HL110" s="188">
        <v>0</v>
      </c>
      <c r="HN110" s="188">
        <v>0</v>
      </c>
      <c r="HO110" s="188">
        <v>0</v>
      </c>
      <c r="HP110" s="188">
        <v>1160</v>
      </c>
      <c r="HQ110" s="188">
        <v>376</v>
      </c>
      <c r="HR110" s="188">
        <v>0</v>
      </c>
      <c r="HS110" s="188">
        <v>0</v>
      </c>
      <c r="HT110" s="188">
        <v>1871</v>
      </c>
      <c r="HU110" s="188">
        <v>0</v>
      </c>
      <c r="HV110" s="188">
        <v>0</v>
      </c>
      <c r="HW110" s="188">
        <v>0</v>
      </c>
      <c r="HY110" s="188">
        <v>0</v>
      </c>
      <c r="HZ110" s="188">
        <v>0</v>
      </c>
      <c r="IA110" s="188">
        <v>6359</v>
      </c>
      <c r="IB110" s="188">
        <v>1824</v>
      </c>
      <c r="IC110" s="188">
        <v>0</v>
      </c>
      <c r="ID110" s="188">
        <v>0</v>
      </c>
      <c r="IE110" s="188">
        <v>1396</v>
      </c>
      <c r="IF110" s="188">
        <v>0</v>
      </c>
      <c r="IG110" s="188">
        <v>0</v>
      </c>
      <c r="IH110" s="188">
        <v>0</v>
      </c>
      <c r="IJ110" s="188">
        <v>0</v>
      </c>
      <c r="IK110" s="188">
        <v>0</v>
      </c>
      <c r="IL110" s="188">
        <v>926</v>
      </c>
      <c r="IM110" s="188">
        <v>876</v>
      </c>
      <c r="IN110" s="188">
        <v>0</v>
      </c>
      <c r="IO110" s="188">
        <v>0</v>
      </c>
      <c r="IP110" s="188">
        <v>1950</v>
      </c>
      <c r="IQ110" s="188">
        <v>0</v>
      </c>
      <c r="IR110" s="188">
        <v>0</v>
      </c>
      <c r="IS110" s="188">
        <v>0</v>
      </c>
      <c r="IU110" s="188">
        <v>0</v>
      </c>
      <c r="IV110" s="188">
        <v>0</v>
      </c>
      <c r="IW110" s="188">
        <v>6584</v>
      </c>
      <c r="IX110" s="188">
        <v>1417</v>
      </c>
      <c r="IY110" s="188">
        <v>0</v>
      </c>
      <c r="IZ110" s="188">
        <v>0</v>
      </c>
      <c r="JA110" s="188">
        <v>1397</v>
      </c>
      <c r="JB110" s="188">
        <v>0</v>
      </c>
      <c r="JC110" s="188">
        <v>0</v>
      </c>
      <c r="JD110" s="188">
        <v>0</v>
      </c>
      <c r="JF110" s="188">
        <v>0</v>
      </c>
      <c r="JG110" s="188">
        <v>0</v>
      </c>
      <c r="JH110" s="188">
        <v>6700</v>
      </c>
      <c r="JI110" s="188">
        <v>2827</v>
      </c>
      <c r="JJ110" s="188">
        <v>0</v>
      </c>
      <c r="JK110" s="188">
        <v>0</v>
      </c>
      <c r="JL110" s="188">
        <v>1103</v>
      </c>
      <c r="JM110" s="188">
        <v>0</v>
      </c>
      <c r="JN110" s="188">
        <v>0</v>
      </c>
      <c r="JO110" s="188">
        <v>0</v>
      </c>
      <c r="JQ110" s="188">
        <v>0</v>
      </c>
      <c r="JR110" s="188">
        <v>0</v>
      </c>
      <c r="JS110" s="188">
        <v>971</v>
      </c>
      <c r="JT110" s="188">
        <v>654</v>
      </c>
      <c r="JU110" s="188">
        <v>0</v>
      </c>
      <c r="JV110" s="188">
        <v>0</v>
      </c>
      <c r="JW110" s="188">
        <v>2070</v>
      </c>
      <c r="JX110" s="188">
        <v>0</v>
      </c>
      <c r="JY110" s="188">
        <v>0</v>
      </c>
      <c r="JZ110" s="188">
        <v>0</v>
      </c>
      <c r="KB110" s="188">
        <v>0</v>
      </c>
      <c r="KC110" s="188">
        <v>0</v>
      </c>
      <c r="KD110" s="188">
        <v>7927</v>
      </c>
      <c r="KE110" s="188">
        <v>1585</v>
      </c>
      <c r="KF110" s="188">
        <v>0</v>
      </c>
      <c r="KG110" s="188">
        <v>0</v>
      </c>
      <c r="KH110" s="188">
        <v>1284</v>
      </c>
      <c r="KI110" s="188">
        <v>0</v>
      </c>
      <c r="KJ110" s="188">
        <v>0</v>
      </c>
      <c r="KK110" s="188">
        <v>0</v>
      </c>
      <c r="KM110" s="188">
        <v>0</v>
      </c>
      <c r="KN110" s="188">
        <v>0</v>
      </c>
      <c r="KO110" s="188">
        <v>7142</v>
      </c>
      <c r="KP110" s="188">
        <v>1034</v>
      </c>
      <c r="KQ110" s="188">
        <v>0</v>
      </c>
      <c r="KR110" s="188">
        <v>0</v>
      </c>
      <c r="KS110" s="188">
        <v>1036</v>
      </c>
      <c r="KT110" s="188">
        <v>0</v>
      </c>
      <c r="KU110" s="188">
        <v>0</v>
      </c>
      <c r="KV110" s="188">
        <v>0</v>
      </c>
      <c r="KX110" s="188">
        <v>0</v>
      </c>
      <c r="KY110" s="188">
        <v>0</v>
      </c>
      <c r="KZ110" s="188">
        <v>770</v>
      </c>
      <c r="LA110" s="188">
        <v>679</v>
      </c>
      <c r="LB110" s="188">
        <v>0</v>
      </c>
      <c r="LC110" s="188">
        <v>0</v>
      </c>
      <c r="LD110" s="188">
        <v>2145</v>
      </c>
      <c r="LE110" s="188">
        <v>0</v>
      </c>
      <c r="LF110" s="188">
        <v>0</v>
      </c>
      <c r="LG110" s="188">
        <v>0</v>
      </c>
      <c r="LI110" s="188">
        <v>0</v>
      </c>
      <c r="LJ110" s="188">
        <v>0</v>
      </c>
      <c r="LK110" s="188">
        <v>6470</v>
      </c>
      <c r="LL110" s="188">
        <v>999</v>
      </c>
      <c r="LM110" s="188">
        <v>0</v>
      </c>
      <c r="LN110" s="188">
        <v>0</v>
      </c>
      <c r="LO110" s="188">
        <v>1061</v>
      </c>
      <c r="LP110" s="188">
        <v>0</v>
      </c>
      <c r="LQ110" s="188">
        <v>0</v>
      </c>
      <c r="LR110" s="188">
        <v>0</v>
      </c>
      <c r="LT110" s="188">
        <v>0</v>
      </c>
      <c r="LU110" s="188">
        <v>0</v>
      </c>
      <c r="LV110" s="188">
        <v>1043</v>
      </c>
      <c r="LW110" s="188">
        <v>1307</v>
      </c>
      <c r="LX110" s="188">
        <v>0</v>
      </c>
      <c r="LY110" s="188">
        <v>0</v>
      </c>
      <c r="LZ110" s="188">
        <v>2187</v>
      </c>
      <c r="MA110" s="188">
        <v>0</v>
      </c>
      <c r="MB110" s="188">
        <v>0</v>
      </c>
      <c r="MC110" s="188">
        <v>0</v>
      </c>
    </row>
    <row r="111" spans="2:341">
      <c r="B111" s="208">
        <f t="shared" si="33"/>
        <v>0</v>
      </c>
      <c r="C111" s="208">
        <f t="shared" si="34"/>
        <v>0</v>
      </c>
      <c r="D111" s="208">
        <f t="shared" si="35"/>
        <v>3752.9</v>
      </c>
      <c r="E111" s="208">
        <f t="shared" si="36"/>
        <v>1192</v>
      </c>
      <c r="F111" s="208">
        <f t="shared" si="37"/>
        <v>0</v>
      </c>
      <c r="G111" s="208">
        <f t="shared" si="38"/>
        <v>0</v>
      </c>
      <c r="H111" s="208">
        <f t="shared" si="39"/>
        <v>1493.3</v>
      </c>
      <c r="I111" s="208">
        <f t="shared" si="40"/>
        <v>0</v>
      </c>
      <c r="J111" s="208">
        <f t="shared" si="41"/>
        <v>0</v>
      </c>
      <c r="K111" s="208">
        <f t="shared" si="42"/>
        <v>0</v>
      </c>
      <c r="M111" s="188">
        <v>0</v>
      </c>
      <c r="N111" s="188">
        <v>0</v>
      </c>
      <c r="O111" s="188">
        <v>1662</v>
      </c>
      <c r="P111" s="188">
        <v>964</v>
      </c>
      <c r="Q111" s="188">
        <v>0</v>
      </c>
      <c r="R111" s="188">
        <v>0</v>
      </c>
      <c r="S111" s="188">
        <v>1907</v>
      </c>
      <c r="T111" s="188">
        <v>0</v>
      </c>
      <c r="U111" s="188">
        <v>0</v>
      </c>
      <c r="V111" s="188">
        <v>0</v>
      </c>
      <c r="X111" s="188">
        <v>0</v>
      </c>
      <c r="Y111" s="188">
        <v>0</v>
      </c>
      <c r="Z111" s="188">
        <v>1582</v>
      </c>
      <c r="AA111" s="188">
        <v>385</v>
      </c>
      <c r="AB111" s="188">
        <v>0</v>
      </c>
      <c r="AC111" s="188">
        <v>0</v>
      </c>
      <c r="AD111" s="188">
        <v>1169</v>
      </c>
      <c r="AE111" s="188">
        <v>0</v>
      </c>
      <c r="AF111" s="188">
        <v>0</v>
      </c>
      <c r="AG111" s="188">
        <v>0</v>
      </c>
      <c r="AI111" s="188">
        <v>0</v>
      </c>
      <c r="AJ111" s="188">
        <v>0</v>
      </c>
      <c r="AK111" s="188">
        <v>7524</v>
      </c>
      <c r="AL111" s="188">
        <v>1080</v>
      </c>
      <c r="AM111" s="188">
        <v>0</v>
      </c>
      <c r="AN111" s="188">
        <v>0</v>
      </c>
      <c r="AO111" s="188">
        <v>1005</v>
      </c>
      <c r="AP111" s="188">
        <v>0</v>
      </c>
      <c r="AQ111" s="188">
        <v>0</v>
      </c>
      <c r="AR111" s="188">
        <v>0</v>
      </c>
      <c r="AT111" s="188">
        <v>0</v>
      </c>
      <c r="AU111" s="188">
        <v>0</v>
      </c>
      <c r="AV111" s="188">
        <v>952</v>
      </c>
      <c r="AW111" s="188">
        <v>789</v>
      </c>
      <c r="AX111" s="188">
        <v>0</v>
      </c>
      <c r="AY111" s="188">
        <v>0</v>
      </c>
      <c r="AZ111" s="188">
        <v>2153</v>
      </c>
      <c r="BA111" s="188">
        <v>0</v>
      </c>
      <c r="BB111" s="188">
        <v>0</v>
      </c>
      <c r="BC111" s="188">
        <v>0</v>
      </c>
      <c r="BE111" s="188">
        <v>0</v>
      </c>
      <c r="BF111" s="188">
        <v>0</v>
      </c>
      <c r="BG111" s="188">
        <v>6058</v>
      </c>
      <c r="BH111" s="188">
        <v>2203</v>
      </c>
      <c r="BI111" s="188">
        <v>0</v>
      </c>
      <c r="BJ111" s="188">
        <v>0</v>
      </c>
      <c r="BK111" s="188">
        <v>1381</v>
      </c>
      <c r="BL111" s="188">
        <v>0</v>
      </c>
      <c r="BM111" s="188">
        <v>0</v>
      </c>
      <c r="BN111" s="188">
        <v>0</v>
      </c>
      <c r="BP111" s="188">
        <v>0</v>
      </c>
      <c r="BQ111" s="188">
        <v>0</v>
      </c>
      <c r="BR111" s="188">
        <v>827</v>
      </c>
      <c r="BS111" s="188">
        <v>690</v>
      </c>
      <c r="BT111" s="188">
        <v>0</v>
      </c>
      <c r="BU111" s="188">
        <v>0</v>
      </c>
      <c r="BV111" s="188">
        <v>2095</v>
      </c>
      <c r="BW111" s="188">
        <v>0</v>
      </c>
      <c r="BX111" s="188">
        <v>0</v>
      </c>
      <c r="BY111" s="188">
        <v>0</v>
      </c>
      <c r="CA111" s="188">
        <v>0</v>
      </c>
      <c r="CB111" s="188">
        <v>0</v>
      </c>
      <c r="CC111" s="188">
        <v>8080</v>
      </c>
      <c r="CD111" s="188">
        <v>1351</v>
      </c>
      <c r="CE111" s="188">
        <v>0</v>
      </c>
      <c r="CF111" s="188">
        <v>0</v>
      </c>
      <c r="CG111" s="188">
        <v>1099</v>
      </c>
      <c r="CH111" s="188">
        <v>0</v>
      </c>
      <c r="CI111" s="188">
        <v>0</v>
      </c>
      <c r="CJ111" s="188">
        <v>0</v>
      </c>
      <c r="CL111" s="188">
        <v>0</v>
      </c>
      <c r="CM111" s="188">
        <v>0</v>
      </c>
      <c r="CN111" s="188">
        <v>6588</v>
      </c>
      <c r="CO111" s="188">
        <v>2576</v>
      </c>
      <c r="CP111" s="188">
        <v>0</v>
      </c>
      <c r="CQ111" s="188">
        <v>0</v>
      </c>
      <c r="CR111" s="188">
        <v>1110</v>
      </c>
      <c r="CS111" s="188">
        <v>0</v>
      </c>
      <c r="CT111" s="188">
        <v>0</v>
      </c>
      <c r="CU111" s="188">
        <v>0</v>
      </c>
      <c r="CW111" s="188">
        <v>0</v>
      </c>
      <c r="CX111" s="188">
        <v>0</v>
      </c>
      <c r="CY111" s="188">
        <v>1822</v>
      </c>
      <c r="CZ111" s="188">
        <v>1160</v>
      </c>
      <c r="DA111" s="188">
        <v>0</v>
      </c>
      <c r="DB111" s="188">
        <v>0</v>
      </c>
      <c r="DC111" s="188">
        <v>2158</v>
      </c>
      <c r="DD111" s="188">
        <v>0</v>
      </c>
      <c r="DE111" s="188">
        <v>0</v>
      </c>
      <c r="DF111" s="188">
        <v>0</v>
      </c>
      <c r="DH111" s="188">
        <v>0</v>
      </c>
      <c r="DI111" s="188">
        <v>0</v>
      </c>
      <c r="DJ111" s="188">
        <v>1980</v>
      </c>
      <c r="DK111" s="188">
        <v>938</v>
      </c>
      <c r="DL111" s="188">
        <v>0</v>
      </c>
      <c r="DM111" s="188">
        <v>0</v>
      </c>
      <c r="DN111" s="188">
        <f t="shared" si="43"/>
        <v>0</v>
      </c>
      <c r="DO111" s="188">
        <v>0</v>
      </c>
      <c r="DP111" s="188">
        <v>0</v>
      </c>
      <c r="DQ111" s="188">
        <v>0</v>
      </c>
      <c r="DS111" s="188">
        <v>0</v>
      </c>
      <c r="DT111" s="188">
        <v>0</v>
      </c>
      <c r="DU111" s="188">
        <v>1104</v>
      </c>
      <c r="DV111" s="188">
        <v>757</v>
      </c>
      <c r="DW111" s="188">
        <v>0</v>
      </c>
      <c r="DX111" s="188">
        <v>0</v>
      </c>
      <c r="DY111" s="188">
        <v>1293</v>
      </c>
      <c r="DZ111" s="188">
        <v>0</v>
      </c>
      <c r="EA111" s="188">
        <v>0</v>
      </c>
      <c r="EB111" s="188">
        <v>0</v>
      </c>
      <c r="ED111" s="188">
        <v>0</v>
      </c>
      <c r="EE111" s="188">
        <v>0</v>
      </c>
      <c r="EF111" s="188">
        <v>1169</v>
      </c>
      <c r="EG111" s="188">
        <v>640</v>
      </c>
      <c r="EH111" s="188">
        <v>0</v>
      </c>
      <c r="EI111" s="188">
        <v>0</v>
      </c>
      <c r="EJ111" s="188">
        <v>1979</v>
      </c>
      <c r="EK111" s="188">
        <v>0</v>
      </c>
      <c r="EL111" s="188">
        <v>0</v>
      </c>
      <c r="EM111" s="188">
        <v>0</v>
      </c>
      <c r="EO111" s="188">
        <v>0</v>
      </c>
      <c r="EP111" s="188">
        <v>0</v>
      </c>
      <c r="EQ111" s="188">
        <v>4665</v>
      </c>
      <c r="ER111" s="188">
        <v>741</v>
      </c>
      <c r="ES111" s="188">
        <v>0</v>
      </c>
      <c r="ET111" s="188">
        <v>0</v>
      </c>
      <c r="EU111" s="188">
        <v>1493</v>
      </c>
      <c r="EV111" s="188">
        <v>0</v>
      </c>
      <c r="EW111" s="188">
        <v>0</v>
      </c>
      <c r="EX111" s="188">
        <v>0</v>
      </c>
      <c r="EZ111" s="188">
        <v>0</v>
      </c>
      <c r="FA111" s="188">
        <v>0</v>
      </c>
      <c r="FB111" s="188">
        <v>4817</v>
      </c>
      <c r="FC111" s="188">
        <v>1740</v>
      </c>
      <c r="FD111" s="188">
        <v>0</v>
      </c>
      <c r="FE111" s="188">
        <v>0</v>
      </c>
      <c r="FF111" s="188">
        <v>1090</v>
      </c>
      <c r="FG111" s="188">
        <v>0</v>
      </c>
      <c r="FH111" s="188">
        <v>0</v>
      </c>
      <c r="FI111" s="188">
        <v>0</v>
      </c>
      <c r="FK111" s="188">
        <v>0</v>
      </c>
      <c r="FL111" s="188">
        <v>0</v>
      </c>
      <c r="FM111" s="188">
        <v>5950</v>
      </c>
      <c r="FN111" s="188">
        <v>2112</v>
      </c>
      <c r="FO111" s="188">
        <v>0</v>
      </c>
      <c r="FP111" s="188">
        <v>0</v>
      </c>
      <c r="FQ111" s="188">
        <v>1120</v>
      </c>
      <c r="FR111" s="188">
        <v>0</v>
      </c>
      <c r="FS111" s="188">
        <v>0</v>
      </c>
      <c r="FT111" s="188">
        <v>0</v>
      </c>
      <c r="FV111" s="188">
        <v>0</v>
      </c>
      <c r="FW111" s="188">
        <v>0</v>
      </c>
      <c r="FX111" s="188">
        <v>1410</v>
      </c>
      <c r="FY111" s="188">
        <v>1079</v>
      </c>
      <c r="FZ111" s="188">
        <v>0</v>
      </c>
      <c r="GA111" s="188">
        <v>0</v>
      </c>
      <c r="GB111" s="188">
        <v>1493</v>
      </c>
      <c r="GC111" s="188">
        <v>0</v>
      </c>
      <c r="GD111" s="188">
        <v>0</v>
      </c>
      <c r="GE111" s="188">
        <v>0</v>
      </c>
      <c r="GG111" s="188">
        <v>0</v>
      </c>
      <c r="GH111" s="188">
        <v>0</v>
      </c>
      <c r="GI111" s="188">
        <v>7338</v>
      </c>
      <c r="GJ111" s="188">
        <v>972</v>
      </c>
      <c r="GK111" s="188">
        <v>0</v>
      </c>
      <c r="GL111" s="188">
        <v>0</v>
      </c>
      <c r="GM111" s="188">
        <v>1300</v>
      </c>
      <c r="GN111" s="188">
        <v>0</v>
      </c>
      <c r="GO111" s="188">
        <v>0</v>
      </c>
      <c r="GP111" s="188">
        <v>0</v>
      </c>
      <c r="GR111" s="188">
        <v>0</v>
      </c>
      <c r="GS111" s="188">
        <v>0</v>
      </c>
      <c r="GT111" s="188">
        <v>1780</v>
      </c>
      <c r="GU111" s="188">
        <v>931</v>
      </c>
      <c r="GV111" s="188">
        <v>0</v>
      </c>
      <c r="GW111" s="188">
        <v>0</v>
      </c>
      <c r="GX111" s="188">
        <v>1439</v>
      </c>
      <c r="GY111" s="188">
        <v>0</v>
      </c>
      <c r="GZ111" s="188">
        <v>0</v>
      </c>
      <c r="HA111" s="188">
        <v>0</v>
      </c>
      <c r="HC111" s="188">
        <v>0</v>
      </c>
      <c r="HD111" s="188">
        <v>0</v>
      </c>
      <c r="HE111" s="188">
        <v>1019</v>
      </c>
      <c r="HF111" s="188">
        <v>864</v>
      </c>
      <c r="HG111" s="188">
        <v>0</v>
      </c>
      <c r="HH111" s="188">
        <v>0</v>
      </c>
      <c r="HI111" s="188">
        <v>2057</v>
      </c>
      <c r="HJ111" s="188">
        <v>0</v>
      </c>
      <c r="HK111" s="188">
        <v>0</v>
      </c>
      <c r="HL111" s="188">
        <v>0</v>
      </c>
      <c r="HN111" s="188">
        <v>0</v>
      </c>
      <c r="HO111" s="188">
        <v>0</v>
      </c>
      <c r="HP111" s="188">
        <v>1159</v>
      </c>
      <c r="HQ111" s="188">
        <v>359</v>
      </c>
      <c r="HR111" s="188">
        <v>0</v>
      </c>
      <c r="HS111" s="188">
        <v>0</v>
      </c>
      <c r="HT111" s="188">
        <v>1856</v>
      </c>
      <c r="HU111" s="188">
        <v>0</v>
      </c>
      <c r="HV111" s="188">
        <v>0</v>
      </c>
      <c r="HW111" s="188">
        <v>0</v>
      </c>
      <c r="HY111" s="188">
        <v>0</v>
      </c>
      <c r="HZ111" s="188">
        <v>0</v>
      </c>
      <c r="IA111" s="188">
        <v>6382</v>
      </c>
      <c r="IB111" s="188">
        <v>1861</v>
      </c>
      <c r="IC111" s="188">
        <v>0</v>
      </c>
      <c r="ID111" s="188">
        <v>0</v>
      </c>
      <c r="IE111" s="188">
        <v>1396</v>
      </c>
      <c r="IF111" s="188">
        <v>0</v>
      </c>
      <c r="IG111" s="188">
        <v>0</v>
      </c>
      <c r="IH111" s="188">
        <v>0</v>
      </c>
      <c r="IJ111" s="188">
        <v>0</v>
      </c>
      <c r="IK111" s="188">
        <v>0</v>
      </c>
      <c r="IL111" s="188">
        <v>917</v>
      </c>
      <c r="IM111" s="188">
        <v>913</v>
      </c>
      <c r="IN111" s="188">
        <v>0</v>
      </c>
      <c r="IO111" s="188">
        <v>0</v>
      </c>
      <c r="IP111" s="188">
        <v>1937</v>
      </c>
      <c r="IQ111" s="188">
        <v>0</v>
      </c>
      <c r="IR111" s="188">
        <v>0</v>
      </c>
      <c r="IS111" s="188">
        <v>0</v>
      </c>
      <c r="IU111" s="188">
        <v>0</v>
      </c>
      <c r="IV111" s="188">
        <v>0</v>
      </c>
      <c r="IW111" s="188">
        <v>6681</v>
      </c>
      <c r="IX111" s="188">
        <v>1464</v>
      </c>
      <c r="IY111" s="188">
        <v>0</v>
      </c>
      <c r="IZ111" s="188">
        <v>0</v>
      </c>
      <c r="JA111" s="188">
        <v>1397</v>
      </c>
      <c r="JB111" s="188">
        <v>0</v>
      </c>
      <c r="JC111" s="188">
        <v>0</v>
      </c>
      <c r="JD111" s="188">
        <v>0</v>
      </c>
      <c r="JF111" s="188">
        <v>0</v>
      </c>
      <c r="JG111" s="188">
        <v>0</v>
      </c>
      <c r="JH111" s="188">
        <v>6704</v>
      </c>
      <c r="JI111" s="188">
        <v>2857</v>
      </c>
      <c r="JJ111" s="188">
        <v>0</v>
      </c>
      <c r="JK111" s="188">
        <v>0</v>
      </c>
      <c r="JL111" s="188">
        <v>1103</v>
      </c>
      <c r="JM111" s="188">
        <v>0</v>
      </c>
      <c r="JN111" s="188">
        <v>0</v>
      </c>
      <c r="JO111" s="188">
        <v>0</v>
      </c>
      <c r="JQ111" s="188">
        <v>0</v>
      </c>
      <c r="JR111" s="188">
        <v>0</v>
      </c>
      <c r="JS111" s="188">
        <v>976</v>
      </c>
      <c r="JT111" s="188">
        <v>670</v>
      </c>
      <c r="JU111" s="188">
        <v>0</v>
      </c>
      <c r="JV111" s="188">
        <v>0</v>
      </c>
      <c r="JW111" s="188">
        <v>2056</v>
      </c>
      <c r="JX111" s="188">
        <v>0</v>
      </c>
      <c r="JY111" s="188">
        <v>0</v>
      </c>
      <c r="JZ111" s="188">
        <v>0</v>
      </c>
      <c r="KB111" s="188">
        <v>0</v>
      </c>
      <c r="KC111" s="188">
        <v>0</v>
      </c>
      <c r="KD111" s="188">
        <v>7982</v>
      </c>
      <c r="KE111" s="188">
        <v>1583</v>
      </c>
      <c r="KF111" s="188">
        <v>0</v>
      </c>
      <c r="KG111" s="188">
        <v>0</v>
      </c>
      <c r="KH111" s="188">
        <v>1284</v>
      </c>
      <c r="KI111" s="188">
        <v>0</v>
      </c>
      <c r="KJ111" s="188">
        <v>0</v>
      </c>
      <c r="KK111" s="188">
        <v>0</v>
      </c>
      <c r="KM111" s="188">
        <v>0</v>
      </c>
      <c r="KN111" s="188">
        <v>0</v>
      </c>
      <c r="KO111" s="188">
        <v>7164</v>
      </c>
      <c r="KP111" s="188">
        <v>1060</v>
      </c>
      <c r="KQ111" s="188">
        <v>0</v>
      </c>
      <c r="KR111" s="188">
        <v>0</v>
      </c>
      <c r="KS111" s="188">
        <v>1036</v>
      </c>
      <c r="KT111" s="188">
        <v>0</v>
      </c>
      <c r="KU111" s="188">
        <v>0</v>
      </c>
      <c r="KV111" s="188">
        <v>0</v>
      </c>
      <c r="KX111" s="188">
        <v>0</v>
      </c>
      <c r="KY111" s="188">
        <v>0</v>
      </c>
      <c r="KZ111" s="188">
        <v>769</v>
      </c>
      <c r="LA111" s="188">
        <v>681</v>
      </c>
      <c r="LB111" s="188">
        <v>0</v>
      </c>
      <c r="LC111" s="188">
        <v>0</v>
      </c>
      <c r="LD111" s="188">
        <v>2144</v>
      </c>
      <c r="LE111" s="188">
        <v>0</v>
      </c>
      <c r="LF111" s="188">
        <v>0</v>
      </c>
      <c r="LG111" s="188">
        <v>0</v>
      </c>
      <c r="LI111" s="188">
        <v>0</v>
      </c>
      <c r="LJ111" s="188">
        <v>0</v>
      </c>
      <c r="LK111" s="188">
        <v>6485</v>
      </c>
      <c r="LL111" s="188">
        <v>1035</v>
      </c>
      <c r="LM111" s="188">
        <v>0</v>
      </c>
      <c r="LN111" s="188">
        <v>0</v>
      </c>
      <c r="LO111" s="188">
        <v>1061</v>
      </c>
      <c r="LP111" s="188">
        <v>0</v>
      </c>
      <c r="LQ111" s="188">
        <v>0</v>
      </c>
      <c r="LR111" s="188">
        <v>0</v>
      </c>
      <c r="LT111" s="188">
        <v>0</v>
      </c>
      <c r="LU111" s="188">
        <v>0</v>
      </c>
      <c r="LV111" s="188">
        <v>1041</v>
      </c>
      <c r="LW111" s="188">
        <v>1305</v>
      </c>
      <c r="LX111" s="188">
        <v>0</v>
      </c>
      <c r="LY111" s="188">
        <v>0</v>
      </c>
      <c r="LZ111" s="188">
        <v>2188</v>
      </c>
      <c r="MA111" s="188">
        <v>0</v>
      </c>
      <c r="MB111" s="188">
        <v>0</v>
      </c>
      <c r="MC111" s="188">
        <v>0</v>
      </c>
    </row>
    <row r="112" spans="2:341">
      <c r="B112" s="208">
        <f t="shared" si="33"/>
        <v>0</v>
      </c>
      <c r="C112" s="208">
        <f t="shared" si="34"/>
        <v>0</v>
      </c>
      <c r="D112" s="208">
        <f t="shared" si="35"/>
        <v>3771.7</v>
      </c>
      <c r="E112" s="208">
        <f t="shared" si="36"/>
        <v>1215.3333333333333</v>
      </c>
      <c r="F112" s="208">
        <f t="shared" si="37"/>
        <v>0</v>
      </c>
      <c r="G112" s="208">
        <f t="shared" si="38"/>
        <v>0</v>
      </c>
      <c r="H112" s="208">
        <f t="shared" si="39"/>
        <v>1481.9333333333334</v>
      </c>
      <c r="I112" s="208">
        <f t="shared" si="40"/>
        <v>0</v>
      </c>
      <c r="J112" s="208">
        <f t="shared" si="41"/>
        <v>0</v>
      </c>
      <c r="K112" s="208">
        <f t="shared" si="42"/>
        <v>0</v>
      </c>
      <c r="M112" s="188">
        <v>0</v>
      </c>
      <c r="N112" s="188">
        <v>0</v>
      </c>
      <c r="O112" s="188">
        <v>1674</v>
      </c>
      <c r="P112" s="188">
        <v>982</v>
      </c>
      <c r="Q112" s="188">
        <v>0</v>
      </c>
      <c r="R112" s="188">
        <v>0</v>
      </c>
      <c r="S112" s="188">
        <v>1899</v>
      </c>
      <c r="T112" s="188">
        <v>0</v>
      </c>
      <c r="U112" s="188">
        <v>0</v>
      </c>
      <c r="V112" s="188">
        <v>0</v>
      </c>
      <c r="X112" s="188">
        <v>0</v>
      </c>
      <c r="Y112" s="188">
        <v>0</v>
      </c>
      <c r="Z112" s="188">
        <v>1583</v>
      </c>
      <c r="AA112" s="188">
        <v>415</v>
      </c>
      <c r="AB112" s="188">
        <v>0</v>
      </c>
      <c r="AC112" s="188">
        <v>0</v>
      </c>
      <c r="AD112" s="188">
        <v>1169</v>
      </c>
      <c r="AE112" s="188">
        <v>0</v>
      </c>
      <c r="AF112" s="188">
        <v>0</v>
      </c>
      <c r="AG112" s="188">
        <v>0</v>
      </c>
      <c r="AI112" s="188">
        <v>0</v>
      </c>
      <c r="AJ112" s="188">
        <v>0</v>
      </c>
      <c r="AK112" s="188">
        <v>7592</v>
      </c>
      <c r="AL112" s="188">
        <v>1110</v>
      </c>
      <c r="AM112" s="188">
        <v>0</v>
      </c>
      <c r="AN112" s="188">
        <v>0</v>
      </c>
      <c r="AO112" s="188">
        <v>1005</v>
      </c>
      <c r="AP112" s="188">
        <v>0</v>
      </c>
      <c r="AQ112" s="188">
        <v>0</v>
      </c>
      <c r="AR112" s="188">
        <v>0</v>
      </c>
      <c r="AT112" s="188">
        <v>0</v>
      </c>
      <c r="AU112" s="188">
        <v>0</v>
      </c>
      <c r="AV112" s="188">
        <v>969</v>
      </c>
      <c r="AW112" s="188">
        <v>789</v>
      </c>
      <c r="AX112" s="188">
        <v>0</v>
      </c>
      <c r="AY112" s="188">
        <v>0</v>
      </c>
      <c r="AZ112" s="188">
        <v>2120</v>
      </c>
      <c r="BA112" s="188">
        <v>0</v>
      </c>
      <c r="BB112" s="188">
        <v>0</v>
      </c>
      <c r="BC112" s="188">
        <v>0</v>
      </c>
      <c r="BE112" s="188">
        <v>0</v>
      </c>
      <c r="BF112" s="188">
        <v>0</v>
      </c>
      <c r="BG112" s="188">
        <v>6075</v>
      </c>
      <c r="BH112" s="188">
        <v>2294</v>
      </c>
      <c r="BI112" s="188">
        <v>0</v>
      </c>
      <c r="BJ112" s="188">
        <v>0</v>
      </c>
      <c r="BK112" s="188">
        <v>1381</v>
      </c>
      <c r="BL112" s="188">
        <v>0</v>
      </c>
      <c r="BM112" s="188">
        <v>0</v>
      </c>
      <c r="BN112" s="188">
        <v>0</v>
      </c>
      <c r="BP112" s="188">
        <v>0</v>
      </c>
      <c r="BQ112" s="188">
        <v>0</v>
      </c>
      <c r="BR112" s="188">
        <v>833</v>
      </c>
      <c r="BS112" s="188">
        <v>703</v>
      </c>
      <c r="BT112" s="188">
        <v>0</v>
      </c>
      <c r="BU112" s="188">
        <v>0</v>
      </c>
      <c r="BV112" s="188">
        <v>2095</v>
      </c>
      <c r="BW112" s="188">
        <v>0</v>
      </c>
      <c r="BX112" s="188">
        <v>0</v>
      </c>
      <c r="BY112" s="188">
        <v>0</v>
      </c>
      <c r="CA112" s="188">
        <v>0</v>
      </c>
      <c r="CB112" s="188">
        <v>0</v>
      </c>
      <c r="CC112" s="188">
        <v>8047</v>
      </c>
      <c r="CD112" s="188">
        <v>1326</v>
      </c>
      <c r="CE112" s="188">
        <v>0</v>
      </c>
      <c r="CF112" s="188">
        <v>0</v>
      </c>
      <c r="CG112" s="188">
        <v>1099</v>
      </c>
      <c r="CH112" s="188">
        <v>0</v>
      </c>
      <c r="CI112" s="188">
        <v>0</v>
      </c>
      <c r="CJ112" s="188">
        <v>0</v>
      </c>
      <c r="CL112" s="188">
        <v>0</v>
      </c>
      <c r="CM112" s="188">
        <v>0</v>
      </c>
      <c r="CN112" s="188">
        <v>6603</v>
      </c>
      <c r="CO112" s="188">
        <v>2623</v>
      </c>
      <c r="CP112" s="188">
        <v>0</v>
      </c>
      <c r="CQ112" s="188">
        <v>0</v>
      </c>
      <c r="CR112" s="188">
        <v>1110</v>
      </c>
      <c r="CS112" s="188">
        <v>0</v>
      </c>
      <c r="CT112" s="188">
        <v>0</v>
      </c>
      <c r="CU112" s="188">
        <v>0</v>
      </c>
      <c r="CW112" s="188">
        <v>0</v>
      </c>
      <c r="CX112" s="188">
        <v>0</v>
      </c>
      <c r="CY112" s="188">
        <v>1846</v>
      </c>
      <c r="CZ112" s="188">
        <v>1191</v>
      </c>
      <c r="DA112" s="188">
        <v>0</v>
      </c>
      <c r="DB112" s="188">
        <v>0</v>
      </c>
      <c r="DC112" s="188">
        <v>2078</v>
      </c>
      <c r="DD112" s="188">
        <v>0</v>
      </c>
      <c r="DE112" s="188">
        <v>0</v>
      </c>
      <c r="DF112" s="188">
        <v>0</v>
      </c>
      <c r="DH112" s="188">
        <v>0</v>
      </c>
      <c r="DI112" s="188">
        <v>0</v>
      </c>
      <c r="DJ112" s="188">
        <v>1972</v>
      </c>
      <c r="DK112" s="188">
        <v>941</v>
      </c>
      <c r="DL112" s="188">
        <v>0</v>
      </c>
      <c r="DM112" s="188">
        <v>0</v>
      </c>
      <c r="DN112" s="188">
        <f t="shared" si="43"/>
        <v>0</v>
      </c>
      <c r="DO112" s="188">
        <v>0</v>
      </c>
      <c r="DP112" s="188">
        <v>0</v>
      </c>
      <c r="DQ112" s="188">
        <v>0</v>
      </c>
      <c r="DS112" s="188">
        <v>0</v>
      </c>
      <c r="DT112" s="188">
        <v>0</v>
      </c>
      <c r="DU112" s="188">
        <v>1102</v>
      </c>
      <c r="DV112" s="188">
        <v>764</v>
      </c>
      <c r="DW112" s="188">
        <v>0</v>
      </c>
      <c r="DX112" s="188">
        <v>0</v>
      </c>
      <c r="DY112" s="188">
        <v>1293</v>
      </c>
      <c r="DZ112" s="188">
        <v>0</v>
      </c>
      <c r="EA112" s="188">
        <v>0</v>
      </c>
      <c r="EB112" s="188">
        <v>0</v>
      </c>
      <c r="ED112" s="188">
        <v>0</v>
      </c>
      <c r="EE112" s="188">
        <v>0</v>
      </c>
      <c r="EF112" s="188">
        <v>1179</v>
      </c>
      <c r="EG112" s="188">
        <v>649</v>
      </c>
      <c r="EH112" s="188">
        <v>0</v>
      </c>
      <c r="EI112" s="188">
        <v>0</v>
      </c>
      <c r="EJ112" s="188">
        <v>1950</v>
      </c>
      <c r="EK112" s="188">
        <v>0</v>
      </c>
      <c r="EL112" s="188">
        <v>0</v>
      </c>
      <c r="EM112" s="188">
        <v>0</v>
      </c>
      <c r="EO112" s="188">
        <v>0</v>
      </c>
      <c r="EP112" s="188">
        <v>0</v>
      </c>
      <c r="EQ112" s="188">
        <v>4772</v>
      </c>
      <c r="ER112" s="188">
        <v>753</v>
      </c>
      <c r="ES112" s="188">
        <v>0</v>
      </c>
      <c r="ET112" s="188">
        <v>0</v>
      </c>
      <c r="EU112" s="188">
        <v>1466</v>
      </c>
      <c r="EV112" s="188">
        <v>0</v>
      </c>
      <c r="EW112" s="188">
        <v>0</v>
      </c>
      <c r="EX112" s="188">
        <v>0</v>
      </c>
      <c r="EZ112" s="188">
        <v>0</v>
      </c>
      <c r="FA112" s="188">
        <v>0</v>
      </c>
      <c r="FB112" s="188">
        <v>4853</v>
      </c>
      <c r="FC112" s="188">
        <v>1736</v>
      </c>
      <c r="FD112" s="188">
        <v>0</v>
      </c>
      <c r="FE112" s="188">
        <v>0</v>
      </c>
      <c r="FF112" s="188">
        <v>1090</v>
      </c>
      <c r="FG112" s="188">
        <v>0</v>
      </c>
      <c r="FH112" s="188">
        <v>0</v>
      </c>
      <c r="FI112" s="188">
        <v>0</v>
      </c>
      <c r="FK112" s="188">
        <v>0</v>
      </c>
      <c r="FL112" s="188">
        <v>0</v>
      </c>
      <c r="FM112" s="188">
        <v>6091</v>
      </c>
      <c r="FN112" s="188">
        <v>2280</v>
      </c>
      <c r="FO112" s="188">
        <v>0</v>
      </c>
      <c r="FP112" s="188">
        <v>0</v>
      </c>
      <c r="FQ112" s="188">
        <v>1120</v>
      </c>
      <c r="FR112" s="188">
        <v>0</v>
      </c>
      <c r="FS112" s="188">
        <v>0</v>
      </c>
      <c r="FT112" s="188">
        <v>0</v>
      </c>
      <c r="FV112" s="188">
        <v>0</v>
      </c>
      <c r="FW112" s="188">
        <v>0</v>
      </c>
      <c r="FX112" s="188">
        <v>1479</v>
      </c>
      <c r="FY112" s="188">
        <v>1193</v>
      </c>
      <c r="FZ112" s="188">
        <v>0</v>
      </c>
      <c r="GA112" s="188">
        <v>0</v>
      </c>
      <c r="GB112" s="188">
        <v>1493</v>
      </c>
      <c r="GC112" s="188">
        <v>0</v>
      </c>
      <c r="GD112" s="188">
        <v>0</v>
      </c>
      <c r="GE112" s="188">
        <v>0</v>
      </c>
      <c r="GG112" s="188">
        <v>0</v>
      </c>
      <c r="GH112" s="188">
        <v>0</v>
      </c>
      <c r="GI112" s="188">
        <v>7351</v>
      </c>
      <c r="GJ112" s="188">
        <v>975</v>
      </c>
      <c r="GK112" s="188">
        <v>0</v>
      </c>
      <c r="GL112" s="188">
        <v>0</v>
      </c>
      <c r="GM112" s="188">
        <v>1300</v>
      </c>
      <c r="GN112" s="188">
        <v>0</v>
      </c>
      <c r="GO112" s="188">
        <v>0</v>
      </c>
      <c r="GP112" s="188">
        <v>0</v>
      </c>
      <c r="GR112" s="188">
        <v>0</v>
      </c>
      <c r="GS112" s="188">
        <v>0</v>
      </c>
      <c r="GT112" s="188">
        <v>1806</v>
      </c>
      <c r="GU112" s="188">
        <v>934</v>
      </c>
      <c r="GV112" s="188">
        <v>0</v>
      </c>
      <c r="GW112" s="188">
        <v>0</v>
      </c>
      <c r="GX112" s="188">
        <v>1421</v>
      </c>
      <c r="GY112" s="188">
        <v>0</v>
      </c>
      <c r="GZ112" s="188">
        <v>0</v>
      </c>
      <c r="HA112" s="188">
        <v>0</v>
      </c>
      <c r="HC112" s="188">
        <v>0</v>
      </c>
      <c r="HD112" s="188">
        <v>0</v>
      </c>
      <c r="HE112" s="188">
        <v>1048</v>
      </c>
      <c r="HF112" s="188">
        <v>915</v>
      </c>
      <c r="HG112" s="188">
        <v>0</v>
      </c>
      <c r="HH112" s="188">
        <v>0</v>
      </c>
      <c r="HI112" s="188">
        <v>1997</v>
      </c>
      <c r="HJ112" s="188">
        <v>0</v>
      </c>
      <c r="HK112" s="188">
        <v>0</v>
      </c>
      <c r="HL112" s="188">
        <v>0</v>
      </c>
      <c r="HN112" s="188">
        <v>0</v>
      </c>
      <c r="HO112" s="188">
        <v>0</v>
      </c>
      <c r="HP112" s="188">
        <v>1160</v>
      </c>
      <c r="HQ112" s="188">
        <v>371</v>
      </c>
      <c r="HR112" s="188">
        <v>0</v>
      </c>
      <c r="HS112" s="188">
        <v>0</v>
      </c>
      <c r="HT112" s="188">
        <v>1846</v>
      </c>
      <c r="HU112" s="188">
        <v>0</v>
      </c>
      <c r="HV112" s="188">
        <v>0</v>
      </c>
      <c r="HW112" s="188">
        <v>0</v>
      </c>
      <c r="HY112" s="188">
        <v>0</v>
      </c>
      <c r="HZ112" s="188">
        <v>0</v>
      </c>
      <c r="IA112" s="188">
        <v>6410</v>
      </c>
      <c r="IB112" s="188">
        <v>1876</v>
      </c>
      <c r="IC112" s="188">
        <v>0</v>
      </c>
      <c r="ID112" s="188">
        <v>0</v>
      </c>
      <c r="IE112" s="188">
        <v>1396</v>
      </c>
      <c r="IF112" s="188">
        <v>0</v>
      </c>
      <c r="IG112" s="188">
        <v>0</v>
      </c>
      <c r="IH112" s="188">
        <v>0</v>
      </c>
      <c r="IJ112" s="188">
        <v>0</v>
      </c>
      <c r="IK112" s="188">
        <v>0</v>
      </c>
      <c r="IL112" s="188">
        <v>923</v>
      </c>
      <c r="IM112" s="188">
        <v>928</v>
      </c>
      <c r="IN112" s="188">
        <v>0</v>
      </c>
      <c r="IO112" s="188">
        <v>0</v>
      </c>
      <c r="IP112" s="188">
        <v>1916</v>
      </c>
      <c r="IQ112" s="188">
        <v>0</v>
      </c>
      <c r="IR112" s="188">
        <v>0</v>
      </c>
      <c r="IS112" s="188">
        <v>0</v>
      </c>
      <c r="IU112" s="188">
        <v>0</v>
      </c>
      <c r="IV112" s="188">
        <v>0</v>
      </c>
      <c r="IW112" s="188">
        <v>6699</v>
      </c>
      <c r="IX112" s="188">
        <v>1473</v>
      </c>
      <c r="IY112" s="188">
        <v>0</v>
      </c>
      <c r="IZ112" s="188">
        <v>0</v>
      </c>
      <c r="JA112" s="188">
        <v>1397</v>
      </c>
      <c r="JB112" s="188">
        <v>0</v>
      </c>
      <c r="JC112" s="188">
        <v>0</v>
      </c>
      <c r="JD112" s="188">
        <v>0</v>
      </c>
      <c r="JF112" s="188">
        <v>0</v>
      </c>
      <c r="JG112" s="188">
        <v>0</v>
      </c>
      <c r="JH112" s="188">
        <v>6697</v>
      </c>
      <c r="JI112" s="188">
        <v>2828</v>
      </c>
      <c r="JJ112" s="188">
        <v>0</v>
      </c>
      <c r="JK112" s="188">
        <v>0</v>
      </c>
      <c r="JL112" s="188">
        <v>1103</v>
      </c>
      <c r="JM112" s="188">
        <v>0</v>
      </c>
      <c r="JN112" s="188">
        <v>0</v>
      </c>
      <c r="JO112" s="188">
        <v>0</v>
      </c>
      <c r="JQ112" s="188">
        <v>0</v>
      </c>
      <c r="JR112" s="188">
        <v>0</v>
      </c>
      <c r="JS112" s="188">
        <v>991</v>
      </c>
      <c r="JT112" s="188">
        <v>696</v>
      </c>
      <c r="JU112" s="188">
        <v>0</v>
      </c>
      <c r="JV112" s="188">
        <v>0</v>
      </c>
      <c r="JW112" s="188">
        <v>2030</v>
      </c>
      <c r="JX112" s="188">
        <v>0</v>
      </c>
      <c r="JY112" s="188">
        <v>0</v>
      </c>
      <c r="JZ112" s="188">
        <v>0</v>
      </c>
      <c r="KB112" s="188">
        <v>0</v>
      </c>
      <c r="KC112" s="188">
        <v>0</v>
      </c>
      <c r="KD112" s="188">
        <v>7994</v>
      </c>
      <c r="KE112" s="188">
        <v>1583</v>
      </c>
      <c r="KF112" s="188">
        <v>0</v>
      </c>
      <c r="KG112" s="188">
        <v>0</v>
      </c>
      <c r="KH112" s="188">
        <v>1284</v>
      </c>
      <c r="KI112" s="188">
        <v>0</v>
      </c>
      <c r="KJ112" s="188">
        <v>0</v>
      </c>
      <c r="KK112" s="188">
        <v>0</v>
      </c>
      <c r="KM112" s="188">
        <v>0</v>
      </c>
      <c r="KN112" s="188">
        <v>0</v>
      </c>
      <c r="KO112" s="188">
        <v>7154</v>
      </c>
      <c r="KP112" s="188">
        <v>1059</v>
      </c>
      <c r="KQ112" s="188">
        <v>0</v>
      </c>
      <c r="KR112" s="188">
        <v>0</v>
      </c>
      <c r="KS112" s="188">
        <v>1036</v>
      </c>
      <c r="KT112" s="188">
        <v>0</v>
      </c>
      <c r="KU112" s="188">
        <v>0</v>
      </c>
      <c r="KV112" s="188">
        <v>0</v>
      </c>
      <c r="KX112" s="188">
        <v>0</v>
      </c>
      <c r="KY112" s="188">
        <v>0</v>
      </c>
      <c r="KZ112" s="188">
        <v>769</v>
      </c>
      <c r="LA112" s="188">
        <v>700</v>
      </c>
      <c r="LB112" s="188">
        <v>0</v>
      </c>
      <c r="LC112" s="188">
        <v>0</v>
      </c>
      <c r="LD112" s="188">
        <v>2143</v>
      </c>
      <c r="LE112" s="188">
        <v>0</v>
      </c>
      <c r="LF112" s="188">
        <v>0</v>
      </c>
      <c r="LG112" s="188">
        <v>0</v>
      </c>
      <c r="LI112" s="188">
        <v>0</v>
      </c>
      <c r="LJ112" s="188">
        <v>0</v>
      </c>
      <c r="LK112" s="188">
        <v>6505</v>
      </c>
      <c r="LL112" s="188">
        <v>1074</v>
      </c>
      <c r="LM112" s="188">
        <v>0</v>
      </c>
      <c r="LN112" s="188">
        <v>0</v>
      </c>
      <c r="LO112" s="188">
        <v>1061</v>
      </c>
      <c r="LP112" s="188">
        <v>0</v>
      </c>
      <c r="LQ112" s="188">
        <v>0</v>
      </c>
      <c r="LR112" s="188">
        <v>0</v>
      </c>
      <c r="LT112" s="188">
        <v>0</v>
      </c>
      <c r="LU112" s="188">
        <v>0</v>
      </c>
      <c r="LV112" s="188">
        <v>974</v>
      </c>
      <c r="LW112" s="188">
        <v>1299</v>
      </c>
      <c r="LX112" s="188">
        <v>0</v>
      </c>
      <c r="LY112" s="188">
        <v>0</v>
      </c>
      <c r="LZ112" s="188">
        <v>2160</v>
      </c>
      <c r="MA112" s="188">
        <v>0</v>
      </c>
      <c r="MB112" s="188">
        <v>0</v>
      </c>
      <c r="MC112" s="188">
        <v>0</v>
      </c>
    </row>
    <row r="113" spans="2:341">
      <c r="B113" s="208">
        <f t="shared" si="33"/>
        <v>0</v>
      </c>
      <c r="C113" s="208">
        <f t="shared" si="34"/>
        <v>0</v>
      </c>
      <c r="D113" s="208">
        <f t="shared" si="35"/>
        <v>3788.5666666666666</v>
      </c>
      <c r="E113" s="208">
        <f t="shared" si="36"/>
        <v>1240.1666666666667</v>
      </c>
      <c r="F113" s="208">
        <f t="shared" si="37"/>
        <v>0</v>
      </c>
      <c r="G113" s="208">
        <f t="shared" si="38"/>
        <v>0</v>
      </c>
      <c r="H113" s="208">
        <f t="shared" si="39"/>
        <v>1470</v>
      </c>
      <c r="I113" s="208">
        <f t="shared" si="40"/>
        <v>0</v>
      </c>
      <c r="J113" s="208">
        <f t="shared" si="41"/>
        <v>0</v>
      </c>
      <c r="K113" s="208">
        <f t="shared" si="42"/>
        <v>0</v>
      </c>
      <c r="M113" s="188">
        <v>0</v>
      </c>
      <c r="N113" s="188">
        <v>0</v>
      </c>
      <c r="O113" s="188">
        <v>1691</v>
      </c>
      <c r="P113" s="188">
        <v>972</v>
      </c>
      <c r="Q113" s="188">
        <v>0</v>
      </c>
      <c r="R113" s="188">
        <v>0</v>
      </c>
      <c r="S113" s="188">
        <v>1880</v>
      </c>
      <c r="T113" s="188">
        <v>0</v>
      </c>
      <c r="U113" s="188">
        <v>0</v>
      </c>
      <c r="V113" s="188">
        <v>0</v>
      </c>
      <c r="X113" s="188">
        <v>0</v>
      </c>
      <c r="Y113" s="188">
        <v>0</v>
      </c>
      <c r="Z113" s="188">
        <v>1616</v>
      </c>
      <c r="AA113" s="188">
        <v>401</v>
      </c>
      <c r="AB113" s="188">
        <v>0</v>
      </c>
      <c r="AC113" s="188">
        <v>0</v>
      </c>
      <c r="AD113" s="188">
        <v>1169</v>
      </c>
      <c r="AE113" s="188">
        <v>0</v>
      </c>
      <c r="AF113" s="188">
        <v>0</v>
      </c>
      <c r="AG113" s="188">
        <v>0</v>
      </c>
      <c r="AI113" s="188">
        <v>0</v>
      </c>
      <c r="AJ113" s="188">
        <v>0</v>
      </c>
      <c r="AK113" s="188">
        <v>7610</v>
      </c>
      <c r="AL113" s="188">
        <v>1121</v>
      </c>
      <c r="AM113" s="188">
        <v>0</v>
      </c>
      <c r="AN113" s="188">
        <v>0</v>
      </c>
      <c r="AO113" s="188">
        <v>1005</v>
      </c>
      <c r="AP113" s="188">
        <v>0</v>
      </c>
      <c r="AQ113" s="188">
        <v>0</v>
      </c>
      <c r="AR113" s="188">
        <v>0</v>
      </c>
      <c r="AT113" s="188">
        <v>0</v>
      </c>
      <c r="AU113" s="188">
        <v>0</v>
      </c>
      <c r="AV113" s="188">
        <v>977</v>
      </c>
      <c r="AW113" s="188">
        <v>787</v>
      </c>
      <c r="AX113" s="188">
        <v>0</v>
      </c>
      <c r="AY113" s="188">
        <v>0</v>
      </c>
      <c r="AZ113" s="188">
        <v>2088</v>
      </c>
      <c r="BA113" s="188">
        <v>0</v>
      </c>
      <c r="BB113" s="188">
        <v>0</v>
      </c>
      <c r="BC113" s="188">
        <v>0</v>
      </c>
      <c r="BE113" s="188">
        <v>0</v>
      </c>
      <c r="BF113" s="188">
        <v>0</v>
      </c>
      <c r="BG113" s="188">
        <v>6148</v>
      </c>
      <c r="BH113" s="188">
        <v>2399</v>
      </c>
      <c r="BI113" s="188">
        <v>0</v>
      </c>
      <c r="BJ113" s="188">
        <v>0</v>
      </c>
      <c r="BK113" s="188">
        <v>1381</v>
      </c>
      <c r="BL113" s="188">
        <v>0</v>
      </c>
      <c r="BM113" s="188">
        <v>0</v>
      </c>
      <c r="BN113" s="188">
        <v>0</v>
      </c>
      <c r="BP113" s="188">
        <v>0</v>
      </c>
      <c r="BQ113" s="188">
        <v>0</v>
      </c>
      <c r="BR113" s="188">
        <v>844</v>
      </c>
      <c r="BS113" s="188">
        <v>660</v>
      </c>
      <c r="BT113" s="188">
        <v>0</v>
      </c>
      <c r="BU113" s="188">
        <v>0</v>
      </c>
      <c r="BV113" s="188">
        <v>2098</v>
      </c>
      <c r="BW113" s="188">
        <v>0</v>
      </c>
      <c r="BX113" s="188">
        <v>0</v>
      </c>
      <c r="BY113" s="188">
        <v>0</v>
      </c>
      <c r="CA113" s="188">
        <v>0</v>
      </c>
      <c r="CB113" s="188">
        <v>0</v>
      </c>
      <c r="CC113" s="188">
        <v>7997</v>
      </c>
      <c r="CD113" s="188">
        <v>1334</v>
      </c>
      <c r="CE113" s="188">
        <v>0</v>
      </c>
      <c r="CF113" s="188">
        <v>0</v>
      </c>
      <c r="CG113" s="188">
        <v>1099</v>
      </c>
      <c r="CH113" s="188">
        <v>0</v>
      </c>
      <c r="CI113" s="188">
        <v>0</v>
      </c>
      <c r="CJ113" s="188">
        <v>0</v>
      </c>
      <c r="CL113" s="188">
        <v>0</v>
      </c>
      <c r="CM113" s="188">
        <v>0</v>
      </c>
      <c r="CN113" s="188">
        <v>6706</v>
      </c>
      <c r="CO113" s="188">
        <v>2655</v>
      </c>
      <c r="CP113" s="188">
        <v>0</v>
      </c>
      <c r="CQ113" s="188">
        <v>0</v>
      </c>
      <c r="CR113" s="188">
        <v>1110</v>
      </c>
      <c r="CS113" s="188">
        <v>0</v>
      </c>
      <c r="CT113" s="188">
        <v>0</v>
      </c>
      <c r="CU113" s="188">
        <v>0</v>
      </c>
      <c r="CW113" s="188">
        <v>0</v>
      </c>
      <c r="CX113" s="188">
        <v>0</v>
      </c>
      <c r="CY113" s="188">
        <v>1842</v>
      </c>
      <c r="CZ113" s="188">
        <v>1282</v>
      </c>
      <c r="DA113" s="188">
        <v>0</v>
      </c>
      <c r="DB113" s="188">
        <v>0</v>
      </c>
      <c r="DC113" s="188">
        <v>1988</v>
      </c>
      <c r="DD113" s="188">
        <v>0</v>
      </c>
      <c r="DE113" s="188">
        <v>0</v>
      </c>
      <c r="DF113" s="188">
        <v>0</v>
      </c>
      <c r="DH113" s="188">
        <v>0</v>
      </c>
      <c r="DI113" s="188">
        <v>0</v>
      </c>
      <c r="DJ113" s="188">
        <v>1964</v>
      </c>
      <c r="DK113" s="188">
        <v>928</v>
      </c>
      <c r="DL113" s="188">
        <v>0</v>
      </c>
      <c r="DM113" s="188">
        <v>0</v>
      </c>
      <c r="DN113" s="188">
        <f t="shared" si="43"/>
        <v>0</v>
      </c>
      <c r="DO113" s="188">
        <v>0</v>
      </c>
      <c r="DP113" s="188">
        <v>0</v>
      </c>
      <c r="DQ113" s="188">
        <v>0</v>
      </c>
      <c r="DS113" s="188">
        <v>0</v>
      </c>
      <c r="DT113" s="188">
        <v>0</v>
      </c>
      <c r="DU113" s="188">
        <v>1097</v>
      </c>
      <c r="DV113" s="188">
        <v>765</v>
      </c>
      <c r="DW113" s="188">
        <v>0</v>
      </c>
      <c r="DX113" s="188">
        <v>0</v>
      </c>
      <c r="DY113" s="188">
        <v>1293</v>
      </c>
      <c r="DZ113" s="188">
        <v>0</v>
      </c>
      <c r="EA113" s="188">
        <v>0</v>
      </c>
      <c r="EB113" s="188">
        <v>0</v>
      </c>
      <c r="ED113" s="188">
        <v>0</v>
      </c>
      <c r="EE113" s="188">
        <v>0</v>
      </c>
      <c r="EF113" s="188">
        <v>1189</v>
      </c>
      <c r="EG113" s="188">
        <v>670</v>
      </c>
      <c r="EH113" s="188">
        <v>0</v>
      </c>
      <c r="EI113" s="188">
        <v>0</v>
      </c>
      <c r="EJ113" s="188">
        <v>1909</v>
      </c>
      <c r="EK113" s="188">
        <v>0</v>
      </c>
      <c r="EL113" s="188">
        <v>0</v>
      </c>
      <c r="EM113" s="188">
        <v>0</v>
      </c>
      <c r="EO113" s="188">
        <v>0</v>
      </c>
      <c r="EP113" s="188">
        <v>0</v>
      </c>
      <c r="EQ113" s="188">
        <v>4926</v>
      </c>
      <c r="ER113" s="188">
        <v>768</v>
      </c>
      <c r="ES113" s="188">
        <v>0</v>
      </c>
      <c r="ET113" s="188">
        <v>0</v>
      </c>
      <c r="EU113" s="188">
        <v>1447</v>
      </c>
      <c r="EV113" s="188">
        <v>0</v>
      </c>
      <c r="EW113" s="188">
        <v>0</v>
      </c>
      <c r="EX113" s="188">
        <v>0</v>
      </c>
      <c r="EZ113" s="188">
        <v>0</v>
      </c>
      <c r="FA113" s="188">
        <v>0</v>
      </c>
      <c r="FB113" s="188">
        <v>4835</v>
      </c>
      <c r="FC113" s="188">
        <v>1733</v>
      </c>
      <c r="FD113" s="188">
        <v>0</v>
      </c>
      <c r="FE113" s="188">
        <v>0</v>
      </c>
      <c r="FF113" s="188">
        <v>1090</v>
      </c>
      <c r="FG113" s="188">
        <v>0</v>
      </c>
      <c r="FH113" s="188">
        <v>0</v>
      </c>
      <c r="FI113" s="188">
        <v>0</v>
      </c>
      <c r="FK113" s="188">
        <v>0</v>
      </c>
      <c r="FL113" s="188">
        <v>0</v>
      </c>
      <c r="FM113" s="188">
        <v>6089</v>
      </c>
      <c r="FN113" s="188">
        <v>2381</v>
      </c>
      <c r="FO113" s="188">
        <v>0</v>
      </c>
      <c r="FP113" s="188">
        <v>0</v>
      </c>
      <c r="FQ113" s="188">
        <v>1120</v>
      </c>
      <c r="FR113" s="188">
        <v>0</v>
      </c>
      <c r="FS113" s="188">
        <v>0</v>
      </c>
      <c r="FT113" s="188">
        <v>0</v>
      </c>
      <c r="FV113" s="188">
        <v>0</v>
      </c>
      <c r="FW113" s="188">
        <v>0</v>
      </c>
      <c r="FX113" s="188">
        <v>1496</v>
      </c>
      <c r="FY113" s="188">
        <v>1393</v>
      </c>
      <c r="FZ113" s="188">
        <v>0</v>
      </c>
      <c r="GA113" s="188">
        <v>0</v>
      </c>
      <c r="GB113" s="188">
        <v>1493</v>
      </c>
      <c r="GC113" s="188">
        <v>0</v>
      </c>
      <c r="GD113" s="188">
        <v>0</v>
      </c>
      <c r="GE113" s="188">
        <v>0</v>
      </c>
      <c r="GG113" s="188">
        <v>0</v>
      </c>
      <c r="GH113" s="188">
        <v>0</v>
      </c>
      <c r="GI113" s="188">
        <v>7335</v>
      </c>
      <c r="GJ113" s="188">
        <v>1013</v>
      </c>
      <c r="GK113" s="188">
        <v>0</v>
      </c>
      <c r="GL113" s="188">
        <v>0</v>
      </c>
      <c r="GM113" s="188">
        <v>1300</v>
      </c>
      <c r="GN113" s="188">
        <v>0</v>
      </c>
      <c r="GO113" s="188">
        <v>0</v>
      </c>
      <c r="GP113" s="188">
        <v>0</v>
      </c>
      <c r="GR113" s="188">
        <v>0</v>
      </c>
      <c r="GS113" s="188">
        <v>0</v>
      </c>
      <c r="GT113" s="188">
        <v>1823</v>
      </c>
      <c r="GU113" s="188">
        <v>891</v>
      </c>
      <c r="GV113" s="188">
        <v>0</v>
      </c>
      <c r="GW113" s="188">
        <v>0</v>
      </c>
      <c r="GX113" s="188">
        <v>1414</v>
      </c>
      <c r="GY113" s="188">
        <v>0</v>
      </c>
      <c r="GZ113" s="188">
        <v>0</v>
      </c>
      <c r="HA113" s="188">
        <v>0</v>
      </c>
      <c r="HC113" s="188">
        <v>0</v>
      </c>
      <c r="HD113" s="188">
        <v>0</v>
      </c>
      <c r="HE113" s="188">
        <v>1055</v>
      </c>
      <c r="HF113" s="188">
        <v>967</v>
      </c>
      <c r="HG113" s="188">
        <v>0</v>
      </c>
      <c r="HH113" s="188">
        <v>0</v>
      </c>
      <c r="HI113" s="188">
        <v>1939</v>
      </c>
      <c r="HJ113" s="188">
        <v>0</v>
      </c>
      <c r="HK113" s="188">
        <v>0</v>
      </c>
      <c r="HL113" s="188">
        <v>0</v>
      </c>
      <c r="HN113" s="188">
        <v>0</v>
      </c>
      <c r="HO113" s="188">
        <v>0</v>
      </c>
      <c r="HP113" s="188">
        <v>1180</v>
      </c>
      <c r="HQ113" s="188">
        <v>379</v>
      </c>
      <c r="HR113" s="188">
        <v>0</v>
      </c>
      <c r="HS113" s="188">
        <v>0</v>
      </c>
      <c r="HT113" s="188">
        <v>1830</v>
      </c>
      <c r="HU113" s="188">
        <v>0</v>
      </c>
      <c r="HV113" s="188">
        <v>0</v>
      </c>
      <c r="HW113" s="188">
        <v>0</v>
      </c>
      <c r="HY113" s="188">
        <v>0</v>
      </c>
      <c r="HZ113" s="188">
        <v>0</v>
      </c>
      <c r="IA113" s="188">
        <v>6459</v>
      </c>
      <c r="IB113" s="188">
        <v>1913</v>
      </c>
      <c r="IC113" s="188">
        <v>0</v>
      </c>
      <c r="ID113" s="188">
        <v>0</v>
      </c>
      <c r="IE113" s="188">
        <v>1396</v>
      </c>
      <c r="IF113" s="188">
        <v>0</v>
      </c>
      <c r="IG113" s="188">
        <v>0</v>
      </c>
      <c r="IH113" s="188">
        <v>0</v>
      </c>
      <c r="IJ113" s="188">
        <v>0</v>
      </c>
      <c r="IK113" s="188">
        <v>0</v>
      </c>
      <c r="IL113" s="188">
        <v>959</v>
      </c>
      <c r="IM113" s="188">
        <v>978</v>
      </c>
      <c r="IN113" s="188">
        <v>0</v>
      </c>
      <c r="IO113" s="188">
        <v>0</v>
      </c>
      <c r="IP113" s="188">
        <v>1902</v>
      </c>
      <c r="IQ113" s="188">
        <v>0</v>
      </c>
      <c r="IR113" s="188">
        <v>0</v>
      </c>
      <c r="IS113" s="188">
        <v>0</v>
      </c>
      <c r="IU113" s="188">
        <v>0</v>
      </c>
      <c r="IV113" s="188">
        <v>0</v>
      </c>
      <c r="IW113" s="188">
        <v>6710</v>
      </c>
      <c r="IX113" s="188">
        <v>1462</v>
      </c>
      <c r="IY113" s="188">
        <v>0</v>
      </c>
      <c r="IZ113" s="188">
        <v>0</v>
      </c>
      <c r="JA113" s="188">
        <v>1397</v>
      </c>
      <c r="JB113" s="188">
        <v>0</v>
      </c>
      <c r="JC113" s="188">
        <v>0</v>
      </c>
      <c r="JD113" s="188">
        <v>0</v>
      </c>
      <c r="JF113" s="188">
        <v>0</v>
      </c>
      <c r="JG113" s="188">
        <v>0</v>
      </c>
      <c r="JH113" s="188">
        <v>6698</v>
      </c>
      <c r="JI113" s="188">
        <v>2871</v>
      </c>
      <c r="JJ113" s="188">
        <v>0</v>
      </c>
      <c r="JK113" s="188">
        <v>0</v>
      </c>
      <c r="JL113" s="188">
        <v>1103</v>
      </c>
      <c r="JM113" s="188">
        <v>0</v>
      </c>
      <c r="JN113" s="188">
        <v>0</v>
      </c>
      <c r="JO113" s="188">
        <v>0</v>
      </c>
      <c r="JQ113" s="188">
        <v>0</v>
      </c>
      <c r="JR113" s="188">
        <v>0</v>
      </c>
      <c r="JS113" s="188">
        <v>987</v>
      </c>
      <c r="JT113" s="188">
        <v>735</v>
      </c>
      <c r="JU113" s="188">
        <v>0</v>
      </c>
      <c r="JV113" s="188">
        <v>0</v>
      </c>
      <c r="JW113" s="188">
        <v>2000</v>
      </c>
      <c r="JX113" s="188">
        <v>0</v>
      </c>
      <c r="JY113" s="188">
        <v>0</v>
      </c>
      <c r="JZ113" s="188">
        <v>0</v>
      </c>
      <c r="KB113" s="188">
        <v>0</v>
      </c>
      <c r="KC113" s="188">
        <v>0</v>
      </c>
      <c r="KD113" s="188">
        <v>8023</v>
      </c>
      <c r="KE113" s="188">
        <v>1553</v>
      </c>
      <c r="KF113" s="188">
        <v>0</v>
      </c>
      <c r="KG113" s="188">
        <v>0</v>
      </c>
      <c r="KH113" s="188">
        <v>1284</v>
      </c>
      <c r="KI113" s="188">
        <v>0</v>
      </c>
      <c r="KJ113" s="188">
        <v>0</v>
      </c>
      <c r="KK113" s="188">
        <v>0</v>
      </c>
      <c r="KM113" s="188">
        <v>0</v>
      </c>
      <c r="KN113" s="188">
        <v>0</v>
      </c>
      <c r="KO113" s="188">
        <v>7151</v>
      </c>
      <c r="KP113" s="188">
        <v>1105</v>
      </c>
      <c r="KQ113" s="188">
        <v>0</v>
      </c>
      <c r="KR113" s="188">
        <v>0</v>
      </c>
      <c r="KS113" s="188">
        <v>1036</v>
      </c>
      <c r="KT113" s="188">
        <v>0</v>
      </c>
      <c r="KU113" s="188">
        <v>0</v>
      </c>
      <c r="KV113" s="188">
        <v>0</v>
      </c>
      <c r="KX113" s="188">
        <v>0</v>
      </c>
      <c r="KY113" s="188">
        <v>0</v>
      </c>
      <c r="KZ113" s="188">
        <v>771</v>
      </c>
      <c r="LA113" s="188">
        <v>698</v>
      </c>
      <c r="LB113" s="188">
        <v>0</v>
      </c>
      <c r="LC113" s="188">
        <v>0</v>
      </c>
      <c r="LD113" s="188">
        <v>2126</v>
      </c>
      <c r="LE113" s="188">
        <v>0</v>
      </c>
      <c r="LF113" s="188">
        <v>0</v>
      </c>
      <c r="LG113" s="188">
        <v>0</v>
      </c>
      <c r="LI113" s="188">
        <v>0</v>
      </c>
      <c r="LJ113" s="188">
        <v>0</v>
      </c>
      <c r="LK113" s="188">
        <v>6517</v>
      </c>
      <c r="LL113" s="188">
        <v>1093</v>
      </c>
      <c r="LM113" s="188">
        <v>0</v>
      </c>
      <c r="LN113" s="188">
        <v>0</v>
      </c>
      <c r="LO113" s="188">
        <v>1061</v>
      </c>
      <c r="LP113" s="188">
        <v>0</v>
      </c>
      <c r="LQ113" s="188">
        <v>0</v>
      </c>
      <c r="LR113" s="188">
        <v>0</v>
      </c>
      <c r="LT113" s="188">
        <v>0</v>
      </c>
      <c r="LU113" s="188">
        <v>0</v>
      </c>
      <c r="LV113" s="188">
        <v>962</v>
      </c>
      <c r="LW113" s="188">
        <v>1298</v>
      </c>
      <c r="LX113" s="188">
        <v>0</v>
      </c>
      <c r="LY113" s="188">
        <v>0</v>
      </c>
      <c r="LZ113" s="188">
        <v>2142</v>
      </c>
      <c r="MA113" s="188">
        <v>0</v>
      </c>
      <c r="MB113" s="188">
        <v>0</v>
      </c>
      <c r="MC113" s="188">
        <v>0</v>
      </c>
    </row>
    <row r="114" spans="2:341">
      <c r="B114" s="208">
        <f t="shared" si="33"/>
        <v>0</v>
      </c>
      <c r="C114" s="208">
        <f t="shared" si="34"/>
        <v>0</v>
      </c>
      <c r="D114" s="208">
        <f t="shared" si="35"/>
        <v>3774</v>
      </c>
      <c r="E114" s="208">
        <f t="shared" si="36"/>
        <v>1245.2666666666667</v>
      </c>
      <c r="F114" s="208">
        <f t="shared" si="37"/>
        <v>0</v>
      </c>
      <c r="G114" s="208">
        <f t="shared" si="38"/>
        <v>0</v>
      </c>
      <c r="H114" s="208">
        <f t="shared" si="39"/>
        <v>1459.3</v>
      </c>
      <c r="I114" s="208">
        <f t="shared" si="40"/>
        <v>0</v>
      </c>
      <c r="J114" s="208">
        <f t="shared" si="41"/>
        <v>0</v>
      </c>
      <c r="K114" s="208">
        <f t="shared" si="42"/>
        <v>0</v>
      </c>
      <c r="M114" s="188">
        <v>0</v>
      </c>
      <c r="N114" s="188">
        <v>0</v>
      </c>
      <c r="O114" s="188">
        <v>1717</v>
      </c>
      <c r="P114" s="188">
        <v>985</v>
      </c>
      <c r="Q114" s="188">
        <v>0</v>
      </c>
      <c r="R114" s="188">
        <v>0</v>
      </c>
      <c r="S114" s="188">
        <v>1858</v>
      </c>
      <c r="T114" s="188">
        <v>0</v>
      </c>
      <c r="U114" s="188">
        <v>0</v>
      </c>
      <c r="V114" s="188">
        <v>0</v>
      </c>
      <c r="X114" s="188">
        <v>0</v>
      </c>
      <c r="Y114" s="188">
        <v>0</v>
      </c>
      <c r="Z114" s="188">
        <v>1511</v>
      </c>
      <c r="AA114" s="188">
        <v>339</v>
      </c>
      <c r="AB114" s="188">
        <v>0</v>
      </c>
      <c r="AC114" s="188">
        <v>0</v>
      </c>
      <c r="AD114" s="188">
        <v>1169</v>
      </c>
      <c r="AE114" s="188">
        <v>0</v>
      </c>
      <c r="AF114" s="188">
        <v>0</v>
      </c>
      <c r="AG114" s="188">
        <v>0</v>
      </c>
      <c r="AI114" s="188">
        <v>0</v>
      </c>
      <c r="AJ114" s="188">
        <v>0</v>
      </c>
      <c r="AK114" s="188">
        <v>7525</v>
      </c>
      <c r="AL114" s="188">
        <v>1129</v>
      </c>
      <c r="AM114" s="188">
        <v>0</v>
      </c>
      <c r="AN114" s="188">
        <v>0</v>
      </c>
      <c r="AO114" s="188">
        <v>1005</v>
      </c>
      <c r="AP114" s="188">
        <v>0</v>
      </c>
      <c r="AQ114" s="188">
        <v>0</v>
      </c>
      <c r="AR114" s="188">
        <v>0</v>
      </c>
      <c r="AT114" s="188">
        <v>0</v>
      </c>
      <c r="AU114" s="188">
        <v>0</v>
      </c>
      <c r="AV114" s="188">
        <v>987</v>
      </c>
      <c r="AW114" s="188">
        <v>788</v>
      </c>
      <c r="AX114" s="188">
        <v>0</v>
      </c>
      <c r="AY114" s="188">
        <v>0</v>
      </c>
      <c r="AZ114" s="188">
        <v>2085</v>
      </c>
      <c r="BA114" s="188">
        <v>0</v>
      </c>
      <c r="BB114" s="188">
        <v>0</v>
      </c>
      <c r="BC114" s="188">
        <v>0</v>
      </c>
      <c r="BE114" s="188">
        <v>0</v>
      </c>
      <c r="BF114" s="188">
        <v>0</v>
      </c>
      <c r="BG114" s="188">
        <v>6128</v>
      </c>
      <c r="BH114" s="188">
        <v>2311</v>
      </c>
      <c r="BI114" s="188">
        <v>0</v>
      </c>
      <c r="BJ114" s="188">
        <v>0</v>
      </c>
      <c r="BK114" s="188">
        <v>1381</v>
      </c>
      <c r="BL114" s="188">
        <v>0</v>
      </c>
      <c r="BM114" s="188">
        <v>0</v>
      </c>
      <c r="BN114" s="188">
        <v>0</v>
      </c>
      <c r="BP114" s="188">
        <v>0</v>
      </c>
      <c r="BQ114" s="188">
        <v>0</v>
      </c>
      <c r="BR114" s="188">
        <v>832</v>
      </c>
      <c r="BS114" s="188">
        <v>586</v>
      </c>
      <c r="BT114" s="188">
        <v>0</v>
      </c>
      <c r="BU114" s="188">
        <v>0</v>
      </c>
      <c r="BV114" s="188">
        <v>2115</v>
      </c>
      <c r="BW114" s="188">
        <v>0</v>
      </c>
      <c r="BX114" s="188">
        <v>0</v>
      </c>
      <c r="BY114" s="188">
        <v>0</v>
      </c>
      <c r="CA114" s="188">
        <v>0</v>
      </c>
      <c r="CB114" s="188">
        <v>0</v>
      </c>
      <c r="CC114" s="188">
        <v>7940</v>
      </c>
      <c r="CD114" s="188">
        <v>1269</v>
      </c>
      <c r="CE114" s="188">
        <v>0</v>
      </c>
      <c r="CF114" s="188">
        <v>0</v>
      </c>
      <c r="CG114" s="188">
        <v>1099</v>
      </c>
      <c r="CH114" s="188">
        <v>0</v>
      </c>
      <c r="CI114" s="188">
        <v>0</v>
      </c>
      <c r="CJ114" s="188">
        <v>0</v>
      </c>
      <c r="CL114" s="188">
        <v>0</v>
      </c>
      <c r="CM114" s="188">
        <v>0</v>
      </c>
      <c r="CN114" s="188">
        <v>6680</v>
      </c>
      <c r="CO114" s="188">
        <v>2670</v>
      </c>
      <c r="CP114" s="188">
        <v>0</v>
      </c>
      <c r="CQ114" s="188">
        <v>0</v>
      </c>
      <c r="CR114" s="188">
        <v>1110</v>
      </c>
      <c r="CS114" s="188">
        <v>0</v>
      </c>
      <c r="CT114" s="188">
        <v>0</v>
      </c>
      <c r="CU114" s="188">
        <v>0</v>
      </c>
      <c r="CW114" s="188">
        <v>0</v>
      </c>
      <c r="CX114" s="188">
        <v>0</v>
      </c>
      <c r="CY114" s="188">
        <v>1573</v>
      </c>
      <c r="CZ114" s="188">
        <v>1442</v>
      </c>
      <c r="DA114" s="188">
        <v>0</v>
      </c>
      <c r="DB114" s="188">
        <v>0</v>
      </c>
      <c r="DC114" s="188">
        <v>1900</v>
      </c>
      <c r="DD114" s="188">
        <v>0</v>
      </c>
      <c r="DE114" s="188">
        <v>0</v>
      </c>
      <c r="DF114" s="188">
        <v>0</v>
      </c>
      <c r="DH114" s="188">
        <v>0</v>
      </c>
      <c r="DI114" s="188">
        <v>0</v>
      </c>
      <c r="DJ114" s="188">
        <v>1940</v>
      </c>
      <c r="DK114" s="188">
        <v>891</v>
      </c>
      <c r="DL114" s="188">
        <v>0</v>
      </c>
      <c r="DM114" s="188">
        <v>0</v>
      </c>
      <c r="DN114" s="188">
        <f t="shared" si="43"/>
        <v>0</v>
      </c>
      <c r="DO114" s="188">
        <v>0</v>
      </c>
      <c r="DP114" s="188">
        <v>0</v>
      </c>
      <c r="DQ114" s="188">
        <v>0</v>
      </c>
      <c r="DS114" s="188">
        <v>0</v>
      </c>
      <c r="DT114" s="188">
        <v>0</v>
      </c>
      <c r="DU114" s="188">
        <v>1100</v>
      </c>
      <c r="DV114" s="188">
        <v>771</v>
      </c>
      <c r="DW114" s="188">
        <v>0</v>
      </c>
      <c r="DX114" s="188">
        <v>0</v>
      </c>
      <c r="DY114" s="188">
        <v>1293</v>
      </c>
      <c r="DZ114" s="188">
        <v>0</v>
      </c>
      <c r="EA114" s="188">
        <v>0</v>
      </c>
      <c r="EB114" s="188">
        <v>0</v>
      </c>
      <c r="ED114" s="188">
        <v>0</v>
      </c>
      <c r="EE114" s="188">
        <v>0</v>
      </c>
      <c r="EF114" s="188">
        <v>1157</v>
      </c>
      <c r="EG114" s="188">
        <v>646</v>
      </c>
      <c r="EH114" s="188">
        <v>0</v>
      </c>
      <c r="EI114" s="188">
        <v>0</v>
      </c>
      <c r="EJ114" s="188">
        <v>1864</v>
      </c>
      <c r="EK114" s="188">
        <v>0</v>
      </c>
      <c r="EL114" s="188">
        <v>0</v>
      </c>
      <c r="EM114" s="188">
        <v>0</v>
      </c>
      <c r="EO114" s="188">
        <v>0</v>
      </c>
      <c r="EP114" s="188">
        <v>0</v>
      </c>
      <c r="EQ114" s="188">
        <v>4927</v>
      </c>
      <c r="ER114" s="188">
        <v>749</v>
      </c>
      <c r="ES114" s="188">
        <v>0</v>
      </c>
      <c r="ET114" s="188">
        <v>0</v>
      </c>
      <c r="EU114" s="188">
        <v>1432</v>
      </c>
      <c r="EV114" s="188">
        <v>0</v>
      </c>
      <c r="EW114" s="188">
        <v>0</v>
      </c>
      <c r="EX114" s="188">
        <v>0</v>
      </c>
      <c r="EZ114" s="188">
        <v>0</v>
      </c>
      <c r="FA114" s="188">
        <v>0</v>
      </c>
      <c r="FB114" s="188">
        <v>4834</v>
      </c>
      <c r="FC114" s="188">
        <v>1728</v>
      </c>
      <c r="FD114" s="188">
        <v>0</v>
      </c>
      <c r="FE114" s="188">
        <v>0</v>
      </c>
      <c r="FF114" s="188">
        <v>1090</v>
      </c>
      <c r="FG114" s="188">
        <v>0</v>
      </c>
      <c r="FH114" s="188">
        <v>0</v>
      </c>
      <c r="FI114" s="188">
        <v>0</v>
      </c>
      <c r="FK114" s="188">
        <v>0</v>
      </c>
      <c r="FL114" s="188">
        <v>0</v>
      </c>
      <c r="FM114" s="188">
        <v>6107</v>
      </c>
      <c r="FN114" s="188">
        <v>2431</v>
      </c>
      <c r="FO114" s="188">
        <v>0</v>
      </c>
      <c r="FP114" s="188">
        <v>0</v>
      </c>
      <c r="FQ114" s="188">
        <v>1119</v>
      </c>
      <c r="FR114" s="188">
        <v>0</v>
      </c>
      <c r="FS114" s="188">
        <v>0</v>
      </c>
      <c r="FT114" s="188">
        <v>0</v>
      </c>
      <c r="FV114" s="188">
        <v>0</v>
      </c>
      <c r="FW114" s="188">
        <v>0</v>
      </c>
      <c r="FX114" s="188">
        <v>1582</v>
      </c>
      <c r="FY114" s="188">
        <v>1407</v>
      </c>
      <c r="FZ114" s="188">
        <v>0</v>
      </c>
      <c r="GA114" s="188">
        <v>0</v>
      </c>
      <c r="GB114" s="188">
        <v>1493</v>
      </c>
      <c r="GC114" s="188">
        <v>0</v>
      </c>
      <c r="GD114" s="188">
        <v>0</v>
      </c>
      <c r="GE114" s="188">
        <v>0</v>
      </c>
      <c r="GG114" s="188">
        <v>0</v>
      </c>
      <c r="GH114" s="188">
        <v>0</v>
      </c>
      <c r="GI114" s="188">
        <v>7331</v>
      </c>
      <c r="GJ114" s="188">
        <v>979</v>
      </c>
      <c r="GK114" s="188">
        <v>0</v>
      </c>
      <c r="GL114" s="188">
        <v>0</v>
      </c>
      <c r="GM114" s="188">
        <v>1300</v>
      </c>
      <c r="GN114" s="188">
        <v>0</v>
      </c>
      <c r="GO114" s="188">
        <v>0</v>
      </c>
      <c r="GP114" s="188">
        <v>0</v>
      </c>
      <c r="GR114" s="188">
        <v>0</v>
      </c>
      <c r="GS114" s="188">
        <v>0</v>
      </c>
      <c r="GT114" s="188">
        <v>1871</v>
      </c>
      <c r="GU114" s="188">
        <v>965</v>
      </c>
      <c r="GV114" s="188">
        <v>0</v>
      </c>
      <c r="GW114" s="188">
        <v>0</v>
      </c>
      <c r="GX114" s="188">
        <v>1412</v>
      </c>
      <c r="GY114" s="188">
        <v>0</v>
      </c>
      <c r="GZ114" s="188">
        <v>0</v>
      </c>
      <c r="HA114" s="188">
        <v>0</v>
      </c>
      <c r="HC114" s="188">
        <v>0</v>
      </c>
      <c r="HD114" s="188">
        <v>0</v>
      </c>
      <c r="HE114" s="188">
        <v>1068</v>
      </c>
      <c r="HF114" s="188">
        <v>1057</v>
      </c>
      <c r="HG114" s="188">
        <v>0</v>
      </c>
      <c r="HH114" s="188">
        <v>0</v>
      </c>
      <c r="HI114" s="188">
        <v>1871</v>
      </c>
      <c r="HJ114" s="188">
        <v>0</v>
      </c>
      <c r="HK114" s="188">
        <v>0</v>
      </c>
      <c r="HL114" s="188">
        <v>0</v>
      </c>
      <c r="HN114" s="188">
        <v>0</v>
      </c>
      <c r="HO114" s="188">
        <v>0</v>
      </c>
      <c r="HP114" s="188">
        <v>1182</v>
      </c>
      <c r="HQ114" s="188">
        <v>377</v>
      </c>
      <c r="HR114" s="188">
        <v>0</v>
      </c>
      <c r="HS114" s="188">
        <v>0</v>
      </c>
      <c r="HT114" s="188">
        <v>1817</v>
      </c>
      <c r="HU114" s="188">
        <v>0</v>
      </c>
      <c r="HV114" s="188">
        <v>0</v>
      </c>
      <c r="HW114" s="188">
        <v>0</v>
      </c>
      <c r="HY114" s="188">
        <v>0</v>
      </c>
      <c r="HZ114" s="188">
        <v>0</v>
      </c>
      <c r="IA114" s="188">
        <v>6432</v>
      </c>
      <c r="IB114" s="188">
        <v>1919</v>
      </c>
      <c r="IC114" s="188">
        <v>0</v>
      </c>
      <c r="ID114" s="188">
        <v>0</v>
      </c>
      <c r="IE114" s="188">
        <v>1396</v>
      </c>
      <c r="IF114" s="188">
        <v>0</v>
      </c>
      <c r="IG114" s="188">
        <v>0</v>
      </c>
      <c r="IH114" s="188">
        <v>0</v>
      </c>
      <c r="IJ114" s="188">
        <v>0</v>
      </c>
      <c r="IK114" s="188">
        <v>0</v>
      </c>
      <c r="IL114" s="188">
        <v>955</v>
      </c>
      <c r="IM114" s="188">
        <v>998</v>
      </c>
      <c r="IN114" s="188">
        <v>0</v>
      </c>
      <c r="IO114" s="188">
        <v>0</v>
      </c>
      <c r="IP114" s="188">
        <v>1896</v>
      </c>
      <c r="IQ114" s="188">
        <v>0</v>
      </c>
      <c r="IR114" s="188">
        <v>0</v>
      </c>
      <c r="IS114" s="188">
        <v>0</v>
      </c>
      <c r="IU114" s="188">
        <v>0</v>
      </c>
      <c r="IV114" s="188">
        <v>0</v>
      </c>
      <c r="IW114" s="188">
        <v>6725</v>
      </c>
      <c r="IX114" s="188">
        <v>1544</v>
      </c>
      <c r="IY114" s="188">
        <v>0</v>
      </c>
      <c r="IZ114" s="188">
        <v>0</v>
      </c>
      <c r="JA114" s="188">
        <v>1397</v>
      </c>
      <c r="JB114" s="188">
        <v>0</v>
      </c>
      <c r="JC114" s="188">
        <v>0</v>
      </c>
      <c r="JD114" s="188">
        <v>0</v>
      </c>
      <c r="JF114" s="188">
        <v>0</v>
      </c>
      <c r="JG114" s="188">
        <v>0</v>
      </c>
      <c r="JH114" s="188">
        <v>6718</v>
      </c>
      <c r="JI114" s="188">
        <v>2909</v>
      </c>
      <c r="JJ114" s="188">
        <v>0</v>
      </c>
      <c r="JK114" s="188">
        <v>0</v>
      </c>
      <c r="JL114" s="188">
        <v>1102</v>
      </c>
      <c r="JM114" s="188">
        <v>0</v>
      </c>
      <c r="JN114" s="188">
        <v>0</v>
      </c>
      <c r="JO114" s="188">
        <v>0</v>
      </c>
      <c r="JQ114" s="188">
        <v>0</v>
      </c>
      <c r="JR114" s="188">
        <v>0</v>
      </c>
      <c r="JS114" s="188">
        <v>990</v>
      </c>
      <c r="JT114" s="188">
        <v>764</v>
      </c>
      <c r="JU114" s="188">
        <v>0</v>
      </c>
      <c r="JV114" s="188">
        <v>0</v>
      </c>
      <c r="JW114" s="188">
        <v>1961</v>
      </c>
      <c r="JX114" s="188">
        <v>0</v>
      </c>
      <c r="JY114" s="188">
        <v>0</v>
      </c>
      <c r="JZ114" s="188">
        <v>0</v>
      </c>
      <c r="KB114" s="188">
        <v>0</v>
      </c>
      <c r="KC114" s="188">
        <v>0</v>
      </c>
      <c r="KD114" s="188">
        <v>8031</v>
      </c>
      <c r="KE114" s="188">
        <v>1552</v>
      </c>
      <c r="KF114" s="188">
        <v>0</v>
      </c>
      <c r="KG114" s="188">
        <v>0</v>
      </c>
      <c r="KH114" s="188">
        <v>1284</v>
      </c>
      <c r="KI114" s="188">
        <v>0</v>
      </c>
      <c r="KJ114" s="188">
        <v>0</v>
      </c>
      <c r="KK114" s="188">
        <v>0</v>
      </c>
      <c r="KM114" s="188">
        <v>0</v>
      </c>
      <c r="KN114" s="188">
        <v>0</v>
      </c>
      <c r="KO114" s="188">
        <v>7139</v>
      </c>
      <c r="KP114" s="188">
        <v>1055</v>
      </c>
      <c r="KQ114" s="188">
        <v>0</v>
      </c>
      <c r="KR114" s="188">
        <v>0</v>
      </c>
      <c r="KS114" s="188">
        <v>1036</v>
      </c>
      <c r="KT114" s="188">
        <v>0</v>
      </c>
      <c r="KU114" s="188">
        <v>0</v>
      </c>
      <c r="KV114" s="188">
        <v>0</v>
      </c>
      <c r="KX114" s="188">
        <v>0</v>
      </c>
      <c r="KY114" s="188">
        <v>0</v>
      </c>
      <c r="KZ114" s="188">
        <v>772</v>
      </c>
      <c r="LA114" s="188">
        <v>697</v>
      </c>
      <c r="LB114" s="188">
        <v>0</v>
      </c>
      <c r="LC114" s="188">
        <v>0</v>
      </c>
      <c r="LD114" s="188">
        <v>2111</v>
      </c>
      <c r="LE114" s="188">
        <v>0</v>
      </c>
      <c r="LF114" s="188">
        <v>0</v>
      </c>
      <c r="LG114" s="188">
        <v>0</v>
      </c>
      <c r="LI114" s="188">
        <v>0</v>
      </c>
      <c r="LJ114" s="188">
        <v>0</v>
      </c>
      <c r="LK114" s="188">
        <v>6516</v>
      </c>
      <c r="LL114" s="188">
        <v>1104</v>
      </c>
      <c r="LM114" s="188">
        <v>0</v>
      </c>
      <c r="LN114" s="188">
        <v>0</v>
      </c>
      <c r="LO114" s="188">
        <v>1061</v>
      </c>
      <c r="LP114" s="188">
        <v>0</v>
      </c>
      <c r="LQ114" s="188">
        <v>0</v>
      </c>
      <c r="LR114" s="188">
        <v>0</v>
      </c>
      <c r="LT114" s="188">
        <v>0</v>
      </c>
      <c r="LU114" s="188">
        <v>0</v>
      </c>
      <c r="LV114" s="188">
        <v>950</v>
      </c>
      <c r="LW114" s="188">
        <v>1296</v>
      </c>
      <c r="LX114" s="188">
        <v>0</v>
      </c>
      <c r="LY114" s="188">
        <v>0</v>
      </c>
      <c r="LZ114" s="188">
        <v>2122</v>
      </c>
      <c r="MA114" s="188">
        <v>0</v>
      </c>
      <c r="MB114" s="188">
        <v>0</v>
      </c>
      <c r="MC114" s="188">
        <v>0</v>
      </c>
    </row>
    <row r="115" spans="2:341">
      <c r="B115" s="208">
        <f t="shared" si="33"/>
        <v>0</v>
      </c>
      <c r="C115" s="208">
        <f t="shared" si="34"/>
        <v>0</v>
      </c>
      <c r="D115" s="208">
        <f t="shared" si="35"/>
        <v>3733.3666666666668</v>
      </c>
      <c r="E115" s="208">
        <f t="shared" si="36"/>
        <v>1217.2666666666667</v>
      </c>
      <c r="F115" s="208">
        <f t="shared" si="37"/>
        <v>0</v>
      </c>
      <c r="G115" s="208">
        <f t="shared" si="38"/>
        <v>0</v>
      </c>
      <c r="H115" s="208">
        <f t="shared" si="39"/>
        <v>1450.5333333333333</v>
      </c>
      <c r="I115" s="208">
        <f t="shared" si="40"/>
        <v>0</v>
      </c>
      <c r="J115" s="208">
        <f t="shared" si="41"/>
        <v>0</v>
      </c>
      <c r="K115" s="208">
        <f t="shared" si="42"/>
        <v>0</v>
      </c>
      <c r="M115" s="188">
        <v>0</v>
      </c>
      <c r="N115" s="188">
        <v>0</v>
      </c>
      <c r="O115" s="188">
        <v>1655</v>
      </c>
      <c r="P115" s="188">
        <v>992</v>
      </c>
      <c r="Q115" s="188">
        <v>0</v>
      </c>
      <c r="R115" s="188">
        <v>0</v>
      </c>
      <c r="S115" s="188">
        <v>1838</v>
      </c>
      <c r="T115" s="188">
        <v>0</v>
      </c>
      <c r="U115" s="188">
        <v>0</v>
      </c>
      <c r="V115" s="188">
        <v>0</v>
      </c>
      <c r="X115" s="188">
        <v>0</v>
      </c>
      <c r="Y115" s="188">
        <v>0</v>
      </c>
      <c r="Z115" s="188">
        <v>1494</v>
      </c>
      <c r="AA115" s="188">
        <v>272</v>
      </c>
      <c r="AB115" s="188">
        <v>0</v>
      </c>
      <c r="AC115" s="188">
        <v>0</v>
      </c>
      <c r="AD115" s="188">
        <v>1175</v>
      </c>
      <c r="AE115" s="188">
        <v>0</v>
      </c>
      <c r="AF115" s="188">
        <v>0</v>
      </c>
      <c r="AG115" s="188">
        <v>0</v>
      </c>
      <c r="AI115" s="188">
        <v>0</v>
      </c>
      <c r="AJ115" s="188">
        <v>0</v>
      </c>
      <c r="AK115" s="188">
        <v>7467</v>
      </c>
      <c r="AL115" s="188">
        <v>1147</v>
      </c>
      <c r="AM115" s="188">
        <v>0</v>
      </c>
      <c r="AN115" s="188">
        <v>0</v>
      </c>
      <c r="AO115" s="188">
        <v>1012</v>
      </c>
      <c r="AP115" s="188">
        <v>0</v>
      </c>
      <c r="AQ115" s="188">
        <v>0</v>
      </c>
      <c r="AR115" s="188">
        <v>0</v>
      </c>
      <c r="AT115" s="188">
        <v>0</v>
      </c>
      <c r="AU115" s="188">
        <v>0</v>
      </c>
      <c r="AV115" s="188">
        <v>993</v>
      </c>
      <c r="AW115" s="188">
        <v>759</v>
      </c>
      <c r="AX115" s="188">
        <v>0</v>
      </c>
      <c r="AY115" s="188">
        <v>0</v>
      </c>
      <c r="AZ115" s="188">
        <v>2084</v>
      </c>
      <c r="BA115" s="188">
        <v>0</v>
      </c>
      <c r="BB115" s="188">
        <v>0</v>
      </c>
      <c r="BC115" s="188">
        <v>0</v>
      </c>
      <c r="BE115" s="188">
        <v>0</v>
      </c>
      <c r="BF115" s="188">
        <v>0</v>
      </c>
      <c r="BG115" s="188">
        <v>6146</v>
      </c>
      <c r="BH115" s="188">
        <v>2294</v>
      </c>
      <c r="BI115" s="188">
        <v>0</v>
      </c>
      <c r="BJ115" s="188">
        <v>0</v>
      </c>
      <c r="BK115" s="188">
        <v>1411</v>
      </c>
      <c r="BL115" s="188">
        <v>0</v>
      </c>
      <c r="BM115" s="188">
        <v>0</v>
      </c>
      <c r="BN115" s="188">
        <v>0</v>
      </c>
      <c r="BP115" s="188">
        <v>0</v>
      </c>
      <c r="BQ115" s="188">
        <v>0</v>
      </c>
      <c r="BR115" s="188">
        <v>813</v>
      </c>
      <c r="BS115" s="188">
        <v>616</v>
      </c>
      <c r="BT115" s="188">
        <v>0</v>
      </c>
      <c r="BU115" s="188">
        <v>0</v>
      </c>
      <c r="BV115" s="188">
        <v>2078</v>
      </c>
      <c r="BW115" s="188">
        <v>0</v>
      </c>
      <c r="BX115" s="188">
        <v>0</v>
      </c>
      <c r="BY115" s="188">
        <v>0</v>
      </c>
      <c r="CA115" s="188">
        <v>0</v>
      </c>
      <c r="CB115" s="188">
        <v>0</v>
      </c>
      <c r="CC115" s="188">
        <v>7920</v>
      </c>
      <c r="CD115" s="188">
        <v>1315</v>
      </c>
      <c r="CE115" s="188">
        <v>0</v>
      </c>
      <c r="CF115" s="188">
        <v>0</v>
      </c>
      <c r="CG115" s="188">
        <v>1100</v>
      </c>
      <c r="CH115" s="188">
        <v>0</v>
      </c>
      <c r="CI115" s="188">
        <v>0</v>
      </c>
      <c r="CJ115" s="188">
        <v>0</v>
      </c>
      <c r="CL115" s="188">
        <v>0</v>
      </c>
      <c r="CM115" s="188">
        <v>0</v>
      </c>
      <c r="CN115" s="188">
        <v>6655</v>
      </c>
      <c r="CO115" s="188">
        <v>2668</v>
      </c>
      <c r="CP115" s="188">
        <v>0</v>
      </c>
      <c r="CQ115" s="188">
        <v>0</v>
      </c>
      <c r="CR115" s="188">
        <v>1122</v>
      </c>
      <c r="CS115" s="188">
        <v>0</v>
      </c>
      <c r="CT115" s="188">
        <v>0</v>
      </c>
      <c r="CU115" s="188">
        <v>0</v>
      </c>
      <c r="CW115" s="188">
        <v>0</v>
      </c>
      <c r="CX115" s="188">
        <v>0</v>
      </c>
      <c r="CY115" s="188">
        <v>1613</v>
      </c>
      <c r="CZ115" s="188">
        <v>1306</v>
      </c>
      <c r="DA115" s="188">
        <v>0</v>
      </c>
      <c r="DB115" s="188">
        <v>0</v>
      </c>
      <c r="DC115" s="188">
        <v>1807</v>
      </c>
      <c r="DD115" s="188">
        <v>0</v>
      </c>
      <c r="DE115" s="188">
        <v>0</v>
      </c>
      <c r="DF115" s="188">
        <v>0</v>
      </c>
      <c r="DH115" s="188">
        <v>0</v>
      </c>
      <c r="DI115" s="188">
        <v>0</v>
      </c>
      <c r="DJ115" s="188">
        <v>1893</v>
      </c>
      <c r="DK115" s="188">
        <v>873</v>
      </c>
      <c r="DL115" s="188">
        <v>0</v>
      </c>
      <c r="DM115" s="188">
        <v>0</v>
      </c>
      <c r="DN115" s="188">
        <f t="shared" si="43"/>
        <v>0</v>
      </c>
      <c r="DO115" s="188">
        <v>0</v>
      </c>
      <c r="DP115" s="188">
        <v>0</v>
      </c>
      <c r="DQ115" s="188">
        <v>0</v>
      </c>
      <c r="DS115" s="188">
        <v>0</v>
      </c>
      <c r="DT115" s="188">
        <v>0</v>
      </c>
      <c r="DU115" s="188">
        <v>1084</v>
      </c>
      <c r="DV115" s="188">
        <v>784</v>
      </c>
      <c r="DW115" s="188">
        <v>0</v>
      </c>
      <c r="DX115" s="188">
        <v>0</v>
      </c>
      <c r="DY115" s="188">
        <v>1306</v>
      </c>
      <c r="DZ115" s="188">
        <v>0</v>
      </c>
      <c r="EA115" s="188">
        <v>0</v>
      </c>
      <c r="EB115" s="188">
        <v>0</v>
      </c>
      <c r="ED115" s="188">
        <v>0</v>
      </c>
      <c r="EE115" s="188">
        <v>0</v>
      </c>
      <c r="EF115" s="188">
        <v>1097</v>
      </c>
      <c r="EG115" s="188">
        <v>562</v>
      </c>
      <c r="EH115" s="188">
        <v>0</v>
      </c>
      <c r="EI115" s="188">
        <v>0</v>
      </c>
      <c r="EJ115" s="188">
        <v>1822</v>
      </c>
      <c r="EK115" s="188">
        <v>0</v>
      </c>
      <c r="EL115" s="188">
        <v>0</v>
      </c>
      <c r="EM115" s="188">
        <v>0</v>
      </c>
      <c r="EO115" s="188">
        <v>0</v>
      </c>
      <c r="EP115" s="188">
        <v>0</v>
      </c>
      <c r="EQ115" s="188">
        <v>4795</v>
      </c>
      <c r="ER115" s="188">
        <v>762</v>
      </c>
      <c r="ES115" s="188">
        <v>0</v>
      </c>
      <c r="ET115" s="188">
        <v>0</v>
      </c>
      <c r="EU115" s="188">
        <v>1415</v>
      </c>
      <c r="EV115" s="188">
        <v>0</v>
      </c>
      <c r="EW115" s="188">
        <v>0</v>
      </c>
      <c r="EX115" s="188">
        <v>0</v>
      </c>
      <c r="EZ115" s="188">
        <v>0</v>
      </c>
      <c r="FA115" s="188">
        <v>0</v>
      </c>
      <c r="FB115" s="188">
        <v>4858</v>
      </c>
      <c r="FC115" s="188">
        <v>1722</v>
      </c>
      <c r="FD115" s="188">
        <v>0</v>
      </c>
      <c r="FE115" s="188">
        <v>0</v>
      </c>
      <c r="FF115" s="188">
        <v>1084</v>
      </c>
      <c r="FG115" s="188">
        <v>0</v>
      </c>
      <c r="FH115" s="188">
        <v>0</v>
      </c>
      <c r="FI115" s="188">
        <v>0</v>
      </c>
      <c r="FK115" s="188">
        <v>0</v>
      </c>
      <c r="FL115" s="188">
        <v>0</v>
      </c>
      <c r="FM115" s="188">
        <v>6051</v>
      </c>
      <c r="FN115" s="188">
        <v>2391</v>
      </c>
      <c r="FO115" s="188">
        <v>0</v>
      </c>
      <c r="FP115" s="188">
        <v>0</v>
      </c>
      <c r="FQ115" s="188">
        <v>1130</v>
      </c>
      <c r="FR115" s="188">
        <v>0</v>
      </c>
      <c r="FS115" s="188">
        <v>0</v>
      </c>
      <c r="FT115" s="188">
        <v>0</v>
      </c>
      <c r="FV115" s="188">
        <v>0</v>
      </c>
      <c r="FW115" s="188">
        <v>0</v>
      </c>
      <c r="FX115" s="188">
        <v>1534</v>
      </c>
      <c r="FY115" s="188">
        <v>1294</v>
      </c>
      <c r="FZ115" s="188">
        <v>0</v>
      </c>
      <c r="GA115" s="188">
        <v>0</v>
      </c>
      <c r="GB115" s="188">
        <v>1494</v>
      </c>
      <c r="GC115" s="188">
        <v>0</v>
      </c>
      <c r="GD115" s="188">
        <v>0</v>
      </c>
      <c r="GE115" s="188">
        <v>0</v>
      </c>
      <c r="GG115" s="188">
        <v>0</v>
      </c>
      <c r="GH115" s="188">
        <v>0</v>
      </c>
      <c r="GI115" s="188">
        <v>7327</v>
      </c>
      <c r="GJ115" s="188">
        <v>1069</v>
      </c>
      <c r="GK115" s="188">
        <v>0</v>
      </c>
      <c r="GL115" s="188">
        <v>0</v>
      </c>
      <c r="GM115" s="188">
        <v>1296</v>
      </c>
      <c r="GN115" s="188">
        <v>0</v>
      </c>
      <c r="GO115" s="188">
        <v>0</v>
      </c>
      <c r="GP115" s="188">
        <v>0</v>
      </c>
      <c r="GR115" s="188">
        <v>0</v>
      </c>
      <c r="GS115" s="188">
        <v>0</v>
      </c>
      <c r="GT115" s="188">
        <v>1833</v>
      </c>
      <c r="GU115" s="188">
        <v>893</v>
      </c>
      <c r="GV115" s="188">
        <v>0</v>
      </c>
      <c r="GW115" s="188">
        <v>0</v>
      </c>
      <c r="GX115" s="188">
        <v>1417</v>
      </c>
      <c r="GY115" s="188">
        <v>0</v>
      </c>
      <c r="GZ115" s="188">
        <v>0</v>
      </c>
      <c r="HA115" s="188">
        <v>0</v>
      </c>
      <c r="HC115" s="188">
        <v>0</v>
      </c>
      <c r="HD115" s="188">
        <v>0</v>
      </c>
      <c r="HE115" s="188">
        <v>1037</v>
      </c>
      <c r="HF115" s="188">
        <v>926</v>
      </c>
      <c r="HG115" s="188">
        <v>0</v>
      </c>
      <c r="HH115" s="188">
        <v>0</v>
      </c>
      <c r="HI115" s="188">
        <v>1798</v>
      </c>
      <c r="HJ115" s="188">
        <v>0</v>
      </c>
      <c r="HK115" s="188">
        <v>0</v>
      </c>
      <c r="HL115" s="188">
        <v>0</v>
      </c>
      <c r="HN115" s="188">
        <v>0</v>
      </c>
      <c r="HO115" s="188">
        <v>0</v>
      </c>
      <c r="HP115" s="188">
        <v>1158</v>
      </c>
      <c r="HQ115" s="188">
        <v>374</v>
      </c>
      <c r="HR115" s="188">
        <v>0</v>
      </c>
      <c r="HS115" s="188">
        <v>0</v>
      </c>
      <c r="HT115" s="188">
        <v>1802</v>
      </c>
      <c r="HU115" s="188">
        <v>0</v>
      </c>
      <c r="HV115" s="188">
        <v>0</v>
      </c>
      <c r="HW115" s="188">
        <v>0</v>
      </c>
      <c r="HY115" s="188">
        <v>0</v>
      </c>
      <c r="HZ115" s="188">
        <v>0</v>
      </c>
      <c r="IA115" s="188">
        <v>6223</v>
      </c>
      <c r="IB115" s="188">
        <v>1905</v>
      </c>
      <c r="IC115" s="188">
        <v>0</v>
      </c>
      <c r="ID115" s="188">
        <v>0</v>
      </c>
      <c r="IE115" s="188">
        <v>1400</v>
      </c>
      <c r="IF115" s="188">
        <v>0</v>
      </c>
      <c r="IG115" s="188">
        <v>0</v>
      </c>
      <c r="IH115" s="188">
        <v>0</v>
      </c>
      <c r="IJ115" s="188">
        <v>0</v>
      </c>
      <c r="IK115" s="188">
        <v>0</v>
      </c>
      <c r="IL115" s="188">
        <v>907</v>
      </c>
      <c r="IM115" s="188">
        <v>933</v>
      </c>
      <c r="IN115" s="188">
        <v>0</v>
      </c>
      <c r="IO115" s="188">
        <v>0</v>
      </c>
      <c r="IP115" s="188">
        <v>1881</v>
      </c>
      <c r="IQ115" s="188">
        <v>0</v>
      </c>
      <c r="IR115" s="188">
        <v>0</v>
      </c>
      <c r="IS115" s="188">
        <v>0</v>
      </c>
      <c r="IU115" s="188">
        <v>0</v>
      </c>
      <c r="IV115" s="188">
        <v>0</v>
      </c>
      <c r="IW115" s="188">
        <v>6572</v>
      </c>
      <c r="IX115" s="188">
        <v>1452</v>
      </c>
      <c r="IY115" s="188">
        <v>0</v>
      </c>
      <c r="IZ115" s="188">
        <v>0</v>
      </c>
      <c r="JA115" s="188">
        <v>1396</v>
      </c>
      <c r="JB115" s="188">
        <v>0</v>
      </c>
      <c r="JC115" s="188">
        <v>0</v>
      </c>
      <c r="JD115" s="188">
        <v>0</v>
      </c>
      <c r="JF115" s="188">
        <v>0</v>
      </c>
      <c r="JG115" s="188">
        <v>0</v>
      </c>
      <c r="JH115" s="188">
        <v>6690</v>
      </c>
      <c r="JI115" s="188">
        <v>2910</v>
      </c>
      <c r="JJ115" s="188">
        <v>0</v>
      </c>
      <c r="JK115" s="188">
        <v>0</v>
      </c>
      <c r="JL115" s="188">
        <v>1110</v>
      </c>
      <c r="JM115" s="188">
        <v>0</v>
      </c>
      <c r="JN115" s="188">
        <v>0</v>
      </c>
      <c r="JO115" s="188">
        <v>0</v>
      </c>
      <c r="JQ115" s="188">
        <v>0</v>
      </c>
      <c r="JR115" s="188">
        <v>0</v>
      </c>
      <c r="JS115" s="188">
        <v>953</v>
      </c>
      <c r="JT115" s="188">
        <v>741</v>
      </c>
      <c r="JU115" s="188">
        <v>0</v>
      </c>
      <c r="JV115" s="188">
        <v>0</v>
      </c>
      <c r="JW115" s="188">
        <v>1931</v>
      </c>
      <c r="JX115" s="188">
        <v>0</v>
      </c>
      <c r="JY115" s="188">
        <v>0</v>
      </c>
      <c r="JZ115" s="188">
        <v>0</v>
      </c>
      <c r="KB115" s="188">
        <v>0</v>
      </c>
      <c r="KC115" s="188">
        <v>0</v>
      </c>
      <c r="KD115" s="188">
        <v>8014</v>
      </c>
      <c r="KE115" s="188">
        <v>1491</v>
      </c>
      <c r="KF115" s="188">
        <v>0</v>
      </c>
      <c r="KG115" s="188">
        <v>0</v>
      </c>
      <c r="KH115" s="188">
        <v>1289</v>
      </c>
      <c r="KI115" s="188">
        <v>0</v>
      </c>
      <c r="KJ115" s="188">
        <v>0</v>
      </c>
      <c r="KK115" s="188">
        <v>0</v>
      </c>
      <c r="KM115" s="188">
        <v>0</v>
      </c>
      <c r="KN115" s="188">
        <v>0</v>
      </c>
      <c r="KO115" s="188">
        <v>7101</v>
      </c>
      <c r="KP115" s="188">
        <v>1086</v>
      </c>
      <c r="KQ115" s="188">
        <v>0</v>
      </c>
      <c r="KR115" s="188">
        <v>0</v>
      </c>
      <c r="KS115" s="188">
        <v>1039</v>
      </c>
      <c r="KT115" s="188">
        <v>0</v>
      </c>
      <c r="KU115" s="188">
        <v>0</v>
      </c>
      <c r="KV115" s="188">
        <v>0</v>
      </c>
      <c r="KX115" s="188">
        <v>0</v>
      </c>
      <c r="KY115" s="188">
        <v>0</v>
      </c>
      <c r="KZ115" s="188">
        <v>705</v>
      </c>
      <c r="LA115" s="188">
        <v>710</v>
      </c>
      <c r="LB115" s="188">
        <v>0</v>
      </c>
      <c r="LC115" s="188">
        <v>0</v>
      </c>
      <c r="LD115" s="188">
        <v>2099</v>
      </c>
      <c r="LE115" s="188">
        <v>0</v>
      </c>
      <c r="LF115" s="188">
        <v>0</v>
      </c>
      <c r="LG115" s="188">
        <v>0</v>
      </c>
      <c r="LI115" s="188">
        <v>0</v>
      </c>
      <c r="LJ115" s="188">
        <v>0</v>
      </c>
      <c r="LK115" s="188">
        <v>6489</v>
      </c>
      <c r="LL115" s="188">
        <v>1008</v>
      </c>
      <c r="LM115" s="188">
        <v>0</v>
      </c>
      <c r="LN115" s="188">
        <v>0</v>
      </c>
      <c r="LO115" s="188">
        <v>1063</v>
      </c>
      <c r="LP115" s="188">
        <v>0</v>
      </c>
      <c r="LQ115" s="188">
        <v>0</v>
      </c>
      <c r="LR115" s="188">
        <v>0</v>
      </c>
      <c r="LT115" s="188">
        <v>0</v>
      </c>
      <c r="LU115" s="188">
        <v>0</v>
      </c>
      <c r="LV115" s="188">
        <v>924</v>
      </c>
      <c r="LW115" s="188">
        <v>1263</v>
      </c>
      <c r="LX115" s="188">
        <v>0</v>
      </c>
      <c r="LY115" s="188">
        <v>0</v>
      </c>
      <c r="LZ115" s="188">
        <v>2117</v>
      </c>
      <c r="MA115" s="188">
        <v>0</v>
      </c>
      <c r="MB115" s="188">
        <v>0</v>
      </c>
      <c r="MC115" s="188">
        <v>0</v>
      </c>
    </row>
    <row r="116" spans="2:341">
      <c r="B116" s="208">
        <f t="shared" si="33"/>
        <v>0</v>
      </c>
      <c r="C116" s="208">
        <f t="shared" si="34"/>
        <v>0</v>
      </c>
      <c r="D116" s="208">
        <f t="shared" si="35"/>
        <v>3758.1</v>
      </c>
      <c r="E116" s="208">
        <f t="shared" si="36"/>
        <v>1248.5999999999999</v>
      </c>
      <c r="F116" s="208">
        <f t="shared" si="37"/>
        <v>0</v>
      </c>
      <c r="G116" s="208">
        <f t="shared" si="38"/>
        <v>0</v>
      </c>
      <c r="H116" s="208">
        <f t="shared" si="39"/>
        <v>1438.4</v>
      </c>
      <c r="I116" s="208">
        <f t="shared" si="40"/>
        <v>0</v>
      </c>
      <c r="J116" s="208">
        <f t="shared" si="41"/>
        <v>0</v>
      </c>
      <c r="K116" s="208">
        <f t="shared" si="42"/>
        <v>0</v>
      </c>
      <c r="M116" s="188">
        <v>0</v>
      </c>
      <c r="N116" s="188">
        <v>0</v>
      </c>
      <c r="O116" s="188">
        <v>1617</v>
      </c>
      <c r="P116" s="188">
        <v>1061</v>
      </c>
      <c r="Q116" s="188">
        <v>0</v>
      </c>
      <c r="R116" s="188">
        <v>0</v>
      </c>
      <c r="S116" s="188">
        <v>1815</v>
      </c>
      <c r="T116" s="188">
        <v>0</v>
      </c>
      <c r="U116" s="188">
        <v>0</v>
      </c>
      <c r="V116" s="188">
        <v>0</v>
      </c>
      <c r="X116" s="188">
        <v>0</v>
      </c>
      <c r="Y116" s="188">
        <v>0</v>
      </c>
      <c r="Z116" s="188">
        <v>1482</v>
      </c>
      <c r="AA116" s="188">
        <v>270</v>
      </c>
      <c r="AB116" s="188">
        <v>0</v>
      </c>
      <c r="AC116" s="188">
        <v>0</v>
      </c>
      <c r="AD116" s="188">
        <v>1175</v>
      </c>
      <c r="AE116" s="188">
        <v>0</v>
      </c>
      <c r="AF116" s="188">
        <v>0</v>
      </c>
      <c r="AG116" s="188">
        <v>0</v>
      </c>
      <c r="AI116" s="188">
        <v>0</v>
      </c>
      <c r="AJ116" s="188">
        <v>0</v>
      </c>
      <c r="AK116" s="188">
        <v>7494</v>
      </c>
      <c r="AL116" s="188">
        <v>1184</v>
      </c>
      <c r="AM116" s="188">
        <v>0</v>
      </c>
      <c r="AN116" s="188">
        <v>0</v>
      </c>
      <c r="AO116" s="188">
        <v>1012</v>
      </c>
      <c r="AP116" s="188">
        <v>0</v>
      </c>
      <c r="AQ116" s="188">
        <v>0</v>
      </c>
      <c r="AR116" s="188">
        <v>0</v>
      </c>
      <c r="AT116" s="188">
        <v>0</v>
      </c>
      <c r="AU116" s="188">
        <v>0</v>
      </c>
      <c r="AV116" s="188">
        <v>1021</v>
      </c>
      <c r="AW116" s="188">
        <v>760</v>
      </c>
      <c r="AX116" s="188">
        <v>0</v>
      </c>
      <c r="AY116" s="188">
        <v>0</v>
      </c>
      <c r="AZ116" s="188">
        <v>2056</v>
      </c>
      <c r="BA116" s="188">
        <v>0</v>
      </c>
      <c r="BB116" s="188">
        <v>0</v>
      </c>
      <c r="BC116" s="188">
        <v>0</v>
      </c>
      <c r="BE116" s="188">
        <v>0</v>
      </c>
      <c r="BF116" s="188">
        <v>0</v>
      </c>
      <c r="BG116" s="188">
        <v>6156</v>
      </c>
      <c r="BH116" s="188">
        <v>2292</v>
      </c>
      <c r="BI116" s="188">
        <v>0</v>
      </c>
      <c r="BJ116" s="188">
        <v>0</v>
      </c>
      <c r="BK116" s="188">
        <v>1411</v>
      </c>
      <c r="BL116" s="188">
        <v>0</v>
      </c>
      <c r="BM116" s="188">
        <v>0</v>
      </c>
      <c r="BN116" s="188">
        <v>0</v>
      </c>
      <c r="BP116" s="188">
        <v>0</v>
      </c>
      <c r="BQ116" s="188">
        <v>0</v>
      </c>
      <c r="BR116" s="188">
        <v>852</v>
      </c>
      <c r="BS116" s="188">
        <v>606</v>
      </c>
      <c r="BT116" s="188">
        <v>0</v>
      </c>
      <c r="BU116" s="188">
        <v>0</v>
      </c>
      <c r="BV116" s="188">
        <v>2060</v>
      </c>
      <c r="BW116" s="188">
        <v>0</v>
      </c>
      <c r="BX116" s="188">
        <v>0</v>
      </c>
      <c r="BY116" s="188">
        <v>0</v>
      </c>
      <c r="CA116" s="188">
        <v>0</v>
      </c>
      <c r="CB116" s="188">
        <v>0</v>
      </c>
      <c r="CC116" s="188">
        <v>8051</v>
      </c>
      <c r="CD116" s="188">
        <v>1331</v>
      </c>
      <c r="CE116" s="188">
        <v>0</v>
      </c>
      <c r="CF116" s="188">
        <v>0</v>
      </c>
      <c r="CG116" s="188">
        <v>1100</v>
      </c>
      <c r="CH116" s="188">
        <v>0</v>
      </c>
      <c r="CI116" s="188">
        <v>0</v>
      </c>
      <c r="CJ116" s="188">
        <v>0</v>
      </c>
      <c r="CL116" s="188">
        <v>0</v>
      </c>
      <c r="CM116" s="188">
        <v>0</v>
      </c>
      <c r="CN116" s="188">
        <v>6660</v>
      </c>
      <c r="CO116" s="188">
        <v>2683</v>
      </c>
      <c r="CP116" s="188">
        <v>0</v>
      </c>
      <c r="CQ116" s="188">
        <v>0</v>
      </c>
      <c r="CR116" s="188">
        <v>1122</v>
      </c>
      <c r="CS116" s="188">
        <v>0</v>
      </c>
      <c r="CT116" s="188">
        <v>0</v>
      </c>
      <c r="CU116" s="188">
        <v>0</v>
      </c>
      <c r="CW116" s="188">
        <v>0</v>
      </c>
      <c r="CX116" s="188">
        <v>0</v>
      </c>
      <c r="CY116" s="188">
        <v>1827</v>
      </c>
      <c r="CZ116" s="188">
        <v>1333</v>
      </c>
      <c r="DA116" s="188">
        <v>0</v>
      </c>
      <c r="DB116" s="188">
        <v>0</v>
      </c>
      <c r="DC116" s="188">
        <v>1723</v>
      </c>
      <c r="DD116" s="188">
        <v>0</v>
      </c>
      <c r="DE116" s="188">
        <v>0</v>
      </c>
      <c r="DF116" s="188">
        <v>0</v>
      </c>
      <c r="DH116" s="188">
        <v>0</v>
      </c>
      <c r="DI116" s="188">
        <v>0</v>
      </c>
      <c r="DJ116" s="188">
        <v>1882</v>
      </c>
      <c r="DK116" s="188">
        <v>848</v>
      </c>
      <c r="DL116" s="188">
        <v>0</v>
      </c>
      <c r="DM116" s="188">
        <v>0</v>
      </c>
      <c r="DN116" s="188">
        <f t="shared" si="43"/>
        <v>0</v>
      </c>
      <c r="DO116" s="188">
        <v>0</v>
      </c>
      <c r="DP116" s="188">
        <v>0</v>
      </c>
      <c r="DQ116" s="188">
        <v>0</v>
      </c>
      <c r="DS116" s="188">
        <v>0</v>
      </c>
      <c r="DT116" s="188">
        <v>0</v>
      </c>
      <c r="DU116" s="188">
        <v>1081</v>
      </c>
      <c r="DV116" s="188">
        <v>820</v>
      </c>
      <c r="DW116" s="188">
        <v>0</v>
      </c>
      <c r="DX116" s="188">
        <v>0</v>
      </c>
      <c r="DY116" s="188">
        <v>1306</v>
      </c>
      <c r="DZ116" s="188">
        <v>0</v>
      </c>
      <c r="EA116" s="188">
        <v>0</v>
      </c>
      <c r="EB116" s="188">
        <v>0</v>
      </c>
      <c r="ED116" s="188">
        <v>0</v>
      </c>
      <c r="EE116" s="188">
        <v>0</v>
      </c>
      <c r="EF116" s="188">
        <v>1041</v>
      </c>
      <c r="EG116" s="188">
        <v>523</v>
      </c>
      <c r="EH116" s="188">
        <v>0</v>
      </c>
      <c r="EI116" s="188">
        <v>0</v>
      </c>
      <c r="EJ116" s="188">
        <v>1790</v>
      </c>
      <c r="EK116" s="188">
        <v>0</v>
      </c>
      <c r="EL116" s="188">
        <v>0</v>
      </c>
      <c r="EM116" s="188">
        <v>0</v>
      </c>
      <c r="EO116" s="188">
        <v>0</v>
      </c>
      <c r="EP116" s="188">
        <v>0</v>
      </c>
      <c r="EQ116" s="188">
        <v>4951</v>
      </c>
      <c r="ER116" s="188">
        <v>909</v>
      </c>
      <c r="ES116" s="188">
        <v>0</v>
      </c>
      <c r="ET116" s="188">
        <v>0</v>
      </c>
      <c r="EU116" s="188">
        <v>1401</v>
      </c>
      <c r="EV116" s="188">
        <v>0</v>
      </c>
      <c r="EW116" s="188">
        <v>0</v>
      </c>
      <c r="EX116" s="188">
        <v>0</v>
      </c>
      <c r="EZ116" s="188">
        <v>0</v>
      </c>
      <c r="FA116" s="188">
        <v>0</v>
      </c>
      <c r="FB116" s="188">
        <v>4875</v>
      </c>
      <c r="FC116" s="188">
        <v>1722</v>
      </c>
      <c r="FD116" s="188">
        <v>0</v>
      </c>
      <c r="FE116" s="188">
        <v>0</v>
      </c>
      <c r="FF116" s="188">
        <v>1084</v>
      </c>
      <c r="FG116" s="188">
        <v>0</v>
      </c>
      <c r="FH116" s="188">
        <v>0</v>
      </c>
      <c r="FI116" s="188">
        <v>0</v>
      </c>
      <c r="FK116" s="188">
        <v>0</v>
      </c>
      <c r="FL116" s="188">
        <v>0</v>
      </c>
      <c r="FM116" s="188">
        <v>6150</v>
      </c>
      <c r="FN116" s="188">
        <v>2482</v>
      </c>
      <c r="FO116" s="188">
        <v>0</v>
      </c>
      <c r="FP116" s="188">
        <v>0</v>
      </c>
      <c r="FQ116" s="188">
        <v>1130</v>
      </c>
      <c r="FR116" s="188">
        <v>0</v>
      </c>
      <c r="FS116" s="188">
        <v>0</v>
      </c>
      <c r="FT116" s="188">
        <v>0</v>
      </c>
      <c r="FV116" s="188">
        <v>0</v>
      </c>
      <c r="FW116" s="188">
        <v>0</v>
      </c>
      <c r="FX116" s="188">
        <v>1633</v>
      </c>
      <c r="FY116" s="188">
        <v>1351</v>
      </c>
      <c r="FZ116" s="188">
        <v>0</v>
      </c>
      <c r="GA116" s="188">
        <v>0</v>
      </c>
      <c r="GB116" s="188">
        <v>1494</v>
      </c>
      <c r="GC116" s="188">
        <v>0</v>
      </c>
      <c r="GD116" s="188">
        <v>0</v>
      </c>
      <c r="GE116" s="188">
        <v>0</v>
      </c>
      <c r="GG116" s="188">
        <v>0</v>
      </c>
      <c r="GH116" s="188">
        <v>0</v>
      </c>
      <c r="GI116" s="188">
        <v>7310</v>
      </c>
      <c r="GJ116" s="188">
        <v>1086</v>
      </c>
      <c r="GK116" s="188">
        <v>0</v>
      </c>
      <c r="GL116" s="188">
        <v>0</v>
      </c>
      <c r="GM116" s="188">
        <v>1296</v>
      </c>
      <c r="GN116" s="188">
        <v>0</v>
      </c>
      <c r="GO116" s="188">
        <v>0</v>
      </c>
      <c r="GP116" s="188">
        <v>0</v>
      </c>
      <c r="GR116" s="188">
        <v>0</v>
      </c>
      <c r="GS116" s="188">
        <v>0</v>
      </c>
      <c r="GT116" s="188">
        <v>1869</v>
      </c>
      <c r="GU116" s="188">
        <v>938</v>
      </c>
      <c r="GV116" s="188">
        <v>0</v>
      </c>
      <c r="GW116" s="188">
        <v>0</v>
      </c>
      <c r="GX116" s="188">
        <v>1415</v>
      </c>
      <c r="GY116" s="188">
        <v>0</v>
      </c>
      <c r="GZ116" s="188">
        <v>0</v>
      </c>
      <c r="HA116" s="188">
        <v>0</v>
      </c>
      <c r="HC116" s="188">
        <v>0</v>
      </c>
      <c r="HD116" s="188">
        <v>0</v>
      </c>
      <c r="HE116" s="188">
        <v>1069</v>
      </c>
      <c r="HF116" s="188">
        <v>922</v>
      </c>
      <c r="HG116" s="188">
        <v>0</v>
      </c>
      <c r="HH116" s="188">
        <v>0</v>
      </c>
      <c r="HI116" s="188">
        <v>1726</v>
      </c>
      <c r="HJ116" s="188">
        <v>0</v>
      </c>
      <c r="HK116" s="188">
        <v>0</v>
      </c>
      <c r="HL116" s="188">
        <v>0</v>
      </c>
      <c r="HN116" s="188">
        <v>0</v>
      </c>
      <c r="HO116" s="188">
        <v>0</v>
      </c>
      <c r="HP116" s="188">
        <v>1150</v>
      </c>
      <c r="HQ116" s="188">
        <v>391</v>
      </c>
      <c r="HR116" s="188">
        <v>0</v>
      </c>
      <c r="HS116" s="188">
        <v>0</v>
      </c>
      <c r="HT116" s="188">
        <v>1793</v>
      </c>
      <c r="HU116" s="188">
        <v>0</v>
      </c>
      <c r="HV116" s="188">
        <v>0</v>
      </c>
      <c r="HW116" s="188">
        <v>0</v>
      </c>
      <c r="HY116" s="188">
        <v>0</v>
      </c>
      <c r="HZ116" s="188">
        <v>0</v>
      </c>
      <c r="IA116" s="188">
        <v>6156</v>
      </c>
      <c r="IB116" s="188">
        <v>1958</v>
      </c>
      <c r="IC116" s="188">
        <v>0</v>
      </c>
      <c r="ID116" s="188">
        <v>0</v>
      </c>
      <c r="IE116" s="188">
        <v>1400</v>
      </c>
      <c r="IF116" s="188">
        <v>0</v>
      </c>
      <c r="IG116" s="188">
        <v>0</v>
      </c>
      <c r="IH116" s="188">
        <v>0</v>
      </c>
      <c r="IJ116" s="188">
        <v>0</v>
      </c>
      <c r="IK116" s="188">
        <v>0</v>
      </c>
      <c r="IL116" s="188">
        <v>901</v>
      </c>
      <c r="IM116" s="188">
        <v>1003</v>
      </c>
      <c r="IN116" s="188">
        <v>0</v>
      </c>
      <c r="IO116" s="188">
        <v>0</v>
      </c>
      <c r="IP116" s="188">
        <v>1866</v>
      </c>
      <c r="IQ116" s="188">
        <v>0</v>
      </c>
      <c r="IR116" s="188">
        <v>0</v>
      </c>
      <c r="IS116" s="188">
        <v>0</v>
      </c>
      <c r="IU116" s="188">
        <v>0</v>
      </c>
      <c r="IV116" s="188">
        <v>0</v>
      </c>
      <c r="IW116" s="188">
        <v>6481</v>
      </c>
      <c r="IX116" s="188">
        <v>1537</v>
      </c>
      <c r="IY116" s="188">
        <v>0</v>
      </c>
      <c r="IZ116" s="188">
        <v>0</v>
      </c>
      <c r="JA116" s="188">
        <v>1396</v>
      </c>
      <c r="JB116" s="188">
        <v>0</v>
      </c>
      <c r="JC116" s="188">
        <v>0</v>
      </c>
      <c r="JD116" s="188">
        <v>0</v>
      </c>
      <c r="JF116" s="188">
        <v>0</v>
      </c>
      <c r="JG116" s="188">
        <v>0</v>
      </c>
      <c r="JH116" s="188">
        <v>6668</v>
      </c>
      <c r="JI116" s="188">
        <v>2978</v>
      </c>
      <c r="JJ116" s="188">
        <v>0</v>
      </c>
      <c r="JK116" s="188">
        <v>0</v>
      </c>
      <c r="JL116" s="188">
        <v>1110</v>
      </c>
      <c r="JM116" s="188">
        <v>0</v>
      </c>
      <c r="JN116" s="188">
        <v>0</v>
      </c>
      <c r="JO116" s="188">
        <v>0</v>
      </c>
      <c r="JQ116" s="188">
        <v>0</v>
      </c>
      <c r="JR116" s="188">
        <v>0</v>
      </c>
      <c r="JS116" s="188">
        <v>941</v>
      </c>
      <c r="JT116" s="188">
        <v>776</v>
      </c>
      <c r="JU116" s="188">
        <v>0</v>
      </c>
      <c r="JV116" s="188">
        <v>0</v>
      </c>
      <c r="JW116" s="188">
        <v>1904</v>
      </c>
      <c r="JX116" s="188">
        <v>0</v>
      </c>
      <c r="JY116" s="188">
        <v>0</v>
      </c>
      <c r="JZ116" s="188">
        <v>0</v>
      </c>
      <c r="KB116" s="188">
        <v>0</v>
      </c>
      <c r="KC116" s="188">
        <v>0</v>
      </c>
      <c r="KD116" s="188">
        <v>8056</v>
      </c>
      <c r="KE116" s="188">
        <v>1508</v>
      </c>
      <c r="KF116" s="188">
        <v>0</v>
      </c>
      <c r="KG116" s="188">
        <v>0</v>
      </c>
      <c r="KH116" s="188">
        <v>1289</v>
      </c>
      <c r="KI116" s="188">
        <v>0</v>
      </c>
      <c r="KJ116" s="188">
        <v>0</v>
      </c>
      <c r="KK116" s="188">
        <v>0</v>
      </c>
      <c r="KM116" s="188">
        <v>0</v>
      </c>
      <c r="KN116" s="188">
        <v>0</v>
      </c>
      <c r="KO116" s="188">
        <v>7213</v>
      </c>
      <c r="KP116" s="188">
        <v>1108</v>
      </c>
      <c r="KQ116" s="188">
        <v>0</v>
      </c>
      <c r="KR116" s="188">
        <v>0</v>
      </c>
      <c r="KS116" s="188">
        <v>1039</v>
      </c>
      <c r="KT116" s="188">
        <v>0</v>
      </c>
      <c r="KU116" s="188">
        <v>0</v>
      </c>
      <c r="KV116" s="188">
        <v>0</v>
      </c>
      <c r="KX116" s="188">
        <v>0</v>
      </c>
      <c r="KY116" s="188">
        <v>0</v>
      </c>
      <c r="KZ116" s="188">
        <v>729</v>
      </c>
      <c r="LA116" s="188">
        <v>712</v>
      </c>
      <c r="LB116" s="188">
        <v>0</v>
      </c>
      <c r="LC116" s="188">
        <v>0</v>
      </c>
      <c r="LD116" s="188">
        <v>2065</v>
      </c>
      <c r="LE116" s="188">
        <v>0</v>
      </c>
      <c r="LF116" s="188">
        <v>0</v>
      </c>
      <c r="LG116" s="188">
        <v>0</v>
      </c>
      <c r="LI116" s="188">
        <v>0</v>
      </c>
      <c r="LJ116" s="188">
        <v>0</v>
      </c>
      <c r="LK116" s="188">
        <v>6522</v>
      </c>
      <c r="LL116" s="188">
        <v>1036</v>
      </c>
      <c r="LM116" s="188">
        <v>0</v>
      </c>
      <c r="LN116" s="188">
        <v>0</v>
      </c>
      <c r="LO116" s="188">
        <v>1063</v>
      </c>
      <c r="LP116" s="188">
        <v>0</v>
      </c>
      <c r="LQ116" s="188">
        <v>0</v>
      </c>
      <c r="LR116" s="188">
        <v>0</v>
      </c>
      <c r="LT116" s="188">
        <v>0</v>
      </c>
      <c r="LU116" s="188">
        <v>0</v>
      </c>
      <c r="LV116" s="188">
        <v>905</v>
      </c>
      <c r="LW116" s="188">
        <v>1330</v>
      </c>
      <c r="LX116" s="188">
        <v>0</v>
      </c>
      <c r="LY116" s="188">
        <v>0</v>
      </c>
      <c r="LZ116" s="188">
        <v>2111</v>
      </c>
      <c r="MA116" s="188">
        <v>0</v>
      </c>
      <c r="MB116" s="188">
        <v>0</v>
      </c>
      <c r="MC116" s="188">
        <v>0</v>
      </c>
    </row>
    <row r="117" spans="2:341">
      <c r="B117" s="208">
        <f t="shared" si="33"/>
        <v>0</v>
      </c>
      <c r="C117" s="208">
        <f t="shared" si="34"/>
        <v>0</v>
      </c>
      <c r="D117" s="208">
        <f t="shared" si="35"/>
        <v>3779.8333333333335</v>
      </c>
      <c r="E117" s="208">
        <f t="shared" si="36"/>
        <v>1272.5333333333333</v>
      </c>
      <c r="F117" s="208">
        <f t="shared" si="37"/>
        <v>0</v>
      </c>
      <c r="G117" s="208">
        <f t="shared" si="38"/>
        <v>0</v>
      </c>
      <c r="H117" s="208">
        <f t="shared" si="39"/>
        <v>1427.7666666666667</v>
      </c>
      <c r="I117" s="208">
        <f t="shared" si="40"/>
        <v>0</v>
      </c>
      <c r="J117" s="208">
        <f t="shared" si="41"/>
        <v>0</v>
      </c>
      <c r="K117" s="208">
        <f t="shared" si="42"/>
        <v>0</v>
      </c>
      <c r="M117" s="188">
        <v>0</v>
      </c>
      <c r="N117" s="188">
        <v>0</v>
      </c>
      <c r="O117" s="188">
        <v>1597</v>
      </c>
      <c r="P117" s="188">
        <v>1074</v>
      </c>
      <c r="Q117" s="188">
        <v>0</v>
      </c>
      <c r="R117" s="188">
        <v>0</v>
      </c>
      <c r="S117" s="188">
        <v>1792</v>
      </c>
      <c r="T117" s="188">
        <v>0</v>
      </c>
      <c r="U117" s="188">
        <v>0</v>
      </c>
      <c r="V117" s="188">
        <v>0</v>
      </c>
      <c r="X117" s="188">
        <v>0</v>
      </c>
      <c r="Y117" s="188">
        <v>0</v>
      </c>
      <c r="Z117" s="188">
        <v>1512</v>
      </c>
      <c r="AA117" s="188">
        <v>296</v>
      </c>
      <c r="AB117" s="188">
        <v>0</v>
      </c>
      <c r="AC117" s="188">
        <v>0</v>
      </c>
      <c r="AD117" s="188">
        <v>1175</v>
      </c>
      <c r="AE117" s="188">
        <v>0</v>
      </c>
      <c r="AF117" s="188">
        <v>0</v>
      </c>
      <c r="AG117" s="188">
        <v>0</v>
      </c>
      <c r="AI117" s="188">
        <v>0</v>
      </c>
      <c r="AJ117" s="188">
        <v>0</v>
      </c>
      <c r="AK117" s="188">
        <v>7420</v>
      </c>
      <c r="AL117" s="188">
        <v>1163</v>
      </c>
      <c r="AM117" s="188">
        <v>0</v>
      </c>
      <c r="AN117" s="188">
        <v>0</v>
      </c>
      <c r="AO117" s="188">
        <v>1012</v>
      </c>
      <c r="AP117" s="188">
        <v>0</v>
      </c>
      <c r="AQ117" s="188">
        <v>0</v>
      </c>
      <c r="AR117" s="188">
        <v>0</v>
      </c>
      <c r="AT117" s="188">
        <v>0</v>
      </c>
      <c r="AU117" s="188">
        <v>0</v>
      </c>
      <c r="AV117" s="188">
        <v>1047</v>
      </c>
      <c r="AW117" s="188">
        <v>780</v>
      </c>
      <c r="AX117" s="188">
        <v>0</v>
      </c>
      <c r="AY117" s="188">
        <v>0</v>
      </c>
      <c r="AZ117" s="188">
        <v>2024</v>
      </c>
      <c r="BA117" s="188">
        <v>0</v>
      </c>
      <c r="BB117" s="188">
        <v>0</v>
      </c>
      <c r="BC117" s="188">
        <v>0</v>
      </c>
      <c r="BE117" s="188">
        <v>0</v>
      </c>
      <c r="BF117" s="188">
        <v>0</v>
      </c>
      <c r="BG117" s="188">
        <v>6163</v>
      </c>
      <c r="BH117" s="188">
        <v>2293</v>
      </c>
      <c r="BI117" s="188">
        <v>0</v>
      </c>
      <c r="BJ117" s="188">
        <v>0</v>
      </c>
      <c r="BK117" s="188">
        <v>1411</v>
      </c>
      <c r="BL117" s="188">
        <v>0</v>
      </c>
      <c r="BM117" s="188">
        <v>0</v>
      </c>
      <c r="BN117" s="188">
        <v>0</v>
      </c>
      <c r="BP117" s="188">
        <v>0</v>
      </c>
      <c r="BQ117" s="188">
        <v>0</v>
      </c>
      <c r="BR117" s="188">
        <v>838</v>
      </c>
      <c r="BS117" s="188">
        <v>574</v>
      </c>
      <c r="BT117" s="188">
        <v>0</v>
      </c>
      <c r="BU117" s="188">
        <v>0</v>
      </c>
      <c r="BV117" s="188">
        <v>2049</v>
      </c>
      <c r="BW117" s="188">
        <v>0</v>
      </c>
      <c r="BX117" s="188">
        <v>0</v>
      </c>
      <c r="BY117" s="188">
        <v>0</v>
      </c>
      <c r="CA117" s="188">
        <v>0</v>
      </c>
      <c r="CB117" s="188">
        <v>0</v>
      </c>
      <c r="CC117" s="188">
        <v>7967</v>
      </c>
      <c r="CD117" s="188">
        <v>1328</v>
      </c>
      <c r="CE117" s="188">
        <v>0</v>
      </c>
      <c r="CF117" s="188">
        <v>0</v>
      </c>
      <c r="CG117" s="188">
        <v>1100</v>
      </c>
      <c r="CH117" s="188">
        <v>0</v>
      </c>
      <c r="CI117" s="188">
        <v>0</v>
      </c>
      <c r="CJ117" s="188">
        <v>0</v>
      </c>
      <c r="CL117" s="188">
        <v>0</v>
      </c>
      <c r="CM117" s="188">
        <v>0</v>
      </c>
      <c r="CN117" s="188">
        <v>6651</v>
      </c>
      <c r="CO117" s="188">
        <v>2664</v>
      </c>
      <c r="CP117" s="188">
        <v>0</v>
      </c>
      <c r="CQ117" s="188">
        <v>0</v>
      </c>
      <c r="CR117" s="188">
        <v>1122</v>
      </c>
      <c r="CS117" s="188">
        <v>0</v>
      </c>
      <c r="CT117" s="188">
        <v>0</v>
      </c>
      <c r="CU117" s="188">
        <v>0</v>
      </c>
      <c r="CW117" s="188">
        <v>0</v>
      </c>
      <c r="CX117" s="188">
        <v>0</v>
      </c>
      <c r="CY117" s="188">
        <v>1752</v>
      </c>
      <c r="CZ117" s="188">
        <v>1433</v>
      </c>
      <c r="DA117" s="188">
        <v>0</v>
      </c>
      <c r="DB117" s="188">
        <v>0</v>
      </c>
      <c r="DC117" s="188">
        <v>1667</v>
      </c>
      <c r="DD117" s="188">
        <v>0</v>
      </c>
      <c r="DE117" s="188">
        <v>0</v>
      </c>
      <c r="DF117" s="188">
        <v>0</v>
      </c>
      <c r="DH117" s="188">
        <v>0</v>
      </c>
      <c r="DI117" s="188">
        <v>0</v>
      </c>
      <c r="DJ117" s="188">
        <v>1849</v>
      </c>
      <c r="DK117" s="188">
        <v>817</v>
      </c>
      <c r="DL117" s="188">
        <v>0</v>
      </c>
      <c r="DM117" s="188">
        <v>0</v>
      </c>
      <c r="DN117" s="188">
        <f t="shared" si="43"/>
        <v>0</v>
      </c>
      <c r="DO117" s="188">
        <v>0</v>
      </c>
      <c r="DP117" s="188">
        <v>0</v>
      </c>
      <c r="DQ117" s="188">
        <v>0</v>
      </c>
      <c r="DS117" s="188">
        <v>0</v>
      </c>
      <c r="DT117" s="188">
        <v>0</v>
      </c>
      <c r="DU117" s="188">
        <v>1090</v>
      </c>
      <c r="DV117" s="188">
        <v>831</v>
      </c>
      <c r="DW117" s="188">
        <v>0</v>
      </c>
      <c r="DX117" s="188">
        <v>0</v>
      </c>
      <c r="DY117" s="188">
        <v>1306</v>
      </c>
      <c r="DZ117" s="188">
        <v>0</v>
      </c>
      <c r="EA117" s="188">
        <v>0</v>
      </c>
      <c r="EB117" s="188">
        <v>0</v>
      </c>
      <c r="ED117" s="188">
        <v>0</v>
      </c>
      <c r="EE117" s="188">
        <v>0</v>
      </c>
      <c r="EF117" s="188">
        <v>1055</v>
      </c>
      <c r="EG117" s="188">
        <v>536</v>
      </c>
      <c r="EH117" s="188">
        <v>0</v>
      </c>
      <c r="EI117" s="188">
        <v>0</v>
      </c>
      <c r="EJ117" s="188">
        <v>1763</v>
      </c>
      <c r="EK117" s="188">
        <v>0</v>
      </c>
      <c r="EL117" s="188">
        <v>0</v>
      </c>
      <c r="EM117" s="188">
        <v>0</v>
      </c>
      <c r="EO117" s="188">
        <v>0</v>
      </c>
      <c r="EP117" s="188">
        <v>0</v>
      </c>
      <c r="EQ117" s="188">
        <v>5269</v>
      </c>
      <c r="ER117" s="188">
        <v>951</v>
      </c>
      <c r="ES117" s="188">
        <v>0</v>
      </c>
      <c r="ET117" s="188">
        <v>0</v>
      </c>
      <c r="EU117" s="188">
        <v>1381</v>
      </c>
      <c r="EV117" s="188">
        <v>0</v>
      </c>
      <c r="EW117" s="188">
        <v>0</v>
      </c>
      <c r="EX117" s="188">
        <v>0</v>
      </c>
      <c r="EZ117" s="188">
        <v>0</v>
      </c>
      <c r="FA117" s="188">
        <v>0</v>
      </c>
      <c r="FB117" s="188">
        <v>4853</v>
      </c>
      <c r="FC117" s="188">
        <v>1722</v>
      </c>
      <c r="FD117" s="188">
        <v>0</v>
      </c>
      <c r="FE117" s="188">
        <v>0</v>
      </c>
      <c r="FF117" s="188">
        <v>1084</v>
      </c>
      <c r="FG117" s="188">
        <v>0</v>
      </c>
      <c r="FH117" s="188">
        <v>0</v>
      </c>
      <c r="FI117" s="188">
        <v>0</v>
      </c>
      <c r="FK117" s="188">
        <v>0</v>
      </c>
      <c r="FL117" s="188">
        <v>0</v>
      </c>
      <c r="FM117" s="188">
        <v>6213</v>
      </c>
      <c r="FN117" s="188">
        <v>2473</v>
      </c>
      <c r="FO117" s="188">
        <v>0</v>
      </c>
      <c r="FP117" s="188">
        <v>0</v>
      </c>
      <c r="FQ117" s="188">
        <v>1130</v>
      </c>
      <c r="FR117" s="188">
        <v>0</v>
      </c>
      <c r="FS117" s="188">
        <v>0</v>
      </c>
      <c r="FT117" s="188">
        <v>0</v>
      </c>
      <c r="FV117" s="188">
        <v>0</v>
      </c>
      <c r="FW117" s="188">
        <v>0</v>
      </c>
      <c r="FX117" s="188">
        <v>1687</v>
      </c>
      <c r="FY117" s="188">
        <v>1545</v>
      </c>
      <c r="FZ117" s="188">
        <v>0</v>
      </c>
      <c r="GA117" s="188">
        <v>0</v>
      </c>
      <c r="GB117" s="188">
        <v>1494</v>
      </c>
      <c r="GC117" s="188">
        <v>0</v>
      </c>
      <c r="GD117" s="188">
        <v>0</v>
      </c>
      <c r="GE117" s="188">
        <v>0</v>
      </c>
      <c r="GG117" s="188">
        <v>0</v>
      </c>
      <c r="GH117" s="188">
        <v>0</v>
      </c>
      <c r="GI117" s="188">
        <v>7284</v>
      </c>
      <c r="GJ117" s="188">
        <v>1035</v>
      </c>
      <c r="GK117" s="188">
        <v>0</v>
      </c>
      <c r="GL117" s="188">
        <v>0</v>
      </c>
      <c r="GM117" s="188">
        <v>1296</v>
      </c>
      <c r="GN117" s="188">
        <v>0</v>
      </c>
      <c r="GO117" s="188">
        <v>0</v>
      </c>
      <c r="GP117" s="188">
        <v>0</v>
      </c>
      <c r="GR117" s="188">
        <v>0</v>
      </c>
      <c r="GS117" s="188">
        <v>0</v>
      </c>
      <c r="GT117" s="188">
        <v>1875</v>
      </c>
      <c r="GU117" s="188">
        <v>1066</v>
      </c>
      <c r="GV117" s="188">
        <v>0</v>
      </c>
      <c r="GW117" s="188">
        <v>0</v>
      </c>
      <c r="GX117" s="188">
        <v>1415</v>
      </c>
      <c r="GY117" s="188">
        <v>0</v>
      </c>
      <c r="GZ117" s="188">
        <v>0</v>
      </c>
      <c r="HA117" s="188">
        <v>0</v>
      </c>
      <c r="HC117" s="188">
        <v>0</v>
      </c>
      <c r="HD117" s="188">
        <v>0</v>
      </c>
      <c r="HE117" s="188">
        <v>1169</v>
      </c>
      <c r="HF117" s="188">
        <v>963</v>
      </c>
      <c r="HG117" s="188">
        <v>0</v>
      </c>
      <c r="HH117" s="188">
        <v>0</v>
      </c>
      <c r="HI117" s="188">
        <v>1656</v>
      </c>
      <c r="HJ117" s="188">
        <v>0</v>
      </c>
      <c r="HK117" s="188">
        <v>0</v>
      </c>
      <c r="HL117" s="188">
        <v>0</v>
      </c>
      <c r="HN117" s="188">
        <v>0</v>
      </c>
      <c r="HO117" s="188">
        <v>0</v>
      </c>
      <c r="HP117" s="188">
        <v>1208</v>
      </c>
      <c r="HQ117" s="188">
        <v>397</v>
      </c>
      <c r="HR117" s="188">
        <v>0</v>
      </c>
      <c r="HS117" s="188">
        <v>0</v>
      </c>
      <c r="HT117" s="188">
        <v>1780</v>
      </c>
      <c r="HU117" s="188">
        <v>0</v>
      </c>
      <c r="HV117" s="188">
        <v>0</v>
      </c>
      <c r="HW117" s="188">
        <v>0</v>
      </c>
      <c r="HY117" s="188">
        <v>0</v>
      </c>
      <c r="HZ117" s="188">
        <v>0</v>
      </c>
      <c r="IA117" s="188">
        <v>6155</v>
      </c>
      <c r="IB117" s="188">
        <v>1933</v>
      </c>
      <c r="IC117" s="188">
        <v>0</v>
      </c>
      <c r="ID117" s="188">
        <v>0</v>
      </c>
      <c r="IE117" s="188">
        <v>1400</v>
      </c>
      <c r="IF117" s="188">
        <v>0</v>
      </c>
      <c r="IG117" s="188">
        <v>0</v>
      </c>
      <c r="IH117" s="188">
        <v>0</v>
      </c>
      <c r="IJ117" s="188">
        <v>0</v>
      </c>
      <c r="IK117" s="188">
        <v>0</v>
      </c>
      <c r="IL117" s="188">
        <v>877</v>
      </c>
      <c r="IM117" s="188">
        <v>1064</v>
      </c>
      <c r="IN117" s="188">
        <v>0</v>
      </c>
      <c r="IO117" s="188">
        <v>0</v>
      </c>
      <c r="IP117" s="188">
        <v>1844</v>
      </c>
      <c r="IQ117" s="188">
        <v>0</v>
      </c>
      <c r="IR117" s="188">
        <v>0</v>
      </c>
      <c r="IS117" s="188">
        <v>0</v>
      </c>
      <c r="IU117" s="188">
        <v>0</v>
      </c>
      <c r="IV117" s="188">
        <v>0</v>
      </c>
      <c r="IW117" s="188">
        <v>6579</v>
      </c>
      <c r="IX117" s="188">
        <v>1601</v>
      </c>
      <c r="IY117" s="188">
        <v>0</v>
      </c>
      <c r="IZ117" s="188">
        <v>0</v>
      </c>
      <c r="JA117" s="188">
        <v>1396</v>
      </c>
      <c r="JB117" s="188">
        <v>0</v>
      </c>
      <c r="JC117" s="188">
        <v>0</v>
      </c>
      <c r="JD117" s="188">
        <v>0</v>
      </c>
      <c r="JF117" s="188">
        <v>0</v>
      </c>
      <c r="JG117" s="188">
        <v>0</v>
      </c>
      <c r="JH117" s="188">
        <v>6730</v>
      </c>
      <c r="JI117" s="188">
        <v>3061</v>
      </c>
      <c r="JJ117" s="188">
        <v>0</v>
      </c>
      <c r="JK117" s="188">
        <v>0</v>
      </c>
      <c r="JL117" s="188">
        <v>1110</v>
      </c>
      <c r="JM117" s="188">
        <v>0</v>
      </c>
      <c r="JN117" s="188">
        <v>0</v>
      </c>
      <c r="JO117" s="188">
        <v>0</v>
      </c>
      <c r="JQ117" s="188">
        <v>0</v>
      </c>
      <c r="JR117" s="188">
        <v>0</v>
      </c>
      <c r="JS117" s="188">
        <v>970</v>
      </c>
      <c r="JT117" s="188">
        <v>819</v>
      </c>
      <c r="JU117" s="188">
        <v>0</v>
      </c>
      <c r="JV117" s="188">
        <v>0</v>
      </c>
      <c r="JW117" s="188">
        <v>1872</v>
      </c>
      <c r="JX117" s="188">
        <v>0</v>
      </c>
      <c r="JY117" s="188">
        <v>0</v>
      </c>
      <c r="JZ117" s="188">
        <v>0</v>
      </c>
      <c r="KB117" s="188">
        <v>0</v>
      </c>
      <c r="KC117" s="188">
        <v>0</v>
      </c>
      <c r="KD117" s="188">
        <v>8081</v>
      </c>
      <c r="KE117" s="188">
        <v>1473</v>
      </c>
      <c r="KF117" s="188">
        <v>0</v>
      </c>
      <c r="KG117" s="188">
        <v>0</v>
      </c>
      <c r="KH117" s="188">
        <v>1289</v>
      </c>
      <c r="KI117" s="188">
        <v>0</v>
      </c>
      <c r="KJ117" s="188">
        <v>0</v>
      </c>
      <c r="KK117" s="188">
        <v>0</v>
      </c>
      <c r="KM117" s="188">
        <v>0</v>
      </c>
      <c r="KN117" s="188">
        <v>0</v>
      </c>
      <c r="KO117" s="188">
        <v>7232</v>
      </c>
      <c r="KP117" s="188">
        <v>1127</v>
      </c>
      <c r="KQ117" s="188">
        <v>0</v>
      </c>
      <c r="KR117" s="188">
        <v>0</v>
      </c>
      <c r="KS117" s="188">
        <v>1039</v>
      </c>
      <c r="KT117" s="188">
        <v>0</v>
      </c>
      <c r="KU117" s="188">
        <v>0</v>
      </c>
      <c r="KV117" s="188">
        <v>0</v>
      </c>
      <c r="KX117" s="188">
        <v>0</v>
      </c>
      <c r="KY117" s="188">
        <v>0</v>
      </c>
      <c r="KZ117" s="188">
        <v>793</v>
      </c>
      <c r="LA117" s="188">
        <v>714</v>
      </c>
      <c r="LB117" s="188">
        <v>0</v>
      </c>
      <c r="LC117" s="188">
        <v>0</v>
      </c>
      <c r="LD117" s="188">
        <v>2046</v>
      </c>
      <c r="LE117" s="188">
        <v>0</v>
      </c>
      <c r="LF117" s="188">
        <v>0</v>
      </c>
      <c r="LG117" s="188">
        <v>0</v>
      </c>
      <c r="LI117" s="188">
        <v>0</v>
      </c>
      <c r="LJ117" s="188">
        <v>0</v>
      </c>
      <c r="LK117" s="188">
        <v>6584</v>
      </c>
      <c r="LL117" s="188">
        <v>1100</v>
      </c>
      <c r="LM117" s="188">
        <v>0</v>
      </c>
      <c r="LN117" s="188">
        <v>0</v>
      </c>
      <c r="LO117" s="188">
        <v>1063</v>
      </c>
      <c r="LP117" s="188">
        <v>0</v>
      </c>
      <c r="LQ117" s="188">
        <v>0</v>
      </c>
      <c r="LR117" s="188">
        <v>0</v>
      </c>
      <c r="LT117" s="188">
        <v>0</v>
      </c>
      <c r="LU117" s="188">
        <v>0</v>
      </c>
      <c r="LV117" s="188">
        <v>895</v>
      </c>
      <c r="LW117" s="188">
        <v>1343</v>
      </c>
      <c r="LX117" s="188">
        <v>0</v>
      </c>
      <c r="LY117" s="188">
        <v>0</v>
      </c>
      <c r="LZ117" s="188">
        <v>2117</v>
      </c>
      <c r="MA117" s="188">
        <v>0</v>
      </c>
      <c r="MB117" s="188">
        <v>0</v>
      </c>
      <c r="MC117" s="188">
        <v>0</v>
      </c>
    </row>
    <row r="118" spans="2:341">
      <c r="B118" s="208">
        <f t="shared" si="33"/>
        <v>0</v>
      </c>
      <c r="C118" s="208">
        <f t="shared" si="34"/>
        <v>0</v>
      </c>
      <c r="D118" s="208">
        <f t="shared" si="35"/>
        <v>3780.4666666666667</v>
      </c>
      <c r="E118" s="208">
        <f t="shared" si="36"/>
        <v>1301.3</v>
      </c>
      <c r="F118" s="208">
        <f t="shared" si="37"/>
        <v>0</v>
      </c>
      <c r="G118" s="208">
        <f t="shared" si="38"/>
        <v>0</v>
      </c>
      <c r="H118" s="208">
        <f t="shared" si="39"/>
        <v>1415.8333333333333</v>
      </c>
      <c r="I118" s="208">
        <f t="shared" si="40"/>
        <v>0</v>
      </c>
      <c r="J118" s="208">
        <f t="shared" si="41"/>
        <v>0</v>
      </c>
      <c r="K118" s="208">
        <f t="shared" si="42"/>
        <v>0</v>
      </c>
      <c r="M118" s="188">
        <v>0</v>
      </c>
      <c r="N118" s="188">
        <v>0</v>
      </c>
      <c r="O118" s="188">
        <v>1607</v>
      </c>
      <c r="P118" s="188">
        <v>1110</v>
      </c>
      <c r="Q118" s="188">
        <v>0</v>
      </c>
      <c r="R118" s="188">
        <v>0</v>
      </c>
      <c r="S118" s="188">
        <v>1763</v>
      </c>
      <c r="T118" s="188">
        <v>0</v>
      </c>
      <c r="U118" s="188">
        <v>0</v>
      </c>
      <c r="V118" s="188">
        <v>0</v>
      </c>
      <c r="X118" s="188">
        <v>0</v>
      </c>
      <c r="Y118" s="188">
        <v>0</v>
      </c>
      <c r="Z118" s="188">
        <v>1499</v>
      </c>
      <c r="AA118" s="188">
        <v>309</v>
      </c>
      <c r="AB118" s="188">
        <v>0</v>
      </c>
      <c r="AC118" s="188">
        <v>0</v>
      </c>
      <c r="AD118" s="188">
        <v>1175</v>
      </c>
      <c r="AE118" s="188">
        <v>0</v>
      </c>
      <c r="AF118" s="188">
        <v>0</v>
      </c>
      <c r="AG118" s="188">
        <v>0</v>
      </c>
      <c r="AI118" s="188">
        <v>0</v>
      </c>
      <c r="AJ118" s="188">
        <v>0</v>
      </c>
      <c r="AK118" s="188">
        <v>7477</v>
      </c>
      <c r="AL118" s="188">
        <v>1186</v>
      </c>
      <c r="AM118" s="188">
        <v>0</v>
      </c>
      <c r="AN118" s="188">
        <v>0</v>
      </c>
      <c r="AO118" s="188">
        <v>1012</v>
      </c>
      <c r="AP118" s="188">
        <v>0</v>
      </c>
      <c r="AQ118" s="188">
        <v>0</v>
      </c>
      <c r="AR118" s="188">
        <v>0</v>
      </c>
      <c r="AT118" s="188">
        <v>0</v>
      </c>
      <c r="AU118" s="188">
        <v>0</v>
      </c>
      <c r="AV118" s="188">
        <v>1118</v>
      </c>
      <c r="AW118" s="188">
        <v>763</v>
      </c>
      <c r="AX118" s="188">
        <v>0</v>
      </c>
      <c r="AY118" s="188">
        <v>0</v>
      </c>
      <c r="AZ118" s="188">
        <v>1989</v>
      </c>
      <c r="BA118" s="188">
        <v>0</v>
      </c>
      <c r="BB118" s="188">
        <v>0</v>
      </c>
      <c r="BC118" s="188">
        <v>0</v>
      </c>
      <c r="BE118" s="188">
        <v>0</v>
      </c>
      <c r="BF118" s="188">
        <v>0</v>
      </c>
      <c r="BG118" s="188">
        <v>6172</v>
      </c>
      <c r="BH118" s="188">
        <v>2319</v>
      </c>
      <c r="BI118" s="188">
        <v>0</v>
      </c>
      <c r="BJ118" s="188">
        <v>0</v>
      </c>
      <c r="BK118" s="188">
        <v>1411</v>
      </c>
      <c r="BL118" s="188">
        <v>0</v>
      </c>
      <c r="BM118" s="188">
        <v>0</v>
      </c>
      <c r="BN118" s="188">
        <v>0</v>
      </c>
      <c r="BP118" s="188">
        <v>0</v>
      </c>
      <c r="BQ118" s="188">
        <v>0</v>
      </c>
      <c r="BR118" s="188">
        <v>807</v>
      </c>
      <c r="BS118" s="188">
        <v>583</v>
      </c>
      <c r="BT118" s="188">
        <v>0</v>
      </c>
      <c r="BU118" s="188">
        <v>0</v>
      </c>
      <c r="BV118" s="188">
        <v>2026</v>
      </c>
      <c r="BW118" s="188">
        <v>0</v>
      </c>
      <c r="BX118" s="188">
        <v>0</v>
      </c>
      <c r="BY118" s="188">
        <v>0</v>
      </c>
      <c r="CA118" s="188">
        <v>0</v>
      </c>
      <c r="CB118" s="188">
        <v>0</v>
      </c>
      <c r="CC118" s="188">
        <v>7971</v>
      </c>
      <c r="CD118" s="188">
        <v>1329</v>
      </c>
      <c r="CE118" s="188">
        <v>0</v>
      </c>
      <c r="CF118" s="188">
        <v>0</v>
      </c>
      <c r="CG118" s="188">
        <v>1100</v>
      </c>
      <c r="CH118" s="188">
        <v>0</v>
      </c>
      <c r="CI118" s="188">
        <v>0</v>
      </c>
      <c r="CJ118" s="188">
        <v>0</v>
      </c>
      <c r="CL118" s="188">
        <v>0</v>
      </c>
      <c r="CM118" s="188">
        <v>0</v>
      </c>
      <c r="CN118" s="188">
        <v>6655</v>
      </c>
      <c r="CO118" s="188">
        <v>2663</v>
      </c>
      <c r="CP118" s="188">
        <v>0</v>
      </c>
      <c r="CQ118" s="188">
        <v>0</v>
      </c>
      <c r="CR118" s="188">
        <v>1122</v>
      </c>
      <c r="CS118" s="188">
        <v>0</v>
      </c>
      <c r="CT118" s="188">
        <v>0</v>
      </c>
      <c r="CU118" s="188">
        <v>0</v>
      </c>
      <c r="CW118" s="188">
        <v>0</v>
      </c>
      <c r="CX118" s="188">
        <v>0</v>
      </c>
      <c r="CY118" s="188">
        <v>1795</v>
      </c>
      <c r="CZ118" s="188">
        <v>1540</v>
      </c>
      <c r="DA118" s="188">
        <v>0</v>
      </c>
      <c r="DB118" s="188">
        <v>0</v>
      </c>
      <c r="DC118" s="188">
        <v>1629</v>
      </c>
      <c r="DD118" s="188">
        <v>0</v>
      </c>
      <c r="DE118" s="188">
        <v>0</v>
      </c>
      <c r="DF118" s="188">
        <v>0</v>
      </c>
      <c r="DH118" s="188">
        <v>0</v>
      </c>
      <c r="DI118" s="188">
        <v>0</v>
      </c>
      <c r="DJ118" s="188">
        <v>1866</v>
      </c>
      <c r="DK118" s="188">
        <v>837</v>
      </c>
      <c r="DL118" s="188">
        <v>0</v>
      </c>
      <c r="DM118" s="188">
        <v>0</v>
      </c>
      <c r="DN118" s="188">
        <f t="shared" si="43"/>
        <v>0</v>
      </c>
      <c r="DO118" s="188">
        <v>0</v>
      </c>
      <c r="DP118" s="188">
        <v>0</v>
      </c>
      <c r="DQ118" s="188">
        <v>0</v>
      </c>
      <c r="DS118" s="188">
        <v>0</v>
      </c>
      <c r="DT118" s="188">
        <v>0</v>
      </c>
      <c r="DU118" s="188">
        <v>1129</v>
      </c>
      <c r="DV118" s="188">
        <v>878</v>
      </c>
      <c r="DW118" s="188">
        <v>0</v>
      </c>
      <c r="DX118" s="188">
        <v>0</v>
      </c>
      <c r="DY118" s="188">
        <v>1306</v>
      </c>
      <c r="DZ118" s="188">
        <v>0</v>
      </c>
      <c r="EA118" s="188">
        <v>0</v>
      </c>
      <c r="EB118" s="188">
        <v>0</v>
      </c>
      <c r="ED118" s="188">
        <v>0</v>
      </c>
      <c r="EE118" s="188">
        <v>0</v>
      </c>
      <c r="EF118" s="188">
        <v>1122</v>
      </c>
      <c r="EG118" s="188">
        <v>583</v>
      </c>
      <c r="EH118" s="188">
        <v>0</v>
      </c>
      <c r="EI118" s="188">
        <v>0</v>
      </c>
      <c r="EJ118" s="188">
        <v>1733</v>
      </c>
      <c r="EK118" s="188">
        <v>0</v>
      </c>
      <c r="EL118" s="188">
        <v>0</v>
      </c>
      <c r="EM118" s="188">
        <v>0</v>
      </c>
      <c r="EO118" s="188">
        <v>0</v>
      </c>
      <c r="EP118" s="188">
        <v>0</v>
      </c>
      <c r="EQ118" s="188">
        <v>4893</v>
      </c>
      <c r="ER118" s="188">
        <v>992</v>
      </c>
      <c r="ES118" s="188">
        <v>0</v>
      </c>
      <c r="ET118" s="188">
        <v>0</v>
      </c>
      <c r="EU118" s="188">
        <v>1374</v>
      </c>
      <c r="EV118" s="188">
        <v>0</v>
      </c>
      <c r="EW118" s="188">
        <v>0</v>
      </c>
      <c r="EX118" s="188">
        <v>0</v>
      </c>
      <c r="EZ118" s="188">
        <v>0</v>
      </c>
      <c r="FA118" s="188">
        <v>0</v>
      </c>
      <c r="FB118" s="188">
        <v>4826</v>
      </c>
      <c r="FC118" s="188">
        <v>1706</v>
      </c>
      <c r="FD118" s="188">
        <v>0</v>
      </c>
      <c r="FE118" s="188">
        <v>0</v>
      </c>
      <c r="FF118" s="188">
        <v>1084</v>
      </c>
      <c r="FG118" s="188">
        <v>0</v>
      </c>
      <c r="FH118" s="188">
        <v>0</v>
      </c>
      <c r="FI118" s="188">
        <v>0</v>
      </c>
      <c r="FK118" s="188">
        <v>0</v>
      </c>
      <c r="FL118" s="188">
        <v>0</v>
      </c>
      <c r="FM118" s="188">
        <v>6228</v>
      </c>
      <c r="FN118" s="188">
        <v>2490</v>
      </c>
      <c r="FO118" s="188">
        <v>0</v>
      </c>
      <c r="FP118" s="188">
        <v>0</v>
      </c>
      <c r="FQ118" s="188">
        <v>1130</v>
      </c>
      <c r="FR118" s="188">
        <v>0</v>
      </c>
      <c r="FS118" s="188">
        <v>0</v>
      </c>
      <c r="FT118" s="188">
        <v>0</v>
      </c>
      <c r="FV118" s="188">
        <v>0</v>
      </c>
      <c r="FW118" s="188">
        <v>0</v>
      </c>
      <c r="FX118" s="188">
        <v>1748</v>
      </c>
      <c r="FY118" s="188">
        <v>1617</v>
      </c>
      <c r="FZ118" s="188">
        <v>0</v>
      </c>
      <c r="GA118" s="188">
        <v>0</v>
      </c>
      <c r="GB118" s="188">
        <v>1494</v>
      </c>
      <c r="GC118" s="188">
        <v>0</v>
      </c>
      <c r="GD118" s="188">
        <v>0</v>
      </c>
      <c r="GE118" s="188">
        <v>0</v>
      </c>
      <c r="GG118" s="188">
        <v>0</v>
      </c>
      <c r="GH118" s="188">
        <v>0</v>
      </c>
      <c r="GI118" s="188">
        <v>7250</v>
      </c>
      <c r="GJ118" s="188">
        <v>994</v>
      </c>
      <c r="GK118" s="188">
        <v>0</v>
      </c>
      <c r="GL118" s="188">
        <v>0</v>
      </c>
      <c r="GM118" s="188">
        <v>1296</v>
      </c>
      <c r="GN118" s="188">
        <v>0</v>
      </c>
      <c r="GO118" s="188">
        <v>0</v>
      </c>
      <c r="GP118" s="188">
        <v>0</v>
      </c>
      <c r="GR118" s="188">
        <v>0</v>
      </c>
      <c r="GS118" s="188">
        <v>0</v>
      </c>
      <c r="GT118" s="188">
        <v>1826</v>
      </c>
      <c r="GU118" s="188">
        <v>1112</v>
      </c>
      <c r="GV118" s="188">
        <v>0</v>
      </c>
      <c r="GW118" s="188">
        <v>0</v>
      </c>
      <c r="GX118" s="188">
        <v>1415</v>
      </c>
      <c r="GY118" s="188">
        <v>0</v>
      </c>
      <c r="GZ118" s="188">
        <v>0</v>
      </c>
      <c r="HA118" s="188">
        <v>0</v>
      </c>
      <c r="HC118" s="188">
        <v>0</v>
      </c>
      <c r="HD118" s="188">
        <v>0</v>
      </c>
      <c r="HE118" s="188">
        <v>1192</v>
      </c>
      <c r="HF118" s="188">
        <v>1065</v>
      </c>
      <c r="HG118" s="188">
        <v>0</v>
      </c>
      <c r="HH118" s="188">
        <v>0</v>
      </c>
      <c r="HI118" s="188">
        <v>1592</v>
      </c>
      <c r="HJ118" s="188">
        <v>0</v>
      </c>
      <c r="HK118" s="188">
        <v>0</v>
      </c>
      <c r="HL118" s="188">
        <v>0</v>
      </c>
      <c r="HN118" s="188">
        <v>0</v>
      </c>
      <c r="HO118" s="188">
        <v>0</v>
      </c>
      <c r="HP118" s="188">
        <v>1253</v>
      </c>
      <c r="HQ118" s="188">
        <v>427</v>
      </c>
      <c r="HR118" s="188">
        <v>0</v>
      </c>
      <c r="HS118" s="188">
        <v>0</v>
      </c>
      <c r="HT118" s="188">
        <v>1769</v>
      </c>
      <c r="HU118" s="188">
        <v>0</v>
      </c>
      <c r="HV118" s="188">
        <v>0</v>
      </c>
      <c r="HW118" s="188">
        <v>0</v>
      </c>
      <c r="HY118" s="188">
        <v>0</v>
      </c>
      <c r="HZ118" s="188">
        <v>0</v>
      </c>
      <c r="IA118" s="188">
        <v>6151</v>
      </c>
      <c r="IB118" s="188">
        <v>2007</v>
      </c>
      <c r="IC118" s="188">
        <v>0</v>
      </c>
      <c r="ID118" s="188">
        <v>0</v>
      </c>
      <c r="IE118" s="188">
        <v>1400</v>
      </c>
      <c r="IF118" s="188">
        <v>0</v>
      </c>
      <c r="IG118" s="188">
        <v>0</v>
      </c>
      <c r="IH118" s="188">
        <v>0</v>
      </c>
      <c r="IJ118" s="188">
        <v>0</v>
      </c>
      <c r="IK118" s="188">
        <v>0</v>
      </c>
      <c r="IL118" s="188">
        <v>868</v>
      </c>
      <c r="IM118" s="188">
        <v>1090</v>
      </c>
      <c r="IN118" s="188">
        <v>0</v>
      </c>
      <c r="IO118" s="188">
        <v>0</v>
      </c>
      <c r="IP118" s="188">
        <v>1824</v>
      </c>
      <c r="IQ118" s="188">
        <v>0</v>
      </c>
      <c r="IR118" s="188">
        <v>0</v>
      </c>
      <c r="IS118" s="188">
        <v>0</v>
      </c>
      <c r="IU118" s="188">
        <v>0</v>
      </c>
      <c r="IV118" s="188">
        <v>0</v>
      </c>
      <c r="IW118" s="188">
        <v>6610</v>
      </c>
      <c r="IX118" s="188">
        <v>1656</v>
      </c>
      <c r="IY118" s="188">
        <v>0</v>
      </c>
      <c r="IZ118" s="188">
        <v>0</v>
      </c>
      <c r="JA118" s="188">
        <v>1396</v>
      </c>
      <c r="JB118" s="188">
        <v>0</v>
      </c>
      <c r="JC118" s="188">
        <v>0</v>
      </c>
      <c r="JD118" s="188">
        <v>0</v>
      </c>
      <c r="JF118" s="188">
        <v>0</v>
      </c>
      <c r="JG118" s="188">
        <v>0</v>
      </c>
      <c r="JH118" s="188">
        <v>6743</v>
      </c>
      <c r="JI118" s="188">
        <v>3072</v>
      </c>
      <c r="JJ118" s="188">
        <v>0</v>
      </c>
      <c r="JK118" s="188">
        <v>0</v>
      </c>
      <c r="JL118" s="188">
        <v>1110</v>
      </c>
      <c r="JM118" s="188">
        <v>0</v>
      </c>
      <c r="JN118" s="188">
        <v>0</v>
      </c>
      <c r="JO118" s="188">
        <v>0</v>
      </c>
      <c r="JQ118" s="188">
        <v>0</v>
      </c>
      <c r="JR118" s="188">
        <v>0</v>
      </c>
      <c r="JS118" s="188">
        <v>985</v>
      </c>
      <c r="JT118" s="188">
        <v>873</v>
      </c>
      <c r="JU118" s="188">
        <v>0</v>
      </c>
      <c r="JV118" s="188">
        <v>0</v>
      </c>
      <c r="JW118" s="188">
        <v>1845</v>
      </c>
      <c r="JX118" s="188">
        <v>0</v>
      </c>
      <c r="JY118" s="188">
        <v>0</v>
      </c>
      <c r="JZ118" s="188">
        <v>0</v>
      </c>
      <c r="KB118" s="188">
        <v>0</v>
      </c>
      <c r="KC118" s="188">
        <v>0</v>
      </c>
      <c r="KD118" s="188">
        <v>8078</v>
      </c>
      <c r="KE118" s="188">
        <v>1474</v>
      </c>
      <c r="KF118" s="188">
        <v>0</v>
      </c>
      <c r="KG118" s="188">
        <v>0</v>
      </c>
      <c r="KH118" s="188">
        <v>1289</v>
      </c>
      <c r="KI118" s="188">
        <v>0</v>
      </c>
      <c r="KJ118" s="188">
        <v>0</v>
      </c>
      <c r="KK118" s="188">
        <v>0</v>
      </c>
      <c r="KM118" s="188">
        <v>0</v>
      </c>
      <c r="KN118" s="188">
        <v>0</v>
      </c>
      <c r="KO118" s="188">
        <v>7217</v>
      </c>
      <c r="KP118" s="188">
        <v>1171</v>
      </c>
      <c r="KQ118" s="188">
        <v>0</v>
      </c>
      <c r="KR118" s="188">
        <v>0</v>
      </c>
      <c r="KS118" s="188">
        <v>1039</v>
      </c>
      <c r="KT118" s="188">
        <v>0</v>
      </c>
      <c r="KU118" s="188">
        <v>0</v>
      </c>
      <c r="KV118" s="188">
        <v>0</v>
      </c>
      <c r="KX118" s="188">
        <v>0</v>
      </c>
      <c r="KY118" s="188">
        <v>0</v>
      </c>
      <c r="KZ118" s="188">
        <v>831</v>
      </c>
      <c r="LA118" s="188">
        <v>718</v>
      </c>
      <c r="LB118" s="188">
        <v>0</v>
      </c>
      <c r="LC118" s="188">
        <v>0</v>
      </c>
      <c r="LD118" s="188">
        <v>2015</v>
      </c>
      <c r="LE118" s="188">
        <v>0</v>
      </c>
      <c r="LF118" s="188">
        <v>0</v>
      </c>
      <c r="LG118" s="188">
        <v>0</v>
      </c>
      <c r="LI118" s="188">
        <v>0</v>
      </c>
      <c r="LJ118" s="188">
        <v>0</v>
      </c>
      <c r="LK118" s="188">
        <v>6579</v>
      </c>
      <c r="LL118" s="188">
        <v>1102</v>
      </c>
      <c r="LM118" s="188">
        <v>0</v>
      </c>
      <c r="LN118" s="188">
        <v>0</v>
      </c>
      <c r="LO118" s="188">
        <v>1063</v>
      </c>
      <c r="LP118" s="188">
        <v>0</v>
      </c>
      <c r="LQ118" s="188">
        <v>0</v>
      </c>
      <c r="LR118" s="188">
        <v>0</v>
      </c>
      <c r="LT118" s="188">
        <v>0</v>
      </c>
      <c r="LU118" s="188">
        <v>0</v>
      </c>
      <c r="LV118" s="188">
        <v>918</v>
      </c>
      <c r="LW118" s="188">
        <v>1373</v>
      </c>
      <c r="LX118" s="188">
        <v>0</v>
      </c>
      <c r="LY118" s="188">
        <v>0</v>
      </c>
      <c r="LZ118" s="188">
        <v>2074</v>
      </c>
      <c r="MA118" s="188">
        <v>0</v>
      </c>
      <c r="MB118" s="188">
        <v>0</v>
      </c>
      <c r="MC118" s="188">
        <v>0</v>
      </c>
    </row>
    <row r="119" spans="2:341">
      <c r="B119" s="208">
        <f t="shared" si="33"/>
        <v>0</v>
      </c>
      <c r="C119" s="208">
        <f t="shared" si="34"/>
        <v>0</v>
      </c>
      <c r="D119" s="208">
        <f t="shared" si="35"/>
        <v>3800.1</v>
      </c>
      <c r="E119" s="208">
        <f t="shared" si="36"/>
        <v>1326.3</v>
      </c>
      <c r="F119" s="208">
        <f t="shared" si="37"/>
        <v>0</v>
      </c>
      <c r="G119" s="208">
        <f t="shared" si="38"/>
        <v>0</v>
      </c>
      <c r="H119" s="208">
        <f t="shared" si="39"/>
        <v>1407.6</v>
      </c>
      <c r="I119" s="208">
        <f t="shared" si="40"/>
        <v>0</v>
      </c>
      <c r="J119" s="208">
        <f t="shared" si="41"/>
        <v>0</v>
      </c>
      <c r="K119" s="208">
        <f t="shared" si="42"/>
        <v>0</v>
      </c>
      <c r="M119" s="188">
        <v>0</v>
      </c>
      <c r="N119" s="188">
        <v>0</v>
      </c>
      <c r="O119" s="188">
        <v>1621</v>
      </c>
      <c r="P119" s="188">
        <v>1130</v>
      </c>
      <c r="Q119" s="188">
        <v>0</v>
      </c>
      <c r="R119" s="188">
        <v>0</v>
      </c>
      <c r="S119" s="188">
        <v>1747</v>
      </c>
      <c r="T119" s="188">
        <v>0</v>
      </c>
      <c r="U119" s="188">
        <v>0</v>
      </c>
      <c r="V119" s="188">
        <v>0</v>
      </c>
      <c r="X119" s="188">
        <v>0</v>
      </c>
      <c r="Y119" s="188">
        <v>0</v>
      </c>
      <c r="Z119" s="188">
        <v>1497</v>
      </c>
      <c r="AA119" s="188">
        <v>334</v>
      </c>
      <c r="AB119" s="188">
        <v>0</v>
      </c>
      <c r="AC119" s="188">
        <v>0</v>
      </c>
      <c r="AD119" s="188">
        <v>1175</v>
      </c>
      <c r="AE119" s="188">
        <v>0</v>
      </c>
      <c r="AF119" s="188">
        <v>0</v>
      </c>
      <c r="AG119" s="188">
        <v>0</v>
      </c>
      <c r="AI119" s="188">
        <v>0</v>
      </c>
      <c r="AJ119" s="188">
        <v>0</v>
      </c>
      <c r="AK119" s="188">
        <v>7483</v>
      </c>
      <c r="AL119" s="188">
        <v>1178</v>
      </c>
      <c r="AM119" s="188">
        <v>0</v>
      </c>
      <c r="AN119" s="188">
        <v>0</v>
      </c>
      <c r="AO119" s="188">
        <v>1012</v>
      </c>
      <c r="AP119" s="188">
        <v>0</v>
      </c>
      <c r="AQ119" s="188">
        <v>0</v>
      </c>
      <c r="AR119" s="188">
        <v>0</v>
      </c>
      <c r="AT119" s="188">
        <v>0</v>
      </c>
      <c r="AU119" s="188">
        <v>0</v>
      </c>
      <c r="AV119" s="188">
        <v>1096</v>
      </c>
      <c r="AW119" s="188">
        <v>808</v>
      </c>
      <c r="AX119" s="188">
        <v>0</v>
      </c>
      <c r="AY119" s="188">
        <v>0</v>
      </c>
      <c r="AZ119" s="188">
        <v>1973</v>
      </c>
      <c r="BA119" s="188">
        <v>0</v>
      </c>
      <c r="BB119" s="188">
        <v>0</v>
      </c>
      <c r="BC119" s="188">
        <v>0</v>
      </c>
      <c r="BE119" s="188">
        <v>0</v>
      </c>
      <c r="BF119" s="188">
        <v>0</v>
      </c>
      <c r="BG119" s="188">
        <v>6201</v>
      </c>
      <c r="BH119" s="188">
        <v>2440</v>
      </c>
      <c r="BI119" s="188">
        <v>0</v>
      </c>
      <c r="BJ119" s="188">
        <v>0</v>
      </c>
      <c r="BK119" s="188">
        <v>1411</v>
      </c>
      <c r="BL119" s="188">
        <v>0</v>
      </c>
      <c r="BM119" s="188">
        <v>0</v>
      </c>
      <c r="BN119" s="188">
        <v>0</v>
      </c>
      <c r="BP119" s="188">
        <v>0</v>
      </c>
      <c r="BQ119" s="188">
        <v>0</v>
      </c>
      <c r="BR119" s="188">
        <v>803</v>
      </c>
      <c r="BS119" s="188">
        <v>576</v>
      </c>
      <c r="BT119" s="188">
        <v>0</v>
      </c>
      <c r="BU119" s="188">
        <v>0</v>
      </c>
      <c r="BV119" s="188">
        <v>2000</v>
      </c>
      <c r="BW119" s="188">
        <v>0</v>
      </c>
      <c r="BX119" s="188">
        <v>0</v>
      </c>
      <c r="BY119" s="188">
        <v>0</v>
      </c>
      <c r="CA119" s="188">
        <v>0</v>
      </c>
      <c r="CB119" s="188">
        <v>0</v>
      </c>
      <c r="CC119" s="188">
        <v>8067</v>
      </c>
      <c r="CD119" s="188">
        <v>1370</v>
      </c>
      <c r="CE119" s="188">
        <v>0</v>
      </c>
      <c r="CF119" s="188">
        <v>0</v>
      </c>
      <c r="CG119" s="188">
        <v>1100</v>
      </c>
      <c r="CH119" s="188">
        <v>0</v>
      </c>
      <c r="CI119" s="188">
        <v>0</v>
      </c>
      <c r="CJ119" s="188">
        <v>0</v>
      </c>
      <c r="CL119" s="188">
        <v>0</v>
      </c>
      <c r="CM119" s="188">
        <v>0</v>
      </c>
      <c r="CN119" s="188">
        <v>6658</v>
      </c>
      <c r="CO119" s="188">
        <v>2644</v>
      </c>
      <c r="CP119" s="188">
        <v>0</v>
      </c>
      <c r="CQ119" s="188">
        <v>0</v>
      </c>
      <c r="CR119" s="188">
        <v>1122</v>
      </c>
      <c r="CS119" s="188">
        <v>0</v>
      </c>
      <c r="CT119" s="188">
        <v>0</v>
      </c>
      <c r="CU119" s="188">
        <v>0</v>
      </c>
      <c r="CW119" s="188">
        <v>0</v>
      </c>
      <c r="CX119" s="188">
        <v>0</v>
      </c>
      <c r="CY119" s="188">
        <v>1822</v>
      </c>
      <c r="CZ119" s="188">
        <v>1508</v>
      </c>
      <c r="DA119" s="188">
        <v>0</v>
      </c>
      <c r="DB119" s="188">
        <v>0</v>
      </c>
      <c r="DC119" s="188">
        <v>1602</v>
      </c>
      <c r="DD119" s="188">
        <v>0</v>
      </c>
      <c r="DE119" s="188">
        <v>0</v>
      </c>
      <c r="DF119" s="188">
        <v>0</v>
      </c>
      <c r="DH119" s="188">
        <v>0</v>
      </c>
      <c r="DI119" s="188">
        <v>0</v>
      </c>
      <c r="DJ119" s="188">
        <v>1855</v>
      </c>
      <c r="DK119" s="188">
        <v>830</v>
      </c>
      <c r="DL119" s="188">
        <v>0</v>
      </c>
      <c r="DM119" s="188">
        <v>0</v>
      </c>
      <c r="DN119" s="188">
        <f t="shared" si="43"/>
        <v>0</v>
      </c>
      <c r="DO119" s="188">
        <v>0</v>
      </c>
      <c r="DP119" s="188">
        <v>0</v>
      </c>
      <c r="DQ119" s="188">
        <v>0</v>
      </c>
      <c r="DS119" s="188">
        <v>0</v>
      </c>
      <c r="DT119" s="188">
        <v>0</v>
      </c>
      <c r="DU119" s="188">
        <v>1230</v>
      </c>
      <c r="DV119" s="188">
        <v>928</v>
      </c>
      <c r="DW119" s="188">
        <v>0</v>
      </c>
      <c r="DX119" s="188">
        <v>0</v>
      </c>
      <c r="DY119" s="188">
        <v>1306</v>
      </c>
      <c r="DZ119" s="188">
        <v>0</v>
      </c>
      <c r="EA119" s="188">
        <v>0</v>
      </c>
      <c r="EB119" s="188">
        <v>0</v>
      </c>
      <c r="ED119" s="188">
        <v>0</v>
      </c>
      <c r="EE119" s="188">
        <v>0</v>
      </c>
      <c r="EF119" s="188">
        <v>1165</v>
      </c>
      <c r="EG119" s="188">
        <v>612</v>
      </c>
      <c r="EH119" s="188">
        <v>0</v>
      </c>
      <c r="EI119" s="188">
        <v>0</v>
      </c>
      <c r="EJ119" s="188">
        <v>1719</v>
      </c>
      <c r="EK119" s="188">
        <v>0</v>
      </c>
      <c r="EL119" s="188">
        <v>0</v>
      </c>
      <c r="EM119" s="188">
        <v>0</v>
      </c>
      <c r="EO119" s="188">
        <v>0</v>
      </c>
      <c r="EP119" s="188">
        <v>0</v>
      </c>
      <c r="EQ119" s="188">
        <v>4913</v>
      </c>
      <c r="ER119" s="188">
        <v>1026</v>
      </c>
      <c r="ES119" s="188">
        <v>0</v>
      </c>
      <c r="ET119" s="188">
        <v>0</v>
      </c>
      <c r="EU119" s="188">
        <v>1373</v>
      </c>
      <c r="EV119" s="188">
        <v>0</v>
      </c>
      <c r="EW119" s="188">
        <v>0</v>
      </c>
      <c r="EX119" s="188">
        <v>0</v>
      </c>
      <c r="EZ119" s="188">
        <v>0</v>
      </c>
      <c r="FA119" s="188">
        <v>0</v>
      </c>
      <c r="FB119" s="188">
        <v>4786</v>
      </c>
      <c r="FC119" s="188">
        <v>1691</v>
      </c>
      <c r="FD119" s="188">
        <v>0</v>
      </c>
      <c r="FE119" s="188">
        <v>0</v>
      </c>
      <c r="FF119" s="188">
        <v>1084</v>
      </c>
      <c r="FG119" s="188">
        <v>0</v>
      </c>
      <c r="FH119" s="188">
        <v>0</v>
      </c>
      <c r="FI119" s="188">
        <v>0</v>
      </c>
      <c r="FK119" s="188">
        <v>0</v>
      </c>
      <c r="FL119" s="188">
        <v>0</v>
      </c>
      <c r="FM119" s="188">
        <v>6230</v>
      </c>
      <c r="FN119" s="188">
        <v>2538</v>
      </c>
      <c r="FO119" s="188">
        <v>0</v>
      </c>
      <c r="FP119" s="188">
        <v>0</v>
      </c>
      <c r="FQ119" s="188">
        <v>1130</v>
      </c>
      <c r="FR119" s="188">
        <v>0</v>
      </c>
      <c r="FS119" s="188">
        <v>0</v>
      </c>
      <c r="FT119" s="188">
        <v>0</v>
      </c>
      <c r="FV119" s="188">
        <v>0</v>
      </c>
      <c r="FW119" s="188">
        <v>0</v>
      </c>
      <c r="FX119" s="188">
        <v>1800</v>
      </c>
      <c r="FY119" s="188">
        <v>1627</v>
      </c>
      <c r="FZ119" s="188">
        <v>0</v>
      </c>
      <c r="GA119" s="188">
        <v>0</v>
      </c>
      <c r="GB119" s="188">
        <v>1494</v>
      </c>
      <c r="GC119" s="188">
        <v>0</v>
      </c>
      <c r="GD119" s="188">
        <v>0</v>
      </c>
      <c r="GE119" s="188">
        <v>0</v>
      </c>
      <c r="GG119" s="188">
        <v>0</v>
      </c>
      <c r="GH119" s="188">
        <v>0</v>
      </c>
      <c r="GI119" s="188">
        <v>7226</v>
      </c>
      <c r="GJ119" s="188">
        <v>1020</v>
      </c>
      <c r="GK119" s="188">
        <v>0</v>
      </c>
      <c r="GL119" s="188">
        <v>0</v>
      </c>
      <c r="GM119" s="188">
        <v>1296</v>
      </c>
      <c r="GN119" s="188">
        <v>0</v>
      </c>
      <c r="GO119" s="188">
        <v>0</v>
      </c>
      <c r="GP119" s="188">
        <v>0</v>
      </c>
      <c r="GR119" s="188">
        <v>0</v>
      </c>
      <c r="GS119" s="188">
        <v>0</v>
      </c>
      <c r="GT119" s="188">
        <v>1906</v>
      </c>
      <c r="GU119" s="188">
        <v>1151</v>
      </c>
      <c r="GV119" s="188">
        <v>0</v>
      </c>
      <c r="GW119" s="188">
        <v>0</v>
      </c>
      <c r="GX119" s="188">
        <v>1415</v>
      </c>
      <c r="GY119" s="188">
        <v>0</v>
      </c>
      <c r="GZ119" s="188">
        <v>0</v>
      </c>
      <c r="HA119" s="188">
        <v>0</v>
      </c>
      <c r="HC119" s="188">
        <v>0</v>
      </c>
      <c r="HD119" s="188">
        <v>0</v>
      </c>
      <c r="HE119" s="188">
        <v>1275</v>
      </c>
      <c r="HF119" s="188">
        <v>1203</v>
      </c>
      <c r="HG119" s="188">
        <v>0</v>
      </c>
      <c r="HH119" s="188">
        <v>0</v>
      </c>
      <c r="HI119" s="188">
        <v>1541</v>
      </c>
      <c r="HJ119" s="188">
        <v>0</v>
      </c>
      <c r="HK119" s="188">
        <v>0</v>
      </c>
      <c r="HL119" s="188">
        <v>0</v>
      </c>
      <c r="HN119" s="188">
        <v>0</v>
      </c>
      <c r="HO119" s="188">
        <v>0</v>
      </c>
      <c r="HP119" s="188">
        <v>1259</v>
      </c>
      <c r="HQ119" s="188">
        <v>425</v>
      </c>
      <c r="HR119" s="188">
        <v>0</v>
      </c>
      <c r="HS119" s="188">
        <v>0</v>
      </c>
      <c r="HT119" s="188">
        <v>1758</v>
      </c>
      <c r="HU119" s="188">
        <v>0</v>
      </c>
      <c r="HV119" s="188">
        <v>0</v>
      </c>
      <c r="HW119" s="188">
        <v>0</v>
      </c>
      <c r="HY119" s="188">
        <v>0</v>
      </c>
      <c r="HZ119" s="188">
        <v>0</v>
      </c>
      <c r="IA119" s="188">
        <v>6185</v>
      </c>
      <c r="IB119" s="188">
        <v>2066</v>
      </c>
      <c r="IC119" s="188">
        <v>0</v>
      </c>
      <c r="ID119" s="188">
        <v>0</v>
      </c>
      <c r="IE119" s="188">
        <v>1400</v>
      </c>
      <c r="IF119" s="188">
        <v>0</v>
      </c>
      <c r="IG119" s="188">
        <v>0</v>
      </c>
      <c r="IH119" s="188">
        <v>0</v>
      </c>
      <c r="IJ119" s="188">
        <v>0</v>
      </c>
      <c r="IK119" s="188">
        <v>0</v>
      </c>
      <c r="IL119" s="188">
        <v>867</v>
      </c>
      <c r="IM119" s="188">
        <v>1101</v>
      </c>
      <c r="IN119" s="188">
        <v>0</v>
      </c>
      <c r="IO119" s="188">
        <v>0</v>
      </c>
      <c r="IP119" s="188">
        <v>1810</v>
      </c>
      <c r="IQ119" s="188">
        <v>0</v>
      </c>
      <c r="IR119" s="188">
        <v>0</v>
      </c>
      <c r="IS119" s="188">
        <v>0</v>
      </c>
      <c r="IU119" s="188">
        <v>0</v>
      </c>
      <c r="IV119" s="188">
        <v>0</v>
      </c>
      <c r="IW119" s="188">
        <v>6640</v>
      </c>
      <c r="IX119" s="188">
        <v>1677</v>
      </c>
      <c r="IY119" s="188">
        <v>0</v>
      </c>
      <c r="IZ119" s="188">
        <v>0</v>
      </c>
      <c r="JA119" s="188">
        <v>1396</v>
      </c>
      <c r="JB119" s="188">
        <v>0</v>
      </c>
      <c r="JC119" s="188">
        <v>0</v>
      </c>
      <c r="JD119" s="188">
        <v>0</v>
      </c>
      <c r="JF119" s="188">
        <v>0</v>
      </c>
      <c r="JG119" s="188">
        <v>0</v>
      </c>
      <c r="JH119" s="188">
        <v>6753</v>
      </c>
      <c r="JI119" s="188">
        <v>3177</v>
      </c>
      <c r="JJ119" s="188">
        <v>0</v>
      </c>
      <c r="JK119" s="188">
        <v>0</v>
      </c>
      <c r="JL119" s="188">
        <v>1110</v>
      </c>
      <c r="JM119" s="188">
        <v>0</v>
      </c>
      <c r="JN119" s="188">
        <v>0</v>
      </c>
      <c r="JO119" s="188">
        <v>0</v>
      </c>
      <c r="JQ119" s="188">
        <v>0</v>
      </c>
      <c r="JR119" s="188">
        <v>0</v>
      </c>
      <c r="JS119" s="188">
        <v>976</v>
      </c>
      <c r="JT119" s="188">
        <v>914</v>
      </c>
      <c r="JU119" s="188">
        <v>0</v>
      </c>
      <c r="JV119" s="188">
        <v>0</v>
      </c>
      <c r="JW119" s="188">
        <v>1815</v>
      </c>
      <c r="JX119" s="188">
        <v>0</v>
      </c>
      <c r="JY119" s="188">
        <v>0</v>
      </c>
      <c r="JZ119" s="188">
        <v>0</v>
      </c>
      <c r="KB119" s="188">
        <v>0</v>
      </c>
      <c r="KC119" s="188">
        <v>0</v>
      </c>
      <c r="KD119" s="188">
        <v>8092</v>
      </c>
      <c r="KE119" s="188">
        <v>1496</v>
      </c>
      <c r="KF119" s="188">
        <v>0</v>
      </c>
      <c r="KG119" s="188">
        <v>0</v>
      </c>
      <c r="KH119" s="188">
        <v>1289</v>
      </c>
      <c r="KI119" s="188">
        <v>0</v>
      </c>
      <c r="KJ119" s="188">
        <v>0</v>
      </c>
      <c r="KK119" s="188">
        <v>0</v>
      </c>
      <c r="KM119" s="188">
        <v>0</v>
      </c>
      <c r="KN119" s="188">
        <v>0</v>
      </c>
      <c r="KO119" s="188">
        <v>7223</v>
      </c>
      <c r="KP119" s="188">
        <v>1192</v>
      </c>
      <c r="KQ119" s="188">
        <v>0</v>
      </c>
      <c r="KR119" s="188">
        <v>0</v>
      </c>
      <c r="KS119" s="188">
        <v>1039</v>
      </c>
      <c r="KT119" s="188">
        <v>0</v>
      </c>
      <c r="KU119" s="188">
        <v>0</v>
      </c>
      <c r="KV119" s="188">
        <v>0</v>
      </c>
      <c r="KX119" s="188">
        <v>0</v>
      </c>
      <c r="KY119" s="188">
        <v>0</v>
      </c>
      <c r="KZ119" s="188">
        <v>870</v>
      </c>
      <c r="LA119" s="188">
        <v>724</v>
      </c>
      <c r="LB119" s="188">
        <v>0</v>
      </c>
      <c r="LC119" s="188">
        <v>0</v>
      </c>
      <c r="LD119" s="188">
        <v>1997</v>
      </c>
      <c r="LE119" s="188">
        <v>0</v>
      </c>
      <c r="LF119" s="188">
        <v>0</v>
      </c>
      <c r="LG119" s="188">
        <v>0</v>
      </c>
      <c r="LI119" s="188">
        <v>0</v>
      </c>
      <c r="LJ119" s="188">
        <v>0</v>
      </c>
      <c r="LK119" s="188">
        <v>6595</v>
      </c>
      <c r="LL119" s="188">
        <v>1011</v>
      </c>
      <c r="LM119" s="188">
        <v>0</v>
      </c>
      <c r="LN119" s="188">
        <v>0</v>
      </c>
      <c r="LO119" s="188">
        <v>1063</v>
      </c>
      <c r="LP119" s="188">
        <v>0</v>
      </c>
      <c r="LQ119" s="188">
        <v>0</v>
      </c>
      <c r="LR119" s="188">
        <v>0</v>
      </c>
      <c r="LT119" s="188">
        <v>0</v>
      </c>
      <c r="LU119" s="188">
        <v>0</v>
      </c>
      <c r="LV119" s="188">
        <v>909</v>
      </c>
      <c r="LW119" s="188">
        <v>1392</v>
      </c>
      <c r="LX119" s="188">
        <v>0</v>
      </c>
      <c r="LY119" s="188">
        <v>0</v>
      </c>
      <c r="LZ119" s="188">
        <v>2051</v>
      </c>
      <c r="MA119" s="188">
        <v>0</v>
      </c>
      <c r="MB119" s="188">
        <v>0</v>
      </c>
      <c r="MC119" s="188">
        <v>0</v>
      </c>
    </row>
    <row r="120" spans="2:341">
      <c r="B120" s="208">
        <f t="shared" si="33"/>
        <v>0</v>
      </c>
      <c r="C120" s="208">
        <f t="shared" si="34"/>
        <v>0</v>
      </c>
      <c r="D120" s="208">
        <f t="shared" si="35"/>
        <v>3804.9333333333334</v>
      </c>
      <c r="E120" s="208">
        <f t="shared" si="36"/>
        <v>1337.7</v>
      </c>
      <c r="F120" s="208">
        <f t="shared" si="37"/>
        <v>0</v>
      </c>
      <c r="G120" s="208">
        <f t="shared" si="38"/>
        <v>0</v>
      </c>
      <c r="H120" s="208">
        <f t="shared" si="39"/>
        <v>1399.7333333333333</v>
      </c>
      <c r="I120" s="208">
        <f t="shared" si="40"/>
        <v>0</v>
      </c>
      <c r="J120" s="208">
        <f t="shared" si="41"/>
        <v>0</v>
      </c>
      <c r="K120" s="208">
        <f t="shared" si="42"/>
        <v>0</v>
      </c>
      <c r="M120" s="188">
        <v>0</v>
      </c>
      <c r="N120" s="188">
        <v>0</v>
      </c>
      <c r="O120" s="188">
        <v>1612</v>
      </c>
      <c r="P120" s="188">
        <v>1171</v>
      </c>
      <c r="Q120" s="188">
        <v>0</v>
      </c>
      <c r="R120" s="188">
        <v>0</v>
      </c>
      <c r="S120" s="188">
        <v>1735</v>
      </c>
      <c r="T120" s="188">
        <v>0</v>
      </c>
      <c r="U120" s="188">
        <v>0</v>
      </c>
      <c r="V120" s="188">
        <v>0</v>
      </c>
      <c r="X120" s="188">
        <v>0</v>
      </c>
      <c r="Y120" s="188">
        <v>0</v>
      </c>
      <c r="Z120" s="188">
        <v>1435</v>
      </c>
      <c r="AA120" s="188">
        <v>299</v>
      </c>
      <c r="AB120" s="188">
        <v>0</v>
      </c>
      <c r="AC120" s="188">
        <v>0</v>
      </c>
      <c r="AD120" s="188">
        <v>1175</v>
      </c>
      <c r="AE120" s="188">
        <v>0</v>
      </c>
      <c r="AF120" s="188">
        <v>0</v>
      </c>
      <c r="AG120" s="188">
        <v>0</v>
      </c>
      <c r="AI120" s="188">
        <v>0</v>
      </c>
      <c r="AJ120" s="188">
        <v>0</v>
      </c>
      <c r="AK120" s="188">
        <v>7438</v>
      </c>
      <c r="AL120" s="188">
        <v>1139</v>
      </c>
      <c r="AM120" s="188">
        <v>0</v>
      </c>
      <c r="AN120" s="188">
        <v>0</v>
      </c>
      <c r="AO120" s="188">
        <v>1012</v>
      </c>
      <c r="AP120" s="188">
        <v>0</v>
      </c>
      <c r="AQ120" s="188">
        <v>0</v>
      </c>
      <c r="AR120" s="188">
        <v>0</v>
      </c>
      <c r="AT120" s="188">
        <v>0</v>
      </c>
      <c r="AU120" s="188">
        <v>0</v>
      </c>
      <c r="AV120" s="188">
        <v>1085</v>
      </c>
      <c r="AW120" s="188">
        <v>846</v>
      </c>
      <c r="AX120" s="188">
        <v>0</v>
      </c>
      <c r="AY120" s="188">
        <v>0</v>
      </c>
      <c r="AZ120" s="188">
        <v>1936</v>
      </c>
      <c r="BA120" s="188">
        <v>0</v>
      </c>
      <c r="BB120" s="188">
        <v>0</v>
      </c>
      <c r="BC120" s="188">
        <v>0</v>
      </c>
      <c r="BE120" s="188">
        <v>0</v>
      </c>
      <c r="BF120" s="188">
        <v>0</v>
      </c>
      <c r="BG120" s="188">
        <v>6223</v>
      </c>
      <c r="BH120" s="188">
        <v>2355</v>
      </c>
      <c r="BI120" s="188">
        <v>0</v>
      </c>
      <c r="BJ120" s="188">
        <v>0</v>
      </c>
      <c r="BK120" s="188">
        <v>1411</v>
      </c>
      <c r="BL120" s="188">
        <v>0</v>
      </c>
      <c r="BM120" s="188">
        <v>0</v>
      </c>
      <c r="BN120" s="188">
        <v>0</v>
      </c>
      <c r="BP120" s="188">
        <v>0</v>
      </c>
      <c r="BQ120" s="188">
        <v>0</v>
      </c>
      <c r="BR120" s="188">
        <v>846</v>
      </c>
      <c r="BS120" s="188">
        <v>616</v>
      </c>
      <c r="BT120" s="188">
        <v>0</v>
      </c>
      <c r="BU120" s="188">
        <v>0</v>
      </c>
      <c r="BV120" s="188">
        <v>1989</v>
      </c>
      <c r="BW120" s="188">
        <v>0</v>
      </c>
      <c r="BX120" s="188">
        <v>0</v>
      </c>
      <c r="BY120" s="188">
        <v>0</v>
      </c>
      <c r="CA120" s="188">
        <v>0</v>
      </c>
      <c r="CB120" s="188">
        <v>0</v>
      </c>
      <c r="CC120" s="188">
        <v>7999</v>
      </c>
      <c r="CD120" s="188">
        <v>1338</v>
      </c>
      <c r="CE120" s="188">
        <v>0</v>
      </c>
      <c r="CF120" s="188">
        <v>0</v>
      </c>
      <c r="CG120" s="188">
        <v>1100</v>
      </c>
      <c r="CH120" s="188">
        <v>0</v>
      </c>
      <c r="CI120" s="188">
        <v>0</v>
      </c>
      <c r="CJ120" s="188">
        <v>0</v>
      </c>
      <c r="CL120" s="188">
        <v>0</v>
      </c>
      <c r="CM120" s="188">
        <v>0</v>
      </c>
      <c r="CN120" s="188">
        <v>6684</v>
      </c>
      <c r="CO120" s="188">
        <v>2631</v>
      </c>
      <c r="CP120" s="188">
        <v>0</v>
      </c>
      <c r="CQ120" s="188">
        <v>0</v>
      </c>
      <c r="CR120" s="188">
        <v>1122</v>
      </c>
      <c r="CS120" s="188">
        <v>0</v>
      </c>
      <c r="CT120" s="188">
        <v>0</v>
      </c>
      <c r="CU120" s="188">
        <v>0</v>
      </c>
      <c r="CW120" s="188">
        <v>0</v>
      </c>
      <c r="CX120" s="188">
        <v>0</v>
      </c>
      <c r="CY120" s="188">
        <v>1878</v>
      </c>
      <c r="CZ120" s="188">
        <v>1636</v>
      </c>
      <c r="DA120" s="188">
        <v>0</v>
      </c>
      <c r="DB120" s="188">
        <v>0</v>
      </c>
      <c r="DC120" s="188">
        <v>1583</v>
      </c>
      <c r="DD120" s="188">
        <v>0</v>
      </c>
      <c r="DE120" s="188">
        <v>0</v>
      </c>
      <c r="DF120" s="188">
        <v>0</v>
      </c>
      <c r="DH120" s="188">
        <v>0</v>
      </c>
      <c r="DI120" s="188">
        <v>0</v>
      </c>
      <c r="DJ120" s="188">
        <v>1887</v>
      </c>
      <c r="DK120" s="188">
        <v>915</v>
      </c>
      <c r="DL120" s="188">
        <v>0</v>
      </c>
      <c r="DM120" s="188">
        <v>0</v>
      </c>
      <c r="DN120" s="188">
        <f t="shared" si="43"/>
        <v>0</v>
      </c>
      <c r="DO120" s="188">
        <v>0</v>
      </c>
      <c r="DP120" s="188">
        <v>0</v>
      </c>
      <c r="DQ120" s="188">
        <v>0</v>
      </c>
      <c r="DS120" s="188">
        <v>0</v>
      </c>
      <c r="DT120" s="188">
        <v>0</v>
      </c>
      <c r="DU120" s="188">
        <v>1173</v>
      </c>
      <c r="DV120" s="188">
        <v>993</v>
      </c>
      <c r="DW120" s="188">
        <v>0</v>
      </c>
      <c r="DX120" s="188">
        <v>0</v>
      </c>
      <c r="DY120" s="188">
        <v>1267</v>
      </c>
      <c r="DZ120" s="188">
        <v>0</v>
      </c>
      <c r="EA120" s="188">
        <v>0</v>
      </c>
      <c r="EB120" s="188">
        <v>0</v>
      </c>
      <c r="ED120" s="188">
        <v>0</v>
      </c>
      <c r="EE120" s="188">
        <v>0</v>
      </c>
      <c r="EF120" s="188">
        <v>1225</v>
      </c>
      <c r="EG120" s="188">
        <v>660</v>
      </c>
      <c r="EH120" s="188">
        <v>0</v>
      </c>
      <c r="EI120" s="188">
        <v>0</v>
      </c>
      <c r="EJ120" s="188">
        <v>1717</v>
      </c>
      <c r="EK120" s="188">
        <v>0</v>
      </c>
      <c r="EL120" s="188">
        <v>0</v>
      </c>
      <c r="EM120" s="188">
        <v>0</v>
      </c>
      <c r="EO120" s="188">
        <v>0</v>
      </c>
      <c r="EP120" s="188">
        <v>0</v>
      </c>
      <c r="EQ120" s="188">
        <v>4893</v>
      </c>
      <c r="ER120" s="188">
        <v>966</v>
      </c>
      <c r="ES120" s="188">
        <v>0</v>
      </c>
      <c r="ET120" s="188">
        <v>0</v>
      </c>
      <c r="EU120" s="188">
        <v>1374</v>
      </c>
      <c r="EV120" s="188">
        <v>0</v>
      </c>
      <c r="EW120" s="188">
        <v>0</v>
      </c>
      <c r="EX120" s="188">
        <v>0</v>
      </c>
      <c r="EZ120" s="188">
        <v>0</v>
      </c>
      <c r="FA120" s="188">
        <v>0</v>
      </c>
      <c r="FB120" s="188">
        <v>4763</v>
      </c>
      <c r="FC120" s="188">
        <v>1696</v>
      </c>
      <c r="FD120" s="188">
        <v>0</v>
      </c>
      <c r="FE120" s="188">
        <v>0</v>
      </c>
      <c r="FF120" s="188">
        <v>1084</v>
      </c>
      <c r="FG120" s="188">
        <v>0</v>
      </c>
      <c r="FH120" s="188">
        <v>0</v>
      </c>
      <c r="FI120" s="188">
        <v>0</v>
      </c>
      <c r="FK120" s="188">
        <v>0</v>
      </c>
      <c r="FL120" s="188">
        <v>0</v>
      </c>
      <c r="FM120" s="188">
        <v>6209</v>
      </c>
      <c r="FN120" s="188">
        <v>2509</v>
      </c>
      <c r="FO120" s="188">
        <v>0</v>
      </c>
      <c r="FP120" s="188">
        <v>0</v>
      </c>
      <c r="FQ120" s="188">
        <v>1130</v>
      </c>
      <c r="FR120" s="188">
        <v>0</v>
      </c>
      <c r="FS120" s="188">
        <v>0</v>
      </c>
      <c r="FT120" s="188">
        <v>0</v>
      </c>
      <c r="FV120" s="188">
        <v>0</v>
      </c>
      <c r="FW120" s="188">
        <v>0</v>
      </c>
      <c r="FX120" s="188">
        <v>1883</v>
      </c>
      <c r="FY120" s="188">
        <v>1653</v>
      </c>
      <c r="FZ120" s="188">
        <v>0</v>
      </c>
      <c r="GA120" s="188">
        <v>0</v>
      </c>
      <c r="GB120" s="188">
        <v>1499</v>
      </c>
      <c r="GC120" s="188">
        <v>0</v>
      </c>
      <c r="GD120" s="188">
        <v>0</v>
      </c>
      <c r="GE120" s="188">
        <v>0</v>
      </c>
      <c r="GG120" s="188">
        <v>0</v>
      </c>
      <c r="GH120" s="188">
        <v>0</v>
      </c>
      <c r="GI120" s="188">
        <v>7216</v>
      </c>
      <c r="GJ120" s="188">
        <v>883</v>
      </c>
      <c r="GK120" s="188">
        <v>0</v>
      </c>
      <c r="GL120" s="188">
        <v>0</v>
      </c>
      <c r="GM120" s="188">
        <v>1296</v>
      </c>
      <c r="GN120" s="188">
        <v>0</v>
      </c>
      <c r="GO120" s="188">
        <v>0</v>
      </c>
      <c r="GP120" s="188">
        <v>0</v>
      </c>
      <c r="GR120" s="188">
        <v>0</v>
      </c>
      <c r="GS120" s="188">
        <v>0</v>
      </c>
      <c r="GT120" s="188">
        <v>1953</v>
      </c>
      <c r="GU120" s="188">
        <v>1193</v>
      </c>
      <c r="GV120" s="188">
        <v>0</v>
      </c>
      <c r="GW120" s="188">
        <v>0</v>
      </c>
      <c r="GX120" s="188">
        <v>1417</v>
      </c>
      <c r="GY120" s="188">
        <v>0</v>
      </c>
      <c r="GZ120" s="188">
        <v>0</v>
      </c>
      <c r="HA120" s="188">
        <v>0</v>
      </c>
      <c r="HC120" s="188">
        <v>0</v>
      </c>
      <c r="HD120" s="188">
        <v>0</v>
      </c>
      <c r="HE120" s="188">
        <v>1362</v>
      </c>
      <c r="HF120" s="188">
        <v>1263</v>
      </c>
      <c r="HG120" s="188">
        <v>0</v>
      </c>
      <c r="HH120" s="188">
        <v>0</v>
      </c>
      <c r="HI120" s="188">
        <v>1506</v>
      </c>
      <c r="HJ120" s="188">
        <v>0</v>
      </c>
      <c r="HK120" s="188">
        <v>0</v>
      </c>
      <c r="HL120" s="188">
        <v>0</v>
      </c>
      <c r="HN120" s="188">
        <v>0</v>
      </c>
      <c r="HO120" s="188">
        <v>0</v>
      </c>
      <c r="HP120" s="188">
        <v>1275</v>
      </c>
      <c r="HQ120" s="188">
        <v>413</v>
      </c>
      <c r="HR120" s="188">
        <v>0</v>
      </c>
      <c r="HS120" s="188">
        <v>0</v>
      </c>
      <c r="HT120" s="188">
        <v>1750</v>
      </c>
      <c r="HU120" s="188">
        <v>0</v>
      </c>
      <c r="HV120" s="188">
        <v>0</v>
      </c>
      <c r="HW120" s="188">
        <v>0</v>
      </c>
      <c r="HY120" s="188">
        <v>0</v>
      </c>
      <c r="HZ120" s="188">
        <v>0</v>
      </c>
      <c r="IA120" s="188">
        <v>6170</v>
      </c>
      <c r="IB120" s="188">
        <v>2169</v>
      </c>
      <c r="IC120" s="188">
        <v>0</v>
      </c>
      <c r="ID120" s="188">
        <v>0</v>
      </c>
      <c r="IE120" s="188">
        <v>1400</v>
      </c>
      <c r="IF120" s="188">
        <v>0</v>
      </c>
      <c r="IG120" s="188">
        <v>0</v>
      </c>
      <c r="IH120" s="188">
        <v>0</v>
      </c>
      <c r="IJ120" s="188">
        <v>0</v>
      </c>
      <c r="IK120" s="188">
        <v>0</v>
      </c>
      <c r="IL120" s="188">
        <v>862</v>
      </c>
      <c r="IM120" s="188">
        <v>1142</v>
      </c>
      <c r="IN120" s="188">
        <v>0</v>
      </c>
      <c r="IO120" s="188">
        <v>0</v>
      </c>
      <c r="IP120" s="188">
        <v>1791</v>
      </c>
      <c r="IQ120" s="188">
        <v>0</v>
      </c>
      <c r="IR120" s="188">
        <v>0</v>
      </c>
      <c r="IS120" s="188">
        <v>0</v>
      </c>
      <c r="IU120" s="188">
        <v>0</v>
      </c>
      <c r="IV120" s="188">
        <v>0</v>
      </c>
      <c r="IW120" s="188">
        <v>6682</v>
      </c>
      <c r="IX120" s="188">
        <v>1760</v>
      </c>
      <c r="IY120" s="188">
        <v>0</v>
      </c>
      <c r="IZ120" s="188">
        <v>0</v>
      </c>
      <c r="JA120" s="188">
        <v>1396</v>
      </c>
      <c r="JB120" s="188">
        <v>0</v>
      </c>
      <c r="JC120" s="188">
        <v>0</v>
      </c>
      <c r="JD120" s="188">
        <v>0</v>
      </c>
      <c r="JF120" s="188">
        <v>0</v>
      </c>
      <c r="JG120" s="188">
        <v>0</v>
      </c>
      <c r="JH120" s="188">
        <v>6717</v>
      </c>
      <c r="JI120" s="188">
        <v>3198</v>
      </c>
      <c r="JJ120" s="188">
        <v>0</v>
      </c>
      <c r="JK120" s="188">
        <v>0</v>
      </c>
      <c r="JL120" s="188">
        <v>1110</v>
      </c>
      <c r="JM120" s="188">
        <v>0</v>
      </c>
      <c r="JN120" s="188">
        <v>0</v>
      </c>
      <c r="JO120" s="188">
        <v>0</v>
      </c>
      <c r="JQ120" s="188">
        <v>0</v>
      </c>
      <c r="JR120" s="188">
        <v>0</v>
      </c>
      <c r="JS120" s="188">
        <v>989</v>
      </c>
      <c r="JT120" s="188">
        <v>965</v>
      </c>
      <c r="JU120" s="188">
        <v>0</v>
      </c>
      <c r="JV120" s="188">
        <v>0</v>
      </c>
      <c r="JW120" s="188">
        <v>1798</v>
      </c>
      <c r="JX120" s="188">
        <v>0</v>
      </c>
      <c r="JY120" s="188">
        <v>0</v>
      </c>
      <c r="JZ120" s="188">
        <v>0</v>
      </c>
      <c r="KB120" s="188">
        <v>0</v>
      </c>
      <c r="KC120" s="188">
        <v>0</v>
      </c>
      <c r="KD120" s="188">
        <v>8090</v>
      </c>
      <c r="KE120" s="188">
        <v>1489</v>
      </c>
      <c r="KF120" s="188">
        <v>0</v>
      </c>
      <c r="KG120" s="188">
        <v>0</v>
      </c>
      <c r="KH120" s="188">
        <v>1289</v>
      </c>
      <c r="KI120" s="188">
        <v>0</v>
      </c>
      <c r="KJ120" s="188">
        <v>0</v>
      </c>
      <c r="KK120" s="188">
        <v>0</v>
      </c>
      <c r="KM120" s="188">
        <v>0</v>
      </c>
      <c r="KN120" s="188">
        <v>0</v>
      </c>
      <c r="KO120" s="188">
        <v>7216</v>
      </c>
      <c r="KP120" s="188">
        <v>1159</v>
      </c>
      <c r="KQ120" s="188">
        <v>0</v>
      </c>
      <c r="KR120" s="188">
        <v>0</v>
      </c>
      <c r="KS120" s="188">
        <v>1039</v>
      </c>
      <c r="KT120" s="188">
        <v>0</v>
      </c>
      <c r="KU120" s="188">
        <v>0</v>
      </c>
      <c r="KV120" s="188">
        <v>0</v>
      </c>
      <c r="KX120" s="188">
        <v>0</v>
      </c>
      <c r="KY120" s="188">
        <v>0</v>
      </c>
      <c r="KZ120" s="188">
        <v>878</v>
      </c>
      <c r="LA120" s="188">
        <v>717</v>
      </c>
      <c r="LB120" s="188">
        <v>0</v>
      </c>
      <c r="LC120" s="188">
        <v>0</v>
      </c>
      <c r="LD120" s="188">
        <v>1980</v>
      </c>
      <c r="LE120" s="188">
        <v>0</v>
      </c>
      <c r="LF120" s="188">
        <v>0</v>
      </c>
      <c r="LG120" s="188">
        <v>0</v>
      </c>
      <c r="LI120" s="188">
        <v>0</v>
      </c>
      <c r="LJ120" s="188">
        <v>0</v>
      </c>
      <c r="LK120" s="188">
        <v>6597</v>
      </c>
      <c r="LL120" s="188">
        <v>991</v>
      </c>
      <c r="LM120" s="188">
        <v>0</v>
      </c>
      <c r="LN120" s="188">
        <v>0</v>
      </c>
      <c r="LO120" s="188">
        <v>1063</v>
      </c>
      <c r="LP120" s="188">
        <v>0</v>
      </c>
      <c r="LQ120" s="188">
        <v>0</v>
      </c>
      <c r="LR120" s="188">
        <v>0</v>
      </c>
      <c r="LT120" s="188">
        <v>0</v>
      </c>
      <c r="LU120" s="188">
        <v>0</v>
      </c>
      <c r="LV120" s="188">
        <v>908</v>
      </c>
      <c r="LW120" s="188">
        <v>1366</v>
      </c>
      <c r="LX120" s="188">
        <v>0</v>
      </c>
      <c r="LY120" s="188">
        <v>0</v>
      </c>
      <c r="LZ120" s="188">
        <v>2023</v>
      </c>
      <c r="MA120" s="188">
        <v>0</v>
      </c>
      <c r="MB120" s="188">
        <v>0</v>
      </c>
      <c r="MC120" s="188">
        <v>0</v>
      </c>
    </row>
    <row r="121" spans="2:341">
      <c r="B121" s="208">
        <f t="shared" si="33"/>
        <v>0</v>
      </c>
      <c r="C121" s="208">
        <f t="shared" si="34"/>
        <v>0</v>
      </c>
      <c r="D121" s="208">
        <f t="shared" si="35"/>
        <v>3789.4</v>
      </c>
      <c r="E121" s="208">
        <f t="shared" si="36"/>
        <v>1343.2333333333333</v>
      </c>
      <c r="F121" s="208">
        <f t="shared" si="37"/>
        <v>0</v>
      </c>
      <c r="G121" s="208">
        <f t="shared" si="38"/>
        <v>0</v>
      </c>
      <c r="H121" s="208">
        <f t="shared" si="39"/>
        <v>1401.3</v>
      </c>
      <c r="I121" s="208">
        <f t="shared" si="40"/>
        <v>0</v>
      </c>
      <c r="J121" s="208">
        <f t="shared" si="41"/>
        <v>0</v>
      </c>
      <c r="K121" s="208">
        <f t="shared" si="42"/>
        <v>0</v>
      </c>
      <c r="M121" s="188">
        <v>0</v>
      </c>
      <c r="N121" s="188">
        <v>0</v>
      </c>
      <c r="O121" s="188">
        <v>1572</v>
      </c>
      <c r="P121" s="188">
        <v>1164</v>
      </c>
      <c r="Q121" s="188">
        <v>0</v>
      </c>
      <c r="R121" s="188">
        <v>0</v>
      </c>
      <c r="S121" s="188">
        <v>1748</v>
      </c>
      <c r="T121" s="188">
        <v>0</v>
      </c>
      <c r="U121" s="188">
        <v>0</v>
      </c>
      <c r="V121" s="188">
        <v>0</v>
      </c>
      <c r="X121" s="188">
        <v>0</v>
      </c>
      <c r="Y121" s="188">
        <v>0</v>
      </c>
      <c r="Z121" s="188">
        <v>1398</v>
      </c>
      <c r="AA121" s="188">
        <v>280</v>
      </c>
      <c r="AB121" s="188">
        <v>0</v>
      </c>
      <c r="AC121" s="188">
        <v>0</v>
      </c>
      <c r="AD121" s="188">
        <v>1215</v>
      </c>
      <c r="AE121" s="188">
        <v>0</v>
      </c>
      <c r="AF121" s="188">
        <v>0</v>
      </c>
      <c r="AG121" s="188">
        <v>0</v>
      </c>
      <c r="AI121" s="188">
        <v>0</v>
      </c>
      <c r="AJ121" s="188">
        <v>0</v>
      </c>
      <c r="AK121" s="188">
        <v>7301</v>
      </c>
      <c r="AL121" s="188">
        <v>1138</v>
      </c>
      <c r="AM121" s="188">
        <v>0</v>
      </c>
      <c r="AN121" s="188">
        <v>0</v>
      </c>
      <c r="AO121" s="188">
        <v>1014</v>
      </c>
      <c r="AP121" s="188">
        <v>0</v>
      </c>
      <c r="AQ121" s="188">
        <v>0</v>
      </c>
      <c r="AR121" s="188">
        <v>0</v>
      </c>
      <c r="AT121" s="188">
        <v>0</v>
      </c>
      <c r="AU121" s="188">
        <v>0</v>
      </c>
      <c r="AV121" s="188">
        <v>1052</v>
      </c>
      <c r="AW121" s="188">
        <v>855</v>
      </c>
      <c r="AX121" s="188">
        <v>0</v>
      </c>
      <c r="AY121" s="188">
        <v>0</v>
      </c>
      <c r="AZ121" s="188">
        <v>1889</v>
      </c>
      <c r="BA121" s="188">
        <v>0</v>
      </c>
      <c r="BB121" s="188">
        <v>0</v>
      </c>
      <c r="BC121" s="188">
        <v>0</v>
      </c>
      <c r="BE121" s="188">
        <v>0</v>
      </c>
      <c r="BF121" s="188">
        <v>0</v>
      </c>
      <c r="BG121" s="188">
        <v>6299</v>
      </c>
      <c r="BH121" s="188">
        <v>2426</v>
      </c>
      <c r="BI121" s="188">
        <v>0</v>
      </c>
      <c r="BJ121" s="188">
        <v>0</v>
      </c>
      <c r="BK121" s="188">
        <v>1419</v>
      </c>
      <c r="BL121" s="188">
        <v>0</v>
      </c>
      <c r="BM121" s="188">
        <v>0</v>
      </c>
      <c r="BN121" s="188">
        <v>0</v>
      </c>
      <c r="BP121" s="188">
        <v>0</v>
      </c>
      <c r="BQ121" s="188">
        <v>0</v>
      </c>
      <c r="BR121" s="188">
        <v>851</v>
      </c>
      <c r="BS121" s="188">
        <v>611</v>
      </c>
      <c r="BT121" s="188">
        <v>0</v>
      </c>
      <c r="BU121" s="188">
        <v>0</v>
      </c>
      <c r="BV121" s="188">
        <v>1972</v>
      </c>
      <c r="BW121" s="188">
        <v>0</v>
      </c>
      <c r="BX121" s="188">
        <v>0</v>
      </c>
      <c r="BY121" s="188">
        <v>0</v>
      </c>
      <c r="CA121" s="188">
        <v>0</v>
      </c>
      <c r="CB121" s="188">
        <v>0</v>
      </c>
      <c r="CC121" s="188">
        <v>7847</v>
      </c>
      <c r="CD121" s="188">
        <v>1330</v>
      </c>
      <c r="CE121" s="188">
        <v>0</v>
      </c>
      <c r="CF121" s="188">
        <v>0</v>
      </c>
      <c r="CG121" s="188">
        <v>1099</v>
      </c>
      <c r="CH121" s="188">
        <v>0</v>
      </c>
      <c r="CI121" s="188">
        <v>0</v>
      </c>
      <c r="CJ121" s="188">
        <v>0</v>
      </c>
      <c r="CL121" s="188">
        <v>0</v>
      </c>
      <c r="CM121" s="188">
        <v>0</v>
      </c>
      <c r="CN121" s="188">
        <v>6717</v>
      </c>
      <c r="CO121" s="188">
        <v>2605</v>
      </c>
      <c r="CP121" s="188">
        <v>0</v>
      </c>
      <c r="CQ121" s="188">
        <v>0</v>
      </c>
      <c r="CR121" s="188">
        <v>1128</v>
      </c>
      <c r="CS121" s="188">
        <v>0</v>
      </c>
      <c r="CT121" s="188">
        <v>0</v>
      </c>
      <c r="CU121" s="188">
        <v>0</v>
      </c>
      <c r="CW121" s="188">
        <v>0</v>
      </c>
      <c r="CX121" s="188">
        <v>0</v>
      </c>
      <c r="CY121" s="188">
        <v>1977</v>
      </c>
      <c r="CZ121" s="188">
        <v>1674</v>
      </c>
      <c r="DA121" s="188">
        <v>0</v>
      </c>
      <c r="DB121" s="188">
        <v>0</v>
      </c>
      <c r="DC121" s="188">
        <v>1577</v>
      </c>
      <c r="DD121" s="188">
        <v>0</v>
      </c>
      <c r="DE121" s="188">
        <v>0</v>
      </c>
      <c r="DF121" s="188">
        <v>0</v>
      </c>
      <c r="DH121" s="188">
        <v>0</v>
      </c>
      <c r="DI121" s="188">
        <v>0</v>
      </c>
      <c r="DJ121" s="188">
        <v>1917</v>
      </c>
      <c r="DK121" s="188">
        <v>946</v>
      </c>
      <c r="DL121" s="188">
        <v>0</v>
      </c>
      <c r="DM121" s="188">
        <v>0</v>
      </c>
      <c r="DN121" s="188">
        <f t="shared" si="43"/>
        <v>0</v>
      </c>
      <c r="DO121" s="188">
        <v>0</v>
      </c>
      <c r="DP121" s="188">
        <v>0</v>
      </c>
      <c r="DQ121" s="188">
        <v>0</v>
      </c>
      <c r="DS121" s="188">
        <v>0</v>
      </c>
      <c r="DT121" s="188">
        <v>0</v>
      </c>
      <c r="DU121" s="188">
        <v>1120</v>
      </c>
      <c r="DV121" s="188">
        <v>988</v>
      </c>
      <c r="DW121" s="188">
        <v>0</v>
      </c>
      <c r="DX121" s="188">
        <v>0</v>
      </c>
      <c r="DY121" s="188">
        <v>1311</v>
      </c>
      <c r="DZ121" s="188">
        <v>0</v>
      </c>
      <c r="EA121" s="188">
        <v>0</v>
      </c>
      <c r="EB121" s="188">
        <v>0</v>
      </c>
      <c r="ED121" s="188">
        <v>0</v>
      </c>
      <c r="EE121" s="188">
        <v>0</v>
      </c>
      <c r="EF121" s="188">
        <v>1173</v>
      </c>
      <c r="EG121" s="188">
        <v>623</v>
      </c>
      <c r="EH121" s="188">
        <v>0</v>
      </c>
      <c r="EI121" s="188">
        <v>0</v>
      </c>
      <c r="EJ121" s="188">
        <v>1739</v>
      </c>
      <c r="EK121" s="188">
        <v>0</v>
      </c>
      <c r="EL121" s="188">
        <v>0</v>
      </c>
      <c r="EM121" s="188">
        <v>0</v>
      </c>
      <c r="EO121" s="188">
        <v>0</v>
      </c>
      <c r="EP121" s="188">
        <v>0</v>
      </c>
      <c r="EQ121" s="188">
        <v>4958</v>
      </c>
      <c r="ER121" s="188">
        <v>957</v>
      </c>
      <c r="ES121" s="188">
        <v>0</v>
      </c>
      <c r="ET121" s="188">
        <v>0</v>
      </c>
      <c r="EU121" s="188">
        <v>1379</v>
      </c>
      <c r="EV121" s="188">
        <v>0</v>
      </c>
      <c r="EW121" s="188">
        <v>0</v>
      </c>
      <c r="EX121" s="188">
        <v>0</v>
      </c>
      <c r="EZ121" s="188">
        <v>0</v>
      </c>
      <c r="FA121" s="188">
        <v>0</v>
      </c>
      <c r="FB121" s="188">
        <v>4814</v>
      </c>
      <c r="FC121" s="188">
        <v>1718</v>
      </c>
      <c r="FD121" s="188">
        <v>0</v>
      </c>
      <c r="FE121" s="188">
        <v>0</v>
      </c>
      <c r="FF121" s="188">
        <v>1079</v>
      </c>
      <c r="FG121" s="188">
        <v>0</v>
      </c>
      <c r="FH121" s="188">
        <v>0</v>
      </c>
      <c r="FI121" s="188">
        <v>0</v>
      </c>
      <c r="FK121" s="188">
        <v>0</v>
      </c>
      <c r="FL121" s="188">
        <v>0</v>
      </c>
      <c r="FM121" s="188">
        <v>6201</v>
      </c>
      <c r="FN121" s="188">
        <v>2507</v>
      </c>
      <c r="FO121" s="188">
        <v>0</v>
      </c>
      <c r="FP121" s="188">
        <v>0</v>
      </c>
      <c r="FQ121" s="188">
        <v>1134</v>
      </c>
      <c r="FR121" s="188">
        <v>0</v>
      </c>
      <c r="FS121" s="188">
        <v>0</v>
      </c>
      <c r="FT121" s="188">
        <v>0</v>
      </c>
      <c r="FV121" s="188">
        <v>0</v>
      </c>
      <c r="FW121" s="188">
        <v>0</v>
      </c>
      <c r="FX121" s="188">
        <v>1891</v>
      </c>
      <c r="FY121" s="188">
        <v>1652</v>
      </c>
      <c r="FZ121" s="188">
        <v>0</v>
      </c>
      <c r="GA121" s="188">
        <v>0</v>
      </c>
      <c r="GB121" s="188">
        <v>1517</v>
      </c>
      <c r="GC121" s="188">
        <v>0</v>
      </c>
      <c r="GD121" s="188">
        <v>0</v>
      </c>
      <c r="GE121" s="188">
        <v>0</v>
      </c>
      <c r="GG121" s="188">
        <v>0</v>
      </c>
      <c r="GH121" s="188">
        <v>0</v>
      </c>
      <c r="GI121" s="188">
        <v>7262</v>
      </c>
      <c r="GJ121" s="188">
        <v>970</v>
      </c>
      <c r="GK121" s="188">
        <v>0</v>
      </c>
      <c r="GL121" s="188">
        <v>0</v>
      </c>
      <c r="GM121" s="188">
        <v>1287</v>
      </c>
      <c r="GN121" s="188">
        <v>0</v>
      </c>
      <c r="GO121" s="188">
        <v>0</v>
      </c>
      <c r="GP121" s="188">
        <v>0</v>
      </c>
      <c r="GR121" s="188">
        <v>0</v>
      </c>
      <c r="GS121" s="188">
        <v>0</v>
      </c>
      <c r="GT121" s="188">
        <v>1983</v>
      </c>
      <c r="GU121" s="188">
        <v>1192</v>
      </c>
      <c r="GV121" s="188">
        <v>0</v>
      </c>
      <c r="GW121" s="188">
        <v>0</v>
      </c>
      <c r="GX121" s="188">
        <v>1420</v>
      </c>
      <c r="GY121" s="188">
        <v>0</v>
      </c>
      <c r="GZ121" s="188">
        <v>0</v>
      </c>
      <c r="HA121" s="188">
        <v>0</v>
      </c>
      <c r="HC121" s="188">
        <v>0</v>
      </c>
      <c r="HD121" s="188">
        <v>0</v>
      </c>
      <c r="HE121" s="188">
        <v>1340</v>
      </c>
      <c r="HF121" s="188">
        <v>1272</v>
      </c>
      <c r="HG121" s="188">
        <v>0</v>
      </c>
      <c r="HH121" s="188">
        <v>0</v>
      </c>
      <c r="HI121" s="188">
        <v>1490</v>
      </c>
      <c r="HJ121" s="188">
        <v>0</v>
      </c>
      <c r="HK121" s="188">
        <v>0</v>
      </c>
      <c r="HL121" s="188">
        <v>0</v>
      </c>
      <c r="HN121" s="188">
        <v>0</v>
      </c>
      <c r="HO121" s="188">
        <v>0</v>
      </c>
      <c r="HP121" s="188">
        <v>1139</v>
      </c>
      <c r="HQ121" s="188">
        <v>343</v>
      </c>
      <c r="HR121" s="188">
        <v>0</v>
      </c>
      <c r="HS121" s="188">
        <v>0</v>
      </c>
      <c r="HT121" s="188">
        <v>1753</v>
      </c>
      <c r="HU121" s="188">
        <v>0</v>
      </c>
      <c r="HV121" s="188">
        <v>0</v>
      </c>
      <c r="HW121" s="188">
        <v>0</v>
      </c>
      <c r="HY121" s="188">
        <v>0</v>
      </c>
      <c r="HZ121" s="188">
        <v>0</v>
      </c>
      <c r="IA121" s="188">
        <v>6153</v>
      </c>
      <c r="IB121" s="188">
        <v>2182</v>
      </c>
      <c r="IC121" s="188">
        <v>0</v>
      </c>
      <c r="ID121" s="188">
        <v>0</v>
      </c>
      <c r="IE121" s="188">
        <v>1406</v>
      </c>
      <c r="IF121" s="188">
        <v>0</v>
      </c>
      <c r="IG121" s="188">
        <v>0</v>
      </c>
      <c r="IH121" s="188">
        <v>0</v>
      </c>
      <c r="IJ121" s="188">
        <v>0</v>
      </c>
      <c r="IK121" s="188">
        <v>0</v>
      </c>
      <c r="IL121" s="188">
        <v>858</v>
      </c>
      <c r="IM121" s="188">
        <v>1164</v>
      </c>
      <c r="IN121" s="188">
        <v>0</v>
      </c>
      <c r="IO121" s="188">
        <v>0</v>
      </c>
      <c r="IP121" s="188">
        <v>1788</v>
      </c>
      <c r="IQ121" s="188">
        <v>0</v>
      </c>
      <c r="IR121" s="188">
        <v>0</v>
      </c>
      <c r="IS121" s="188">
        <v>0</v>
      </c>
      <c r="IU121" s="188">
        <v>0</v>
      </c>
      <c r="IV121" s="188">
        <v>0</v>
      </c>
      <c r="IW121" s="188">
        <v>6699</v>
      </c>
      <c r="IX121" s="188">
        <v>1722</v>
      </c>
      <c r="IY121" s="188">
        <v>0</v>
      </c>
      <c r="IZ121" s="188">
        <v>0</v>
      </c>
      <c r="JA121" s="188">
        <v>1399</v>
      </c>
      <c r="JB121" s="188">
        <v>0</v>
      </c>
      <c r="JC121" s="188">
        <v>0</v>
      </c>
      <c r="JD121" s="188">
        <v>0</v>
      </c>
      <c r="JF121" s="188">
        <v>0</v>
      </c>
      <c r="JG121" s="188">
        <v>0</v>
      </c>
      <c r="JH121" s="188">
        <v>6674</v>
      </c>
      <c r="JI121" s="188">
        <v>3244</v>
      </c>
      <c r="JJ121" s="188">
        <v>0</v>
      </c>
      <c r="JK121" s="188">
        <v>0</v>
      </c>
      <c r="JL121" s="188">
        <v>1116</v>
      </c>
      <c r="JM121" s="188">
        <v>0</v>
      </c>
      <c r="JN121" s="188">
        <v>0</v>
      </c>
      <c r="JO121" s="188">
        <v>0</v>
      </c>
      <c r="JQ121" s="188">
        <v>0</v>
      </c>
      <c r="JR121" s="188">
        <v>0</v>
      </c>
      <c r="JS121" s="188">
        <v>944</v>
      </c>
      <c r="JT121" s="188">
        <v>1010</v>
      </c>
      <c r="JU121" s="188">
        <v>0</v>
      </c>
      <c r="JV121" s="188">
        <v>0</v>
      </c>
      <c r="JW121" s="188">
        <v>1794</v>
      </c>
      <c r="JX121" s="188">
        <v>0</v>
      </c>
      <c r="JY121" s="188">
        <v>0</v>
      </c>
      <c r="JZ121" s="188">
        <v>0</v>
      </c>
      <c r="KB121" s="188">
        <v>0</v>
      </c>
      <c r="KC121" s="188">
        <v>0</v>
      </c>
      <c r="KD121" s="188">
        <v>7971</v>
      </c>
      <c r="KE121" s="188">
        <v>1534</v>
      </c>
      <c r="KF121" s="188">
        <v>0</v>
      </c>
      <c r="KG121" s="188">
        <v>0</v>
      </c>
      <c r="KH121" s="188">
        <v>1290</v>
      </c>
      <c r="KI121" s="188">
        <v>0</v>
      </c>
      <c r="KJ121" s="188">
        <v>0</v>
      </c>
      <c r="KK121" s="188">
        <v>0</v>
      </c>
      <c r="KM121" s="188">
        <v>0</v>
      </c>
      <c r="KN121" s="188">
        <v>0</v>
      </c>
      <c r="KO121" s="188">
        <v>7230</v>
      </c>
      <c r="KP121" s="188">
        <v>1197</v>
      </c>
      <c r="KQ121" s="188">
        <v>0</v>
      </c>
      <c r="KR121" s="188">
        <v>0</v>
      </c>
      <c r="KS121" s="188">
        <v>1044</v>
      </c>
      <c r="KT121" s="188">
        <v>0</v>
      </c>
      <c r="KU121" s="188">
        <v>0</v>
      </c>
      <c r="KV121" s="188">
        <v>0</v>
      </c>
      <c r="KX121" s="188">
        <v>0</v>
      </c>
      <c r="KY121" s="188">
        <v>0</v>
      </c>
      <c r="KZ121" s="188">
        <v>850</v>
      </c>
      <c r="LA121" s="188">
        <v>645</v>
      </c>
      <c r="LB121" s="188">
        <v>0</v>
      </c>
      <c r="LC121" s="188">
        <v>0</v>
      </c>
      <c r="LD121" s="188">
        <v>1969</v>
      </c>
      <c r="LE121" s="188">
        <v>0</v>
      </c>
      <c r="LF121" s="188">
        <v>0</v>
      </c>
      <c r="LG121" s="188">
        <v>0</v>
      </c>
      <c r="LI121" s="188">
        <v>0</v>
      </c>
      <c r="LJ121" s="188">
        <v>0</v>
      </c>
      <c r="LK121" s="188">
        <v>6600</v>
      </c>
      <c r="LL121" s="188">
        <v>991</v>
      </c>
      <c r="LM121" s="188">
        <v>0</v>
      </c>
      <c r="LN121" s="188">
        <v>0</v>
      </c>
      <c r="LO121" s="188">
        <v>1064</v>
      </c>
      <c r="LP121" s="188">
        <v>0</v>
      </c>
      <c r="LQ121" s="188">
        <v>0</v>
      </c>
      <c r="LR121" s="188">
        <v>0</v>
      </c>
      <c r="LT121" s="188">
        <v>0</v>
      </c>
      <c r="LU121" s="188">
        <v>0</v>
      </c>
      <c r="LV121" s="188">
        <v>891</v>
      </c>
      <c r="LW121" s="188">
        <v>1357</v>
      </c>
      <c r="LX121" s="188">
        <v>0</v>
      </c>
      <c r="LY121" s="188">
        <v>0</v>
      </c>
      <c r="LZ121" s="188">
        <v>1999</v>
      </c>
      <c r="MA121" s="188">
        <v>0</v>
      </c>
      <c r="MB121" s="188">
        <v>0</v>
      </c>
      <c r="MC121" s="188">
        <v>0</v>
      </c>
    </row>
    <row r="122" spans="2:341">
      <c r="B122" s="208">
        <f t="shared" si="33"/>
        <v>0</v>
      </c>
      <c r="C122" s="208">
        <f t="shared" si="34"/>
        <v>0</v>
      </c>
      <c r="D122" s="208">
        <f t="shared" si="35"/>
        <v>3806.1</v>
      </c>
      <c r="E122" s="208">
        <f t="shared" si="36"/>
        <v>1362.8333333333333</v>
      </c>
      <c r="F122" s="208">
        <f t="shared" si="37"/>
        <v>0</v>
      </c>
      <c r="G122" s="208">
        <f t="shared" si="38"/>
        <v>0</v>
      </c>
      <c r="H122" s="208">
        <f t="shared" si="39"/>
        <v>1394.9666666666667</v>
      </c>
      <c r="I122" s="208">
        <f t="shared" si="40"/>
        <v>0</v>
      </c>
      <c r="J122" s="208">
        <f t="shared" si="41"/>
        <v>0</v>
      </c>
      <c r="K122" s="208">
        <f t="shared" si="42"/>
        <v>0</v>
      </c>
      <c r="M122" s="188">
        <v>0</v>
      </c>
      <c r="N122" s="188">
        <v>0</v>
      </c>
      <c r="O122" s="188">
        <v>1555</v>
      </c>
      <c r="P122" s="188">
        <v>1190</v>
      </c>
      <c r="Q122" s="188">
        <v>0</v>
      </c>
      <c r="R122" s="188">
        <v>0</v>
      </c>
      <c r="S122" s="188">
        <v>1737</v>
      </c>
      <c r="T122" s="188">
        <v>0</v>
      </c>
      <c r="U122" s="188">
        <v>0</v>
      </c>
      <c r="V122" s="188">
        <v>0</v>
      </c>
      <c r="X122" s="188">
        <v>0</v>
      </c>
      <c r="Y122" s="188">
        <v>0</v>
      </c>
      <c r="Z122" s="188">
        <v>1419</v>
      </c>
      <c r="AA122" s="188">
        <v>296</v>
      </c>
      <c r="AB122" s="188">
        <v>0</v>
      </c>
      <c r="AC122" s="188">
        <v>0</v>
      </c>
      <c r="AD122" s="188">
        <v>1215</v>
      </c>
      <c r="AE122" s="188">
        <v>0</v>
      </c>
      <c r="AF122" s="188">
        <v>0</v>
      </c>
      <c r="AG122" s="188">
        <v>0</v>
      </c>
      <c r="AI122" s="188">
        <v>0</v>
      </c>
      <c r="AJ122" s="188">
        <v>0</v>
      </c>
      <c r="AK122" s="188">
        <v>7213</v>
      </c>
      <c r="AL122" s="188">
        <v>1134</v>
      </c>
      <c r="AM122" s="188">
        <v>0</v>
      </c>
      <c r="AN122" s="188">
        <v>0</v>
      </c>
      <c r="AO122" s="188">
        <v>1014</v>
      </c>
      <c r="AP122" s="188">
        <v>0</v>
      </c>
      <c r="AQ122" s="188">
        <v>0</v>
      </c>
      <c r="AR122" s="188">
        <v>0</v>
      </c>
      <c r="AT122" s="188">
        <v>0</v>
      </c>
      <c r="AU122" s="188">
        <v>0</v>
      </c>
      <c r="AV122" s="188">
        <v>1088</v>
      </c>
      <c r="AW122" s="188">
        <v>899</v>
      </c>
      <c r="AX122" s="188">
        <v>0</v>
      </c>
      <c r="AY122" s="188">
        <v>0</v>
      </c>
      <c r="AZ122" s="188">
        <v>1843</v>
      </c>
      <c r="BA122" s="188">
        <v>0</v>
      </c>
      <c r="BB122" s="188">
        <v>0</v>
      </c>
      <c r="BC122" s="188">
        <v>0</v>
      </c>
      <c r="BE122" s="188">
        <v>0</v>
      </c>
      <c r="BF122" s="188">
        <v>0</v>
      </c>
      <c r="BG122" s="188">
        <v>6437</v>
      </c>
      <c r="BH122" s="188">
        <v>2500</v>
      </c>
      <c r="BI122" s="188">
        <v>0</v>
      </c>
      <c r="BJ122" s="188">
        <v>0</v>
      </c>
      <c r="BK122" s="188">
        <v>1419</v>
      </c>
      <c r="BL122" s="188">
        <v>0</v>
      </c>
      <c r="BM122" s="188">
        <v>0</v>
      </c>
      <c r="BN122" s="188">
        <v>0</v>
      </c>
      <c r="BP122" s="188">
        <v>0</v>
      </c>
      <c r="BQ122" s="188">
        <v>0</v>
      </c>
      <c r="BR122" s="188">
        <v>869</v>
      </c>
      <c r="BS122" s="188">
        <v>606</v>
      </c>
      <c r="BT122" s="188">
        <v>0</v>
      </c>
      <c r="BU122" s="188">
        <v>0</v>
      </c>
      <c r="BV122" s="188">
        <v>1933</v>
      </c>
      <c r="BW122" s="188">
        <v>0</v>
      </c>
      <c r="BX122" s="188">
        <v>0</v>
      </c>
      <c r="BY122" s="188">
        <v>0</v>
      </c>
      <c r="CA122" s="188">
        <v>0</v>
      </c>
      <c r="CB122" s="188">
        <v>0</v>
      </c>
      <c r="CC122" s="188">
        <v>7877</v>
      </c>
      <c r="CD122" s="188">
        <v>1384</v>
      </c>
      <c r="CE122" s="188">
        <v>0</v>
      </c>
      <c r="CF122" s="188">
        <v>0</v>
      </c>
      <c r="CG122" s="188">
        <v>1099</v>
      </c>
      <c r="CH122" s="188">
        <v>0</v>
      </c>
      <c r="CI122" s="188">
        <v>0</v>
      </c>
      <c r="CJ122" s="188">
        <v>0</v>
      </c>
      <c r="CL122" s="188">
        <v>0</v>
      </c>
      <c r="CM122" s="188">
        <v>0</v>
      </c>
      <c r="CN122" s="188">
        <v>6728</v>
      </c>
      <c r="CO122" s="188">
        <v>2602</v>
      </c>
      <c r="CP122" s="188">
        <v>0</v>
      </c>
      <c r="CQ122" s="188">
        <v>0</v>
      </c>
      <c r="CR122" s="188">
        <v>1128</v>
      </c>
      <c r="CS122" s="188">
        <v>0</v>
      </c>
      <c r="CT122" s="188">
        <v>0</v>
      </c>
      <c r="CU122" s="188">
        <v>0</v>
      </c>
      <c r="CW122" s="188">
        <v>0</v>
      </c>
      <c r="CX122" s="188">
        <v>0</v>
      </c>
      <c r="CY122" s="188">
        <v>2022</v>
      </c>
      <c r="CZ122" s="188">
        <v>1653</v>
      </c>
      <c r="DA122" s="188">
        <v>0</v>
      </c>
      <c r="DB122" s="188">
        <v>0</v>
      </c>
      <c r="DC122" s="188">
        <v>1561</v>
      </c>
      <c r="DD122" s="188">
        <v>0</v>
      </c>
      <c r="DE122" s="188">
        <v>0</v>
      </c>
      <c r="DF122" s="188">
        <v>0</v>
      </c>
      <c r="DH122" s="188">
        <v>0</v>
      </c>
      <c r="DI122" s="188">
        <v>0</v>
      </c>
      <c r="DJ122" s="188">
        <v>1878</v>
      </c>
      <c r="DK122" s="188">
        <v>960</v>
      </c>
      <c r="DL122" s="188">
        <v>0</v>
      </c>
      <c r="DM122" s="188">
        <v>0</v>
      </c>
      <c r="DN122" s="188">
        <f t="shared" si="43"/>
        <v>0</v>
      </c>
      <c r="DO122" s="188">
        <v>0</v>
      </c>
      <c r="DP122" s="188">
        <v>0</v>
      </c>
      <c r="DQ122" s="188">
        <v>0</v>
      </c>
      <c r="DS122" s="188">
        <v>0</v>
      </c>
      <c r="DT122" s="188">
        <v>0</v>
      </c>
      <c r="DU122" s="188">
        <v>1155</v>
      </c>
      <c r="DV122" s="188">
        <v>1019</v>
      </c>
      <c r="DW122" s="188">
        <v>0</v>
      </c>
      <c r="DX122" s="188">
        <v>0</v>
      </c>
      <c r="DY122" s="188">
        <v>1311</v>
      </c>
      <c r="DZ122" s="188">
        <v>0</v>
      </c>
      <c r="EA122" s="188">
        <v>0</v>
      </c>
      <c r="EB122" s="188">
        <v>0</v>
      </c>
      <c r="ED122" s="188">
        <v>0</v>
      </c>
      <c r="EE122" s="188">
        <v>0</v>
      </c>
      <c r="EF122" s="188">
        <v>1191</v>
      </c>
      <c r="EG122" s="188">
        <v>650</v>
      </c>
      <c r="EH122" s="188">
        <v>0</v>
      </c>
      <c r="EI122" s="188">
        <v>0</v>
      </c>
      <c r="EJ122" s="188">
        <v>1739</v>
      </c>
      <c r="EK122" s="188">
        <v>0</v>
      </c>
      <c r="EL122" s="188">
        <v>0</v>
      </c>
      <c r="EM122" s="188">
        <v>0</v>
      </c>
      <c r="EO122" s="188">
        <v>0</v>
      </c>
      <c r="EP122" s="188">
        <v>0</v>
      </c>
      <c r="EQ122" s="188">
        <v>5027</v>
      </c>
      <c r="ER122" s="188">
        <v>947</v>
      </c>
      <c r="ES122" s="188">
        <v>0</v>
      </c>
      <c r="ET122" s="188">
        <v>0</v>
      </c>
      <c r="EU122" s="188">
        <v>1379</v>
      </c>
      <c r="EV122" s="188">
        <v>0</v>
      </c>
      <c r="EW122" s="188">
        <v>0</v>
      </c>
      <c r="EX122" s="188">
        <v>0</v>
      </c>
      <c r="EZ122" s="188">
        <v>0</v>
      </c>
      <c r="FA122" s="188">
        <v>0</v>
      </c>
      <c r="FB122" s="188">
        <v>4848</v>
      </c>
      <c r="FC122" s="188">
        <v>1715</v>
      </c>
      <c r="FD122" s="188">
        <v>0</v>
      </c>
      <c r="FE122" s="188">
        <v>0</v>
      </c>
      <c r="FF122" s="188">
        <v>1079</v>
      </c>
      <c r="FG122" s="188">
        <v>0</v>
      </c>
      <c r="FH122" s="188">
        <v>0</v>
      </c>
      <c r="FI122" s="188">
        <v>0</v>
      </c>
      <c r="FK122" s="188">
        <v>0</v>
      </c>
      <c r="FL122" s="188">
        <v>0</v>
      </c>
      <c r="FM122" s="188">
        <v>6219</v>
      </c>
      <c r="FN122" s="188">
        <v>2462</v>
      </c>
      <c r="FO122" s="188">
        <v>0</v>
      </c>
      <c r="FP122" s="188">
        <v>0</v>
      </c>
      <c r="FQ122" s="188">
        <v>1134</v>
      </c>
      <c r="FR122" s="188">
        <v>0</v>
      </c>
      <c r="FS122" s="188">
        <v>0</v>
      </c>
      <c r="FT122" s="188">
        <v>0</v>
      </c>
      <c r="FV122" s="188">
        <v>0</v>
      </c>
      <c r="FW122" s="188">
        <v>0</v>
      </c>
      <c r="FX122" s="188">
        <v>1874</v>
      </c>
      <c r="FY122" s="188">
        <v>1683</v>
      </c>
      <c r="FZ122" s="188">
        <v>0</v>
      </c>
      <c r="GA122" s="188">
        <v>0</v>
      </c>
      <c r="GB122" s="188">
        <v>1517</v>
      </c>
      <c r="GC122" s="188">
        <v>0</v>
      </c>
      <c r="GD122" s="188">
        <v>0</v>
      </c>
      <c r="GE122" s="188">
        <v>0</v>
      </c>
      <c r="GG122" s="188">
        <v>0</v>
      </c>
      <c r="GH122" s="188">
        <v>0</v>
      </c>
      <c r="GI122" s="188">
        <v>7306</v>
      </c>
      <c r="GJ122" s="188">
        <v>1022</v>
      </c>
      <c r="GK122" s="188">
        <v>0</v>
      </c>
      <c r="GL122" s="188">
        <v>0</v>
      </c>
      <c r="GM122" s="188">
        <v>1287</v>
      </c>
      <c r="GN122" s="188">
        <v>0</v>
      </c>
      <c r="GO122" s="188">
        <v>0</v>
      </c>
      <c r="GP122" s="188">
        <v>0</v>
      </c>
      <c r="GR122" s="188">
        <v>0</v>
      </c>
      <c r="GS122" s="188">
        <v>0</v>
      </c>
      <c r="GT122" s="188">
        <v>2005</v>
      </c>
      <c r="GU122" s="188">
        <v>1193</v>
      </c>
      <c r="GV122" s="188">
        <v>0</v>
      </c>
      <c r="GW122" s="188">
        <v>0</v>
      </c>
      <c r="GX122" s="188">
        <v>1419</v>
      </c>
      <c r="GY122" s="188">
        <v>0</v>
      </c>
      <c r="GZ122" s="188">
        <v>0</v>
      </c>
      <c r="HA122" s="188">
        <v>0</v>
      </c>
      <c r="HC122" s="188">
        <v>0</v>
      </c>
      <c r="HD122" s="188">
        <v>0</v>
      </c>
      <c r="HE122" s="188">
        <v>1354</v>
      </c>
      <c r="HF122" s="188">
        <v>1338</v>
      </c>
      <c r="HG122" s="188">
        <v>0</v>
      </c>
      <c r="HH122" s="188">
        <v>0</v>
      </c>
      <c r="HI122" s="188">
        <v>1475</v>
      </c>
      <c r="HJ122" s="188">
        <v>0</v>
      </c>
      <c r="HK122" s="188">
        <v>0</v>
      </c>
      <c r="HL122" s="188">
        <v>0</v>
      </c>
      <c r="HN122" s="188">
        <v>0</v>
      </c>
      <c r="HO122" s="188">
        <v>0</v>
      </c>
      <c r="HP122" s="188">
        <v>1078</v>
      </c>
      <c r="HQ122" s="188">
        <v>359</v>
      </c>
      <c r="HR122" s="188">
        <v>0</v>
      </c>
      <c r="HS122" s="188">
        <v>0</v>
      </c>
      <c r="HT122" s="188">
        <v>1751</v>
      </c>
      <c r="HU122" s="188">
        <v>0</v>
      </c>
      <c r="HV122" s="188">
        <v>0</v>
      </c>
      <c r="HW122" s="188">
        <v>0</v>
      </c>
      <c r="HY122" s="188">
        <v>0</v>
      </c>
      <c r="HZ122" s="188">
        <v>0</v>
      </c>
      <c r="IA122" s="188">
        <v>6187</v>
      </c>
      <c r="IB122" s="188">
        <v>2260</v>
      </c>
      <c r="IC122" s="188">
        <v>0</v>
      </c>
      <c r="ID122" s="188">
        <v>0</v>
      </c>
      <c r="IE122" s="188">
        <v>1406</v>
      </c>
      <c r="IF122" s="188">
        <v>0</v>
      </c>
      <c r="IG122" s="188">
        <v>0</v>
      </c>
      <c r="IH122" s="188">
        <v>0</v>
      </c>
      <c r="IJ122" s="188">
        <v>0</v>
      </c>
      <c r="IK122" s="188">
        <v>0</v>
      </c>
      <c r="IL122" s="188">
        <v>852</v>
      </c>
      <c r="IM122" s="188">
        <v>1169</v>
      </c>
      <c r="IN122" s="188">
        <v>0</v>
      </c>
      <c r="IO122" s="188">
        <v>0</v>
      </c>
      <c r="IP122" s="188">
        <v>1786</v>
      </c>
      <c r="IQ122" s="188">
        <v>0</v>
      </c>
      <c r="IR122" s="188">
        <v>0</v>
      </c>
      <c r="IS122" s="188">
        <v>0</v>
      </c>
      <c r="IU122" s="188">
        <v>0</v>
      </c>
      <c r="IV122" s="188">
        <v>0</v>
      </c>
      <c r="IW122" s="188">
        <v>6740</v>
      </c>
      <c r="IX122" s="188">
        <v>1718</v>
      </c>
      <c r="IY122" s="188">
        <v>0</v>
      </c>
      <c r="IZ122" s="188">
        <v>0</v>
      </c>
      <c r="JA122" s="188">
        <v>1399</v>
      </c>
      <c r="JB122" s="188">
        <v>0</v>
      </c>
      <c r="JC122" s="188">
        <v>0</v>
      </c>
      <c r="JD122" s="188">
        <v>0</v>
      </c>
      <c r="JF122" s="188">
        <v>0</v>
      </c>
      <c r="JG122" s="188">
        <v>0</v>
      </c>
      <c r="JH122" s="188">
        <v>6703</v>
      </c>
      <c r="JI122" s="188">
        <v>3334</v>
      </c>
      <c r="JJ122" s="188">
        <v>0</v>
      </c>
      <c r="JK122" s="188">
        <v>0</v>
      </c>
      <c r="JL122" s="188">
        <v>1116</v>
      </c>
      <c r="JM122" s="188">
        <v>0</v>
      </c>
      <c r="JN122" s="188">
        <v>0</v>
      </c>
      <c r="JO122" s="188">
        <v>0</v>
      </c>
      <c r="JQ122" s="188">
        <v>0</v>
      </c>
      <c r="JR122" s="188">
        <v>0</v>
      </c>
      <c r="JS122" s="188">
        <v>932</v>
      </c>
      <c r="JT122" s="188">
        <v>981</v>
      </c>
      <c r="JU122" s="188">
        <v>0</v>
      </c>
      <c r="JV122" s="188">
        <v>0</v>
      </c>
      <c r="JW122" s="188">
        <v>1786</v>
      </c>
      <c r="JX122" s="188">
        <v>0</v>
      </c>
      <c r="JY122" s="188">
        <v>0</v>
      </c>
      <c r="JZ122" s="188">
        <v>0</v>
      </c>
      <c r="KB122" s="188">
        <v>0</v>
      </c>
      <c r="KC122" s="188">
        <v>0</v>
      </c>
      <c r="KD122" s="188">
        <v>7991</v>
      </c>
      <c r="KE122" s="188">
        <v>1570</v>
      </c>
      <c r="KF122" s="188">
        <v>0</v>
      </c>
      <c r="KG122" s="188">
        <v>0</v>
      </c>
      <c r="KH122" s="188">
        <v>1290</v>
      </c>
      <c r="KI122" s="188">
        <v>0</v>
      </c>
      <c r="KJ122" s="188">
        <v>0</v>
      </c>
      <c r="KK122" s="188">
        <v>0</v>
      </c>
      <c r="KM122" s="188">
        <v>0</v>
      </c>
      <c r="KN122" s="188">
        <v>0</v>
      </c>
      <c r="KO122" s="188">
        <v>7227</v>
      </c>
      <c r="KP122" s="188">
        <v>1171</v>
      </c>
      <c r="KQ122" s="188">
        <v>0</v>
      </c>
      <c r="KR122" s="188">
        <v>0</v>
      </c>
      <c r="KS122" s="188">
        <v>1044</v>
      </c>
      <c r="KT122" s="188">
        <v>0</v>
      </c>
      <c r="KU122" s="188">
        <v>0</v>
      </c>
      <c r="KV122" s="188">
        <v>0</v>
      </c>
      <c r="KX122" s="188">
        <v>0</v>
      </c>
      <c r="KY122" s="188">
        <v>0</v>
      </c>
      <c r="KZ122" s="188">
        <v>908</v>
      </c>
      <c r="LA122" s="188">
        <v>710</v>
      </c>
      <c r="LB122" s="188">
        <v>0</v>
      </c>
      <c r="LC122" s="188">
        <v>0</v>
      </c>
      <c r="LD122" s="188">
        <v>1948</v>
      </c>
      <c r="LE122" s="188">
        <v>0</v>
      </c>
      <c r="LF122" s="188">
        <v>0</v>
      </c>
      <c r="LG122" s="188">
        <v>0</v>
      </c>
      <c r="LI122" s="188">
        <v>0</v>
      </c>
      <c r="LJ122" s="188">
        <v>0</v>
      </c>
      <c r="LK122" s="188">
        <v>6615</v>
      </c>
      <c r="LL122" s="188">
        <v>974</v>
      </c>
      <c r="LM122" s="188">
        <v>0</v>
      </c>
      <c r="LN122" s="188">
        <v>0</v>
      </c>
      <c r="LO122" s="188">
        <v>1064</v>
      </c>
      <c r="LP122" s="188">
        <v>0</v>
      </c>
      <c r="LQ122" s="188">
        <v>0</v>
      </c>
      <c r="LR122" s="188">
        <v>0</v>
      </c>
      <c r="LT122" s="188">
        <v>0</v>
      </c>
      <c r="LU122" s="188">
        <v>0</v>
      </c>
      <c r="LV122" s="188">
        <v>885</v>
      </c>
      <c r="LW122" s="188">
        <v>1386</v>
      </c>
      <c r="LX122" s="188">
        <v>0</v>
      </c>
      <c r="LY122" s="188">
        <v>0</v>
      </c>
      <c r="LZ122" s="188">
        <v>1970</v>
      </c>
      <c r="MA122" s="188">
        <v>0</v>
      </c>
      <c r="MB122" s="188">
        <v>0</v>
      </c>
      <c r="MC122" s="188">
        <v>0</v>
      </c>
    </row>
    <row r="123" spans="2:341">
      <c r="B123" s="208">
        <f t="shared" si="33"/>
        <v>0</v>
      </c>
      <c r="C123" s="208">
        <f t="shared" si="34"/>
        <v>0</v>
      </c>
      <c r="D123" s="208">
        <f t="shared" si="35"/>
        <v>3822.7</v>
      </c>
      <c r="E123" s="208">
        <f t="shared" si="36"/>
        <v>1375.6333333333334</v>
      </c>
      <c r="F123" s="208">
        <f t="shared" si="37"/>
        <v>0</v>
      </c>
      <c r="G123" s="208">
        <f t="shared" si="38"/>
        <v>0</v>
      </c>
      <c r="H123" s="208">
        <f t="shared" si="39"/>
        <v>1388.8</v>
      </c>
      <c r="I123" s="208">
        <f t="shared" si="40"/>
        <v>0</v>
      </c>
      <c r="J123" s="208">
        <f t="shared" si="41"/>
        <v>0</v>
      </c>
      <c r="K123" s="208">
        <f t="shared" si="42"/>
        <v>0</v>
      </c>
      <c r="M123" s="188">
        <v>0</v>
      </c>
      <c r="N123" s="188">
        <v>0</v>
      </c>
      <c r="O123" s="188">
        <v>1561</v>
      </c>
      <c r="P123" s="188">
        <v>1266</v>
      </c>
      <c r="Q123" s="188">
        <v>0</v>
      </c>
      <c r="R123" s="188">
        <v>0</v>
      </c>
      <c r="S123" s="188">
        <v>1728</v>
      </c>
      <c r="T123" s="188">
        <v>0</v>
      </c>
      <c r="U123" s="188">
        <v>0</v>
      </c>
      <c r="V123" s="188">
        <v>0</v>
      </c>
      <c r="X123" s="188">
        <v>0</v>
      </c>
      <c r="Y123" s="188">
        <v>0</v>
      </c>
      <c r="Z123" s="188">
        <v>1435</v>
      </c>
      <c r="AA123" s="188">
        <v>306</v>
      </c>
      <c r="AB123" s="188">
        <v>0</v>
      </c>
      <c r="AC123" s="188">
        <v>0</v>
      </c>
      <c r="AD123" s="188">
        <v>1215</v>
      </c>
      <c r="AE123" s="188">
        <v>0</v>
      </c>
      <c r="AF123" s="188">
        <v>0</v>
      </c>
      <c r="AG123" s="188">
        <v>0</v>
      </c>
      <c r="AI123" s="188">
        <v>0</v>
      </c>
      <c r="AJ123" s="188">
        <v>0</v>
      </c>
      <c r="AK123" s="188">
        <v>7224</v>
      </c>
      <c r="AL123" s="188">
        <v>1151</v>
      </c>
      <c r="AM123" s="188">
        <v>0</v>
      </c>
      <c r="AN123" s="188">
        <v>0</v>
      </c>
      <c r="AO123" s="188">
        <v>1014</v>
      </c>
      <c r="AP123" s="188">
        <v>0</v>
      </c>
      <c r="AQ123" s="188">
        <v>0</v>
      </c>
      <c r="AR123" s="188">
        <v>0</v>
      </c>
      <c r="AT123" s="188">
        <v>0</v>
      </c>
      <c r="AU123" s="188">
        <v>0</v>
      </c>
      <c r="AV123" s="188">
        <v>1106</v>
      </c>
      <c r="AW123" s="188">
        <v>897</v>
      </c>
      <c r="AX123" s="188">
        <v>0</v>
      </c>
      <c r="AY123" s="188">
        <v>0</v>
      </c>
      <c r="AZ123" s="188">
        <v>1818</v>
      </c>
      <c r="BA123" s="188">
        <v>0</v>
      </c>
      <c r="BB123" s="188">
        <v>0</v>
      </c>
      <c r="BC123" s="188">
        <v>0</v>
      </c>
      <c r="BE123" s="188">
        <v>0</v>
      </c>
      <c r="BF123" s="188">
        <v>0</v>
      </c>
      <c r="BG123" s="188">
        <v>6494</v>
      </c>
      <c r="BH123" s="188">
        <v>2490</v>
      </c>
      <c r="BI123" s="188">
        <v>0</v>
      </c>
      <c r="BJ123" s="188">
        <v>0</v>
      </c>
      <c r="BK123" s="188">
        <v>1419</v>
      </c>
      <c r="BL123" s="188">
        <v>0</v>
      </c>
      <c r="BM123" s="188">
        <v>0</v>
      </c>
      <c r="BN123" s="188">
        <v>0</v>
      </c>
      <c r="BP123" s="188">
        <v>0</v>
      </c>
      <c r="BQ123" s="188">
        <v>0</v>
      </c>
      <c r="BR123" s="188">
        <v>886</v>
      </c>
      <c r="BS123" s="188">
        <v>630</v>
      </c>
      <c r="BT123" s="188">
        <v>0</v>
      </c>
      <c r="BU123" s="188">
        <v>0</v>
      </c>
      <c r="BV123" s="188">
        <v>1904</v>
      </c>
      <c r="BW123" s="188">
        <v>0</v>
      </c>
      <c r="BX123" s="188">
        <v>0</v>
      </c>
      <c r="BY123" s="188">
        <v>0</v>
      </c>
      <c r="CA123" s="188">
        <v>0</v>
      </c>
      <c r="CB123" s="188">
        <v>0</v>
      </c>
      <c r="CC123" s="188">
        <v>7940</v>
      </c>
      <c r="CD123" s="188">
        <v>1376</v>
      </c>
      <c r="CE123" s="188">
        <v>0</v>
      </c>
      <c r="CF123" s="188">
        <v>0</v>
      </c>
      <c r="CG123" s="188">
        <v>1099</v>
      </c>
      <c r="CH123" s="188">
        <v>0</v>
      </c>
      <c r="CI123" s="188">
        <v>0</v>
      </c>
      <c r="CJ123" s="188">
        <v>0</v>
      </c>
      <c r="CL123" s="188">
        <v>0</v>
      </c>
      <c r="CM123" s="188">
        <v>0</v>
      </c>
      <c r="CN123" s="188">
        <v>6735</v>
      </c>
      <c r="CO123" s="188">
        <v>2599</v>
      </c>
      <c r="CP123" s="188">
        <v>0</v>
      </c>
      <c r="CQ123" s="188">
        <v>0</v>
      </c>
      <c r="CR123" s="188">
        <v>1128</v>
      </c>
      <c r="CS123" s="188">
        <v>0</v>
      </c>
      <c r="CT123" s="188">
        <v>0</v>
      </c>
      <c r="CU123" s="188">
        <v>0</v>
      </c>
      <c r="CW123" s="188">
        <v>0</v>
      </c>
      <c r="CX123" s="188">
        <v>0</v>
      </c>
      <c r="CY123" s="188">
        <v>2047</v>
      </c>
      <c r="CZ123" s="188">
        <v>1651</v>
      </c>
      <c r="DA123" s="188">
        <v>0</v>
      </c>
      <c r="DB123" s="188">
        <v>0</v>
      </c>
      <c r="DC123" s="188">
        <v>1543</v>
      </c>
      <c r="DD123" s="188">
        <v>0</v>
      </c>
      <c r="DE123" s="188">
        <v>0</v>
      </c>
      <c r="DF123" s="188">
        <v>0</v>
      </c>
      <c r="DH123" s="188">
        <v>0</v>
      </c>
      <c r="DI123" s="188">
        <v>0</v>
      </c>
      <c r="DJ123" s="188">
        <v>1815</v>
      </c>
      <c r="DK123" s="188">
        <v>958</v>
      </c>
      <c r="DL123" s="188">
        <v>0</v>
      </c>
      <c r="DM123" s="188">
        <v>0</v>
      </c>
      <c r="DN123" s="188">
        <f t="shared" si="43"/>
        <v>0</v>
      </c>
      <c r="DO123" s="188">
        <v>0</v>
      </c>
      <c r="DP123" s="188">
        <v>0</v>
      </c>
      <c r="DQ123" s="188">
        <v>0</v>
      </c>
      <c r="DS123" s="188">
        <v>0</v>
      </c>
      <c r="DT123" s="188">
        <v>0</v>
      </c>
      <c r="DU123" s="188">
        <v>1227</v>
      </c>
      <c r="DV123" s="188">
        <v>1043</v>
      </c>
      <c r="DW123" s="188">
        <v>0</v>
      </c>
      <c r="DX123" s="188">
        <v>0</v>
      </c>
      <c r="DY123" s="188">
        <v>1311</v>
      </c>
      <c r="DZ123" s="188">
        <v>0</v>
      </c>
      <c r="EA123" s="188">
        <v>0</v>
      </c>
      <c r="EB123" s="188">
        <v>0</v>
      </c>
      <c r="ED123" s="188">
        <v>0</v>
      </c>
      <c r="EE123" s="188">
        <v>0</v>
      </c>
      <c r="EF123" s="188">
        <v>1215</v>
      </c>
      <c r="EG123" s="188">
        <v>672</v>
      </c>
      <c r="EH123" s="188">
        <v>0</v>
      </c>
      <c r="EI123" s="188">
        <v>0</v>
      </c>
      <c r="EJ123" s="188">
        <v>1738</v>
      </c>
      <c r="EK123" s="188">
        <v>0</v>
      </c>
      <c r="EL123" s="188">
        <v>0</v>
      </c>
      <c r="EM123" s="188">
        <v>0</v>
      </c>
      <c r="EO123" s="188">
        <v>0</v>
      </c>
      <c r="EP123" s="188">
        <v>0</v>
      </c>
      <c r="EQ123" s="188">
        <v>5044</v>
      </c>
      <c r="ER123" s="188">
        <v>958</v>
      </c>
      <c r="ES123" s="188">
        <v>0</v>
      </c>
      <c r="ET123" s="188">
        <v>0</v>
      </c>
      <c r="EU123" s="188">
        <v>1380</v>
      </c>
      <c r="EV123" s="188">
        <v>0</v>
      </c>
      <c r="EW123" s="188">
        <v>0</v>
      </c>
      <c r="EX123" s="188">
        <v>0</v>
      </c>
      <c r="EZ123" s="188">
        <v>0</v>
      </c>
      <c r="FA123" s="188">
        <v>0</v>
      </c>
      <c r="FB123" s="188">
        <v>4805</v>
      </c>
      <c r="FC123" s="188">
        <v>1711</v>
      </c>
      <c r="FD123" s="188">
        <v>0</v>
      </c>
      <c r="FE123" s="188">
        <v>0</v>
      </c>
      <c r="FF123" s="188">
        <v>1079</v>
      </c>
      <c r="FG123" s="188">
        <v>0</v>
      </c>
      <c r="FH123" s="188">
        <v>0</v>
      </c>
      <c r="FI123" s="188">
        <v>0</v>
      </c>
      <c r="FK123" s="188">
        <v>0</v>
      </c>
      <c r="FL123" s="188">
        <v>0</v>
      </c>
      <c r="FM123" s="188">
        <v>6252</v>
      </c>
      <c r="FN123" s="188">
        <v>2476</v>
      </c>
      <c r="FO123" s="188">
        <v>0</v>
      </c>
      <c r="FP123" s="188">
        <v>0</v>
      </c>
      <c r="FQ123" s="188">
        <v>1134</v>
      </c>
      <c r="FR123" s="188">
        <v>0</v>
      </c>
      <c r="FS123" s="188">
        <v>0</v>
      </c>
      <c r="FT123" s="188">
        <v>0</v>
      </c>
      <c r="FV123" s="188">
        <v>0</v>
      </c>
      <c r="FW123" s="188">
        <v>0</v>
      </c>
      <c r="FX123" s="188">
        <v>1874</v>
      </c>
      <c r="FY123" s="188">
        <v>1658</v>
      </c>
      <c r="FZ123" s="188">
        <v>0</v>
      </c>
      <c r="GA123" s="188">
        <v>0</v>
      </c>
      <c r="GB123" s="188">
        <v>1517</v>
      </c>
      <c r="GC123" s="188">
        <v>0</v>
      </c>
      <c r="GD123" s="188">
        <v>0</v>
      </c>
      <c r="GE123" s="188">
        <v>0</v>
      </c>
      <c r="GG123" s="188">
        <v>0</v>
      </c>
      <c r="GH123" s="188">
        <v>0</v>
      </c>
      <c r="GI123" s="188">
        <v>7294</v>
      </c>
      <c r="GJ123" s="188">
        <v>1034</v>
      </c>
      <c r="GK123" s="188">
        <v>0</v>
      </c>
      <c r="GL123" s="188">
        <v>0</v>
      </c>
      <c r="GM123" s="188">
        <v>1287</v>
      </c>
      <c r="GN123" s="188">
        <v>0</v>
      </c>
      <c r="GO123" s="188">
        <v>0</v>
      </c>
      <c r="GP123" s="188">
        <v>0</v>
      </c>
      <c r="GR123" s="188">
        <v>0</v>
      </c>
      <c r="GS123" s="188">
        <v>0</v>
      </c>
      <c r="GT123" s="188">
        <v>1919</v>
      </c>
      <c r="GU123" s="188">
        <v>1110</v>
      </c>
      <c r="GV123" s="188">
        <v>0</v>
      </c>
      <c r="GW123" s="188">
        <v>0</v>
      </c>
      <c r="GX123" s="188">
        <v>1419</v>
      </c>
      <c r="GY123" s="188">
        <v>0</v>
      </c>
      <c r="GZ123" s="188">
        <v>0</v>
      </c>
      <c r="HA123" s="188">
        <v>0</v>
      </c>
      <c r="HC123" s="188">
        <v>0</v>
      </c>
      <c r="HD123" s="188">
        <v>0</v>
      </c>
      <c r="HE123" s="188">
        <v>1366</v>
      </c>
      <c r="HF123" s="188">
        <v>1416</v>
      </c>
      <c r="HG123" s="188">
        <v>0</v>
      </c>
      <c r="HH123" s="188">
        <v>0</v>
      </c>
      <c r="HI123" s="188">
        <v>1462</v>
      </c>
      <c r="HJ123" s="188">
        <v>0</v>
      </c>
      <c r="HK123" s="188">
        <v>0</v>
      </c>
      <c r="HL123" s="188">
        <v>0</v>
      </c>
      <c r="HN123" s="188">
        <v>0</v>
      </c>
      <c r="HO123" s="188">
        <v>0</v>
      </c>
      <c r="HP123" s="188">
        <v>1121</v>
      </c>
      <c r="HQ123" s="188">
        <v>372</v>
      </c>
      <c r="HR123" s="188">
        <v>0</v>
      </c>
      <c r="HS123" s="188">
        <v>0</v>
      </c>
      <c r="HT123" s="188">
        <v>1750</v>
      </c>
      <c r="HU123" s="188">
        <v>0</v>
      </c>
      <c r="HV123" s="188">
        <v>0</v>
      </c>
      <c r="HW123" s="188">
        <v>0</v>
      </c>
      <c r="HY123" s="188">
        <v>0</v>
      </c>
      <c r="HZ123" s="188">
        <v>0</v>
      </c>
      <c r="IA123" s="188">
        <v>6230</v>
      </c>
      <c r="IB123" s="188">
        <v>2295</v>
      </c>
      <c r="IC123" s="188">
        <v>0</v>
      </c>
      <c r="ID123" s="188">
        <v>0</v>
      </c>
      <c r="IE123" s="188">
        <v>1406</v>
      </c>
      <c r="IF123" s="188">
        <v>0</v>
      </c>
      <c r="IG123" s="188">
        <v>0</v>
      </c>
      <c r="IH123" s="188">
        <v>0</v>
      </c>
      <c r="IJ123" s="188">
        <v>0</v>
      </c>
      <c r="IK123" s="188">
        <v>0</v>
      </c>
      <c r="IL123" s="188">
        <v>899</v>
      </c>
      <c r="IM123" s="188">
        <v>1233</v>
      </c>
      <c r="IN123" s="188">
        <v>0</v>
      </c>
      <c r="IO123" s="188">
        <v>0</v>
      </c>
      <c r="IP123" s="188">
        <v>1784</v>
      </c>
      <c r="IQ123" s="188">
        <v>0</v>
      </c>
      <c r="IR123" s="188">
        <v>0</v>
      </c>
      <c r="IS123" s="188">
        <v>0</v>
      </c>
      <c r="IU123" s="188">
        <v>0</v>
      </c>
      <c r="IV123" s="188">
        <v>0</v>
      </c>
      <c r="IW123" s="188">
        <v>6774</v>
      </c>
      <c r="IX123" s="188">
        <v>1717</v>
      </c>
      <c r="IY123" s="188">
        <v>0</v>
      </c>
      <c r="IZ123" s="188">
        <v>0</v>
      </c>
      <c r="JA123" s="188">
        <v>1399</v>
      </c>
      <c r="JB123" s="188">
        <v>0</v>
      </c>
      <c r="JC123" s="188">
        <v>0</v>
      </c>
      <c r="JD123" s="188">
        <v>0</v>
      </c>
      <c r="JF123" s="188">
        <v>0</v>
      </c>
      <c r="JG123" s="188">
        <v>0</v>
      </c>
      <c r="JH123" s="188">
        <v>6754</v>
      </c>
      <c r="JI123" s="188">
        <v>3445</v>
      </c>
      <c r="JJ123" s="188">
        <v>0</v>
      </c>
      <c r="JK123" s="188">
        <v>0</v>
      </c>
      <c r="JL123" s="188">
        <v>1116</v>
      </c>
      <c r="JM123" s="188">
        <v>0</v>
      </c>
      <c r="JN123" s="188">
        <v>0</v>
      </c>
      <c r="JO123" s="188">
        <v>0</v>
      </c>
      <c r="JQ123" s="188">
        <v>0</v>
      </c>
      <c r="JR123" s="188">
        <v>0</v>
      </c>
      <c r="JS123" s="188">
        <v>943</v>
      </c>
      <c r="JT123" s="188">
        <v>967</v>
      </c>
      <c r="JU123" s="188">
        <v>0</v>
      </c>
      <c r="JV123" s="188">
        <v>0</v>
      </c>
      <c r="JW123" s="188">
        <v>1777</v>
      </c>
      <c r="JX123" s="188">
        <v>0</v>
      </c>
      <c r="JY123" s="188">
        <v>0</v>
      </c>
      <c r="JZ123" s="188">
        <v>0</v>
      </c>
      <c r="KB123" s="188">
        <v>0</v>
      </c>
      <c r="KC123" s="188">
        <v>0</v>
      </c>
      <c r="KD123" s="188">
        <v>8009</v>
      </c>
      <c r="KE123" s="188">
        <v>1564</v>
      </c>
      <c r="KF123" s="188">
        <v>0</v>
      </c>
      <c r="KG123" s="188">
        <v>0</v>
      </c>
      <c r="KH123" s="188">
        <v>1290</v>
      </c>
      <c r="KI123" s="188">
        <v>0</v>
      </c>
      <c r="KJ123" s="188">
        <v>0</v>
      </c>
      <c r="KK123" s="188">
        <v>0</v>
      </c>
      <c r="KM123" s="188">
        <v>0</v>
      </c>
      <c r="KN123" s="188">
        <v>0</v>
      </c>
      <c r="KO123" s="188">
        <v>7229</v>
      </c>
      <c r="KP123" s="188">
        <v>1163</v>
      </c>
      <c r="KQ123" s="188">
        <v>0</v>
      </c>
      <c r="KR123" s="188">
        <v>0</v>
      </c>
      <c r="KS123" s="188">
        <v>1044</v>
      </c>
      <c r="KT123" s="188">
        <v>0</v>
      </c>
      <c r="KU123" s="188">
        <v>0</v>
      </c>
      <c r="KV123" s="188">
        <v>0</v>
      </c>
      <c r="KX123" s="188">
        <v>0</v>
      </c>
      <c r="KY123" s="188">
        <v>0</v>
      </c>
      <c r="KZ123" s="188">
        <v>950</v>
      </c>
      <c r="LA123" s="188">
        <v>726</v>
      </c>
      <c r="LB123" s="188">
        <v>0</v>
      </c>
      <c r="LC123" s="188">
        <v>0</v>
      </c>
      <c r="LD123" s="188">
        <v>1916</v>
      </c>
      <c r="LE123" s="188">
        <v>0</v>
      </c>
      <c r="LF123" s="188">
        <v>0</v>
      </c>
      <c r="LG123" s="188">
        <v>0</v>
      </c>
      <c r="LI123" s="188">
        <v>0</v>
      </c>
      <c r="LJ123" s="188">
        <v>0</v>
      </c>
      <c r="LK123" s="188">
        <v>6642</v>
      </c>
      <c r="LL123" s="188">
        <v>971</v>
      </c>
      <c r="LM123" s="188">
        <v>0</v>
      </c>
      <c r="LN123" s="188">
        <v>0</v>
      </c>
      <c r="LO123" s="188">
        <v>1064</v>
      </c>
      <c r="LP123" s="188">
        <v>0</v>
      </c>
      <c r="LQ123" s="188">
        <v>0</v>
      </c>
      <c r="LR123" s="188">
        <v>0</v>
      </c>
      <c r="LT123" s="188">
        <v>0</v>
      </c>
      <c r="LU123" s="188">
        <v>0</v>
      </c>
      <c r="LV123" s="188">
        <v>891</v>
      </c>
      <c r="LW123" s="188">
        <v>1414</v>
      </c>
      <c r="LX123" s="188">
        <v>0</v>
      </c>
      <c r="LY123" s="188">
        <v>0</v>
      </c>
      <c r="LZ123" s="188">
        <v>1923</v>
      </c>
      <c r="MA123" s="188">
        <v>0</v>
      </c>
      <c r="MB123" s="188">
        <v>0</v>
      </c>
      <c r="MC123" s="188">
        <v>0</v>
      </c>
    </row>
    <row r="124" spans="2:341">
      <c r="B124" s="208">
        <f t="shared" si="33"/>
        <v>0</v>
      </c>
      <c r="C124" s="208">
        <f t="shared" si="34"/>
        <v>0</v>
      </c>
      <c r="D124" s="208">
        <f t="shared" si="35"/>
        <v>3836.2666666666669</v>
      </c>
      <c r="E124" s="208">
        <f t="shared" si="36"/>
        <v>1401.3333333333333</v>
      </c>
      <c r="F124" s="208">
        <f t="shared" si="37"/>
        <v>0</v>
      </c>
      <c r="G124" s="208">
        <f t="shared" si="38"/>
        <v>0</v>
      </c>
      <c r="H124" s="208">
        <f t="shared" si="39"/>
        <v>1383.2333333333333</v>
      </c>
      <c r="I124" s="208">
        <f t="shared" si="40"/>
        <v>0</v>
      </c>
      <c r="J124" s="208">
        <f t="shared" si="41"/>
        <v>0</v>
      </c>
      <c r="K124" s="208">
        <f t="shared" si="42"/>
        <v>0</v>
      </c>
      <c r="M124" s="188">
        <v>0</v>
      </c>
      <c r="N124" s="188">
        <v>0</v>
      </c>
      <c r="O124" s="188">
        <v>1529</v>
      </c>
      <c r="P124" s="188">
        <v>1267</v>
      </c>
      <c r="Q124" s="188">
        <v>0</v>
      </c>
      <c r="R124" s="188">
        <v>0</v>
      </c>
      <c r="S124" s="188">
        <v>1713</v>
      </c>
      <c r="T124" s="188">
        <v>0</v>
      </c>
      <c r="U124" s="188">
        <v>0</v>
      </c>
      <c r="V124" s="188">
        <v>0</v>
      </c>
      <c r="X124" s="188">
        <v>0</v>
      </c>
      <c r="Y124" s="188">
        <v>0</v>
      </c>
      <c r="Z124" s="188">
        <v>1526</v>
      </c>
      <c r="AA124" s="188">
        <v>352</v>
      </c>
      <c r="AB124" s="188">
        <v>0</v>
      </c>
      <c r="AC124" s="188">
        <v>0</v>
      </c>
      <c r="AD124" s="188">
        <v>1215</v>
      </c>
      <c r="AE124" s="188">
        <v>0</v>
      </c>
      <c r="AF124" s="188">
        <v>0</v>
      </c>
      <c r="AG124" s="188">
        <v>0</v>
      </c>
      <c r="AI124" s="188">
        <v>0</v>
      </c>
      <c r="AJ124" s="188">
        <v>0</v>
      </c>
      <c r="AK124" s="188">
        <v>7306</v>
      </c>
      <c r="AL124" s="188">
        <v>1253</v>
      </c>
      <c r="AM124" s="188">
        <v>0</v>
      </c>
      <c r="AN124" s="188">
        <v>0</v>
      </c>
      <c r="AO124" s="188">
        <v>1014</v>
      </c>
      <c r="AP124" s="188">
        <v>0</v>
      </c>
      <c r="AQ124" s="188">
        <v>0</v>
      </c>
      <c r="AR124" s="188">
        <v>0</v>
      </c>
      <c r="AT124" s="188">
        <v>0</v>
      </c>
      <c r="AU124" s="188">
        <v>0</v>
      </c>
      <c r="AV124" s="188">
        <v>1122</v>
      </c>
      <c r="AW124" s="188">
        <v>902</v>
      </c>
      <c r="AX124" s="188">
        <v>0</v>
      </c>
      <c r="AY124" s="188">
        <v>0</v>
      </c>
      <c r="AZ124" s="188">
        <v>1789</v>
      </c>
      <c r="BA124" s="188">
        <v>0</v>
      </c>
      <c r="BB124" s="188">
        <v>0</v>
      </c>
      <c r="BC124" s="188">
        <v>0</v>
      </c>
      <c r="BE124" s="188">
        <v>0</v>
      </c>
      <c r="BF124" s="188">
        <v>0</v>
      </c>
      <c r="BG124" s="188">
        <v>6485</v>
      </c>
      <c r="BH124" s="188">
        <v>2573</v>
      </c>
      <c r="BI124" s="188">
        <v>0</v>
      </c>
      <c r="BJ124" s="188">
        <v>0</v>
      </c>
      <c r="BK124" s="188">
        <v>1419</v>
      </c>
      <c r="BL124" s="188">
        <v>0</v>
      </c>
      <c r="BM124" s="188">
        <v>0</v>
      </c>
      <c r="BN124" s="188">
        <v>0</v>
      </c>
      <c r="BP124" s="188">
        <v>0</v>
      </c>
      <c r="BQ124" s="188">
        <v>0</v>
      </c>
      <c r="BR124" s="188">
        <v>934</v>
      </c>
      <c r="BS124" s="188">
        <v>686</v>
      </c>
      <c r="BT124" s="188">
        <v>0</v>
      </c>
      <c r="BU124" s="188">
        <v>0</v>
      </c>
      <c r="BV124" s="188">
        <v>1866</v>
      </c>
      <c r="BW124" s="188">
        <v>0</v>
      </c>
      <c r="BX124" s="188">
        <v>0</v>
      </c>
      <c r="BY124" s="188">
        <v>0</v>
      </c>
      <c r="CA124" s="188">
        <v>0</v>
      </c>
      <c r="CB124" s="188">
        <v>0</v>
      </c>
      <c r="CC124" s="188">
        <v>7955</v>
      </c>
      <c r="CD124" s="188">
        <v>1384</v>
      </c>
      <c r="CE124" s="188">
        <v>0</v>
      </c>
      <c r="CF124" s="188">
        <v>0</v>
      </c>
      <c r="CG124" s="188">
        <v>1099</v>
      </c>
      <c r="CH124" s="188">
        <v>0</v>
      </c>
      <c r="CI124" s="188">
        <v>0</v>
      </c>
      <c r="CJ124" s="188">
        <v>0</v>
      </c>
      <c r="CL124" s="188">
        <v>0</v>
      </c>
      <c r="CM124" s="188">
        <v>0</v>
      </c>
      <c r="CN124" s="188">
        <v>6731</v>
      </c>
      <c r="CO124" s="188">
        <v>2596</v>
      </c>
      <c r="CP124" s="188">
        <v>0</v>
      </c>
      <c r="CQ124" s="188">
        <v>0</v>
      </c>
      <c r="CR124" s="188">
        <v>1128</v>
      </c>
      <c r="CS124" s="188">
        <v>0</v>
      </c>
      <c r="CT124" s="188">
        <v>0</v>
      </c>
      <c r="CU124" s="188">
        <v>0</v>
      </c>
      <c r="CW124" s="188">
        <v>0</v>
      </c>
      <c r="CX124" s="188">
        <v>0</v>
      </c>
      <c r="CY124" s="188">
        <v>2041</v>
      </c>
      <c r="CZ124" s="188">
        <v>1678</v>
      </c>
      <c r="DA124" s="188">
        <v>0</v>
      </c>
      <c r="DB124" s="188">
        <v>0</v>
      </c>
      <c r="DC124" s="188">
        <v>1530</v>
      </c>
      <c r="DD124" s="188">
        <v>0</v>
      </c>
      <c r="DE124" s="188">
        <v>0</v>
      </c>
      <c r="DF124" s="188">
        <v>0</v>
      </c>
      <c r="DH124" s="188">
        <v>0</v>
      </c>
      <c r="DI124" s="188">
        <v>0</v>
      </c>
      <c r="DJ124" s="188">
        <v>1811</v>
      </c>
      <c r="DK124" s="188">
        <v>947</v>
      </c>
      <c r="DL124" s="188">
        <v>0</v>
      </c>
      <c r="DM124" s="188">
        <v>0</v>
      </c>
      <c r="DN124" s="188">
        <f t="shared" si="43"/>
        <v>0</v>
      </c>
      <c r="DO124" s="188">
        <v>0</v>
      </c>
      <c r="DP124" s="188">
        <v>0</v>
      </c>
      <c r="DQ124" s="188">
        <v>0</v>
      </c>
      <c r="DS124" s="188">
        <v>0</v>
      </c>
      <c r="DT124" s="188">
        <v>0</v>
      </c>
      <c r="DU124" s="188">
        <v>1257</v>
      </c>
      <c r="DV124" s="188">
        <v>1159</v>
      </c>
      <c r="DW124" s="188">
        <v>0</v>
      </c>
      <c r="DX124" s="188">
        <v>0</v>
      </c>
      <c r="DY124" s="188">
        <v>1311</v>
      </c>
      <c r="DZ124" s="188">
        <v>0</v>
      </c>
      <c r="EA124" s="188">
        <v>0</v>
      </c>
      <c r="EB124" s="188">
        <v>0</v>
      </c>
      <c r="ED124" s="188">
        <v>0</v>
      </c>
      <c r="EE124" s="188">
        <v>0</v>
      </c>
      <c r="EF124" s="188">
        <v>1268</v>
      </c>
      <c r="EG124" s="188">
        <v>776</v>
      </c>
      <c r="EH124" s="188">
        <v>0</v>
      </c>
      <c r="EI124" s="188">
        <v>0</v>
      </c>
      <c r="EJ124" s="188">
        <v>1739</v>
      </c>
      <c r="EK124" s="188">
        <v>0</v>
      </c>
      <c r="EL124" s="188">
        <v>0</v>
      </c>
      <c r="EM124" s="188">
        <v>0</v>
      </c>
      <c r="EO124" s="188">
        <v>0</v>
      </c>
      <c r="EP124" s="188">
        <v>0</v>
      </c>
      <c r="EQ124" s="188">
        <v>5019</v>
      </c>
      <c r="ER124" s="188">
        <v>953</v>
      </c>
      <c r="ES124" s="188">
        <v>0</v>
      </c>
      <c r="ET124" s="188">
        <v>0</v>
      </c>
      <c r="EU124" s="188">
        <v>1380</v>
      </c>
      <c r="EV124" s="188">
        <v>0</v>
      </c>
      <c r="EW124" s="188">
        <v>0</v>
      </c>
      <c r="EX124" s="188">
        <v>0</v>
      </c>
      <c r="EZ124" s="188">
        <v>0</v>
      </c>
      <c r="FA124" s="188">
        <v>0</v>
      </c>
      <c r="FB124" s="188">
        <v>4869</v>
      </c>
      <c r="FC124" s="188">
        <v>1721</v>
      </c>
      <c r="FD124" s="188">
        <v>0</v>
      </c>
      <c r="FE124" s="188">
        <v>0</v>
      </c>
      <c r="FF124" s="188">
        <v>1079</v>
      </c>
      <c r="FG124" s="188">
        <v>0</v>
      </c>
      <c r="FH124" s="188">
        <v>0</v>
      </c>
      <c r="FI124" s="188">
        <v>0</v>
      </c>
      <c r="FK124" s="188">
        <v>0</v>
      </c>
      <c r="FL124" s="188">
        <v>0</v>
      </c>
      <c r="FM124" s="188">
        <v>6255</v>
      </c>
      <c r="FN124" s="188">
        <v>2479</v>
      </c>
      <c r="FO124" s="188">
        <v>0</v>
      </c>
      <c r="FP124" s="188">
        <v>0</v>
      </c>
      <c r="FQ124" s="188">
        <v>1134</v>
      </c>
      <c r="FR124" s="188">
        <v>0</v>
      </c>
      <c r="FS124" s="188">
        <v>0</v>
      </c>
      <c r="FT124" s="188">
        <v>0</v>
      </c>
      <c r="FV124" s="188">
        <v>0</v>
      </c>
      <c r="FW124" s="188">
        <v>0</v>
      </c>
      <c r="FX124" s="188">
        <v>1887</v>
      </c>
      <c r="FY124" s="188">
        <v>1682</v>
      </c>
      <c r="FZ124" s="188">
        <v>0</v>
      </c>
      <c r="GA124" s="188">
        <v>0</v>
      </c>
      <c r="GB124" s="188">
        <v>1517</v>
      </c>
      <c r="GC124" s="188">
        <v>0</v>
      </c>
      <c r="GD124" s="188">
        <v>0</v>
      </c>
      <c r="GE124" s="188">
        <v>0</v>
      </c>
      <c r="GG124" s="188">
        <v>0</v>
      </c>
      <c r="GH124" s="188">
        <v>0</v>
      </c>
      <c r="GI124" s="188">
        <v>7305</v>
      </c>
      <c r="GJ124" s="188">
        <v>1045</v>
      </c>
      <c r="GK124" s="188">
        <v>0</v>
      </c>
      <c r="GL124" s="188">
        <v>0</v>
      </c>
      <c r="GM124" s="188">
        <v>1287</v>
      </c>
      <c r="GN124" s="188">
        <v>0</v>
      </c>
      <c r="GO124" s="188">
        <v>0</v>
      </c>
      <c r="GP124" s="188">
        <v>0</v>
      </c>
      <c r="GR124" s="188">
        <v>0</v>
      </c>
      <c r="GS124" s="188">
        <v>0</v>
      </c>
      <c r="GT124" s="188">
        <v>1895</v>
      </c>
      <c r="GU124" s="188">
        <v>1088</v>
      </c>
      <c r="GV124" s="188">
        <v>0</v>
      </c>
      <c r="GW124" s="188">
        <v>0</v>
      </c>
      <c r="GX124" s="188">
        <v>1419</v>
      </c>
      <c r="GY124" s="188">
        <v>0</v>
      </c>
      <c r="GZ124" s="188">
        <v>0</v>
      </c>
      <c r="HA124" s="188">
        <v>0</v>
      </c>
      <c r="HC124" s="188">
        <v>0</v>
      </c>
      <c r="HD124" s="188">
        <v>0</v>
      </c>
      <c r="HE124" s="188">
        <v>1386</v>
      </c>
      <c r="HF124" s="188">
        <v>1397</v>
      </c>
      <c r="HG124" s="188">
        <v>0</v>
      </c>
      <c r="HH124" s="188">
        <v>0</v>
      </c>
      <c r="HI124" s="188">
        <v>1450</v>
      </c>
      <c r="HJ124" s="188">
        <v>0</v>
      </c>
      <c r="HK124" s="188">
        <v>0</v>
      </c>
      <c r="HL124" s="188">
        <v>0</v>
      </c>
      <c r="HN124" s="188">
        <v>0</v>
      </c>
      <c r="HO124" s="188">
        <v>0</v>
      </c>
      <c r="HP124" s="188">
        <v>1161</v>
      </c>
      <c r="HQ124" s="188">
        <v>392</v>
      </c>
      <c r="HR124" s="188">
        <v>0</v>
      </c>
      <c r="HS124" s="188">
        <v>0</v>
      </c>
      <c r="HT124" s="188">
        <v>1750</v>
      </c>
      <c r="HU124" s="188">
        <v>0</v>
      </c>
      <c r="HV124" s="188">
        <v>0</v>
      </c>
      <c r="HW124" s="188">
        <v>0</v>
      </c>
      <c r="HY124" s="188">
        <v>0</v>
      </c>
      <c r="HZ124" s="188">
        <v>0</v>
      </c>
      <c r="IA124" s="188">
        <v>6244</v>
      </c>
      <c r="IB124" s="188">
        <v>2324</v>
      </c>
      <c r="IC124" s="188">
        <v>0</v>
      </c>
      <c r="ID124" s="188">
        <v>0</v>
      </c>
      <c r="IE124" s="188">
        <v>1406</v>
      </c>
      <c r="IF124" s="188">
        <v>0</v>
      </c>
      <c r="IG124" s="188">
        <v>0</v>
      </c>
      <c r="IH124" s="188">
        <v>0</v>
      </c>
      <c r="IJ124" s="188">
        <v>0</v>
      </c>
      <c r="IK124" s="188">
        <v>0</v>
      </c>
      <c r="IL124" s="188">
        <v>896</v>
      </c>
      <c r="IM124" s="188">
        <v>1285</v>
      </c>
      <c r="IN124" s="188">
        <v>0</v>
      </c>
      <c r="IO124" s="188">
        <v>0</v>
      </c>
      <c r="IP124" s="188">
        <v>1778</v>
      </c>
      <c r="IQ124" s="188">
        <v>0</v>
      </c>
      <c r="IR124" s="188">
        <v>0</v>
      </c>
      <c r="IS124" s="188">
        <v>0</v>
      </c>
      <c r="IU124" s="188">
        <v>0</v>
      </c>
      <c r="IV124" s="188">
        <v>0</v>
      </c>
      <c r="IW124" s="188">
        <v>6790</v>
      </c>
      <c r="IX124" s="188">
        <v>1737</v>
      </c>
      <c r="IY124" s="188">
        <v>0</v>
      </c>
      <c r="IZ124" s="188">
        <v>0</v>
      </c>
      <c r="JA124" s="188">
        <v>1399</v>
      </c>
      <c r="JB124" s="188">
        <v>0</v>
      </c>
      <c r="JC124" s="188">
        <v>0</v>
      </c>
      <c r="JD124" s="188">
        <v>0</v>
      </c>
      <c r="JF124" s="188">
        <v>0</v>
      </c>
      <c r="JG124" s="188">
        <v>0</v>
      </c>
      <c r="JH124" s="188">
        <v>6638</v>
      </c>
      <c r="JI124" s="188">
        <v>3476</v>
      </c>
      <c r="JJ124" s="188">
        <v>0</v>
      </c>
      <c r="JK124" s="188">
        <v>0</v>
      </c>
      <c r="JL124" s="188">
        <v>1116</v>
      </c>
      <c r="JM124" s="188">
        <v>0</v>
      </c>
      <c r="JN124" s="188">
        <v>0</v>
      </c>
      <c r="JO124" s="188">
        <v>0</v>
      </c>
      <c r="JQ124" s="188">
        <v>0</v>
      </c>
      <c r="JR124" s="188">
        <v>0</v>
      </c>
      <c r="JS124" s="188">
        <v>944</v>
      </c>
      <c r="JT124" s="188">
        <v>996</v>
      </c>
      <c r="JU124" s="188">
        <v>0</v>
      </c>
      <c r="JV124" s="188">
        <v>0</v>
      </c>
      <c r="JW124" s="188">
        <v>1776</v>
      </c>
      <c r="JX124" s="188">
        <v>0</v>
      </c>
      <c r="JY124" s="188">
        <v>0</v>
      </c>
      <c r="JZ124" s="188">
        <v>0</v>
      </c>
      <c r="KB124" s="188">
        <v>0</v>
      </c>
      <c r="KC124" s="188">
        <v>0</v>
      </c>
      <c r="KD124" s="188">
        <v>8031</v>
      </c>
      <c r="KE124" s="188">
        <v>1565</v>
      </c>
      <c r="KF124" s="188">
        <v>0</v>
      </c>
      <c r="KG124" s="188">
        <v>0</v>
      </c>
      <c r="KH124" s="188">
        <v>1290</v>
      </c>
      <c r="KI124" s="188">
        <v>0</v>
      </c>
      <c r="KJ124" s="188">
        <v>0</v>
      </c>
      <c r="KK124" s="188">
        <v>0</v>
      </c>
      <c r="KM124" s="188">
        <v>0</v>
      </c>
      <c r="KN124" s="188">
        <v>0</v>
      </c>
      <c r="KO124" s="188">
        <v>7182</v>
      </c>
      <c r="KP124" s="188">
        <v>1161</v>
      </c>
      <c r="KQ124" s="188">
        <v>0</v>
      </c>
      <c r="KR124" s="188">
        <v>0</v>
      </c>
      <c r="KS124" s="188">
        <v>1044</v>
      </c>
      <c r="KT124" s="188">
        <v>0</v>
      </c>
      <c r="KU124" s="188">
        <v>0</v>
      </c>
      <c r="KV124" s="188">
        <v>0</v>
      </c>
      <c r="KX124" s="188">
        <v>0</v>
      </c>
      <c r="KY124" s="188">
        <v>0</v>
      </c>
      <c r="KZ124" s="188">
        <v>979</v>
      </c>
      <c r="LA124" s="188">
        <v>749</v>
      </c>
      <c r="LB124" s="188">
        <v>0</v>
      </c>
      <c r="LC124" s="188">
        <v>0</v>
      </c>
      <c r="LD124" s="188">
        <v>1892</v>
      </c>
      <c r="LE124" s="188">
        <v>0</v>
      </c>
      <c r="LF124" s="188">
        <v>0</v>
      </c>
      <c r="LG124" s="188">
        <v>0</v>
      </c>
      <c r="LI124" s="188">
        <v>0</v>
      </c>
      <c r="LJ124" s="188">
        <v>0</v>
      </c>
      <c r="LK124" s="188">
        <v>6688</v>
      </c>
      <c r="LL124" s="188">
        <v>971</v>
      </c>
      <c r="LM124" s="188">
        <v>0</v>
      </c>
      <c r="LN124" s="188">
        <v>0</v>
      </c>
      <c r="LO124" s="188">
        <v>1064</v>
      </c>
      <c r="LP124" s="188">
        <v>0</v>
      </c>
      <c r="LQ124" s="188">
        <v>0</v>
      </c>
      <c r="LR124" s="188">
        <v>0</v>
      </c>
      <c r="LT124" s="188">
        <v>0</v>
      </c>
      <c r="LU124" s="188">
        <v>0</v>
      </c>
      <c r="LV124" s="188">
        <v>954</v>
      </c>
      <c r="LW124" s="188">
        <v>1446</v>
      </c>
      <c r="LX124" s="188">
        <v>0</v>
      </c>
      <c r="LY124" s="188">
        <v>0</v>
      </c>
      <c r="LZ124" s="188">
        <v>1893</v>
      </c>
      <c r="MA124" s="188">
        <v>0</v>
      </c>
      <c r="MB124" s="188">
        <v>0</v>
      </c>
      <c r="MC124" s="188">
        <v>0</v>
      </c>
    </row>
    <row r="125" spans="2:341">
      <c r="B125" s="208">
        <f t="shared" si="33"/>
        <v>0</v>
      </c>
      <c r="C125" s="208">
        <f t="shared" si="34"/>
        <v>0</v>
      </c>
      <c r="D125" s="208">
        <f t="shared" si="35"/>
        <v>3842.3666666666668</v>
      </c>
      <c r="E125" s="208">
        <f t="shared" si="36"/>
        <v>1424.6666666666667</v>
      </c>
      <c r="F125" s="208">
        <f t="shared" si="37"/>
        <v>0</v>
      </c>
      <c r="G125" s="208">
        <f t="shared" si="38"/>
        <v>0</v>
      </c>
      <c r="H125" s="208">
        <f t="shared" si="39"/>
        <v>1377.4666666666667</v>
      </c>
      <c r="I125" s="208">
        <f t="shared" si="40"/>
        <v>0</v>
      </c>
      <c r="J125" s="208">
        <f t="shared" si="41"/>
        <v>0</v>
      </c>
      <c r="K125" s="208">
        <f t="shared" si="42"/>
        <v>0</v>
      </c>
      <c r="M125" s="188">
        <v>0</v>
      </c>
      <c r="N125" s="188">
        <v>0</v>
      </c>
      <c r="O125" s="188">
        <v>1541</v>
      </c>
      <c r="P125" s="188">
        <v>1305</v>
      </c>
      <c r="Q125" s="188">
        <v>0</v>
      </c>
      <c r="R125" s="188">
        <v>0</v>
      </c>
      <c r="S125" s="188">
        <v>1703</v>
      </c>
      <c r="T125" s="188">
        <v>0</v>
      </c>
      <c r="U125" s="188">
        <v>0</v>
      </c>
      <c r="V125" s="188">
        <v>0</v>
      </c>
      <c r="X125" s="188">
        <v>0</v>
      </c>
      <c r="Y125" s="188">
        <v>0</v>
      </c>
      <c r="Z125" s="188">
        <v>1555</v>
      </c>
      <c r="AA125" s="188">
        <v>399</v>
      </c>
      <c r="AB125" s="188">
        <v>0</v>
      </c>
      <c r="AC125" s="188">
        <v>0</v>
      </c>
      <c r="AD125" s="188">
        <v>1215</v>
      </c>
      <c r="AE125" s="188">
        <v>0</v>
      </c>
      <c r="AF125" s="188">
        <v>0</v>
      </c>
      <c r="AG125" s="188">
        <v>0</v>
      </c>
      <c r="AI125" s="188">
        <v>0</v>
      </c>
      <c r="AJ125" s="188">
        <v>0</v>
      </c>
      <c r="AK125" s="188">
        <v>7302</v>
      </c>
      <c r="AL125" s="188">
        <v>1291</v>
      </c>
      <c r="AM125" s="188">
        <v>0</v>
      </c>
      <c r="AN125" s="188">
        <v>0</v>
      </c>
      <c r="AO125" s="188">
        <v>1014</v>
      </c>
      <c r="AP125" s="188">
        <v>0</v>
      </c>
      <c r="AQ125" s="188">
        <v>0</v>
      </c>
      <c r="AR125" s="188">
        <v>0</v>
      </c>
      <c r="AT125" s="188">
        <v>0</v>
      </c>
      <c r="AU125" s="188">
        <v>0</v>
      </c>
      <c r="AV125" s="188">
        <v>1099</v>
      </c>
      <c r="AW125" s="188">
        <v>902</v>
      </c>
      <c r="AX125" s="188">
        <v>0</v>
      </c>
      <c r="AY125" s="188">
        <v>0</v>
      </c>
      <c r="AZ125" s="188">
        <v>1759</v>
      </c>
      <c r="BA125" s="188">
        <v>0</v>
      </c>
      <c r="BB125" s="188">
        <v>0</v>
      </c>
      <c r="BC125" s="188">
        <v>0</v>
      </c>
      <c r="BE125" s="188">
        <v>0</v>
      </c>
      <c r="BF125" s="188">
        <v>0</v>
      </c>
      <c r="BG125" s="188">
        <v>6547</v>
      </c>
      <c r="BH125" s="188">
        <v>2680</v>
      </c>
      <c r="BI125" s="188">
        <v>0</v>
      </c>
      <c r="BJ125" s="188">
        <v>0</v>
      </c>
      <c r="BK125" s="188">
        <v>1419</v>
      </c>
      <c r="BL125" s="188">
        <v>0</v>
      </c>
      <c r="BM125" s="188">
        <v>0</v>
      </c>
      <c r="BN125" s="188">
        <v>0</v>
      </c>
      <c r="BP125" s="188">
        <v>0</v>
      </c>
      <c r="BQ125" s="188">
        <v>0</v>
      </c>
      <c r="BR125" s="188">
        <v>957</v>
      </c>
      <c r="BS125" s="188">
        <v>749</v>
      </c>
      <c r="BT125" s="188">
        <v>0</v>
      </c>
      <c r="BU125" s="188">
        <v>0</v>
      </c>
      <c r="BV125" s="188">
        <v>1824</v>
      </c>
      <c r="BW125" s="188">
        <v>0</v>
      </c>
      <c r="BX125" s="188">
        <v>0</v>
      </c>
      <c r="BY125" s="188">
        <v>0</v>
      </c>
      <c r="CA125" s="188">
        <v>0</v>
      </c>
      <c r="CB125" s="188">
        <v>0</v>
      </c>
      <c r="CC125" s="188">
        <v>8028</v>
      </c>
      <c r="CD125" s="188">
        <v>1415</v>
      </c>
      <c r="CE125" s="188">
        <v>0</v>
      </c>
      <c r="CF125" s="188">
        <v>0</v>
      </c>
      <c r="CG125" s="188">
        <v>1099</v>
      </c>
      <c r="CH125" s="188">
        <v>0</v>
      </c>
      <c r="CI125" s="188">
        <v>0</v>
      </c>
      <c r="CJ125" s="188">
        <v>0</v>
      </c>
      <c r="CL125" s="188">
        <v>0</v>
      </c>
      <c r="CM125" s="188">
        <v>0</v>
      </c>
      <c r="CN125" s="188">
        <v>6713</v>
      </c>
      <c r="CO125" s="188">
        <v>2610</v>
      </c>
      <c r="CP125" s="188">
        <v>0</v>
      </c>
      <c r="CQ125" s="188">
        <v>0</v>
      </c>
      <c r="CR125" s="188">
        <v>1128</v>
      </c>
      <c r="CS125" s="188">
        <v>0</v>
      </c>
      <c r="CT125" s="188">
        <v>0</v>
      </c>
      <c r="CU125" s="188">
        <v>0</v>
      </c>
      <c r="CW125" s="188">
        <v>0</v>
      </c>
      <c r="CX125" s="188">
        <v>0</v>
      </c>
      <c r="CY125" s="188">
        <v>2028</v>
      </c>
      <c r="CZ125" s="188">
        <v>1639</v>
      </c>
      <c r="DA125" s="188">
        <v>0</v>
      </c>
      <c r="DB125" s="188">
        <v>0</v>
      </c>
      <c r="DC125" s="188">
        <v>1522</v>
      </c>
      <c r="DD125" s="188">
        <v>0</v>
      </c>
      <c r="DE125" s="188">
        <v>0</v>
      </c>
      <c r="DF125" s="188">
        <v>0</v>
      </c>
      <c r="DH125" s="188">
        <v>0</v>
      </c>
      <c r="DI125" s="188">
        <v>0</v>
      </c>
      <c r="DJ125" s="188">
        <v>1829</v>
      </c>
      <c r="DK125" s="188">
        <v>943</v>
      </c>
      <c r="DL125" s="188">
        <v>0</v>
      </c>
      <c r="DM125" s="188">
        <v>0</v>
      </c>
      <c r="DN125" s="188">
        <f t="shared" si="43"/>
        <v>0</v>
      </c>
      <c r="DO125" s="188">
        <v>0</v>
      </c>
      <c r="DP125" s="188">
        <v>0</v>
      </c>
      <c r="DQ125" s="188">
        <v>0</v>
      </c>
      <c r="DS125" s="188">
        <v>0</v>
      </c>
      <c r="DT125" s="188">
        <v>0</v>
      </c>
      <c r="DU125" s="188">
        <v>1235</v>
      </c>
      <c r="DV125" s="188">
        <v>1167</v>
      </c>
      <c r="DW125" s="188">
        <v>0</v>
      </c>
      <c r="DX125" s="188">
        <v>0</v>
      </c>
      <c r="DY125" s="188">
        <v>1311</v>
      </c>
      <c r="DZ125" s="188">
        <v>0</v>
      </c>
      <c r="EA125" s="188">
        <v>0</v>
      </c>
      <c r="EB125" s="188">
        <v>0</v>
      </c>
      <c r="ED125" s="188">
        <v>0</v>
      </c>
      <c r="EE125" s="188">
        <v>0</v>
      </c>
      <c r="EF125" s="188">
        <v>1276</v>
      </c>
      <c r="EG125" s="188">
        <v>768</v>
      </c>
      <c r="EH125" s="188">
        <v>0</v>
      </c>
      <c r="EI125" s="188">
        <v>0</v>
      </c>
      <c r="EJ125" s="188">
        <v>1739</v>
      </c>
      <c r="EK125" s="188">
        <v>0</v>
      </c>
      <c r="EL125" s="188">
        <v>0</v>
      </c>
      <c r="EM125" s="188">
        <v>0</v>
      </c>
      <c r="EO125" s="188">
        <v>0</v>
      </c>
      <c r="EP125" s="188">
        <v>0</v>
      </c>
      <c r="EQ125" s="188">
        <v>5016</v>
      </c>
      <c r="ER125" s="188">
        <v>956</v>
      </c>
      <c r="ES125" s="188">
        <v>0</v>
      </c>
      <c r="ET125" s="188">
        <v>0</v>
      </c>
      <c r="EU125" s="188">
        <v>1380</v>
      </c>
      <c r="EV125" s="188">
        <v>0</v>
      </c>
      <c r="EW125" s="188">
        <v>0</v>
      </c>
      <c r="EX125" s="188">
        <v>0</v>
      </c>
      <c r="EZ125" s="188">
        <v>0</v>
      </c>
      <c r="FA125" s="188">
        <v>0</v>
      </c>
      <c r="FB125" s="188">
        <v>4736</v>
      </c>
      <c r="FC125" s="188">
        <v>1705</v>
      </c>
      <c r="FD125" s="188">
        <v>0</v>
      </c>
      <c r="FE125" s="188">
        <v>0</v>
      </c>
      <c r="FF125" s="188">
        <v>1079</v>
      </c>
      <c r="FG125" s="188">
        <v>0</v>
      </c>
      <c r="FH125" s="188">
        <v>0</v>
      </c>
      <c r="FI125" s="188">
        <v>0</v>
      </c>
      <c r="FK125" s="188">
        <v>0</v>
      </c>
      <c r="FL125" s="188">
        <v>0</v>
      </c>
      <c r="FM125" s="188">
        <v>6253</v>
      </c>
      <c r="FN125" s="188">
        <v>2500</v>
      </c>
      <c r="FO125" s="188">
        <v>0</v>
      </c>
      <c r="FP125" s="188">
        <v>0</v>
      </c>
      <c r="FQ125" s="188">
        <v>1134</v>
      </c>
      <c r="FR125" s="188">
        <v>0</v>
      </c>
      <c r="FS125" s="188">
        <v>0</v>
      </c>
      <c r="FT125" s="188">
        <v>0</v>
      </c>
      <c r="FV125" s="188">
        <v>0</v>
      </c>
      <c r="FW125" s="188">
        <v>0</v>
      </c>
      <c r="FX125" s="188">
        <v>1896</v>
      </c>
      <c r="FY125" s="188">
        <v>1700</v>
      </c>
      <c r="FZ125" s="188">
        <v>0</v>
      </c>
      <c r="GA125" s="188">
        <v>0</v>
      </c>
      <c r="GB125" s="188">
        <v>1517</v>
      </c>
      <c r="GC125" s="188">
        <v>0</v>
      </c>
      <c r="GD125" s="188">
        <v>0</v>
      </c>
      <c r="GE125" s="188">
        <v>0</v>
      </c>
      <c r="GG125" s="188">
        <v>0</v>
      </c>
      <c r="GH125" s="188">
        <v>0</v>
      </c>
      <c r="GI125" s="188">
        <v>7307</v>
      </c>
      <c r="GJ125" s="188">
        <v>1092</v>
      </c>
      <c r="GK125" s="188">
        <v>0</v>
      </c>
      <c r="GL125" s="188">
        <v>0</v>
      </c>
      <c r="GM125" s="188">
        <v>1287</v>
      </c>
      <c r="GN125" s="188">
        <v>0</v>
      </c>
      <c r="GO125" s="188">
        <v>0</v>
      </c>
      <c r="GP125" s="188">
        <v>0</v>
      </c>
      <c r="GR125" s="188">
        <v>0</v>
      </c>
      <c r="GS125" s="188">
        <v>0</v>
      </c>
      <c r="GT125" s="188">
        <v>1962</v>
      </c>
      <c r="GU125" s="188">
        <v>1133</v>
      </c>
      <c r="GV125" s="188">
        <v>0</v>
      </c>
      <c r="GW125" s="188">
        <v>0</v>
      </c>
      <c r="GX125" s="188">
        <v>1419</v>
      </c>
      <c r="GY125" s="188">
        <v>0</v>
      </c>
      <c r="GZ125" s="188">
        <v>0</v>
      </c>
      <c r="HA125" s="188">
        <v>0</v>
      </c>
      <c r="HC125" s="188">
        <v>0</v>
      </c>
      <c r="HD125" s="188">
        <v>0</v>
      </c>
      <c r="HE125" s="188">
        <v>1472</v>
      </c>
      <c r="HF125" s="188">
        <v>1391</v>
      </c>
      <c r="HG125" s="188">
        <v>0</v>
      </c>
      <c r="HH125" s="188">
        <v>0</v>
      </c>
      <c r="HI125" s="188">
        <v>1440</v>
      </c>
      <c r="HJ125" s="188">
        <v>0</v>
      </c>
      <c r="HK125" s="188">
        <v>0</v>
      </c>
      <c r="HL125" s="188">
        <v>0</v>
      </c>
      <c r="HN125" s="188">
        <v>0</v>
      </c>
      <c r="HO125" s="188">
        <v>0</v>
      </c>
      <c r="HP125" s="188">
        <v>1173</v>
      </c>
      <c r="HQ125" s="188">
        <v>407</v>
      </c>
      <c r="HR125" s="188">
        <v>0</v>
      </c>
      <c r="HS125" s="188">
        <v>0</v>
      </c>
      <c r="HT125" s="188">
        <v>1750</v>
      </c>
      <c r="HU125" s="188">
        <v>0</v>
      </c>
      <c r="HV125" s="188">
        <v>0</v>
      </c>
      <c r="HW125" s="188">
        <v>0</v>
      </c>
      <c r="HY125" s="188">
        <v>0</v>
      </c>
      <c r="HZ125" s="188">
        <v>0</v>
      </c>
      <c r="IA125" s="188">
        <v>6252</v>
      </c>
      <c r="IB125" s="188">
        <v>2408</v>
      </c>
      <c r="IC125" s="188">
        <v>0</v>
      </c>
      <c r="ID125" s="188">
        <v>0</v>
      </c>
      <c r="IE125" s="188">
        <v>1406</v>
      </c>
      <c r="IF125" s="188">
        <v>0</v>
      </c>
      <c r="IG125" s="188">
        <v>0</v>
      </c>
      <c r="IH125" s="188">
        <v>0</v>
      </c>
      <c r="IJ125" s="188">
        <v>0</v>
      </c>
      <c r="IK125" s="188">
        <v>0</v>
      </c>
      <c r="IL125" s="188">
        <v>936</v>
      </c>
      <c r="IM125" s="188">
        <v>1360</v>
      </c>
      <c r="IN125" s="188">
        <v>0</v>
      </c>
      <c r="IO125" s="188">
        <v>0</v>
      </c>
      <c r="IP125" s="188">
        <v>1773</v>
      </c>
      <c r="IQ125" s="188">
        <v>0</v>
      </c>
      <c r="IR125" s="188">
        <v>0</v>
      </c>
      <c r="IS125" s="188">
        <v>0</v>
      </c>
      <c r="IU125" s="188">
        <v>0</v>
      </c>
      <c r="IV125" s="188">
        <v>0</v>
      </c>
      <c r="IW125" s="188">
        <v>6784</v>
      </c>
      <c r="IX125" s="188">
        <v>1776</v>
      </c>
      <c r="IY125" s="188">
        <v>0</v>
      </c>
      <c r="IZ125" s="188">
        <v>0</v>
      </c>
      <c r="JA125" s="188">
        <v>1399</v>
      </c>
      <c r="JB125" s="188">
        <v>0</v>
      </c>
      <c r="JC125" s="188">
        <v>0</v>
      </c>
      <c r="JD125" s="188">
        <v>0</v>
      </c>
      <c r="JF125" s="188">
        <v>0</v>
      </c>
      <c r="JG125" s="188">
        <v>0</v>
      </c>
      <c r="JH125" s="188">
        <v>6451</v>
      </c>
      <c r="JI125" s="188">
        <v>3506</v>
      </c>
      <c r="JJ125" s="188">
        <v>0</v>
      </c>
      <c r="JK125" s="188">
        <v>0</v>
      </c>
      <c r="JL125" s="188">
        <v>1116</v>
      </c>
      <c r="JM125" s="188">
        <v>0</v>
      </c>
      <c r="JN125" s="188">
        <v>0</v>
      </c>
      <c r="JO125" s="188">
        <v>0</v>
      </c>
      <c r="JQ125" s="188">
        <v>0</v>
      </c>
      <c r="JR125" s="188">
        <v>0</v>
      </c>
      <c r="JS125" s="188">
        <v>968</v>
      </c>
      <c r="JT125" s="188">
        <v>1042</v>
      </c>
      <c r="JU125" s="188">
        <v>0</v>
      </c>
      <c r="JV125" s="188">
        <v>0</v>
      </c>
      <c r="JW125" s="188">
        <v>1772</v>
      </c>
      <c r="JX125" s="188">
        <v>0</v>
      </c>
      <c r="JY125" s="188">
        <v>0</v>
      </c>
      <c r="JZ125" s="188">
        <v>0</v>
      </c>
      <c r="KB125" s="188">
        <v>0</v>
      </c>
      <c r="KC125" s="188">
        <v>0</v>
      </c>
      <c r="KD125" s="188">
        <v>8044</v>
      </c>
      <c r="KE125" s="188">
        <v>1561</v>
      </c>
      <c r="KF125" s="188">
        <v>0</v>
      </c>
      <c r="KG125" s="188">
        <v>0</v>
      </c>
      <c r="KH125" s="188">
        <v>1290</v>
      </c>
      <c r="KI125" s="188">
        <v>0</v>
      </c>
      <c r="KJ125" s="188">
        <v>0</v>
      </c>
      <c r="KK125" s="188">
        <v>0</v>
      </c>
      <c r="KM125" s="188">
        <v>0</v>
      </c>
      <c r="KN125" s="188">
        <v>0</v>
      </c>
      <c r="KO125" s="188">
        <v>7193</v>
      </c>
      <c r="KP125" s="188">
        <v>1168</v>
      </c>
      <c r="KQ125" s="188">
        <v>0</v>
      </c>
      <c r="KR125" s="188">
        <v>0</v>
      </c>
      <c r="KS125" s="188">
        <v>1044</v>
      </c>
      <c r="KT125" s="188">
        <v>0</v>
      </c>
      <c r="KU125" s="188">
        <v>0</v>
      </c>
      <c r="KV125" s="188">
        <v>0</v>
      </c>
      <c r="KX125" s="188">
        <v>0</v>
      </c>
      <c r="KY125" s="188">
        <v>0</v>
      </c>
      <c r="KZ125" s="188">
        <v>995</v>
      </c>
      <c r="LA125" s="188">
        <v>756</v>
      </c>
      <c r="LB125" s="188">
        <v>0</v>
      </c>
      <c r="LC125" s="188">
        <v>0</v>
      </c>
      <c r="LD125" s="188">
        <v>1862</v>
      </c>
      <c r="LE125" s="188">
        <v>0</v>
      </c>
      <c r="LF125" s="188">
        <v>0</v>
      </c>
      <c r="LG125" s="188">
        <v>0</v>
      </c>
      <c r="LI125" s="188">
        <v>0</v>
      </c>
      <c r="LJ125" s="188">
        <v>0</v>
      </c>
      <c r="LK125" s="188">
        <v>6733</v>
      </c>
      <c r="LL125" s="188">
        <v>954</v>
      </c>
      <c r="LM125" s="188">
        <v>0</v>
      </c>
      <c r="LN125" s="188">
        <v>0</v>
      </c>
      <c r="LO125" s="188">
        <v>1064</v>
      </c>
      <c r="LP125" s="188">
        <v>0</v>
      </c>
      <c r="LQ125" s="188">
        <v>0</v>
      </c>
      <c r="LR125" s="188">
        <v>0</v>
      </c>
      <c r="LT125" s="188">
        <v>0</v>
      </c>
      <c r="LU125" s="188">
        <v>0</v>
      </c>
      <c r="LV125" s="188">
        <v>990</v>
      </c>
      <c r="LW125" s="188">
        <v>1457</v>
      </c>
      <c r="LX125" s="188">
        <v>0</v>
      </c>
      <c r="LY125" s="188">
        <v>0</v>
      </c>
      <c r="LZ125" s="188">
        <v>1859</v>
      </c>
      <c r="MA125" s="188">
        <v>0</v>
      </c>
      <c r="MB125" s="188">
        <v>0</v>
      </c>
      <c r="MC125" s="188">
        <v>0</v>
      </c>
    </row>
    <row r="126" spans="2:341">
      <c r="B126" s="208">
        <f t="shared" si="33"/>
        <v>0</v>
      </c>
      <c r="C126" s="208">
        <f t="shared" si="34"/>
        <v>0</v>
      </c>
      <c r="D126" s="208">
        <f t="shared" si="35"/>
        <v>3853.6333333333332</v>
      </c>
      <c r="E126" s="208">
        <f t="shared" si="36"/>
        <v>1435.2</v>
      </c>
      <c r="F126" s="208">
        <f t="shared" si="37"/>
        <v>0</v>
      </c>
      <c r="G126" s="208">
        <f t="shared" si="38"/>
        <v>0</v>
      </c>
      <c r="H126" s="208">
        <f t="shared" si="39"/>
        <v>1372.5</v>
      </c>
      <c r="I126" s="208">
        <f t="shared" si="40"/>
        <v>0</v>
      </c>
      <c r="J126" s="208">
        <f t="shared" si="41"/>
        <v>0</v>
      </c>
      <c r="K126" s="208">
        <f t="shared" si="42"/>
        <v>0</v>
      </c>
      <c r="M126" s="188">
        <v>0</v>
      </c>
      <c r="N126" s="188">
        <v>0</v>
      </c>
      <c r="O126" s="188">
        <v>1550</v>
      </c>
      <c r="P126" s="188">
        <v>1336</v>
      </c>
      <c r="Q126" s="188">
        <v>0</v>
      </c>
      <c r="R126" s="188">
        <v>0</v>
      </c>
      <c r="S126" s="188">
        <v>1687</v>
      </c>
      <c r="T126" s="188">
        <v>0</v>
      </c>
      <c r="U126" s="188">
        <v>0</v>
      </c>
      <c r="V126" s="188">
        <v>0</v>
      </c>
      <c r="X126" s="188">
        <v>0</v>
      </c>
      <c r="Y126" s="188">
        <v>0</v>
      </c>
      <c r="Z126" s="188">
        <v>1477</v>
      </c>
      <c r="AA126" s="188">
        <v>335</v>
      </c>
      <c r="AB126" s="188">
        <v>0</v>
      </c>
      <c r="AC126" s="188">
        <v>0</v>
      </c>
      <c r="AD126" s="188">
        <v>1215</v>
      </c>
      <c r="AE126" s="188">
        <v>0</v>
      </c>
      <c r="AF126" s="188">
        <v>0</v>
      </c>
      <c r="AG126" s="188">
        <v>0</v>
      </c>
      <c r="AI126" s="188">
        <v>0</v>
      </c>
      <c r="AJ126" s="188">
        <v>0</v>
      </c>
      <c r="AK126" s="188">
        <v>7278</v>
      </c>
      <c r="AL126" s="188">
        <v>1296</v>
      </c>
      <c r="AM126" s="188">
        <v>0</v>
      </c>
      <c r="AN126" s="188">
        <v>0</v>
      </c>
      <c r="AO126" s="188">
        <v>1014</v>
      </c>
      <c r="AP126" s="188">
        <v>0</v>
      </c>
      <c r="AQ126" s="188">
        <v>0</v>
      </c>
      <c r="AR126" s="188">
        <v>0</v>
      </c>
      <c r="AT126" s="188">
        <v>0</v>
      </c>
      <c r="AU126" s="188">
        <v>0</v>
      </c>
      <c r="AV126" s="188">
        <v>1148</v>
      </c>
      <c r="AW126" s="188">
        <v>960</v>
      </c>
      <c r="AX126" s="188">
        <v>0</v>
      </c>
      <c r="AY126" s="188">
        <v>0</v>
      </c>
      <c r="AZ126" s="188">
        <v>1724</v>
      </c>
      <c r="BA126" s="188">
        <v>0</v>
      </c>
      <c r="BB126" s="188">
        <v>0</v>
      </c>
      <c r="BC126" s="188">
        <v>0</v>
      </c>
      <c r="BE126" s="188">
        <v>0</v>
      </c>
      <c r="BF126" s="188">
        <v>0</v>
      </c>
      <c r="BG126" s="188">
        <v>6545</v>
      </c>
      <c r="BH126" s="188">
        <v>2715</v>
      </c>
      <c r="BI126" s="188">
        <v>0</v>
      </c>
      <c r="BJ126" s="188">
        <v>0</v>
      </c>
      <c r="BK126" s="188">
        <v>1419</v>
      </c>
      <c r="BL126" s="188">
        <v>0</v>
      </c>
      <c r="BM126" s="188">
        <v>0</v>
      </c>
      <c r="BN126" s="188">
        <v>0</v>
      </c>
      <c r="BP126" s="188">
        <v>0</v>
      </c>
      <c r="BQ126" s="188">
        <v>0</v>
      </c>
      <c r="BR126" s="188">
        <v>969</v>
      </c>
      <c r="BS126" s="188">
        <v>722</v>
      </c>
      <c r="BT126" s="188">
        <v>0</v>
      </c>
      <c r="BU126" s="188">
        <v>0</v>
      </c>
      <c r="BV126" s="188">
        <v>1786</v>
      </c>
      <c r="BW126" s="188">
        <v>0</v>
      </c>
      <c r="BX126" s="188">
        <v>0</v>
      </c>
      <c r="BY126" s="188">
        <v>0</v>
      </c>
      <c r="CA126" s="188">
        <v>0</v>
      </c>
      <c r="CB126" s="188">
        <v>0</v>
      </c>
      <c r="CC126" s="188">
        <v>8047</v>
      </c>
      <c r="CD126" s="188">
        <v>1408</v>
      </c>
      <c r="CE126" s="188">
        <v>0</v>
      </c>
      <c r="CF126" s="188">
        <v>0</v>
      </c>
      <c r="CG126" s="188">
        <v>1099</v>
      </c>
      <c r="CH126" s="188">
        <v>0</v>
      </c>
      <c r="CI126" s="188">
        <v>0</v>
      </c>
      <c r="CJ126" s="188">
        <v>0</v>
      </c>
      <c r="CL126" s="188">
        <v>0</v>
      </c>
      <c r="CM126" s="188">
        <v>0</v>
      </c>
      <c r="CN126" s="188">
        <v>6733</v>
      </c>
      <c r="CO126" s="188">
        <v>2600</v>
      </c>
      <c r="CP126" s="188">
        <v>0</v>
      </c>
      <c r="CQ126" s="188">
        <v>0</v>
      </c>
      <c r="CR126" s="188">
        <v>1128</v>
      </c>
      <c r="CS126" s="188">
        <v>0</v>
      </c>
      <c r="CT126" s="188">
        <v>0</v>
      </c>
      <c r="CU126" s="188">
        <v>0</v>
      </c>
      <c r="CW126" s="188">
        <v>0</v>
      </c>
      <c r="CX126" s="188">
        <v>0</v>
      </c>
      <c r="CY126" s="188">
        <v>2027</v>
      </c>
      <c r="CZ126" s="188">
        <v>1612</v>
      </c>
      <c r="DA126" s="188">
        <v>0</v>
      </c>
      <c r="DB126" s="188">
        <v>0</v>
      </c>
      <c r="DC126" s="188">
        <v>1521</v>
      </c>
      <c r="DD126" s="188">
        <v>0</v>
      </c>
      <c r="DE126" s="188">
        <v>0</v>
      </c>
      <c r="DF126" s="188">
        <v>0</v>
      </c>
      <c r="DH126" s="188">
        <v>0</v>
      </c>
      <c r="DI126" s="188">
        <v>0</v>
      </c>
      <c r="DJ126" s="188">
        <v>1879</v>
      </c>
      <c r="DK126" s="188">
        <v>962</v>
      </c>
      <c r="DL126" s="188">
        <v>0</v>
      </c>
      <c r="DM126" s="188">
        <v>0</v>
      </c>
      <c r="DN126" s="188">
        <f t="shared" si="43"/>
        <v>0</v>
      </c>
      <c r="DO126" s="188">
        <v>0</v>
      </c>
      <c r="DP126" s="188">
        <v>0</v>
      </c>
      <c r="DQ126" s="188">
        <v>0</v>
      </c>
      <c r="DS126" s="188">
        <v>0</v>
      </c>
      <c r="DT126" s="188">
        <v>0</v>
      </c>
      <c r="DU126" s="188">
        <v>1300</v>
      </c>
      <c r="DV126" s="188">
        <v>1156</v>
      </c>
      <c r="DW126" s="188">
        <v>0</v>
      </c>
      <c r="DX126" s="188">
        <v>0</v>
      </c>
      <c r="DY126" s="188">
        <v>1311</v>
      </c>
      <c r="DZ126" s="188">
        <v>0</v>
      </c>
      <c r="EA126" s="188">
        <v>0</v>
      </c>
      <c r="EB126" s="188">
        <v>0</v>
      </c>
      <c r="ED126" s="188">
        <v>0</v>
      </c>
      <c r="EE126" s="188">
        <v>0</v>
      </c>
      <c r="EF126" s="188">
        <v>1239</v>
      </c>
      <c r="EG126" s="188">
        <v>706</v>
      </c>
      <c r="EH126" s="188">
        <v>0</v>
      </c>
      <c r="EI126" s="188">
        <v>0</v>
      </c>
      <c r="EJ126" s="188">
        <v>1740</v>
      </c>
      <c r="EK126" s="188">
        <v>0</v>
      </c>
      <c r="EL126" s="188">
        <v>0</v>
      </c>
      <c r="EM126" s="188">
        <v>0</v>
      </c>
      <c r="EO126" s="188">
        <v>0</v>
      </c>
      <c r="EP126" s="188">
        <v>0</v>
      </c>
      <c r="EQ126" s="188">
        <v>5056</v>
      </c>
      <c r="ER126" s="188">
        <v>953</v>
      </c>
      <c r="ES126" s="188">
        <v>0</v>
      </c>
      <c r="ET126" s="188">
        <v>0</v>
      </c>
      <c r="EU126" s="188">
        <v>1388</v>
      </c>
      <c r="EV126" s="188">
        <v>0</v>
      </c>
      <c r="EW126" s="188">
        <v>0</v>
      </c>
      <c r="EX126" s="188">
        <v>0</v>
      </c>
      <c r="EZ126" s="188">
        <v>0</v>
      </c>
      <c r="FA126" s="188">
        <v>0</v>
      </c>
      <c r="FB126" s="188">
        <v>4836</v>
      </c>
      <c r="FC126" s="188">
        <v>1721</v>
      </c>
      <c r="FD126" s="188">
        <v>0</v>
      </c>
      <c r="FE126" s="188">
        <v>0</v>
      </c>
      <c r="FF126" s="188">
        <v>1079</v>
      </c>
      <c r="FG126" s="188">
        <v>0</v>
      </c>
      <c r="FH126" s="188">
        <v>0</v>
      </c>
      <c r="FI126" s="188">
        <v>0</v>
      </c>
      <c r="FK126" s="188">
        <v>0</v>
      </c>
      <c r="FL126" s="188">
        <v>0</v>
      </c>
      <c r="FM126" s="188">
        <v>6267</v>
      </c>
      <c r="FN126" s="188">
        <v>2503</v>
      </c>
      <c r="FO126" s="188">
        <v>0</v>
      </c>
      <c r="FP126" s="188">
        <v>0</v>
      </c>
      <c r="FQ126" s="188">
        <v>1134</v>
      </c>
      <c r="FR126" s="188">
        <v>0</v>
      </c>
      <c r="FS126" s="188">
        <v>0</v>
      </c>
      <c r="FT126" s="188">
        <v>0</v>
      </c>
      <c r="FV126" s="188">
        <v>0</v>
      </c>
      <c r="FW126" s="188">
        <v>0</v>
      </c>
      <c r="FX126" s="188">
        <v>1919</v>
      </c>
      <c r="FY126" s="188">
        <v>1775</v>
      </c>
      <c r="FZ126" s="188">
        <v>0</v>
      </c>
      <c r="GA126" s="188">
        <v>0</v>
      </c>
      <c r="GB126" s="188">
        <v>1517</v>
      </c>
      <c r="GC126" s="188">
        <v>0</v>
      </c>
      <c r="GD126" s="188">
        <v>0</v>
      </c>
      <c r="GE126" s="188">
        <v>0</v>
      </c>
      <c r="GG126" s="188">
        <v>0</v>
      </c>
      <c r="GH126" s="188">
        <v>0</v>
      </c>
      <c r="GI126" s="188">
        <v>7318</v>
      </c>
      <c r="GJ126" s="188">
        <v>1066</v>
      </c>
      <c r="GK126" s="188">
        <v>0</v>
      </c>
      <c r="GL126" s="188">
        <v>0</v>
      </c>
      <c r="GM126" s="188">
        <v>1287</v>
      </c>
      <c r="GN126" s="188">
        <v>0</v>
      </c>
      <c r="GO126" s="188">
        <v>0</v>
      </c>
      <c r="GP126" s="188">
        <v>0</v>
      </c>
      <c r="GR126" s="188">
        <v>0</v>
      </c>
      <c r="GS126" s="188">
        <v>0</v>
      </c>
      <c r="GT126" s="188">
        <v>2015</v>
      </c>
      <c r="GU126" s="188">
        <v>1160</v>
      </c>
      <c r="GV126" s="188">
        <v>0</v>
      </c>
      <c r="GW126" s="188">
        <v>0</v>
      </c>
      <c r="GX126" s="188">
        <v>1411</v>
      </c>
      <c r="GY126" s="188">
        <v>0</v>
      </c>
      <c r="GZ126" s="188">
        <v>0</v>
      </c>
      <c r="HA126" s="188">
        <v>0</v>
      </c>
      <c r="HC126" s="188">
        <v>0</v>
      </c>
      <c r="HD126" s="188">
        <v>0</v>
      </c>
      <c r="HE126" s="188">
        <v>1501</v>
      </c>
      <c r="HF126" s="188">
        <v>1449</v>
      </c>
      <c r="HG126" s="188">
        <v>0</v>
      </c>
      <c r="HH126" s="188">
        <v>0</v>
      </c>
      <c r="HI126" s="188">
        <v>1436</v>
      </c>
      <c r="HJ126" s="188">
        <v>0</v>
      </c>
      <c r="HK126" s="188">
        <v>0</v>
      </c>
      <c r="HL126" s="188">
        <v>0</v>
      </c>
      <c r="HN126" s="188">
        <v>0</v>
      </c>
      <c r="HO126" s="188">
        <v>0</v>
      </c>
      <c r="HP126" s="188">
        <v>1190</v>
      </c>
      <c r="HQ126" s="188">
        <v>433</v>
      </c>
      <c r="HR126" s="188">
        <v>0</v>
      </c>
      <c r="HS126" s="188">
        <v>0</v>
      </c>
      <c r="HT126" s="188">
        <v>1750</v>
      </c>
      <c r="HU126" s="188">
        <v>0</v>
      </c>
      <c r="HV126" s="188">
        <v>0</v>
      </c>
      <c r="HW126" s="188">
        <v>0</v>
      </c>
      <c r="HY126" s="188">
        <v>0</v>
      </c>
      <c r="HZ126" s="188">
        <v>0</v>
      </c>
      <c r="IA126" s="188">
        <v>6225</v>
      </c>
      <c r="IB126" s="188">
        <v>2438</v>
      </c>
      <c r="IC126" s="188">
        <v>0</v>
      </c>
      <c r="ID126" s="188">
        <v>0</v>
      </c>
      <c r="IE126" s="188">
        <v>1406</v>
      </c>
      <c r="IF126" s="188">
        <v>0</v>
      </c>
      <c r="IG126" s="188">
        <v>0</v>
      </c>
      <c r="IH126" s="188">
        <v>0</v>
      </c>
      <c r="IJ126" s="188">
        <v>0</v>
      </c>
      <c r="IK126" s="188">
        <v>0</v>
      </c>
      <c r="IL126" s="188">
        <v>966</v>
      </c>
      <c r="IM126" s="188">
        <v>1439</v>
      </c>
      <c r="IN126" s="188">
        <v>0</v>
      </c>
      <c r="IO126" s="188">
        <v>0</v>
      </c>
      <c r="IP126" s="188">
        <v>1774</v>
      </c>
      <c r="IQ126" s="188">
        <v>0</v>
      </c>
      <c r="IR126" s="188">
        <v>0</v>
      </c>
      <c r="IS126" s="188">
        <v>0</v>
      </c>
      <c r="IU126" s="188">
        <v>0</v>
      </c>
      <c r="IV126" s="188">
        <v>0</v>
      </c>
      <c r="IW126" s="188">
        <v>6764</v>
      </c>
      <c r="IX126" s="188">
        <v>1767</v>
      </c>
      <c r="IY126" s="188">
        <v>0</v>
      </c>
      <c r="IZ126" s="188">
        <v>0</v>
      </c>
      <c r="JA126" s="188">
        <v>1399</v>
      </c>
      <c r="JB126" s="188">
        <v>0</v>
      </c>
      <c r="JC126" s="188">
        <v>0</v>
      </c>
      <c r="JD126" s="188">
        <v>0</v>
      </c>
      <c r="JF126" s="188">
        <v>0</v>
      </c>
      <c r="JG126" s="188">
        <v>0</v>
      </c>
      <c r="JH126" s="188">
        <v>6459</v>
      </c>
      <c r="JI126" s="188">
        <v>3495</v>
      </c>
      <c r="JJ126" s="188">
        <v>0</v>
      </c>
      <c r="JK126" s="188">
        <v>0</v>
      </c>
      <c r="JL126" s="188">
        <v>1116</v>
      </c>
      <c r="JM126" s="188">
        <v>0</v>
      </c>
      <c r="JN126" s="188">
        <v>0</v>
      </c>
      <c r="JO126" s="188">
        <v>0</v>
      </c>
      <c r="JQ126" s="188">
        <v>0</v>
      </c>
      <c r="JR126" s="188">
        <v>0</v>
      </c>
      <c r="JS126" s="188">
        <v>1028</v>
      </c>
      <c r="JT126" s="188">
        <v>1108</v>
      </c>
      <c r="JU126" s="188">
        <v>0</v>
      </c>
      <c r="JV126" s="188">
        <v>0</v>
      </c>
      <c r="JW126" s="188">
        <v>1772</v>
      </c>
      <c r="JX126" s="188">
        <v>0</v>
      </c>
      <c r="JY126" s="188">
        <v>0</v>
      </c>
      <c r="JZ126" s="188">
        <v>0</v>
      </c>
      <c r="KB126" s="188">
        <v>0</v>
      </c>
      <c r="KC126" s="188">
        <v>0</v>
      </c>
      <c r="KD126" s="188">
        <v>7991</v>
      </c>
      <c r="KE126" s="188">
        <v>1592</v>
      </c>
      <c r="KF126" s="188">
        <v>0</v>
      </c>
      <c r="KG126" s="188">
        <v>0</v>
      </c>
      <c r="KH126" s="188">
        <v>1290</v>
      </c>
      <c r="KI126" s="188">
        <v>0</v>
      </c>
      <c r="KJ126" s="188">
        <v>0</v>
      </c>
      <c r="KK126" s="188">
        <v>0</v>
      </c>
      <c r="KM126" s="188">
        <v>0</v>
      </c>
      <c r="KN126" s="188">
        <v>0</v>
      </c>
      <c r="KO126" s="188">
        <v>7209</v>
      </c>
      <c r="KP126" s="188">
        <v>1126</v>
      </c>
      <c r="KQ126" s="188">
        <v>0</v>
      </c>
      <c r="KR126" s="188">
        <v>0</v>
      </c>
      <c r="KS126" s="188">
        <v>1044</v>
      </c>
      <c r="KT126" s="188">
        <v>0</v>
      </c>
      <c r="KU126" s="188">
        <v>0</v>
      </c>
      <c r="KV126" s="188">
        <v>0</v>
      </c>
      <c r="KX126" s="188">
        <v>0</v>
      </c>
      <c r="KY126" s="188">
        <v>0</v>
      </c>
      <c r="KZ126" s="188">
        <v>953</v>
      </c>
      <c r="LA126" s="188">
        <v>790</v>
      </c>
      <c r="LB126" s="188">
        <v>0</v>
      </c>
      <c r="LC126" s="188">
        <v>0</v>
      </c>
      <c r="LD126" s="188">
        <v>1824</v>
      </c>
      <c r="LE126" s="188">
        <v>0</v>
      </c>
      <c r="LF126" s="188">
        <v>0</v>
      </c>
      <c r="LG126" s="188">
        <v>0</v>
      </c>
      <c r="LI126" s="188">
        <v>0</v>
      </c>
      <c r="LJ126" s="188">
        <v>0</v>
      </c>
      <c r="LK126" s="188">
        <v>6717</v>
      </c>
      <c r="LL126" s="188">
        <v>957</v>
      </c>
      <c r="LM126" s="188">
        <v>0</v>
      </c>
      <c r="LN126" s="188">
        <v>0</v>
      </c>
      <c r="LO126" s="188">
        <v>1064</v>
      </c>
      <c r="LP126" s="188">
        <v>0</v>
      </c>
      <c r="LQ126" s="188">
        <v>0</v>
      </c>
      <c r="LR126" s="188">
        <v>0</v>
      </c>
      <c r="LT126" s="188">
        <v>0</v>
      </c>
      <c r="LU126" s="188">
        <v>0</v>
      </c>
      <c r="LV126" s="188">
        <v>1003</v>
      </c>
      <c r="LW126" s="188">
        <v>1476</v>
      </c>
      <c r="LX126" s="188">
        <v>0</v>
      </c>
      <c r="LY126" s="188">
        <v>0</v>
      </c>
      <c r="LZ126" s="188">
        <v>1840</v>
      </c>
      <c r="MA126" s="188">
        <v>0</v>
      </c>
      <c r="MB126" s="188">
        <v>0</v>
      </c>
      <c r="MC126" s="188">
        <v>0</v>
      </c>
    </row>
    <row r="127" spans="2:341">
      <c r="B127" s="208">
        <f t="shared" si="33"/>
        <v>0</v>
      </c>
      <c r="C127" s="208">
        <f t="shared" si="34"/>
        <v>0</v>
      </c>
      <c r="D127" s="208">
        <f t="shared" si="35"/>
        <v>3821.6666666666665</v>
      </c>
      <c r="E127" s="208">
        <f t="shared" si="36"/>
        <v>1458.9</v>
      </c>
      <c r="F127" s="208">
        <f t="shared" si="37"/>
        <v>0</v>
      </c>
      <c r="G127" s="208">
        <f t="shared" si="38"/>
        <v>0</v>
      </c>
      <c r="H127" s="208">
        <f t="shared" si="39"/>
        <v>1368.5333333333333</v>
      </c>
      <c r="I127" s="208">
        <f t="shared" si="40"/>
        <v>0</v>
      </c>
      <c r="J127" s="208">
        <f t="shared" si="41"/>
        <v>0</v>
      </c>
      <c r="K127" s="208">
        <f t="shared" si="42"/>
        <v>0</v>
      </c>
      <c r="M127" s="188">
        <v>0</v>
      </c>
      <c r="N127" s="188">
        <v>0</v>
      </c>
      <c r="O127" s="188">
        <v>1596</v>
      </c>
      <c r="P127" s="188">
        <v>1592</v>
      </c>
      <c r="Q127" s="188">
        <v>0</v>
      </c>
      <c r="R127" s="188">
        <v>0</v>
      </c>
      <c r="S127" s="188">
        <v>1671</v>
      </c>
      <c r="T127" s="188">
        <v>0</v>
      </c>
      <c r="U127" s="188">
        <v>0</v>
      </c>
      <c r="V127" s="188">
        <v>0</v>
      </c>
      <c r="X127" s="188">
        <v>0</v>
      </c>
      <c r="Y127" s="188">
        <v>0</v>
      </c>
      <c r="Z127" s="188">
        <v>1341</v>
      </c>
      <c r="AA127" s="188">
        <v>324</v>
      </c>
      <c r="AB127" s="188">
        <v>0</v>
      </c>
      <c r="AC127" s="188">
        <v>0</v>
      </c>
      <c r="AD127" s="188">
        <v>1208</v>
      </c>
      <c r="AE127" s="188">
        <v>0</v>
      </c>
      <c r="AF127" s="188">
        <v>0</v>
      </c>
      <c r="AG127" s="188">
        <v>0</v>
      </c>
      <c r="AI127" s="188">
        <v>0</v>
      </c>
      <c r="AJ127" s="188">
        <v>0</v>
      </c>
      <c r="AK127" s="188">
        <v>6971</v>
      </c>
      <c r="AL127" s="188">
        <v>1188</v>
      </c>
      <c r="AM127" s="188">
        <v>0</v>
      </c>
      <c r="AN127" s="188">
        <v>0</v>
      </c>
      <c r="AO127" s="188">
        <v>1016</v>
      </c>
      <c r="AP127" s="188">
        <v>0</v>
      </c>
      <c r="AQ127" s="188">
        <v>0</v>
      </c>
      <c r="AR127" s="188">
        <v>0</v>
      </c>
      <c r="AT127" s="188">
        <v>0</v>
      </c>
      <c r="AU127" s="188">
        <v>0</v>
      </c>
      <c r="AV127" s="188">
        <v>1112</v>
      </c>
      <c r="AW127" s="188">
        <v>1018</v>
      </c>
      <c r="AX127" s="188">
        <v>0</v>
      </c>
      <c r="AY127" s="188">
        <v>0</v>
      </c>
      <c r="AZ127" s="188">
        <v>1714</v>
      </c>
      <c r="BA127" s="188">
        <v>0</v>
      </c>
      <c r="BB127" s="188">
        <v>0</v>
      </c>
      <c r="BC127" s="188">
        <v>0</v>
      </c>
      <c r="BE127" s="188">
        <v>0</v>
      </c>
      <c r="BF127" s="188">
        <v>0</v>
      </c>
      <c r="BG127" s="188">
        <v>6438</v>
      </c>
      <c r="BH127" s="188">
        <v>2747</v>
      </c>
      <c r="BI127" s="188">
        <v>0</v>
      </c>
      <c r="BJ127" s="188">
        <v>0</v>
      </c>
      <c r="BK127" s="188">
        <v>1405</v>
      </c>
      <c r="BL127" s="188">
        <v>0</v>
      </c>
      <c r="BM127" s="188">
        <v>0</v>
      </c>
      <c r="BN127" s="188">
        <v>0</v>
      </c>
      <c r="BP127" s="188">
        <v>0</v>
      </c>
      <c r="BQ127" s="188">
        <v>0</v>
      </c>
      <c r="BR127" s="188">
        <v>961</v>
      </c>
      <c r="BS127" s="188">
        <v>699</v>
      </c>
      <c r="BT127" s="188">
        <v>0</v>
      </c>
      <c r="BU127" s="188">
        <v>0</v>
      </c>
      <c r="BV127" s="188">
        <v>1730</v>
      </c>
      <c r="BW127" s="188">
        <v>0</v>
      </c>
      <c r="BX127" s="188">
        <v>0</v>
      </c>
      <c r="BY127" s="188">
        <v>0</v>
      </c>
      <c r="CA127" s="188">
        <v>0</v>
      </c>
      <c r="CB127" s="188">
        <v>0</v>
      </c>
      <c r="CC127" s="188">
        <v>8009</v>
      </c>
      <c r="CD127" s="188">
        <v>1383</v>
      </c>
      <c r="CE127" s="188">
        <v>0</v>
      </c>
      <c r="CF127" s="188">
        <v>0</v>
      </c>
      <c r="CG127" s="188">
        <v>1097</v>
      </c>
      <c r="CH127" s="188">
        <v>0</v>
      </c>
      <c r="CI127" s="188">
        <v>0</v>
      </c>
      <c r="CJ127" s="188">
        <v>0</v>
      </c>
      <c r="CL127" s="188">
        <v>0</v>
      </c>
      <c r="CM127" s="188">
        <v>0</v>
      </c>
      <c r="CN127" s="188">
        <v>6738</v>
      </c>
      <c r="CO127" s="188">
        <v>2640</v>
      </c>
      <c r="CP127" s="188">
        <v>0</v>
      </c>
      <c r="CQ127" s="188">
        <v>0</v>
      </c>
      <c r="CR127" s="188">
        <v>1129</v>
      </c>
      <c r="CS127" s="188">
        <v>0</v>
      </c>
      <c r="CT127" s="188">
        <v>0</v>
      </c>
      <c r="CU127" s="188">
        <v>0</v>
      </c>
      <c r="CW127" s="188">
        <v>0</v>
      </c>
      <c r="CX127" s="188">
        <v>0</v>
      </c>
      <c r="CY127" s="188">
        <v>2060</v>
      </c>
      <c r="CZ127" s="188">
        <v>1540</v>
      </c>
      <c r="DA127" s="188">
        <v>0</v>
      </c>
      <c r="DB127" s="188">
        <v>0</v>
      </c>
      <c r="DC127" s="188">
        <v>1520</v>
      </c>
      <c r="DD127" s="188">
        <v>0</v>
      </c>
      <c r="DE127" s="188">
        <v>0</v>
      </c>
      <c r="DF127" s="188">
        <v>0</v>
      </c>
      <c r="DH127" s="188">
        <v>0</v>
      </c>
      <c r="DI127" s="188">
        <v>0</v>
      </c>
      <c r="DJ127" s="188">
        <v>1924</v>
      </c>
      <c r="DK127" s="188">
        <v>1033</v>
      </c>
      <c r="DL127" s="188">
        <v>0</v>
      </c>
      <c r="DM127" s="188">
        <v>0</v>
      </c>
      <c r="DN127" s="188">
        <f t="shared" si="43"/>
        <v>0</v>
      </c>
      <c r="DO127" s="188">
        <v>0</v>
      </c>
      <c r="DP127" s="188">
        <v>0</v>
      </c>
      <c r="DQ127" s="188">
        <v>0</v>
      </c>
      <c r="DS127" s="188">
        <v>0</v>
      </c>
      <c r="DT127" s="188">
        <v>0</v>
      </c>
      <c r="DU127" s="188">
        <v>1284</v>
      </c>
      <c r="DV127" s="188">
        <v>1197</v>
      </c>
      <c r="DW127" s="188">
        <v>0</v>
      </c>
      <c r="DX127" s="188">
        <v>0</v>
      </c>
      <c r="DY127" s="188">
        <v>1305</v>
      </c>
      <c r="DZ127" s="188">
        <v>0</v>
      </c>
      <c r="EA127" s="188">
        <v>0</v>
      </c>
      <c r="EB127" s="188">
        <v>0</v>
      </c>
      <c r="ED127" s="188">
        <v>0</v>
      </c>
      <c r="EE127" s="188">
        <v>0</v>
      </c>
      <c r="EF127" s="188">
        <v>1299</v>
      </c>
      <c r="EG127" s="188">
        <v>741</v>
      </c>
      <c r="EH127" s="188">
        <v>0</v>
      </c>
      <c r="EI127" s="188">
        <v>0</v>
      </c>
      <c r="EJ127" s="188">
        <v>1746</v>
      </c>
      <c r="EK127" s="188">
        <v>0</v>
      </c>
      <c r="EL127" s="188">
        <v>0</v>
      </c>
      <c r="EM127" s="188">
        <v>0</v>
      </c>
      <c r="EO127" s="188">
        <v>0</v>
      </c>
      <c r="EP127" s="188">
        <v>0</v>
      </c>
      <c r="EQ127" s="188">
        <v>5101</v>
      </c>
      <c r="ER127" s="188">
        <v>986</v>
      </c>
      <c r="ES127" s="188">
        <v>0</v>
      </c>
      <c r="ET127" s="188">
        <v>0</v>
      </c>
      <c r="EU127" s="188">
        <v>1397</v>
      </c>
      <c r="EV127" s="188">
        <v>0</v>
      </c>
      <c r="EW127" s="188">
        <v>0</v>
      </c>
      <c r="EX127" s="188">
        <v>0</v>
      </c>
      <c r="EZ127" s="188">
        <v>0</v>
      </c>
      <c r="FA127" s="188">
        <v>0</v>
      </c>
      <c r="FB127" s="188">
        <v>4910</v>
      </c>
      <c r="FC127" s="188">
        <v>1724</v>
      </c>
      <c r="FD127" s="188">
        <v>0</v>
      </c>
      <c r="FE127" s="188">
        <v>0</v>
      </c>
      <c r="FF127" s="188">
        <v>1069</v>
      </c>
      <c r="FG127" s="188">
        <v>0</v>
      </c>
      <c r="FH127" s="188">
        <v>0</v>
      </c>
      <c r="FI127" s="188">
        <v>0</v>
      </c>
      <c r="FK127" s="188">
        <v>0</v>
      </c>
      <c r="FL127" s="188">
        <v>0</v>
      </c>
      <c r="FM127" s="188">
        <v>6270</v>
      </c>
      <c r="FN127" s="188">
        <v>2500</v>
      </c>
      <c r="FO127" s="188">
        <v>0</v>
      </c>
      <c r="FP127" s="188">
        <v>0</v>
      </c>
      <c r="FQ127" s="188">
        <v>1133</v>
      </c>
      <c r="FR127" s="188">
        <v>0</v>
      </c>
      <c r="FS127" s="188">
        <v>0</v>
      </c>
      <c r="FT127" s="188">
        <v>0</v>
      </c>
      <c r="FV127" s="188">
        <v>0</v>
      </c>
      <c r="FW127" s="188">
        <v>0</v>
      </c>
      <c r="FX127" s="188">
        <v>1968</v>
      </c>
      <c r="FY127" s="188">
        <v>1849</v>
      </c>
      <c r="FZ127" s="188">
        <v>0</v>
      </c>
      <c r="GA127" s="188">
        <v>0</v>
      </c>
      <c r="GB127" s="188">
        <v>1519</v>
      </c>
      <c r="GC127" s="188">
        <v>0</v>
      </c>
      <c r="GD127" s="188">
        <v>0</v>
      </c>
      <c r="GE127" s="188">
        <v>0</v>
      </c>
      <c r="GG127" s="188">
        <v>0</v>
      </c>
      <c r="GH127" s="188">
        <v>0</v>
      </c>
      <c r="GI127" s="188">
        <v>7273</v>
      </c>
      <c r="GJ127" s="188">
        <v>984</v>
      </c>
      <c r="GK127" s="188">
        <v>0</v>
      </c>
      <c r="GL127" s="188">
        <v>0</v>
      </c>
      <c r="GM127" s="188">
        <v>1290</v>
      </c>
      <c r="GN127" s="188">
        <v>0</v>
      </c>
      <c r="GO127" s="188">
        <v>0</v>
      </c>
      <c r="GP127" s="188">
        <v>0</v>
      </c>
      <c r="GR127" s="188">
        <v>0</v>
      </c>
      <c r="GS127" s="188">
        <v>0</v>
      </c>
      <c r="GT127" s="188">
        <v>1919</v>
      </c>
      <c r="GU127" s="188">
        <v>1194</v>
      </c>
      <c r="GV127" s="188">
        <v>0</v>
      </c>
      <c r="GW127" s="188">
        <v>0</v>
      </c>
      <c r="GX127" s="188">
        <v>1408</v>
      </c>
      <c r="GY127" s="188">
        <v>0</v>
      </c>
      <c r="GZ127" s="188">
        <v>0</v>
      </c>
      <c r="HA127" s="188">
        <v>0</v>
      </c>
      <c r="HC127" s="188">
        <v>0</v>
      </c>
      <c r="HD127" s="188">
        <v>0</v>
      </c>
      <c r="HE127" s="188">
        <v>1519</v>
      </c>
      <c r="HF127" s="188">
        <v>1493</v>
      </c>
      <c r="HG127" s="188">
        <v>0</v>
      </c>
      <c r="HH127" s="188">
        <v>0</v>
      </c>
      <c r="HI127" s="188">
        <v>1436</v>
      </c>
      <c r="HJ127" s="188">
        <v>0</v>
      </c>
      <c r="HK127" s="188">
        <v>0</v>
      </c>
      <c r="HL127" s="188">
        <v>0</v>
      </c>
      <c r="HN127" s="188">
        <v>0</v>
      </c>
      <c r="HO127" s="188">
        <v>0</v>
      </c>
      <c r="HP127" s="188">
        <v>1076</v>
      </c>
      <c r="HQ127" s="188">
        <v>453</v>
      </c>
      <c r="HR127" s="188">
        <v>0</v>
      </c>
      <c r="HS127" s="188">
        <v>0</v>
      </c>
      <c r="HT127" s="188">
        <v>1756</v>
      </c>
      <c r="HU127" s="188">
        <v>0</v>
      </c>
      <c r="HV127" s="188">
        <v>0</v>
      </c>
      <c r="HW127" s="188">
        <v>0</v>
      </c>
      <c r="HY127" s="188">
        <v>0</v>
      </c>
      <c r="HZ127" s="188">
        <v>0</v>
      </c>
      <c r="IA127" s="188">
        <v>6109</v>
      </c>
      <c r="IB127" s="188">
        <v>2321</v>
      </c>
      <c r="IC127" s="188">
        <v>0</v>
      </c>
      <c r="ID127" s="188">
        <v>0</v>
      </c>
      <c r="IE127" s="188">
        <v>1406</v>
      </c>
      <c r="IF127" s="188">
        <v>0</v>
      </c>
      <c r="IG127" s="188">
        <v>0</v>
      </c>
      <c r="IH127" s="188">
        <v>0</v>
      </c>
      <c r="IJ127" s="188">
        <v>0</v>
      </c>
      <c r="IK127" s="188">
        <v>0</v>
      </c>
      <c r="IL127" s="188">
        <v>949</v>
      </c>
      <c r="IM127" s="188">
        <v>1496</v>
      </c>
      <c r="IN127" s="188">
        <v>0</v>
      </c>
      <c r="IO127" s="188">
        <v>0</v>
      </c>
      <c r="IP127" s="188">
        <v>1776</v>
      </c>
      <c r="IQ127" s="188">
        <v>0</v>
      </c>
      <c r="IR127" s="188">
        <v>0</v>
      </c>
      <c r="IS127" s="188">
        <v>0</v>
      </c>
      <c r="IU127" s="188">
        <v>0</v>
      </c>
      <c r="IV127" s="188">
        <v>0</v>
      </c>
      <c r="IW127" s="188">
        <v>6617</v>
      </c>
      <c r="IX127" s="188">
        <v>1646</v>
      </c>
      <c r="IY127" s="188">
        <v>0</v>
      </c>
      <c r="IZ127" s="188">
        <v>0</v>
      </c>
      <c r="JA127" s="188">
        <v>1396</v>
      </c>
      <c r="JB127" s="188">
        <v>0</v>
      </c>
      <c r="JC127" s="188">
        <v>0</v>
      </c>
      <c r="JD127" s="188">
        <v>0</v>
      </c>
      <c r="JF127" s="188">
        <v>0</v>
      </c>
      <c r="JG127" s="188">
        <v>0</v>
      </c>
      <c r="JH127" s="188">
        <v>6392</v>
      </c>
      <c r="JI127" s="188">
        <v>3515</v>
      </c>
      <c r="JJ127" s="188">
        <v>0</v>
      </c>
      <c r="JK127" s="188">
        <v>0</v>
      </c>
      <c r="JL127" s="188">
        <v>1115</v>
      </c>
      <c r="JM127" s="188">
        <v>0</v>
      </c>
      <c r="JN127" s="188">
        <v>0</v>
      </c>
      <c r="JO127" s="188">
        <v>0</v>
      </c>
      <c r="JQ127" s="188">
        <v>0</v>
      </c>
      <c r="JR127" s="188">
        <v>0</v>
      </c>
      <c r="JS127" s="188">
        <v>1095</v>
      </c>
      <c r="JT127" s="188">
        <v>1284</v>
      </c>
      <c r="JU127" s="188">
        <v>0</v>
      </c>
      <c r="JV127" s="188">
        <v>0</v>
      </c>
      <c r="JW127" s="188">
        <v>1772</v>
      </c>
      <c r="JX127" s="188">
        <v>0</v>
      </c>
      <c r="JY127" s="188">
        <v>0</v>
      </c>
      <c r="JZ127" s="188">
        <v>0</v>
      </c>
      <c r="KB127" s="188">
        <v>0</v>
      </c>
      <c r="KC127" s="188">
        <v>0</v>
      </c>
      <c r="KD127" s="188">
        <v>8000</v>
      </c>
      <c r="KE127" s="188">
        <v>1570</v>
      </c>
      <c r="KF127" s="188">
        <v>0</v>
      </c>
      <c r="KG127" s="188">
        <v>0</v>
      </c>
      <c r="KH127" s="188">
        <v>1305</v>
      </c>
      <c r="KI127" s="188">
        <v>0</v>
      </c>
      <c r="KJ127" s="188">
        <v>0</v>
      </c>
      <c r="KK127" s="188">
        <v>0</v>
      </c>
      <c r="KM127" s="188">
        <v>0</v>
      </c>
      <c r="KN127" s="188">
        <v>0</v>
      </c>
      <c r="KO127" s="188">
        <v>7215</v>
      </c>
      <c r="KP127" s="188">
        <v>1170</v>
      </c>
      <c r="KQ127" s="188">
        <v>0</v>
      </c>
      <c r="KR127" s="188">
        <v>0</v>
      </c>
      <c r="KS127" s="188">
        <v>1047</v>
      </c>
      <c r="KT127" s="188">
        <v>0</v>
      </c>
      <c r="KU127" s="188">
        <v>0</v>
      </c>
      <c r="KV127" s="188">
        <v>0</v>
      </c>
      <c r="KX127" s="188">
        <v>0</v>
      </c>
      <c r="KY127" s="188">
        <v>0</v>
      </c>
      <c r="KZ127" s="188">
        <v>849</v>
      </c>
      <c r="LA127" s="188">
        <v>958</v>
      </c>
      <c r="LB127" s="188">
        <v>0</v>
      </c>
      <c r="LC127" s="188">
        <v>0</v>
      </c>
      <c r="LD127" s="188">
        <v>1798</v>
      </c>
      <c r="LE127" s="188">
        <v>0</v>
      </c>
      <c r="LF127" s="188">
        <v>0</v>
      </c>
      <c r="LG127" s="188">
        <v>0</v>
      </c>
      <c r="LI127" s="188">
        <v>0</v>
      </c>
      <c r="LJ127" s="188">
        <v>0</v>
      </c>
      <c r="LK127" s="188">
        <v>6716</v>
      </c>
      <c r="LL127" s="188">
        <v>922</v>
      </c>
      <c r="LM127" s="188">
        <v>0</v>
      </c>
      <c r="LN127" s="188">
        <v>0</v>
      </c>
      <c r="LO127" s="188">
        <v>1068</v>
      </c>
      <c r="LP127" s="188">
        <v>0</v>
      </c>
      <c r="LQ127" s="188">
        <v>0</v>
      </c>
      <c r="LR127" s="188">
        <v>0</v>
      </c>
      <c r="LT127" s="188">
        <v>0</v>
      </c>
      <c r="LU127" s="188">
        <v>0</v>
      </c>
      <c r="LV127" s="188">
        <v>939</v>
      </c>
      <c r="LW127" s="188">
        <v>1600</v>
      </c>
      <c r="LX127" s="188">
        <v>0</v>
      </c>
      <c r="LY127" s="188">
        <v>0</v>
      </c>
      <c r="LZ127" s="188">
        <v>1824</v>
      </c>
      <c r="MA127" s="188">
        <v>0</v>
      </c>
      <c r="MB127" s="188">
        <v>0</v>
      </c>
      <c r="MC127" s="188">
        <v>0</v>
      </c>
    </row>
    <row r="128" spans="2:341">
      <c r="B128" s="208">
        <f t="shared" si="33"/>
        <v>0</v>
      </c>
      <c r="C128" s="208">
        <f t="shared" si="34"/>
        <v>0</v>
      </c>
      <c r="D128" s="208">
        <f t="shared" si="35"/>
        <v>3841.0666666666666</v>
      </c>
      <c r="E128" s="208">
        <f t="shared" si="36"/>
        <v>1463.4666666666667</v>
      </c>
      <c r="F128" s="208">
        <f t="shared" si="37"/>
        <v>0</v>
      </c>
      <c r="G128" s="208">
        <f t="shared" si="38"/>
        <v>0</v>
      </c>
      <c r="H128" s="208">
        <f t="shared" si="39"/>
        <v>1364.9333333333334</v>
      </c>
      <c r="I128" s="208">
        <f t="shared" si="40"/>
        <v>0</v>
      </c>
      <c r="J128" s="208">
        <f t="shared" si="41"/>
        <v>0</v>
      </c>
      <c r="K128" s="208">
        <f t="shared" si="42"/>
        <v>0</v>
      </c>
      <c r="M128" s="188">
        <v>0</v>
      </c>
      <c r="N128" s="188">
        <v>0</v>
      </c>
      <c r="O128" s="188">
        <v>1720</v>
      </c>
      <c r="P128" s="188">
        <v>1660</v>
      </c>
      <c r="Q128" s="188">
        <v>0</v>
      </c>
      <c r="R128" s="188">
        <v>0</v>
      </c>
      <c r="S128" s="188">
        <v>1660</v>
      </c>
      <c r="T128" s="188">
        <v>0</v>
      </c>
      <c r="U128" s="188">
        <v>0</v>
      </c>
      <c r="V128" s="188">
        <v>0</v>
      </c>
      <c r="X128" s="188">
        <v>0</v>
      </c>
      <c r="Y128" s="188">
        <v>0</v>
      </c>
      <c r="Z128" s="188">
        <v>1314</v>
      </c>
      <c r="AA128" s="188">
        <v>325</v>
      </c>
      <c r="AB128" s="188">
        <v>0</v>
      </c>
      <c r="AC128" s="188">
        <v>0</v>
      </c>
      <c r="AD128" s="188">
        <v>1208</v>
      </c>
      <c r="AE128" s="188">
        <v>0</v>
      </c>
      <c r="AF128" s="188">
        <v>0</v>
      </c>
      <c r="AG128" s="188">
        <v>0</v>
      </c>
      <c r="AI128" s="188">
        <v>0</v>
      </c>
      <c r="AJ128" s="188">
        <v>0</v>
      </c>
      <c r="AK128" s="188">
        <v>6862</v>
      </c>
      <c r="AL128" s="188">
        <v>1198</v>
      </c>
      <c r="AM128" s="188">
        <v>0</v>
      </c>
      <c r="AN128" s="188">
        <v>0</v>
      </c>
      <c r="AO128" s="188">
        <v>1016</v>
      </c>
      <c r="AP128" s="188">
        <v>0</v>
      </c>
      <c r="AQ128" s="188">
        <v>0</v>
      </c>
      <c r="AR128" s="188">
        <v>0</v>
      </c>
      <c r="AT128" s="188">
        <v>0</v>
      </c>
      <c r="AU128" s="188">
        <v>0</v>
      </c>
      <c r="AV128" s="188">
        <v>1104</v>
      </c>
      <c r="AW128" s="188">
        <v>954</v>
      </c>
      <c r="AX128" s="188">
        <v>0</v>
      </c>
      <c r="AY128" s="188">
        <v>0</v>
      </c>
      <c r="AZ128" s="188">
        <v>1695</v>
      </c>
      <c r="BA128" s="188">
        <v>0</v>
      </c>
      <c r="BB128" s="188">
        <v>0</v>
      </c>
      <c r="BC128" s="188">
        <v>0</v>
      </c>
      <c r="BE128" s="188">
        <v>0</v>
      </c>
      <c r="BF128" s="188">
        <v>0</v>
      </c>
      <c r="BG128" s="188">
        <v>6508</v>
      </c>
      <c r="BH128" s="188">
        <v>2799</v>
      </c>
      <c r="BI128" s="188">
        <v>0</v>
      </c>
      <c r="BJ128" s="188">
        <v>0</v>
      </c>
      <c r="BK128" s="188">
        <v>1405</v>
      </c>
      <c r="BL128" s="188">
        <v>0</v>
      </c>
      <c r="BM128" s="188">
        <v>0</v>
      </c>
      <c r="BN128" s="188">
        <v>0</v>
      </c>
      <c r="BP128" s="188">
        <v>0</v>
      </c>
      <c r="BQ128" s="188">
        <v>0</v>
      </c>
      <c r="BR128" s="188">
        <v>956</v>
      </c>
      <c r="BS128" s="188">
        <v>653</v>
      </c>
      <c r="BT128" s="188">
        <v>0</v>
      </c>
      <c r="BU128" s="188">
        <v>0</v>
      </c>
      <c r="BV128" s="188">
        <v>1692</v>
      </c>
      <c r="BW128" s="188">
        <v>0</v>
      </c>
      <c r="BX128" s="188">
        <v>0</v>
      </c>
      <c r="BY128" s="188">
        <v>0</v>
      </c>
      <c r="CA128" s="188">
        <v>0</v>
      </c>
      <c r="CB128" s="188">
        <v>0</v>
      </c>
      <c r="CC128" s="188">
        <v>8061</v>
      </c>
      <c r="CD128" s="188">
        <v>1409</v>
      </c>
      <c r="CE128" s="188">
        <v>0</v>
      </c>
      <c r="CF128" s="188">
        <v>0</v>
      </c>
      <c r="CG128" s="188">
        <v>1097</v>
      </c>
      <c r="CH128" s="188">
        <v>0</v>
      </c>
      <c r="CI128" s="188">
        <v>0</v>
      </c>
      <c r="CJ128" s="188">
        <v>0</v>
      </c>
      <c r="CL128" s="188">
        <v>0</v>
      </c>
      <c r="CM128" s="188">
        <v>0</v>
      </c>
      <c r="CN128" s="188">
        <v>6746</v>
      </c>
      <c r="CO128" s="188">
        <v>2641</v>
      </c>
      <c r="CP128" s="188">
        <v>0</v>
      </c>
      <c r="CQ128" s="188">
        <v>0</v>
      </c>
      <c r="CR128" s="188">
        <v>1129</v>
      </c>
      <c r="CS128" s="188">
        <v>0</v>
      </c>
      <c r="CT128" s="188">
        <v>0</v>
      </c>
      <c r="CU128" s="188">
        <v>0</v>
      </c>
      <c r="CW128" s="188">
        <v>0</v>
      </c>
      <c r="CX128" s="188">
        <v>0</v>
      </c>
      <c r="CY128" s="188">
        <v>2077</v>
      </c>
      <c r="CZ128" s="188">
        <v>1514</v>
      </c>
      <c r="DA128" s="188">
        <v>0</v>
      </c>
      <c r="DB128" s="188">
        <v>0</v>
      </c>
      <c r="DC128" s="188">
        <v>1518</v>
      </c>
      <c r="DD128" s="188">
        <v>0</v>
      </c>
      <c r="DE128" s="188">
        <v>0</v>
      </c>
      <c r="DF128" s="188">
        <v>0</v>
      </c>
      <c r="DH128" s="188">
        <v>0</v>
      </c>
      <c r="DI128" s="188">
        <v>0</v>
      </c>
      <c r="DJ128" s="188">
        <v>1988</v>
      </c>
      <c r="DK128" s="188">
        <v>1047</v>
      </c>
      <c r="DL128" s="188">
        <v>0</v>
      </c>
      <c r="DM128" s="188">
        <v>0</v>
      </c>
      <c r="DN128" s="188">
        <f t="shared" si="43"/>
        <v>0</v>
      </c>
      <c r="DO128" s="188">
        <v>0</v>
      </c>
      <c r="DP128" s="188">
        <v>0</v>
      </c>
      <c r="DQ128" s="188">
        <v>0</v>
      </c>
      <c r="DS128" s="188">
        <v>0</v>
      </c>
      <c r="DT128" s="188">
        <v>0</v>
      </c>
      <c r="DU128" s="188">
        <v>1312</v>
      </c>
      <c r="DV128" s="188">
        <v>1128</v>
      </c>
      <c r="DW128" s="188">
        <v>0</v>
      </c>
      <c r="DX128" s="188">
        <v>0</v>
      </c>
      <c r="DY128" s="188">
        <v>1305</v>
      </c>
      <c r="DZ128" s="188">
        <v>0</v>
      </c>
      <c r="EA128" s="188">
        <v>0</v>
      </c>
      <c r="EB128" s="188">
        <v>0</v>
      </c>
      <c r="ED128" s="188">
        <v>0</v>
      </c>
      <c r="EE128" s="188">
        <v>0</v>
      </c>
      <c r="EF128" s="188">
        <v>1285</v>
      </c>
      <c r="EG128" s="188">
        <v>766</v>
      </c>
      <c r="EH128" s="188">
        <v>0</v>
      </c>
      <c r="EI128" s="188">
        <v>0</v>
      </c>
      <c r="EJ128" s="188">
        <v>1746</v>
      </c>
      <c r="EK128" s="188">
        <v>0</v>
      </c>
      <c r="EL128" s="188">
        <v>0</v>
      </c>
      <c r="EM128" s="188">
        <v>0</v>
      </c>
      <c r="EO128" s="188">
        <v>0</v>
      </c>
      <c r="EP128" s="188">
        <v>0</v>
      </c>
      <c r="EQ128" s="188">
        <v>5020</v>
      </c>
      <c r="ER128" s="188">
        <v>974</v>
      </c>
      <c r="ES128" s="188">
        <v>0</v>
      </c>
      <c r="ET128" s="188">
        <v>0</v>
      </c>
      <c r="EU128" s="188">
        <v>1397</v>
      </c>
      <c r="EV128" s="188">
        <v>0</v>
      </c>
      <c r="EW128" s="188">
        <v>0</v>
      </c>
      <c r="EX128" s="188">
        <v>0</v>
      </c>
      <c r="EZ128" s="188">
        <v>0</v>
      </c>
      <c r="FA128" s="188">
        <v>0</v>
      </c>
      <c r="FB128" s="188">
        <v>4919</v>
      </c>
      <c r="FC128" s="188">
        <v>1742</v>
      </c>
      <c r="FD128" s="188">
        <v>0</v>
      </c>
      <c r="FE128" s="188">
        <v>0</v>
      </c>
      <c r="FF128" s="188">
        <v>1069</v>
      </c>
      <c r="FG128" s="188">
        <v>0</v>
      </c>
      <c r="FH128" s="188">
        <v>0</v>
      </c>
      <c r="FI128" s="188">
        <v>0</v>
      </c>
      <c r="FK128" s="188">
        <v>0</v>
      </c>
      <c r="FL128" s="188">
        <v>0</v>
      </c>
      <c r="FM128" s="188">
        <v>6255</v>
      </c>
      <c r="FN128" s="188">
        <v>2421</v>
      </c>
      <c r="FO128" s="188">
        <v>0</v>
      </c>
      <c r="FP128" s="188">
        <v>0</v>
      </c>
      <c r="FQ128" s="188">
        <v>1133</v>
      </c>
      <c r="FR128" s="188">
        <v>0</v>
      </c>
      <c r="FS128" s="188">
        <v>0</v>
      </c>
      <c r="FT128" s="188">
        <v>0</v>
      </c>
      <c r="FV128" s="188">
        <v>0</v>
      </c>
      <c r="FW128" s="188">
        <v>0</v>
      </c>
      <c r="FX128" s="188">
        <v>1988</v>
      </c>
      <c r="FY128" s="188">
        <v>1888</v>
      </c>
      <c r="FZ128" s="188">
        <v>0</v>
      </c>
      <c r="GA128" s="188">
        <v>0</v>
      </c>
      <c r="GB128" s="188">
        <v>1519</v>
      </c>
      <c r="GC128" s="188">
        <v>0</v>
      </c>
      <c r="GD128" s="188">
        <v>0</v>
      </c>
      <c r="GE128" s="188">
        <v>0</v>
      </c>
      <c r="GG128" s="188">
        <v>0</v>
      </c>
      <c r="GH128" s="188">
        <v>0</v>
      </c>
      <c r="GI128" s="188">
        <v>7302</v>
      </c>
      <c r="GJ128" s="188">
        <v>1020</v>
      </c>
      <c r="GK128" s="188">
        <v>0</v>
      </c>
      <c r="GL128" s="188">
        <v>0</v>
      </c>
      <c r="GM128" s="188">
        <v>1290</v>
      </c>
      <c r="GN128" s="188">
        <v>0</v>
      </c>
      <c r="GO128" s="188">
        <v>0</v>
      </c>
      <c r="GP128" s="188">
        <v>0</v>
      </c>
      <c r="GR128" s="188">
        <v>0</v>
      </c>
      <c r="GS128" s="188">
        <v>0</v>
      </c>
      <c r="GT128" s="188">
        <v>1951</v>
      </c>
      <c r="GU128" s="188">
        <v>1169</v>
      </c>
      <c r="GV128" s="188">
        <v>0</v>
      </c>
      <c r="GW128" s="188">
        <v>0</v>
      </c>
      <c r="GX128" s="188">
        <v>1408</v>
      </c>
      <c r="GY128" s="188">
        <v>0</v>
      </c>
      <c r="GZ128" s="188">
        <v>0</v>
      </c>
      <c r="HA128" s="188">
        <v>0</v>
      </c>
      <c r="HC128" s="188">
        <v>0</v>
      </c>
      <c r="HD128" s="188">
        <v>0</v>
      </c>
      <c r="HE128" s="188">
        <v>1560</v>
      </c>
      <c r="HF128" s="188">
        <v>1461</v>
      </c>
      <c r="HG128" s="188">
        <v>0</v>
      </c>
      <c r="HH128" s="188">
        <v>0</v>
      </c>
      <c r="HI128" s="188">
        <v>1433</v>
      </c>
      <c r="HJ128" s="188">
        <v>0</v>
      </c>
      <c r="HK128" s="188">
        <v>0</v>
      </c>
      <c r="HL128" s="188">
        <v>0</v>
      </c>
      <c r="HN128" s="188">
        <v>0</v>
      </c>
      <c r="HO128" s="188">
        <v>0</v>
      </c>
      <c r="HP128" s="188">
        <v>1063</v>
      </c>
      <c r="HQ128" s="188">
        <v>430</v>
      </c>
      <c r="HR128" s="188">
        <v>0</v>
      </c>
      <c r="HS128" s="188">
        <v>0</v>
      </c>
      <c r="HT128" s="188">
        <v>1757</v>
      </c>
      <c r="HU128" s="188">
        <v>0</v>
      </c>
      <c r="HV128" s="188">
        <v>0</v>
      </c>
      <c r="HW128" s="188">
        <v>0</v>
      </c>
      <c r="HY128" s="188">
        <v>0</v>
      </c>
      <c r="HZ128" s="188">
        <v>0</v>
      </c>
      <c r="IA128" s="188">
        <v>6232</v>
      </c>
      <c r="IB128" s="188">
        <v>2411</v>
      </c>
      <c r="IC128" s="188">
        <v>0</v>
      </c>
      <c r="ID128" s="188">
        <v>0</v>
      </c>
      <c r="IE128" s="188">
        <v>1406</v>
      </c>
      <c r="IF128" s="188">
        <v>0</v>
      </c>
      <c r="IG128" s="188">
        <v>0</v>
      </c>
      <c r="IH128" s="188">
        <v>0</v>
      </c>
      <c r="IJ128" s="188">
        <v>0</v>
      </c>
      <c r="IK128" s="188">
        <v>0</v>
      </c>
      <c r="IL128" s="188">
        <v>949</v>
      </c>
      <c r="IM128" s="188">
        <v>1454</v>
      </c>
      <c r="IN128" s="188">
        <v>0</v>
      </c>
      <c r="IO128" s="188">
        <v>0</v>
      </c>
      <c r="IP128" s="188">
        <v>1776</v>
      </c>
      <c r="IQ128" s="188">
        <v>0</v>
      </c>
      <c r="IR128" s="188">
        <v>0</v>
      </c>
      <c r="IS128" s="188">
        <v>0</v>
      </c>
      <c r="IU128" s="188">
        <v>0</v>
      </c>
      <c r="IV128" s="188">
        <v>0</v>
      </c>
      <c r="IW128" s="188">
        <v>6760</v>
      </c>
      <c r="IX128" s="188">
        <v>1737</v>
      </c>
      <c r="IY128" s="188">
        <v>0</v>
      </c>
      <c r="IZ128" s="188">
        <v>0</v>
      </c>
      <c r="JA128" s="188">
        <v>1396</v>
      </c>
      <c r="JB128" s="188">
        <v>0</v>
      </c>
      <c r="JC128" s="188">
        <v>0</v>
      </c>
      <c r="JD128" s="188">
        <v>0</v>
      </c>
      <c r="JF128" s="188">
        <v>0</v>
      </c>
      <c r="JG128" s="188">
        <v>0</v>
      </c>
      <c r="JH128" s="188">
        <v>6417</v>
      </c>
      <c r="JI128" s="188">
        <v>3493</v>
      </c>
      <c r="JJ128" s="188">
        <v>0</v>
      </c>
      <c r="JK128" s="188">
        <v>0</v>
      </c>
      <c r="JL128" s="188">
        <v>1115</v>
      </c>
      <c r="JM128" s="188">
        <v>0</v>
      </c>
      <c r="JN128" s="188">
        <v>0</v>
      </c>
      <c r="JO128" s="188">
        <v>0</v>
      </c>
      <c r="JQ128" s="188">
        <v>0</v>
      </c>
      <c r="JR128" s="188">
        <v>0</v>
      </c>
      <c r="JS128" s="188">
        <v>1131</v>
      </c>
      <c r="JT128" s="188">
        <v>1287</v>
      </c>
      <c r="JU128" s="188">
        <v>0</v>
      </c>
      <c r="JV128" s="188">
        <v>0</v>
      </c>
      <c r="JW128" s="188">
        <v>1771</v>
      </c>
      <c r="JX128" s="188">
        <v>0</v>
      </c>
      <c r="JY128" s="188">
        <v>0</v>
      </c>
      <c r="JZ128" s="188">
        <v>0</v>
      </c>
      <c r="KB128" s="188">
        <v>0</v>
      </c>
      <c r="KC128" s="188">
        <v>0</v>
      </c>
      <c r="KD128" s="188">
        <v>8013</v>
      </c>
      <c r="KE128" s="188">
        <v>1574</v>
      </c>
      <c r="KF128" s="188">
        <v>0</v>
      </c>
      <c r="KG128" s="188">
        <v>0</v>
      </c>
      <c r="KH128" s="188">
        <v>1305</v>
      </c>
      <c r="KI128" s="188">
        <v>0</v>
      </c>
      <c r="KJ128" s="188">
        <v>0</v>
      </c>
      <c r="KK128" s="188">
        <v>0</v>
      </c>
      <c r="KM128" s="188">
        <v>0</v>
      </c>
      <c r="KN128" s="188">
        <v>0</v>
      </c>
      <c r="KO128" s="188">
        <v>7216</v>
      </c>
      <c r="KP128" s="188">
        <v>1156</v>
      </c>
      <c r="KQ128" s="188">
        <v>0</v>
      </c>
      <c r="KR128" s="188">
        <v>0</v>
      </c>
      <c r="KS128" s="188">
        <v>1047</v>
      </c>
      <c r="KT128" s="188">
        <v>0</v>
      </c>
      <c r="KU128" s="188">
        <v>0</v>
      </c>
      <c r="KV128" s="188">
        <v>0</v>
      </c>
      <c r="KX128" s="188">
        <v>0</v>
      </c>
      <c r="KY128" s="188">
        <v>0</v>
      </c>
      <c r="KZ128" s="188">
        <v>870</v>
      </c>
      <c r="LA128" s="188">
        <v>1022</v>
      </c>
      <c r="LB128" s="188">
        <v>0</v>
      </c>
      <c r="LC128" s="188">
        <v>0</v>
      </c>
      <c r="LD128" s="188">
        <v>1784</v>
      </c>
      <c r="LE128" s="188">
        <v>0</v>
      </c>
      <c r="LF128" s="188">
        <v>0</v>
      </c>
      <c r="LG128" s="188">
        <v>0</v>
      </c>
      <c r="LI128" s="188">
        <v>0</v>
      </c>
      <c r="LJ128" s="188">
        <v>0</v>
      </c>
      <c r="LK128" s="188">
        <v>6747</v>
      </c>
      <c r="LL128" s="188">
        <v>902</v>
      </c>
      <c r="LM128" s="188">
        <v>0</v>
      </c>
      <c r="LN128" s="188">
        <v>0</v>
      </c>
      <c r="LO128" s="188">
        <v>1068</v>
      </c>
      <c r="LP128" s="188">
        <v>0</v>
      </c>
      <c r="LQ128" s="188">
        <v>0</v>
      </c>
      <c r="LR128" s="188">
        <v>0</v>
      </c>
      <c r="LT128" s="188">
        <v>0</v>
      </c>
      <c r="LU128" s="188">
        <v>0</v>
      </c>
      <c r="LV128" s="188">
        <v>906</v>
      </c>
      <c r="LW128" s="188">
        <v>1669</v>
      </c>
      <c r="LX128" s="188">
        <v>0</v>
      </c>
      <c r="LY128" s="188">
        <v>0</v>
      </c>
      <c r="LZ128" s="188">
        <v>1803</v>
      </c>
      <c r="MA128" s="188">
        <v>0</v>
      </c>
      <c r="MB128" s="188">
        <v>0</v>
      </c>
      <c r="MC128" s="188">
        <v>0</v>
      </c>
    </row>
    <row r="129" spans="2:341">
      <c r="B129" s="208">
        <f t="shared" si="33"/>
        <v>0</v>
      </c>
      <c r="C129" s="208">
        <f t="shared" si="34"/>
        <v>0</v>
      </c>
      <c r="D129" s="208">
        <f t="shared" si="35"/>
        <v>3859.8666666666668</v>
      </c>
      <c r="E129" s="208">
        <f t="shared" si="36"/>
        <v>1466.8666666666666</v>
      </c>
      <c r="F129" s="208">
        <f t="shared" si="37"/>
        <v>0</v>
      </c>
      <c r="G129" s="208">
        <f t="shared" si="38"/>
        <v>0</v>
      </c>
      <c r="H129" s="208">
        <f t="shared" si="39"/>
        <v>1362.4</v>
      </c>
      <c r="I129" s="208">
        <f t="shared" si="40"/>
        <v>0</v>
      </c>
      <c r="J129" s="208">
        <f t="shared" si="41"/>
        <v>0</v>
      </c>
      <c r="K129" s="208">
        <f t="shared" si="42"/>
        <v>0</v>
      </c>
      <c r="M129" s="188">
        <v>0</v>
      </c>
      <c r="N129" s="188">
        <v>0</v>
      </c>
      <c r="O129" s="188">
        <v>1821</v>
      </c>
      <c r="P129" s="188">
        <v>1813</v>
      </c>
      <c r="Q129" s="188">
        <v>0</v>
      </c>
      <c r="R129" s="188">
        <v>0</v>
      </c>
      <c r="S129" s="188">
        <v>1656</v>
      </c>
      <c r="T129" s="188">
        <v>0</v>
      </c>
      <c r="U129" s="188">
        <v>0</v>
      </c>
      <c r="V129" s="188">
        <v>0</v>
      </c>
      <c r="X129" s="188">
        <v>0</v>
      </c>
      <c r="Y129" s="188">
        <v>0</v>
      </c>
      <c r="Z129" s="188">
        <v>1377</v>
      </c>
      <c r="AA129" s="188">
        <v>349</v>
      </c>
      <c r="AB129" s="188">
        <v>0</v>
      </c>
      <c r="AC129" s="188">
        <v>0</v>
      </c>
      <c r="AD129" s="188">
        <v>1208</v>
      </c>
      <c r="AE129" s="188">
        <v>0</v>
      </c>
      <c r="AF129" s="188">
        <v>0</v>
      </c>
      <c r="AG129" s="188">
        <v>0</v>
      </c>
      <c r="AI129" s="188">
        <v>0</v>
      </c>
      <c r="AJ129" s="188">
        <v>0</v>
      </c>
      <c r="AK129" s="188">
        <v>6899</v>
      </c>
      <c r="AL129" s="188">
        <v>1237</v>
      </c>
      <c r="AM129" s="188">
        <v>0</v>
      </c>
      <c r="AN129" s="188">
        <v>0</v>
      </c>
      <c r="AO129" s="188">
        <v>1016</v>
      </c>
      <c r="AP129" s="188">
        <v>0</v>
      </c>
      <c r="AQ129" s="188">
        <v>0</v>
      </c>
      <c r="AR129" s="188">
        <v>0</v>
      </c>
      <c r="AT129" s="188">
        <v>0</v>
      </c>
      <c r="AU129" s="188">
        <v>0</v>
      </c>
      <c r="AV129" s="188">
        <v>1105</v>
      </c>
      <c r="AW129" s="188">
        <v>948</v>
      </c>
      <c r="AX129" s="188">
        <v>0</v>
      </c>
      <c r="AY129" s="188">
        <v>0</v>
      </c>
      <c r="AZ129" s="188">
        <v>1682</v>
      </c>
      <c r="BA129" s="188">
        <v>0</v>
      </c>
      <c r="BB129" s="188">
        <v>0</v>
      </c>
      <c r="BC129" s="188">
        <v>0</v>
      </c>
      <c r="BE129" s="188">
        <v>0</v>
      </c>
      <c r="BF129" s="188">
        <v>0</v>
      </c>
      <c r="BG129" s="188">
        <v>6558</v>
      </c>
      <c r="BH129" s="188">
        <v>2814</v>
      </c>
      <c r="BI129" s="188">
        <v>0</v>
      </c>
      <c r="BJ129" s="188">
        <v>0</v>
      </c>
      <c r="BK129" s="188">
        <v>1405</v>
      </c>
      <c r="BL129" s="188">
        <v>0</v>
      </c>
      <c r="BM129" s="188">
        <v>0</v>
      </c>
      <c r="BN129" s="188">
        <v>0</v>
      </c>
      <c r="BP129" s="188">
        <v>0</v>
      </c>
      <c r="BQ129" s="188">
        <v>0</v>
      </c>
      <c r="BR129" s="188">
        <v>933</v>
      </c>
      <c r="BS129" s="188">
        <v>654</v>
      </c>
      <c r="BT129" s="188">
        <v>0</v>
      </c>
      <c r="BU129" s="188">
        <v>0</v>
      </c>
      <c r="BV129" s="188">
        <v>1677</v>
      </c>
      <c r="BW129" s="188">
        <v>0</v>
      </c>
      <c r="BX129" s="188">
        <v>0</v>
      </c>
      <c r="BY129" s="188">
        <v>0</v>
      </c>
      <c r="CA129" s="188">
        <v>0</v>
      </c>
      <c r="CB129" s="188">
        <v>0</v>
      </c>
      <c r="CC129" s="188">
        <v>8040</v>
      </c>
      <c r="CD129" s="188">
        <v>1429</v>
      </c>
      <c r="CE129" s="188">
        <v>0</v>
      </c>
      <c r="CF129" s="188">
        <v>0</v>
      </c>
      <c r="CG129" s="188">
        <v>1097</v>
      </c>
      <c r="CH129" s="188">
        <v>0</v>
      </c>
      <c r="CI129" s="188">
        <v>0</v>
      </c>
      <c r="CJ129" s="188">
        <v>0</v>
      </c>
      <c r="CL129" s="188">
        <v>0</v>
      </c>
      <c r="CM129" s="188">
        <v>0</v>
      </c>
      <c r="CN129" s="188">
        <v>6729</v>
      </c>
      <c r="CO129" s="188">
        <v>2623</v>
      </c>
      <c r="CP129" s="188">
        <v>0</v>
      </c>
      <c r="CQ129" s="188">
        <v>0</v>
      </c>
      <c r="CR129" s="188">
        <v>1129</v>
      </c>
      <c r="CS129" s="188">
        <v>0</v>
      </c>
      <c r="CT129" s="188">
        <v>0</v>
      </c>
      <c r="CU129" s="188">
        <v>0</v>
      </c>
      <c r="CW129" s="188">
        <v>0</v>
      </c>
      <c r="CX129" s="188">
        <v>0</v>
      </c>
      <c r="CY129" s="188">
        <v>2100</v>
      </c>
      <c r="CZ129" s="188">
        <v>1506</v>
      </c>
      <c r="DA129" s="188">
        <v>0</v>
      </c>
      <c r="DB129" s="188">
        <v>0</v>
      </c>
      <c r="DC129" s="188">
        <v>1514</v>
      </c>
      <c r="DD129" s="188">
        <v>0</v>
      </c>
      <c r="DE129" s="188">
        <v>0</v>
      </c>
      <c r="DF129" s="188">
        <v>0</v>
      </c>
      <c r="DH129" s="188">
        <v>0</v>
      </c>
      <c r="DI129" s="188">
        <v>0</v>
      </c>
      <c r="DJ129" s="188">
        <v>2032</v>
      </c>
      <c r="DK129" s="188">
        <v>1075</v>
      </c>
      <c r="DL129" s="188">
        <v>0</v>
      </c>
      <c r="DM129" s="188">
        <v>0</v>
      </c>
      <c r="DN129" s="188">
        <f t="shared" si="43"/>
        <v>0</v>
      </c>
      <c r="DO129" s="188">
        <v>0</v>
      </c>
      <c r="DP129" s="188">
        <v>0</v>
      </c>
      <c r="DQ129" s="188">
        <v>0</v>
      </c>
      <c r="DS129" s="188">
        <v>0</v>
      </c>
      <c r="DT129" s="188">
        <v>0</v>
      </c>
      <c r="DU129" s="188">
        <v>1353</v>
      </c>
      <c r="DV129" s="188">
        <v>1121</v>
      </c>
      <c r="DW129" s="188">
        <v>0</v>
      </c>
      <c r="DX129" s="188">
        <v>0</v>
      </c>
      <c r="DY129" s="188">
        <v>1305</v>
      </c>
      <c r="DZ129" s="188">
        <v>0</v>
      </c>
      <c r="EA129" s="188">
        <v>0</v>
      </c>
      <c r="EB129" s="188">
        <v>0</v>
      </c>
      <c r="ED129" s="188">
        <v>0</v>
      </c>
      <c r="EE129" s="188">
        <v>0</v>
      </c>
      <c r="EF129" s="188">
        <v>1240</v>
      </c>
      <c r="EG129" s="188">
        <v>734</v>
      </c>
      <c r="EH129" s="188">
        <v>0</v>
      </c>
      <c r="EI129" s="188">
        <v>0</v>
      </c>
      <c r="EJ129" s="188">
        <v>1746</v>
      </c>
      <c r="EK129" s="188">
        <v>0</v>
      </c>
      <c r="EL129" s="188">
        <v>0</v>
      </c>
      <c r="EM129" s="188">
        <v>0</v>
      </c>
      <c r="EO129" s="188">
        <v>0</v>
      </c>
      <c r="EP129" s="188">
        <v>0</v>
      </c>
      <c r="EQ129" s="188">
        <v>5122</v>
      </c>
      <c r="ER129" s="188">
        <v>962</v>
      </c>
      <c r="ES129" s="188">
        <v>0</v>
      </c>
      <c r="ET129" s="188">
        <v>0</v>
      </c>
      <c r="EU129" s="188">
        <v>1397</v>
      </c>
      <c r="EV129" s="188">
        <v>0</v>
      </c>
      <c r="EW129" s="188">
        <v>0</v>
      </c>
      <c r="EX129" s="188">
        <v>0</v>
      </c>
      <c r="EZ129" s="188">
        <v>0</v>
      </c>
      <c r="FA129" s="188">
        <v>0</v>
      </c>
      <c r="FB129" s="188">
        <v>4941</v>
      </c>
      <c r="FC129" s="188">
        <v>1739</v>
      </c>
      <c r="FD129" s="188">
        <v>0</v>
      </c>
      <c r="FE129" s="188">
        <v>0</v>
      </c>
      <c r="FF129" s="188">
        <v>1069</v>
      </c>
      <c r="FG129" s="188">
        <v>0</v>
      </c>
      <c r="FH129" s="188">
        <v>0</v>
      </c>
      <c r="FI129" s="188">
        <v>0</v>
      </c>
      <c r="FK129" s="188">
        <v>0</v>
      </c>
      <c r="FL129" s="188">
        <v>0</v>
      </c>
      <c r="FM129" s="188">
        <v>6240</v>
      </c>
      <c r="FN129" s="188">
        <v>2419</v>
      </c>
      <c r="FO129" s="188">
        <v>0</v>
      </c>
      <c r="FP129" s="188">
        <v>0</v>
      </c>
      <c r="FQ129" s="188">
        <v>1133</v>
      </c>
      <c r="FR129" s="188">
        <v>0</v>
      </c>
      <c r="FS129" s="188">
        <v>0</v>
      </c>
      <c r="FT129" s="188">
        <v>0</v>
      </c>
      <c r="FV129" s="188">
        <v>0</v>
      </c>
      <c r="FW129" s="188">
        <v>0</v>
      </c>
      <c r="FX129" s="188">
        <v>1978</v>
      </c>
      <c r="FY129" s="188">
        <v>1862</v>
      </c>
      <c r="FZ129" s="188">
        <v>0</v>
      </c>
      <c r="GA129" s="188">
        <v>0</v>
      </c>
      <c r="GB129" s="188">
        <v>1519</v>
      </c>
      <c r="GC129" s="188">
        <v>0</v>
      </c>
      <c r="GD129" s="188">
        <v>0</v>
      </c>
      <c r="GE129" s="188">
        <v>0</v>
      </c>
      <c r="GG129" s="188">
        <v>0</v>
      </c>
      <c r="GH129" s="188">
        <v>0</v>
      </c>
      <c r="GI129" s="188">
        <v>7329</v>
      </c>
      <c r="GJ129" s="188">
        <v>1023</v>
      </c>
      <c r="GK129" s="188">
        <v>0</v>
      </c>
      <c r="GL129" s="188">
        <v>0</v>
      </c>
      <c r="GM129" s="188">
        <v>1290</v>
      </c>
      <c r="GN129" s="188">
        <v>0</v>
      </c>
      <c r="GO129" s="188">
        <v>0</v>
      </c>
      <c r="GP129" s="188">
        <v>0</v>
      </c>
      <c r="GR129" s="188">
        <v>0</v>
      </c>
      <c r="GS129" s="188">
        <v>0</v>
      </c>
      <c r="GT129" s="188">
        <v>1892</v>
      </c>
      <c r="GU129" s="188">
        <v>1165</v>
      </c>
      <c r="GV129" s="188">
        <v>0</v>
      </c>
      <c r="GW129" s="188">
        <v>0</v>
      </c>
      <c r="GX129" s="188">
        <v>1408</v>
      </c>
      <c r="GY129" s="188">
        <v>0</v>
      </c>
      <c r="GZ129" s="188">
        <v>0</v>
      </c>
      <c r="HA129" s="188">
        <v>0</v>
      </c>
      <c r="HC129" s="188">
        <v>0</v>
      </c>
      <c r="HD129" s="188">
        <v>0</v>
      </c>
      <c r="HE129" s="188">
        <v>1581</v>
      </c>
      <c r="HF129" s="188">
        <v>1456</v>
      </c>
      <c r="HG129" s="188">
        <v>0</v>
      </c>
      <c r="HH129" s="188">
        <v>0</v>
      </c>
      <c r="HI129" s="188">
        <v>1433</v>
      </c>
      <c r="HJ129" s="188">
        <v>0</v>
      </c>
      <c r="HK129" s="188">
        <v>0</v>
      </c>
      <c r="HL129" s="188">
        <v>0</v>
      </c>
      <c r="HN129" s="188">
        <v>0</v>
      </c>
      <c r="HO129" s="188">
        <v>0</v>
      </c>
      <c r="HP129" s="188">
        <v>1045</v>
      </c>
      <c r="HQ129" s="188">
        <v>366</v>
      </c>
      <c r="HR129" s="188">
        <v>0</v>
      </c>
      <c r="HS129" s="188">
        <v>0</v>
      </c>
      <c r="HT129" s="188">
        <v>1757</v>
      </c>
      <c r="HU129" s="188">
        <v>0</v>
      </c>
      <c r="HV129" s="188">
        <v>0</v>
      </c>
      <c r="HW129" s="188">
        <v>0</v>
      </c>
      <c r="HY129" s="188">
        <v>0</v>
      </c>
      <c r="HZ129" s="188">
        <v>0</v>
      </c>
      <c r="IA129" s="188">
        <v>6366</v>
      </c>
      <c r="IB129" s="188">
        <v>2437</v>
      </c>
      <c r="IC129" s="188">
        <v>0</v>
      </c>
      <c r="ID129" s="188">
        <v>0</v>
      </c>
      <c r="IE129" s="188">
        <v>1406</v>
      </c>
      <c r="IF129" s="188">
        <v>0</v>
      </c>
      <c r="IG129" s="188">
        <v>0</v>
      </c>
      <c r="IH129" s="188">
        <v>0</v>
      </c>
      <c r="IJ129" s="188">
        <v>0</v>
      </c>
      <c r="IK129" s="188">
        <v>0</v>
      </c>
      <c r="IL129" s="188">
        <v>959</v>
      </c>
      <c r="IM129" s="188">
        <v>1440</v>
      </c>
      <c r="IN129" s="188">
        <v>0</v>
      </c>
      <c r="IO129" s="188">
        <v>0</v>
      </c>
      <c r="IP129" s="188">
        <v>1770</v>
      </c>
      <c r="IQ129" s="188">
        <v>0</v>
      </c>
      <c r="IR129" s="188">
        <v>0</v>
      </c>
      <c r="IS129" s="188">
        <v>0</v>
      </c>
      <c r="IU129" s="188">
        <v>0</v>
      </c>
      <c r="IV129" s="188">
        <v>0</v>
      </c>
      <c r="IW129" s="188">
        <v>6740</v>
      </c>
      <c r="IX129" s="188">
        <v>1757</v>
      </c>
      <c r="IY129" s="188">
        <v>0</v>
      </c>
      <c r="IZ129" s="188">
        <v>0</v>
      </c>
      <c r="JA129" s="188">
        <v>1396</v>
      </c>
      <c r="JB129" s="188">
        <v>0</v>
      </c>
      <c r="JC129" s="188">
        <v>0</v>
      </c>
      <c r="JD129" s="188">
        <v>0</v>
      </c>
      <c r="JF129" s="188">
        <v>0</v>
      </c>
      <c r="JG129" s="188">
        <v>0</v>
      </c>
      <c r="JH129" s="188">
        <v>6413</v>
      </c>
      <c r="JI129" s="188">
        <v>3470</v>
      </c>
      <c r="JJ129" s="188">
        <v>0</v>
      </c>
      <c r="JK129" s="188">
        <v>0</v>
      </c>
      <c r="JL129" s="188">
        <v>1115</v>
      </c>
      <c r="JM129" s="188">
        <v>0</v>
      </c>
      <c r="JN129" s="188">
        <v>0</v>
      </c>
      <c r="JO129" s="188">
        <v>0</v>
      </c>
      <c r="JQ129" s="188">
        <v>0</v>
      </c>
      <c r="JR129" s="188">
        <v>0</v>
      </c>
      <c r="JS129" s="188">
        <v>1161</v>
      </c>
      <c r="JT129" s="188">
        <v>1256</v>
      </c>
      <c r="JU129" s="188">
        <v>0</v>
      </c>
      <c r="JV129" s="188">
        <v>0</v>
      </c>
      <c r="JW129" s="188">
        <v>1769</v>
      </c>
      <c r="JX129" s="188">
        <v>0</v>
      </c>
      <c r="JY129" s="188">
        <v>0</v>
      </c>
      <c r="JZ129" s="188">
        <v>0</v>
      </c>
      <c r="KB129" s="188">
        <v>0</v>
      </c>
      <c r="KC129" s="188">
        <v>0</v>
      </c>
      <c r="KD129" s="188">
        <v>8041</v>
      </c>
      <c r="KE129" s="188">
        <v>1607</v>
      </c>
      <c r="KF129" s="188">
        <v>0</v>
      </c>
      <c r="KG129" s="188">
        <v>0</v>
      </c>
      <c r="KH129" s="188">
        <v>1305</v>
      </c>
      <c r="KI129" s="188">
        <v>0</v>
      </c>
      <c r="KJ129" s="188">
        <v>0</v>
      </c>
      <c r="KK129" s="188">
        <v>0</v>
      </c>
      <c r="KM129" s="188">
        <v>0</v>
      </c>
      <c r="KN129" s="188">
        <v>0</v>
      </c>
      <c r="KO129" s="188">
        <v>7218</v>
      </c>
      <c r="KP129" s="188">
        <v>1141</v>
      </c>
      <c r="KQ129" s="188">
        <v>0</v>
      </c>
      <c r="KR129" s="188">
        <v>0</v>
      </c>
      <c r="KS129" s="188">
        <v>1047</v>
      </c>
      <c r="KT129" s="188">
        <v>0</v>
      </c>
      <c r="KU129" s="188">
        <v>0</v>
      </c>
      <c r="KV129" s="188">
        <v>0</v>
      </c>
      <c r="KX129" s="188">
        <v>0</v>
      </c>
      <c r="KY129" s="188">
        <v>0</v>
      </c>
      <c r="KZ129" s="188">
        <v>897</v>
      </c>
      <c r="LA129" s="188">
        <v>1036</v>
      </c>
      <c r="LB129" s="188">
        <v>0</v>
      </c>
      <c r="LC129" s="188">
        <v>0</v>
      </c>
      <c r="LD129" s="188">
        <v>1769</v>
      </c>
      <c r="LE129" s="188">
        <v>0</v>
      </c>
      <c r="LF129" s="188">
        <v>0</v>
      </c>
      <c r="LG129" s="188">
        <v>0</v>
      </c>
      <c r="LI129" s="188">
        <v>0</v>
      </c>
      <c r="LJ129" s="188">
        <v>0</v>
      </c>
      <c r="LK129" s="188">
        <v>6765</v>
      </c>
      <c r="LL129" s="188">
        <v>883</v>
      </c>
      <c r="LM129" s="188">
        <v>0</v>
      </c>
      <c r="LN129" s="188">
        <v>0</v>
      </c>
      <c r="LO129" s="188">
        <v>1068</v>
      </c>
      <c r="LP129" s="188">
        <v>0</v>
      </c>
      <c r="LQ129" s="188">
        <v>0</v>
      </c>
      <c r="LR129" s="188">
        <v>0</v>
      </c>
      <c r="LT129" s="188">
        <v>0</v>
      </c>
      <c r="LU129" s="188">
        <v>0</v>
      </c>
      <c r="LV129" s="188">
        <v>921</v>
      </c>
      <c r="LW129" s="188">
        <v>1684</v>
      </c>
      <c r="LX129" s="188">
        <v>0</v>
      </c>
      <c r="LY129" s="188">
        <v>0</v>
      </c>
      <c r="LZ129" s="188">
        <v>1786</v>
      </c>
      <c r="MA129" s="188">
        <v>0</v>
      </c>
      <c r="MB129" s="188">
        <v>0</v>
      </c>
      <c r="MC129" s="188">
        <v>0</v>
      </c>
    </row>
    <row r="130" spans="2:341">
      <c r="B130" s="208">
        <f t="shared" si="33"/>
        <v>0</v>
      </c>
      <c r="C130" s="208">
        <f t="shared" si="34"/>
        <v>0</v>
      </c>
      <c r="D130" s="208">
        <f t="shared" si="35"/>
        <v>3879.9</v>
      </c>
      <c r="E130" s="208">
        <f t="shared" si="36"/>
        <v>1480.4</v>
      </c>
      <c r="F130" s="208">
        <f t="shared" si="37"/>
        <v>0</v>
      </c>
      <c r="G130" s="208">
        <f t="shared" si="38"/>
        <v>0</v>
      </c>
      <c r="H130" s="208">
        <f t="shared" si="39"/>
        <v>1361</v>
      </c>
      <c r="I130" s="208">
        <f t="shared" si="40"/>
        <v>0</v>
      </c>
      <c r="J130" s="208">
        <f t="shared" si="41"/>
        <v>0</v>
      </c>
      <c r="K130" s="208">
        <f t="shared" si="42"/>
        <v>0</v>
      </c>
      <c r="M130" s="188">
        <v>0</v>
      </c>
      <c r="N130" s="188">
        <v>0</v>
      </c>
      <c r="O130" s="188">
        <v>1912</v>
      </c>
      <c r="P130" s="188">
        <v>1902</v>
      </c>
      <c r="Q130" s="188">
        <v>0</v>
      </c>
      <c r="R130" s="188">
        <v>0</v>
      </c>
      <c r="S130" s="188">
        <v>1652</v>
      </c>
      <c r="T130" s="188">
        <v>0</v>
      </c>
      <c r="U130" s="188">
        <v>0</v>
      </c>
      <c r="V130" s="188">
        <v>0</v>
      </c>
      <c r="X130" s="188">
        <v>0</v>
      </c>
      <c r="Y130" s="188">
        <v>0</v>
      </c>
      <c r="Z130" s="188">
        <v>1470</v>
      </c>
      <c r="AA130" s="188">
        <v>380</v>
      </c>
      <c r="AB130" s="188">
        <v>0</v>
      </c>
      <c r="AC130" s="188">
        <v>0</v>
      </c>
      <c r="AD130" s="188">
        <v>1208</v>
      </c>
      <c r="AE130" s="188">
        <v>0</v>
      </c>
      <c r="AF130" s="188">
        <v>0</v>
      </c>
      <c r="AG130" s="188">
        <v>0</v>
      </c>
      <c r="AI130" s="188">
        <v>0</v>
      </c>
      <c r="AJ130" s="188">
        <v>0</v>
      </c>
      <c r="AK130" s="188">
        <v>7093</v>
      </c>
      <c r="AL130" s="188">
        <v>1236</v>
      </c>
      <c r="AM130" s="188">
        <v>0</v>
      </c>
      <c r="AN130" s="188">
        <v>0</v>
      </c>
      <c r="AO130" s="188">
        <v>1016</v>
      </c>
      <c r="AP130" s="188">
        <v>0</v>
      </c>
      <c r="AQ130" s="188">
        <v>0</v>
      </c>
      <c r="AR130" s="188">
        <v>0</v>
      </c>
      <c r="AT130" s="188">
        <v>0</v>
      </c>
      <c r="AU130" s="188">
        <v>0</v>
      </c>
      <c r="AV130" s="188">
        <v>1151</v>
      </c>
      <c r="AW130" s="188">
        <v>1098</v>
      </c>
      <c r="AX130" s="188">
        <v>0</v>
      </c>
      <c r="AY130" s="188">
        <v>0</v>
      </c>
      <c r="AZ130" s="188">
        <v>1675</v>
      </c>
      <c r="BA130" s="188">
        <v>0</v>
      </c>
      <c r="BB130" s="188">
        <v>0</v>
      </c>
      <c r="BC130" s="188">
        <v>0</v>
      </c>
      <c r="BE130" s="188">
        <v>0</v>
      </c>
      <c r="BF130" s="188">
        <v>0</v>
      </c>
      <c r="BG130" s="188">
        <v>6556</v>
      </c>
      <c r="BH130" s="188">
        <v>2819</v>
      </c>
      <c r="BI130" s="188">
        <v>0</v>
      </c>
      <c r="BJ130" s="188">
        <v>0</v>
      </c>
      <c r="BK130" s="188">
        <v>1405</v>
      </c>
      <c r="BL130" s="188">
        <v>0</v>
      </c>
      <c r="BM130" s="188">
        <v>0</v>
      </c>
      <c r="BN130" s="188">
        <v>0</v>
      </c>
      <c r="BP130" s="188">
        <v>0</v>
      </c>
      <c r="BQ130" s="188">
        <v>0</v>
      </c>
      <c r="BR130" s="188">
        <v>970</v>
      </c>
      <c r="BS130" s="188">
        <v>707</v>
      </c>
      <c r="BT130" s="188">
        <v>0</v>
      </c>
      <c r="BU130" s="188">
        <v>0</v>
      </c>
      <c r="BV130" s="188">
        <v>1676</v>
      </c>
      <c r="BW130" s="188">
        <v>0</v>
      </c>
      <c r="BX130" s="188">
        <v>0</v>
      </c>
      <c r="BY130" s="188">
        <v>0</v>
      </c>
      <c r="CA130" s="188">
        <v>0</v>
      </c>
      <c r="CB130" s="188">
        <v>0</v>
      </c>
      <c r="CC130" s="188">
        <v>8046</v>
      </c>
      <c r="CD130" s="188">
        <v>1430</v>
      </c>
      <c r="CE130" s="188">
        <v>0</v>
      </c>
      <c r="CF130" s="188">
        <v>0</v>
      </c>
      <c r="CG130" s="188">
        <v>1097</v>
      </c>
      <c r="CH130" s="188">
        <v>0</v>
      </c>
      <c r="CI130" s="188">
        <v>0</v>
      </c>
      <c r="CJ130" s="188">
        <v>0</v>
      </c>
      <c r="CL130" s="188">
        <v>0</v>
      </c>
      <c r="CM130" s="188">
        <v>0</v>
      </c>
      <c r="CN130" s="188">
        <v>6735</v>
      </c>
      <c r="CO130" s="188">
        <v>2616</v>
      </c>
      <c r="CP130" s="188">
        <v>0</v>
      </c>
      <c r="CQ130" s="188">
        <v>0</v>
      </c>
      <c r="CR130" s="188">
        <v>1129</v>
      </c>
      <c r="CS130" s="188">
        <v>0</v>
      </c>
      <c r="CT130" s="188">
        <v>0</v>
      </c>
      <c r="CU130" s="188">
        <v>0</v>
      </c>
      <c r="CW130" s="188">
        <v>0</v>
      </c>
      <c r="CX130" s="188">
        <v>0</v>
      </c>
      <c r="CY130" s="188">
        <v>2110</v>
      </c>
      <c r="CZ130" s="188">
        <v>1517</v>
      </c>
      <c r="DA130" s="188">
        <v>0</v>
      </c>
      <c r="DB130" s="188">
        <v>0</v>
      </c>
      <c r="DC130" s="188">
        <v>1514</v>
      </c>
      <c r="DD130" s="188">
        <v>0</v>
      </c>
      <c r="DE130" s="188">
        <v>0</v>
      </c>
      <c r="DF130" s="188">
        <v>0</v>
      </c>
      <c r="DH130" s="188">
        <v>0</v>
      </c>
      <c r="DI130" s="188">
        <v>0</v>
      </c>
      <c r="DJ130" s="188">
        <v>2018</v>
      </c>
      <c r="DK130" s="188">
        <v>1058</v>
      </c>
      <c r="DL130" s="188">
        <v>0</v>
      </c>
      <c r="DM130" s="188">
        <v>0</v>
      </c>
      <c r="DN130" s="188">
        <f t="shared" si="43"/>
        <v>0</v>
      </c>
      <c r="DO130" s="188">
        <v>0</v>
      </c>
      <c r="DP130" s="188">
        <v>0</v>
      </c>
      <c r="DQ130" s="188">
        <v>0</v>
      </c>
      <c r="DS130" s="188">
        <v>0</v>
      </c>
      <c r="DT130" s="188">
        <v>0</v>
      </c>
      <c r="DU130" s="188">
        <v>1359</v>
      </c>
      <c r="DV130" s="188">
        <v>1119</v>
      </c>
      <c r="DW130" s="188">
        <v>0</v>
      </c>
      <c r="DX130" s="188">
        <v>0</v>
      </c>
      <c r="DY130" s="188">
        <v>1305</v>
      </c>
      <c r="DZ130" s="188">
        <v>0</v>
      </c>
      <c r="EA130" s="188">
        <v>0</v>
      </c>
      <c r="EB130" s="188">
        <v>0</v>
      </c>
      <c r="ED130" s="188">
        <v>0</v>
      </c>
      <c r="EE130" s="188">
        <v>0</v>
      </c>
      <c r="EF130" s="188">
        <v>1255</v>
      </c>
      <c r="EG130" s="188">
        <v>753</v>
      </c>
      <c r="EH130" s="188">
        <v>0</v>
      </c>
      <c r="EI130" s="188">
        <v>0</v>
      </c>
      <c r="EJ130" s="188">
        <v>1747</v>
      </c>
      <c r="EK130" s="188">
        <v>0</v>
      </c>
      <c r="EL130" s="188">
        <v>0</v>
      </c>
      <c r="EM130" s="188">
        <v>0</v>
      </c>
      <c r="EO130" s="188">
        <v>0</v>
      </c>
      <c r="EP130" s="188">
        <v>0</v>
      </c>
      <c r="EQ130" s="188">
        <v>5078</v>
      </c>
      <c r="ER130" s="188">
        <v>903</v>
      </c>
      <c r="ES130" s="188">
        <v>0</v>
      </c>
      <c r="ET130" s="188">
        <v>0</v>
      </c>
      <c r="EU130" s="188">
        <v>1397</v>
      </c>
      <c r="EV130" s="188">
        <v>0</v>
      </c>
      <c r="EW130" s="188">
        <v>0</v>
      </c>
      <c r="EX130" s="188">
        <v>0</v>
      </c>
      <c r="EZ130" s="188">
        <v>0</v>
      </c>
      <c r="FA130" s="188">
        <v>0</v>
      </c>
      <c r="FB130" s="188">
        <v>4914</v>
      </c>
      <c r="FC130" s="188">
        <v>1748</v>
      </c>
      <c r="FD130" s="188">
        <v>0</v>
      </c>
      <c r="FE130" s="188">
        <v>0</v>
      </c>
      <c r="FF130" s="188">
        <v>1069</v>
      </c>
      <c r="FG130" s="188">
        <v>0</v>
      </c>
      <c r="FH130" s="188">
        <v>0</v>
      </c>
      <c r="FI130" s="188">
        <v>0</v>
      </c>
      <c r="FK130" s="188">
        <v>0</v>
      </c>
      <c r="FL130" s="188">
        <v>0</v>
      </c>
      <c r="FM130" s="188">
        <v>6237</v>
      </c>
      <c r="FN130" s="188">
        <v>2408</v>
      </c>
      <c r="FO130" s="188">
        <v>0</v>
      </c>
      <c r="FP130" s="188">
        <v>0</v>
      </c>
      <c r="FQ130" s="188">
        <v>1133</v>
      </c>
      <c r="FR130" s="188">
        <v>0</v>
      </c>
      <c r="FS130" s="188">
        <v>0</v>
      </c>
      <c r="FT130" s="188">
        <v>0</v>
      </c>
      <c r="FV130" s="188">
        <v>0</v>
      </c>
      <c r="FW130" s="188">
        <v>0</v>
      </c>
      <c r="FX130" s="188">
        <v>1976</v>
      </c>
      <c r="FY130" s="188">
        <v>1885</v>
      </c>
      <c r="FZ130" s="188">
        <v>0</v>
      </c>
      <c r="GA130" s="188">
        <v>0</v>
      </c>
      <c r="GB130" s="188">
        <v>1519</v>
      </c>
      <c r="GC130" s="188">
        <v>0</v>
      </c>
      <c r="GD130" s="188">
        <v>0</v>
      </c>
      <c r="GE130" s="188">
        <v>0</v>
      </c>
      <c r="GG130" s="188">
        <v>0</v>
      </c>
      <c r="GH130" s="188">
        <v>0</v>
      </c>
      <c r="GI130" s="188">
        <v>7374</v>
      </c>
      <c r="GJ130" s="188">
        <v>1070</v>
      </c>
      <c r="GK130" s="188">
        <v>0</v>
      </c>
      <c r="GL130" s="188">
        <v>0</v>
      </c>
      <c r="GM130" s="188">
        <v>1290</v>
      </c>
      <c r="GN130" s="188">
        <v>0</v>
      </c>
      <c r="GO130" s="188">
        <v>0</v>
      </c>
      <c r="GP130" s="188">
        <v>0</v>
      </c>
      <c r="GR130" s="188">
        <v>0</v>
      </c>
      <c r="GS130" s="188">
        <v>0</v>
      </c>
      <c r="GT130" s="188">
        <v>1865</v>
      </c>
      <c r="GU130" s="188">
        <v>1150</v>
      </c>
      <c r="GV130" s="188">
        <v>0</v>
      </c>
      <c r="GW130" s="188">
        <v>0</v>
      </c>
      <c r="GX130" s="188">
        <v>1408</v>
      </c>
      <c r="GY130" s="188">
        <v>0</v>
      </c>
      <c r="GZ130" s="188">
        <v>0</v>
      </c>
      <c r="HA130" s="188">
        <v>0</v>
      </c>
      <c r="HC130" s="188">
        <v>0</v>
      </c>
      <c r="HD130" s="188">
        <v>0</v>
      </c>
      <c r="HE130" s="188">
        <v>1598</v>
      </c>
      <c r="HF130" s="188">
        <v>1457</v>
      </c>
      <c r="HG130" s="188">
        <v>0</v>
      </c>
      <c r="HH130" s="188">
        <v>0</v>
      </c>
      <c r="HI130" s="188">
        <v>1432</v>
      </c>
      <c r="HJ130" s="188">
        <v>0</v>
      </c>
      <c r="HK130" s="188">
        <v>0</v>
      </c>
      <c r="HL130" s="188">
        <v>0</v>
      </c>
      <c r="HN130" s="188">
        <v>0</v>
      </c>
      <c r="HO130" s="188">
        <v>0</v>
      </c>
      <c r="HP130" s="188">
        <v>1087</v>
      </c>
      <c r="HQ130" s="188">
        <v>367</v>
      </c>
      <c r="HR130" s="188">
        <v>0</v>
      </c>
      <c r="HS130" s="188">
        <v>0</v>
      </c>
      <c r="HT130" s="188">
        <v>1756</v>
      </c>
      <c r="HU130" s="188">
        <v>0</v>
      </c>
      <c r="HV130" s="188">
        <v>0</v>
      </c>
      <c r="HW130" s="188">
        <v>0</v>
      </c>
      <c r="HY130" s="188">
        <v>0</v>
      </c>
      <c r="HZ130" s="188">
        <v>0</v>
      </c>
      <c r="IA130" s="188">
        <v>6398</v>
      </c>
      <c r="IB130" s="188">
        <v>2514</v>
      </c>
      <c r="IC130" s="188">
        <v>0</v>
      </c>
      <c r="ID130" s="188">
        <v>0</v>
      </c>
      <c r="IE130" s="188">
        <v>1406</v>
      </c>
      <c r="IF130" s="188">
        <v>0</v>
      </c>
      <c r="IG130" s="188">
        <v>0</v>
      </c>
      <c r="IH130" s="188">
        <v>0</v>
      </c>
      <c r="IJ130" s="188">
        <v>0</v>
      </c>
      <c r="IK130" s="188">
        <v>0</v>
      </c>
      <c r="IL130" s="188">
        <v>961</v>
      </c>
      <c r="IM130" s="188">
        <v>1403</v>
      </c>
      <c r="IN130" s="188">
        <v>0</v>
      </c>
      <c r="IO130" s="188">
        <v>0</v>
      </c>
      <c r="IP130" s="188">
        <v>1769</v>
      </c>
      <c r="IQ130" s="188">
        <v>0</v>
      </c>
      <c r="IR130" s="188">
        <v>0</v>
      </c>
      <c r="IS130" s="188">
        <v>0</v>
      </c>
      <c r="IU130" s="188">
        <v>0</v>
      </c>
      <c r="IV130" s="188">
        <v>0</v>
      </c>
      <c r="IW130" s="188">
        <v>6761</v>
      </c>
      <c r="IX130" s="188">
        <v>1750</v>
      </c>
      <c r="IY130" s="188">
        <v>0</v>
      </c>
      <c r="IZ130" s="188">
        <v>0</v>
      </c>
      <c r="JA130" s="188">
        <v>1396</v>
      </c>
      <c r="JB130" s="188">
        <v>0</v>
      </c>
      <c r="JC130" s="188">
        <v>0</v>
      </c>
      <c r="JD130" s="188">
        <v>0</v>
      </c>
      <c r="JF130" s="188">
        <v>0</v>
      </c>
      <c r="JG130" s="188">
        <v>0</v>
      </c>
      <c r="JH130" s="188">
        <v>6418</v>
      </c>
      <c r="JI130" s="188">
        <v>3472</v>
      </c>
      <c r="JJ130" s="188">
        <v>0</v>
      </c>
      <c r="JK130" s="188">
        <v>0</v>
      </c>
      <c r="JL130" s="188">
        <v>1115</v>
      </c>
      <c r="JM130" s="188">
        <v>0</v>
      </c>
      <c r="JN130" s="188">
        <v>0</v>
      </c>
      <c r="JO130" s="188">
        <v>0</v>
      </c>
      <c r="JQ130" s="188">
        <v>0</v>
      </c>
      <c r="JR130" s="188">
        <v>0</v>
      </c>
      <c r="JS130" s="188">
        <v>1166</v>
      </c>
      <c r="JT130" s="188">
        <v>1255</v>
      </c>
      <c r="JU130" s="188">
        <v>0</v>
      </c>
      <c r="JV130" s="188">
        <v>0</v>
      </c>
      <c r="JW130" s="188">
        <v>1769</v>
      </c>
      <c r="JX130" s="188">
        <v>0</v>
      </c>
      <c r="JY130" s="188">
        <v>0</v>
      </c>
      <c r="JZ130" s="188">
        <v>0</v>
      </c>
      <c r="KB130" s="188">
        <v>0</v>
      </c>
      <c r="KC130" s="188">
        <v>0</v>
      </c>
      <c r="KD130" s="188">
        <v>8045</v>
      </c>
      <c r="KE130" s="188">
        <v>1588</v>
      </c>
      <c r="KF130" s="188">
        <v>0</v>
      </c>
      <c r="KG130" s="188">
        <v>0</v>
      </c>
      <c r="KH130" s="188">
        <v>1305</v>
      </c>
      <c r="KI130" s="188">
        <v>0</v>
      </c>
      <c r="KJ130" s="188">
        <v>0</v>
      </c>
      <c r="KK130" s="188">
        <v>0</v>
      </c>
      <c r="KM130" s="188">
        <v>0</v>
      </c>
      <c r="KN130" s="188">
        <v>0</v>
      </c>
      <c r="KO130" s="188">
        <v>7218</v>
      </c>
      <c r="KP130" s="188">
        <v>1148</v>
      </c>
      <c r="KQ130" s="188">
        <v>0</v>
      </c>
      <c r="KR130" s="188">
        <v>0</v>
      </c>
      <c r="KS130" s="188">
        <v>1047</v>
      </c>
      <c r="KT130" s="188">
        <v>0</v>
      </c>
      <c r="KU130" s="188">
        <v>0</v>
      </c>
      <c r="KV130" s="188">
        <v>0</v>
      </c>
      <c r="KX130" s="188">
        <v>0</v>
      </c>
      <c r="KY130" s="188">
        <v>0</v>
      </c>
      <c r="KZ130" s="188">
        <v>911</v>
      </c>
      <c r="LA130" s="188">
        <v>1046</v>
      </c>
      <c r="LB130" s="188">
        <v>0</v>
      </c>
      <c r="LC130" s="188">
        <v>0</v>
      </c>
      <c r="LD130" s="188">
        <v>1755</v>
      </c>
      <c r="LE130" s="188">
        <v>0</v>
      </c>
      <c r="LF130" s="188">
        <v>0</v>
      </c>
      <c r="LG130" s="188">
        <v>0</v>
      </c>
      <c r="LI130" s="188">
        <v>0</v>
      </c>
      <c r="LJ130" s="188">
        <v>0</v>
      </c>
      <c r="LK130" s="188">
        <v>6789</v>
      </c>
      <c r="LL130" s="188">
        <v>903</v>
      </c>
      <c r="LM130" s="188">
        <v>0</v>
      </c>
      <c r="LN130" s="188">
        <v>0</v>
      </c>
      <c r="LO130" s="188">
        <v>1068</v>
      </c>
      <c r="LP130" s="188">
        <v>0</v>
      </c>
      <c r="LQ130" s="188">
        <v>0</v>
      </c>
      <c r="LR130" s="188">
        <v>0</v>
      </c>
      <c r="LT130" s="188">
        <v>0</v>
      </c>
      <c r="LU130" s="188">
        <v>0</v>
      </c>
      <c r="LV130" s="188">
        <v>926</v>
      </c>
      <c r="LW130" s="188">
        <v>1710</v>
      </c>
      <c r="LX130" s="188">
        <v>0</v>
      </c>
      <c r="LY130" s="188">
        <v>0</v>
      </c>
      <c r="LZ130" s="188">
        <v>1772</v>
      </c>
      <c r="MA130" s="188">
        <v>0</v>
      </c>
      <c r="MB130" s="188">
        <v>0</v>
      </c>
      <c r="MC130" s="188">
        <v>0</v>
      </c>
    </row>
    <row r="131" spans="2:341">
      <c r="B131" s="208">
        <f t="shared" si="33"/>
        <v>0</v>
      </c>
      <c r="C131" s="208">
        <f t="shared" si="34"/>
        <v>0</v>
      </c>
      <c r="D131" s="208">
        <f t="shared" si="35"/>
        <v>3898</v>
      </c>
      <c r="E131" s="208">
        <f t="shared" si="36"/>
        <v>1496.6333333333334</v>
      </c>
      <c r="F131" s="208">
        <f t="shared" si="37"/>
        <v>0</v>
      </c>
      <c r="G131" s="208">
        <f t="shared" si="38"/>
        <v>0</v>
      </c>
      <c r="H131" s="208">
        <f t="shared" si="39"/>
        <v>1359.6333333333334</v>
      </c>
      <c r="I131" s="208">
        <f t="shared" si="40"/>
        <v>0</v>
      </c>
      <c r="J131" s="208">
        <f t="shared" si="41"/>
        <v>0</v>
      </c>
      <c r="K131" s="208">
        <f t="shared" si="42"/>
        <v>0</v>
      </c>
      <c r="M131" s="188">
        <v>0</v>
      </c>
      <c r="N131" s="188">
        <v>0</v>
      </c>
      <c r="O131" s="188">
        <v>2002</v>
      </c>
      <c r="P131" s="188">
        <v>1978</v>
      </c>
      <c r="Q131" s="188">
        <v>0</v>
      </c>
      <c r="R131" s="188">
        <v>0</v>
      </c>
      <c r="S131" s="188">
        <v>1648</v>
      </c>
      <c r="T131" s="188">
        <v>0</v>
      </c>
      <c r="U131" s="188">
        <v>0</v>
      </c>
      <c r="V131" s="188">
        <v>0</v>
      </c>
      <c r="X131" s="188">
        <v>0</v>
      </c>
      <c r="Y131" s="188">
        <v>0</v>
      </c>
      <c r="Z131" s="188">
        <v>1544</v>
      </c>
      <c r="AA131" s="188">
        <v>401</v>
      </c>
      <c r="AB131" s="188">
        <v>0</v>
      </c>
      <c r="AC131" s="188">
        <v>0</v>
      </c>
      <c r="AD131" s="188">
        <v>1208</v>
      </c>
      <c r="AE131" s="188">
        <v>0</v>
      </c>
      <c r="AF131" s="188">
        <v>0</v>
      </c>
      <c r="AG131" s="188">
        <v>0</v>
      </c>
      <c r="AI131" s="188">
        <v>0</v>
      </c>
      <c r="AJ131" s="188">
        <v>0</v>
      </c>
      <c r="AK131" s="188">
        <v>7294</v>
      </c>
      <c r="AL131" s="188">
        <v>1332</v>
      </c>
      <c r="AM131" s="188">
        <v>0</v>
      </c>
      <c r="AN131" s="188">
        <v>0</v>
      </c>
      <c r="AO131" s="188">
        <v>1016</v>
      </c>
      <c r="AP131" s="188">
        <v>0</v>
      </c>
      <c r="AQ131" s="188">
        <v>0</v>
      </c>
      <c r="AR131" s="188">
        <v>0</v>
      </c>
      <c r="AT131" s="188">
        <v>0</v>
      </c>
      <c r="AU131" s="188">
        <v>0</v>
      </c>
      <c r="AV131" s="188">
        <v>1195</v>
      </c>
      <c r="AW131" s="188">
        <v>1219</v>
      </c>
      <c r="AX131" s="188">
        <v>0</v>
      </c>
      <c r="AY131" s="188">
        <v>0</v>
      </c>
      <c r="AZ131" s="188">
        <v>1667</v>
      </c>
      <c r="BA131" s="188">
        <v>0</v>
      </c>
      <c r="BB131" s="188">
        <v>0</v>
      </c>
      <c r="BC131" s="188">
        <v>0</v>
      </c>
      <c r="BE131" s="188">
        <v>0</v>
      </c>
      <c r="BF131" s="188">
        <v>0</v>
      </c>
      <c r="BG131" s="188">
        <v>6543</v>
      </c>
      <c r="BH131" s="188">
        <v>2801</v>
      </c>
      <c r="BI131" s="188">
        <v>0</v>
      </c>
      <c r="BJ131" s="188">
        <v>0</v>
      </c>
      <c r="BK131" s="188">
        <v>1405</v>
      </c>
      <c r="BL131" s="188">
        <v>0</v>
      </c>
      <c r="BM131" s="188">
        <v>0</v>
      </c>
      <c r="BN131" s="188">
        <v>0</v>
      </c>
      <c r="BP131" s="188">
        <v>0</v>
      </c>
      <c r="BQ131" s="188">
        <v>0</v>
      </c>
      <c r="BR131" s="188">
        <v>958</v>
      </c>
      <c r="BS131" s="188">
        <v>754</v>
      </c>
      <c r="BT131" s="188">
        <v>0</v>
      </c>
      <c r="BU131" s="188">
        <v>0</v>
      </c>
      <c r="BV131" s="188">
        <v>1670</v>
      </c>
      <c r="BW131" s="188">
        <v>0</v>
      </c>
      <c r="BX131" s="188">
        <v>0</v>
      </c>
      <c r="BY131" s="188">
        <v>0</v>
      </c>
      <c r="CA131" s="188">
        <v>0</v>
      </c>
      <c r="CB131" s="188">
        <v>0</v>
      </c>
      <c r="CC131" s="188">
        <v>8077</v>
      </c>
      <c r="CD131" s="188">
        <v>1447</v>
      </c>
      <c r="CE131" s="188">
        <v>0</v>
      </c>
      <c r="CF131" s="188">
        <v>0</v>
      </c>
      <c r="CG131" s="188">
        <v>1097</v>
      </c>
      <c r="CH131" s="188">
        <v>0</v>
      </c>
      <c r="CI131" s="188">
        <v>0</v>
      </c>
      <c r="CJ131" s="188">
        <v>0</v>
      </c>
      <c r="CL131" s="188">
        <v>0</v>
      </c>
      <c r="CM131" s="188">
        <v>0</v>
      </c>
      <c r="CN131" s="188">
        <v>6666</v>
      </c>
      <c r="CO131" s="188">
        <v>2620</v>
      </c>
      <c r="CP131" s="188">
        <v>0</v>
      </c>
      <c r="CQ131" s="188">
        <v>0</v>
      </c>
      <c r="CR131" s="188">
        <v>1129</v>
      </c>
      <c r="CS131" s="188">
        <v>0</v>
      </c>
      <c r="CT131" s="188">
        <v>0</v>
      </c>
      <c r="CU131" s="188">
        <v>0</v>
      </c>
      <c r="CW131" s="188">
        <v>0</v>
      </c>
      <c r="CX131" s="188">
        <v>0</v>
      </c>
      <c r="CY131" s="188">
        <v>2137</v>
      </c>
      <c r="CZ131" s="188">
        <v>1483</v>
      </c>
      <c r="DA131" s="188">
        <v>0</v>
      </c>
      <c r="DB131" s="188">
        <v>0</v>
      </c>
      <c r="DC131" s="188">
        <v>1514</v>
      </c>
      <c r="DD131" s="188">
        <v>0</v>
      </c>
      <c r="DE131" s="188">
        <v>0</v>
      </c>
      <c r="DF131" s="188">
        <v>0</v>
      </c>
      <c r="DH131" s="188">
        <v>0</v>
      </c>
      <c r="DI131" s="188">
        <v>0</v>
      </c>
      <c r="DJ131" s="188">
        <v>2016</v>
      </c>
      <c r="DK131" s="188">
        <v>1083</v>
      </c>
      <c r="DL131" s="188">
        <v>0</v>
      </c>
      <c r="DM131" s="188">
        <v>0</v>
      </c>
      <c r="DN131" s="188">
        <f t="shared" si="43"/>
        <v>0</v>
      </c>
      <c r="DO131" s="188">
        <v>0</v>
      </c>
      <c r="DP131" s="188">
        <v>0</v>
      </c>
      <c r="DQ131" s="188">
        <v>0</v>
      </c>
      <c r="DS131" s="188">
        <v>0</v>
      </c>
      <c r="DT131" s="188">
        <v>0</v>
      </c>
      <c r="DU131" s="188">
        <v>1337</v>
      </c>
      <c r="DV131" s="188">
        <v>1061</v>
      </c>
      <c r="DW131" s="188">
        <v>0</v>
      </c>
      <c r="DX131" s="188">
        <v>0</v>
      </c>
      <c r="DY131" s="188">
        <v>1305</v>
      </c>
      <c r="DZ131" s="188">
        <v>0</v>
      </c>
      <c r="EA131" s="188">
        <v>0</v>
      </c>
      <c r="EB131" s="188">
        <v>0</v>
      </c>
      <c r="ED131" s="188">
        <v>0</v>
      </c>
      <c r="EE131" s="188">
        <v>0</v>
      </c>
      <c r="EF131" s="188">
        <v>1216</v>
      </c>
      <c r="EG131" s="188">
        <v>732</v>
      </c>
      <c r="EH131" s="188">
        <v>0</v>
      </c>
      <c r="EI131" s="188">
        <v>0</v>
      </c>
      <c r="EJ131" s="188">
        <v>1747</v>
      </c>
      <c r="EK131" s="188">
        <v>0</v>
      </c>
      <c r="EL131" s="188">
        <v>0</v>
      </c>
      <c r="EM131" s="188">
        <v>0</v>
      </c>
      <c r="EO131" s="188">
        <v>0</v>
      </c>
      <c r="EP131" s="188">
        <v>0</v>
      </c>
      <c r="EQ131" s="188">
        <v>5177</v>
      </c>
      <c r="ER131" s="188">
        <v>930</v>
      </c>
      <c r="ES131" s="188">
        <v>0</v>
      </c>
      <c r="ET131" s="188">
        <v>0</v>
      </c>
      <c r="EU131" s="188">
        <v>1397</v>
      </c>
      <c r="EV131" s="188">
        <v>0</v>
      </c>
      <c r="EW131" s="188">
        <v>0</v>
      </c>
      <c r="EX131" s="188">
        <v>0</v>
      </c>
      <c r="EZ131" s="188">
        <v>0</v>
      </c>
      <c r="FA131" s="188">
        <v>0</v>
      </c>
      <c r="FB131" s="188">
        <v>4931</v>
      </c>
      <c r="FC131" s="188">
        <v>1749</v>
      </c>
      <c r="FD131" s="188">
        <v>0</v>
      </c>
      <c r="FE131" s="188">
        <v>0</v>
      </c>
      <c r="FF131" s="188">
        <v>1069</v>
      </c>
      <c r="FG131" s="188">
        <v>0</v>
      </c>
      <c r="FH131" s="188">
        <v>0</v>
      </c>
      <c r="FI131" s="188">
        <v>0</v>
      </c>
      <c r="FK131" s="188">
        <v>0</v>
      </c>
      <c r="FL131" s="188">
        <v>0</v>
      </c>
      <c r="FM131" s="188">
        <v>6213</v>
      </c>
      <c r="FN131" s="188">
        <v>2414</v>
      </c>
      <c r="FO131" s="188">
        <v>0</v>
      </c>
      <c r="FP131" s="188">
        <v>0</v>
      </c>
      <c r="FQ131" s="188">
        <v>1133</v>
      </c>
      <c r="FR131" s="188">
        <v>0</v>
      </c>
      <c r="FS131" s="188">
        <v>0</v>
      </c>
      <c r="FT131" s="188">
        <v>0</v>
      </c>
      <c r="FV131" s="188">
        <v>0</v>
      </c>
      <c r="FW131" s="188">
        <v>0</v>
      </c>
      <c r="FX131" s="188">
        <v>1994</v>
      </c>
      <c r="FY131" s="188">
        <v>1890</v>
      </c>
      <c r="FZ131" s="188">
        <v>0</v>
      </c>
      <c r="GA131" s="188">
        <v>0</v>
      </c>
      <c r="GB131" s="188">
        <v>1519</v>
      </c>
      <c r="GC131" s="188">
        <v>0</v>
      </c>
      <c r="GD131" s="188">
        <v>0</v>
      </c>
      <c r="GE131" s="188">
        <v>0</v>
      </c>
      <c r="GG131" s="188">
        <v>0</v>
      </c>
      <c r="GH131" s="188">
        <v>0</v>
      </c>
      <c r="GI131" s="188">
        <v>7365</v>
      </c>
      <c r="GJ131" s="188">
        <v>1124</v>
      </c>
      <c r="GK131" s="188">
        <v>0</v>
      </c>
      <c r="GL131" s="188">
        <v>0</v>
      </c>
      <c r="GM131" s="188">
        <v>1290</v>
      </c>
      <c r="GN131" s="188">
        <v>0</v>
      </c>
      <c r="GO131" s="188">
        <v>0</v>
      </c>
      <c r="GP131" s="188">
        <v>0</v>
      </c>
      <c r="GR131" s="188">
        <v>0</v>
      </c>
      <c r="GS131" s="188">
        <v>0</v>
      </c>
      <c r="GT131" s="188">
        <v>1813</v>
      </c>
      <c r="GU131" s="188">
        <v>1136</v>
      </c>
      <c r="GV131" s="188">
        <v>0</v>
      </c>
      <c r="GW131" s="188">
        <v>0</v>
      </c>
      <c r="GX131" s="188">
        <v>1408</v>
      </c>
      <c r="GY131" s="188">
        <v>0</v>
      </c>
      <c r="GZ131" s="188">
        <v>0</v>
      </c>
      <c r="HA131" s="188">
        <v>0</v>
      </c>
      <c r="HC131" s="188">
        <v>0</v>
      </c>
      <c r="HD131" s="188">
        <v>0</v>
      </c>
      <c r="HE131" s="188">
        <v>1607</v>
      </c>
      <c r="HF131" s="188">
        <v>1454</v>
      </c>
      <c r="HG131" s="188">
        <v>0</v>
      </c>
      <c r="HH131" s="188">
        <v>0</v>
      </c>
      <c r="HI131" s="188">
        <v>1433</v>
      </c>
      <c r="HJ131" s="188">
        <v>0</v>
      </c>
      <c r="HK131" s="188">
        <v>0</v>
      </c>
      <c r="HL131" s="188">
        <v>0</v>
      </c>
      <c r="HN131" s="188">
        <v>0</v>
      </c>
      <c r="HO131" s="188">
        <v>0</v>
      </c>
      <c r="HP131" s="188">
        <v>1127</v>
      </c>
      <c r="HQ131" s="188">
        <v>358</v>
      </c>
      <c r="HR131" s="188">
        <v>0</v>
      </c>
      <c r="HS131" s="188">
        <v>0</v>
      </c>
      <c r="HT131" s="188">
        <v>1757</v>
      </c>
      <c r="HU131" s="188">
        <v>0</v>
      </c>
      <c r="HV131" s="188">
        <v>0</v>
      </c>
      <c r="HW131" s="188">
        <v>0</v>
      </c>
      <c r="HY131" s="188">
        <v>0</v>
      </c>
      <c r="HZ131" s="188">
        <v>0</v>
      </c>
      <c r="IA131" s="188">
        <v>6464</v>
      </c>
      <c r="IB131" s="188">
        <v>2533</v>
      </c>
      <c r="IC131" s="188">
        <v>0</v>
      </c>
      <c r="ID131" s="188">
        <v>0</v>
      </c>
      <c r="IE131" s="188">
        <v>1406</v>
      </c>
      <c r="IF131" s="188">
        <v>0</v>
      </c>
      <c r="IG131" s="188">
        <v>0</v>
      </c>
      <c r="IH131" s="188">
        <v>0</v>
      </c>
      <c r="IJ131" s="188">
        <v>0</v>
      </c>
      <c r="IK131" s="188">
        <v>0</v>
      </c>
      <c r="IL131" s="188">
        <v>953</v>
      </c>
      <c r="IM131" s="188">
        <v>1382</v>
      </c>
      <c r="IN131" s="188">
        <v>0</v>
      </c>
      <c r="IO131" s="188">
        <v>0</v>
      </c>
      <c r="IP131" s="188">
        <v>1769</v>
      </c>
      <c r="IQ131" s="188">
        <v>0</v>
      </c>
      <c r="IR131" s="188">
        <v>0</v>
      </c>
      <c r="IS131" s="188">
        <v>0</v>
      </c>
      <c r="IU131" s="188">
        <v>0</v>
      </c>
      <c r="IV131" s="188">
        <v>0</v>
      </c>
      <c r="IW131" s="188">
        <v>6770</v>
      </c>
      <c r="IX131" s="188">
        <v>1763</v>
      </c>
      <c r="IY131" s="188">
        <v>0</v>
      </c>
      <c r="IZ131" s="188">
        <v>0</v>
      </c>
      <c r="JA131" s="188">
        <v>1396</v>
      </c>
      <c r="JB131" s="188">
        <v>0</v>
      </c>
      <c r="JC131" s="188">
        <v>0</v>
      </c>
      <c r="JD131" s="188">
        <v>0</v>
      </c>
      <c r="JF131" s="188">
        <v>0</v>
      </c>
      <c r="JG131" s="188">
        <v>0</v>
      </c>
      <c r="JH131" s="188">
        <v>6411</v>
      </c>
      <c r="JI131" s="188">
        <v>3439</v>
      </c>
      <c r="JJ131" s="188">
        <v>0</v>
      </c>
      <c r="JK131" s="188">
        <v>0</v>
      </c>
      <c r="JL131" s="188">
        <v>1115</v>
      </c>
      <c r="JM131" s="188">
        <v>0</v>
      </c>
      <c r="JN131" s="188">
        <v>0</v>
      </c>
      <c r="JO131" s="188">
        <v>0</v>
      </c>
      <c r="JQ131" s="188">
        <v>0</v>
      </c>
      <c r="JR131" s="188">
        <v>0</v>
      </c>
      <c r="JS131" s="188">
        <v>1168</v>
      </c>
      <c r="JT131" s="188">
        <v>1268</v>
      </c>
      <c r="JU131" s="188">
        <v>0</v>
      </c>
      <c r="JV131" s="188">
        <v>0</v>
      </c>
      <c r="JW131" s="188">
        <v>1767</v>
      </c>
      <c r="JX131" s="188">
        <v>0</v>
      </c>
      <c r="JY131" s="188">
        <v>0</v>
      </c>
      <c r="JZ131" s="188">
        <v>0</v>
      </c>
      <c r="KB131" s="188">
        <v>0</v>
      </c>
      <c r="KC131" s="188">
        <v>0</v>
      </c>
      <c r="KD131" s="188">
        <v>8052</v>
      </c>
      <c r="KE131" s="188">
        <v>1623</v>
      </c>
      <c r="KF131" s="188">
        <v>0</v>
      </c>
      <c r="KG131" s="188">
        <v>0</v>
      </c>
      <c r="KH131" s="188">
        <v>1305</v>
      </c>
      <c r="KI131" s="188">
        <v>0</v>
      </c>
      <c r="KJ131" s="188">
        <v>0</v>
      </c>
      <c r="KK131" s="188">
        <v>0</v>
      </c>
      <c r="KM131" s="188">
        <v>0</v>
      </c>
      <c r="KN131" s="188">
        <v>0</v>
      </c>
      <c r="KO131" s="188">
        <v>7210</v>
      </c>
      <c r="KP131" s="188">
        <v>1137</v>
      </c>
      <c r="KQ131" s="188">
        <v>0</v>
      </c>
      <c r="KR131" s="188">
        <v>0</v>
      </c>
      <c r="KS131" s="188">
        <v>1047</v>
      </c>
      <c r="KT131" s="188">
        <v>0</v>
      </c>
      <c r="KU131" s="188">
        <v>0</v>
      </c>
      <c r="KV131" s="188">
        <v>0</v>
      </c>
      <c r="KX131" s="188">
        <v>0</v>
      </c>
      <c r="KY131" s="188">
        <v>0</v>
      </c>
      <c r="KZ131" s="188">
        <v>915</v>
      </c>
      <c r="LA131" s="188">
        <v>1156</v>
      </c>
      <c r="LB131" s="188">
        <v>0</v>
      </c>
      <c r="LC131" s="188">
        <v>0</v>
      </c>
      <c r="LD131" s="188">
        <v>1742</v>
      </c>
      <c r="LE131" s="188">
        <v>0</v>
      </c>
      <c r="LF131" s="188">
        <v>0</v>
      </c>
      <c r="LG131" s="188">
        <v>0</v>
      </c>
      <c r="LI131" s="188">
        <v>0</v>
      </c>
      <c r="LJ131" s="188">
        <v>0</v>
      </c>
      <c r="LK131" s="188">
        <v>6795</v>
      </c>
      <c r="LL131" s="188">
        <v>915</v>
      </c>
      <c r="LM131" s="188">
        <v>0</v>
      </c>
      <c r="LN131" s="188">
        <v>0</v>
      </c>
      <c r="LO131" s="188">
        <v>1068</v>
      </c>
      <c r="LP131" s="188">
        <v>0</v>
      </c>
      <c r="LQ131" s="188">
        <v>0</v>
      </c>
      <c r="LR131" s="188">
        <v>0</v>
      </c>
      <c r="LT131" s="188">
        <v>0</v>
      </c>
      <c r="LU131" s="188">
        <v>0</v>
      </c>
      <c r="LV131" s="188">
        <v>990</v>
      </c>
      <c r="LW131" s="188">
        <v>1717</v>
      </c>
      <c r="LX131" s="188">
        <v>0</v>
      </c>
      <c r="LY131" s="188">
        <v>0</v>
      </c>
      <c r="LZ131" s="188">
        <v>1762</v>
      </c>
      <c r="MA131" s="188">
        <v>0</v>
      </c>
      <c r="MB131" s="188">
        <v>0</v>
      </c>
      <c r="MC131" s="188">
        <v>0</v>
      </c>
    </row>
    <row r="132" spans="2:341">
      <c r="B132" s="208">
        <f t="shared" si="33"/>
        <v>0</v>
      </c>
      <c r="C132" s="208">
        <f t="shared" si="34"/>
        <v>0</v>
      </c>
      <c r="D132" s="208">
        <f t="shared" si="35"/>
        <v>3904.2333333333331</v>
      </c>
      <c r="E132" s="208">
        <f t="shared" si="36"/>
        <v>1499.4666666666667</v>
      </c>
      <c r="F132" s="208">
        <f t="shared" si="37"/>
        <v>0</v>
      </c>
      <c r="G132" s="208">
        <f t="shared" si="38"/>
        <v>0</v>
      </c>
      <c r="H132" s="208">
        <f t="shared" si="39"/>
        <v>1358.4666666666667</v>
      </c>
      <c r="I132" s="208">
        <f t="shared" si="40"/>
        <v>0</v>
      </c>
      <c r="J132" s="208">
        <f t="shared" si="41"/>
        <v>0</v>
      </c>
      <c r="K132" s="208">
        <f t="shared" si="42"/>
        <v>0</v>
      </c>
      <c r="M132" s="188">
        <v>0</v>
      </c>
      <c r="N132" s="188">
        <v>0</v>
      </c>
      <c r="O132" s="188">
        <v>2107</v>
      </c>
      <c r="P132" s="188">
        <v>2146</v>
      </c>
      <c r="Q132" s="188">
        <v>0</v>
      </c>
      <c r="R132" s="188">
        <v>0</v>
      </c>
      <c r="S132" s="188">
        <v>1647</v>
      </c>
      <c r="T132" s="188">
        <v>0</v>
      </c>
      <c r="U132" s="188">
        <v>0</v>
      </c>
      <c r="V132" s="188">
        <v>0</v>
      </c>
      <c r="X132" s="188">
        <v>0</v>
      </c>
      <c r="Y132" s="188">
        <v>0</v>
      </c>
      <c r="Z132" s="188">
        <v>1578</v>
      </c>
      <c r="AA132" s="188">
        <v>428</v>
      </c>
      <c r="AB132" s="188">
        <v>0</v>
      </c>
      <c r="AC132" s="188">
        <v>0</v>
      </c>
      <c r="AD132" s="188">
        <v>1208</v>
      </c>
      <c r="AE132" s="188">
        <v>0</v>
      </c>
      <c r="AF132" s="188">
        <v>0</v>
      </c>
      <c r="AG132" s="188">
        <v>0</v>
      </c>
      <c r="AI132" s="188">
        <v>0</v>
      </c>
      <c r="AJ132" s="188">
        <v>0</v>
      </c>
      <c r="AK132" s="188">
        <v>7399</v>
      </c>
      <c r="AL132" s="188">
        <v>1358</v>
      </c>
      <c r="AM132" s="188">
        <v>0</v>
      </c>
      <c r="AN132" s="188">
        <v>0</v>
      </c>
      <c r="AO132" s="188">
        <v>1016</v>
      </c>
      <c r="AP132" s="188">
        <v>0</v>
      </c>
      <c r="AQ132" s="188">
        <v>0</v>
      </c>
      <c r="AR132" s="188">
        <v>0</v>
      </c>
      <c r="AT132" s="188">
        <v>0</v>
      </c>
      <c r="AU132" s="188">
        <v>0</v>
      </c>
      <c r="AV132" s="188">
        <v>1319</v>
      </c>
      <c r="AW132" s="188">
        <v>1257</v>
      </c>
      <c r="AX132" s="188">
        <v>0</v>
      </c>
      <c r="AY132" s="188">
        <v>0</v>
      </c>
      <c r="AZ132" s="188">
        <v>1656</v>
      </c>
      <c r="BA132" s="188">
        <v>0</v>
      </c>
      <c r="BB132" s="188">
        <v>0</v>
      </c>
      <c r="BC132" s="188">
        <v>0</v>
      </c>
      <c r="BE132" s="188">
        <v>0</v>
      </c>
      <c r="BF132" s="188">
        <v>0</v>
      </c>
      <c r="BG132" s="188">
        <v>6553</v>
      </c>
      <c r="BH132" s="188">
        <v>2801</v>
      </c>
      <c r="BI132" s="188">
        <v>0</v>
      </c>
      <c r="BJ132" s="188">
        <v>0</v>
      </c>
      <c r="BK132" s="188">
        <v>1405</v>
      </c>
      <c r="BL132" s="188">
        <v>0</v>
      </c>
      <c r="BM132" s="188">
        <v>0</v>
      </c>
      <c r="BN132" s="188">
        <v>0</v>
      </c>
      <c r="BP132" s="188">
        <v>0</v>
      </c>
      <c r="BQ132" s="188">
        <v>0</v>
      </c>
      <c r="BR132" s="188">
        <v>982</v>
      </c>
      <c r="BS132" s="188">
        <v>887</v>
      </c>
      <c r="BT132" s="188">
        <v>0</v>
      </c>
      <c r="BU132" s="188">
        <v>0</v>
      </c>
      <c r="BV132" s="188">
        <v>1673</v>
      </c>
      <c r="BW132" s="188">
        <v>0</v>
      </c>
      <c r="BX132" s="188">
        <v>0</v>
      </c>
      <c r="BY132" s="188">
        <v>0</v>
      </c>
      <c r="CA132" s="188">
        <v>0</v>
      </c>
      <c r="CB132" s="188">
        <v>0</v>
      </c>
      <c r="CC132" s="188">
        <v>8006</v>
      </c>
      <c r="CD132" s="188">
        <v>1402</v>
      </c>
      <c r="CE132" s="188">
        <v>0</v>
      </c>
      <c r="CF132" s="188">
        <v>0</v>
      </c>
      <c r="CG132" s="188">
        <v>1097</v>
      </c>
      <c r="CH132" s="188">
        <v>0</v>
      </c>
      <c r="CI132" s="188">
        <v>0</v>
      </c>
      <c r="CJ132" s="188">
        <v>0</v>
      </c>
      <c r="CL132" s="188">
        <v>0</v>
      </c>
      <c r="CM132" s="188">
        <v>0</v>
      </c>
      <c r="CN132" s="188">
        <v>6542</v>
      </c>
      <c r="CO132" s="188">
        <v>2554</v>
      </c>
      <c r="CP132" s="188">
        <v>0</v>
      </c>
      <c r="CQ132" s="188">
        <v>0</v>
      </c>
      <c r="CR132" s="188">
        <v>1129</v>
      </c>
      <c r="CS132" s="188">
        <v>0</v>
      </c>
      <c r="CT132" s="188">
        <v>0</v>
      </c>
      <c r="CU132" s="188">
        <v>0</v>
      </c>
      <c r="CW132" s="188">
        <v>0</v>
      </c>
      <c r="CX132" s="188">
        <v>0</v>
      </c>
      <c r="CY132" s="188">
        <v>2143</v>
      </c>
      <c r="CZ132" s="188">
        <v>1494</v>
      </c>
      <c r="DA132" s="188">
        <v>0</v>
      </c>
      <c r="DB132" s="188">
        <v>0</v>
      </c>
      <c r="DC132" s="188">
        <v>1513</v>
      </c>
      <c r="DD132" s="188">
        <v>0</v>
      </c>
      <c r="DE132" s="188">
        <v>0</v>
      </c>
      <c r="DF132" s="188">
        <v>0</v>
      </c>
      <c r="DH132" s="188">
        <v>0</v>
      </c>
      <c r="DI132" s="188">
        <v>0</v>
      </c>
      <c r="DJ132" s="188">
        <v>2038</v>
      </c>
      <c r="DK132" s="188">
        <v>1071</v>
      </c>
      <c r="DL132" s="188">
        <v>0</v>
      </c>
      <c r="DM132" s="188">
        <v>0</v>
      </c>
      <c r="DN132" s="188">
        <f t="shared" si="43"/>
        <v>0</v>
      </c>
      <c r="DO132" s="188">
        <v>0</v>
      </c>
      <c r="DP132" s="188">
        <v>0</v>
      </c>
      <c r="DQ132" s="188">
        <v>0</v>
      </c>
      <c r="DS132" s="188">
        <v>0</v>
      </c>
      <c r="DT132" s="188">
        <v>0</v>
      </c>
      <c r="DU132" s="188">
        <v>1387</v>
      </c>
      <c r="DV132" s="188">
        <v>1047</v>
      </c>
      <c r="DW132" s="188">
        <v>0</v>
      </c>
      <c r="DX132" s="188">
        <v>0</v>
      </c>
      <c r="DY132" s="188">
        <v>1305</v>
      </c>
      <c r="DZ132" s="188">
        <v>0</v>
      </c>
      <c r="EA132" s="188">
        <v>0</v>
      </c>
      <c r="EB132" s="188">
        <v>0</v>
      </c>
      <c r="ED132" s="188">
        <v>0</v>
      </c>
      <c r="EE132" s="188">
        <v>0</v>
      </c>
      <c r="EF132" s="188">
        <v>1217</v>
      </c>
      <c r="EG132" s="188">
        <v>704</v>
      </c>
      <c r="EH132" s="188">
        <v>0</v>
      </c>
      <c r="EI132" s="188">
        <v>0</v>
      </c>
      <c r="EJ132" s="188">
        <v>1753</v>
      </c>
      <c r="EK132" s="188">
        <v>0</v>
      </c>
      <c r="EL132" s="188">
        <v>0</v>
      </c>
      <c r="EM132" s="188">
        <v>0</v>
      </c>
      <c r="EO132" s="188">
        <v>0</v>
      </c>
      <c r="EP132" s="188">
        <v>0</v>
      </c>
      <c r="EQ132" s="188">
        <v>5202</v>
      </c>
      <c r="ER132" s="188">
        <v>944</v>
      </c>
      <c r="ES132" s="188">
        <v>0</v>
      </c>
      <c r="ET132" s="188">
        <v>0</v>
      </c>
      <c r="EU132" s="188">
        <v>1391</v>
      </c>
      <c r="EV132" s="188">
        <v>0</v>
      </c>
      <c r="EW132" s="188">
        <v>0</v>
      </c>
      <c r="EX132" s="188">
        <v>0</v>
      </c>
      <c r="EZ132" s="188">
        <v>0</v>
      </c>
      <c r="FA132" s="188">
        <v>0</v>
      </c>
      <c r="FB132" s="188">
        <v>4937</v>
      </c>
      <c r="FC132" s="188">
        <v>1751</v>
      </c>
      <c r="FD132" s="188">
        <v>0</v>
      </c>
      <c r="FE132" s="188">
        <v>0</v>
      </c>
      <c r="FF132" s="188">
        <v>1069</v>
      </c>
      <c r="FG132" s="188">
        <v>0</v>
      </c>
      <c r="FH132" s="188">
        <v>0</v>
      </c>
      <c r="FI132" s="188">
        <v>0</v>
      </c>
      <c r="FK132" s="188">
        <v>0</v>
      </c>
      <c r="FL132" s="188">
        <v>0</v>
      </c>
      <c r="FM132" s="188">
        <v>6167</v>
      </c>
      <c r="FN132" s="188">
        <v>2397</v>
      </c>
      <c r="FO132" s="188">
        <v>0</v>
      </c>
      <c r="FP132" s="188">
        <v>0</v>
      </c>
      <c r="FQ132" s="188">
        <v>1133</v>
      </c>
      <c r="FR132" s="188">
        <v>0</v>
      </c>
      <c r="FS132" s="188">
        <v>0</v>
      </c>
      <c r="FT132" s="188">
        <v>0</v>
      </c>
      <c r="FV132" s="188">
        <v>0</v>
      </c>
      <c r="FW132" s="188">
        <v>0</v>
      </c>
      <c r="FX132" s="188">
        <v>1991</v>
      </c>
      <c r="FY132" s="188">
        <v>1869</v>
      </c>
      <c r="FZ132" s="188">
        <v>0</v>
      </c>
      <c r="GA132" s="188">
        <v>0</v>
      </c>
      <c r="GB132" s="188">
        <v>1519</v>
      </c>
      <c r="GC132" s="188">
        <v>0</v>
      </c>
      <c r="GD132" s="188">
        <v>0</v>
      </c>
      <c r="GE132" s="188">
        <v>0</v>
      </c>
      <c r="GG132" s="188">
        <v>0</v>
      </c>
      <c r="GH132" s="188">
        <v>0</v>
      </c>
      <c r="GI132" s="188">
        <v>7369</v>
      </c>
      <c r="GJ132" s="188">
        <v>1123</v>
      </c>
      <c r="GK132" s="188">
        <v>0</v>
      </c>
      <c r="GL132" s="188">
        <v>0</v>
      </c>
      <c r="GM132" s="188">
        <v>1290</v>
      </c>
      <c r="GN132" s="188">
        <v>0</v>
      </c>
      <c r="GO132" s="188">
        <v>0</v>
      </c>
      <c r="GP132" s="188">
        <v>0</v>
      </c>
      <c r="GR132" s="188">
        <v>0</v>
      </c>
      <c r="GS132" s="188">
        <v>0</v>
      </c>
      <c r="GT132" s="188">
        <v>1764</v>
      </c>
      <c r="GU132" s="188">
        <v>1113</v>
      </c>
      <c r="GV132" s="188">
        <v>0</v>
      </c>
      <c r="GW132" s="188">
        <v>0</v>
      </c>
      <c r="GX132" s="188">
        <v>1407</v>
      </c>
      <c r="GY132" s="188">
        <v>0</v>
      </c>
      <c r="GZ132" s="188">
        <v>0</v>
      </c>
      <c r="HA132" s="188">
        <v>0</v>
      </c>
      <c r="HC132" s="188">
        <v>0</v>
      </c>
      <c r="HD132" s="188">
        <v>0</v>
      </c>
      <c r="HE132" s="188">
        <v>1602</v>
      </c>
      <c r="HF132" s="188">
        <v>1463</v>
      </c>
      <c r="HG132" s="188">
        <v>0</v>
      </c>
      <c r="HH132" s="188">
        <v>0</v>
      </c>
      <c r="HI132" s="188">
        <v>1433</v>
      </c>
      <c r="HJ132" s="188">
        <v>0</v>
      </c>
      <c r="HK132" s="188">
        <v>0</v>
      </c>
      <c r="HL132" s="188">
        <v>0</v>
      </c>
      <c r="HN132" s="188">
        <v>0</v>
      </c>
      <c r="HO132" s="188">
        <v>0</v>
      </c>
      <c r="HP132" s="188">
        <v>1087</v>
      </c>
      <c r="HQ132" s="188">
        <v>355</v>
      </c>
      <c r="HR132" s="188">
        <v>0</v>
      </c>
      <c r="HS132" s="188">
        <v>0</v>
      </c>
      <c r="HT132" s="188">
        <v>1756</v>
      </c>
      <c r="HU132" s="188">
        <v>0</v>
      </c>
      <c r="HV132" s="188">
        <v>0</v>
      </c>
      <c r="HW132" s="188">
        <v>0</v>
      </c>
      <c r="HY132" s="188">
        <v>0</v>
      </c>
      <c r="HZ132" s="188">
        <v>0</v>
      </c>
      <c r="IA132" s="188">
        <v>6470</v>
      </c>
      <c r="IB132" s="188">
        <v>2477</v>
      </c>
      <c r="IC132" s="188">
        <v>0</v>
      </c>
      <c r="ID132" s="188">
        <v>0</v>
      </c>
      <c r="IE132" s="188">
        <v>1406</v>
      </c>
      <c r="IF132" s="188">
        <v>0</v>
      </c>
      <c r="IG132" s="188">
        <v>0</v>
      </c>
      <c r="IH132" s="188">
        <v>0</v>
      </c>
      <c r="IJ132" s="188">
        <v>0</v>
      </c>
      <c r="IK132" s="188">
        <v>0</v>
      </c>
      <c r="IL132" s="188">
        <v>956</v>
      </c>
      <c r="IM132" s="188">
        <v>1384</v>
      </c>
      <c r="IN132" s="188">
        <v>0</v>
      </c>
      <c r="IO132" s="188">
        <v>0</v>
      </c>
      <c r="IP132" s="188">
        <v>1769</v>
      </c>
      <c r="IQ132" s="188">
        <v>0</v>
      </c>
      <c r="IR132" s="188">
        <v>0</v>
      </c>
      <c r="IS132" s="188">
        <v>0</v>
      </c>
      <c r="IU132" s="188">
        <v>0</v>
      </c>
      <c r="IV132" s="188">
        <v>0</v>
      </c>
      <c r="IW132" s="188">
        <v>6768</v>
      </c>
      <c r="IX132" s="188">
        <v>1740</v>
      </c>
      <c r="IY132" s="188">
        <v>0</v>
      </c>
      <c r="IZ132" s="188">
        <v>0</v>
      </c>
      <c r="JA132" s="188">
        <v>1396</v>
      </c>
      <c r="JB132" s="188">
        <v>0</v>
      </c>
      <c r="JC132" s="188">
        <v>0</v>
      </c>
      <c r="JD132" s="188">
        <v>0</v>
      </c>
      <c r="JF132" s="188">
        <v>0</v>
      </c>
      <c r="JG132" s="188">
        <v>0</v>
      </c>
      <c r="JH132" s="188">
        <v>6393</v>
      </c>
      <c r="JI132" s="188">
        <v>3322</v>
      </c>
      <c r="JJ132" s="188">
        <v>0</v>
      </c>
      <c r="JK132" s="188">
        <v>0</v>
      </c>
      <c r="JL132" s="188">
        <v>1114</v>
      </c>
      <c r="JM132" s="188">
        <v>0</v>
      </c>
      <c r="JN132" s="188">
        <v>0</v>
      </c>
      <c r="JO132" s="188">
        <v>0</v>
      </c>
      <c r="JQ132" s="188">
        <v>0</v>
      </c>
      <c r="JR132" s="188">
        <v>0</v>
      </c>
      <c r="JS132" s="188">
        <v>1169</v>
      </c>
      <c r="JT132" s="188">
        <v>1299</v>
      </c>
      <c r="JU132" s="188">
        <v>0</v>
      </c>
      <c r="JV132" s="188">
        <v>0</v>
      </c>
      <c r="JW132" s="188">
        <v>1767</v>
      </c>
      <c r="JX132" s="188">
        <v>0</v>
      </c>
      <c r="JY132" s="188">
        <v>0</v>
      </c>
      <c r="JZ132" s="188">
        <v>0</v>
      </c>
      <c r="KB132" s="188">
        <v>0</v>
      </c>
      <c r="KC132" s="188">
        <v>0</v>
      </c>
      <c r="KD132" s="188">
        <v>8070</v>
      </c>
      <c r="KE132" s="188">
        <v>1597</v>
      </c>
      <c r="KF132" s="188">
        <v>0</v>
      </c>
      <c r="KG132" s="188">
        <v>0</v>
      </c>
      <c r="KH132" s="188">
        <v>1305</v>
      </c>
      <c r="KI132" s="188">
        <v>0</v>
      </c>
      <c r="KJ132" s="188">
        <v>0</v>
      </c>
      <c r="KK132" s="188">
        <v>0</v>
      </c>
      <c r="KM132" s="188">
        <v>0</v>
      </c>
      <c r="KN132" s="188">
        <v>0</v>
      </c>
      <c r="KO132" s="188">
        <v>7210</v>
      </c>
      <c r="KP132" s="188">
        <v>1134</v>
      </c>
      <c r="KQ132" s="188">
        <v>0</v>
      </c>
      <c r="KR132" s="188">
        <v>0</v>
      </c>
      <c r="KS132" s="188">
        <v>1047</v>
      </c>
      <c r="KT132" s="188">
        <v>0</v>
      </c>
      <c r="KU132" s="188">
        <v>0</v>
      </c>
      <c r="KV132" s="188">
        <v>0</v>
      </c>
      <c r="KX132" s="188">
        <v>0</v>
      </c>
      <c r="KY132" s="188">
        <v>0</v>
      </c>
      <c r="KZ132" s="188">
        <v>931</v>
      </c>
      <c r="LA132" s="188">
        <v>1201</v>
      </c>
      <c r="LB132" s="188">
        <v>0</v>
      </c>
      <c r="LC132" s="188">
        <v>0</v>
      </c>
      <c r="LD132" s="188">
        <v>1729</v>
      </c>
      <c r="LE132" s="188">
        <v>0</v>
      </c>
      <c r="LF132" s="188">
        <v>0</v>
      </c>
      <c r="LG132" s="188">
        <v>0</v>
      </c>
      <c r="LI132" s="188">
        <v>0</v>
      </c>
      <c r="LJ132" s="188">
        <v>0</v>
      </c>
      <c r="LK132" s="188">
        <v>6782</v>
      </c>
      <c r="LL132" s="188">
        <v>928</v>
      </c>
      <c r="LM132" s="188">
        <v>0</v>
      </c>
      <c r="LN132" s="188">
        <v>0</v>
      </c>
      <c r="LO132" s="188">
        <v>1068</v>
      </c>
      <c r="LP132" s="188">
        <v>0</v>
      </c>
      <c r="LQ132" s="188">
        <v>0</v>
      </c>
      <c r="LR132" s="188">
        <v>0</v>
      </c>
      <c r="LT132" s="188">
        <v>0</v>
      </c>
      <c r="LU132" s="188">
        <v>0</v>
      </c>
      <c r="LV132" s="188">
        <v>988</v>
      </c>
      <c r="LW132" s="188">
        <v>1738</v>
      </c>
      <c r="LX132" s="188">
        <v>0</v>
      </c>
      <c r="LY132" s="188">
        <v>0</v>
      </c>
      <c r="LZ132" s="188">
        <v>1753</v>
      </c>
      <c r="MA132" s="188">
        <v>0</v>
      </c>
      <c r="MB132" s="188">
        <v>0</v>
      </c>
      <c r="MC132" s="188">
        <v>0</v>
      </c>
    </row>
    <row r="133" spans="2:341">
      <c r="B133" s="208">
        <f t="shared" si="33"/>
        <v>0</v>
      </c>
      <c r="C133" s="208">
        <f t="shared" si="34"/>
        <v>0</v>
      </c>
      <c r="D133" s="208">
        <f t="shared" si="35"/>
        <v>3913.5666666666666</v>
      </c>
      <c r="E133" s="208">
        <f t="shared" si="36"/>
        <v>1511.2666666666667</v>
      </c>
      <c r="F133" s="208">
        <f t="shared" si="37"/>
        <v>0</v>
      </c>
      <c r="G133" s="208">
        <f t="shared" si="38"/>
        <v>0</v>
      </c>
      <c r="H133" s="208">
        <f t="shared" si="39"/>
        <v>1356.9333333333334</v>
      </c>
      <c r="I133" s="208">
        <f t="shared" si="40"/>
        <v>0</v>
      </c>
      <c r="J133" s="208">
        <f t="shared" si="41"/>
        <v>0</v>
      </c>
      <c r="K133" s="208">
        <f t="shared" si="42"/>
        <v>0</v>
      </c>
      <c r="M133" s="188">
        <v>0</v>
      </c>
      <c r="N133" s="188">
        <v>0</v>
      </c>
      <c r="O133" s="188">
        <v>2177</v>
      </c>
      <c r="P133" s="188">
        <v>2242</v>
      </c>
      <c r="Q133" s="188">
        <v>0</v>
      </c>
      <c r="R133" s="188">
        <v>0</v>
      </c>
      <c r="S133" s="188">
        <v>1641</v>
      </c>
      <c r="T133" s="188">
        <v>0</v>
      </c>
      <c r="U133" s="188">
        <v>0</v>
      </c>
      <c r="V133" s="188">
        <v>0</v>
      </c>
      <c r="X133" s="188">
        <v>0</v>
      </c>
      <c r="Y133" s="188">
        <v>0</v>
      </c>
      <c r="Z133" s="188">
        <v>1679</v>
      </c>
      <c r="AA133" s="188">
        <v>437</v>
      </c>
      <c r="AB133" s="188">
        <v>0</v>
      </c>
      <c r="AC133" s="188">
        <v>0</v>
      </c>
      <c r="AD133" s="188">
        <v>1197</v>
      </c>
      <c r="AE133" s="188">
        <v>0</v>
      </c>
      <c r="AF133" s="188">
        <v>0</v>
      </c>
      <c r="AG133" s="188">
        <v>0</v>
      </c>
      <c r="AI133" s="188">
        <v>0</v>
      </c>
      <c r="AJ133" s="188">
        <v>0</v>
      </c>
      <c r="AK133" s="188">
        <v>7534</v>
      </c>
      <c r="AL133" s="188">
        <v>1358</v>
      </c>
      <c r="AM133" s="188">
        <v>0</v>
      </c>
      <c r="AN133" s="188">
        <v>0</v>
      </c>
      <c r="AO133" s="188">
        <v>1027</v>
      </c>
      <c r="AP133" s="188">
        <v>0</v>
      </c>
      <c r="AQ133" s="188">
        <v>0</v>
      </c>
      <c r="AR133" s="188">
        <v>0</v>
      </c>
      <c r="AT133" s="188">
        <v>0</v>
      </c>
      <c r="AU133" s="188">
        <v>0</v>
      </c>
      <c r="AV133" s="188">
        <v>1379</v>
      </c>
      <c r="AW133" s="188">
        <v>1309</v>
      </c>
      <c r="AX133" s="188">
        <v>0</v>
      </c>
      <c r="AY133" s="188">
        <v>0</v>
      </c>
      <c r="AZ133" s="188">
        <v>1651</v>
      </c>
      <c r="BA133" s="188">
        <v>0</v>
      </c>
      <c r="BB133" s="188">
        <v>0</v>
      </c>
      <c r="BC133" s="188">
        <v>0</v>
      </c>
      <c r="BE133" s="188">
        <v>0</v>
      </c>
      <c r="BF133" s="188">
        <v>0</v>
      </c>
      <c r="BG133" s="188">
        <v>6479</v>
      </c>
      <c r="BH133" s="188">
        <v>2826</v>
      </c>
      <c r="BI133" s="188">
        <v>0</v>
      </c>
      <c r="BJ133" s="188">
        <v>0</v>
      </c>
      <c r="BK133" s="188">
        <v>1411</v>
      </c>
      <c r="BL133" s="188">
        <v>0</v>
      </c>
      <c r="BM133" s="188">
        <v>0</v>
      </c>
      <c r="BN133" s="188">
        <v>0</v>
      </c>
      <c r="BP133" s="188">
        <v>0</v>
      </c>
      <c r="BQ133" s="188">
        <v>0</v>
      </c>
      <c r="BR133" s="188">
        <v>989</v>
      </c>
      <c r="BS133" s="188">
        <v>835</v>
      </c>
      <c r="BT133" s="188">
        <v>0</v>
      </c>
      <c r="BU133" s="188">
        <v>0</v>
      </c>
      <c r="BV133" s="188">
        <v>1688</v>
      </c>
      <c r="BW133" s="188">
        <v>0</v>
      </c>
      <c r="BX133" s="188">
        <v>0</v>
      </c>
      <c r="BY133" s="188">
        <v>0</v>
      </c>
      <c r="CA133" s="188">
        <v>0</v>
      </c>
      <c r="CB133" s="188">
        <v>0</v>
      </c>
      <c r="CC133" s="188">
        <v>7854</v>
      </c>
      <c r="CD133" s="188">
        <v>1415</v>
      </c>
      <c r="CE133" s="188">
        <v>0</v>
      </c>
      <c r="CF133" s="188">
        <v>0</v>
      </c>
      <c r="CG133" s="188">
        <v>1092</v>
      </c>
      <c r="CH133" s="188">
        <v>0</v>
      </c>
      <c r="CI133" s="188">
        <v>0</v>
      </c>
      <c r="CJ133" s="188">
        <v>0</v>
      </c>
      <c r="CL133" s="188">
        <v>0</v>
      </c>
      <c r="CM133" s="188">
        <v>0</v>
      </c>
      <c r="CN133" s="188">
        <v>6582</v>
      </c>
      <c r="CO133" s="188">
        <v>2544</v>
      </c>
      <c r="CP133" s="188">
        <v>0</v>
      </c>
      <c r="CQ133" s="188">
        <v>0</v>
      </c>
      <c r="CR133" s="188">
        <v>1124</v>
      </c>
      <c r="CS133" s="188">
        <v>0</v>
      </c>
      <c r="CT133" s="188">
        <v>0</v>
      </c>
      <c r="CU133" s="188">
        <v>0</v>
      </c>
      <c r="CW133" s="188">
        <v>0</v>
      </c>
      <c r="CX133" s="188">
        <v>0</v>
      </c>
      <c r="CY133" s="188">
        <v>2075</v>
      </c>
      <c r="CZ133" s="188">
        <v>1557</v>
      </c>
      <c r="DA133" s="188">
        <v>0</v>
      </c>
      <c r="DB133" s="188">
        <v>0</v>
      </c>
      <c r="DC133" s="188">
        <v>1509</v>
      </c>
      <c r="DD133" s="188">
        <v>0</v>
      </c>
      <c r="DE133" s="188">
        <v>0</v>
      </c>
      <c r="DF133" s="188">
        <v>0</v>
      </c>
      <c r="DH133" s="188">
        <v>0</v>
      </c>
      <c r="DI133" s="188">
        <v>0</v>
      </c>
      <c r="DJ133" s="188">
        <v>2022</v>
      </c>
      <c r="DK133" s="188">
        <v>1049</v>
      </c>
      <c r="DL133" s="188">
        <v>0</v>
      </c>
      <c r="DM133" s="188">
        <v>0</v>
      </c>
      <c r="DN133" s="188">
        <f t="shared" si="43"/>
        <v>0</v>
      </c>
      <c r="DO133" s="188">
        <v>0</v>
      </c>
      <c r="DP133" s="188">
        <v>0</v>
      </c>
      <c r="DQ133" s="188">
        <v>0</v>
      </c>
      <c r="DS133" s="188">
        <v>0</v>
      </c>
      <c r="DT133" s="188">
        <v>0</v>
      </c>
      <c r="DU133" s="188">
        <v>1380</v>
      </c>
      <c r="DV133" s="188">
        <v>1187</v>
      </c>
      <c r="DW133" s="188">
        <v>0</v>
      </c>
      <c r="DX133" s="188">
        <v>0</v>
      </c>
      <c r="DY133" s="188">
        <v>1315</v>
      </c>
      <c r="DZ133" s="188">
        <v>0</v>
      </c>
      <c r="EA133" s="188">
        <v>0</v>
      </c>
      <c r="EB133" s="188">
        <v>0</v>
      </c>
      <c r="ED133" s="188">
        <v>0</v>
      </c>
      <c r="EE133" s="188">
        <v>0</v>
      </c>
      <c r="EF133" s="188">
        <v>1240</v>
      </c>
      <c r="EG133" s="188">
        <v>700</v>
      </c>
      <c r="EH133" s="188">
        <v>0</v>
      </c>
      <c r="EI133" s="188">
        <v>0</v>
      </c>
      <c r="EJ133" s="188">
        <v>1755</v>
      </c>
      <c r="EK133" s="188">
        <v>0</v>
      </c>
      <c r="EL133" s="188">
        <v>0</v>
      </c>
      <c r="EM133" s="188">
        <v>0</v>
      </c>
      <c r="EO133" s="188">
        <v>0</v>
      </c>
      <c r="EP133" s="188">
        <v>0</v>
      </c>
      <c r="EQ133" s="188">
        <v>5186</v>
      </c>
      <c r="ER133" s="188">
        <v>955</v>
      </c>
      <c r="ES133" s="188">
        <v>0</v>
      </c>
      <c r="ET133" s="188">
        <v>0</v>
      </c>
      <c r="EU133" s="188">
        <v>1372</v>
      </c>
      <c r="EV133" s="188">
        <v>0</v>
      </c>
      <c r="EW133" s="188">
        <v>0</v>
      </c>
      <c r="EX133" s="188">
        <v>0</v>
      </c>
      <c r="EZ133" s="188">
        <v>0</v>
      </c>
      <c r="FA133" s="188">
        <v>0</v>
      </c>
      <c r="FB133" s="188">
        <v>4905</v>
      </c>
      <c r="FC133" s="188">
        <v>1740</v>
      </c>
      <c r="FD133" s="188">
        <v>0</v>
      </c>
      <c r="FE133" s="188">
        <v>0</v>
      </c>
      <c r="FF133" s="188">
        <v>1065</v>
      </c>
      <c r="FG133" s="188">
        <v>0</v>
      </c>
      <c r="FH133" s="188">
        <v>0</v>
      </c>
      <c r="FI133" s="188">
        <v>0</v>
      </c>
      <c r="FK133" s="188">
        <v>0</v>
      </c>
      <c r="FL133" s="188">
        <v>0</v>
      </c>
      <c r="FM133" s="188">
        <v>6204</v>
      </c>
      <c r="FN133" s="188">
        <v>2399</v>
      </c>
      <c r="FO133" s="188">
        <v>0</v>
      </c>
      <c r="FP133" s="188">
        <v>0</v>
      </c>
      <c r="FQ133" s="188">
        <v>1134</v>
      </c>
      <c r="FR133" s="188">
        <v>0</v>
      </c>
      <c r="FS133" s="188">
        <v>0</v>
      </c>
      <c r="FT133" s="188">
        <v>0</v>
      </c>
      <c r="FV133" s="188">
        <v>0</v>
      </c>
      <c r="FW133" s="188">
        <v>0</v>
      </c>
      <c r="FX133" s="188">
        <v>1986</v>
      </c>
      <c r="FY133" s="188">
        <v>1788</v>
      </c>
      <c r="FZ133" s="188">
        <v>0</v>
      </c>
      <c r="GA133" s="188">
        <v>0</v>
      </c>
      <c r="GB133" s="188">
        <v>1516</v>
      </c>
      <c r="GC133" s="188">
        <v>0</v>
      </c>
      <c r="GD133" s="188">
        <v>0</v>
      </c>
      <c r="GE133" s="188">
        <v>0</v>
      </c>
      <c r="GG133" s="188">
        <v>0</v>
      </c>
      <c r="GH133" s="188">
        <v>0</v>
      </c>
      <c r="GI133" s="188">
        <v>7372</v>
      </c>
      <c r="GJ133" s="188">
        <v>1096</v>
      </c>
      <c r="GK133" s="188">
        <v>0</v>
      </c>
      <c r="GL133" s="188">
        <v>0</v>
      </c>
      <c r="GM133" s="188">
        <v>1295</v>
      </c>
      <c r="GN133" s="188">
        <v>0</v>
      </c>
      <c r="GO133" s="188">
        <v>0</v>
      </c>
      <c r="GP133" s="188">
        <v>0</v>
      </c>
      <c r="GR133" s="188">
        <v>0</v>
      </c>
      <c r="GS133" s="188">
        <v>0</v>
      </c>
      <c r="GT133" s="188">
        <v>1765</v>
      </c>
      <c r="GU133" s="188">
        <v>1136</v>
      </c>
      <c r="GV133" s="188">
        <v>0</v>
      </c>
      <c r="GW133" s="188">
        <v>0</v>
      </c>
      <c r="GX133" s="188">
        <v>1403</v>
      </c>
      <c r="GY133" s="188">
        <v>0</v>
      </c>
      <c r="GZ133" s="188">
        <v>0</v>
      </c>
      <c r="HA133" s="188">
        <v>0</v>
      </c>
      <c r="HC133" s="188">
        <v>0</v>
      </c>
      <c r="HD133" s="188">
        <v>0</v>
      </c>
      <c r="HE133" s="188">
        <v>1614</v>
      </c>
      <c r="HF133" s="188">
        <v>1456</v>
      </c>
      <c r="HG133" s="188">
        <v>0</v>
      </c>
      <c r="HH133" s="188">
        <v>0</v>
      </c>
      <c r="HI133" s="188">
        <v>1432</v>
      </c>
      <c r="HJ133" s="188">
        <v>0</v>
      </c>
      <c r="HK133" s="188">
        <v>0</v>
      </c>
      <c r="HL133" s="188">
        <v>0</v>
      </c>
      <c r="HN133" s="188">
        <v>0</v>
      </c>
      <c r="HO133" s="188">
        <v>0</v>
      </c>
      <c r="HP133" s="188">
        <v>1090</v>
      </c>
      <c r="HQ133" s="188">
        <v>356</v>
      </c>
      <c r="HR133" s="188">
        <v>0</v>
      </c>
      <c r="HS133" s="188">
        <v>0</v>
      </c>
      <c r="HT133" s="188">
        <v>1743</v>
      </c>
      <c r="HU133" s="188">
        <v>0</v>
      </c>
      <c r="HV133" s="188">
        <v>0</v>
      </c>
      <c r="HW133" s="188">
        <v>0</v>
      </c>
      <c r="HY133" s="188">
        <v>0</v>
      </c>
      <c r="HZ133" s="188">
        <v>0</v>
      </c>
      <c r="IA133" s="188">
        <v>6495</v>
      </c>
      <c r="IB133" s="188">
        <v>2461</v>
      </c>
      <c r="IC133" s="188">
        <v>0</v>
      </c>
      <c r="ID133" s="188">
        <v>0</v>
      </c>
      <c r="IE133" s="188">
        <v>1409</v>
      </c>
      <c r="IF133" s="188">
        <v>0</v>
      </c>
      <c r="IG133" s="188">
        <v>0</v>
      </c>
      <c r="IH133" s="188">
        <v>0</v>
      </c>
      <c r="IJ133" s="188">
        <v>0</v>
      </c>
      <c r="IK133" s="188">
        <v>0</v>
      </c>
      <c r="IL133" s="188">
        <v>984</v>
      </c>
      <c r="IM133" s="188">
        <v>1307</v>
      </c>
      <c r="IN133" s="188">
        <v>0</v>
      </c>
      <c r="IO133" s="188">
        <v>0</v>
      </c>
      <c r="IP133" s="188">
        <v>1763</v>
      </c>
      <c r="IQ133" s="188">
        <v>0</v>
      </c>
      <c r="IR133" s="188">
        <v>0</v>
      </c>
      <c r="IS133" s="188">
        <v>0</v>
      </c>
      <c r="IU133" s="188">
        <v>0</v>
      </c>
      <c r="IV133" s="188">
        <v>0</v>
      </c>
      <c r="IW133" s="188">
        <v>6793</v>
      </c>
      <c r="IX133" s="188">
        <v>1733</v>
      </c>
      <c r="IY133" s="188">
        <v>0</v>
      </c>
      <c r="IZ133" s="188">
        <v>0</v>
      </c>
      <c r="JA133" s="188">
        <v>1392</v>
      </c>
      <c r="JB133" s="188">
        <v>0</v>
      </c>
      <c r="JC133" s="188">
        <v>0</v>
      </c>
      <c r="JD133" s="188">
        <v>0</v>
      </c>
      <c r="JF133" s="188">
        <v>0</v>
      </c>
      <c r="JG133" s="188">
        <v>0</v>
      </c>
      <c r="JH133" s="188">
        <v>6419</v>
      </c>
      <c r="JI133" s="188">
        <v>3229</v>
      </c>
      <c r="JJ133" s="188">
        <v>0</v>
      </c>
      <c r="JK133" s="188">
        <v>0</v>
      </c>
      <c r="JL133" s="188">
        <v>1115</v>
      </c>
      <c r="JM133" s="188">
        <v>0</v>
      </c>
      <c r="JN133" s="188">
        <v>0</v>
      </c>
      <c r="JO133" s="188">
        <v>0</v>
      </c>
      <c r="JQ133" s="188">
        <v>0</v>
      </c>
      <c r="JR133" s="188">
        <v>0</v>
      </c>
      <c r="JS133" s="188">
        <v>1097</v>
      </c>
      <c r="JT133" s="188">
        <v>1259</v>
      </c>
      <c r="JU133" s="188">
        <v>0</v>
      </c>
      <c r="JV133" s="188">
        <v>0</v>
      </c>
      <c r="JW133" s="188">
        <v>1758</v>
      </c>
      <c r="JX133" s="188">
        <v>0</v>
      </c>
      <c r="JY133" s="188">
        <v>0</v>
      </c>
      <c r="JZ133" s="188">
        <v>0</v>
      </c>
      <c r="KB133" s="188">
        <v>0</v>
      </c>
      <c r="KC133" s="188">
        <v>0</v>
      </c>
      <c r="KD133" s="188">
        <v>8256</v>
      </c>
      <c r="KE133" s="188">
        <v>1600</v>
      </c>
      <c r="KF133" s="188">
        <v>0</v>
      </c>
      <c r="KG133" s="188">
        <v>0</v>
      </c>
      <c r="KH133" s="188">
        <v>1321</v>
      </c>
      <c r="KI133" s="188">
        <v>0</v>
      </c>
      <c r="KJ133" s="188">
        <v>0</v>
      </c>
      <c r="KK133" s="188">
        <v>0</v>
      </c>
      <c r="KM133" s="188">
        <v>0</v>
      </c>
      <c r="KN133" s="188">
        <v>0</v>
      </c>
      <c r="KO133" s="188">
        <v>7192</v>
      </c>
      <c r="KP133" s="188">
        <v>1139</v>
      </c>
      <c r="KQ133" s="188">
        <v>0</v>
      </c>
      <c r="KR133" s="188">
        <v>0</v>
      </c>
      <c r="KS133" s="188">
        <v>1044</v>
      </c>
      <c r="KT133" s="188">
        <v>0</v>
      </c>
      <c r="KU133" s="188">
        <v>0</v>
      </c>
      <c r="KV133" s="188">
        <v>0</v>
      </c>
      <c r="KX133" s="188">
        <v>0</v>
      </c>
      <c r="KY133" s="188">
        <v>0</v>
      </c>
      <c r="KZ133" s="188">
        <v>1002</v>
      </c>
      <c r="LA133" s="188">
        <v>1240</v>
      </c>
      <c r="LB133" s="188">
        <v>0</v>
      </c>
      <c r="LC133" s="188">
        <v>0</v>
      </c>
      <c r="LD133" s="188">
        <v>1719</v>
      </c>
      <c r="LE133" s="188">
        <v>0</v>
      </c>
      <c r="LF133" s="188">
        <v>0</v>
      </c>
      <c r="LG133" s="188">
        <v>0</v>
      </c>
      <c r="LI133" s="188">
        <v>0</v>
      </c>
      <c r="LJ133" s="188">
        <v>0</v>
      </c>
      <c r="LK133" s="188">
        <v>6714</v>
      </c>
      <c r="LL133" s="188">
        <v>953</v>
      </c>
      <c r="LM133" s="188">
        <v>0</v>
      </c>
      <c r="LN133" s="188">
        <v>0</v>
      </c>
      <c r="LO133" s="188">
        <v>1070</v>
      </c>
      <c r="LP133" s="188">
        <v>0</v>
      </c>
      <c r="LQ133" s="188">
        <v>0</v>
      </c>
      <c r="LR133" s="188">
        <v>0</v>
      </c>
      <c r="LT133" s="188">
        <v>0</v>
      </c>
      <c r="LU133" s="188">
        <v>0</v>
      </c>
      <c r="LV133" s="188">
        <v>943</v>
      </c>
      <c r="LW133" s="188">
        <v>2032</v>
      </c>
      <c r="LX133" s="188">
        <v>0</v>
      </c>
      <c r="LY133" s="188">
        <v>0</v>
      </c>
      <c r="LZ133" s="188">
        <v>1747</v>
      </c>
      <c r="MA133" s="188">
        <v>0</v>
      </c>
      <c r="MB133" s="188">
        <v>0</v>
      </c>
      <c r="MC133" s="188">
        <v>0</v>
      </c>
    </row>
    <row r="134" spans="2:341">
      <c r="B134" s="208">
        <f t="shared" ref="B134:B149" si="44">AVERAGE(M134,X134,AI134,AT134,BE134,BP134,CA134,CL134,CW134,DH134,DS134,ED134,EO134,EZ134,FK134,FV134,GG134,GR134,HC134,HN134,HY134,IJ134,IU134,JF134,JQ134,KB134,KM134,KX134,LI134,LT134)</f>
        <v>0</v>
      </c>
      <c r="C134" s="208">
        <f t="shared" ref="C134:C149" si="45">AVERAGE(N134,Y134,AJ134,AU134,BF134,BQ134,CB134,CM134,CX134,DI134,DT134,EE134,EP134,FA134,FL134,FW134,GH134,GS134,HD134,HO134,HZ134,IK134,IV134,JG134,JR134,KC134,KN134,KY134,LJ134,LU134)</f>
        <v>0</v>
      </c>
      <c r="D134" s="208">
        <f t="shared" ref="D134:D149" si="46">AVERAGE(O134,Z134,AK134,AV134,BG134,BR134,CC134,CN134,CY134,DJ134,DU134,EF134,EQ134,FB134,FM134,FX134,GI134,GT134,HE134,HP134,IA134,IL134,IW134,JH134,JS134,KD134,KO134,KZ134,LK134,LV134)</f>
        <v>3915.8666666666668</v>
      </c>
      <c r="E134" s="208">
        <f t="shared" ref="E134:E149" si="47">AVERAGE(P134,AA134,AL134,AW134,BH134,BS134,CD134,CO134,CZ134,DK134,DV134,EG134,ER134,FC134,FN134,FY134,GJ134,GU134,HF134,HQ134,IB134,IM134,IX134,JI134,JT134,KE134,KP134,LA134,LL134,LW134)</f>
        <v>1502.3666666666666</v>
      </c>
      <c r="F134" s="208">
        <f t="shared" ref="F134:F149" si="48">AVERAGE(Q134,AB134,AM134,AX134,BI134,BT134,CE134,CP134,DA134,DL134,DW134,EH134,ES134,FD134,FO134,FZ134,GK134,GV134,HG134,HR134,IC134,IN134,IY134,JJ134,JU134,KF134,KQ134,LB134,LM134,LX134)</f>
        <v>0</v>
      </c>
      <c r="G134" s="208">
        <f t="shared" ref="G134:G149" si="49">AVERAGE(R134,AC134,AN134,AY134,BJ134,BU134,CF134,CQ134,DB134,DM134,DX134,EI134,ET134,FE134,FP134,GA134,GL134,GW134,HH134,HS134,ID134,IO134,IZ134,JK134,JV134,KG134,KR134,LC134,LN134,LY134)</f>
        <v>0</v>
      </c>
      <c r="H134" s="208">
        <f t="shared" ref="H134:H149" si="50">AVERAGE(S134,AD134,AO134,AZ134,BK134,BV134,CG134,CR134,DC134,DN134,DY134,EJ134,EU134,FF134,FQ134,GB134,GM134,GX134,HI134,HT134,IE134,IP134,JA134,JL134,JW134,KH134,KS134,LD134,LO134,LZ134)</f>
        <v>1356.2333333333333</v>
      </c>
      <c r="I134" s="208">
        <f t="shared" ref="I134:I149" si="51">AVERAGE(T134,AE134,AP134,BA134,BL134,BW134,CH134,CS134,DD134,DO134,DZ134,EK134,EV134,FG134,FR134,GC134,GN134,GY134,HJ134,HU134,IF134,IQ134,JB134,JM134,JX134,KI134,KT134,LE134,LP134,MA134)</f>
        <v>0</v>
      </c>
      <c r="J134" s="208">
        <f t="shared" ref="J134:J149" si="52">AVERAGE(U134,AF134,AQ134,BB134,BM134,BX134,CI134,CT134,DE134,DP134,EA134,EL134,EW134,FH134,FS134,GD134,GO134,GZ134,HK134,HV134,IG134,IR134,JC134,JN134,JY134,KJ134,KU134,LF134,LQ134,MB134)</f>
        <v>0</v>
      </c>
      <c r="K134" s="208">
        <f t="shared" ref="K134:K149" si="53">AVERAGE(V134,AG134,AR134,BC134,BN134,BY134,CJ134,CU134,DF134,DQ134,EB134,EM134,EX134,FI134,FT134,GE134,GP134,HA134,HL134,HW134,IH134,IS134,JD134,JO134,JZ134,KK134,KV134,LG134,LR134,MC134)</f>
        <v>0</v>
      </c>
      <c r="M134" s="188">
        <v>0</v>
      </c>
      <c r="N134" s="188">
        <v>0</v>
      </c>
      <c r="O134" s="188">
        <v>2178</v>
      </c>
      <c r="P134" s="188">
        <v>2244</v>
      </c>
      <c r="Q134" s="188">
        <v>0</v>
      </c>
      <c r="R134" s="188">
        <v>0</v>
      </c>
      <c r="S134" s="188">
        <v>1641</v>
      </c>
      <c r="T134" s="188">
        <v>0</v>
      </c>
      <c r="U134" s="188">
        <v>0</v>
      </c>
      <c r="V134" s="188">
        <v>0</v>
      </c>
      <c r="X134" s="188">
        <v>0</v>
      </c>
      <c r="Y134" s="188">
        <v>0</v>
      </c>
      <c r="Z134" s="188">
        <v>1702</v>
      </c>
      <c r="AA134" s="188">
        <v>437</v>
      </c>
      <c r="AB134" s="188">
        <v>0</v>
      </c>
      <c r="AC134" s="188">
        <v>0</v>
      </c>
      <c r="AD134" s="188">
        <v>1197</v>
      </c>
      <c r="AE134" s="188">
        <v>0</v>
      </c>
      <c r="AF134" s="188">
        <v>0</v>
      </c>
      <c r="AG134" s="188">
        <v>0</v>
      </c>
      <c r="AI134" s="188">
        <v>0</v>
      </c>
      <c r="AJ134" s="188">
        <v>0</v>
      </c>
      <c r="AK134" s="188">
        <v>7563</v>
      </c>
      <c r="AL134" s="188">
        <v>1355</v>
      </c>
      <c r="AM134" s="188">
        <v>0</v>
      </c>
      <c r="AN134" s="188">
        <v>0</v>
      </c>
      <c r="AO134" s="188">
        <v>1027</v>
      </c>
      <c r="AP134" s="188">
        <v>0</v>
      </c>
      <c r="AQ134" s="188">
        <v>0</v>
      </c>
      <c r="AR134" s="188">
        <v>0</v>
      </c>
      <c r="AT134" s="188">
        <v>0</v>
      </c>
      <c r="AU134" s="188">
        <v>0</v>
      </c>
      <c r="AV134" s="188">
        <v>1397</v>
      </c>
      <c r="AW134" s="188">
        <v>1281</v>
      </c>
      <c r="AX134" s="188">
        <v>0</v>
      </c>
      <c r="AY134" s="188">
        <v>0</v>
      </c>
      <c r="AZ134" s="188">
        <v>1649</v>
      </c>
      <c r="BA134" s="188">
        <v>0</v>
      </c>
      <c r="BB134" s="188">
        <v>0</v>
      </c>
      <c r="BC134" s="188">
        <v>0</v>
      </c>
      <c r="BE134" s="188">
        <v>0</v>
      </c>
      <c r="BF134" s="188">
        <v>0</v>
      </c>
      <c r="BG134" s="188">
        <v>6433</v>
      </c>
      <c r="BH134" s="188">
        <v>2779</v>
      </c>
      <c r="BI134" s="188">
        <v>0</v>
      </c>
      <c r="BJ134" s="188">
        <v>0</v>
      </c>
      <c r="BK134" s="188">
        <v>1411</v>
      </c>
      <c r="BL134" s="188">
        <v>0</v>
      </c>
      <c r="BM134" s="188">
        <v>0</v>
      </c>
      <c r="BN134" s="188">
        <v>0</v>
      </c>
      <c r="BP134" s="188">
        <v>0</v>
      </c>
      <c r="BQ134" s="188">
        <v>0</v>
      </c>
      <c r="BR134" s="188">
        <v>946</v>
      </c>
      <c r="BS134" s="188">
        <v>722</v>
      </c>
      <c r="BT134" s="188">
        <v>0</v>
      </c>
      <c r="BU134" s="188">
        <v>0</v>
      </c>
      <c r="BV134" s="188">
        <v>1683</v>
      </c>
      <c r="BW134" s="188">
        <v>0</v>
      </c>
      <c r="BX134" s="188">
        <v>0</v>
      </c>
      <c r="BY134" s="188">
        <v>0</v>
      </c>
      <c r="CA134" s="188">
        <v>0</v>
      </c>
      <c r="CB134" s="188">
        <v>0</v>
      </c>
      <c r="CC134" s="188">
        <v>7952</v>
      </c>
      <c r="CD134" s="188">
        <v>1426</v>
      </c>
      <c r="CE134" s="188">
        <v>0</v>
      </c>
      <c r="CF134" s="188">
        <v>0</v>
      </c>
      <c r="CG134" s="188">
        <v>1092</v>
      </c>
      <c r="CH134" s="188">
        <v>0</v>
      </c>
      <c r="CI134" s="188">
        <v>0</v>
      </c>
      <c r="CJ134" s="188">
        <v>0</v>
      </c>
      <c r="CL134" s="188">
        <v>0</v>
      </c>
      <c r="CM134" s="188">
        <v>0</v>
      </c>
      <c r="CN134" s="188">
        <v>6622</v>
      </c>
      <c r="CO134" s="188">
        <v>2522</v>
      </c>
      <c r="CP134" s="188">
        <v>0</v>
      </c>
      <c r="CQ134" s="188">
        <v>0</v>
      </c>
      <c r="CR134" s="188">
        <v>1124</v>
      </c>
      <c r="CS134" s="188">
        <v>0</v>
      </c>
      <c r="CT134" s="188">
        <v>0</v>
      </c>
      <c r="CU134" s="188">
        <v>0</v>
      </c>
      <c r="CW134" s="188">
        <v>0</v>
      </c>
      <c r="CX134" s="188">
        <v>0</v>
      </c>
      <c r="CY134" s="188">
        <v>2060</v>
      </c>
      <c r="CZ134" s="188">
        <v>1550</v>
      </c>
      <c r="DA134" s="188">
        <v>0</v>
      </c>
      <c r="DB134" s="188">
        <v>0</v>
      </c>
      <c r="DC134" s="188">
        <v>1508</v>
      </c>
      <c r="DD134" s="188">
        <v>0</v>
      </c>
      <c r="DE134" s="188">
        <v>0</v>
      </c>
      <c r="DF134" s="188">
        <v>0</v>
      </c>
      <c r="DH134" s="188">
        <v>0</v>
      </c>
      <c r="DI134" s="188">
        <v>0</v>
      </c>
      <c r="DJ134" s="188">
        <v>2005</v>
      </c>
      <c r="DK134" s="188">
        <v>1139</v>
      </c>
      <c r="DL134" s="188">
        <v>0</v>
      </c>
      <c r="DM134" s="188">
        <v>0</v>
      </c>
      <c r="DN134" s="188">
        <f t="shared" ref="DN134:DN149" si="54">DS134+DT134</f>
        <v>0</v>
      </c>
      <c r="DO134" s="188">
        <v>0</v>
      </c>
      <c r="DP134" s="188">
        <v>0</v>
      </c>
      <c r="DQ134" s="188">
        <v>0</v>
      </c>
      <c r="DS134" s="188">
        <v>0</v>
      </c>
      <c r="DT134" s="188">
        <v>0</v>
      </c>
      <c r="DU134" s="188">
        <v>1424</v>
      </c>
      <c r="DV134" s="188">
        <v>1190</v>
      </c>
      <c r="DW134" s="188">
        <v>0</v>
      </c>
      <c r="DX134" s="188">
        <v>0</v>
      </c>
      <c r="DY134" s="188">
        <v>1315</v>
      </c>
      <c r="DZ134" s="188">
        <v>0</v>
      </c>
      <c r="EA134" s="188">
        <v>0</v>
      </c>
      <c r="EB134" s="188">
        <v>0</v>
      </c>
      <c r="ED134" s="188">
        <v>0</v>
      </c>
      <c r="EE134" s="188">
        <v>0</v>
      </c>
      <c r="EF134" s="188">
        <v>1222</v>
      </c>
      <c r="EG134" s="188">
        <v>704</v>
      </c>
      <c r="EH134" s="188">
        <v>0</v>
      </c>
      <c r="EI134" s="188">
        <v>0</v>
      </c>
      <c r="EJ134" s="188">
        <v>1755</v>
      </c>
      <c r="EK134" s="188">
        <v>0</v>
      </c>
      <c r="EL134" s="188">
        <v>0</v>
      </c>
      <c r="EM134" s="188">
        <v>0</v>
      </c>
      <c r="EO134" s="188">
        <v>0</v>
      </c>
      <c r="EP134" s="188">
        <v>0</v>
      </c>
      <c r="EQ134" s="188">
        <v>5139</v>
      </c>
      <c r="ER134" s="188">
        <v>951</v>
      </c>
      <c r="ES134" s="188">
        <v>0</v>
      </c>
      <c r="ET134" s="188">
        <v>0</v>
      </c>
      <c r="EU134" s="188">
        <v>1372</v>
      </c>
      <c r="EV134" s="188">
        <v>0</v>
      </c>
      <c r="EW134" s="188">
        <v>0</v>
      </c>
      <c r="EX134" s="188">
        <v>0</v>
      </c>
      <c r="EZ134" s="188">
        <v>0</v>
      </c>
      <c r="FA134" s="188">
        <v>0</v>
      </c>
      <c r="FB134" s="188">
        <v>4874</v>
      </c>
      <c r="FC134" s="188">
        <v>1733</v>
      </c>
      <c r="FD134" s="188">
        <v>0</v>
      </c>
      <c r="FE134" s="188">
        <v>0</v>
      </c>
      <c r="FF134" s="188">
        <v>1065</v>
      </c>
      <c r="FG134" s="188">
        <v>0</v>
      </c>
      <c r="FH134" s="188">
        <v>0</v>
      </c>
      <c r="FI134" s="188">
        <v>0</v>
      </c>
      <c r="FK134" s="188">
        <v>0</v>
      </c>
      <c r="FL134" s="188">
        <v>0</v>
      </c>
      <c r="FM134" s="188">
        <v>6191</v>
      </c>
      <c r="FN134" s="188">
        <v>2374</v>
      </c>
      <c r="FO134" s="188">
        <v>0</v>
      </c>
      <c r="FP134" s="188">
        <v>0</v>
      </c>
      <c r="FQ134" s="188">
        <v>1134</v>
      </c>
      <c r="FR134" s="188">
        <v>0</v>
      </c>
      <c r="FS134" s="188">
        <v>0</v>
      </c>
      <c r="FT134" s="188">
        <v>0</v>
      </c>
      <c r="FV134" s="188">
        <v>0</v>
      </c>
      <c r="FW134" s="188">
        <v>0</v>
      </c>
      <c r="FX134" s="188">
        <v>1968</v>
      </c>
      <c r="FY134" s="188">
        <v>1717</v>
      </c>
      <c r="FZ134" s="188">
        <v>0</v>
      </c>
      <c r="GA134" s="188">
        <v>0</v>
      </c>
      <c r="GB134" s="188">
        <v>1516</v>
      </c>
      <c r="GC134" s="188">
        <v>0</v>
      </c>
      <c r="GD134" s="188">
        <v>0</v>
      </c>
      <c r="GE134" s="188">
        <v>0</v>
      </c>
      <c r="GG134" s="188">
        <v>0</v>
      </c>
      <c r="GH134" s="188">
        <v>0</v>
      </c>
      <c r="GI134" s="188">
        <v>7367</v>
      </c>
      <c r="GJ134" s="188">
        <v>1120</v>
      </c>
      <c r="GK134" s="188">
        <v>0</v>
      </c>
      <c r="GL134" s="188">
        <v>0</v>
      </c>
      <c r="GM134" s="188">
        <v>1295</v>
      </c>
      <c r="GN134" s="188">
        <v>0</v>
      </c>
      <c r="GO134" s="188">
        <v>0</v>
      </c>
      <c r="GP134" s="188">
        <v>0</v>
      </c>
      <c r="GR134" s="188">
        <v>0</v>
      </c>
      <c r="GS134" s="188">
        <v>0</v>
      </c>
      <c r="GT134" s="188">
        <v>1797</v>
      </c>
      <c r="GU134" s="188">
        <v>1147</v>
      </c>
      <c r="GV134" s="188">
        <v>0</v>
      </c>
      <c r="GW134" s="188">
        <v>0</v>
      </c>
      <c r="GX134" s="188">
        <v>1403</v>
      </c>
      <c r="GY134" s="188">
        <v>0</v>
      </c>
      <c r="GZ134" s="188">
        <v>0</v>
      </c>
      <c r="HA134" s="188">
        <v>0</v>
      </c>
      <c r="HC134" s="188">
        <v>0</v>
      </c>
      <c r="HD134" s="188">
        <v>0</v>
      </c>
      <c r="HE134" s="188">
        <v>1612</v>
      </c>
      <c r="HF134" s="188">
        <v>1430</v>
      </c>
      <c r="HG134" s="188">
        <v>0</v>
      </c>
      <c r="HH134" s="188">
        <v>0</v>
      </c>
      <c r="HI134" s="188">
        <v>1432</v>
      </c>
      <c r="HJ134" s="188">
        <v>0</v>
      </c>
      <c r="HK134" s="188">
        <v>0</v>
      </c>
      <c r="HL134" s="188">
        <v>0</v>
      </c>
      <c r="HN134" s="188">
        <v>0</v>
      </c>
      <c r="HO134" s="188">
        <v>0</v>
      </c>
      <c r="HP134" s="188">
        <v>1151</v>
      </c>
      <c r="HQ134" s="188">
        <v>356</v>
      </c>
      <c r="HR134" s="188">
        <v>0</v>
      </c>
      <c r="HS134" s="188">
        <v>0</v>
      </c>
      <c r="HT134" s="188">
        <v>1743</v>
      </c>
      <c r="HU134" s="188">
        <v>0</v>
      </c>
      <c r="HV134" s="188">
        <v>0</v>
      </c>
      <c r="HW134" s="188">
        <v>0</v>
      </c>
      <c r="HY134" s="188">
        <v>0</v>
      </c>
      <c r="HZ134" s="188">
        <v>0</v>
      </c>
      <c r="IA134" s="188">
        <v>6528</v>
      </c>
      <c r="IB134" s="188">
        <v>2429</v>
      </c>
      <c r="IC134" s="188">
        <v>0</v>
      </c>
      <c r="ID134" s="188">
        <v>0</v>
      </c>
      <c r="IE134" s="188">
        <v>1409</v>
      </c>
      <c r="IF134" s="188">
        <v>0</v>
      </c>
      <c r="IG134" s="188">
        <v>0</v>
      </c>
      <c r="IH134" s="188">
        <v>0</v>
      </c>
      <c r="IJ134" s="188">
        <v>0</v>
      </c>
      <c r="IK134" s="188">
        <v>0</v>
      </c>
      <c r="IL134" s="188">
        <v>974</v>
      </c>
      <c r="IM134" s="188">
        <v>1289</v>
      </c>
      <c r="IN134" s="188">
        <v>0</v>
      </c>
      <c r="IO134" s="188">
        <v>0</v>
      </c>
      <c r="IP134" s="188">
        <v>1763</v>
      </c>
      <c r="IQ134" s="188">
        <v>0</v>
      </c>
      <c r="IR134" s="188">
        <v>0</v>
      </c>
      <c r="IS134" s="188">
        <v>0</v>
      </c>
      <c r="IU134" s="188">
        <v>0</v>
      </c>
      <c r="IV134" s="188">
        <v>0</v>
      </c>
      <c r="IW134" s="188">
        <v>6813</v>
      </c>
      <c r="IX134" s="188">
        <v>1728</v>
      </c>
      <c r="IY134" s="188">
        <v>0</v>
      </c>
      <c r="IZ134" s="188">
        <v>0</v>
      </c>
      <c r="JA134" s="188">
        <v>1392</v>
      </c>
      <c r="JB134" s="188">
        <v>0</v>
      </c>
      <c r="JC134" s="188">
        <v>0</v>
      </c>
      <c r="JD134" s="188">
        <v>0</v>
      </c>
      <c r="JF134" s="188">
        <v>0</v>
      </c>
      <c r="JG134" s="188">
        <v>0</v>
      </c>
      <c r="JH134" s="188">
        <v>6361</v>
      </c>
      <c r="JI134" s="188">
        <v>3116</v>
      </c>
      <c r="JJ134" s="188">
        <v>0</v>
      </c>
      <c r="JK134" s="188">
        <v>0</v>
      </c>
      <c r="JL134" s="188">
        <v>1115</v>
      </c>
      <c r="JM134" s="188">
        <v>0</v>
      </c>
      <c r="JN134" s="188">
        <v>0</v>
      </c>
      <c r="JO134" s="188">
        <v>0</v>
      </c>
      <c r="JQ134" s="188">
        <v>0</v>
      </c>
      <c r="JR134" s="188">
        <v>0</v>
      </c>
      <c r="JS134" s="188">
        <v>1014</v>
      </c>
      <c r="JT134" s="188">
        <v>1259</v>
      </c>
      <c r="JU134" s="188">
        <v>0</v>
      </c>
      <c r="JV134" s="188">
        <v>0</v>
      </c>
      <c r="JW134" s="188">
        <v>1757</v>
      </c>
      <c r="JX134" s="188">
        <v>0</v>
      </c>
      <c r="JY134" s="188">
        <v>0</v>
      </c>
      <c r="JZ134" s="188">
        <v>0</v>
      </c>
      <c r="KB134" s="188">
        <v>0</v>
      </c>
      <c r="KC134" s="188">
        <v>0</v>
      </c>
      <c r="KD134" s="188">
        <v>8353</v>
      </c>
      <c r="KE134" s="188">
        <v>1595</v>
      </c>
      <c r="KF134" s="188">
        <v>0</v>
      </c>
      <c r="KG134" s="188">
        <v>0</v>
      </c>
      <c r="KH134" s="188">
        <v>1321</v>
      </c>
      <c r="KI134" s="188">
        <v>0</v>
      </c>
      <c r="KJ134" s="188">
        <v>0</v>
      </c>
      <c r="KK134" s="188">
        <v>0</v>
      </c>
      <c r="KM134" s="188">
        <v>0</v>
      </c>
      <c r="KN134" s="188">
        <v>0</v>
      </c>
      <c r="KO134" s="188">
        <v>7135</v>
      </c>
      <c r="KP134" s="188">
        <v>1110</v>
      </c>
      <c r="KQ134" s="188">
        <v>0</v>
      </c>
      <c r="KR134" s="188">
        <v>0</v>
      </c>
      <c r="KS134" s="188">
        <v>1044</v>
      </c>
      <c r="KT134" s="188">
        <v>0</v>
      </c>
      <c r="KU134" s="188">
        <v>0</v>
      </c>
      <c r="KV134" s="188">
        <v>0</v>
      </c>
      <c r="KX134" s="188">
        <v>0</v>
      </c>
      <c r="KY134" s="188">
        <v>0</v>
      </c>
      <c r="KZ134" s="188">
        <v>1023</v>
      </c>
      <c r="LA134" s="188">
        <v>1321</v>
      </c>
      <c r="LB134" s="188">
        <v>0</v>
      </c>
      <c r="LC134" s="188">
        <v>0</v>
      </c>
      <c r="LD134" s="188">
        <v>1712</v>
      </c>
      <c r="LE134" s="188">
        <v>0</v>
      </c>
      <c r="LF134" s="188">
        <v>0</v>
      </c>
      <c r="LG134" s="188">
        <v>0</v>
      </c>
      <c r="LI134" s="188">
        <v>0</v>
      </c>
      <c r="LJ134" s="188">
        <v>0</v>
      </c>
      <c r="LK134" s="188">
        <v>6712</v>
      </c>
      <c r="LL134" s="188">
        <v>960</v>
      </c>
      <c r="LM134" s="188">
        <v>0</v>
      </c>
      <c r="LN134" s="188">
        <v>0</v>
      </c>
      <c r="LO134" s="188">
        <v>1070</v>
      </c>
      <c r="LP134" s="188">
        <v>0</v>
      </c>
      <c r="LQ134" s="188">
        <v>0</v>
      </c>
      <c r="LR134" s="188">
        <v>0</v>
      </c>
      <c r="LT134" s="188">
        <v>0</v>
      </c>
      <c r="LU134" s="188">
        <v>0</v>
      </c>
      <c r="LV134" s="188">
        <v>960</v>
      </c>
      <c r="LW134" s="188">
        <v>2087</v>
      </c>
      <c r="LX134" s="188">
        <v>0</v>
      </c>
      <c r="LY134" s="188">
        <v>0</v>
      </c>
      <c r="LZ134" s="188">
        <v>1742</v>
      </c>
      <c r="MA134" s="188">
        <v>0</v>
      </c>
      <c r="MB134" s="188">
        <v>0</v>
      </c>
      <c r="MC134" s="188">
        <v>0</v>
      </c>
    </row>
    <row r="135" spans="2:341">
      <c r="B135" s="208">
        <f t="shared" si="44"/>
        <v>0</v>
      </c>
      <c r="C135" s="208">
        <f t="shared" si="45"/>
        <v>0</v>
      </c>
      <c r="D135" s="208">
        <f t="shared" si="46"/>
        <v>3907.1</v>
      </c>
      <c r="E135" s="208">
        <f t="shared" si="47"/>
        <v>1479.1666666666667</v>
      </c>
      <c r="F135" s="208">
        <f t="shared" si="48"/>
        <v>0</v>
      </c>
      <c r="G135" s="208">
        <f t="shared" si="49"/>
        <v>0</v>
      </c>
      <c r="H135" s="208">
        <f t="shared" si="50"/>
        <v>1355.8333333333333</v>
      </c>
      <c r="I135" s="208">
        <f t="shared" si="51"/>
        <v>0</v>
      </c>
      <c r="J135" s="208">
        <f t="shared" si="52"/>
        <v>0</v>
      </c>
      <c r="K135" s="208">
        <f t="shared" si="53"/>
        <v>0</v>
      </c>
      <c r="M135" s="188">
        <v>0</v>
      </c>
      <c r="N135" s="188">
        <v>0</v>
      </c>
      <c r="O135" s="188">
        <v>2178</v>
      </c>
      <c r="P135" s="188">
        <v>2220</v>
      </c>
      <c r="Q135" s="188">
        <v>0</v>
      </c>
      <c r="R135" s="188">
        <v>0</v>
      </c>
      <c r="S135" s="188">
        <v>1641</v>
      </c>
      <c r="T135" s="188">
        <v>0</v>
      </c>
      <c r="U135" s="188">
        <v>0</v>
      </c>
      <c r="V135" s="188">
        <v>0</v>
      </c>
      <c r="X135" s="188">
        <v>0</v>
      </c>
      <c r="Y135" s="188">
        <v>0</v>
      </c>
      <c r="Z135" s="188">
        <v>1720</v>
      </c>
      <c r="AA135" s="188">
        <v>438</v>
      </c>
      <c r="AB135" s="188">
        <v>0</v>
      </c>
      <c r="AC135" s="188">
        <v>0</v>
      </c>
      <c r="AD135" s="188">
        <v>1197</v>
      </c>
      <c r="AE135" s="188">
        <v>0</v>
      </c>
      <c r="AF135" s="188">
        <v>0</v>
      </c>
      <c r="AG135" s="188">
        <v>0</v>
      </c>
      <c r="AI135" s="188">
        <v>0</v>
      </c>
      <c r="AJ135" s="188">
        <v>0</v>
      </c>
      <c r="AK135" s="188">
        <v>7525</v>
      </c>
      <c r="AL135" s="188">
        <v>1346</v>
      </c>
      <c r="AM135" s="188">
        <v>0</v>
      </c>
      <c r="AN135" s="188">
        <v>0</v>
      </c>
      <c r="AO135" s="188">
        <v>1027</v>
      </c>
      <c r="AP135" s="188">
        <v>0</v>
      </c>
      <c r="AQ135" s="188">
        <v>0</v>
      </c>
      <c r="AR135" s="188">
        <v>0</v>
      </c>
      <c r="AT135" s="188">
        <v>0</v>
      </c>
      <c r="AU135" s="188">
        <v>0</v>
      </c>
      <c r="AV135" s="188">
        <v>1367</v>
      </c>
      <c r="AW135" s="188">
        <v>1226</v>
      </c>
      <c r="AX135" s="188">
        <v>0</v>
      </c>
      <c r="AY135" s="188">
        <v>0</v>
      </c>
      <c r="AZ135" s="188">
        <v>1649</v>
      </c>
      <c r="BA135" s="188">
        <v>0</v>
      </c>
      <c r="BB135" s="188">
        <v>0</v>
      </c>
      <c r="BC135" s="188">
        <v>0</v>
      </c>
      <c r="BE135" s="188">
        <v>0</v>
      </c>
      <c r="BF135" s="188">
        <v>0</v>
      </c>
      <c r="BG135" s="188">
        <v>6445</v>
      </c>
      <c r="BH135" s="188">
        <v>2752</v>
      </c>
      <c r="BI135" s="188">
        <v>0</v>
      </c>
      <c r="BJ135" s="188">
        <v>0</v>
      </c>
      <c r="BK135" s="188">
        <v>1411</v>
      </c>
      <c r="BL135" s="188">
        <v>0</v>
      </c>
      <c r="BM135" s="188">
        <v>0</v>
      </c>
      <c r="BN135" s="188">
        <v>0</v>
      </c>
      <c r="BP135" s="188">
        <v>0</v>
      </c>
      <c r="BQ135" s="188">
        <v>0</v>
      </c>
      <c r="BR135" s="188">
        <v>952</v>
      </c>
      <c r="BS135" s="188">
        <v>684</v>
      </c>
      <c r="BT135" s="188">
        <v>0</v>
      </c>
      <c r="BU135" s="188">
        <v>0</v>
      </c>
      <c r="BV135" s="188">
        <v>1685</v>
      </c>
      <c r="BW135" s="188">
        <v>0</v>
      </c>
      <c r="BX135" s="188">
        <v>0</v>
      </c>
      <c r="BY135" s="188">
        <v>0</v>
      </c>
      <c r="CA135" s="188">
        <v>0</v>
      </c>
      <c r="CB135" s="188">
        <v>0</v>
      </c>
      <c r="CC135" s="188">
        <v>8030</v>
      </c>
      <c r="CD135" s="188">
        <v>1466</v>
      </c>
      <c r="CE135" s="188">
        <v>0</v>
      </c>
      <c r="CF135" s="188">
        <v>0</v>
      </c>
      <c r="CG135" s="188">
        <v>1092</v>
      </c>
      <c r="CH135" s="188">
        <v>0</v>
      </c>
      <c r="CI135" s="188">
        <v>0</v>
      </c>
      <c r="CJ135" s="188">
        <v>0</v>
      </c>
      <c r="CL135" s="188">
        <v>0</v>
      </c>
      <c r="CM135" s="188">
        <v>0</v>
      </c>
      <c r="CN135" s="188">
        <v>6631</v>
      </c>
      <c r="CO135" s="188">
        <v>2464</v>
      </c>
      <c r="CP135" s="188">
        <v>0</v>
      </c>
      <c r="CQ135" s="188">
        <v>0</v>
      </c>
      <c r="CR135" s="188">
        <v>1124</v>
      </c>
      <c r="CS135" s="188">
        <v>0</v>
      </c>
      <c r="CT135" s="188">
        <v>0</v>
      </c>
      <c r="CU135" s="188">
        <v>0</v>
      </c>
      <c r="CW135" s="188">
        <v>0</v>
      </c>
      <c r="CX135" s="188">
        <v>0</v>
      </c>
      <c r="CY135" s="188">
        <v>2074</v>
      </c>
      <c r="CZ135" s="188">
        <v>1514</v>
      </c>
      <c r="DA135" s="188">
        <v>0</v>
      </c>
      <c r="DB135" s="188">
        <v>0</v>
      </c>
      <c r="DC135" s="188">
        <v>1500</v>
      </c>
      <c r="DD135" s="188">
        <v>0</v>
      </c>
      <c r="DE135" s="188">
        <v>0</v>
      </c>
      <c r="DF135" s="188">
        <v>0</v>
      </c>
      <c r="DH135" s="188">
        <v>0</v>
      </c>
      <c r="DI135" s="188">
        <v>0</v>
      </c>
      <c r="DJ135" s="188">
        <v>2049</v>
      </c>
      <c r="DK135" s="188">
        <v>1124</v>
      </c>
      <c r="DL135" s="188">
        <v>0</v>
      </c>
      <c r="DM135" s="188">
        <v>0</v>
      </c>
      <c r="DN135" s="188">
        <f t="shared" si="54"/>
        <v>0</v>
      </c>
      <c r="DO135" s="188">
        <v>0</v>
      </c>
      <c r="DP135" s="188">
        <v>0</v>
      </c>
      <c r="DQ135" s="188">
        <v>0</v>
      </c>
      <c r="DS135" s="188">
        <v>0</v>
      </c>
      <c r="DT135" s="188">
        <v>0</v>
      </c>
      <c r="DU135" s="188">
        <v>1353</v>
      </c>
      <c r="DV135" s="188">
        <v>1114</v>
      </c>
      <c r="DW135" s="188">
        <v>0</v>
      </c>
      <c r="DX135" s="188">
        <v>0</v>
      </c>
      <c r="DY135" s="188">
        <v>1315</v>
      </c>
      <c r="DZ135" s="188">
        <v>0</v>
      </c>
      <c r="EA135" s="188">
        <v>0</v>
      </c>
      <c r="EB135" s="188">
        <v>0</v>
      </c>
      <c r="ED135" s="188">
        <v>0</v>
      </c>
      <c r="EE135" s="188">
        <v>0</v>
      </c>
      <c r="EF135" s="188">
        <v>1185</v>
      </c>
      <c r="EG135" s="188">
        <v>654</v>
      </c>
      <c r="EH135" s="188">
        <v>0</v>
      </c>
      <c r="EI135" s="188">
        <v>0</v>
      </c>
      <c r="EJ135" s="188">
        <v>1756</v>
      </c>
      <c r="EK135" s="188">
        <v>0</v>
      </c>
      <c r="EL135" s="188">
        <v>0</v>
      </c>
      <c r="EM135" s="188">
        <v>0</v>
      </c>
      <c r="EO135" s="188">
        <v>0</v>
      </c>
      <c r="EP135" s="188">
        <v>0</v>
      </c>
      <c r="EQ135" s="188">
        <v>5143</v>
      </c>
      <c r="ER135" s="188">
        <v>929</v>
      </c>
      <c r="ES135" s="188">
        <v>0</v>
      </c>
      <c r="ET135" s="188">
        <v>0</v>
      </c>
      <c r="EU135" s="188">
        <v>1372</v>
      </c>
      <c r="EV135" s="188">
        <v>0</v>
      </c>
      <c r="EW135" s="188">
        <v>0</v>
      </c>
      <c r="EX135" s="188">
        <v>0</v>
      </c>
      <c r="EZ135" s="188">
        <v>0</v>
      </c>
      <c r="FA135" s="188">
        <v>0</v>
      </c>
      <c r="FB135" s="188">
        <v>4874</v>
      </c>
      <c r="FC135" s="188">
        <v>1718</v>
      </c>
      <c r="FD135" s="188">
        <v>0</v>
      </c>
      <c r="FE135" s="188">
        <v>0</v>
      </c>
      <c r="FF135" s="188">
        <v>1065</v>
      </c>
      <c r="FG135" s="188">
        <v>0</v>
      </c>
      <c r="FH135" s="188">
        <v>0</v>
      </c>
      <c r="FI135" s="188">
        <v>0</v>
      </c>
      <c r="FK135" s="188">
        <v>0</v>
      </c>
      <c r="FL135" s="188">
        <v>0</v>
      </c>
      <c r="FM135" s="188">
        <v>6074</v>
      </c>
      <c r="FN135" s="188">
        <v>2335</v>
      </c>
      <c r="FO135" s="188">
        <v>0</v>
      </c>
      <c r="FP135" s="188">
        <v>0</v>
      </c>
      <c r="FQ135" s="188">
        <v>1134</v>
      </c>
      <c r="FR135" s="188">
        <v>0</v>
      </c>
      <c r="FS135" s="188">
        <v>0</v>
      </c>
      <c r="FT135" s="188">
        <v>0</v>
      </c>
      <c r="FV135" s="188">
        <v>0</v>
      </c>
      <c r="FW135" s="188">
        <v>0</v>
      </c>
      <c r="FX135" s="188">
        <v>1946</v>
      </c>
      <c r="FY135" s="188">
        <v>1681</v>
      </c>
      <c r="FZ135" s="188">
        <v>0</v>
      </c>
      <c r="GA135" s="188">
        <v>0</v>
      </c>
      <c r="GB135" s="188">
        <v>1516</v>
      </c>
      <c r="GC135" s="188">
        <v>0</v>
      </c>
      <c r="GD135" s="188">
        <v>0</v>
      </c>
      <c r="GE135" s="188">
        <v>0</v>
      </c>
      <c r="GG135" s="188">
        <v>0</v>
      </c>
      <c r="GH135" s="188">
        <v>0</v>
      </c>
      <c r="GI135" s="188">
        <v>7375</v>
      </c>
      <c r="GJ135" s="188">
        <v>1089</v>
      </c>
      <c r="GK135" s="188">
        <v>0</v>
      </c>
      <c r="GL135" s="188">
        <v>0</v>
      </c>
      <c r="GM135" s="188">
        <v>1295</v>
      </c>
      <c r="GN135" s="188">
        <v>0</v>
      </c>
      <c r="GO135" s="188">
        <v>0</v>
      </c>
      <c r="GP135" s="188">
        <v>0</v>
      </c>
      <c r="GR135" s="188">
        <v>0</v>
      </c>
      <c r="GS135" s="188">
        <v>0</v>
      </c>
      <c r="GT135" s="188">
        <v>1749</v>
      </c>
      <c r="GU135" s="188">
        <v>1150</v>
      </c>
      <c r="GV135" s="188">
        <v>0</v>
      </c>
      <c r="GW135" s="188">
        <v>0</v>
      </c>
      <c r="GX135" s="188">
        <v>1403</v>
      </c>
      <c r="GY135" s="188">
        <v>0</v>
      </c>
      <c r="GZ135" s="188">
        <v>0</v>
      </c>
      <c r="HA135" s="188">
        <v>0</v>
      </c>
      <c r="HC135" s="188">
        <v>0</v>
      </c>
      <c r="HD135" s="188">
        <v>0</v>
      </c>
      <c r="HE135" s="188">
        <v>1628</v>
      </c>
      <c r="HF135" s="188">
        <v>1419</v>
      </c>
      <c r="HG135" s="188">
        <v>0</v>
      </c>
      <c r="HH135" s="188">
        <v>0</v>
      </c>
      <c r="HI135" s="188">
        <v>1433</v>
      </c>
      <c r="HJ135" s="188">
        <v>0</v>
      </c>
      <c r="HK135" s="188">
        <v>0</v>
      </c>
      <c r="HL135" s="188">
        <v>0</v>
      </c>
      <c r="HN135" s="188">
        <v>0</v>
      </c>
      <c r="HO135" s="188">
        <v>0</v>
      </c>
      <c r="HP135" s="188">
        <v>1173</v>
      </c>
      <c r="HQ135" s="188">
        <v>367</v>
      </c>
      <c r="HR135" s="188">
        <v>0</v>
      </c>
      <c r="HS135" s="188">
        <v>0</v>
      </c>
      <c r="HT135" s="188">
        <v>1743</v>
      </c>
      <c r="HU135" s="188">
        <v>0</v>
      </c>
      <c r="HV135" s="188">
        <v>0</v>
      </c>
      <c r="HW135" s="188">
        <v>0</v>
      </c>
      <c r="HY135" s="188">
        <v>0</v>
      </c>
      <c r="HZ135" s="188">
        <v>0</v>
      </c>
      <c r="IA135" s="188">
        <v>6497</v>
      </c>
      <c r="IB135" s="188">
        <v>2398</v>
      </c>
      <c r="IC135" s="188">
        <v>0</v>
      </c>
      <c r="ID135" s="188">
        <v>0</v>
      </c>
      <c r="IE135" s="188">
        <v>1409</v>
      </c>
      <c r="IF135" s="188">
        <v>0</v>
      </c>
      <c r="IG135" s="188">
        <v>0</v>
      </c>
      <c r="IH135" s="188">
        <v>0</v>
      </c>
      <c r="IJ135" s="188">
        <v>0</v>
      </c>
      <c r="IK135" s="188">
        <v>0</v>
      </c>
      <c r="IL135" s="188">
        <v>953</v>
      </c>
      <c r="IM135" s="188">
        <v>1274</v>
      </c>
      <c r="IN135" s="188">
        <v>0</v>
      </c>
      <c r="IO135" s="188">
        <v>0</v>
      </c>
      <c r="IP135" s="188">
        <v>1763</v>
      </c>
      <c r="IQ135" s="188">
        <v>0</v>
      </c>
      <c r="IR135" s="188">
        <v>0</v>
      </c>
      <c r="IS135" s="188">
        <v>0</v>
      </c>
      <c r="IU135" s="188">
        <v>0</v>
      </c>
      <c r="IV135" s="188">
        <v>0</v>
      </c>
      <c r="IW135" s="188">
        <v>6792</v>
      </c>
      <c r="IX135" s="188">
        <v>1698</v>
      </c>
      <c r="IY135" s="188">
        <v>0</v>
      </c>
      <c r="IZ135" s="188">
        <v>0</v>
      </c>
      <c r="JA135" s="188">
        <v>1392</v>
      </c>
      <c r="JB135" s="188">
        <v>0</v>
      </c>
      <c r="JC135" s="188">
        <v>0</v>
      </c>
      <c r="JD135" s="188">
        <v>0</v>
      </c>
      <c r="JF135" s="188">
        <v>0</v>
      </c>
      <c r="JG135" s="188">
        <v>0</v>
      </c>
      <c r="JH135" s="188">
        <v>6350</v>
      </c>
      <c r="JI135" s="188">
        <v>3092</v>
      </c>
      <c r="JJ135" s="188">
        <v>0</v>
      </c>
      <c r="JK135" s="188">
        <v>0</v>
      </c>
      <c r="JL135" s="188">
        <v>1115</v>
      </c>
      <c r="JM135" s="188">
        <v>0</v>
      </c>
      <c r="JN135" s="188">
        <v>0</v>
      </c>
      <c r="JO135" s="188">
        <v>0</v>
      </c>
      <c r="JQ135" s="188">
        <v>0</v>
      </c>
      <c r="JR135" s="188">
        <v>0</v>
      </c>
      <c r="JS135" s="188">
        <v>925</v>
      </c>
      <c r="JT135" s="188">
        <v>1201</v>
      </c>
      <c r="JU135" s="188">
        <v>0</v>
      </c>
      <c r="JV135" s="188">
        <v>0</v>
      </c>
      <c r="JW135" s="188">
        <v>1758</v>
      </c>
      <c r="JX135" s="188">
        <v>0</v>
      </c>
      <c r="JY135" s="188">
        <v>0</v>
      </c>
      <c r="JZ135" s="188">
        <v>0</v>
      </c>
      <c r="KB135" s="188">
        <v>0</v>
      </c>
      <c r="KC135" s="188">
        <v>0</v>
      </c>
      <c r="KD135" s="188">
        <v>8392</v>
      </c>
      <c r="KE135" s="188">
        <v>1587</v>
      </c>
      <c r="KF135" s="188">
        <v>0</v>
      </c>
      <c r="KG135" s="188">
        <v>0</v>
      </c>
      <c r="KH135" s="188">
        <v>1321</v>
      </c>
      <c r="KI135" s="188">
        <v>0</v>
      </c>
      <c r="KJ135" s="188">
        <v>0</v>
      </c>
      <c r="KK135" s="188">
        <v>0</v>
      </c>
      <c r="KM135" s="188">
        <v>0</v>
      </c>
      <c r="KN135" s="188">
        <v>0</v>
      </c>
      <c r="KO135" s="188">
        <v>7114</v>
      </c>
      <c r="KP135" s="188">
        <v>1093</v>
      </c>
      <c r="KQ135" s="188">
        <v>0</v>
      </c>
      <c r="KR135" s="188">
        <v>0</v>
      </c>
      <c r="KS135" s="188">
        <v>1044</v>
      </c>
      <c r="KT135" s="188">
        <v>0</v>
      </c>
      <c r="KU135" s="188">
        <v>0</v>
      </c>
      <c r="KV135" s="188">
        <v>0</v>
      </c>
      <c r="KX135" s="188">
        <v>0</v>
      </c>
      <c r="KY135" s="188">
        <v>0</v>
      </c>
      <c r="KZ135" s="188">
        <v>1024</v>
      </c>
      <c r="LA135" s="188">
        <v>1329</v>
      </c>
      <c r="LB135" s="188">
        <v>0</v>
      </c>
      <c r="LC135" s="188">
        <v>0</v>
      </c>
      <c r="LD135" s="188">
        <v>1705</v>
      </c>
      <c r="LE135" s="188">
        <v>0</v>
      </c>
      <c r="LF135" s="188">
        <v>0</v>
      </c>
      <c r="LG135" s="188">
        <v>0</v>
      </c>
      <c r="LI135" s="188">
        <v>0</v>
      </c>
      <c r="LJ135" s="188">
        <v>0</v>
      </c>
      <c r="LK135" s="188">
        <v>6707</v>
      </c>
      <c r="LL135" s="188">
        <v>928</v>
      </c>
      <c r="LM135" s="188">
        <v>0</v>
      </c>
      <c r="LN135" s="188">
        <v>0</v>
      </c>
      <c r="LO135" s="188">
        <v>1070</v>
      </c>
      <c r="LP135" s="188">
        <v>0</v>
      </c>
      <c r="LQ135" s="188">
        <v>0</v>
      </c>
      <c r="LR135" s="188">
        <v>0</v>
      </c>
      <c r="LT135" s="188">
        <v>0</v>
      </c>
      <c r="LU135" s="188">
        <v>0</v>
      </c>
      <c r="LV135" s="188">
        <v>988</v>
      </c>
      <c r="LW135" s="188">
        <v>2085</v>
      </c>
      <c r="LX135" s="188">
        <v>0</v>
      </c>
      <c r="LY135" s="188">
        <v>0</v>
      </c>
      <c r="LZ135" s="188">
        <v>1740</v>
      </c>
      <c r="MA135" s="188">
        <v>0</v>
      </c>
      <c r="MB135" s="188">
        <v>0</v>
      </c>
      <c r="MC135" s="188">
        <v>0</v>
      </c>
    </row>
    <row r="136" spans="2:341">
      <c r="B136" s="208">
        <f t="shared" si="44"/>
        <v>0</v>
      </c>
      <c r="C136" s="208">
        <f t="shared" si="45"/>
        <v>0</v>
      </c>
      <c r="D136" s="208">
        <f t="shared" si="46"/>
        <v>3893.6</v>
      </c>
      <c r="E136" s="208">
        <f t="shared" si="47"/>
        <v>1466.8333333333333</v>
      </c>
      <c r="F136" s="208">
        <f t="shared" si="48"/>
        <v>0</v>
      </c>
      <c r="G136" s="208">
        <f t="shared" si="49"/>
        <v>0</v>
      </c>
      <c r="H136" s="208">
        <f t="shared" si="50"/>
        <v>1355.7</v>
      </c>
      <c r="I136" s="208">
        <f t="shared" si="51"/>
        <v>0</v>
      </c>
      <c r="J136" s="208">
        <f t="shared" si="52"/>
        <v>0</v>
      </c>
      <c r="K136" s="208">
        <f t="shared" si="53"/>
        <v>0</v>
      </c>
      <c r="M136" s="188">
        <v>0</v>
      </c>
      <c r="N136" s="188">
        <v>0</v>
      </c>
      <c r="O136" s="188">
        <v>2148</v>
      </c>
      <c r="P136" s="188">
        <v>2214</v>
      </c>
      <c r="Q136" s="188">
        <v>0</v>
      </c>
      <c r="R136" s="188">
        <v>0</v>
      </c>
      <c r="S136" s="188">
        <v>1641</v>
      </c>
      <c r="T136" s="188">
        <v>0</v>
      </c>
      <c r="U136" s="188">
        <v>0</v>
      </c>
      <c r="V136" s="188">
        <v>0</v>
      </c>
      <c r="X136" s="188">
        <v>0</v>
      </c>
      <c r="Y136" s="188">
        <v>0</v>
      </c>
      <c r="Z136" s="188">
        <v>1699</v>
      </c>
      <c r="AA136" s="188">
        <v>414</v>
      </c>
      <c r="AB136" s="188">
        <v>0</v>
      </c>
      <c r="AC136" s="188">
        <v>0</v>
      </c>
      <c r="AD136" s="188">
        <v>1197</v>
      </c>
      <c r="AE136" s="188">
        <v>0</v>
      </c>
      <c r="AF136" s="188">
        <v>0</v>
      </c>
      <c r="AG136" s="188">
        <v>0</v>
      </c>
      <c r="AI136" s="188">
        <v>0</v>
      </c>
      <c r="AJ136" s="188">
        <v>0</v>
      </c>
      <c r="AK136" s="188">
        <v>7559</v>
      </c>
      <c r="AL136" s="188">
        <v>1363</v>
      </c>
      <c r="AM136" s="188">
        <v>0</v>
      </c>
      <c r="AN136" s="188">
        <v>0</v>
      </c>
      <c r="AO136" s="188">
        <v>1027</v>
      </c>
      <c r="AP136" s="188">
        <v>0</v>
      </c>
      <c r="AQ136" s="188">
        <v>0</v>
      </c>
      <c r="AR136" s="188">
        <v>0</v>
      </c>
      <c r="AT136" s="188">
        <v>0</v>
      </c>
      <c r="AU136" s="188">
        <v>0</v>
      </c>
      <c r="AV136" s="188">
        <v>1383</v>
      </c>
      <c r="AW136" s="188">
        <v>1191</v>
      </c>
      <c r="AX136" s="188">
        <v>0</v>
      </c>
      <c r="AY136" s="188">
        <v>0</v>
      </c>
      <c r="AZ136" s="188">
        <v>1649</v>
      </c>
      <c r="BA136" s="188">
        <v>0</v>
      </c>
      <c r="BB136" s="188">
        <v>0</v>
      </c>
      <c r="BC136" s="188">
        <v>0</v>
      </c>
      <c r="BE136" s="188">
        <v>0</v>
      </c>
      <c r="BF136" s="188">
        <v>0</v>
      </c>
      <c r="BG136" s="188">
        <v>6440</v>
      </c>
      <c r="BH136" s="188">
        <v>2691</v>
      </c>
      <c r="BI136" s="188">
        <v>0</v>
      </c>
      <c r="BJ136" s="188">
        <v>0</v>
      </c>
      <c r="BK136" s="188">
        <v>1411</v>
      </c>
      <c r="BL136" s="188">
        <v>0</v>
      </c>
      <c r="BM136" s="188">
        <v>0</v>
      </c>
      <c r="BN136" s="188">
        <v>0</v>
      </c>
      <c r="BP136" s="188">
        <v>0</v>
      </c>
      <c r="BQ136" s="188">
        <v>0</v>
      </c>
      <c r="BR136" s="188">
        <v>921</v>
      </c>
      <c r="BS136" s="188">
        <v>650</v>
      </c>
      <c r="BT136" s="188">
        <v>0</v>
      </c>
      <c r="BU136" s="188">
        <v>0</v>
      </c>
      <c r="BV136" s="188">
        <v>1686</v>
      </c>
      <c r="BW136" s="188">
        <v>0</v>
      </c>
      <c r="BX136" s="188">
        <v>0</v>
      </c>
      <c r="BY136" s="188">
        <v>0</v>
      </c>
      <c r="CA136" s="188">
        <v>0</v>
      </c>
      <c r="CB136" s="188">
        <v>0</v>
      </c>
      <c r="CC136" s="188">
        <v>8008</v>
      </c>
      <c r="CD136" s="188">
        <v>1525</v>
      </c>
      <c r="CE136" s="188">
        <v>0</v>
      </c>
      <c r="CF136" s="188">
        <v>0</v>
      </c>
      <c r="CG136" s="188">
        <v>1092</v>
      </c>
      <c r="CH136" s="188">
        <v>0</v>
      </c>
      <c r="CI136" s="188">
        <v>0</v>
      </c>
      <c r="CJ136" s="188">
        <v>0</v>
      </c>
      <c r="CL136" s="188">
        <v>0</v>
      </c>
      <c r="CM136" s="188">
        <v>0</v>
      </c>
      <c r="CN136" s="188">
        <v>6626</v>
      </c>
      <c r="CO136" s="188">
        <v>2448</v>
      </c>
      <c r="CP136" s="188">
        <v>0</v>
      </c>
      <c r="CQ136" s="188">
        <v>0</v>
      </c>
      <c r="CR136" s="188">
        <v>1124</v>
      </c>
      <c r="CS136" s="188">
        <v>0</v>
      </c>
      <c r="CT136" s="188">
        <v>0</v>
      </c>
      <c r="CU136" s="188">
        <v>0</v>
      </c>
      <c r="CW136" s="188">
        <v>0</v>
      </c>
      <c r="CX136" s="188">
        <v>0</v>
      </c>
      <c r="CY136" s="188">
        <v>2062</v>
      </c>
      <c r="CZ136" s="188">
        <v>1493</v>
      </c>
      <c r="DA136" s="188">
        <v>0</v>
      </c>
      <c r="DB136" s="188">
        <v>0</v>
      </c>
      <c r="DC136" s="188">
        <v>1500</v>
      </c>
      <c r="DD136" s="188">
        <v>0</v>
      </c>
      <c r="DE136" s="188">
        <v>0</v>
      </c>
      <c r="DF136" s="188">
        <v>0</v>
      </c>
      <c r="DH136" s="188">
        <v>0</v>
      </c>
      <c r="DI136" s="188">
        <v>0</v>
      </c>
      <c r="DJ136" s="188">
        <v>2120</v>
      </c>
      <c r="DK136" s="188">
        <v>1208</v>
      </c>
      <c r="DL136" s="188">
        <v>0</v>
      </c>
      <c r="DM136" s="188">
        <v>0</v>
      </c>
      <c r="DN136" s="188">
        <f t="shared" si="54"/>
        <v>0</v>
      </c>
      <c r="DO136" s="188">
        <v>0</v>
      </c>
      <c r="DP136" s="188">
        <v>0</v>
      </c>
      <c r="DQ136" s="188">
        <v>0</v>
      </c>
      <c r="DS136" s="188">
        <v>0</v>
      </c>
      <c r="DT136" s="188">
        <v>0</v>
      </c>
      <c r="DU136" s="188">
        <v>1322</v>
      </c>
      <c r="DV136" s="188">
        <v>1063</v>
      </c>
      <c r="DW136" s="188">
        <v>0</v>
      </c>
      <c r="DX136" s="188">
        <v>0</v>
      </c>
      <c r="DY136" s="188">
        <v>1315</v>
      </c>
      <c r="DZ136" s="188">
        <v>0</v>
      </c>
      <c r="EA136" s="188">
        <v>0</v>
      </c>
      <c r="EB136" s="188">
        <v>0</v>
      </c>
      <c r="ED136" s="188">
        <v>0</v>
      </c>
      <c r="EE136" s="188">
        <v>0</v>
      </c>
      <c r="EF136" s="188">
        <v>1180</v>
      </c>
      <c r="EG136" s="188">
        <v>578</v>
      </c>
      <c r="EH136" s="188">
        <v>0</v>
      </c>
      <c r="EI136" s="188">
        <v>0</v>
      </c>
      <c r="EJ136" s="188">
        <v>1756</v>
      </c>
      <c r="EK136" s="188">
        <v>0</v>
      </c>
      <c r="EL136" s="188">
        <v>0</v>
      </c>
      <c r="EM136" s="188">
        <v>0</v>
      </c>
      <c r="EO136" s="188">
        <v>0</v>
      </c>
      <c r="EP136" s="188">
        <v>0</v>
      </c>
      <c r="EQ136" s="188">
        <v>5101</v>
      </c>
      <c r="ER136" s="188">
        <v>924</v>
      </c>
      <c r="ES136" s="188">
        <v>0</v>
      </c>
      <c r="ET136" s="188">
        <v>0</v>
      </c>
      <c r="EU136" s="188">
        <v>1372</v>
      </c>
      <c r="EV136" s="188">
        <v>0</v>
      </c>
      <c r="EW136" s="188">
        <v>0</v>
      </c>
      <c r="EX136" s="188">
        <v>0</v>
      </c>
      <c r="EZ136" s="188">
        <v>0</v>
      </c>
      <c r="FA136" s="188">
        <v>0</v>
      </c>
      <c r="FB136" s="188">
        <v>4955</v>
      </c>
      <c r="FC136" s="188">
        <v>1738</v>
      </c>
      <c r="FD136" s="188">
        <v>0</v>
      </c>
      <c r="FE136" s="188">
        <v>0</v>
      </c>
      <c r="FF136" s="188">
        <v>1065</v>
      </c>
      <c r="FG136" s="188">
        <v>0</v>
      </c>
      <c r="FH136" s="188">
        <v>0</v>
      </c>
      <c r="FI136" s="188">
        <v>0</v>
      </c>
      <c r="FK136" s="188">
        <v>0</v>
      </c>
      <c r="FL136" s="188">
        <v>0</v>
      </c>
      <c r="FM136" s="188">
        <v>5980</v>
      </c>
      <c r="FN136" s="188">
        <v>2331</v>
      </c>
      <c r="FO136" s="188">
        <v>0</v>
      </c>
      <c r="FP136" s="188">
        <v>0</v>
      </c>
      <c r="FQ136" s="188">
        <v>1134</v>
      </c>
      <c r="FR136" s="188">
        <v>0</v>
      </c>
      <c r="FS136" s="188">
        <v>0</v>
      </c>
      <c r="FT136" s="188">
        <v>0</v>
      </c>
      <c r="FV136" s="188">
        <v>0</v>
      </c>
      <c r="FW136" s="188">
        <v>0</v>
      </c>
      <c r="FX136" s="188">
        <v>1938</v>
      </c>
      <c r="FY136" s="188">
        <v>1658</v>
      </c>
      <c r="FZ136" s="188">
        <v>0</v>
      </c>
      <c r="GA136" s="188">
        <v>0</v>
      </c>
      <c r="GB136" s="188">
        <v>1516</v>
      </c>
      <c r="GC136" s="188">
        <v>0</v>
      </c>
      <c r="GD136" s="188">
        <v>0</v>
      </c>
      <c r="GE136" s="188">
        <v>0</v>
      </c>
      <c r="GG136" s="188">
        <v>0</v>
      </c>
      <c r="GH136" s="188">
        <v>0</v>
      </c>
      <c r="GI136" s="188">
        <v>7353</v>
      </c>
      <c r="GJ136" s="188">
        <v>1100</v>
      </c>
      <c r="GK136" s="188">
        <v>0</v>
      </c>
      <c r="GL136" s="188">
        <v>0</v>
      </c>
      <c r="GM136" s="188">
        <v>1295</v>
      </c>
      <c r="GN136" s="188">
        <v>0</v>
      </c>
      <c r="GO136" s="188">
        <v>0</v>
      </c>
      <c r="GP136" s="188">
        <v>0</v>
      </c>
      <c r="GR136" s="188">
        <v>0</v>
      </c>
      <c r="GS136" s="188">
        <v>0</v>
      </c>
      <c r="GT136" s="188">
        <v>1740</v>
      </c>
      <c r="GU136" s="188">
        <v>1086</v>
      </c>
      <c r="GV136" s="188">
        <v>0</v>
      </c>
      <c r="GW136" s="188">
        <v>0</v>
      </c>
      <c r="GX136" s="188">
        <v>1403</v>
      </c>
      <c r="GY136" s="188">
        <v>0</v>
      </c>
      <c r="GZ136" s="188">
        <v>0</v>
      </c>
      <c r="HA136" s="188">
        <v>0</v>
      </c>
      <c r="HC136" s="188">
        <v>0</v>
      </c>
      <c r="HD136" s="188">
        <v>0</v>
      </c>
      <c r="HE136" s="188">
        <v>1621</v>
      </c>
      <c r="HF136" s="188">
        <v>1455</v>
      </c>
      <c r="HG136" s="188">
        <v>0</v>
      </c>
      <c r="HH136" s="188">
        <v>0</v>
      </c>
      <c r="HI136" s="188">
        <v>1431</v>
      </c>
      <c r="HJ136" s="188">
        <v>0</v>
      </c>
      <c r="HK136" s="188">
        <v>0</v>
      </c>
      <c r="HL136" s="188">
        <v>0</v>
      </c>
      <c r="HN136" s="188">
        <v>0</v>
      </c>
      <c r="HO136" s="188">
        <v>0</v>
      </c>
      <c r="HP136" s="188">
        <v>1171</v>
      </c>
      <c r="HQ136" s="188">
        <v>380</v>
      </c>
      <c r="HR136" s="188">
        <v>0</v>
      </c>
      <c r="HS136" s="188">
        <v>0</v>
      </c>
      <c r="HT136" s="188">
        <v>1743</v>
      </c>
      <c r="HU136" s="188">
        <v>0</v>
      </c>
      <c r="HV136" s="188">
        <v>0</v>
      </c>
      <c r="HW136" s="188">
        <v>0</v>
      </c>
      <c r="HY136" s="188">
        <v>0</v>
      </c>
      <c r="HZ136" s="188">
        <v>0</v>
      </c>
      <c r="IA136" s="188">
        <v>6373</v>
      </c>
      <c r="IB136" s="188">
        <v>2355</v>
      </c>
      <c r="IC136" s="188">
        <v>0</v>
      </c>
      <c r="ID136" s="188">
        <v>0</v>
      </c>
      <c r="IE136" s="188">
        <v>1409</v>
      </c>
      <c r="IF136" s="188">
        <v>0</v>
      </c>
      <c r="IG136" s="188">
        <v>0</v>
      </c>
      <c r="IH136" s="188">
        <v>0</v>
      </c>
      <c r="IJ136" s="188">
        <v>0</v>
      </c>
      <c r="IK136" s="188">
        <v>0</v>
      </c>
      <c r="IL136" s="188">
        <v>940</v>
      </c>
      <c r="IM136" s="188">
        <v>1278</v>
      </c>
      <c r="IN136" s="188">
        <v>0</v>
      </c>
      <c r="IO136" s="188">
        <v>0</v>
      </c>
      <c r="IP136" s="188">
        <v>1763</v>
      </c>
      <c r="IQ136" s="188">
        <v>0</v>
      </c>
      <c r="IR136" s="188">
        <v>0</v>
      </c>
      <c r="IS136" s="188">
        <v>0</v>
      </c>
      <c r="IU136" s="188">
        <v>0</v>
      </c>
      <c r="IV136" s="188">
        <v>0</v>
      </c>
      <c r="IW136" s="188">
        <v>6788</v>
      </c>
      <c r="IX136" s="188">
        <v>1692</v>
      </c>
      <c r="IY136" s="188">
        <v>0</v>
      </c>
      <c r="IZ136" s="188">
        <v>0</v>
      </c>
      <c r="JA136" s="188">
        <v>1392</v>
      </c>
      <c r="JB136" s="188">
        <v>0</v>
      </c>
      <c r="JC136" s="188">
        <v>0</v>
      </c>
      <c r="JD136" s="188">
        <v>0</v>
      </c>
      <c r="JF136" s="188">
        <v>0</v>
      </c>
      <c r="JG136" s="188">
        <v>0</v>
      </c>
      <c r="JH136" s="188">
        <v>6294</v>
      </c>
      <c r="JI136" s="188">
        <v>3035</v>
      </c>
      <c r="JJ136" s="188">
        <v>0</v>
      </c>
      <c r="JK136" s="188">
        <v>0</v>
      </c>
      <c r="JL136" s="188">
        <v>1115</v>
      </c>
      <c r="JM136" s="188">
        <v>0</v>
      </c>
      <c r="JN136" s="188">
        <v>0</v>
      </c>
      <c r="JO136" s="188">
        <v>0</v>
      </c>
      <c r="JQ136" s="188">
        <v>0</v>
      </c>
      <c r="JR136" s="188">
        <v>0</v>
      </c>
      <c r="JS136" s="188">
        <v>907</v>
      </c>
      <c r="JT136" s="188">
        <v>1185</v>
      </c>
      <c r="JU136" s="188">
        <v>0</v>
      </c>
      <c r="JV136" s="188">
        <v>0</v>
      </c>
      <c r="JW136" s="188">
        <v>1758</v>
      </c>
      <c r="JX136" s="188">
        <v>0</v>
      </c>
      <c r="JY136" s="188">
        <v>0</v>
      </c>
      <c r="JZ136" s="188">
        <v>0</v>
      </c>
      <c r="KB136" s="188">
        <v>0</v>
      </c>
      <c r="KC136" s="188">
        <v>0</v>
      </c>
      <c r="KD136" s="188">
        <v>8351</v>
      </c>
      <c r="KE136" s="188">
        <v>1561</v>
      </c>
      <c r="KF136" s="188">
        <v>0</v>
      </c>
      <c r="KG136" s="188">
        <v>0</v>
      </c>
      <c r="KH136" s="188">
        <v>1321</v>
      </c>
      <c r="KI136" s="188">
        <v>0</v>
      </c>
      <c r="KJ136" s="188">
        <v>0</v>
      </c>
      <c r="KK136" s="188">
        <v>0</v>
      </c>
      <c r="KM136" s="188">
        <v>0</v>
      </c>
      <c r="KN136" s="188">
        <v>0</v>
      </c>
      <c r="KO136" s="188">
        <v>7115</v>
      </c>
      <c r="KP136" s="188">
        <v>1086</v>
      </c>
      <c r="KQ136" s="188">
        <v>0</v>
      </c>
      <c r="KR136" s="188">
        <v>0</v>
      </c>
      <c r="KS136" s="188">
        <v>1044</v>
      </c>
      <c r="KT136" s="188">
        <v>0</v>
      </c>
      <c r="KU136" s="188">
        <v>0</v>
      </c>
      <c r="KV136" s="188">
        <v>0</v>
      </c>
      <c r="KX136" s="188">
        <v>0</v>
      </c>
      <c r="KY136" s="188">
        <v>0</v>
      </c>
      <c r="KZ136" s="188">
        <v>1027</v>
      </c>
      <c r="LA136" s="188">
        <v>1304</v>
      </c>
      <c r="LB136" s="188">
        <v>0</v>
      </c>
      <c r="LC136" s="188">
        <v>0</v>
      </c>
      <c r="LD136" s="188">
        <v>1702</v>
      </c>
      <c r="LE136" s="188">
        <v>0</v>
      </c>
      <c r="LF136" s="188">
        <v>0</v>
      </c>
      <c r="LG136" s="188">
        <v>0</v>
      </c>
      <c r="LI136" s="188">
        <v>0</v>
      </c>
      <c r="LJ136" s="188">
        <v>0</v>
      </c>
      <c r="LK136" s="188">
        <v>6702</v>
      </c>
      <c r="LL136" s="188">
        <v>892</v>
      </c>
      <c r="LM136" s="188">
        <v>0</v>
      </c>
      <c r="LN136" s="188">
        <v>0</v>
      </c>
      <c r="LO136" s="188">
        <v>1070</v>
      </c>
      <c r="LP136" s="188">
        <v>0</v>
      </c>
      <c r="LQ136" s="188">
        <v>0</v>
      </c>
      <c r="LR136" s="188">
        <v>0</v>
      </c>
      <c r="LT136" s="188">
        <v>0</v>
      </c>
      <c r="LU136" s="188">
        <v>0</v>
      </c>
      <c r="LV136" s="188">
        <v>984</v>
      </c>
      <c r="LW136" s="188">
        <v>2107</v>
      </c>
      <c r="LX136" s="188">
        <v>0</v>
      </c>
      <c r="LY136" s="188">
        <v>0</v>
      </c>
      <c r="LZ136" s="188">
        <v>1740</v>
      </c>
      <c r="MA136" s="188">
        <v>0</v>
      </c>
      <c r="MB136" s="188">
        <v>0</v>
      </c>
      <c r="MC136" s="188">
        <v>0</v>
      </c>
    </row>
    <row r="137" spans="2:341">
      <c r="B137" s="208">
        <f t="shared" si="44"/>
        <v>0</v>
      </c>
      <c r="C137" s="208">
        <f t="shared" si="45"/>
        <v>0</v>
      </c>
      <c r="D137" s="208">
        <f t="shared" si="46"/>
        <v>3873.7666666666669</v>
      </c>
      <c r="E137" s="208">
        <f t="shared" si="47"/>
        <v>1439.9333333333334</v>
      </c>
      <c r="F137" s="208">
        <f t="shared" si="48"/>
        <v>0</v>
      </c>
      <c r="G137" s="208">
        <f t="shared" si="49"/>
        <v>0</v>
      </c>
      <c r="H137" s="208">
        <f t="shared" si="50"/>
        <v>1355.2</v>
      </c>
      <c r="I137" s="208">
        <f t="shared" si="51"/>
        <v>0</v>
      </c>
      <c r="J137" s="208">
        <f t="shared" si="52"/>
        <v>0</v>
      </c>
      <c r="K137" s="208">
        <f t="shared" si="53"/>
        <v>0</v>
      </c>
      <c r="M137" s="188">
        <v>0</v>
      </c>
      <c r="N137" s="188">
        <v>0</v>
      </c>
      <c r="O137" s="188">
        <v>2097</v>
      </c>
      <c r="P137" s="188">
        <v>2179</v>
      </c>
      <c r="Q137" s="188">
        <v>0</v>
      </c>
      <c r="R137" s="188">
        <v>0</v>
      </c>
      <c r="S137" s="188">
        <v>1641</v>
      </c>
      <c r="T137" s="188">
        <v>0</v>
      </c>
      <c r="U137" s="188">
        <v>0</v>
      </c>
      <c r="V137" s="188">
        <v>0</v>
      </c>
      <c r="X137" s="188">
        <v>0</v>
      </c>
      <c r="Y137" s="188">
        <v>0</v>
      </c>
      <c r="Z137" s="188">
        <v>1681</v>
      </c>
      <c r="AA137" s="188">
        <v>392</v>
      </c>
      <c r="AB137" s="188">
        <v>0</v>
      </c>
      <c r="AC137" s="188">
        <v>0</v>
      </c>
      <c r="AD137" s="188">
        <v>1197</v>
      </c>
      <c r="AE137" s="188">
        <v>0</v>
      </c>
      <c r="AF137" s="188">
        <v>0</v>
      </c>
      <c r="AG137" s="188">
        <v>0</v>
      </c>
      <c r="AI137" s="188">
        <v>0</v>
      </c>
      <c r="AJ137" s="188">
        <v>0</v>
      </c>
      <c r="AK137" s="188">
        <v>7464</v>
      </c>
      <c r="AL137" s="188">
        <v>1306</v>
      </c>
      <c r="AM137" s="188">
        <v>0</v>
      </c>
      <c r="AN137" s="188">
        <v>0</v>
      </c>
      <c r="AO137" s="188">
        <v>1027</v>
      </c>
      <c r="AP137" s="188">
        <v>0</v>
      </c>
      <c r="AQ137" s="188">
        <v>0</v>
      </c>
      <c r="AR137" s="188">
        <v>0</v>
      </c>
      <c r="AT137" s="188">
        <v>0</v>
      </c>
      <c r="AU137" s="188">
        <v>0</v>
      </c>
      <c r="AV137" s="188">
        <v>1356</v>
      </c>
      <c r="AW137" s="188">
        <v>1026</v>
      </c>
      <c r="AX137" s="188">
        <v>0</v>
      </c>
      <c r="AY137" s="188">
        <v>0</v>
      </c>
      <c r="AZ137" s="188">
        <v>1649</v>
      </c>
      <c r="BA137" s="188">
        <v>0</v>
      </c>
      <c r="BB137" s="188">
        <v>0</v>
      </c>
      <c r="BC137" s="188">
        <v>0</v>
      </c>
      <c r="BE137" s="188">
        <v>0</v>
      </c>
      <c r="BF137" s="188">
        <v>0</v>
      </c>
      <c r="BG137" s="188">
        <v>6424</v>
      </c>
      <c r="BH137" s="188">
        <v>2683</v>
      </c>
      <c r="BI137" s="188">
        <v>0</v>
      </c>
      <c r="BJ137" s="188">
        <v>0</v>
      </c>
      <c r="BK137" s="188">
        <v>1411</v>
      </c>
      <c r="BL137" s="188">
        <v>0</v>
      </c>
      <c r="BM137" s="188">
        <v>0</v>
      </c>
      <c r="BN137" s="188">
        <v>0</v>
      </c>
      <c r="BP137" s="188">
        <v>0</v>
      </c>
      <c r="BQ137" s="188">
        <v>0</v>
      </c>
      <c r="BR137" s="188">
        <v>941</v>
      </c>
      <c r="BS137" s="188">
        <v>635</v>
      </c>
      <c r="BT137" s="188">
        <v>0</v>
      </c>
      <c r="BU137" s="188">
        <v>0</v>
      </c>
      <c r="BV137" s="188">
        <v>1686</v>
      </c>
      <c r="BW137" s="188">
        <v>0</v>
      </c>
      <c r="BX137" s="188">
        <v>0</v>
      </c>
      <c r="BY137" s="188">
        <v>0</v>
      </c>
      <c r="CA137" s="188">
        <v>0</v>
      </c>
      <c r="CB137" s="188">
        <v>0</v>
      </c>
      <c r="CC137" s="188">
        <v>8005</v>
      </c>
      <c r="CD137" s="188">
        <v>1523</v>
      </c>
      <c r="CE137" s="188">
        <v>0</v>
      </c>
      <c r="CF137" s="188">
        <v>0</v>
      </c>
      <c r="CG137" s="188">
        <v>1092</v>
      </c>
      <c r="CH137" s="188">
        <v>0</v>
      </c>
      <c r="CI137" s="188">
        <v>0</v>
      </c>
      <c r="CJ137" s="188">
        <v>0</v>
      </c>
      <c r="CL137" s="188">
        <v>0</v>
      </c>
      <c r="CM137" s="188">
        <v>0</v>
      </c>
      <c r="CN137" s="188">
        <v>6608</v>
      </c>
      <c r="CO137" s="188">
        <v>2396</v>
      </c>
      <c r="CP137" s="188">
        <v>0</v>
      </c>
      <c r="CQ137" s="188">
        <v>0</v>
      </c>
      <c r="CR137" s="188">
        <v>1124</v>
      </c>
      <c r="CS137" s="188">
        <v>0</v>
      </c>
      <c r="CT137" s="188">
        <v>0</v>
      </c>
      <c r="CU137" s="188">
        <v>0</v>
      </c>
      <c r="CW137" s="188">
        <v>0</v>
      </c>
      <c r="CX137" s="188">
        <v>0</v>
      </c>
      <c r="CY137" s="188">
        <v>2059</v>
      </c>
      <c r="CZ137" s="188">
        <v>1467</v>
      </c>
      <c r="DA137" s="188">
        <v>0</v>
      </c>
      <c r="DB137" s="188">
        <v>0</v>
      </c>
      <c r="DC137" s="188">
        <v>1501</v>
      </c>
      <c r="DD137" s="188">
        <v>0</v>
      </c>
      <c r="DE137" s="188">
        <v>0</v>
      </c>
      <c r="DF137" s="188">
        <v>0</v>
      </c>
      <c r="DH137" s="188">
        <v>0</v>
      </c>
      <c r="DI137" s="188">
        <v>0</v>
      </c>
      <c r="DJ137" s="188">
        <v>2206</v>
      </c>
      <c r="DK137" s="188">
        <v>1160</v>
      </c>
      <c r="DL137" s="188">
        <v>0</v>
      </c>
      <c r="DM137" s="188">
        <v>0</v>
      </c>
      <c r="DN137" s="188">
        <f t="shared" si="54"/>
        <v>0</v>
      </c>
      <c r="DO137" s="188">
        <v>0</v>
      </c>
      <c r="DP137" s="188">
        <v>0</v>
      </c>
      <c r="DQ137" s="188">
        <v>0</v>
      </c>
      <c r="DS137" s="188">
        <v>0</v>
      </c>
      <c r="DT137" s="188">
        <v>0</v>
      </c>
      <c r="DU137" s="188">
        <v>1276</v>
      </c>
      <c r="DV137" s="188">
        <v>996</v>
      </c>
      <c r="DW137" s="188">
        <v>0</v>
      </c>
      <c r="DX137" s="188">
        <v>0</v>
      </c>
      <c r="DY137" s="188">
        <v>1315</v>
      </c>
      <c r="DZ137" s="188">
        <v>0</v>
      </c>
      <c r="EA137" s="188">
        <v>0</v>
      </c>
      <c r="EB137" s="188">
        <v>0</v>
      </c>
      <c r="ED137" s="188">
        <v>0</v>
      </c>
      <c r="EE137" s="188">
        <v>0</v>
      </c>
      <c r="EF137" s="188">
        <v>1099</v>
      </c>
      <c r="EG137" s="188">
        <v>554</v>
      </c>
      <c r="EH137" s="188">
        <v>0</v>
      </c>
      <c r="EI137" s="188">
        <v>0</v>
      </c>
      <c r="EJ137" s="188">
        <v>1755</v>
      </c>
      <c r="EK137" s="188">
        <v>0</v>
      </c>
      <c r="EL137" s="188">
        <v>0</v>
      </c>
      <c r="EM137" s="188">
        <v>0</v>
      </c>
      <c r="EO137" s="188">
        <v>0</v>
      </c>
      <c r="EP137" s="188">
        <v>0</v>
      </c>
      <c r="EQ137" s="188">
        <v>5050</v>
      </c>
      <c r="ER137" s="188">
        <v>925</v>
      </c>
      <c r="ES137" s="188">
        <v>0</v>
      </c>
      <c r="ET137" s="188">
        <v>0</v>
      </c>
      <c r="EU137" s="188">
        <v>1372</v>
      </c>
      <c r="EV137" s="188">
        <v>0</v>
      </c>
      <c r="EW137" s="188">
        <v>0</v>
      </c>
      <c r="EX137" s="188">
        <v>0</v>
      </c>
      <c r="EZ137" s="188">
        <v>0</v>
      </c>
      <c r="FA137" s="188">
        <v>0</v>
      </c>
      <c r="FB137" s="188">
        <v>4982</v>
      </c>
      <c r="FC137" s="188">
        <v>1732</v>
      </c>
      <c r="FD137" s="188">
        <v>0</v>
      </c>
      <c r="FE137" s="188">
        <v>0</v>
      </c>
      <c r="FF137" s="188">
        <v>1065</v>
      </c>
      <c r="FG137" s="188">
        <v>0</v>
      </c>
      <c r="FH137" s="188">
        <v>0</v>
      </c>
      <c r="FI137" s="188">
        <v>0</v>
      </c>
      <c r="FK137" s="188">
        <v>0</v>
      </c>
      <c r="FL137" s="188">
        <v>0</v>
      </c>
      <c r="FM137" s="188">
        <v>5972</v>
      </c>
      <c r="FN137" s="188">
        <v>2249</v>
      </c>
      <c r="FO137" s="188">
        <v>0</v>
      </c>
      <c r="FP137" s="188">
        <v>0</v>
      </c>
      <c r="FQ137" s="188">
        <v>1134</v>
      </c>
      <c r="FR137" s="188">
        <v>0</v>
      </c>
      <c r="FS137" s="188">
        <v>0</v>
      </c>
      <c r="FT137" s="188">
        <v>0</v>
      </c>
      <c r="FV137" s="188">
        <v>0</v>
      </c>
      <c r="FW137" s="188">
        <v>0</v>
      </c>
      <c r="FX137" s="188">
        <v>1902</v>
      </c>
      <c r="FY137" s="188">
        <v>1651</v>
      </c>
      <c r="FZ137" s="188">
        <v>0</v>
      </c>
      <c r="GA137" s="188">
        <v>0</v>
      </c>
      <c r="GB137" s="188">
        <v>1516</v>
      </c>
      <c r="GC137" s="188">
        <v>0</v>
      </c>
      <c r="GD137" s="188">
        <v>0</v>
      </c>
      <c r="GE137" s="188">
        <v>0</v>
      </c>
      <c r="GG137" s="188">
        <v>0</v>
      </c>
      <c r="GH137" s="188">
        <v>0</v>
      </c>
      <c r="GI137" s="188">
        <v>7385</v>
      </c>
      <c r="GJ137" s="188">
        <v>1129</v>
      </c>
      <c r="GK137" s="188">
        <v>0</v>
      </c>
      <c r="GL137" s="188">
        <v>0</v>
      </c>
      <c r="GM137" s="188">
        <v>1295</v>
      </c>
      <c r="GN137" s="188">
        <v>0</v>
      </c>
      <c r="GO137" s="188">
        <v>0</v>
      </c>
      <c r="GP137" s="188">
        <v>0</v>
      </c>
      <c r="GR137" s="188">
        <v>0</v>
      </c>
      <c r="GS137" s="188">
        <v>0</v>
      </c>
      <c r="GT137" s="188">
        <v>1728</v>
      </c>
      <c r="GU137" s="188">
        <v>1053</v>
      </c>
      <c r="GV137" s="188">
        <v>0</v>
      </c>
      <c r="GW137" s="188">
        <v>0</v>
      </c>
      <c r="GX137" s="188">
        <v>1398</v>
      </c>
      <c r="GY137" s="188">
        <v>0</v>
      </c>
      <c r="GZ137" s="188">
        <v>0</v>
      </c>
      <c r="HA137" s="188">
        <v>0</v>
      </c>
      <c r="HC137" s="188">
        <v>0</v>
      </c>
      <c r="HD137" s="188">
        <v>0</v>
      </c>
      <c r="HE137" s="188">
        <v>1588</v>
      </c>
      <c r="HF137" s="188">
        <v>1408</v>
      </c>
      <c r="HG137" s="188">
        <v>0</v>
      </c>
      <c r="HH137" s="188">
        <v>0</v>
      </c>
      <c r="HI137" s="188">
        <v>1424</v>
      </c>
      <c r="HJ137" s="188">
        <v>0</v>
      </c>
      <c r="HK137" s="188">
        <v>0</v>
      </c>
      <c r="HL137" s="188">
        <v>0</v>
      </c>
      <c r="HN137" s="188">
        <v>0</v>
      </c>
      <c r="HO137" s="188">
        <v>0</v>
      </c>
      <c r="HP137" s="188">
        <v>1080</v>
      </c>
      <c r="HQ137" s="188">
        <v>364</v>
      </c>
      <c r="HR137" s="188">
        <v>0</v>
      </c>
      <c r="HS137" s="188">
        <v>0</v>
      </c>
      <c r="HT137" s="188">
        <v>1743</v>
      </c>
      <c r="HU137" s="188">
        <v>0</v>
      </c>
      <c r="HV137" s="188">
        <v>0</v>
      </c>
      <c r="HW137" s="188">
        <v>0</v>
      </c>
      <c r="HY137" s="188">
        <v>0</v>
      </c>
      <c r="HZ137" s="188">
        <v>0</v>
      </c>
      <c r="IA137" s="188">
        <v>6265</v>
      </c>
      <c r="IB137" s="188">
        <v>2268</v>
      </c>
      <c r="IC137" s="188">
        <v>0</v>
      </c>
      <c r="ID137" s="188">
        <v>0</v>
      </c>
      <c r="IE137" s="188">
        <v>1409</v>
      </c>
      <c r="IF137" s="188">
        <v>0</v>
      </c>
      <c r="IG137" s="188">
        <v>0</v>
      </c>
      <c r="IH137" s="188">
        <v>0</v>
      </c>
      <c r="IJ137" s="188">
        <v>0</v>
      </c>
      <c r="IK137" s="188">
        <v>0</v>
      </c>
      <c r="IL137" s="188">
        <v>977</v>
      </c>
      <c r="IM137" s="188">
        <v>1276</v>
      </c>
      <c r="IN137" s="188">
        <v>0</v>
      </c>
      <c r="IO137" s="188">
        <v>0</v>
      </c>
      <c r="IP137" s="188">
        <v>1763</v>
      </c>
      <c r="IQ137" s="188">
        <v>0</v>
      </c>
      <c r="IR137" s="188">
        <v>0</v>
      </c>
      <c r="IS137" s="188">
        <v>0</v>
      </c>
      <c r="IU137" s="188">
        <v>0</v>
      </c>
      <c r="IV137" s="188">
        <v>0</v>
      </c>
      <c r="IW137" s="188">
        <v>6781</v>
      </c>
      <c r="IX137" s="188">
        <v>1650</v>
      </c>
      <c r="IY137" s="188">
        <v>0</v>
      </c>
      <c r="IZ137" s="188">
        <v>0</v>
      </c>
      <c r="JA137" s="188">
        <v>1392</v>
      </c>
      <c r="JB137" s="188">
        <v>0</v>
      </c>
      <c r="JC137" s="188">
        <v>0</v>
      </c>
      <c r="JD137" s="188">
        <v>0</v>
      </c>
      <c r="JF137" s="188">
        <v>0</v>
      </c>
      <c r="JG137" s="188">
        <v>0</v>
      </c>
      <c r="JH137" s="188">
        <v>6257</v>
      </c>
      <c r="JI137" s="188">
        <v>3031</v>
      </c>
      <c r="JJ137" s="188">
        <v>0</v>
      </c>
      <c r="JK137" s="188">
        <v>0</v>
      </c>
      <c r="JL137" s="188">
        <v>1115</v>
      </c>
      <c r="JM137" s="188">
        <v>0</v>
      </c>
      <c r="JN137" s="188">
        <v>0</v>
      </c>
      <c r="JO137" s="188">
        <v>0</v>
      </c>
      <c r="JQ137" s="188">
        <v>0</v>
      </c>
      <c r="JR137" s="188">
        <v>0</v>
      </c>
      <c r="JS137" s="188">
        <v>882</v>
      </c>
      <c r="JT137" s="188">
        <v>1154</v>
      </c>
      <c r="JU137" s="188">
        <v>0</v>
      </c>
      <c r="JV137" s="188">
        <v>0</v>
      </c>
      <c r="JW137" s="188">
        <v>1758</v>
      </c>
      <c r="JX137" s="188">
        <v>0</v>
      </c>
      <c r="JY137" s="188">
        <v>0</v>
      </c>
      <c r="JZ137" s="188">
        <v>0</v>
      </c>
      <c r="KB137" s="188">
        <v>0</v>
      </c>
      <c r="KC137" s="188">
        <v>0</v>
      </c>
      <c r="KD137" s="188">
        <v>8361</v>
      </c>
      <c r="KE137" s="188">
        <v>1604</v>
      </c>
      <c r="KF137" s="188">
        <v>0</v>
      </c>
      <c r="KG137" s="188">
        <v>0</v>
      </c>
      <c r="KH137" s="188">
        <v>1321</v>
      </c>
      <c r="KI137" s="188">
        <v>0</v>
      </c>
      <c r="KJ137" s="188">
        <v>0</v>
      </c>
      <c r="KK137" s="188">
        <v>0</v>
      </c>
      <c r="KM137" s="188">
        <v>0</v>
      </c>
      <c r="KN137" s="188">
        <v>0</v>
      </c>
      <c r="KO137" s="188">
        <v>7059</v>
      </c>
      <c r="KP137" s="188">
        <v>1076</v>
      </c>
      <c r="KQ137" s="188">
        <v>0</v>
      </c>
      <c r="KR137" s="188">
        <v>0</v>
      </c>
      <c r="KS137" s="188">
        <v>1044</v>
      </c>
      <c r="KT137" s="188">
        <v>0</v>
      </c>
      <c r="KU137" s="188">
        <v>0</v>
      </c>
      <c r="KV137" s="188">
        <v>0</v>
      </c>
      <c r="KX137" s="188">
        <v>0</v>
      </c>
      <c r="KY137" s="188">
        <v>0</v>
      </c>
      <c r="KZ137" s="188">
        <v>1029</v>
      </c>
      <c r="LA137" s="188">
        <v>1334</v>
      </c>
      <c r="LB137" s="188">
        <v>0</v>
      </c>
      <c r="LC137" s="188">
        <v>0</v>
      </c>
      <c r="LD137" s="188">
        <v>1702</v>
      </c>
      <c r="LE137" s="188">
        <v>0</v>
      </c>
      <c r="LF137" s="188">
        <v>0</v>
      </c>
      <c r="LG137" s="188">
        <v>0</v>
      </c>
      <c r="LI137" s="188">
        <v>0</v>
      </c>
      <c r="LJ137" s="188">
        <v>0</v>
      </c>
      <c r="LK137" s="188">
        <v>6701</v>
      </c>
      <c r="LL137" s="188">
        <v>877</v>
      </c>
      <c r="LM137" s="188">
        <v>0</v>
      </c>
      <c r="LN137" s="188">
        <v>0</v>
      </c>
      <c r="LO137" s="188">
        <v>1070</v>
      </c>
      <c r="LP137" s="188">
        <v>0</v>
      </c>
      <c r="LQ137" s="188">
        <v>0</v>
      </c>
      <c r="LR137" s="188">
        <v>0</v>
      </c>
      <c r="LT137" s="188">
        <v>0</v>
      </c>
      <c r="LU137" s="188">
        <v>0</v>
      </c>
      <c r="LV137" s="188">
        <v>998</v>
      </c>
      <c r="LW137" s="188">
        <v>2100</v>
      </c>
      <c r="LX137" s="188">
        <v>0</v>
      </c>
      <c r="LY137" s="188">
        <v>0</v>
      </c>
      <c r="LZ137" s="188">
        <v>1737</v>
      </c>
      <c r="MA137" s="188">
        <v>0</v>
      </c>
      <c r="MB137" s="188">
        <v>0</v>
      </c>
      <c r="MC137" s="188">
        <v>0</v>
      </c>
    </row>
    <row r="138" spans="2:341">
      <c r="B138" s="208">
        <f t="shared" si="44"/>
        <v>0</v>
      </c>
      <c r="C138" s="208">
        <f t="shared" si="45"/>
        <v>0</v>
      </c>
      <c r="D138" s="208">
        <f t="shared" si="46"/>
        <v>3847.0666666666666</v>
      </c>
      <c r="E138" s="208">
        <f t="shared" si="47"/>
        <v>1413.0333333333333</v>
      </c>
      <c r="F138" s="208">
        <f t="shared" si="48"/>
        <v>0</v>
      </c>
      <c r="G138" s="208">
        <f t="shared" si="49"/>
        <v>0</v>
      </c>
      <c r="H138" s="208">
        <f t="shared" si="50"/>
        <v>1355.2</v>
      </c>
      <c r="I138" s="208">
        <f t="shared" si="51"/>
        <v>0</v>
      </c>
      <c r="J138" s="208">
        <f t="shared" si="52"/>
        <v>0</v>
      </c>
      <c r="K138" s="208">
        <f t="shared" si="53"/>
        <v>0</v>
      </c>
      <c r="M138" s="188">
        <v>0</v>
      </c>
      <c r="N138" s="188">
        <v>0</v>
      </c>
      <c r="O138" s="188">
        <v>2072</v>
      </c>
      <c r="P138" s="188">
        <v>2076</v>
      </c>
      <c r="Q138" s="188">
        <v>0</v>
      </c>
      <c r="R138" s="188">
        <v>0</v>
      </c>
      <c r="S138" s="188">
        <v>1641</v>
      </c>
      <c r="T138" s="188">
        <v>0</v>
      </c>
      <c r="U138" s="188">
        <v>0</v>
      </c>
      <c r="V138" s="188">
        <v>0</v>
      </c>
      <c r="X138" s="188">
        <v>0</v>
      </c>
      <c r="Y138" s="188">
        <v>0</v>
      </c>
      <c r="Z138" s="188">
        <v>1563</v>
      </c>
      <c r="AA138" s="188">
        <v>344</v>
      </c>
      <c r="AB138" s="188">
        <v>0</v>
      </c>
      <c r="AC138" s="188">
        <v>0</v>
      </c>
      <c r="AD138" s="188">
        <v>1197</v>
      </c>
      <c r="AE138" s="188">
        <v>0</v>
      </c>
      <c r="AF138" s="188">
        <v>0</v>
      </c>
      <c r="AG138" s="188">
        <v>0</v>
      </c>
      <c r="AI138" s="188">
        <v>0</v>
      </c>
      <c r="AJ138" s="188">
        <v>0</v>
      </c>
      <c r="AK138" s="188">
        <v>7375</v>
      </c>
      <c r="AL138" s="188">
        <v>1259</v>
      </c>
      <c r="AM138" s="188">
        <v>0</v>
      </c>
      <c r="AN138" s="188">
        <v>0</v>
      </c>
      <c r="AO138" s="188">
        <v>1027</v>
      </c>
      <c r="AP138" s="188">
        <v>0</v>
      </c>
      <c r="AQ138" s="188">
        <v>0</v>
      </c>
      <c r="AR138" s="188">
        <v>0</v>
      </c>
      <c r="AT138" s="188">
        <v>0</v>
      </c>
      <c r="AU138" s="188">
        <v>0</v>
      </c>
      <c r="AV138" s="188">
        <v>1320</v>
      </c>
      <c r="AW138" s="188">
        <v>993</v>
      </c>
      <c r="AX138" s="188">
        <v>0</v>
      </c>
      <c r="AY138" s="188">
        <v>0</v>
      </c>
      <c r="AZ138" s="188">
        <v>1649</v>
      </c>
      <c r="BA138" s="188">
        <v>0</v>
      </c>
      <c r="BB138" s="188">
        <v>0</v>
      </c>
      <c r="BC138" s="188">
        <v>0</v>
      </c>
      <c r="BE138" s="188">
        <v>0</v>
      </c>
      <c r="BF138" s="188">
        <v>0</v>
      </c>
      <c r="BG138" s="188">
        <v>6381</v>
      </c>
      <c r="BH138" s="188">
        <v>2631</v>
      </c>
      <c r="BI138" s="188">
        <v>0</v>
      </c>
      <c r="BJ138" s="188">
        <v>0</v>
      </c>
      <c r="BK138" s="188">
        <v>1411</v>
      </c>
      <c r="BL138" s="188">
        <v>0</v>
      </c>
      <c r="BM138" s="188">
        <v>0</v>
      </c>
      <c r="BN138" s="188">
        <v>0</v>
      </c>
      <c r="BP138" s="188">
        <v>0</v>
      </c>
      <c r="BQ138" s="188">
        <v>0</v>
      </c>
      <c r="BR138" s="188">
        <v>911</v>
      </c>
      <c r="BS138" s="188">
        <v>639</v>
      </c>
      <c r="BT138" s="188">
        <v>0</v>
      </c>
      <c r="BU138" s="188">
        <v>0</v>
      </c>
      <c r="BV138" s="188">
        <v>1689</v>
      </c>
      <c r="BW138" s="188">
        <v>0</v>
      </c>
      <c r="BX138" s="188">
        <v>0</v>
      </c>
      <c r="BY138" s="188">
        <v>0</v>
      </c>
      <c r="CA138" s="188">
        <v>0</v>
      </c>
      <c r="CB138" s="188">
        <v>0</v>
      </c>
      <c r="CC138" s="188">
        <v>7985</v>
      </c>
      <c r="CD138" s="188">
        <v>1514</v>
      </c>
      <c r="CE138" s="188">
        <v>0</v>
      </c>
      <c r="CF138" s="188">
        <v>0</v>
      </c>
      <c r="CG138" s="188">
        <v>1092</v>
      </c>
      <c r="CH138" s="188">
        <v>0</v>
      </c>
      <c r="CI138" s="188">
        <v>0</v>
      </c>
      <c r="CJ138" s="188">
        <v>0</v>
      </c>
      <c r="CL138" s="188">
        <v>0</v>
      </c>
      <c r="CM138" s="188">
        <v>0</v>
      </c>
      <c r="CN138" s="188">
        <v>6572</v>
      </c>
      <c r="CO138" s="188">
        <v>2300</v>
      </c>
      <c r="CP138" s="188">
        <v>0</v>
      </c>
      <c r="CQ138" s="188">
        <v>0</v>
      </c>
      <c r="CR138" s="188">
        <v>1124</v>
      </c>
      <c r="CS138" s="188">
        <v>0</v>
      </c>
      <c r="CT138" s="188">
        <v>0</v>
      </c>
      <c r="CU138" s="188">
        <v>0</v>
      </c>
      <c r="CW138" s="188">
        <v>0</v>
      </c>
      <c r="CX138" s="188">
        <v>0</v>
      </c>
      <c r="CY138" s="188">
        <v>2058</v>
      </c>
      <c r="CZ138" s="188">
        <v>1476</v>
      </c>
      <c r="DA138" s="188">
        <v>0</v>
      </c>
      <c r="DB138" s="188">
        <v>0</v>
      </c>
      <c r="DC138" s="188">
        <v>1502</v>
      </c>
      <c r="DD138" s="188">
        <v>0</v>
      </c>
      <c r="DE138" s="188">
        <v>0</v>
      </c>
      <c r="DF138" s="188">
        <v>0</v>
      </c>
      <c r="DH138" s="188">
        <v>0</v>
      </c>
      <c r="DI138" s="188">
        <v>0</v>
      </c>
      <c r="DJ138" s="188">
        <v>2233</v>
      </c>
      <c r="DK138" s="188">
        <v>1117</v>
      </c>
      <c r="DL138" s="188">
        <v>0</v>
      </c>
      <c r="DM138" s="188">
        <v>0</v>
      </c>
      <c r="DN138" s="188">
        <f t="shared" si="54"/>
        <v>0</v>
      </c>
      <c r="DO138" s="188">
        <v>0</v>
      </c>
      <c r="DP138" s="188">
        <v>0</v>
      </c>
      <c r="DQ138" s="188">
        <v>0</v>
      </c>
      <c r="DS138" s="188">
        <v>0</v>
      </c>
      <c r="DT138" s="188">
        <v>0</v>
      </c>
      <c r="DU138" s="188">
        <v>1281</v>
      </c>
      <c r="DV138" s="188">
        <v>956</v>
      </c>
      <c r="DW138" s="188">
        <v>0</v>
      </c>
      <c r="DX138" s="188">
        <v>0</v>
      </c>
      <c r="DY138" s="188">
        <v>1315</v>
      </c>
      <c r="DZ138" s="188">
        <v>0</v>
      </c>
      <c r="EA138" s="188">
        <v>0</v>
      </c>
      <c r="EB138" s="188">
        <v>0</v>
      </c>
      <c r="ED138" s="188">
        <v>0</v>
      </c>
      <c r="EE138" s="188">
        <v>0</v>
      </c>
      <c r="EF138" s="188">
        <v>1071</v>
      </c>
      <c r="EG138" s="188">
        <v>533</v>
      </c>
      <c r="EH138" s="188">
        <v>0</v>
      </c>
      <c r="EI138" s="188">
        <v>0</v>
      </c>
      <c r="EJ138" s="188">
        <v>1756</v>
      </c>
      <c r="EK138" s="188">
        <v>0</v>
      </c>
      <c r="EL138" s="188">
        <v>0</v>
      </c>
      <c r="EM138" s="188">
        <v>0</v>
      </c>
      <c r="EO138" s="188">
        <v>0</v>
      </c>
      <c r="EP138" s="188">
        <v>0</v>
      </c>
      <c r="EQ138" s="188">
        <v>5139</v>
      </c>
      <c r="ER138" s="188">
        <v>963</v>
      </c>
      <c r="ES138" s="188">
        <v>0</v>
      </c>
      <c r="ET138" s="188">
        <v>0</v>
      </c>
      <c r="EU138" s="188">
        <v>1372</v>
      </c>
      <c r="EV138" s="188">
        <v>0</v>
      </c>
      <c r="EW138" s="188">
        <v>0</v>
      </c>
      <c r="EX138" s="188">
        <v>0</v>
      </c>
      <c r="EZ138" s="188">
        <v>0</v>
      </c>
      <c r="FA138" s="188">
        <v>0</v>
      </c>
      <c r="FB138" s="188">
        <v>4955</v>
      </c>
      <c r="FC138" s="188">
        <v>1720</v>
      </c>
      <c r="FD138" s="188">
        <v>0</v>
      </c>
      <c r="FE138" s="188">
        <v>0</v>
      </c>
      <c r="FF138" s="188">
        <v>1065</v>
      </c>
      <c r="FG138" s="188">
        <v>0</v>
      </c>
      <c r="FH138" s="188">
        <v>0</v>
      </c>
      <c r="FI138" s="188">
        <v>0</v>
      </c>
      <c r="FK138" s="188">
        <v>0</v>
      </c>
      <c r="FL138" s="188">
        <v>0</v>
      </c>
      <c r="FM138" s="188">
        <v>5954</v>
      </c>
      <c r="FN138" s="188">
        <v>2058</v>
      </c>
      <c r="FO138" s="188">
        <v>0</v>
      </c>
      <c r="FP138" s="188">
        <v>0</v>
      </c>
      <c r="FQ138" s="188">
        <v>1134</v>
      </c>
      <c r="FR138" s="188">
        <v>0</v>
      </c>
      <c r="FS138" s="188">
        <v>0</v>
      </c>
      <c r="FT138" s="188">
        <v>0</v>
      </c>
      <c r="FV138" s="188">
        <v>0</v>
      </c>
      <c r="FW138" s="188">
        <v>0</v>
      </c>
      <c r="FX138" s="188">
        <v>1845</v>
      </c>
      <c r="FY138" s="188">
        <v>1609</v>
      </c>
      <c r="FZ138" s="188">
        <v>0</v>
      </c>
      <c r="GA138" s="188">
        <v>0</v>
      </c>
      <c r="GB138" s="188">
        <v>1516</v>
      </c>
      <c r="GC138" s="188">
        <v>0</v>
      </c>
      <c r="GD138" s="188">
        <v>0</v>
      </c>
      <c r="GE138" s="188">
        <v>0</v>
      </c>
      <c r="GG138" s="188">
        <v>0</v>
      </c>
      <c r="GH138" s="188">
        <v>0</v>
      </c>
      <c r="GI138" s="188">
        <v>7401</v>
      </c>
      <c r="GJ138" s="188">
        <v>1164</v>
      </c>
      <c r="GK138" s="188">
        <v>0</v>
      </c>
      <c r="GL138" s="188">
        <v>0</v>
      </c>
      <c r="GM138" s="188">
        <v>1298</v>
      </c>
      <c r="GN138" s="188">
        <v>0</v>
      </c>
      <c r="GO138" s="188">
        <v>0</v>
      </c>
      <c r="GP138" s="188">
        <v>0</v>
      </c>
      <c r="GR138" s="188">
        <v>0</v>
      </c>
      <c r="GS138" s="188">
        <v>0</v>
      </c>
      <c r="GT138" s="188">
        <v>1676</v>
      </c>
      <c r="GU138" s="188">
        <v>1052</v>
      </c>
      <c r="GV138" s="188">
        <v>0</v>
      </c>
      <c r="GW138" s="188">
        <v>0</v>
      </c>
      <c r="GX138" s="188">
        <v>1397</v>
      </c>
      <c r="GY138" s="188">
        <v>0</v>
      </c>
      <c r="GZ138" s="188">
        <v>0</v>
      </c>
      <c r="HA138" s="188">
        <v>0</v>
      </c>
      <c r="HC138" s="188">
        <v>0</v>
      </c>
      <c r="HD138" s="188">
        <v>0</v>
      </c>
      <c r="HE138" s="188">
        <v>1580</v>
      </c>
      <c r="HF138" s="188">
        <v>1479</v>
      </c>
      <c r="HG138" s="188">
        <v>0</v>
      </c>
      <c r="HH138" s="188">
        <v>0</v>
      </c>
      <c r="HI138" s="188">
        <v>1420</v>
      </c>
      <c r="HJ138" s="188">
        <v>0</v>
      </c>
      <c r="HK138" s="188">
        <v>0</v>
      </c>
      <c r="HL138" s="188">
        <v>0</v>
      </c>
      <c r="HN138" s="188">
        <v>0</v>
      </c>
      <c r="HO138" s="188">
        <v>0</v>
      </c>
      <c r="HP138" s="188">
        <v>1046</v>
      </c>
      <c r="HQ138" s="188">
        <v>376</v>
      </c>
      <c r="HR138" s="188">
        <v>0</v>
      </c>
      <c r="HS138" s="188">
        <v>0</v>
      </c>
      <c r="HT138" s="188">
        <v>1743</v>
      </c>
      <c r="HU138" s="188">
        <v>0</v>
      </c>
      <c r="HV138" s="188">
        <v>0</v>
      </c>
      <c r="HW138" s="188">
        <v>0</v>
      </c>
      <c r="HY138" s="188">
        <v>0</v>
      </c>
      <c r="HZ138" s="188">
        <v>0</v>
      </c>
      <c r="IA138" s="188">
        <v>6226</v>
      </c>
      <c r="IB138" s="188">
        <v>2211</v>
      </c>
      <c r="IC138" s="188">
        <v>0</v>
      </c>
      <c r="ID138" s="188">
        <v>0</v>
      </c>
      <c r="IE138" s="188">
        <v>1409</v>
      </c>
      <c r="IF138" s="188">
        <v>0</v>
      </c>
      <c r="IG138" s="188">
        <v>0</v>
      </c>
      <c r="IH138" s="188">
        <v>0</v>
      </c>
      <c r="IJ138" s="188">
        <v>0</v>
      </c>
      <c r="IK138" s="188">
        <v>0</v>
      </c>
      <c r="IL138" s="188">
        <v>972</v>
      </c>
      <c r="IM138" s="188">
        <v>1261</v>
      </c>
      <c r="IN138" s="188">
        <v>0</v>
      </c>
      <c r="IO138" s="188">
        <v>0</v>
      </c>
      <c r="IP138" s="188">
        <v>1762</v>
      </c>
      <c r="IQ138" s="188">
        <v>0</v>
      </c>
      <c r="IR138" s="188">
        <v>0</v>
      </c>
      <c r="IS138" s="188">
        <v>0</v>
      </c>
      <c r="IU138" s="188">
        <v>0</v>
      </c>
      <c r="IV138" s="188">
        <v>0</v>
      </c>
      <c r="IW138" s="188">
        <v>6656</v>
      </c>
      <c r="IX138" s="188">
        <v>1591</v>
      </c>
      <c r="IY138" s="188">
        <v>0</v>
      </c>
      <c r="IZ138" s="188">
        <v>0</v>
      </c>
      <c r="JA138" s="188">
        <v>1392</v>
      </c>
      <c r="JB138" s="188">
        <v>0</v>
      </c>
      <c r="JC138" s="188">
        <v>0</v>
      </c>
      <c r="JD138" s="188">
        <v>0</v>
      </c>
      <c r="JF138" s="188">
        <v>0</v>
      </c>
      <c r="JG138" s="188">
        <v>0</v>
      </c>
      <c r="JH138" s="188">
        <v>6204</v>
      </c>
      <c r="JI138" s="188">
        <v>2990</v>
      </c>
      <c r="JJ138" s="188">
        <v>0</v>
      </c>
      <c r="JK138" s="188">
        <v>0</v>
      </c>
      <c r="JL138" s="188">
        <v>1115</v>
      </c>
      <c r="JM138" s="188">
        <v>0</v>
      </c>
      <c r="JN138" s="188">
        <v>0</v>
      </c>
      <c r="JO138" s="188">
        <v>0</v>
      </c>
      <c r="JQ138" s="188">
        <v>0</v>
      </c>
      <c r="JR138" s="188">
        <v>0</v>
      </c>
      <c r="JS138" s="188">
        <v>773</v>
      </c>
      <c r="JT138" s="188">
        <v>1146</v>
      </c>
      <c r="JU138" s="188">
        <v>0</v>
      </c>
      <c r="JV138" s="188">
        <v>0</v>
      </c>
      <c r="JW138" s="188">
        <v>1759</v>
      </c>
      <c r="JX138" s="188">
        <v>0</v>
      </c>
      <c r="JY138" s="188">
        <v>0</v>
      </c>
      <c r="JZ138" s="188">
        <v>0</v>
      </c>
      <c r="KB138" s="188">
        <v>0</v>
      </c>
      <c r="KC138" s="188">
        <v>0</v>
      </c>
      <c r="KD138" s="188">
        <v>8382</v>
      </c>
      <c r="KE138" s="188">
        <v>1599</v>
      </c>
      <c r="KF138" s="188">
        <v>0</v>
      </c>
      <c r="KG138" s="188">
        <v>0</v>
      </c>
      <c r="KH138" s="188">
        <v>1321</v>
      </c>
      <c r="KI138" s="188">
        <v>0</v>
      </c>
      <c r="KJ138" s="188">
        <v>0</v>
      </c>
      <c r="KK138" s="188">
        <v>0</v>
      </c>
      <c r="KM138" s="188">
        <v>0</v>
      </c>
      <c r="KN138" s="188">
        <v>0</v>
      </c>
      <c r="KO138" s="188">
        <v>7058</v>
      </c>
      <c r="KP138" s="188">
        <v>1077</v>
      </c>
      <c r="KQ138" s="188">
        <v>0</v>
      </c>
      <c r="KR138" s="188">
        <v>0</v>
      </c>
      <c r="KS138" s="188">
        <v>1044</v>
      </c>
      <c r="KT138" s="188">
        <v>0</v>
      </c>
      <c r="KU138" s="188">
        <v>0</v>
      </c>
      <c r="KV138" s="188">
        <v>0</v>
      </c>
      <c r="KX138" s="188">
        <v>0</v>
      </c>
      <c r="KY138" s="188">
        <v>0</v>
      </c>
      <c r="KZ138" s="188">
        <v>1028</v>
      </c>
      <c r="LA138" s="188">
        <v>1308</v>
      </c>
      <c r="LB138" s="188">
        <v>0</v>
      </c>
      <c r="LC138" s="188">
        <v>0</v>
      </c>
      <c r="LD138" s="188">
        <v>1702</v>
      </c>
      <c r="LE138" s="188">
        <v>0</v>
      </c>
      <c r="LF138" s="188">
        <v>0</v>
      </c>
      <c r="LG138" s="188">
        <v>0</v>
      </c>
      <c r="LI138" s="188">
        <v>0</v>
      </c>
      <c r="LJ138" s="188">
        <v>0</v>
      </c>
      <c r="LK138" s="188">
        <v>6708</v>
      </c>
      <c r="LL138" s="188">
        <v>858</v>
      </c>
      <c r="LM138" s="188">
        <v>0</v>
      </c>
      <c r="LN138" s="188">
        <v>0</v>
      </c>
      <c r="LO138" s="188">
        <v>1070</v>
      </c>
      <c r="LP138" s="188">
        <v>0</v>
      </c>
      <c r="LQ138" s="188">
        <v>0</v>
      </c>
      <c r="LR138" s="188">
        <v>0</v>
      </c>
      <c r="LT138" s="188">
        <v>0</v>
      </c>
      <c r="LU138" s="188">
        <v>0</v>
      </c>
      <c r="LV138" s="188">
        <v>987</v>
      </c>
      <c r="LW138" s="188">
        <v>2091</v>
      </c>
      <c r="LX138" s="188">
        <v>0</v>
      </c>
      <c r="LY138" s="188">
        <v>0</v>
      </c>
      <c r="LZ138" s="188">
        <v>1734</v>
      </c>
      <c r="MA138" s="188">
        <v>0</v>
      </c>
      <c r="MB138" s="188">
        <v>0</v>
      </c>
      <c r="MC138" s="188">
        <v>0</v>
      </c>
    </row>
    <row r="139" spans="2:341">
      <c r="B139" s="208">
        <f t="shared" si="44"/>
        <v>0</v>
      </c>
      <c r="C139" s="208">
        <f t="shared" si="45"/>
        <v>0</v>
      </c>
      <c r="D139" s="208">
        <f t="shared" si="46"/>
        <v>3869.7</v>
      </c>
      <c r="E139" s="208">
        <f t="shared" si="47"/>
        <v>1351.1333333333334</v>
      </c>
      <c r="F139" s="208">
        <f t="shared" si="48"/>
        <v>0</v>
      </c>
      <c r="G139" s="208">
        <f t="shared" si="49"/>
        <v>0</v>
      </c>
      <c r="H139" s="208">
        <f t="shared" si="50"/>
        <v>1354.1333333333334</v>
      </c>
      <c r="I139" s="208">
        <f t="shared" si="51"/>
        <v>0</v>
      </c>
      <c r="J139" s="208">
        <f t="shared" si="52"/>
        <v>0</v>
      </c>
      <c r="K139" s="208">
        <f t="shared" si="53"/>
        <v>0</v>
      </c>
      <c r="M139" s="188">
        <v>0</v>
      </c>
      <c r="N139" s="188">
        <v>0</v>
      </c>
      <c r="O139" s="188">
        <v>2122</v>
      </c>
      <c r="P139" s="188">
        <v>1528</v>
      </c>
      <c r="Q139" s="188">
        <v>0</v>
      </c>
      <c r="R139" s="188">
        <v>0</v>
      </c>
      <c r="S139" s="188">
        <v>1643</v>
      </c>
      <c r="T139" s="188">
        <v>0</v>
      </c>
      <c r="U139" s="188">
        <v>0</v>
      </c>
      <c r="V139" s="188">
        <v>0</v>
      </c>
      <c r="X139" s="188">
        <v>0</v>
      </c>
      <c r="Y139" s="188">
        <v>0</v>
      </c>
      <c r="Z139" s="188">
        <v>1541</v>
      </c>
      <c r="AA139" s="188">
        <v>315</v>
      </c>
      <c r="AB139" s="188">
        <v>0</v>
      </c>
      <c r="AC139" s="188">
        <v>0</v>
      </c>
      <c r="AD139" s="188">
        <v>1199</v>
      </c>
      <c r="AE139" s="188">
        <v>0</v>
      </c>
      <c r="AF139" s="188">
        <v>0</v>
      </c>
      <c r="AG139" s="188">
        <v>0</v>
      </c>
      <c r="AI139" s="188">
        <v>0</v>
      </c>
      <c r="AJ139" s="188">
        <v>0</v>
      </c>
      <c r="AK139" s="188">
        <v>7448</v>
      </c>
      <c r="AL139" s="188">
        <v>1269</v>
      </c>
      <c r="AM139" s="188">
        <v>0</v>
      </c>
      <c r="AN139" s="188">
        <v>0</v>
      </c>
      <c r="AO139" s="188">
        <v>1021</v>
      </c>
      <c r="AP139" s="188">
        <v>0</v>
      </c>
      <c r="AQ139" s="188">
        <v>0</v>
      </c>
      <c r="AR139" s="188">
        <v>0</v>
      </c>
      <c r="AT139" s="188">
        <v>0</v>
      </c>
      <c r="AU139" s="188">
        <v>0</v>
      </c>
      <c r="AV139" s="188">
        <v>1237</v>
      </c>
      <c r="AW139" s="188">
        <v>892</v>
      </c>
      <c r="AX139" s="188">
        <v>0</v>
      </c>
      <c r="AY139" s="188">
        <v>0</v>
      </c>
      <c r="AZ139" s="188">
        <v>1652</v>
      </c>
      <c r="BA139" s="188">
        <v>0</v>
      </c>
      <c r="BB139" s="188">
        <v>0</v>
      </c>
      <c r="BC139" s="188">
        <v>0</v>
      </c>
      <c r="BE139" s="188">
        <v>0</v>
      </c>
      <c r="BF139" s="188">
        <v>0</v>
      </c>
      <c r="BG139" s="188">
        <v>6242</v>
      </c>
      <c r="BH139" s="188">
        <v>2634</v>
      </c>
      <c r="BI139" s="188">
        <v>0</v>
      </c>
      <c r="BJ139" s="188">
        <v>0</v>
      </c>
      <c r="BK139" s="188">
        <v>1399</v>
      </c>
      <c r="BL139" s="188">
        <v>0</v>
      </c>
      <c r="BM139" s="188">
        <v>0</v>
      </c>
      <c r="BN139" s="188">
        <v>0</v>
      </c>
      <c r="BP139" s="188">
        <v>0</v>
      </c>
      <c r="BQ139" s="188">
        <v>0</v>
      </c>
      <c r="BR139" s="188">
        <v>966</v>
      </c>
      <c r="BS139" s="188">
        <v>653</v>
      </c>
      <c r="BT139" s="188">
        <v>0</v>
      </c>
      <c r="BU139" s="188">
        <v>0</v>
      </c>
      <c r="BV139" s="188">
        <v>1691</v>
      </c>
      <c r="BW139" s="188">
        <v>0</v>
      </c>
      <c r="BX139" s="188">
        <v>0</v>
      </c>
      <c r="BY139" s="188">
        <v>0</v>
      </c>
      <c r="CA139" s="188">
        <v>0</v>
      </c>
      <c r="CB139" s="188">
        <v>0</v>
      </c>
      <c r="CC139" s="188">
        <v>7992</v>
      </c>
      <c r="CD139" s="188">
        <v>1531</v>
      </c>
      <c r="CE139" s="188">
        <v>0</v>
      </c>
      <c r="CF139" s="188">
        <v>0</v>
      </c>
      <c r="CG139" s="188">
        <v>1094</v>
      </c>
      <c r="CH139" s="188">
        <v>0</v>
      </c>
      <c r="CI139" s="188">
        <v>0</v>
      </c>
      <c r="CJ139" s="188">
        <v>0</v>
      </c>
      <c r="CL139" s="188">
        <v>0</v>
      </c>
      <c r="CM139" s="188">
        <v>0</v>
      </c>
      <c r="CN139" s="188">
        <v>6642</v>
      </c>
      <c r="CO139" s="188">
        <v>2212</v>
      </c>
      <c r="CP139" s="188">
        <v>0</v>
      </c>
      <c r="CQ139" s="188">
        <v>0</v>
      </c>
      <c r="CR139" s="188">
        <v>1118</v>
      </c>
      <c r="CS139" s="188">
        <v>0</v>
      </c>
      <c r="CT139" s="188">
        <v>0</v>
      </c>
      <c r="CU139" s="188">
        <v>0</v>
      </c>
      <c r="CW139" s="188">
        <v>0</v>
      </c>
      <c r="CX139" s="188">
        <v>0</v>
      </c>
      <c r="CY139" s="188">
        <v>1993</v>
      </c>
      <c r="CZ139" s="188">
        <v>1511</v>
      </c>
      <c r="DA139" s="188">
        <v>0</v>
      </c>
      <c r="DB139" s="188">
        <v>0</v>
      </c>
      <c r="DC139" s="188">
        <v>1503</v>
      </c>
      <c r="DD139" s="188">
        <v>0</v>
      </c>
      <c r="DE139" s="188">
        <v>0</v>
      </c>
      <c r="DF139" s="188">
        <v>0</v>
      </c>
      <c r="DH139" s="188">
        <v>0</v>
      </c>
      <c r="DI139" s="188">
        <v>0</v>
      </c>
      <c r="DJ139" s="188">
        <v>2205</v>
      </c>
      <c r="DK139" s="188">
        <v>1046</v>
      </c>
      <c r="DL139" s="188">
        <v>0</v>
      </c>
      <c r="DM139" s="188">
        <v>0</v>
      </c>
      <c r="DN139" s="188">
        <f t="shared" si="54"/>
        <v>0</v>
      </c>
      <c r="DO139" s="188">
        <v>0</v>
      </c>
      <c r="DP139" s="188">
        <v>0</v>
      </c>
      <c r="DQ139" s="188">
        <v>0</v>
      </c>
      <c r="DS139" s="188">
        <v>0</v>
      </c>
      <c r="DT139" s="188">
        <v>0</v>
      </c>
      <c r="DU139" s="188">
        <v>1316</v>
      </c>
      <c r="DV139" s="188">
        <v>875</v>
      </c>
      <c r="DW139" s="188">
        <v>0</v>
      </c>
      <c r="DX139" s="188">
        <v>0</v>
      </c>
      <c r="DY139" s="188">
        <v>1295</v>
      </c>
      <c r="DZ139" s="188">
        <v>0</v>
      </c>
      <c r="EA139" s="188">
        <v>0</v>
      </c>
      <c r="EB139" s="188">
        <v>0</v>
      </c>
      <c r="ED139" s="188">
        <v>0</v>
      </c>
      <c r="EE139" s="188">
        <v>0</v>
      </c>
      <c r="EF139" s="188">
        <v>1118</v>
      </c>
      <c r="EG139" s="188">
        <v>404</v>
      </c>
      <c r="EH139" s="188">
        <v>0</v>
      </c>
      <c r="EI139" s="188">
        <v>0</v>
      </c>
      <c r="EJ139" s="188">
        <v>1761</v>
      </c>
      <c r="EK139" s="188">
        <v>0</v>
      </c>
      <c r="EL139" s="188">
        <v>0</v>
      </c>
      <c r="EM139" s="188">
        <v>0</v>
      </c>
      <c r="EO139" s="188">
        <v>0</v>
      </c>
      <c r="EP139" s="188">
        <v>0</v>
      </c>
      <c r="EQ139" s="188">
        <v>5214</v>
      </c>
      <c r="ER139" s="188">
        <v>1062</v>
      </c>
      <c r="ES139" s="188">
        <v>0</v>
      </c>
      <c r="ET139" s="188">
        <v>0</v>
      </c>
      <c r="EU139" s="188">
        <v>1398</v>
      </c>
      <c r="EV139" s="188">
        <v>0</v>
      </c>
      <c r="EW139" s="188">
        <v>0</v>
      </c>
      <c r="EX139" s="188">
        <v>0</v>
      </c>
      <c r="EZ139" s="188">
        <v>0</v>
      </c>
      <c r="FA139" s="188">
        <v>0</v>
      </c>
      <c r="FB139" s="188">
        <v>4975</v>
      </c>
      <c r="FC139" s="188">
        <v>1721</v>
      </c>
      <c r="FD139" s="188">
        <v>0</v>
      </c>
      <c r="FE139" s="188">
        <v>0</v>
      </c>
      <c r="FF139" s="188">
        <v>1071</v>
      </c>
      <c r="FG139" s="188">
        <v>0</v>
      </c>
      <c r="FH139" s="188">
        <v>0</v>
      </c>
      <c r="FI139" s="188">
        <v>0</v>
      </c>
      <c r="FK139" s="188">
        <v>0</v>
      </c>
      <c r="FL139" s="188">
        <v>0</v>
      </c>
      <c r="FM139" s="188">
        <v>6093</v>
      </c>
      <c r="FN139" s="188">
        <v>1971</v>
      </c>
      <c r="FO139" s="188">
        <v>0</v>
      </c>
      <c r="FP139" s="188">
        <v>0</v>
      </c>
      <c r="FQ139" s="188">
        <v>1131</v>
      </c>
      <c r="FR139" s="188">
        <v>0</v>
      </c>
      <c r="FS139" s="188">
        <v>0</v>
      </c>
      <c r="FT139" s="188">
        <v>0</v>
      </c>
      <c r="FV139" s="188">
        <v>0</v>
      </c>
      <c r="FW139" s="188">
        <v>0</v>
      </c>
      <c r="FX139" s="188">
        <v>1850</v>
      </c>
      <c r="FY139" s="188">
        <v>1525</v>
      </c>
      <c r="FZ139" s="188">
        <v>0</v>
      </c>
      <c r="GA139" s="188">
        <v>0</v>
      </c>
      <c r="GB139" s="188">
        <v>1524</v>
      </c>
      <c r="GC139" s="188">
        <v>0</v>
      </c>
      <c r="GD139" s="188">
        <v>0</v>
      </c>
      <c r="GE139" s="188">
        <v>0</v>
      </c>
      <c r="GG139" s="188">
        <v>0</v>
      </c>
      <c r="GH139" s="188">
        <v>0</v>
      </c>
      <c r="GI139" s="188">
        <v>7374</v>
      </c>
      <c r="GJ139" s="188">
        <v>1063</v>
      </c>
      <c r="GK139" s="188">
        <v>0</v>
      </c>
      <c r="GL139" s="188">
        <v>0</v>
      </c>
      <c r="GM139" s="188">
        <v>1295</v>
      </c>
      <c r="GN139" s="188">
        <v>0</v>
      </c>
      <c r="GO139" s="188">
        <v>0</v>
      </c>
      <c r="GP139" s="188">
        <v>0</v>
      </c>
      <c r="GR139" s="188">
        <v>0</v>
      </c>
      <c r="GS139" s="188">
        <v>0</v>
      </c>
      <c r="GT139" s="188">
        <v>1751</v>
      </c>
      <c r="GU139" s="188">
        <v>1037</v>
      </c>
      <c r="GV139" s="188">
        <v>0</v>
      </c>
      <c r="GW139" s="188">
        <v>0</v>
      </c>
      <c r="GX139" s="188">
        <v>1398</v>
      </c>
      <c r="GY139" s="188">
        <v>0</v>
      </c>
      <c r="GZ139" s="188">
        <v>0</v>
      </c>
      <c r="HA139" s="188">
        <v>0</v>
      </c>
      <c r="HC139" s="188">
        <v>0</v>
      </c>
      <c r="HD139" s="188">
        <v>0</v>
      </c>
      <c r="HE139" s="188">
        <v>1596</v>
      </c>
      <c r="HF139" s="188">
        <v>1452</v>
      </c>
      <c r="HG139" s="188">
        <v>0</v>
      </c>
      <c r="HH139" s="188">
        <v>0</v>
      </c>
      <c r="HI139" s="188">
        <v>1417</v>
      </c>
      <c r="HJ139" s="188">
        <v>0</v>
      </c>
      <c r="HK139" s="188">
        <v>0</v>
      </c>
      <c r="HL139" s="188">
        <v>0</v>
      </c>
      <c r="HN139" s="188">
        <v>0</v>
      </c>
      <c r="HO139" s="188">
        <v>0</v>
      </c>
      <c r="HP139" s="188">
        <v>1123</v>
      </c>
      <c r="HQ139" s="188">
        <v>407</v>
      </c>
      <c r="HR139" s="188">
        <v>0</v>
      </c>
      <c r="HS139" s="188">
        <v>0</v>
      </c>
      <c r="HT139" s="188">
        <v>1731</v>
      </c>
      <c r="HU139" s="188">
        <v>0</v>
      </c>
      <c r="HV139" s="188">
        <v>0</v>
      </c>
      <c r="HW139" s="188">
        <v>0</v>
      </c>
      <c r="HY139" s="188">
        <v>0</v>
      </c>
      <c r="HZ139" s="188">
        <v>0</v>
      </c>
      <c r="IA139" s="188">
        <v>6313</v>
      </c>
      <c r="IB139" s="188">
        <v>2168</v>
      </c>
      <c r="IC139" s="188">
        <v>0</v>
      </c>
      <c r="ID139" s="188">
        <v>0</v>
      </c>
      <c r="IE139" s="188">
        <v>1428</v>
      </c>
      <c r="IF139" s="188">
        <v>0</v>
      </c>
      <c r="IG139" s="188">
        <v>0</v>
      </c>
      <c r="IH139" s="188">
        <v>0</v>
      </c>
      <c r="IJ139" s="188">
        <v>0</v>
      </c>
      <c r="IK139" s="188">
        <v>0</v>
      </c>
      <c r="IL139" s="188">
        <v>941</v>
      </c>
      <c r="IM139" s="188">
        <v>1136</v>
      </c>
      <c r="IN139" s="188">
        <v>0</v>
      </c>
      <c r="IO139" s="188">
        <v>0</v>
      </c>
      <c r="IP139" s="188">
        <v>1758</v>
      </c>
      <c r="IQ139" s="188">
        <v>0</v>
      </c>
      <c r="IR139" s="188">
        <v>0</v>
      </c>
      <c r="IS139" s="188">
        <v>0</v>
      </c>
      <c r="IU139" s="188">
        <v>0</v>
      </c>
      <c r="IV139" s="188">
        <v>0</v>
      </c>
      <c r="IW139" s="188">
        <v>6732</v>
      </c>
      <c r="IX139" s="188">
        <v>1570</v>
      </c>
      <c r="IY139" s="188">
        <v>0</v>
      </c>
      <c r="IZ139" s="188">
        <v>0</v>
      </c>
      <c r="JA139" s="188">
        <v>1405</v>
      </c>
      <c r="JB139" s="188">
        <v>0</v>
      </c>
      <c r="JC139" s="188">
        <v>0</v>
      </c>
      <c r="JD139" s="188">
        <v>0</v>
      </c>
      <c r="JF139" s="188">
        <v>0</v>
      </c>
      <c r="JG139" s="188">
        <v>0</v>
      </c>
      <c r="JH139" s="188">
        <v>6271</v>
      </c>
      <c r="JI139" s="188">
        <v>2919</v>
      </c>
      <c r="JJ139" s="188">
        <v>0</v>
      </c>
      <c r="JK139" s="188">
        <v>0</v>
      </c>
      <c r="JL139" s="188">
        <v>1112</v>
      </c>
      <c r="JM139" s="188">
        <v>0</v>
      </c>
      <c r="JN139" s="188">
        <v>0</v>
      </c>
      <c r="JO139" s="188">
        <v>0</v>
      </c>
      <c r="JQ139" s="188">
        <v>0</v>
      </c>
      <c r="JR139" s="188">
        <v>0</v>
      </c>
      <c r="JS139" s="188">
        <v>825</v>
      </c>
      <c r="JT139" s="188">
        <v>886</v>
      </c>
      <c r="JU139" s="188">
        <v>0</v>
      </c>
      <c r="JV139" s="188">
        <v>0</v>
      </c>
      <c r="JW139" s="188">
        <v>1763</v>
      </c>
      <c r="JX139" s="188">
        <v>0</v>
      </c>
      <c r="JY139" s="188">
        <v>0</v>
      </c>
      <c r="JZ139" s="188">
        <v>0</v>
      </c>
      <c r="KB139" s="188">
        <v>0</v>
      </c>
      <c r="KC139" s="188">
        <v>0</v>
      </c>
      <c r="KD139" s="188">
        <v>8372</v>
      </c>
      <c r="KE139" s="188">
        <v>1447</v>
      </c>
      <c r="KF139" s="188">
        <v>0</v>
      </c>
      <c r="KG139" s="188">
        <v>0</v>
      </c>
      <c r="KH139" s="188">
        <v>1288</v>
      </c>
      <c r="KI139" s="188">
        <v>0</v>
      </c>
      <c r="KJ139" s="188">
        <v>0</v>
      </c>
      <c r="KK139" s="188">
        <v>0</v>
      </c>
      <c r="KM139" s="188">
        <v>0</v>
      </c>
      <c r="KN139" s="188">
        <v>0</v>
      </c>
      <c r="KO139" s="188">
        <v>7128</v>
      </c>
      <c r="KP139" s="188">
        <v>1163</v>
      </c>
      <c r="KQ139" s="188">
        <v>0</v>
      </c>
      <c r="KR139" s="188">
        <v>0</v>
      </c>
      <c r="KS139" s="188">
        <v>1045</v>
      </c>
      <c r="KT139" s="188">
        <v>0</v>
      </c>
      <c r="KU139" s="188">
        <v>0</v>
      </c>
      <c r="KV139" s="188">
        <v>0</v>
      </c>
      <c r="KX139" s="188">
        <v>0</v>
      </c>
      <c r="KY139" s="188">
        <v>0</v>
      </c>
      <c r="KZ139" s="188">
        <v>1014</v>
      </c>
      <c r="LA139" s="188">
        <v>1298</v>
      </c>
      <c r="LB139" s="188">
        <v>0</v>
      </c>
      <c r="LC139" s="188">
        <v>0</v>
      </c>
      <c r="LD139" s="188">
        <v>1690</v>
      </c>
      <c r="LE139" s="188">
        <v>0</v>
      </c>
      <c r="LF139" s="188">
        <v>0</v>
      </c>
      <c r="LG139" s="188">
        <v>0</v>
      </c>
      <c r="LI139" s="188">
        <v>0</v>
      </c>
      <c r="LJ139" s="188">
        <v>0</v>
      </c>
      <c r="LK139" s="188">
        <v>6641</v>
      </c>
      <c r="LL139" s="188">
        <v>976</v>
      </c>
      <c r="LM139" s="188">
        <v>0</v>
      </c>
      <c r="LN139" s="188">
        <v>0</v>
      </c>
      <c r="LO139" s="188">
        <v>1073</v>
      </c>
      <c r="LP139" s="188">
        <v>0</v>
      </c>
      <c r="LQ139" s="188">
        <v>0</v>
      </c>
      <c r="LR139" s="188">
        <v>0</v>
      </c>
      <c r="LT139" s="188">
        <v>0</v>
      </c>
      <c r="LU139" s="188">
        <v>0</v>
      </c>
      <c r="LV139" s="188">
        <v>1056</v>
      </c>
      <c r="LW139" s="188">
        <v>1863</v>
      </c>
      <c r="LX139" s="188">
        <v>0</v>
      </c>
      <c r="LY139" s="188">
        <v>0</v>
      </c>
      <c r="LZ139" s="188">
        <v>1721</v>
      </c>
      <c r="MA139" s="188">
        <v>0</v>
      </c>
      <c r="MB139" s="188">
        <v>0</v>
      </c>
      <c r="MC139" s="188">
        <v>0</v>
      </c>
    </row>
    <row r="140" spans="2:341">
      <c r="B140" s="208">
        <f t="shared" si="44"/>
        <v>0</v>
      </c>
      <c r="C140" s="208">
        <f t="shared" si="45"/>
        <v>0</v>
      </c>
      <c r="D140" s="208">
        <f t="shared" si="46"/>
        <v>3864.6</v>
      </c>
      <c r="E140" s="208">
        <f t="shared" si="47"/>
        <v>1289.3333333333333</v>
      </c>
      <c r="F140" s="208">
        <f t="shared" si="48"/>
        <v>0</v>
      </c>
      <c r="G140" s="208">
        <f t="shared" si="49"/>
        <v>0</v>
      </c>
      <c r="H140" s="208">
        <f t="shared" si="50"/>
        <v>1353.9666666666667</v>
      </c>
      <c r="I140" s="208">
        <f t="shared" si="51"/>
        <v>0</v>
      </c>
      <c r="J140" s="208">
        <f t="shared" si="52"/>
        <v>0</v>
      </c>
      <c r="K140" s="208">
        <f t="shared" si="53"/>
        <v>0</v>
      </c>
      <c r="M140" s="188">
        <v>0</v>
      </c>
      <c r="N140" s="188">
        <v>0</v>
      </c>
      <c r="O140" s="188">
        <v>2127</v>
      </c>
      <c r="P140" s="188">
        <v>1150</v>
      </c>
      <c r="Q140" s="188">
        <v>0</v>
      </c>
      <c r="R140" s="188">
        <v>0</v>
      </c>
      <c r="S140" s="188">
        <v>1641</v>
      </c>
      <c r="T140" s="188">
        <v>0</v>
      </c>
      <c r="U140" s="188">
        <v>0</v>
      </c>
      <c r="V140" s="188">
        <v>0</v>
      </c>
      <c r="X140" s="188">
        <v>0</v>
      </c>
      <c r="Y140" s="188">
        <v>0</v>
      </c>
      <c r="Z140" s="188">
        <v>1527</v>
      </c>
      <c r="AA140" s="188">
        <v>302</v>
      </c>
      <c r="AB140" s="188">
        <v>0</v>
      </c>
      <c r="AC140" s="188">
        <v>0</v>
      </c>
      <c r="AD140" s="188">
        <v>1199</v>
      </c>
      <c r="AE140" s="188">
        <v>0</v>
      </c>
      <c r="AF140" s="188">
        <v>0</v>
      </c>
      <c r="AG140" s="188">
        <v>0</v>
      </c>
      <c r="AI140" s="188">
        <v>0</v>
      </c>
      <c r="AJ140" s="188">
        <v>0</v>
      </c>
      <c r="AK140" s="188">
        <v>7368</v>
      </c>
      <c r="AL140" s="188">
        <v>1220</v>
      </c>
      <c r="AM140" s="188">
        <v>0</v>
      </c>
      <c r="AN140" s="188">
        <v>0</v>
      </c>
      <c r="AO140" s="188">
        <v>1021</v>
      </c>
      <c r="AP140" s="188">
        <v>0</v>
      </c>
      <c r="AQ140" s="188">
        <v>0</v>
      </c>
      <c r="AR140" s="188">
        <v>0</v>
      </c>
      <c r="AT140" s="188">
        <v>0</v>
      </c>
      <c r="AU140" s="188">
        <v>0</v>
      </c>
      <c r="AV140" s="188">
        <v>1254</v>
      </c>
      <c r="AW140" s="188">
        <v>842</v>
      </c>
      <c r="AX140" s="188">
        <v>0</v>
      </c>
      <c r="AY140" s="188">
        <v>0</v>
      </c>
      <c r="AZ140" s="188">
        <v>1649</v>
      </c>
      <c r="BA140" s="188">
        <v>0</v>
      </c>
      <c r="BB140" s="188">
        <v>0</v>
      </c>
      <c r="BC140" s="188">
        <v>0</v>
      </c>
      <c r="BE140" s="188">
        <v>0</v>
      </c>
      <c r="BF140" s="188">
        <v>0</v>
      </c>
      <c r="BG140" s="188">
        <v>6175</v>
      </c>
      <c r="BH140" s="188">
        <v>2480</v>
      </c>
      <c r="BI140" s="188">
        <v>0</v>
      </c>
      <c r="BJ140" s="188">
        <v>0</v>
      </c>
      <c r="BK140" s="188">
        <v>1399</v>
      </c>
      <c r="BL140" s="188">
        <v>0</v>
      </c>
      <c r="BM140" s="188">
        <v>0</v>
      </c>
      <c r="BN140" s="188">
        <v>0</v>
      </c>
      <c r="BP140" s="188">
        <v>0</v>
      </c>
      <c r="BQ140" s="188">
        <v>0</v>
      </c>
      <c r="BR140" s="188">
        <v>963</v>
      </c>
      <c r="BS140" s="188">
        <v>623</v>
      </c>
      <c r="BT140" s="188">
        <v>0</v>
      </c>
      <c r="BU140" s="188">
        <v>0</v>
      </c>
      <c r="BV140" s="188">
        <v>1691</v>
      </c>
      <c r="BW140" s="188">
        <v>0</v>
      </c>
      <c r="BX140" s="188">
        <v>0</v>
      </c>
      <c r="BY140" s="188">
        <v>0</v>
      </c>
      <c r="CA140" s="188">
        <v>0</v>
      </c>
      <c r="CB140" s="188">
        <v>0</v>
      </c>
      <c r="CC140" s="188">
        <v>8014</v>
      </c>
      <c r="CD140" s="188">
        <v>1505</v>
      </c>
      <c r="CE140" s="188">
        <v>0</v>
      </c>
      <c r="CF140" s="188">
        <v>0</v>
      </c>
      <c r="CG140" s="188">
        <v>1094</v>
      </c>
      <c r="CH140" s="188">
        <v>0</v>
      </c>
      <c r="CI140" s="188">
        <v>0</v>
      </c>
      <c r="CJ140" s="188">
        <v>0</v>
      </c>
      <c r="CL140" s="188">
        <v>0</v>
      </c>
      <c r="CM140" s="188">
        <v>0</v>
      </c>
      <c r="CN140" s="188">
        <v>6588</v>
      </c>
      <c r="CO140" s="188">
        <v>2150</v>
      </c>
      <c r="CP140" s="188">
        <v>0</v>
      </c>
      <c r="CQ140" s="188">
        <v>0</v>
      </c>
      <c r="CR140" s="188">
        <v>1118</v>
      </c>
      <c r="CS140" s="188">
        <v>0</v>
      </c>
      <c r="CT140" s="188">
        <v>0</v>
      </c>
      <c r="CU140" s="188">
        <v>0</v>
      </c>
      <c r="CW140" s="188">
        <v>0</v>
      </c>
      <c r="CX140" s="188">
        <v>0</v>
      </c>
      <c r="CY140" s="188">
        <v>1976</v>
      </c>
      <c r="CZ140" s="188">
        <v>1454</v>
      </c>
      <c r="DA140" s="188">
        <v>0</v>
      </c>
      <c r="DB140" s="188">
        <v>0</v>
      </c>
      <c r="DC140" s="188">
        <v>1503</v>
      </c>
      <c r="DD140" s="188">
        <v>0</v>
      </c>
      <c r="DE140" s="188">
        <v>0</v>
      </c>
      <c r="DF140" s="188">
        <v>0</v>
      </c>
      <c r="DH140" s="188">
        <v>0</v>
      </c>
      <c r="DI140" s="188">
        <v>0</v>
      </c>
      <c r="DJ140" s="188">
        <v>2215</v>
      </c>
      <c r="DK140" s="188">
        <v>993</v>
      </c>
      <c r="DL140" s="188">
        <v>0</v>
      </c>
      <c r="DM140" s="188">
        <v>0</v>
      </c>
      <c r="DN140" s="188">
        <f t="shared" si="54"/>
        <v>0</v>
      </c>
      <c r="DO140" s="188">
        <v>0</v>
      </c>
      <c r="DP140" s="188">
        <v>0</v>
      </c>
      <c r="DQ140" s="188">
        <v>0</v>
      </c>
      <c r="DS140" s="188">
        <v>0</v>
      </c>
      <c r="DT140" s="188">
        <v>0</v>
      </c>
      <c r="DU140" s="188">
        <v>1258</v>
      </c>
      <c r="DV140" s="188">
        <v>829</v>
      </c>
      <c r="DW140" s="188">
        <v>0</v>
      </c>
      <c r="DX140" s="188">
        <v>0</v>
      </c>
      <c r="DY140" s="188">
        <v>1295</v>
      </c>
      <c r="DZ140" s="188">
        <v>0</v>
      </c>
      <c r="EA140" s="188">
        <v>0</v>
      </c>
      <c r="EB140" s="188">
        <v>0</v>
      </c>
      <c r="ED140" s="188">
        <v>0</v>
      </c>
      <c r="EE140" s="188">
        <v>0</v>
      </c>
      <c r="EF140" s="188">
        <v>1212</v>
      </c>
      <c r="EG140" s="188">
        <v>441</v>
      </c>
      <c r="EH140" s="188">
        <v>0</v>
      </c>
      <c r="EI140" s="188">
        <v>0</v>
      </c>
      <c r="EJ140" s="188">
        <v>1761</v>
      </c>
      <c r="EK140" s="188">
        <v>0</v>
      </c>
      <c r="EL140" s="188">
        <v>0</v>
      </c>
      <c r="EM140" s="188">
        <v>0</v>
      </c>
      <c r="EO140" s="188">
        <v>0</v>
      </c>
      <c r="EP140" s="188">
        <v>0</v>
      </c>
      <c r="EQ140" s="188">
        <v>5199</v>
      </c>
      <c r="ER140" s="188">
        <v>1079</v>
      </c>
      <c r="ES140" s="188">
        <v>0</v>
      </c>
      <c r="ET140" s="188">
        <v>0</v>
      </c>
      <c r="EU140" s="188">
        <v>1398</v>
      </c>
      <c r="EV140" s="188">
        <v>0</v>
      </c>
      <c r="EW140" s="188">
        <v>0</v>
      </c>
      <c r="EX140" s="188">
        <v>0</v>
      </c>
      <c r="EZ140" s="188">
        <v>0</v>
      </c>
      <c r="FA140" s="188">
        <v>0</v>
      </c>
      <c r="FB140" s="188">
        <v>4931</v>
      </c>
      <c r="FC140" s="188">
        <v>1713</v>
      </c>
      <c r="FD140" s="188">
        <v>0</v>
      </c>
      <c r="FE140" s="188">
        <v>0</v>
      </c>
      <c r="FF140" s="188">
        <v>1071</v>
      </c>
      <c r="FG140" s="188">
        <v>0</v>
      </c>
      <c r="FH140" s="188">
        <v>0</v>
      </c>
      <c r="FI140" s="188">
        <v>0</v>
      </c>
      <c r="FK140" s="188">
        <v>0</v>
      </c>
      <c r="FL140" s="188">
        <v>0</v>
      </c>
      <c r="FM140" s="188">
        <v>6078</v>
      </c>
      <c r="FN140" s="188">
        <v>1865</v>
      </c>
      <c r="FO140" s="188">
        <v>0</v>
      </c>
      <c r="FP140" s="188">
        <v>0</v>
      </c>
      <c r="FQ140" s="188">
        <v>1131</v>
      </c>
      <c r="FR140" s="188">
        <v>0</v>
      </c>
      <c r="FS140" s="188">
        <v>0</v>
      </c>
      <c r="FT140" s="188">
        <v>0</v>
      </c>
      <c r="FV140" s="188">
        <v>0</v>
      </c>
      <c r="FW140" s="188">
        <v>0</v>
      </c>
      <c r="FX140" s="188">
        <v>1865</v>
      </c>
      <c r="FY140" s="188">
        <v>1525</v>
      </c>
      <c r="FZ140" s="188">
        <v>0</v>
      </c>
      <c r="GA140" s="188">
        <v>0</v>
      </c>
      <c r="GB140" s="188">
        <v>1524</v>
      </c>
      <c r="GC140" s="188">
        <v>0</v>
      </c>
      <c r="GD140" s="188">
        <v>0</v>
      </c>
      <c r="GE140" s="188">
        <v>0</v>
      </c>
      <c r="GG140" s="188">
        <v>0</v>
      </c>
      <c r="GH140" s="188">
        <v>0</v>
      </c>
      <c r="GI140" s="188">
        <v>7384</v>
      </c>
      <c r="GJ140" s="188">
        <v>1074</v>
      </c>
      <c r="GK140" s="188">
        <v>0</v>
      </c>
      <c r="GL140" s="188">
        <v>0</v>
      </c>
      <c r="GM140" s="188">
        <v>1295</v>
      </c>
      <c r="GN140" s="188">
        <v>0</v>
      </c>
      <c r="GO140" s="188">
        <v>0</v>
      </c>
      <c r="GP140" s="188">
        <v>0</v>
      </c>
      <c r="GR140" s="188">
        <v>0</v>
      </c>
      <c r="GS140" s="188">
        <v>0</v>
      </c>
      <c r="GT140" s="188">
        <v>1745</v>
      </c>
      <c r="GU140" s="188">
        <v>928</v>
      </c>
      <c r="GV140" s="188">
        <v>0</v>
      </c>
      <c r="GW140" s="188">
        <v>0</v>
      </c>
      <c r="GX140" s="188">
        <v>1398</v>
      </c>
      <c r="GY140" s="188">
        <v>0</v>
      </c>
      <c r="GZ140" s="188">
        <v>0</v>
      </c>
      <c r="HA140" s="188">
        <v>0</v>
      </c>
      <c r="HC140" s="188">
        <v>0</v>
      </c>
      <c r="HD140" s="188">
        <v>0</v>
      </c>
      <c r="HE140" s="188">
        <v>1594</v>
      </c>
      <c r="HF140" s="188">
        <v>1398</v>
      </c>
      <c r="HG140" s="188">
        <v>0</v>
      </c>
      <c r="HH140" s="188">
        <v>0</v>
      </c>
      <c r="HI140" s="188">
        <v>1416</v>
      </c>
      <c r="HJ140" s="188">
        <v>0</v>
      </c>
      <c r="HK140" s="188">
        <v>0</v>
      </c>
      <c r="HL140" s="188">
        <v>0</v>
      </c>
      <c r="HN140" s="188">
        <v>0</v>
      </c>
      <c r="HO140" s="188">
        <v>0</v>
      </c>
      <c r="HP140" s="188">
        <v>1129</v>
      </c>
      <c r="HQ140" s="188">
        <v>427</v>
      </c>
      <c r="HR140" s="188">
        <v>0</v>
      </c>
      <c r="HS140" s="188">
        <v>0</v>
      </c>
      <c r="HT140" s="188">
        <v>1731</v>
      </c>
      <c r="HU140" s="188">
        <v>0</v>
      </c>
      <c r="HV140" s="188">
        <v>0</v>
      </c>
      <c r="HW140" s="188">
        <v>0</v>
      </c>
      <c r="HY140" s="188">
        <v>0</v>
      </c>
      <c r="HZ140" s="188">
        <v>0</v>
      </c>
      <c r="IA140" s="188">
        <v>6360</v>
      </c>
      <c r="IB140" s="188">
        <v>1991</v>
      </c>
      <c r="IC140" s="188">
        <v>0</v>
      </c>
      <c r="ID140" s="188">
        <v>0</v>
      </c>
      <c r="IE140" s="188">
        <v>1428</v>
      </c>
      <c r="IF140" s="188">
        <v>0</v>
      </c>
      <c r="IG140" s="188">
        <v>0</v>
      </c>
      <c r="IH140" s="188">
        <v>0</v>
      </c>
      <c r="IJ140" s="188">
        <v>0</v>
      </c>
      <c r="IK140" s="188">
        <v>0</v>
      </c>
      <c r="IL140" s="188">
        <v>974</v>
      </c>
      <c r="IM140" s="188">
        <v>1050</v>
      </c>
      <c r="IN140" s="188">
        <v>0</v>
      </c>
      <c r="IO140" s="188">
        <v>0</v>
      </c>
      <c r="IP140" s="188">
        <v>1758</v>
      </c>
      <c r="IQ140" s="188">
        <v>0</v>
      </c>
      <c r="IR140" s="188">
        <v>0</v>
      </c>
      <c r="IS140" s="188">
        <v>0</v>
      </c>
      <c r="IU140" s="188">
        <v>0</v>
      </c>
      <c r="IV140" s="188">
        <v>0</v>
      </c>
      <c r="IW140" s="188">
        <v>6728</v>
      </c>
      <c r="IX140" s="188">
        <v>1505</v>
      </c>
      <c r="IY140" s="188">
        <v>0</v>
      </c>
      <c r="IZ140" s="188">
        <v>0</v>
      </c>
      <c r="JA140" s="188">
        <v>1405</v>
      </c>
      <c r="JB140" s="188">
        <v>0</v>
      </c>
      <c r="JC140" s="188">
        <v>0</v>
      </c>
      <c r="JD140" s="188">
        <v>0</v>
      </c>
      <c r="JF140" s="188">
        <v>0</v>
      </c>
      <c r="JG140" s="188">
        <v>0</v>
      </c>
      <c r="JH140" s="188">
        <v>6293</v>
      </c>
      <c r="JI140" s="188">
        <v>2796</v>
      </c>
      <c r="JJ140" s="188">
        <v>0</v>
      </c>
      <c r="JK140" s="188">
        <v>0</v>
      </c>
      <c r="JL140" s="188">
        <v>1112</v>
      </c>
      <c r="JM140" s="188">
        <v>0</v>
      </c>
      <c r="JN140" s="188">
        <v>0</v>
      </c>
      <c r="JO140" s="188">
        <v>0</v>
      </c>
      <c r="JQ140" s="188">
        <v>0</v>
      </c>
      <c r="JR140" s="188">
        <v>0</v>
      </c>
      <c r="JS140" s="188">
        <v>827</v>
      </c>
      <c r="JT140" s="188">
        <v>801</v>
      </c>
      <c r="JU140" s="188">
        <v>0</v>
      </c>
      <c r="JV140" s="188">
        <v>0</v>
      </c>
      <c r="JW140" s="188">
        <v>1763</v>
      </c>
      <c r="JX140" s="188">
        <v>0</v>
      </c>
      <c r="JY140" s="188">
        <v>0</v>
      </c>
      <c r="JZ140" s="188">
        <v>0</v>
      </c>
      <c r="KB140" s="188">
        <v>0</v>
      </c>
      <c r="KC140" s="188">
        <v>0</v>
      </c>
      <c r="KD140" s="188">
        <v>8370</v>
      </c>
      <c r="KE140" s="188">
        <v>1402</v>
      </c>
      <c r="KF140" s="188">
        <v>0</v>
      </c>
      <c r="KG140" s="188">
        <v>0</v>
      </c>
      <c r="KH140" s="188">
        <v>1288</v>
      </c>
      <c r="KI140" s="188">
        <v>0</v>
      </c>
      <c r="KJ140" s="188">
        <v>0</v>
      </c>
      <c r="KK140" s="188">
        <v>0</v>
      </c>
      <c r="KM140" s="188">
        <v>0</v>
      </c>
      <c r="KN140" s="188">
        <v>0</v>
      </c>
      <c r="KO140" s="188">
        <v>7063</v>
      </c>
      <c r="KP140" s="188">
        <v>1108</v>
      </c>
      <c r="KQ140" s="188">
        <v>0</v>
      </c>
      <c r="KR140" s="188">
        <v>0</v>
      </c>
      <c r="KS140" s="188">
        <v>1045</v>
      </c>
      <c r="KT140" s="188">
        <v>0</v>
      </c>
      <c r="KU140" s="188">
        <v>0</v>
      </c>
      <c r="KV140" s="188">
        <v>0</v>
      </c>
      <c r="KX140" s="188">
        <v>0</v>
      </c>
      <c r="KY140" s="188">
        <v>0</v>
      </c>
      <c r="KZ140" s="188">
        <v>1017</v>
      </c>
      <c r="LA140" s="188">
        <v>1276</v>
      </c>
      <c r="LB140" s="188">
        <v>0</v>
      </c>
      <c r="LC140" s="188">
        <v>0</v>
      </c>
      <c r="LD140" s="188">
        <v>1690</v>
      </c>
      <c r="LE140" s="188">
        <v>0</v>
      </c>
      <c r="LF140" s="188">
        <v>0</v>
      </c>
      <c r="LG140" s="188">
        <v>0</v>
      </c>
      <c r="LI140" s="188">
        <v>0</v>
      </c>
      <c r="LJ140" s="188">
        <v>0</v>
      </c>
      <c r="LK140" s="188">
        <v>6626</v>
      </c>
      <c r="LL140" s="188">
        <v>1000</v>
      </c>
      <c r="LM140" s="188">
        <v>0</v>
      </c>
      <c r="LN140" s="188">
        <v>0</v>
      </c>
      <c r="LO140" s="188">
        <v>1073</v>
      </c>
      <c r="LP140" s="188">
        <v>0</v>
      </c>
      <c r="LQ140" s="188">
        <v>0</v>
      </c>
      <c r="LR140" s="188">
        <v>0</v>
      </c>
      <c r="LT140" s="188">
        <v>0</v>
      </c>
      <c r="LU140" s="188">
        <v>0</v>
      </c>
      <c r="LV140" s="188">
        <v>1078</v>
      </c>
      <c r="LW140" s="188">
        <v>1753</v>
      </c>
      <c r="LX140" s="188">
        <v>0</v>
      </c>
      <c r="LY140" s="188">
        <v>0</v>
      </c>
      <c r="LZ140" s="188">
        <v>1722</v>
      </c>
      <c r="MA140" s="188">
        <v>0</v>
      </c>
      <c r="MB140" s="188">
        <v>0</v>
      </c>
      <c r="MC140" s="188">
        <v>0</v>
      </c>
    </row>
    <row r="141" spans="2:341">
      <c r="B141" s="208">
        <f t="shared" si="44"/>
        <v>0</v>
      </c>
      <c r="C141" s="208">
        <f t="shared" si="45"/>
        <v>0</v>
      </c>
      <c r="D141" s="208">
        <f t="shared" si="46"/>
        <v>3834.1666666666665</v>
      </c>
      <c r="E141" s="208">
        <f t="shared" si="47"/>
        <v>1230.7666666666667</v>
      </c>
      <c r="F141" s="208">
        <f t="shared" si="48"/>
        <v>0</v>
      </c>
      <c r="G141" s="208">
        <f t="shared" si="49"/>
        <v>0</v>
      </c>
      <c r="H141" s="208">
        <f t="shared" si="50"/>
        <v>1353.7</v>
      </c>
      <c r="I141" s="208">
        <f t="shared" si="51"/>
        <v>0</v>
      </c>
      <c r="J141" s="208">
        <f t="shared" si="52"/>
        <v>0</v>
      </c>
      <c r="K141" s="208">
        <f t="shared" si="53"/>
        <v>0</v>
      </c>
      <c r="M141" s="188">
        <v>0</v>
      </c>
      <c r="N141" s="188">
        <v>0</v>
      </c>
      <c r="O141" s="188">
        <v>1986</v>
      </c>
      <c r="P141" s="188">
        <v>1070</v>
      </c>
      <c r="Q141" s="188">
        <v>0</v>
      </c>
      <c r="R141" s="188">
        <v>0</v>
      </c>
      <c r="S141" s="188">
        <v>1643</v>
      </c>
      <c r="T141" s="188">
        <v>0</v>
      </c>
      <c r="U141" s="188">
        <v>0</v>
      </c>
      <c r="V141" s="188">
        <v>0</v>
      </c>
      <c r="X141" s="188">
        <v>0</v>
      </c>
      <c r="Y141" s="188">
        <v>0</v>
      </c>
      <c r="Z141" s="188">
        <v>1466</v>
      </c>
      <c r="AA141" s="188">
        <v>281</v>
      </c>
      <c r="AB141" s="188">
        <v>0</v>
      </c>
      <c r="AC141" s="188">
        <v>0</v>
      </c>
      <c r="AD141" s="188">
        <v>1199</v>
      </c>
      <c r="AE141" s="188">
        <v>0</v>
      </c>
      <c r="AF141" s="188">
        <v>0</v>
      </c>
      <c r="AG141" s="188">
        <v>0</v>
      </c>
      <c r="AI141" s="188">
        <v>0</v>
      </c>
      <c r="AJ141" s="188">
        <v>0</v>
      </c>
      <c r="AK141" s="188">
        <v>7176</v>
      </c>
      <c r="AL141" s="188">
        <v>1156</v>
      </c>
      <c r="AM141" s="188">
        <v>0</v>
      </c>
      <c r="AN141" s="188">
        <v>0</v>
      </c>
      <c r="AO141" s="188">
        <v>1021</v>
      </c>
      <c r="AP141" s="188">
        <v>0</v>
      </c>
      <c r="AQ141" s="188">
        <v>0</v>
      </c>
      <c r="AR141" s="188">
        <v>0</v>
      </c>
      <c r="AT141" s="188">
        <v>0</v>
      </c>
      <c r="AU141" s="188">
        <v>0</v>
      </c>
      <c r="AV141" s="188">
        <v>1253</v>
      </c>
      <c r="AW141" s="188">
        <v>799</v>
      </c>
      <c r="AX141" s="188">
        <v>0</v>
      </c>
      <c r="AY141" s="188">
        <v>0</v>
      </c>
      <c r="AZ141" s="188">
        <v>1648</v>
      </c>
      <c r="BA141" s="188">
        <v>0</v>
      </c>
      <c r="BB141" s="188">
        <v>0</v>
      </c>
      <c r="BC141" s="188">
        <v>0</v>
      </c>
      <c r="BE141" s="188">
        <v>0</v>
      </c>
      <c r="BF141" s="188">
        <v>0</v>
      </c>
      <c r="BG141" s="188">
        <v>6158</v>
      </c>
      <c r="BH141" s="188">
        <v>2402</v>
      </c>
      <c r="BI141" s="188">
        <v>0</v>
      </c>
      <c r="BJ141" s="188">
        <v>0</v>
      </c>
      <c r="BK141" s="188">
        <v>1399</v>
      </c>
      <c r="BL141" s="188">
        <v>0</v>
      </c>
      <c r="BM141" s="188">
        <v>0</v>
      </c>
      <c r="BN141" s="188">
        <v>0</v>
      </c>
      <c r="BP141" s="188">
        <v>0</v>
      </c>
      <c r="BQ141" s="188">
        <v>0</v>
      </c>
      <c r="BR141" s="188">
        <v>964</v>
      </c>
      <c r="BS141" s="188">
        <v>583</v>
      </c>
      <c r="BT141" s="188">
        <v>0</v>
      </c>
      <c r="BU141" s="188">
        <v>0</v>
      </c>
      <c r="BV141" s="188">
        <v>1692</v>
      </c>
      <c r="BW141" s="188">
        <v>0</v>
      </c>
      <c r="BX141" s="188">
        <v>0</v>
      </c>
      <c r="BY141" s="188">
        <v>0</v>
      </c>
      <c r="CA141" s="188">
        <v>0</v>
      </c>
      <c r="CB141" s="188">
        <v>0</v>
      </c>
      <c r="CC141" s="188">
        <v>7963</v>
      </c>
      <c r="CD141" s="188">
        <v>1448</v>
      </c>
      <c r="CE141" s="188">
        <v>0</v>
      </c>
      <c r="CF141" s="188">
        <v>0</v>
      </c>
      <c r="CG141" s="188">
        <v>1094</v>
      </c>
      <c r="CH141" s="188">
        <v>0</v>
      </c>
      <c r="CI141" s="188">
        <v>0</v>
      </c>
      <c r="CJ141" s="188">
        <v>0</v>
      </c>
      <c r="CL141" s="188">
        <v>0</v>
      </c>
      <c r="CM141" s="188">
        <v>0</v>
      </c>
      <c r="CN141" s="188">
        <v>6552</v>
      </c>
      <c r="CO141" s="188">
        <v>2062</v>
      </c>
      <c r="CP141" s="188">
        <v>0</v>
      </c>
      <c r="CQ141" s="188">
        <v>0</v>
      </c>
      <c r="CR141" s="188">
        <v>1118</v>
      </c>
      <c r="CS141" s="188">
        <v>0</v>
      </c>
      <c r="CT141" s="188">
        <v>0</v>
      </c>
      <c r="CU141" s="188">
        <v>0</v>
      </c>
      <c r="CW141" s="188">
        <v>0</v>
      </c>
      <c r="CX141" s="188">
        <v>0</v>
      </c>
      <c r="CY141" s="188">
        <v>1946</v>
      </c>
      <c r="CZ141" s="188">
        <v>1373</v>
      </c>
      <c r="DA141" s="188">
        <v>0</v>
      </c>
      <c r="DB141" s="188">
        <v>0</v>
      </c>
      <c r="DC141" s="188">
        <v>1499</v>
      </c>
      <c r="DD141" s="188">
        <v>0</v>
      </c>
      <c r="DE141" s="188">
        <v>0</v>
      </c>
      <c r="DF141" s="188">
        <v>0</v>
      </c>
      <c r="DH141" s="188">
        <v>0</v>
      </c>
      <c r="DI141" s="188">
        <v>0</v>
      </c>
      <c r="DJ141" s="188">
        <v>2225</v>
      </c>
      <c r="DK141" s="188">
        <v>925</v>
      </c>
      <c r="DL141" s="188">
        <v>0</v>
      </c>
      <c r="DM141" s="188">
        <v>0</v>
      </c>
      <c r="DN141" s="188">
        <f t="shared" si="54"/>
        <v>0</v>
      </c>
      <c r="DO141" s="188">
        <v>0</v>
      </c>
      <c r="DP141" s="188">
        <v>0</v>
      </c>
      <c r="DQ141" s="188">
        <v>0</v>
      </c>
      <c r="DS141" s="188">
        <v>0</v>
      </c>
      <c r="DT141" s="188">
        <v>0</v>
      </c>
      <c r="DU141" s="188">
        <v>1276</v>
      </c>
      <c r="DV141" s="188">
        <v>756</v>
      </c>
      <c r="DW141" s="188">
        <v>0</v>
      </c>
      <c r="DX141" s="188">
        <v>0</v>
      </c>
      <c r="DY141" s="188">
        <v>1295</v>
      </c>
      <c r="DZ141" s="188">
        <v>0</v>
      </c>
      <c r="EA141" s="188">
        <v>0</v>
      </c>
      <c r="EB141" s="188">
        <v>0</v>
      </c>
      <c r="ED141" s="188">
        <v>0</v>
      </c>
      <c r="EE141" s="188">
        <v>0</v>
      </c>
      <c r="EF141" s="188">
        <v>1196</v>
      </c>
      <c r="EG141" s="188">
        <v>376</v>
      </c>
      <c r="EH141" s="188">
        <v>0</v>
      </c>
      <c r="EI141" s="188">
        <v>0</v>
      </c>
      <c r="EJ141" s="188">
        <v>1762</v>
      </c>
      <c r="EK141" s="188">
        <v>0</v>
      </c>
      <c r="EL141" s="188">
        <v>0</v>
      </c>
      <c r="EM141" s="188">
        <v>0</v>
      </c>
      <c r="EO141" s="188">
        <v>0</v>
      </c>
      <c r="EP141" s="188">
        <v>0</v>
      </c>
      <c r="EQ141" s="188">
        <v>5166</v>
      </c>
      <c r="ER141" s="188">
        <v>1056</v>
      </c>
      <c r="ES141" s="188">
        <v>0</v>
      </c>
      <c r="ET141" s="188">
        <v>0</v>
      </c>
      <c r="EU141" s="188">
        <v>1398</v>
      </c>
      <c r="EV141" s="188">
        <v>0</v>
      </c>
      <c r="EW141" s="188">
        <v>0</v>
      </c>
      <c r="EX141" s="188">
        <v>0</v>
      </c>
      <c r="EZ141" s="188">
        <v>0</v>
      </c>
      <c r="FA141" s="188">
        <v>0</v>
      </c>
      <c r="FB141" s="188">
        <v>4838</v>
      </c>
      <c r="FC141" s="188">
        <v>1698</v>
      </c>
      <c r="FD141" s="188">
        <v>0</v>
      </c>
      <c r="FE141" s="188">
        <v>0</v>
      </c>
      <c r="FF141" s="188">
        <v>1071</v>
      </c>
      <c r="FG141" s="188">
        <v>0</v>
      </c>
      <c r="FH141" s="188">
        <v>0</v>
      </c>
      <c r="FI141" s="188">
        <v>0</v>
      </c>
      <c r="FK141" s="188">
        <v>0</v>
      </c>
      <c r="FL141" s="188">
        <v>0</v>
      </c>
      <c r="FM141" s="188">
        <v>5974</v>
      </c>
      <c r="FN141" s="188">
        <v>1773</v>
      </c>
      <c r="FO141" s="188">
        <v>0</v>
      </c>
      <c r="FP141" s="188">
        <v>0</v>
      </c>
      <c r="FQ141" s="188">
        <v>1131</v>
      </c>
      <c r="FR141" s="188">
        <v>0</v>
      </c>
      <c r="FS141" s="188">
        <v>0</v>
      </c>
      <c r="FT141" s="188">
        <v>0</v>
      </c>
      <c r="FV141" s="188">
        <v>0</v>
      </c>
      <c r="FW141" s="188">
        <v>0</v>
      </c>
      <c r="FX141" s="188">
        <v>1857</v>
      </c>
      <c r="FY141" s="188">
        <v>1444</v>
      </c>
      <c r="FZ141" s="188">
        <v>0</v>
      </c>
      <c r="GA141" s="188">
        <v>0</v>
      </c>
      <c r="GB141" s="188">
        <v>1524</v>
      </c>
      <c r="GC141" s="188">
        <v>0</v>
      </c>
      <c r="GD141" s="188">
        <v>0</v>
      </c>
      <c r="GE141" s="188">
        <v>0</v>
      </c>
      <c r="GG141" s="188">
        <v>0</v>
      </c>
      <c r="GH141" s="188">
        <v>0</v>
      </c>
      <c r="GI141" s="188">
        <v>7376</v>
      </c>
      <c r="GJ141" s="188">
        <v>1084</v>
      </c>
      <c r="GK141" s="188">
        <v>0</v>
      </c>
      <c r="GL141" s="188">
        <v>0</v>
      </c>
      <c r="GM141" s="188">
        <v>1295</v>
      </c>
      <c r="GN141" s="188">
        <v>0</v>
      </c>
      <c r="GO141" s="188">
        <v>0</v>
      </c>
      <c r="GP141" s="188">
        <v>0</v>
      </c>
      <c r="GR141" s="188">
        <v>0</v>
      </c>
      <c r="GS141" s="188">
        <v>0</v>
      </c>
      <c r="GT141" s="188">
        <v>1691</v>
      </c>
      <c r="GU141" s="188">
        <v>891</v>
      </c>
      <c r="GV141" s="188">
        <v>0</v>
      </c>
      <c r="GW141" s="188">
        <v>0</v>
      </c>
      <c r="GX141" s="188">
        <v>1398</v>
      </c>
      <c r="GY141" s="188">
        <v>0</v>
      </c>
      <c r="GZ141" s="188">
        <v>0</v>
      </c>
      <c r="HA141" s="188">
        <v>0</v>
      </c>
      <c r="HC141" s="188">
        <v>0</v>
      </c>
      <c r="HD141" s="188">
        <v>0</v>
      </c>
      <c r="HE141" s="188">
        <v>1568</v>
      </c>
      <c r="HF141" s="188">
        <v>1353</v>
      </c>
      <c r="HG141" s="188">
        <v>0</v>
      </c>
      <c r="HH141" s="188">
        <v>0</v>
      </c>
      <c r="HI141" s="188">
        <v>1413</v>
      </c>
      <c r="HJ141" s="188">
        <v>0</v>
      </c>
      <c r="HK141" s="188">
        <v>0</v>
      </c>
      <c r="HL141" s="188">
        <v>0</v>
      </c>
      <c r="HN141" s="188">
        <v>0</v>
      </c>
      <c r="HO141" s="188">
        <v>0</v>
      </c>
      <c r="HP141" s="188">
        <v>1146</v>
      </c>
      <c r="HQ141" s="188">
        <v>437</v>
      </c>
      <c r="HR141" s="188">
        <v>0</v>
      </c>
      <c r="HS141" s="188">
        <v>0</v>
      </c>
      <c r="HT141" s="188">
        <v>1732</v>
      </c>
      <c r="HU141" s="188">
        <v>0</v>
      </c>
      <c r="HV141" s="188">
        <v>0</v>
      </c>
      <c r="HW141" s="188">
        <v>0</v>
      </c>
      <c r="HY141" s="188">
        <v>0</v>
      </c>
      <c r="HZ141" s="188">
        <v>0</v>
      </c>
      <c r="IA141" s="188">
        <v>6419</v>
      </c>
      <c r="IB141" s="188">
        <v>1869</v>
      </c>
      <c r="IC141" s="188">
        <v>0</v>
      </c>
      <c r="ID141" s="188">
        <v>0</v>
      </c>
      <c r="IE141" s="188">
        <v>1428</v>
      </c>
      <c r="IF141" s="188">
        <v>0</v>
      </c>
      <c r="IG141" s="188">
        <v>0</v>
      </c>
      <c r="IH141" s="188">
        <v>0</v>
      </c>
      <c r="IJ141" s="188">
        <v>0</v>
      </c>
      <c r="IK141" s="188">
        <v>0</v>
      </c>
      <c r="IL141" s="188">
        <v>987</v>
      </c>
      <c r="IM141" s="188">
        <v>895</v>
      </c>
      <c r="IN141" s="188">
        <v>0</v>
      </c>
      <c r="IO141" s="188">
        <v>0</v>
      </c>
      <c r="IP141" s="188">
        <v>1758</v>
      </c>
      <c r="IQ141" s="188">
        <v>0</v>
      </c>
      <c r="IR141" s="188">
        <v>0</v>
      </c>
      <c r="IS141" s="188">
        <v>0</v>
      </c>
      <c r="IU141" s="188">
        <v>0</v>
      </c>
      <c r="IV141" s="188">
        <v>0</v>
      </c>
      <c r="IW141" s="188">
        <v>6731</v>
      </c>
      <c r="IX141" s="188">
        <v>1484</v>
      </c>
      <c r="IY141" s="188">
        <v>0</v>
      </c>
      <c r="IZ141" s="188">
        <v>0</v>
      </c>
      <c r="JA141" s="188">
        <v>1405</v>
      </c>
      <c r="JB141" s="188">
        <v>0</v>
      </c>
      <c r="JC141" s="188">
        <v>0</v>
      </c>
      <c r="JD141" s="188">
        <v>0</v>
      </c>
      <c r="JF141" s="188">
        <v>0</v>
      </c>
      <c r="JG141" s="188">
        <v>0</v>
      </c>
      <c r="JH141" s="188">
        <v>6234</v>
      </c>
      <c r="JI141" s="188">
        <v>2731</v>
      </c>
      <c r="JJ141" s="188">
        <v>0</v>
      </c>
      <c r="JK141" s="188">
        <v>0</v>
      </c>
      <c r="JL141" s="188">
        <v>1112</v>
      </c>
      <c r="JM141" s="188">
        <v>0</v>
      </c>
      <c r="JN141" s="188">
        <v>0</v>
      </c>
      <c r="JO141" s="188">
        <v>0</v>
      </c>
      <c r="JQ141" s="188">
        <v>0</v>
      </c>
      <c r="JR141" s="188">
        <v>0</v>
      </c>
      <c r="JS141" s="188">
        <v>830</v>
      </c>
      <c r="JT141" s="188">
        <v>732</v>
      </c>
      <c r="JU141" s="188">
        <v>0</v>
      </c>
      <c r="JV141" s="188">
        <v>0</v>
      </c>
      <c r="JW141" s="188">
        <v>1763</v>
      </c>
      <c r="JX141" s="188">
        <v>0</v>
      </c>
      <c r="JY141" s="188">
        <v>0</v>
      </c>
      <c r="JZ141" s="188">
        <v>0</v>
      </c>
      <c r="KB141" s="188">
        <v>0</v>
      </c>
      <c r="KC141" s="188">
        <v>0</v>
      </c>
      <c r="KD141" s="188">
        <v>8299</v>
      </c>
      <c r="KE141" s="188">
        <v>1326</v>
      </c>
      <c r="KF141" s="188">
        <v>0</v>
      </c>
      <c r="KG141" s="188">
        <v>0</v>
      </c>
      <c r="KH141" s="188">
        <v>1288</v>
      </c>
      <c r="KI141" s="188">
        <v>0</v>
      </c>
      <c r="KJ141" s="188">
        <v>0</v>
      </c>
      <c r="KK141" s="188">
        <v>0</v>
      </c>
      <c r="KM141" s="188">
        <v>0</v>
      </c>
      <c r="KN141" s="188">
        <v>0</v>
      </c>
      <c r="KO141" s="188">
        <v>7049</v>
      </c>
      <c r="KP141" s="188">
        <v>1083</v>
      </c>
      <c r="KQ141" s="188">
        <v>0</v>
      </c>
      <c r="KR141" s="188">
        <v>0</v>
      </c>
      <c r="KS141" s="188">
        <v>1045</v>
      </c>
      <c r="KT141" s="188">
        <v>0</v>
      </c>
      <c r="KU141" s="188">
        <v>0</v>
      </c>
      <c r="KV141" s="188">
        <v>0</v>
      </c>
      <c r="KX141" s="188">
        <v>0</v>
      </c>
      <c r="KY141" s="188">
        <v>0</v>
      </c>
      <c r="KZ141" s="188">
        <v>999</v>
      </c>
      <c r="LA141" s="188">
        <v>1237</v>
      </c>
      <c r="LB141" s="188">
        <v>0</v>
      </c>
      <c r="LC141" s="188">
        <v>0</v>
      </c>
      <c r="LD141" s="188">
        <v>1690</v>
      </c>
      <c r="LE141" s="188">
        <v>0</v>
      </c>
      <c r="LF141" s="188">
        <v>0</v>
      </c>
      <c r="LG141" s="188">
        <v>0</v>
      </c>
      <c r="LI141" s="188">
        <v>0</v>
      </c>
      <c r="LJ141" s="188">
        <v>0</v>
      </c>
      <c r="LK141" s="188">
        <v>6633</v>
      </c>
      <c r="LL141" s="188">
        <v>943</v>
      </c>
      <c r="LM141" s="188">
        <v>0</v>
      </c>
      <c r="LN141" s="188">
        <v>0</v>
      </c>
      <c r="LO141" s="188">
        <v>1073</v>
      </c>
      <c r="LP141" s="188">
        <v>0</v>
      </c>
      <c r="LQ141" s="188">
        <v>0</v>
      </c>
      <c r="LR141" s="188">
        <v>0</v>
      </c>
      <c r="LT141" s="188">
        <v>0</v>
      </c>
      <c r="LU141" s="188">
        <v>0</v>
      </c>
      <c r="LV141" s="188">
        <v>1067</v>
      </c>
      <c r="LW141" s="188">
        <v>1656</v>
      </c>
      <c r="LX141" s="188">
        <v>0</v>
      </c>
      <c r="LY141" s="188">
        <v>0</v>
      </c>
      <c r="LZ141" s="188">
        <v>1717</v>
      </c>
      <c r="MA141" s="188">
        <v>0</v>
      </c>
      <c r="MB141" s="188">
        <v>0</v>
      </c>
      <c r="MC141" s="188">
        <v>0</v>
      </c>
    </row>
    <row r="142" spans="2:341">
      <c r="B142" s="208">
        <f t="shared" si="44"/>
        <v>0</v>
      </c>
      <c r="C142" s="208">
        <f t="shared" si="45"/>
        <v>0</v>
      </c>
      <c r="D142" s="208">
        <f t="shared" si="46"/>
        <v>3785.7</v>
      </c>
      <c r="E142" s="208">
        <f t="shared" si="47"/>
        <v>1181.1666666666667</v>
      </c>
      <c r="F142" s="208">
        <f t="shared" si="48"/>
        <v>0</v>
      </c>
      <c r="G142" s="208">
        <f t="shared" si="49"/>
        <v>0</v>
      </c>
      <c r="H142" s="208">
        <f t="shared" si="50"/>
        <v>1353.0666666666666</v>
      </c>
      <c r="I142" s="208">
        <f t="shared" si="51"/>
        <v>0</v>
      </c>
      <c r="J142" s="208">
        <f t="shared" si="52"/>
        <v>0</v>
      </c>
      <c r="K142" s="208">
        <f t="shared" si="53"/>
        <v>0</v>
      </c>
      <c r="M142" s="188">
        <v>0</v>
      </c>
      <c r="N142" s="188">
        <v>0</v>
      </c>
      <c r="O142" s="188">
        <v>1900</v>
      </c>
      <c r="P142" s="188">
        <v>1033</v>
      </c>
      <c r="Q142" s="188">
        <v>0</v>
      </c>
      <c r="R142" s="188">
        <v>0</v>
      </c>
      <c r="S142" s="188">
        <v>1641</v>
      </c>
      <c r="T142" s="188">
        <v>0</v>
      </c>
      <c r="U142" s="188">
        <v>0</v>
      </c>
      <c r="V142" s="188">
        <v>0</v>
      </c>
      <c r="X142" s="188">
        <v>0</v>
      </c>
      <c r="Y142" s="188">
        <v>0</v>
      </c>
      <c r="Z142" s="188">
        <v>1473</v>
      </c>
      <c r="AA142" s="188">
        <v>288</v>
      </c>
      <c r="AB142" s="188">
        <v>0</v>
      </c>
      <c r="AC142" s="188">
        <v>0</v>
      </c>
      <c r="AD142" s="188">
        <v>1199</v>
      </c>
      <c r="AE142" s="188">
        <v>0</v>
      </c>
      <c r="AF142" s="188">
        <v>0</v>
      </c>
      <c r="AG142" s="188">
        <v>0</v>
      </c>
      <c r="AI142" s="188">
        <v>0</v>
      </c>
      <c r="AJ142" s="188">
        <v>0</v>
      </c>
      <c r="AK142" s="188">
        <v>6959</v>
      </c>
      <c r="AL142" s="188">
        <v>1124</v>
      </c>
      <c r="AM142" s="188">
        <v>0</v>
      </c>
      <c r="AN142" s="188">
        <v>0</v>
      </c>
      <c r="AO142" s="188">
        <v>1021</v>
      </c>
      <c r="AP142" s="188">
        <v>0</v>
      </c>
      <c r="AQ142" s="188">
        <v>0</v>
      </c>
      <c r="AR142" s="188">
        <v>0</v>
      </c>
      <c r="AT142" s="188">
        <v>0</v>
      </c>
      <c r="AU142" s="188">
        <v>0</v>
      </c>
      <c r="AV142" s="188">
        <v>1246</v>
      </c>
      <c r="AW142" s="188">
        <v>789</v>
      </c>
      <c r="AX142" s="188">
        <v>0</v>
      </c>
      <c r="AY142" s="188">
        <v>0</v>
      </c>
      <c r="AZ142" s="188">
        <v>1648</v>
      </c>
      <c r="BA142" s="188">
        <v>0</v>
      </c>
      <c r="BB142" s="188">
        <v>0</v>
      </c>
      <c r="BC142" s="188">
        <v>0</v>
      </c>
      <c r="BE142" s="188">
        <v>0</v>
      </c>
      <c r="BF142" s="188">
        <v>0</v>
      </c>
      <c r="BG142" s="188">
        <v>6156</v>
      </c>
      <c r="BH142" s="188">
        <v>2282</v>
      </c>
      <c r="BI142" s="188">
        <v>0</v>
      </c>
      <c r="BJ142" s="188">
        <v>0</v>
      </c>
      <c r="BK142" s="188">
        <v>1399</v>
      </c>
      <c r="BL142" s="188">
        <v>0</v>
      </c>
      <c r="BM142" s="188">
        <v>0</v>
      </c>
      <c r="BN142" s="188">
        <v>0</v>
      </c>
      <c r="BP142" s="188">
        <v>0</v>
      </c>
      <c r="BQ142" s="188">
        <v>0</v>
      </c>
      <c r="BR142" s="188">
        <v>908</v>
      </c>
      <c r="BS142" s="188">
        <v>561</v>
      </c>
      <c r="BT142" s="188">
        <v>0</v>
      </c>
      <c r="BU142" s="188">
        <v>0</v>
      </c>
      <c r="BV142" s="188">
        <v>1687</v>
      </c>
      <c r="BW142" s="188">
        <v>0</v>
      </c>
      <c r="BX142" s="188">
        <v>0</v>
      </c>
      <c r="BY142" s="188">
        <v>0</v>
      </c>
      <c r="CA142" s="188">
        <v>0</v>
      </c>
      <c r="CB142" s="188">
        <v>0</v>
      </c>
      <c r="CC142" s="188">
        <v>7907</v>
      </c>
      <c r="CD142" s="188">
        <v>1398</v>
      </c>
      <c r="CE142" s="188">
        <v>0</v>
      </c>
      <c r="CF142" s="188">
        <v>0</v>
      </c>
      <c r="CG142" s="188">
        <v>1094</v>
      </c>
      <c r="CH142" s="188">
        <v>0</v>
      </c>
      <c r="CI142" s="188">
        <v>0</v>
      </c>
      <c r="CJ142" s="188">
        <v>0</v>
      </c>
      <c r="CL142" s="188">
        <v>0</v>
      </c>
      <c r="CM142" s="188">
        <v>0</v>
      </c>
      <c r="CN142" s="188">
        <v>6433</v>
      </c>
      <c r="CO142" s="188">
        <v>2016</v>
      </c>
      <c r="CP142" s="188">
        <v>0</v>
      </c>
      <c r="CQ142" s="188">
        <v>0</v>
      </c>
      <c r="CR142" s="188">
        <v>1118</v>
      </c>
      <c r="CS142" s="188">
        <v>0</v>
      </c>
      <c r="CT142" s="188">
        <v>0</v>
      </c>
      <c r="CU142" s="188">
        <v>0</v>
      </c>
      <c r="CW142" s="188">
        <v>0</v>
      </c>
      <c r="CX142" s="188">
        <v>0</v>
      </c>
      <c r="CY142" s="188">
        <v>1914</v>
      </c>
      <c r="CZ142" s="188">
        <v>1303</v>
      </c>
      <c r="DA142" s="188">
        <v>0</v>
      </c>
      <c r="DB142" s="188">
        <v>0</v>
      </c>
      <c r="DC142" s="188">
        <v>1495</v>
      </c>
      <c r="DD142" s="188">
        <v>0</v>
      </c>
      <c r="DE142" s="188">
        <v>0</v>
      </c>
      <c r="DF142" s="188">
        <v>0</v>
      </c>
      <c r="DH142" s="188">
        <v>0</v>
      </c>
      <c r="DI142" s="188">
        <v>0</v>
      </c>
      <c r="DJ142" s="188">
        <v>2135</v>
      </c>
      <c r="DK142" s="188">
        <v>867</v>
      </c>
      <c r="DL142" s="188">
        <v>0</v>
      </c>
      <c r="DM142" s="188">
        <v>0</v>
      </c>
      <c r="DN142" s="188">
        <f t="shared" si="54"/>
        <v>0</v>
      </c>
      <c r="DO142" s="188">
        <v>0</v>
      </c>
      <c r="DP142" s="188">
        <v>0</v>
      </c>
      <c r="DQ142" s="188">
        <v>0</v>
      </c>
      <c r="DS142" s="188">
        <v>0</v>
      </c>
      <c r="DT142" s="188">
        <v>0</v>
      </c>
      <c r="DU142" s="188">
        <v>1192</v>
      </c>
      <c r="DV142" s="188">
        <v>666</v>
      </c>
      <c r="DW142" s="188">
        <v>0</v>
      </c>
      <c r="DX142" s="188">
        <v>0</v>
      </c>
      <c r="DY142" s="188">
        <v>1295</v>
      </c>
      <c r="DZ142" s="188">
        <v>0</v>
      </c>
      <c r="EA142" s="188">
        <v>0</v>
      </c>
      <c r="EB142" s="188">
        <v>0</v>
      </c>
      <c r="ED142" s="188">
        <v>0</v>
      </c>
      <c r="EE142" s="188">
        <v>0</v>
      </c>
      <c r="EF142" s="188">
        <v>1139</v>
      </c>
      <c r="EG142" s="188">
        <v>367</v>
      </c>
      <c r="EH142" s="188">
        <v>0</v>
      </c>
      <c r="EI142" s="188">
        <v>0</v>
      </c>
      <c r="EJ142" s="188">
        <v>1762</v>
      </c>
      <c r="EK142" s="188">
        <v>0</v>
      </c>
      <c r="EL142" s="188">
        <v>0</v>
      </c>
      <c r="EM142" s="188">
        <v>0</v>
      </c>
      <c r="EO142" s="188">
        <v>0</v>
      </c>
      <c r="EP142" s="188">
        <v>0</v>
      </c>
      <c r="EQ142" s="188">
        <v>5171</v>
      </c>
      <c r="ER142" s="188">
        <v>1050</v>
      </c>
      <c r="ES142" s="188">
        <v>0</v>
      </c>
      <c r="ET142" s="188">
        <v>0</v>
      </c>
      <c r="EU142" s="188">
        <v>1398</v>
      </c>
      <c r="EV142" s="188">
        <v>0</v>
      </c>
      <c r="EW142" s="188">
        <v>0</v>
      </c>
      <c r="EX142" s="188">
        <v>0</v>
      </c>
      <c r="EZ142" s="188">
        <v>0</v>
      </c>
      <c r="FA142" s="188">
        <v>0</v>
      </c>
      <c r="FB142" s="188">
        <v>4835</v>
      </c>
      <c r="FC142" s="188">
        <v>1706</v>
      </c>
      <c r="FD142" s="188">
        <v>0</v>
      </c>
      <c r="FE142" s="188">
        <v>0</v>
      </c>
      <c r="FF142" s="188">
        <v>1071</v>
      </c>
      <c r="FG142" s="188">
        <v>0</v>
      </c>
      <c r="FH142" s="188">
        <v>0</v>
      </c>
      <c r="FI142" s="188">
        <v>0</v>
      </c>
      <c r="FK142" s="188">
        <v>0</v>
      </c>
      <c r="FL142" s="188">
        <v>0</v>
      </c>
      <c r="FM142" s="188">
        <v>5866</v>
      </c>
      <c r="FN142" s="188">
        <v>1699</v>
      </c>
      <c r="FO142" s="188">
        <v>0</v>
      </c>
      <c r="FP142" s="188">
        <v>0</v>
      </c>
      <c r="FQ142" s="188">
        <v>1131</v>
      </c>
      <c r="FR142" s="188">
        <v>0</v>
      </c>
      <c r="FS142" s="188">
        <v>0</v>
      </c>
      <c r="FT142" s="188">
        <v>0</v>
      </c>
      <c r="FV142" s="188">
        <v>0</v>
      </c>
      <c r="FW142" s="188">
        <v>0</v>
      </c>
      <c r="FX142" s="188">
        <v>1826</v>
      </c>
      <c r="FY142" s="188">
        <v>1373</v>
      </c>
      <c r="FZ142" s="188">
        <v>0</v>
      </c>
      <c r="GA142" s="188">
        <v>0</v>
      </c>
      <c r="GB142" s="188">
        <v>1524</v>
      </c>
      <c r="GC142" s="188">
        <v>0</v>
      </c>
      <c r="GD142" s="188">
        <v>0</v>
      </c>
      <c r="GE142" s="188">
        <v>0</v>
      </c>
      <c r="GG142" s="188">
        <v>0</v>
      </c>
      <c r="GH142" s="188">
        <v>0</v>
      </c>
      <c r="GI142" s="188">
        <v>7337</v>
      </c>
      <c r="GJ142" s="188">
        <v>1024</v>
      </c>
      <c r="GK142" s="188">
        <v>0</v>
      </c>
      <c r="GL142" s="188">
        <v>0</v>
      </c>
      <c r="GM142" s="188">
        <v>1295</v>
      </c>
      <c r="GN142" s="188">
        <v>0</v>
      </c>
      <c r="GO142" s="188">
        <v>0</v>
      </c>
      <c r="GP142" s="188">
        <v>0</v>
      </c>
      <c r="GR142" s="188">
        <v>0</v>
      </c>
      <c r="GS142" s="188">
        <v>0</v>
      </c>
      <c r="GT142" s="188">
        <v>1642</v>
      </c>
      <c r="GU142" s="188">
        <v>784</v>
      </c>
      <c r="GV142" s="188">
        <v>0</v>
      </c>
      <c r="GW142" s="188">
        <v>0</v>
      </c>
      <c r="GX142" s="188">
        <v>1398</v>
      </c>
      <c r="GY142" s="188">
        <v>0</v>
      </c>
      <c r="GZ142" s="188">
        <v>0</v>
      </c>
      <c r="HA142" s="188">
        <v>0</v>
      </c>
      <c r="HC142" s="188">
        <v>0</v>
      </c>
      <c r="HD142" s="188">
        <v>0</v>
      </c>
      <c r="HE142" s="188">
        <v>1588</v>
      </c>
      <c r="HF142" s="188">
        <v>1314</v>
      </c>
      <c r="HG142" s="188">
        <v>0</v>
      </c>
      <c r="HH142" s="188">
        <v>0</v>
      </c>
      <c r="HI142" s="188">
        <v>1409</v>
      </c>
      <c r="HJ142" s="188">
        <v>0</v>
      </c>
      <c r="HK142" s="188">
        <v>0</v>
      </c>
      <c r="HL142" s="188">
        <v>0</v>
      </c>
      <c r="HN142" s="188">
        <v>0</v>
      </c>
      <c r="HO142" s="188">
        <v>0</v>
      </c>
      <c r="HP142" s="188">
        <v>1092</v>
      </c>
      <c r="HQ142" s="188">
        <v>407</v>
      </c>
      <c r="HR142" s="188">
        <v>0</v>
      </c>
      <c r="HS142" s="188">
        <v>0</v>
      </c>
      <c r="HT142" s="188">
        <v>1732</v>
      </c>
      <c r="HU142" s="188">
        <v>0</v>
      </c>
      <c r="HV142" s="188">
        <v>0</v>
      </c>
      <c r="HW142" s="188">
        <v>0</v>
      </c>
      <c r="HY142" s="188">
        <v>0</v>
      </c>
      <c r="HZ142" s="188">
        <v>0</v>
      </c>
      <c r="IA142" s="188">
        <v>6399</v>
      </c>
      <c r="IB142" s="188">
        <v>1767</v>
      </c>
      <c r="IC142" s="188">
        <v>0</v>
      </c>
      <c r="ID142" s="188">
        <v>0</v>
      </c>
      <c r="IE142" s="188">
        <v>1428</v>
      </c>
      <c r="IF142" s="188">
        <v>0</v>
      </c>
      <c r="IG142" s="188">
        <v>0</v>
      </c>
      <c r="IH142" s="188">
        <v>0</v>
      </c>
      <c r="IJ142" s="188">
        <v>0</v>
      </c>
      <c r="IK142" s="188">
        <v>0</v>
      </c>
      <c r="IL142" s="188">
        <v>961</v>
      </c>
      <c r="IM142" s="188">
        <v>832</v>
      </c>
      <c r="IN142" s="188">
        <v>0</v>
      </c>
      <c r="IO142" s="188">
        <v>0</v>
      </c>
      <c r="IP142" s="188">
        <v>1758</v>
      </c>
      <c r="IQ142" s="188">
        <v>0</v>
      </c>
      <c r="IR142" s="188">
        <v>0</v>
      </c>
      <c r="IS142" s="188">
        <v>0</v>
      </c>
      <c r="IU142" s="188">
        <v>0</v>
      </c>
      <c r="IV142" s="188">
        <v>0</v>
      </c>
      <c r="IW142" s="188">
        <v>6665</v>
      </c>
      <c r="IX142" s="188">
        <v>1434</v>
      </c>
      <c r="IY142" s="188">
        <v>0</v>
      </c>
      <c r="IZ142" s="188">
        <v>0</v>
      </c>
      <c r="JA142" s="188">
        <v>1405</v>
      </c>
      <c r="JB142" s="188">
        <v>0</v>
      </c>
      <c r="JC142" s="188">
        <v>0</v>
      </c>
      <c r="JD142" s="188">
        <v>0</v>
      </c>
      <c r="JF142" s="188">
        <v>0</v>
      </c>
      <c r="JG142" s="188">
        <v>0</v>
      </c>
      <c r="JH142" s="188">
        <v>6184</v>
      </c>
      <c r="JI142" s="188">
        <v>2544</v>
      </c>
      <c r="JJ142" s="188">
        <v>0</v>
      </c>
      <c r="JK142" s="188">
        <v>0</v>
      </c>
      <c r="JL142" s="188">
        <v>1112</v>
      </c>
      <c r="JM142" s="188">
        <v>0</v>
      </c>
      <c r="JN142" s="188">
        <v>0</v>
      </c>
      <c r="JO142" s="188">
        <v>0</v>
      </c>
      <c r="JQ142" s="188">
        <v>0</v>
      </c>
      <c r="JR142" s="188">
        <v>0</v>
      </c>
      <c r="JS142" s="188">
        <v>816</v>
      </c>
      <c r="JT142" s="188">
        <v>718</v>
      </c>
      <c r="JU142" s="188">
        <v>0</v>
      </c>
      <c r="JV142" s="188">
        <v>0</v>
      </c>
      <c r="JW142" s="188">
        <v>1763</v>
      </c>
      <c r="JX142" s="188">
        <v>0</v>
      </c>
      <c r="JY142" s="188">
        <v>0</v>
      </c>
      <c r="JZ142" s="188">
        <v>0</v>
      </c>
      <c r="KB142" s="188">
        <v>0</v>
      </c>
      <c r="KC142" s="188">
        <v>0</v>
      </c>
      <c r="KD142" s="188">
        <v>8230</v>
      </c>
      <c r="KE142" s="188">
        <v>1304</v>
      </c>
      <c r="KF142" s="188">
        <v>0</v>
      </c>
      <c r="KG142" s="188">
        <v>0</v>
      </c>
      <c r="KH142" s="188">
        <v>1288</v>
      </c>
      <c r="KI142" s="188">
        <v>0</v>
      </c>
      <c r="KJ142" s="188">
        <v>0</v>
      </c>
      <c r="KK142" s="188">
        <v>0</v>
      </c>
      <c r="KM142" s="188">
        <v>0</v>
      </c>
      <c r="KN142" s="188">
        <v>0</v>
      </c>
      <c r="KO142" s="188">
        <v>6930</v>
      </c>
      <c r="KP142" s="188">
        <v>1062</v>
      </c>
      <c r="KQ142" s="188">
        <v>0</v>
      </c>
      <c r="KR142" s="188">
        <v>0</v>
      </c>
      <c r="KS142" s="188">
        <v>1045</v>
      </c>
      <c r="KT142" s="188">
        <v>0</v>
      </c>
      <c r="KU142" s="188">
        <v>0</v>
      </c>
      <c r="KV142" s="188">
        <v>0</v>
      </c>
      <c r="KX142" s="188">
        <v>0</v>
      </c>
      <c r="KY142" s="188">
        <v>0</v>
      </c>
      <c r="KZ142" s="188">
        <v>995</v>
      </c>
      <c r="LA142" s="188">
        <v>1214</v>
      </c>
      <c r="LB142" s="188">
        <v>0</v>
      </c>
      <c r="LC142" s="188">
        <v>0</v>
      </c>
      <c r="LD142" s="188">
        <v>1688</v>
      </c>
      <c r="LE142" s="188">
        <v>0</v>
      </c>
      <c r="LF142" s="188">
        <v>0</v>
      </c>
      <c r="LG142" s="188">
        <v>0</v>
      </c>
      <c r="LI142" s="188">
        <v>0</v>
      </c>
      <c r="LJ142" s="188">
        <v>0</v>
      </c>
      <c r="LK142" s="188">
        <v>6632</v>
      </c>
      <c r="LL142" s="188">
        <v>936</v>
      </c>
      <c r="LM142" s="188">
        <v>0</v>
      </c>
      <c r="LN142" s="188">
        <v>0</v>
      </c>
      <c r="LO142" s="188">
        <v>1073</v>
      </c>
      <c r="LP142" s="188">
        <v>0</v>
      </c>
      <c r="LQ142" s="188">
        <v>0</v>
      </c>
      <c r="LR142" s="188">
        <v>0</v>
      </c>
      <c r="LT142" s="188">
        <v>0</v>
      </c>
      <c r="LU142" s="188">
        <v>0</v>
      </c>
      <c r="LV142" s="188">
        <v>1040</v>
      </c>
      <c r="LW142" s="188">
        <v>1573</v>
      </c>
      <c r="LX142" s="188">
        <v>0</v>
      </c>
      <c r="LY142" s="188">
        <v>0</v>
      </c>
      <c r="LZ142" s="188">
        <v>1715</v>
      </c>
      <c r="MA142" s="188">
        <v>0</v>
      </c>
      <c r="MB142" s="188">
        <v>0</v>
      </c>
      <c r="MC142" s="188">
        <v>0</v>
      </c>
    </row>
    <row r="143" spans="2:341">
      <c r="B143" s="208">
        <f t="shared" si="44"/>
        <v>0</v>
      </c>
      <c r="C143" s="208">
        <f t="shared" si="45"/>
        <v>0</v>
      </c>
      <c r="D143" s="208">
        <f t="shared" si="46"/>
        <v>3747.8</v>
      </c>
      <c r="E143" s="208">
        <f t="shared" si="47"/>
        <v>1138.4666666666667</v>
      </c>
      <c r="F143" s="208">
        <f t="shared" si="48"/>
        <v>0</v>
      </c>
      <c r="G143" s="208">
        <f t="shared" si="49"/>
        <v>0</v>
      </c>
      <c r="H143" s="208">
        <f t="shared" si="50"/>
        <v>1351.9666666666667</v>
      </c>
      <c r="I143" s="208">
        <f t="shared" si="51"/>
        <v>0</v>
      </c>
      <c r="J143" s="208">
        <f t="shared" si="52"/>
        <v>0</v>
      </c>
      <c r="K143" s="208">
        <f t="shared" si="53"/>
        <v>0</v>
      </c>
      <c r="M143" s="188">
        <v>0</v>
      </c>
      <c r="N143" s="188">
        <v>0</v>
      </c>
      <c r="O143" s="188">
        <v>1830</v>
      </c>
      <c r="P143" s="188">
        <v>1040</v>
      </c>
      <c r="Q143" s="188">
        <v>0</v>
      </c>
      <c r="R143" s="188">
        <v>0</v>
      </c>
      <c r="S143" s="188">
        <v>1641</v>
      </c>
      <c r="T143" s="188">
        <v>0</v>
      </c>
      <c r="U143" s="188">
        <v>0</v>
      </c>
      <c r="V143" s="188">
        <v>0</v>
      </c>
      <c r="X143" s="188">
        <v>0</v>
      </c>
      <c r="Y143" s="188">
        <v>0</v>
      </c>
      <c r="Z143" s="188">
        <v>1472</v>
      </c>
      <c r="AA143" s="188">
        <v>244</v>
      </c>
      <c r="AB143" s="188">
        <v>0</v>
      </c>
      <c r="AC143" s="188">
        <v>0</v>
      </c>
      <c r="AD143" s="188">
        <v>1199</v>
      </c>
      <c r="AE143" s="188">
        <v>0</v>
      </c>
      <c r="AF143" s="188">
        <v>0</v>
      </c>
      <c r="AG143" s="188">
        <v>0</v>
      </c>
      <c r="AI143" s="188">
        <v>0</v>
      </c>
      <c r="AJ143" s="188">
        <v>0</v>
      </c>
      <c r="AK143" s="188">
        <v>6739</v>
      </c>
      <c r="AL143" s="188">
        <v>1063</v>
      </c>
      <c r="AM143" s="188">
        <v>0</v>
      </c>
      <c r="AN143" s="188">
        <v>0</v>
      </c>
      <c r="AO143" s="188">
        <v>1021</v>
      </c>
      <c r="AP143" s="188">
        <v>0</v>
      </c>
      <c r="AQ143" s="188">
        <v>0</v>
      </c>
      <c r="AR143" s="188">
        <v>0</v>
      </c>
      <c r="AT143" s="188">
        <v>0</v>
      </c>
      <c r="AU143" s="188">
        <v>0</v>
      </c>
      <c r="AV143" s="188">
        <v>1264</v>
      </c>
      <c r="AW143" s="188">
        <v>792</v>
      </c>
      <c r="AX143" s="188">
        <v>0</v>
      </c>
      <c r="AY143" s="188">
        <v>0</v>
      </c>
      <c r="AZ143" s="188">
        <v>1648</v>
      </c>
      <c r="BA143" s="188">
        <v>0</v>
      </c>
      <c r="BB143" s="188">
        <v>0</v>
      </c>
      <c r="BC143" s="188">
        <v>0</v>
      </c>
      <c r="BE143" s="188">
        <v>0</v>
      </c>
      <c r="BF143" s="188">
        <v>0</v>
      </c>
      <c r="BG143" s="188">
        <v>6155</v>
      </c>
      <c r="BH143" s="188">
        <v>2203</v>
      </c>
      <c r="BI143" s="188">
        <v>0</v>
      </c>
      <c r="BJ143" s="188">
        <v>0</v>
      </c>
      <c r="BK143" s="188">
        <v>1399</v>
      </c>
      <c r="BL143" s="188">
        <v>0</v>
      </c>
      <c r="BM143" s="188">
        <v>0</v>
      </c>
      <c r="BN143" s="188">
        <v>0</v>
      </c>
      <c r="BP143" s="188">
        <v>0</v>
      </c>
      <c r="BQ143" s="188">
        <v>0</v>
      </c>
      <c r="BR143" s="188">
        <v>916</v>
      </c>
      <c r="BS143" s="188">
        <v>532</v>
      </c>
      <c r="BT143" s="188">
        <v>0</v>
      </c>
      <c r="BU143" s="188">
        <v>0</v>
      </c>
      <c r="BV143" s="188">
        <v>1660</v>
      </c>
      <c r="BW143" s="188">
        <v>0</v>
      </c>
      <c r="BX143" s="188">
        <v>0</v>
      </c>
      <c r="BY143" s="188">
        <v>0</v>
      </c>
      <c r="CA143" s="188">
        <v>0</v>
      </c>
      <c r="CB143" s="188">
        <v>0</v>
      </c>
      <c r="CC143" s="188">
        <v>7823</v>
      </c>
      <c r="CD143" s="188">
        <v>1358</v>
      </c>
      <c r="CE143" s="188">
        <v>0</v>
      </c>
      <c r="CF143" s="188">
        <v>0</v>
      </c>
      <c r="CG143" s="188">
        <v>1094</v>
      </c>
      <c r="CH143" s="188">
        <v>0</v>
      </c>
      <c r="CI143" s="188">
        <v>0</v>
      </c>
      <c r="CJ143" s="188">
        <v>0</v>
      </c>
      <c r="CL143" s="188">
        <v>0</v>
      </c>
      <c r="CM143" s="188">
        <v>0</v>
      </c>
      <c r="CN143" s="188">
        <v>6352</v>
      </c>
      <c r="CO143" s="188">
        <v>1989</v>
      </c>
      <c r="CP143" s="188">
        <v>0</v>
      </c>
      <c r="CQ143" s="188">
        <v>0</v>
      </c>
      <c r="CR143" s="188">
        <v>1118</v>
      </c>
      <c r="CS143" s="188">
        <v>0</v>
      </c>
      <c r="CT143" s="188">
        <v>0</v>
      </c>
      <c r="CU143" s="188">
        <v>0</v>
      </c>
      <c r="CW143" s="188">
        <v>0</v>
      </c>
      <c r="CX143" s="188">
        <v>0</v>
      </c>
      <c r="CY143" s="188">
        <v>1930</v>
      </c>
      <c r="CZ143" s="188">
        <v>1261</v>
      </c>
      <c r="DA143" s="188">
        <v>0</v>
      </c>
      <c r="DB143" s="188">
        <v>0</v>
      </c>
      <c r="DC143" s="188">
        <v>1490</v>
      </c>
      <c r="DD143" s="188">
        <v>0</v>
      </c>
      <c r="DE143" s="188">
        <v>0</v>
      </c>
      <c r="DF143" s="188">
        <v>0</v>
      </c>
      <c r="DH143" s="188">
        <v>0</v>
      </c>
      <c r="DI143" s="188">
        <v>0</v>
      </c>
      <c r="DJ143" s="188">
        <v>2052</v>
      </c>
      <c r="DK143" s="188">
        <v>909</v>
      </c>
      <c r="DL143" s="188">
        <v>0</v>
      </c>
      <c r="DM143" s="188">
        <v>0</v>
      </c>
      <c r="DN143" s="188">
        <f t="shared" si="54"/>
        <v>0</v>
      </c>
      <c r="DO143" s="188">
        <v>0</v>
      </c>
      <c r="DP143" s="188">
        <v>0</v>
      </c>
      <c r="DQ143" s="188">
        <v>0</v>
      </c>
      <c r="DS143" s="188">
        <v>0</v>
      </c>
      <c r="DT143" s="188">
        <v>0</v>
      </c>
      <c r="DU143" s="188">
        <v>1161</v>
      </c>
      <c r="DV143" s="188">
        <v>648</v>
      </c>
      <c r="DW143" s="188">
        <v>0</v>
      </c>
      <c r="DX143" s="188">
        <v>0</v>
      </c>
      <c r="DY143" s="188">
        <v>1295</v>
      </c>
      <c r="DZ143" s="188">
        <v>0</v>
      </c>
      <c r="EA143" s="188">
        <v>0</v>
      </c>
      <c r="EB143" s="188">
        <v>0</v>
      </c>
      <c r="ED143" s="188">
        <v>0</v>
      </c>
      <c r="EE143" s="188">
        <v>0</v>
      </c>
      <c r="EF143" s="188">
        <v>1126</v>
      </c>
      <c r="EG143" s="188">
        <v>335</v>
      </c>
      <c r="EH143" s="188">
        <v>0</v>
      </c>
      <c r="EI143" s="188">
        <v>0</v>
      </c>
      <c r="EJ143" s="188">
        <v>1762</v>
      </c>
      <c r="EK143" s="188">
        <v>0</v>
      </c>
      <c r="EL143" s="188">
        <v>0</v>
      </c>
      <c r="EM143" s="188">
        <v>0</v>
      </c>
      <c r="EO143" s="188">
        <v>0</v>
      </c>
      <c r="EP143" s="188">
        <v>0</v>
      </c>
      <c r="EQ143" s="188">
        <v>5096</v>
      </c>
      <c r="ER143" s="188">
        <v>1022</v>
      </c>
      <c r="ES143" s="188">
        <v>0</v>
      </c>
      <c r="ET143" s="188">
        <v>0</v>
      </c>
      <c r="EU143" s="188">
        <v>1398</v>
      </c>
      <c r="EV143" s="188">
        <v>0</v>
      </c>
      <c r="EW143" s="188">
        <v>0</v>
      </c>
      <c r="EX143" s="188">
        <v>0</v>
      </c>
      <c r="EZ143" s="188">
        <v>0</v>
      </c>
      <c r="FA143" s="188">
        <v>0</v>
      </c>
      <c r="FB143" s="188">
        <v>4841</v>
      </c>
      <c r="FC143" s="188">
        <v>1674</v>
      </c>
      <c r="FD143" s="188">
        <v>0</v>
      </c>
      <c r="FE143" s="188">
        <v>0</v>
      </c>
      <c r="FF143" s="188">
        <v>1071</v>
      </c>
      <c r="FG143" s="188">
        <v>0</v>
      </c>
      <c r="FH143" s="188">
        <v>0</v>
      </c>
      <c r="FI143" s="188">
        <v>0</v>
      </c>
      <c r="FK143" s="188">
        <v>0</v>
      </c>
      <c r="FL143" s="188">
        <v>0</v>
      </c>
      <c r="FM143" s="188">
        <v>5703</v>
      </c>
      <c r="FN143" s="188">
        <v>1604</v>
      </c>
      <c r="FO143" s="188">
        <v>0</v>
      </c>
      <c r="FP143" s="188">
        <v>0</v>
      </c>
      <c r="FQ143" s="188">
        <v>1131</v>
      </c>
      <c r="FR143" s="188">
        <v>0</v>
      </c>
      <c r="FS143" s="188">
        <v>0</v>
      </c>
      <c r="FT143" s="188">
        <v>0</v>
      </c>
      <c r="FV143" s="188">
        <v>0</v>
      </c>
      <c r="FW143" s="188">
        <v>0</v>
      </c>
      <c r="FX143" s="188">
        <v>1815</v>
      </c>
      <c r="FY143" s="188">
        <v>1379</v>
      </c>
      <c r="FZ143" s="188">
        <v>0</v>
      </c>
      <c r="GA143" s="188">
        <v>0</v>
      </c>
      <c r="GB143" s="188">
        <v>1524</v>
      </c>
      <c r="GC143" s="188">
        <v>0</v>
      </c>
      <c r="GD143" s="188">
        <v>0</v>
      </c>
      <c r="GE143" s="188">
        <v>0</v>
      </c>
      <c r="GG143" s="188">
        <v>0</v>
      </c>
      <c r="GH143" s="188">
        <v>0</v>
      </c>
      <c r="GI143" s="188">
        <v>7298</v>
      </c>
      <c r="GJ143" s="188">
        <v>937</v>
      </c>
      <c r="GK143" s="188">
        <v>0</v>
      </c>
      <c r="GL143" s="188">
        <v>0</v>
      </c>
      <c r="GM143" s="188">
        <v>1295</v>
      </c>
      <c r="GN143" s="188">
        <v>0</v>
      </c>
      <c r="GO143" s="188">
        <v>0</v>
      </c>
      <c r="GP143" s="188">
        <v>0</v>
      </c>
      <c r="GR143" s="188">
        <v>0</v>
      </c>
      <c r="GS143" s="188">
        <v>0</v>
      </c>
      <c r="GT143" s="188">
        <v>1558</v>
      </c>
      <c r="GU143" s="188">
        <v>683</v>
      </c>
      <c r="GV143" s="188">
        <v>0</v>
      </c>
      <c r="GW143" s="188">
        <v>0</v>
      </c>
      <c r="GX143" s="188">
        <v>1398</v>
      </c>
      <c r="GY143" s="188">
        <v>0</v>
      </c>
      <c r="GZ143" s="188">
        <v>0</v>
      </c>
      <c r="HA143" s="188">
        <v>0</v>
      </c>
      <c r="HC143" s="188">
        <v>0</v>
      </c>
      <c r="HD143" s="188">
        <v>0</v>
      </c>
      <c r="HE143" s="188">
        <v>1548</v>
      </c>
      <c r="HF143" s="188">
        <v>1244</v>
      </c>
      <c r="HG143" s="188">
        <v>0</v>
      </c>
      <c r="HH143" s="188">
        <v>0</v>
      </c>
      <c r="HI143" s="188">
        <v>1409</v>
      </c>
      <c r="HJ143" s="188">
        <v>0</v>
      </c>
      <c r="HK143" s="188">
        <v>0</v>
      </c>
      <c r="HL143" s="188">
        <v>0</v>
      </c>
      <c r="HN143" s="188">
        <v>0</v>
      </c>
      <c r="HO143" s="188">
        <v>0</v>
      </c>
      <c r="HP143" s="188">
        <v>1071</v>
      </c>
      <c r="HQ143" s="188">
        <v>406</v>
      </c>
      <c r="HR143" s="188">
        <v>0</v>
      </c>
      <c r="HS143" s="188">
        <v>0</v>
      </c>
      <c r="HT143" s="188">
        <v>1732</v>
      </c>
      <c r="HU143" s="188">
        <v>0</v>
      </c>
      <c r="HV143" s="188">
        <v>0</v>
      </c>
      <c r="HW143" s="188">
        <v>0</v>
      </c>
      <c r="HY143" s="188">
        <v>0</v>
      </c>
      <c r="HZ143" s="188">
        <v>0</v>
      </c>
      <c r="IA143" s="188">
        <v>6390</v>
      </c>
      <c r="IB143" s="188">
        <v>1709</v>
      </c>
      <c r="IC143" s="188">
        <v>0</v>
      </c>
      <c r="ID143" s="188">
        <v>0</v>
      </c>
      <c r="IE143" s="188">
        <v>1428</v>
      </c>
      <c r="IF143" s="188">
        <v>0</v>
      </c>
      <c r="IG143" s="188">
        <v>0</v>
      </c>
      <c r="IH143" s="188">
        <v>0</v>
      </c>
      <c r="IJ143" s="188">
        <v>0</v>
      </c>
      <c r="IK143" s="188">
        <v>0</v>
      </c>
      <c r="IL143" s="188">
        <v>943</v>
      </c>
      <c r="IM143" s="188">
        <v>780</v>
      </c>
      <c r="IN143" s="188">
        <v>0</v>
      </c>
      <c r="IO143" s="188">
        <v>0</v>
      </c>
      <c r="IP143" s="188">
        <v>1758</v>
      </c>
      <c r="IQ143" s="188">
        <v>0</v>
      </c>
      <c r="IR143" s="188">
        <v>0</v>
      </c>
      <c r="IS143" s="188">
        <v>0</v>
      </c>
      <c r="IU143" s="188">
        <v>0</v>
      </c>
      <c r="IV143" s="188">
        <v>0</v>
      </c>
      <c r="IW143" s="188">
        <v>6595</v>
      </c>
      <c r="IX143" s="188">
        <v>1346</v>
      </c>
      <c r="IY143" s="188">
        <v>0</v>
      </c>
      <c r="IZ143" s="188">
        <v>0</v>
      </c>
      <c r="JA143" s="188">
        <v>1405</v>
      </c>
      <c r="JB143" s="188">
        <v>0</v>
      </c>
      <c r="JC143" s="188">
        <v>0</v>
      </c>
      <c r="JD143" s="188">
        <v>0</v>
      </c>
      <c r="JF143" s="188">
        <v>0</v>
      </c>
      <c r="JG143" s="188">
        <v>0</v>
      </c>
      <c r="JH143" s="188">
        <v>6209</v>
      </c>
      <c r="JI143" s="188">
        <v>2527</v>
      </c>
      <c r="JJ143" s="188">
        <v>0</v>
      </c>
      <c r="JK143" s="188">
        <v>0</v>
      </c>
      <c r="JL143" s="188">
        <v>1112</v>
      </c>
      <c r="JM143" s="188">
        <v>0</v>
      </c>
      <c r="JN143" s="188">
        <v>0</v>
      </c>
      <c r="JO143" s="188">
        <v>0</v>
      </c>
      <c r="JQ143" s="188">
        <v>0</v>
      </c>
      <c r="JR143" s="188">
        <v>0</v>
      </c>
      <c r="JS143" s="188">
        <v>819</v>
      </c>
      <c r="JT143" s="188">
        <v>681</v>
      </c>
      <c r="JU143" s="188">
        <v>0</v>
      </c>
      <c r="JV143" s="188">
        <v>0</v>
      </c>
      <c r="JW143" s="188">
        <v>1763</v>
      </c>
      <c r="JX143" s="188">
        <v>0</v>
      </c>
      <c r="JY143" s="188">
        <v>0</v>
      </c>
      <c r="JZ143" s="188">
        <v>0</v>
      </c>
      <c r="KB143" s="188">
        <v>0</v>
      </c>
      <c r="KC143" s="188">
        <v>0</v>
      </c>
      <c r="KD143" s="188">
        <v>8198</v>
      </c>
      <c r="KE143" s="188">
        <v>1254</v>
      </c>
      <c r="KF143" s="188">
        <v>0</v>
      </c>
      <c r="KG143" s="188">
        <v>0</v>
      </c>
      <c r="KH143" s="188">
        <v>1288</v>
      </c>
      <c r="KI143" s="188">
        <v>0</v>
      </c>
      <c r="KJ143" s="188">
        <v>0</v>
      </c>
      <c r="KK143" s="188">
        <v>0</v>
      </c>
      <c r="KM143" s="188">
        <v>0</v>
      </c>
      <c r="KN143" s="188">
        <v>0</v>
      </c>
      <c r="KO143" s="188">
        <v>6868</v>
      </c>
      <c r="KP143" s="188">
        <v>1021</v>
      </c>
      <c r="KQ143" s="188">
        <v>0</v>
      </c>
      <c r="KR143" s="188">
        <v>0</v>
      </c>
      <c r="KS143" s="188">
        <v>1045</v>
      </c>
      <c r="KT143" s="188">
        <v>0</v>
      </c>
      <c r="KU143" s="188">
        <v>0</v>
      </c>
      <c r="KV143" s="188">
        <v>0</v>
      </c>
      <c r="KX143" s="188">
        <v>0</v>
      </c>
      <c r="KY143" s="188">
        <v>0</v>
      </c>
      <c r="KZ143" s="188">
        <v>1012</v>
      </c>
      <c r="LA143" s="188">
        <v>1086</v>
      </c>
      <c r="LB143" s="188">
        <v>0</v>
      </c>
      <c r="LC143" s="188">
        <v>0</v>
      </c>
      <c r="LD143" s="188">
        <v>1688</v>
      </c>
      <c r="LE143" s="188">
        <v>0</v>
      </c>
      <c r="LF143" s="188">
        <v>0</v>
      </c>
      <c r="LG143" s="188">
        <v>0</v>
      </c>
      <c r="LI143" s="188">
        <v>0</v>
      </c>
      <c r="LJ143" s="188">
        <v>0</v>
      </c>
      <c r="LK143" s="188">
        <v>6638</v>
      </c>
      <c r="LL143" s="188">
        <v>890</v>
      </c>
      <c r="LM143" s="188">
        <v>0</v>
      </c>
      <c r="LN143" s="188">
        <v>0</v>
      </c>
      <c r="LO143" s="188">
        <v>1073</v>
      </c>
      <c r="LP143" s="188">
        <v>0</v>
      </c>
      <c r="LQ143" s="188">
        <v>0</v>
      </c>
      <c r="LR143" s="188">
        <v>0</v>
      </c>
      <c r="LT143" s="188">
        <v>0</v>
      </c>
      <c r="LU143" s="188">
        <v>0</v>
      </c>
      <c r="LV143" s="188">
        <v>1012</v>
      </c>
      <c r="LW143" s="188">
        <v>1537</v>
      </c>
      <c r="LX143" s="188">
        <v>0</v>
      </c>
      <c r="LY143" s="188">
        <v>0</v>
      </c>
      <c r="LZ143" s="188">
        <v>1714</v>
      </c>
      <c r="MA143" s="188">
        <v>0</v>
      </c>
      <c r="MB143" s="188">
        <v>0</v>
      </c>
      <c r="MC143" s="188">
        <v>0</v>
      </c>
    </row>
    <row r="144" spans="2:341">
      <c r="B144" s="208">
        <f t="shared" si="44"/>
        <v>0</v>
      </c>
      <c r="C144" s="208">
        <f t="shared" si="45"/>
        <v>0</v>
      </c>
      <c r="D144" s="208">
        <f t="shared" si="46"/>
        <v>3707.0666666666666</v>
      </c>
      <c r="E144" s="208">
        <f t="shared" si="47"/>
        <v>1110.6666666666667</v>
      </c>
      <c r="F144" s="208">
        <f t="shared" si="48"/>
        <v>0</v>
      </c>
      <c r="G144" s="208">
        <f t="shared" si="49"/>
        <v>0</v>
      </c>
      <c r="H144" s="208">
        <f t="shared" si="50"/>
        <v>1350.5</v>
      </c>
      <c r="I144" s="208">
        <f t="shared" si="51"/>
        <v>0</v>
      </c>
      <c r="J144" s="208">
        <f t="shared" si="52"/>
        <v>0</v>
      </c>
      <c r="K144" s="208">
        <f t="shared" si="53"/>
        <v>0</v>
      </c>
      <c r="M144" s="188">
        <v>0</v>
      </c>
      <c r="N144" s="188">
        <v>0</v>
      </c>
      <c r="O144" s="188">
        <v>1776</v>
      </c>
      <c r="P144" s="188">
        <v>1046</v>
      </c>
      <c r="Q144" s="188">
        <v>0</v>
      </c>
      <c r="R144" s="188">
        <v>0</v>
      </c>
      <c r="S144" s="188">
        <v>1637</v>
      </c>
      <c r="T144" s="188">
        <v>0</v>
      </c>
      <c r="U144" s="188">
        <v>0</v>
      </c>
      <c r="V144" s="188">
        <v>0</v>
      </c>
      <c r="X144" s="188">
        <v>0</v>
      </c>
      <c r="Y144" s="188">
        <v>0</v>
      </c>
      <c r="Z144" s="188">
        <v>1480</v>
      </c>
      <c r="AA144" s="188">
        <v>250</v>
      </c>
      <c r="AB144" s="188">
        <v>0</v>
      </c>
      <c r="AC144" s="188">
        <v>0</v>
      </c>
      <c r="AD144" s="188">
        <v>1199</v>
      </c>
      <c r="AE144" s="188">
        <v>0</v>
      </c>
      <c r="AF144" s="188">
        <v>0</v>
      </c>
      <c r="AG144" s="188">
        <v>0</v>
      </c>
      <c r="AI144" s="188">
        <v>0</v>
      </c>
      <c r="AJ144" s="188">
        <v>0</v>
      </c>
      <c r="AK144" s="188">
        <v>6606</v>
      </c>
      <c r="AL144" s="188">
        <v>1023</v>
      </c>
      <c r="AM144" s="188">
        <v>0</v>
      </c>
      <c r="AN144" s="188">
        <v>0</v>
      </c>
      <c r="AO144" s="188">
        <v>1021</v>
      </c>
      <c r="AP144" s="188">
        <v>0</v>
      </c>
      <c r="AQ144" s="188">
        <v>0</v>
      </c>
      <c r="AR144" s="188">
        <v>0</v>
      </c>
      <c r="AT144" s="188">
        <v>0</v>
      </c>
      <c r="AU144" s="188">
        <v>0</v>
      </c>
      <c r="AV144" s="188">
        <v>1185</v>
      </c>
      <c r="AW144" s="188">
        <v>800</v>
      </c>
      <c r="AX144" s="188">
        <v>0</v>
      </c>
      <c r="AY144" s="188">
        <v>0</v>
      </c>
      <c r="AZ144" s="188">
        <v>1642</v>
      </c>
      <c r="BA144" s="188">
        <v>0</v>
      </c>
      <c r="BB144" s="188">
        <v>0</v>
      </c>
      <c r="BC144" s="188">
        <v>0</v>
      </c>
      <c r="BE144" s="188">
        <v>0</v>
      </c>
      <c r="BF144" s="188">
        <v>0</v>
      </c>
      <c r="BG144" s="188">
        <v>6086</v>
      </c>
      <c r="BH144" s="188">
        <v>2176</v>
      </c>
      <c r="BI144" s="188">
        <v>0</v>
      </c>
      <c r="BJ144" s="188">
        <v>0</v>
      </c>
      <c r="BK144" s="188">
        <v>1399</v>
      </c>
      <c r="BL144" s="188">
        <v>0</v>
      </c>
      <c r="BM144" s="188">
        <v>0</v>
      </c>
      <c r="BN144" s="188">
        <v>0</v>
      </c>
      <c r="BP144" s="188">
        <v>0</v>
      </c>
      <c r="BQ144" s="188">
        <v>0</v>
      </c>
      <c r="BR144" s="188">
        <v>913</v>
      </c>
      <c r="BS144" s="188">
        <v>494</v>
      </c>
      <c r="BT144" s="188">
        <v>0</v>
      </c>
      <c r="BU144" s="188">
        <v>0</v>
      </c>
      <c r="BV144" s="188">
        <v>1647</v>
      </c>
      <c r="BW144" s="188">
        <v>0</v>
      </c>
      <c r="BX144" s="188">
        <v>0</v>
      </c>
      <c r="BY144" s="188">
        <v>0</v>
      </c>
      <c r="CA144" s="188">
        <v>0</v>
      </c>
      <c r="CB144" s="188">
        <v>0</v>
      </c>
      <c r="CC144" s="188">
        <v>7705</v>
      </c>
      <c r="CD144" s="188">
        <v>1319</v>
      </c>
      <c r="CE144" s="188">
        <v>0</v>
      </c>
      <c r="CF144" s="188">
        <v>0</v>
      </c>
      <c r="CG144" s="188">
        <v>1094</v>
      </c>
      <c r="CH144" s="188">
        <v>0</v>
      </c>
      <c r="CI144" s="188">
        <v>0</v>
      </c>
      <c r="CJ144" s="188">
        <v>0</v>
      </c>
      <c r="CL144" s="188">
        <v>0</v>
      </c>
      <c r="CM144" s="188">
        <v>0</v>
      </c>
      <c r="CN144" s="188">
        <v>6318</v>
      </c>
      <c r="CO144" s="188">
        <v>1911</v>
      </c>
      <c r="CP144" s="188">
        <v>0</v>
      </c>
      <c r="CQ144" s="188">
        <v>0</v>
      </c>
      <c r="CR144" s="188">
        <v>1118</v>
      </c>
      <c r="CS144" s="188">
        <v>0</v>
      </c>
      <c r="CT144" s="188">
        <v>0</v>
      </c>
      <c r="CU144" s="188">
        <v>0</v>
      </c>
      <c r="CW144" s="188">
        <v>0</v>
      </c>
      <c r="CX144" s="188">
        <v>0</v>
      </c>
      <c r="CY144" s="188">
        <v>1885</v>
      </c>
      <c r="CZ144" s="188">
        <v>1251</v>
      </c>
      <c r="DA144" s="188">
        <v>0</v>
      </c>
      <c r="DB144" s="188">
        <v>0</v>
      </c>
      <c r="DC144" s="188">
        <v>1481</v>
      </c>
      <c r="DD144" s="188">
        <v>0</v>
      </c>
      <c r="DE144" s="188">
        <v>0</v>
      </c>
      <c r="DF144" s="188">
        <v>0</v>
      </c>
      <c r="DH144" s="188">
        <v>0</v>
      </c>
      <c r="DI144" s="188">
        <v>0</v>
      </c>
      <c r="DJ144" s="188">
        <v>1958</v>
      </c>
      <c r="DK144" s="188">
        <v>808</v>
      </c>
      <c r="DL144" s="188">
        <v>0</v>
      </c>
      <c r="DM144" s="188">
        <v>0</v>
      </c>
      <c r="DN144" s="188">
        <f t="shared" si="54"/>
        <v>0</v>
      </c>
      <c r="DO144" s="188">
        <v>0</v>
      </c>
      <c r="DP144" s="188">
        <v>0</v>
      </c>
      <c r="DQ144" s="188">
        <v>0</v>
      </c>
      <c r="DS144" s="188">
        <v>0</v>
      </c>
      <c r="DT144" s="188">
        <v>0</v>
      </c>
      <c r="DU144" s="188">
        <v>1140</v>
      </c>
      <c r="DV144" s="188">
        <v>650</v>
      </c>
      <c r="DW144" s="188">
        <v>0</v>
      </c>
      <c r="DX144" s="188">
        <v>0</v>
      </c>
      <c r="DY144" s="188">
        <v>1295</v>
      </c>
      <c r="DZ144" s="188">
        <v>0</v>
      </c>
      <c r="EA144" s="188">
        <v>0</v>
      </c>
      <c r="EB144" s="188">
        <v>0</v>
      </c>
      <c r="ED144" s="188">
        <v>0</v>
      </c>
      <c r="EE144" s="188">
        <v>0</v>
      </c>
      <c r="EF144" s="188">
        <v>1107</v>
      </c>
      <c r="EG144" s="188">
        <v>327</v>
      </c>
      <c r="EH144" s="188">
        <v>0</v>
      </c>
      <c r="EI144" s="188">
        <v>0</v>
      </c>
      <c r="EJ144" s="188">
        <v>1754</v>
      </c>
      <c r="EK144" s="188">
        <v>0</v>
      </c>
      <c r="EL144" s="188">
        <v>0</v>
      </c>
      <c r="EM144" s="188">
        <v>0</v>
      </c>
      <c r="EO144" s="188">
        <v>0</v>
      </c>
      <c r="EP144" s="188">
        <v>0</v>
      </c>
      <c r="EQ144" s="188">
        <v>5041</v>
      </c>
      <c r="ER144" s="188">
        <v>1023</v>
      </c>
      <c r="ES144" s="188">
        <v>0</v>
      </c>
      <c r="ET144" s="188">
        <v>0</v>
      </c>
      <c r="EU144" s="188">
        <v>1398</v>
      </c>
      <c r="EV144" s="188">
        <v>0</v>
      </c>
      <c r="EW144" s="188">
        <v>0</v>
      </c>
      <c r="EX144" s="188">
        <v>0</v>
      </c>
      <c r="EZ144" s="188">
        <v>0</v>
      </c>
      <c r="FA144" s="188">
        <v>0</v>
      </c>
      <c r="FB144" s="188">
        <v>4715</v>
      </c>
      <c r="FC144" s="188">
        <v>1670</v>
      </c>
      <c r="FD144" s="188">
        <v>0</v>
      </c>
      <c r="FE144" s="188">
        <v>0</v>
      </c>
      <c r="FF144" s="188">
        <v>1071</v>
      </c>
      <c r="FG144" s="188">
        <v>0</v>
      </c>
      <c r="FH144" s="188">
        <v>0</v>
      </c>
      <c r="FI144" s="188">
        <v>0</v>
      </c>
      <c r="FK144" s="188">
        <v>0</v>
      </c>
      <c r="FL144" s="188">
        <v>0</v>
      </c>
      <c r="FM144" s="188">
        <v>5528</v>
      </c>
      <c r="FN144" s="188">
        <v>1606</v>
      </c>
      <c r="FO144" s="188">
        <v>0</v>
      </c>
      <c r="FP144" s="188">
        <v>0</v>
      </c>
      <c r="FQ144" s="188">
        <v>1130</v>
      </c>
      <c r="FR144" s="188">
        <v>0</v>
      </c>
      <c r="FS144" s="188">
        <v>0</v>
      </c>
      <c r="FT144" s="188">
        <v>0</v>
      </c>
      <c r="FV144" s="188">
        <v>0</v>
      </c>
      <c r="FW144" s="188">
        <v>0</v>
      </c>
      <c r="FX144" s="188">
        <v>1794</v>
      </c>
      <c r="FY144" s="188">
        <v>1349</v>
      </c>
      <c r="FZ144" s="188">
        <v>0</v>
      </c>
      <c r="GA144" s="188">
        <v>0</v>
      </c>
      <c r="GB144" s="188">
        <v>1524</v>
      </c>
      <c r="GC144" s="188">
        <v>0</v>
      </c>
      <c r="GD144" s="188">
        <v>0</v>
      </c>
      <c r="GE144" s="188">
        <v>0</v>
      </c>
      <c r="GG144" s="188">
        <v>0</v>
      </c>
      <c r="GH144" s="188">
        <v>0</v>
      </c>
      <c r="GI144" s="188">
        <v>7249</v>
      </c>
      <c r="GJ144" s="188">
        <v>893</v>
      </c>
      <c r="GK144" s="188">
        <v>0</v>
      </c>
      <c r="GL144" s="188">
        <v>0</v>
      </c>
      <c r="GM144" s="188">
        <v>1295</v>
      </c>
      <c r="GN144" s="188">
        <v>0</v>
      </c>
      <c r="GO144" s="188">
        <v>0</v>
      </c>
      <c r="GP144" s="188">
        <v>0</v>
      </c>
      <c r="GR144" s="188">
        <v>0</v>
      </c>
      <c r="GS144" s="188">
        <v>0</v>
      </c>
      <c r="GT144" s="188">
        <v>1489</v>
      </c>
      <c r="GU144" s="188">
        <v>664</v>
      </c>
      <c r="GV144" s="188">
        <v>0</v>
      </c>
      <c r="GW144" s="188">
        <v>0</v>
      </c>
      <c r="GX144" s="188">
        <v>1398</v>
      </c>
      <c r="GY144" s="188">
        <v>0</v>
      </c>
      <c r="GZ144" s="188">
        <v>0</v>
      </c>
      <c r="HA144" s="188">
        <v>0</v>
      </c>
      <c r="HC144" s="188">
        <v>0</v>
      </c>
      <c r="HD144" s="188">
        <v>0</v>
      </c>
      <c r="HE144" s="188">
        <v>1522</v>
      </c>
      <c r="HF144" s="188">
        <v>1230</v>
      </c>
      <c r="HG144" s="188">
        <v>0</v>
      </c>
      <c r="HH144" s="188">
        <v>0</v>
      </c>
      <c r="HI144" s="188">
        <v>1410</v>
      </c>
      <c r="HJ144" s="188">
        <v>0</v>
      </c>
      <c r="HK144" s="188">
        <v>0</v>
      </c>
      <c r="HL144" s="188">
        <v>0</v>
      </c>
      <c r="HN144" s="188">
        <v>0</v>
      </c>
      <c r="HO144" s="188">
        <v>0</v>
      </c>
      <c r="HP144" s="188">
        <v>1056</v>
      </c>
      <c r="HQ144" s="188">
        <v>399</v>
      </c>
      <c r="HR144" s="188">
        <v>0</v>
      </c>
      <c r="HS144" s="188">
        <v>0</v>
      </c>
      <c r="HT144" s="188">
        <v>1730</v>
      </c>
      <c r="HU144" s="188">
        <v>0</v>
      </c>
      <c r="HV144" s="188">
        <v>0</v>
      </c>
      <c r="HW144" s="188">
        <v>0</v>
      </c>
      <c r="HY144" s="188">
        <v>0</v>
      </c>
      <c r="HZ144" s="188">
        <v>0</v>
      </c>
      <c r="IA144" s="188">
        <v>6383</v>
      </c>
      <c r="IB144" s="188">
        <v>1607</v>
      </c>
      <c r="IC144" s="188">
        <v>0</v>
      </c>
      <c r="ID144" s="188">
        <v>0</v>
      </c>
      <c r="IE144" s="188">
        <v>1428</v>
      </c>
      <c r="IF144" s="188">
        <v>0</v>
      </c>
      <c r="IG144" s="188">
        <v>0</v>
      </c>
      <c r="IH144" s="188">
        <v>0</v>
      </c>
      <c r="IJ144" s="188">
        <v>0</v>
      </c>
      <c r="IK144" s="188">
        <v>0</v>
      </c>
      <c r="IL144" s="188">
        <v>953</v>
      </c>
      <c r="IM144" s="188">
        <v>747</v>
      </c>
      <c r="IN144" s="188">
        <v>0</v>
      </c>
      <c r="IO144" s="188">
        <v>0</v>
      </c>
      <c r="IP144" s="188">
        <v>1758</v>
      </c>
      <c r="IQ144" s="188">
        <v>0</v>
      </c>
      <c r="IR144" s="188">
        <v>0</v>
      </c>
      <c r="IS144" s="188">
        <v>0</v>
      </c>
      <c r="IU144" s="188">
        <v>0</v>
      </c>
      <c r="IV144" s="188">
        <v>0</v>
      </c>
      <c r="IW144" s="188">
        <v>6593</v>
      </c>
      <c r="IX144" s="188">
        <v>1339</v>
      </c>
      <c r="IY144" s="188">
        <v>0</v>
      </c>
      <c r="IZ144" s="188">
        <v>0</v>
      </c>
      <c r="JA144" s="188">
        <v>1405</v>
      </c>
      <c r="JB144" s="188">
        <v>0</v>
      </c>
      <c r="JC144" s="188">
        <v>0</v>
      </c>
      <c r="JD144" s="188">
        <v>0</v>
      </c>
      <c r="JF144" s="188">
        <v>0</v>
      </c>
      <c r="JG144" s="188">
        <v>0</v>
      </c>
      <c r="JH144" s="188">
        <v>6172</v>
      </c>
      <c r="JI144" s="188">
        <v>2485</v>
      </c>
      <c r="JJ144" s="188">
        <v>0</v>
      </c>
      <c r="JK144" s="188">
        <v>0</v>
      </c>
      <c r="JL144" s="188">
        <v>1112</v>
      </c>
      <c r="JM144" s="188">
        <v>0</v>
      </c>
      <c r="JN144" s="188">
        <v>0</v>
      </c>
      <c r="JO144" s="188">
        <v>0</v>
      </c>
      <c r="JQ144" s="188">
        <v>0</v>
      </c>
      <c r="JR144" s="188">
        <v>0</v>
      </c>
      <c r="JS144" s="188">
        <v>782</v>
      </c>
      <c r="JT144" s="188">
        <v>616</v>
      </c>
      <c r="JU144" s="188">
        <v>0</v>
      </c>
      <c r="JV144" s="188">
        <v>0</v>
      </c>
      <c r="JW144" s="188">
        <v>1762</v>
      </c>
      <c r="JX144" s="188">
        <v>0</v>
      </c>
      <c r="JY144" s="188">
        <v>0</v>
      </c>
      <c r="JZ144" s="188">
        <v>0</v>
      </c>
      <c r="KB144" s="188">
        <v>0</v>
      </c>
      <c r="KC144" s="188">
        <v>0</v>
      </c>
      <c r="KD144" s="188">
        <v>8288</v>
      </c>
      <c r="KE144" s="188">
        <v>1235</v>
      </c>
      <c r="KF144" s="188">
        <v>0</v>
      </c>
      <c r="KG144" s="188">
        <v>0</v>
      </c>
      <c r="KH144" s="188">
        <v>1288</v>
      </c>
      <c r="KI144" s="188">
        <v>0</v>
      </c>
      <c r="KJ144" s="188">
        <v>0</v>
      </c>
      <c r="KK144" s="188">
        <v>0</v>
      </c>
      <c r="KM144" s="188">
        <v>0</v>
      </c>
      <c r="KN144" s="188">
        <v>0</v>
      </c>
      <c r="KO144" s="188">
        <v>6815</v>
      </c>
      <c r="KP144" s="188">
        <v>1042</v>
      </c>
      <c r="KQ144" s="188">
        <v>0</v>
      </c>
      <c r="KR144" s="188">
        <v>0</v>
      </c>
      <c r="KS144" s="188">
        <v>1045</v>
      </c>
      <c r="KT144" s="188">
        <v>0</v>
      </c>
      <c r="KU144" s="188">
        <v>0</v>
      </c>
      <c r="KV144" s="188">
        <v>0</v>
      </c>
      <c r="KX144" s="188">
        <v>0</v>
      </c>
      <c r="KY144" s="188">
        <v>0</v>
      </c>
      <c r="KZ144" s="188">
        <v>1004</v>
      </c>
      <c r="LA144" s="188">
        <v>1060</v>
      </c>
      <c r="LB144" s="188">
        <v>0</v>
      </c>
      <c r="LC144" s="188">
        <v>0</v>
      </c>
      <c r="LD144" s="188">
        <v>1687</v>
      </c>
      <c r="LE144" s="188">
        <v>0</v>
      </c>
      <c r="LF144" s="188">
        <v>0</v>
      </c>
      <c r="LG144" s="188">
        <v>0</v>
      </c>
      <c r="LI144" s="188">
        <v>0</v>
      </c>
      <c r="LJ144" s="188">
        <v>0</v>
      </c>
      <c r="LK144" s="188">
        <v>6653</v>
      </c>
      <c r="LL144" s="188">
        <v>870</v>
      </c>
      <c r="LM144" s="188">
        <v>0</v>
      </c>
      <c r="LN144" s="188">
        <v>0</v>
      </c>
      <c r="LO144" s="188">
        <v>1073</v>
      </c>
      <c r="LP144" s="188">
        <v>0</v>
      </c>
      <c r="LQ144" s="188">
        <v>0</v>
      </c>
      <c r="LR144" s="188">
        <v>0</v>
      </c>
      <c r="LT144" s="188">
        <v>0</v>
      </c>
      <c r="LU144" s="188">
        <v>0</v>
      </c>
      <c r="LV144" s="188">
        <v>1016</v>
      </c>
      <c r="LW144" s="188">
        <v>1430</v>
      </c>
      <c r="LX144" s="188">
        <v>0</v>
      </c>
      <c r="LY144" s="188">
        <v>0</v>
      </c>
      <c r="LZ144" s="188">
        <v>1714</v>
      </c>
      <c r="MA144" s="188">
        <v>0</v>
      </c>
      <c r="MB144" s="188">
        <v>0</v>
      </c>
      <c r="MC144" s="188">
        <v>0</v>
      </c>
    </row>
    <row r="145" spans="2:341">
      <c r="B145" s="208">
        <f t="shared" si="44"/>
        <v>0</v>
      </c>
      <c r="C145" s="208">
        <f t="shared" si="45"/>
        <v>0</v>
      </c>
      <c r="D145" s="208">
        <f t="shared" si="46"/>
        <v>3740.3333333333335</v>
      </c>
      <c r="E145" s="208">
        <f t="shared" si="47"/>
        <v>1097.4333333333334</v>
      </c>
      <c r="F145" s="208">
        <f t="shared" si="48"/>
        <v>0</v>
      </c>
      <c r="G145" s="208">
        <f t="shared" si="49"/>
        <v>0</v>
      </c>
      <c r="H145" s="208">
        <f t="shared" si="50"/>
        <v>1339.5</v>
      </c>
      <c r="I145" s="208">
        <f t="shared" si="51"/>
        <v>0</v>
      </c>
      <c r="J145" s="208">
        <f t="shared" si="52"/>
        <v>0</v>
      </c>
      <c r="K145" s="208">
        <f t="shared" si="53"/>
        <v>0</v>
      </c>
      <c r="M145" s="188">
        <v>0</v>
      </c>
      <c r="N145" s="188">
        <v>0</v>
      </c>
      <c r="O145" s="188">
        <v>1723</v>
      </c>
      <c r="P145" s="188">
        <v>855</v>
      </c>
      <c r="Q145" s="188">
        <v>0</v>
      </c>
      <c r="R145" s="188">
        <v>0</v>
      </c>
      <c r="S145" s="188">
        <v>1620</v>
      </c>
      <c r="T145" s="188">
        <v>0</v>
      </c>
      <c r="U145" s="188">
        <v>0</v>
      </c>
      <c r="V145" s="188">
        <v>0</v>
      </c>
      <c r="X145" s="188">
        <v>0</v>
      </c>
      <c r="Y145" s="188">
        <v>0</v>
      </c>
      <c r="Z145" s="188">
        <v>1352</v>
      </c>
      <c r="AA145" s="188">
        <v>384</v>
      </c>
      <c r="AB145" s="188">
        <v>0</v>
      </c>
      <c r="AC145" s="188">
        <v>0</v>
      </c>
      <c r="AD145" s="188">
        <v>1174</v>
      </c>
      <c r="AE145" s="188">
        <v>0</v>
      </c>
      <c r="AF145" s="188">
        <v>0</v>
      </c>
      <c r="AG145" s="188">
        <v>0</v>
      </c>
      <c r="AI145" s="188">
        <v>0</v>
      </c>
      <c r="AJ145" s="188">
        <v>0</v>
      </c>
      <c r="AK145" s="188">
        <v>6647</v>
      </c>
      <c r="AL145" s="188">
        <v>1060</v>
      </c>
      <c r="AM145" s="188">
        <v>0</v>
      </c>
      <c r="AN145" s="188">
        <v>0</v>
      </c>
      <c r="AO145" s="188">
        <v>1012</v>
      </c>
      <c r="AP145" s="188">
        <v>0</v>
      </c>
      <c r="AQ145" s="188">
        <v>0</v>
      </c>
      <c r="AR145" s="188">
        <v>0</v>
      </c>
      <c r="AT145" s="188">
        <v>0</v>
      </c>
      <c r="AU145" s="188">
        <v>0</v>
      </c>
      <c r="AV145" s="188">
        <v>1205</v>
      </c>
      <c r="AW145" s="188">
        <v>930</v>
      </c>
      <c r="AX145" s="188">
        <v>0</v>
      </c>
      <c r="AY145" s="188">
        <v>0</v>
      </c>
      <c r="AZ145" s="188">
        <v>1618</v>
      </c>
      <c r="BA145" s="188">
        <v>0</v>
      </c>
      <c r="BB145" s="188">
        <v>0</v>
      </c>
      <c r="BC145" s="188">
        <v>0</v>
      </c>
      <c r="BE145" s="188">
        <v>0</v>
      </c>
      <c r="BF145" s="188">
        <v>0</v>
      </c>
      <c r="BG145" s="188">
        <v>5976</v>
      </c>
      <c r="BH145" s="188">
        <v>2155</v>
      </c>
      <c r="BI145" s="188">
        <v>0</v>
      </c>
      <c r="BJ145" s="188">
        <v>0</v>
      </c>
      <c r="BK145" s="188">
        <v>1392</v>
      </c>
      <c r="BL145" s="188">
        <v>0</v>
      </c>
      <c r="BM145" s="188">
        <v>0</v>
      </c>
      <c r="BN145" s="188">
        <v>0</v>
      </c>
      <c r="BP145" s="188">
        <v>0</v>
      </c>
      <c r="BQ145" s="188">
        <v>0</v>
      </c>
      <c r="BR145" s="188">
        <v>920</v>
      </c>
      <c r="BS145" s="188">
        <v>502</v>
      </c>
      <c r="BT145" s="188">
        <v>0</v>
      </c>
      <c r="BU145" s="188">
        <v>0</v>
      </c>
      <c r="BV145" s="188">
        <v>1634</v>
      </c>
      <c r="BW145" s="188">
        <v>0</v>
      </c>
      <c r="BX145" s="188">
        <v>0</v>
      </c>
      <c r="BY145" s="188">
        <v>0</v>
      </c>
      <c r="CA145" s="188">
        <v>0</v>
      </c>
      <c r="CB145" s="188">
        <v>0</v>
      </c>
      <c r="CC145" s="188">
        <v>7790</v>
      </c>
      <c r="CD145" s="188">
        <v>1305</v>
      </c>
      <c r="CE145" s="188">
        <v>0</v>
      </c>
      <c r="CF145" s="188">
        <v>0</v>
      </c>
      <c r="CG145" s="188">
        <v>1098</v>
      </c>
      <c r="CH145" s="188">
        <v>0</v>
      </c>
      <c r="CI145" s="188">
        <v>0</v>
      </c>
      <c r="CJ145" s="188">
        <v>0</v>
      </c>
      <c r="CL145" s="188">
        <v>0</v>
      </c>
      <c r="CM145" s="188">
        <v>0</v>
      </c>
      <c r="CN145" s="188">
        <v>6549</v>
      </c>
      <c r="CO145" s="188">
        <v>1896</v>
      </c>
      <c r="CP145" s="188">
        <v>0</v>
      </c>
      <c r="CQ145" s="188">
        <v>0</v>
      </c>
      <c r="CR145" s="188">
        <v>1110</v>
      </c>
      <c r="CS145" s="188">
        <v>0</v>
      </c>
      <c r="CT145" s="188">
        <v>0</v>
      </c>
      <c r="CU145" s="188">
        <v>0</v>
      </c>
      <c r="CW145" s="188">
        <v>0</v>
      </c>
      <c r="CX145" s="188">
        <v>0</v>
      </c>
      <c r="CY145" s="188">
        <v>1771</v>
      </c>
      <c r="CZ145" s="188">
        <v>1283</v>
      </c>
      <c r="DA145" s="188">
        <v>0</v>
      </c>
      <c r="DB145" s="188">
        <v>0</v>
      </c>
      <c r="DC145" s="188">
        <v>1484</v>
      </c>
      <c r="DD145" s="188">
        <v>0</v>
      </c>
      <c r="DE145" s="188">
        <v>0</v>
      </c>
      <c r="DF145" s="188">
        <v>0</v>
      </c>
      <c r="DH145" s="188">
        <v>0</v>
      </c>
      <c r="DI145" s="188">
        <v>0</v>
      </c>
      <c r="DJ145" s="188">
        <v>1897</v>
      </c>
      <c r="DK145" s="188">
        <v>782</v>
      </c>
      <c r="DL145" s="188">
        <v>0</v>
      </c>
      <c r="DM145" s="188">
        <v>0</v>
      </c>
      <c r="DN145" s="188">
        <f t="shared" si="54"/>
        <v>0</v>
      </c>
      <c r="DO145" s="188">
        <v>0</v>
      </c>
      <c r="DP145" s="188">
        <v>0</v>
      </c>
      <c r="DQ145" s="188">
        <v>0</v>
      </c>
      <c r="DS145" s="188">
        <v>0</v>
      </c>
      <c r="DT145" s="188">
        <v>0</v>
      </c>
      <c r="DU145" s="188">
        <v>1188</v>
      </c>
      <c r="DV145" s="188">
        <v>551</v>
      </c>
      <c r="DW145" s="188">
        <v>0</v>
      </c>
      <c r="DX145" s="188">
        <v>0</v>
      </c>
      <c r="DY145" s="188">
        <v>1242</v>
      </c>
      <c r="DZ145" s="188">
        <v>0</v>
      </c>
      <c r="EA145" s="188">
        <v>0</v>
      </c>
      <c r="EB145" s="188">
        <v>0</v>
      </c>
      <c r="ED145" s="188">
        <v>0</v>
      </c>
      <c r="EE145" s="188">
        <v>0</v>
      </c>
      <c r="EF145" s="188">
        <v>1176</v>
      </c>
      <c r="EG145" s="188">
        <v>361</v>
      </c>
      <c r="EH145" s="188">
        <v>0</v>
      </c>
      <c r="EI145" s="188">
        <v>0</v>
      </c>
      <c r="EJ145" s="188">
        <v>1729</v>
      </c>
      <c r="EK145" s="188">
        <v>0</v>
      </c>
      <c r="EL145" s="188">
        <v>0</v>
      </c>
      <c r="EM145" s="188">
        <v>0</v>
      </c>
      <c r="EO145" s="188">
        <v>0</v>
      </c>
      <c r="EP145" s="188">
        <v>0</v>
      </c>
      <c r="EQ145" s="188">
        <v>4860</v>
      </c>
      <c r="ER145" s="188">
        <v>886</v>
      </c>
      <c r="ES145" s="188">
        <v>0</v>
      </c>
      <c r="ET145" s="188">
        <v>0</v>
      </c>
      <c r="EU145" s="188">
        <v>1397</v>
      </c>
      <c r="EV145" s="188">
        <v>0</v>
      </c>
      <c r="EW145" s="188">
        <v>0</v>
      </c>
      <c r="EX145" s="188">
        <v>0</v>
      </c>
      <c r="EZ145" s="188">
        <v>0</v>
      </c>
      <c r="FA145" s="188">
        <v>0</v>
      </c>
      <c r="FB145" s="188">
        <v>4882</v>
      </c>
      <c r="FC145" s="188">
        <v>1593</v>
      </c>
      <c r="FD145" s="188">
        <v>0</v>
      </c>
      <c r="FE145" s="188">
        <v>0</v>
      </c>
      <c r="FF145" s="188">
        <v>1067</v>
      </c>
      <c r="FG145" s="188">
        <v>0</v>
      </c>
      <c r="FH145" s="188">
        <v>0</v>
      </c>
      <c r="FI145" s="188">
        <v>0</v>
      </c>
      <c r="FK145" s="188">
        <v>0</v>
      </c>
      <c r="FL145" s="188">
        <v>0</v>
      </c>
      <c r="FM145" s="188">
        <v>5666</v>
      </c>
      <c r="FN145" s="188">
        <v>1479</v>
      </c>
      <c r="FO145" s="188">
        <v>0</v>
      </c>
      <c r="FP145" s="188">
        <v>0</v>
      </c>
      <c r="FQ145" s="188">
        <v>1113</v>
      </c>
      <c r="FR145" s="188">
        <v>0</v>
      </c>
      <c r="FS145" s="188">
        <v>0</v>
      </c>
      <c r="FT145" s="188">
        <v>0</v>
      </c>
      <c r="FV145" s="188">
        <v>0</v>
      </c>
      <c r="FW145" s="188">
        <v>0</v>
      </c>
      <c r="FX145" s="188">
        <v>1853</v>
      </c>
      <c r="FY145" s="188">
        <v>1254</v>
      </c>
      <c r="FZ145" s="188">
        <v>0</v>
      </c>
      <c r="GA145" s="188">
        <v>0</v>
      </c>
      <c r="GB145" s="188">
        <v>1517</v>
      </c>
      <c r="GC145" s="188">
        <v>0</v>
      </c>
      <c r="GD145" s="188">
        <v>0</v>
      </c>
      <c r="GE145" s="188">
        <v>0</v>
      </c>
      <c r="GG145" s="188">
        <v>0</v>
      </c>
      <c r="GH145" s="188">
        <v>0</v>
      </c>
      <c r="GI145" s="188">
        <v>7230</v>
      </c>
      <c r="GJ145" s="188">
        <v>863</v>
      </c>
      <c r="GK145" s="188">
        <v>0</v>
      </c>
      <c r="GL145" s="188">
        <v>0</v>
      </c>
      <c r="GM145" s="188">
        <v>1256</v>
      </c>
      <c r="GN145" s="188">
        <v>0</v>
      </c>
      <c r="GO145" s="188">
        <v>0</v>
      </c>
      <c r="GP145" s="188">
        <v>0</v>
      </c>
      <c r="GR145" s="188">
        <v>0</v>
      </c>
      <c r="GS145" s="188">
        <v>0</v>
      </c>
      <c r="GT145" s="188">
        <v>1496</v>
      </c>
      <c r="GU145" s="188">
        <v>662</v>
      </c>
      <c r="GV145" s="188">
        <v>0</v>
      </c>
      <c r="GW145" s="188">
        <v>0</v>
      </c>
      <c r="GX145" s="188">
        <v>1401</v>
      </c>
      <c r="GY145" s="188">
        <v>0</v>
      </c>
      <c r="GZ145" s="188">
        <v>0</v>
      </c>
      <c r="HA145" s="188">
        <v>0</v>
      </c>
      <c r="HC145" s="188">
        <v>0</v>
      </c>
      <c r="HD145" s="188">
        <v>0</v>
      </c>
      <c r="HE145" s="188">
        <v>1490</v>
      </c>
      <c r="HF145" s="188">
        <v>1257</v>
      </c>
      <c r="HG145" s="188">
        <v>0</v>
      </c>
      <c r="HH145" s="188">
        <v>0</v>
      </c>
      <c r="HI145" s="188">
        <v>1416</v>
      </c>
      <c r="HJ145" s="188">
        <v>0</v>
      </c>
      <c r="HK145" s="188">
        <v>0</v>
      </c>
      <c r="HL145" s="188">
        <v>0</v>
      </c>
      <c r="HN145" s="188">
        <v>0</v>
      </c>
      <c r="HO145" s="188">
        <v>0</v>
      </c>
      <c r="HP145" s="188">
        <v>1062</v>
      </c>
      <c r="HQ145" s="188">
        <v>352</v>
      </c>
      <c r="HR145" s="188">
        <v>0</v>
      </c>
      <c r="HS145" s="188">
        <v>0</v>
      </c>
      <c r="HT145" s="188">
        <v>1712</v>
      </c>
      <c r="HU145" s="188">
        <v>0</v>
      </c>
      <c r="HV145" s="188">
        <v>0</v>
      </c>
      <c r="HW145" s="188">
        <v>0</v>
      </c>
      <c r="HY145" s="188">
        <v>0</v>
      </c>
      <c r="HZ145" s="188">
        <v>0</v>
      </c>
      <c r="IA145" s="188">
        <v>6401</v>
      </c>
      <c r="IB145" s="188">
        <v>1627</v>
      </c>
      <c r="IC145" s="188">
        <v>0</v>
      </c>
      <c r="ID145" s="188">
        <v>0</v>
      </c>
      <c r="IE145" s="188">
        <v>1425</v>
      </c>
      <c r="IF145" s="188">
        <v>0</v>
      </c>
      <c r="IG145" s="188">
        <v>0</v>
      </c>
      <c r="IH145" s="188">
        <v>0</v>
      </c>
      <c r="IJ145" s="188">
        <v>0</v>
      </c>
      <c r="IK145" s="188">
        <v>0</v>
      </c>
      <c r="IL145" s="188">
        <v>980</v>
      </c>
      <c r="IM145" s="188">
        <v>779</v>
      </c>
      <c r="IN145" s="188">
        <v>0</v>
      </c>
      <c r="IO145" s="188">
        <v>0</v>
      </c>
      <c r="IP145" s="188">
        <v>1749</v>
      </c>
      <c r="IQ145" s="188">
        <v>0</v>
      </c>
      <c r="IR145" s="188">
        <v>0</v>
      </c>
      <c r="IS145" s="188">
        <v>0</v>
      </c>
      <c r="IU145" s="188">
        <v>0</v>
      </c>
      <c r="IV145" s="188">
        <v>0</v>
      </c>
      <c r="IW145" s="188">
        <v>6778</v>
      </c>
      <c r="IX145" s="188">
        <v>1284</v>
      </c>
      <c r="IY145" s="188">
        <v>0</v>
      </c>
      <c r="IZ145" s="188">
        <v>0</v>
      </c>
      <c r="JA145" s="188">
        <v>1407</v>
      </c>
      <c r="JB145" s="188">
        <v>0</v>
      </c>
      <c r="JC145" s="188">
        <v>0</v>
      </c>
      <c r="JD145" s="188">
        <v>0</v>
      </c>
      <c r="JF145" s="188">
        <v>0</v>
      </c>
      <c r="JG145" s="188">
        <v>0</v>
      </c>
      <c r="JH145" s="188">
        <v>6267</v>
      </c>
      <c r="JI145" s="188">
        <v>2325</v>
      </c>
      <c r="JJ145" s="188">
        <v>0</v>
      </c>
      <c r="JK145" s="188">
        <v>0</v>
      </c>
      <c r="JL145" s="188">
        <v>1101</v>
      </c>
      <c r="JM145" s="188">
        <v>0</v>
      </c>
      <c r="JN145" s="188">
        <v>0</v>
      </c>
      <c r="JO145" s="188">
        <v>0</v>
      </c>
      <c r="JQ145" s="188">
        <v>0</v>
      </c>
      <c r="JR145" s="188">
        <v>0</v>
      </c>
      <c r="JS145" s="188">
        <v>825</v>
      </c>
      <c r="JT145" s="188">
        <v>690</v>
      </c>
      <c r="JU145" s="188">
        <v>0</v>
      </c>
      <c r="JV145" s="188">
        <v>0</v>
      </c>
      <c r="JW145" s="188">
        <v>1753</v>
      </c>
      <c r="JX145" s="188">
        <v>0</v>
      </c>
      <c r="JY145" s="188">
        <v>0</v>
      </c>
      <c r="JZ145" s="188">
        <v>0</v>
      </c>
      <c r="KB145" s="188">
        <v>0</v>
      </c>
      <c r="KC145" s="188">
        <v>0</v>
      </c>
      <c r="KD145" s="188">
        <v>8441</v>
      </c>
      <c r="KE145" s="188">
        <v>1452</v>
      </c>
      <c r="KF145" s="188">
        <v>0</v>
      </c>
      <c r="KG145" s="188">
        <v>0</v>
      </c>
      <c r="KH145" s="188">
        <v>1268</v>
      </c>
      <c r="KI145" s="188">
        <v>0</v>
      </c>
      <c r="KJ145" s="188">
        <v>0</v>
      </c>
      <c r="KK145" s="188">
        <v>0</v>
      </c>
      <c r="KM145" s="188">
        <v>0</v>
      </c>
      <c r="KN145" s="188">
        <v>0</v>
      </c>
      <c r="KO145" s="188">
        <v>6926</v>
      </c>
      <c r="KP145" s="188">
        <v>1154</v>
      </c>
      <c r="KQ145" s="188">
        <v>0</v>
      </c>
      <c r="KR145" s="188">
        <v>0</v>
      </c>
      <c r="KS145" s="188">
        <v>1033</v>
      </c>
      <c r="KT145" s="188">
        <v>0</v>
      </c>
      <c r="KU145" s="188">
        <v>0</v>
      </c>
      <c r="KV145" s="188">
        <v>0</v>
      </c>
      <c r="KX145" s="188">
        <v>0</v>
      </c>
      <c r="KY145" s="188">
        <v>0</v>
      </c>
      <c r="KZ145" s="188">
        <v>1066</v>
      </c>
      <c r="LA145" s="188">
        <v>899</v>
      </c>
      <c r="LB145" s="188">
        <v>0</v>
      </c>
      <c r="LC145" s="188">
        <v>0</v>
      </c>
      <c r="LD145" s="188">
        <v>1681</v>
      </c>
      <c r="LE145" s="188">
        <v>0</v>
      </c>
      <c r="LF145" s="188">
        <v>0</v>
      </c>
      <c r="LG145" s="188">
        <v>0</v>
      </c>
      <c r="LI145" s="188">
        <v>0</v>
      </c>
      <c r="LJ145" s="188">
        <v>0</v>
      </c>
      <c r="LK145" s="188">
        <v>6754</v>
      </c>
      <c r="LL145" s="188">
        <v>956</v>
      </c>
      <c r="LM145" s="188">
        <v>0</v>
      </c>
      <c r="LN145" s="188">
        <v>0</v>
      </c>
      <c r="LO145" s="188">
        <v>1059</v>
      </c>
      <c r="LP145" s="188">
        <v>0</v>
      </c>
      <c r="LQ145" s="188">
        <v>0</v>
      </c>
      <c r="LR145" s="188">
        <v>0</v>
      </c>
      <c r="LT145" s="188">
        <v>0</v>
      </c>
      <c r="LU145" s="188">
        <v>0</v>
      </c>
      <c r="LV145" s="188">
        <v>1039</v>
      </c>
      <c r="LW145" s="188">
        <v>1347</v>
      </c>
      <c r="LX145" s="188">
        <v>0</v>
      </c>
      <c r="LY145" s="188">
        <v>0</v>
      </c>
      <c r="LZ145" s="188">
        <v>1717</v>
      </c>
      <c r="MA145" s="188">
        <v>0</v>
      </c>
      <c r="MB145" s="188">
        <v>0</v>
      </c>
      <c r="MC145" s="188">
        <v>0</v>
      </c>
    </row>
    <row r="146" spans="2:341">
      <c r="B146" s="208">
        <f t="shared" si="44"/>
        <v>0</v>
      </c>
      <c r="C146" s="208">
        <f t="shared" si="45"/>
        <v>0</v>
      </c>
      <c r="D146" s="208">
        <f t="shared" si="46"/>
        <v>3726.7</v>
      </c>
      <c r="E146" s="208">
        <f t="shared" si="47"/>
        <v>1052.1666666666667</v>
      </c>
      <c r="F146" s="208">
        <f t="shared" si="48"/>
        <v>0</v>
      </c>
      <c r="G146" s="208">
        <f t="shared" si="49"/>
        <v>0</v>
      </c>
      <c r="H146" s="208">
        <f t="shared" si="50"/>
        <v>1339.3666666666666</v>
      </c>
      <c r="I146" s="208">
        <f t="shared" si="51"/>
        <v>0</v>
      </c>
      <c r="J146" s="208">
        <f t="shared" si="52"/>
        <v>0</v>
      </c>
      <c r="K146" s="208">
        <f t="shared" si="53"/>
        <v>0</v>
      </c>
      <c r="M146" s="188">
        <v>0</v>
      </c>
      <c r="N146" s="188">
        <v>0</v>
      </c>
      <c r="O146" s="188">
        <v>1682</v>
      </c>
      <c r="P146" s="188">
        <v>870</v>
      </c>
      <c r="Q146" s="188">
        <v>0</v>
      </c>
      <c r="R146" s="188">
        <v>0</v>
      </c>
      <c r="S146" s="188">
        <v>1621</v>
      </c>
      <c r="T146" s="188">
        <v>0</v>
      </c>
      <c r="U146" s="188">
        <v>0</v>
      </c>
      <c r="V146" s="188">
        <v>0</v>
      </c>
      <c r="X146" s="188">
        <v>0</v>
      </c>
      <c r="Y146" s="188">
        <v>0</v>
      </c>
      <c r="Z146" s="188">
        <v>1355</v>
      </c>
      <c r="AA146" s="188">
        <v>387</v>
      </c>
      <c r="AB146" s="188">
        <v>0</v>
      </c>
      <c r="AC146" s="188">
        <v>0</v>
      </c>
      <c r="AD146" s="188">
        <v>1174</v>
      </c>
      <c r="AE146" s="188">
        <v>0</v>
      </c>
      <c r="AF146" s="188">
        <v>0</v>
      </c>
      <c r="AG146" s="188">
        <v>0</v>
      </c>
      <c r="AI146" s="188">
        <v>0</v>
      </c>
      <c r="AJ146" s="188">
        <v>0</v>
      </c>
      <c r="AK146" s="188">
        <v>6544</v>
      </c>
      <c r="AL146" s="188">
        <v>985</v>
      </c>
      <c r="AM146" s="188">
        <v>0</v>
      </c>
      <c r="AN146" s="188">
        <v>0</v>
      </c>
      <c r="AO146" s="188">
        <v>1012</v>
      </c>
      <c r="AP146" s="188">
        <v>0</v>
      </c>
      <c r="AQ146" s="188">
        <v>0</v>
      </c>
      <c r="AR146" s="188">
        <v>0</v>
      </c>
      <c r="AT146" s="188">
        <v>0</v>
      </c>
      <c r="AU146" s="188">
        <v>0</v>
      </c>
      <c r="AV146" s="188">
        <v>1186</v>
      </c>
      <c r="AW146" s="188">
        <v>896</v>
      </c>
      <c r="AX146" s="188">
        <v>0</v>
      </c>
      <c r="AY146" s="188">
        <v>0</v>
      </c>
      <c r="AZ146" s="188">
        <v>1618</v>
      </c>
      <c r="BA146" s="188">
        <v>0</v>
      </c>
      <c r="BB146" s="188">
        <v>0</v>
      </c>
      <c r="BC146" s="188">
        <v>0</v>
      </c>
      <c r="BE146" s="188">
        <v>0</v>
      </c>
      <c r="BF146" s="188">
        <v>0</v>
      </c>
      <c r="BG146" s="188">
        <v>5923</v>
      </c>
      <c r="BH146" s="188">
        <v>2015</v>
      </c>
      <c r="BI146" s="188">
        <v>0</v>
      </c>
      <c r="BJ146" s="188">
        <v>0</v>
      </c>
      <c r="BK146" s="188">
        <v>1392</v>
      </c>
      <c r="BL146" s="188">
        <v>0</v>
      </c>
      <c r="BM146" s="188">
        <v>0</v>
      </c>
      <c r="BN146" s="188">
        <v>0</v>
      </c>
      <c r="BP146" s="188">
        <v>0</v>
      </c>
      <c r="BQ146" s="188">
        <v>0</v>
      </c>
      <c r="BR146" s="188">
        <v>919</v>
      </c>
      <c r="BS146" s="188">
        <v>442</v>
      </c>
      <c r="BT146" s="188">
        <v>0</v>
      </c>
      <c r="BU146" s="188">
        <v>0</v>
      </c>
      <c r="BV146" s="188">
        <v>1634</v>
      </c>
      <c r="BW146" s="188">
        <v>0</v>
      </c>
      <c r="BX146" s="188">
        <v>0</v>
      </c>
      <c r="BY146" s="188">
        <v>0</v>
      </c>
      <c r="CA146" s="188">
        <v>0</v>
      </c>
      <c r="CB146" s="188">
        <v>0</v>
      </c>
      <c r="CC146" s="188">
        <v>7743</v>
      </c>
      <c r="CD146" s="188">
        <v>1301</v>
      </c>
      <c r="CE146" s="188">
        <v>0</v>
      </c>
      <c r="CF146" s="188">
        <v>0</v>
      </c>
      <c r="CG146" s="188">
        <v>1098</v>
      </c>
      <c r="CH146" s="188">
        <v>0</v>
      </c>
      <c r="CI146" s="188">
        <v>0</v>
      </c>
      <c r="CJ146" s="188">
        <v>0</v>
      </c>
      <c r="CL146" s="188">
        <v>0</v>
      </c>
      <c r="CM146" s="188">
        <v>0</v>
      </c>
      <c r="CN146" s="188">
        <v>6522</v>
      </c>
      <c r="CO146" s="188">
        <v>1826</v>
      </c>
      <c r="CP146" s="188">
        <v>0</v>
      </c>
      <c r="CQ146" s="188">
        <v>0</v>
      </c>
      <c r="CR146" s="188">
        <v>1110</v>
      </c>
      <c r="CS146" s="188">
        <v>0</v>
      </c>
      <c r="CT146" s="188">
        <v>0</v>
      </c>
      <c r="CU146" s="188">
        <v>0</v>
      </c>
      <c r="CW146" s="188">
        <v>0</v>
      </c>
      <c r="CX146" s="188">
        <v>0</v>
      </c>
      <c r="CY146" s="188">
        <v>1769</v>
      </c>
      <c r="CZ146" s="188">
        <v>1282</v>
      </c>
      <c r="DA146" s="188">
        <v>0</v>
      </c>
      <c r="DB146" s="188">
        <v>0</v>
      </c>
      <c r="DC146" s="188">
        <v>1483</v>
      </c>
      <c r="DD146" s="188">
        <v>0</v>
      </c>
      <c r="DE146" s="188">
        <v>0</v>
      </c>
      <c r="DF146" s="188">
        <v>0</v>
      </c>
      <c r="DH146" s="188">
        <v>0</v>
      </c>
      <c r="DI146" s="188">
        <v>0</v>
      </c>
      <c r="DJ146" s="188">
        <v>1856</v>
      </c>
      <c r="DK146" s="188">
        <v>744</v>
      </c>
      <c r="DL146" s="188">
        <v>0</v>
      </c>
      <c r="DM146" s="188">
        <v>0</v>
      </c>
      <c r="DN146" s="188">
        <f t="shared" si="54"/>
        <v>0</v>
      </c>
      <c r="DO146" s="188">
        <v>0</v>
      </c>
      <c r="DP146" s="188">
        <v>0</v>
      </c>
      <c r="DQ146" s="188">
        <v>0</v>
      </c>
      <c r="DS146" s="188">
        <v>0</v>
      </c>
      <c r="DT146" s="188">
        <v>0</v>
      </c>
      <c r="DU146" s="188">
        <v>1165</v>
      </c>
      <c r="DV146" s="188">
        <v>484</v>
      </c>
      <c r="DW146" s="188">
        <v>0</v>
      </c>
      <c r="DX146" s="188">
        <v>0</v>
      </c>
      <c r="DY146" s="188">
        <v>1242</v>
      </c>
      <c r="DZ146" s="188">
        <v>0</v>
      </c>
      <c r="EA146" s="188">
        <v>0</v>
      </c>
      <c r="EB146" s="188">
        <v>0</v>
      </c>
      <c r="ED146" s="188">
        <v>0</v>
      </c>
      <c r="EE146" s="188">
        <v>0</v>
      </c>
      <c r="EF146" s="188">
        <v>1202</v>
      </c>
      <c r="EG146" s="188">
        <v>359</v>
      </c>
      <c r="EH146" s="188">
        <v>0</v>
      </c>
      <c r="EI146" s="188">
        <v>0</v>
      </c>
      <c r="EJ146" s="188">
        <v>1730</v>
      </c>
      <c r="EK146" s="188">
        <v>0</v>
      </c>
      <c r="EL146" s="188">
        <v>0</v>
      </c>
      <c r="EM146" s="188">
        <v>0</v>
      </c>
      <c r="EO146" s="188">
        <v>0</v>
      </c>
      <c r="EP146" s="188">
        <v>0</v>
      </c>
      <c r="EQ146" s="188">
        <v>4813</v>
      </c>
      <c r="ER146" s="188">
        <v>745</v>
      </c>
      <c r="ES146" s="188">
        <v>0</v>
      </c>
      <c r="ET146" s="188">
        <v>0</v>
      </c>
      <c r="EU146" s="188">
        <v>1396</v>
      </c>
      <c r="EV146" s="188">
        <v>0</v>
      </c>
      <c r="EW146" s="188">
        <v>0</v>
      </c>
      <c r="EX146" s="188">
        <v>0</v>
      </c>
      <c r="EZ146" s="188">
        <v>0</v>
      </c>
      <c r="FA146" s="188">
        <v>0</v>
      </c>
      <c r="FB146" s="188">
        <v>4911</v>
      </c>
      <c r="FC146" s="188">
        <v>1568</v>
      </c>
      <c r="FD146" s="188">
        <v>0</v>
      </c>
      <c r="FE146" s="188">
        <v>0</v>
      </c>
      <c r="FF146" s="188">
        <v>1067</v>
      </c>
      <c r="FG146" s="188">
        <v>0</v>
      </c>
      <c r="FH146" s="188">
        <v>0</v>
      </c>
      <c r="FI146" s="188">
        <v>0</v>
      </c>
      <c r="FK146" s="188">
        <v>0</v>
      </c>
      <c r="FL146" s="188">
        <v>0</v>
      </c>
      <c r="FM146" s="188">
        <v>5634</v>
      </c>
      <c r="FN146" s="188">
        <v>1448</v>
      </c>
      <c r="FO146" s="188">
        <v>0</v>
      </c>
      <c r="FP146" s="188">
        <v>0</v>
      </c>
      <c r="FQ146" s="188">
        <v>1113</v>
      </c>
      <c r="FR146" s="188">
        <v>0</v>
      </c>
      <c r="FS146" s="188">
        <v>0</v>
      </c>
      <c r="FT146" s="188">
        <v>0</v>
      </c>
      <c r="FV146" s="188">
        <v>0</v>
      </c>
      <c r="FW146" s="188">
        <v>0</v>
      </c>
      <c r="FX146" s="188">
        <v>1863</v>
      </c>
      <c r="FY146" s="188">
        <v>1109</v>
      </c>
      <c r="FZ146" s="188">
        <v>0</v>
      </c>
      <c r="GA146" s="188">
        <v>0</v>
      </c>
      <c r="GB146" s="188">
        <v>1517</v>
      </c>
      <c r="GC146" s="188">
        <v>0</v>
      </c>
      <c r="GD146" s="188">
        <v>0</v>
      </c>
      <c r="GE146" s="188">
        <v>0</v>
      </c>
      <c r="GG146" s="188">
        <v>0</v>
      </c>
      <c r="GH146" s="188">
        <v>0</v>
      </c>
      <c r="GI146" s="188">
        <v>7211</v>
      </c>
      <c r="GJ146" s="188">
        <v>812</v>
      </c>
      <c r="GK146" s="188">
        <v>0</v>
      </c>
      <c r="GL146" s="188">
        <v>0</v>
      </c>
      <c r="GM146" s="188">
        <v>1256</v>
      </c>
      <c r="GN146" s="188">
        <v>0</v>
      </c>
      <c r="GO146" s="188">
        <v>0</v>
      </c>
      <c r="GP146" s="188">
        <v>0</v>
      </c>
      <c r="GR146" s="188">
        <v>0</v>
      </c>
      <c r="GS146" s="188">
        <v>0</v>
      </c>
      <c r="GT146" s="188">
        <v>1534</v>
      </c>
      <c r="GU146" s="188">
        <v>532</v>
      </c>
      <c r="GV146" s="188">
        <v>0</v>
      </c>
      <c r="GW146" s="188">
        <v>0</v>
      </c>
      <c r="GX146" s="188">
        <v>1401</v>
      </c>
      <c r="GY146" s="188">
        <v>0</v>
      </c>
      <c r="GZ146" s="188">
        <v>0</v>
      </c>
      <c r="HA146" s="188">
        <v>0</v>
      </c>
      <c r="HC146" s="188">
        <v>0</v>
      </c>
      <c r="HD146" s="188">
        <v>0</v>
      </c>
      <c r="HE146" s="188">
        <v>1452</v>
      </c>
      <c r="HF146" s="188">
        <v>1267</v>
      </c>
      <c r="HG146" s="188">
        <v>0</v>
      </c>
      <c r="HH146" s="188">
        <v>0</v>
      </c>
      <c r="HI146" s="188">
        <v>1415</v>
      </c>
      <c r="HJ146" s="188">
        <v>0</v>
      </c>
      <c r="HK146" s="188">
        <v>0</v>
      </c>
      <c r="HL146" s="188">
        <v>0</v>
      </c>
      <c r="HN146" s="188">
        <v>0</v>
      </c>
      <c r="HO146" s="188">
        <v>0</v>
      </c>
      <c r="HP146" s="188">
        <v>1031</v>
      </c>
      <c r="HQ146" s="188">
        <v>273</v>
      </c>
      <c r="HR146" s="188">
        <v>0</v>
      </c>
      <c r="HS146" s="188">
        <v>0</v>
      </c>
      <c r="HT146" s="188">
        <v>1712</v>
      </c>
      <c r="HU146" s="188">
        <v>0</v>
      </c>
      <c r="HV146" s="188">
        <v>0</v>
      </c>
      <c r="HW146" s="188">
        <v>0</v>
      </c>
      <c r="HY146" s="188">
        <v>0</v>
      </c>
      <c r="HZ146" s="188">
        <v>0</v>
      </c>
      <c r="IA146" s="188">
        <v>6436</v>
      </c>
      <c r="IB146" s="188">
        <v>1608</v>
      </c>
      <c r="IC146" s="188">
        <v>0</v>
      </c>
      <c r="ID146" s="188">
        <v>0</v>
      </c>
      <c r="IE146" s="188">
        <v>1425</v>
      </c>
      <c r="IF146" s="188">
        <v>0</v>
      </c>
      <c r="IG146" s="188">
        <v>0</v>
      </c>
      <c r="IH146" s="188">
        <v>0</v>
      </c>
      <c r="IJ146" s="188">
        <v>0</v>
      </c>
      <c r="IK146" s="188">
        <v>0</v>
      </c>
      <c r="IL146" s="188">
        <v>1016</v>
      </c>
      <c r="IM146" s="188">
        <v>784</v>
      </c>
      <c r="IN146" s="188">
        <v>0</v>
      </c>
      <c r="IO146" s="188">
        <v>0</v>
      </c>
      <c r="IP146" s="188">
        <v>1749</v>
      </c>
      <c r="IQ146" s="188">
        <v>0</v>
      </c>
      <c r="IR146" s="188">
        <v>0</v>
      </c>
      <c r="IS146" s="188">
        <v>0</v>
      </c>
      <c r="IU146" s="188">
        <v>0</v>
      </c>
      <c r="IV146" s="188">
        <v>0</v>
      </c>
      <c r="IW146" s="188">
        <v>6768</v>
      </c>
      <c r="IX146" s="188">
        <v>1227</v>
      </c>
      <c r="IY146" s="188">
        <v>0</v>
      </c>
      <c r="IZ146" s="188">
        <v>0</v>
      </c>
      <c r="JA146" s="188">
        <v>1407</v>
      </c>
      <c r="JB146" s="188">
        <v>0</v>
      </c>
      <c r="JC146" s="188">
        <v>0</v>
      </c>
      <c r="JD146" s="188">
        <v>0</v>
      </c>
      <c r="JF146" s="188">
        <v>0</v>
      </c>
      <c r="JG146" s="188">
        <v>0</v>
      </c>
      <c r="JH146" s="188">
        <v>6251</v>
      </c>
      <c r="JI146" s="188">
        <v>2240</v>
      </c>
      <c r="JJ146" s="188">
        <v>0</v>
      </c>
      <c r="JK146" s="188">
        <v>0</v>
      </c>
      <c r="JL146" s="188">
        <v>1101</v>
      </c>
      <c r="JM146" s="188">
        <v>0</v>
      </c>
      <c r="JN146" s="188">
        <v>0</v>
      </c>
      <c r="JO146" s="188">
        <v>0</v>
      </c>
      <c r="JQ146" s="188">
        <v>0</v>
      </c>
      <c r="JR146" s="188">
        <v>0</v>
      </c>
      <c r="JS146" s="188">
        <v>819</v>
      </c>
      <c r="JT146" s="188">
        <v>700</v>
      </c>
      <c r="JU146" s="188">
        <v>0</v>
      </c>
      <c r="JV146" s="188">
        <v>0</v>
      </c>
      <c r="JW146" s="188">
        <v>1753</v>
      </c>
      <c r="JX146" s="188">
        <v>0</v>
      </c>
      <c r="JY146" s="188">
        <v>0</v>
      </c>
      <c r="JZ146" s="188">
        <v>0</v>
      </c>
      <c r="KB146" s="188">
        <v>0</v>
      </c>
      <c r="KC146" s="188">
        <v>0</v>
      </c>
      <c r="KD146" s="188">
        <v>8387</v>
      </c>
      <c r="KE146" s="188">
        <v>1439</v>
      </c>
      <c r="KF146" s="188">
        <v>0</v>
      </c>
      <c r="KG146" s="188">
        <v>0</v>
      </c>
      <c r="KH146" s="188">
        <v>1268</v>
      </c>
      <c r="KI146" s="188">
        <v>0</v>
      </c>
      <c r="KJ146" s="188">
        <v>0</v>
      </c>
      <c r="KK146" s="188">
        <v>0</v>
      </c>
      <c r="KM146" s="188">
        <v>0</v>
      </c>
      <c r="KN146" s="188">
        <v>0</v>
      </c>
      <c r="KO146" s="188">
        <v>6919</v>
      </c>
      <c r="KP146" s="188">
        <v>1129</v>
      </c>
      <c r="KQ146" s="188">
        <v>0</v>
      </c>
      <c r="KR146" s="188">
        <v>0</v>
      </c>
      <c r="KS146" s="188">
        <v>1033</v>
      </c>
      <c r="KT146" s="188">
        <v>0</v>
      </c>
      <c r="KU146" s="188">
        <v>0</v>
      </c>
      <c r="KV146" s="188">
        <v>0</v>
      </c>
      <c r="KX146" s="188">
        <v>0</v>
      </c>
      <c r="KY146" s="188">
        <v>0</v>
      </c>
      <c r="KZ146" s="188">
        <v>1077</v>
      </c>
      <c r="LA146" s="188">
        <v>887</v>
      </c>
      <c r="LB146" s="188">
        <v>0</v>
      </c>
      <c r="LC146" s="188">
        <v>0</v>
      </c>
      <c r="LD146" s="188">
        <v>1681</v>
      </c>
      <c r="LE146" s="188">
        <v>0</v>
      </c>
      <c r="LF146" s="188">
        <v>0</v>
      </c>
      <c r="LG146" s="188">
        <v>0</v>
      </c>
      <c r="LI146" s="188">
        <v>0</v>
      </c>
      <c r="LJ146" s="188">
        <v>0</v>
      </c>
      <c r="LK146" s="188">
        <v>6747</v>
      </c>
      <c r="LL146" s="188">
        <v>938</v>
      </c>
      <c r="LM146" s="188">
        <v>0</v>
      </c>
      <c r="LN146" s="188">
        <v>0</v>
      </c>
      <c r="LO146" s="188">
        <v>1059</v>
      </c>
      <c r="LP146" s="188">
        <v>0</v>
      </c>
      <c r="LQ146" s="188">
        <v>0</v>
      </c>
      <c r="LR146" s="188">
        <v>0</v>
      </c>
      <c r="LT146" s="188">
        <v>0</v>
      </c>
      <c r="LU146" s="188">
        <v>0</v>
      </c>
      <c r="LV146" s="188">
        <v>1066</v>
      </c>
      <c r="LW146" s="188">
        <v>1268</v>
      </c>
      <c r="LX146" s="188">
        <v>0</v>
      </c>
      <c r="LY146" s="188">
        <v>0</v>
      </c>
      <c r="LZ146" s="188">
        <v>1714</v>
      </c>
      <c r="MA146" s="188">
        <v>0</v>
      </c>
      <c r="MB146" s="188">
        <v>0</v>
      </c>
      <c r="MC146" s="188">
        <v>0</v>
      </c>
    </row>
    <row r="147" spans="2:341">
      <c r="B147" s="208">
        <f t="shared" si="44"/>
        <v>0</v>
      </c>
      <c r="C147" s="208">
        <f t="shared" si="45"/>
        <v>0</v>
      </c>
      <c r="D147" s="208">
        <f t="shared" si="46"/>
        <v>3679.2</v>
      </c>
      <c r="E147" s="208">
        <f t="shared" si="47"/>
        <v>1019.8333333333334</v>
      </c>
      <c r="F147" s="208">
        <f t="shared" si="48"/>
        <v>0</v>
      </c>
      <c r="G147" s="208">
        <f t="shared" si="49"/>
        <v>0</v>
      </c>
      <c r="H147" s="208">
        <f t="shared" si="50"/>
        <v>1338.2</v>
      </c>
      <c r="I147" s="208">
        <f t="shared" si="51"/>
        <v>0</v>
      </c>
      <c r="J147" s="208">
        <f t="shared" si="52"/>
        <v>0</v>
      </c>
      <c r="K147" s="208">
        <f t="shared" si="53"/>
        <v>0</v>
      </c>
      <c r="M147" s="188">
        <v>0</v>
      </c>
      <c r="N147" s="188">
        <v>0</v>
      </c>
      <c r="O147" s="188">
        <v>1610</v>
      </c>
      <c r="P147" s="188">
        <v>800</v>
      </c>
      <c r="Q147" s="188">
        <v>0</v>
      </c>
      <c r="R147" s="188">
        <v>0</v>
      </c>
      <c r="S147" s="188">
        <v>1620</v>
      </c>
      <c r="T147" s="188">
        <v>0</v>
      </c>
      <c r="U147" s="188">
        <v>0</v>
      </c>
      <c r="V147" s="188">
        <v>0</v>
      </c>
      <c r="X147" s="188">
        <v>0</v>
      </c>
      <c r="Y147" s="188">
        <v>0</v>
      </c>
      <c r="Z147" s="188">
        <v>1372</v>
      </c>
      <c r="AA147" s="188">
        <v>340</v>
      </c>
      <c r="AB147" s="188">
        <v>0</v>
      </c>
      <c r="AC147" s="188">
        <v>0</v>
      </c>
      <c r="AD147" s="188">
        <v>1174</v>
      </c>
      <c r="AE147" s="188">
        <v>0</v>
      </c>
      <c r="AF147" s="188">
        <v>0</v>
      </c>
      <c r="AG147" s="188">
        <v>0</v>
      </c>
      <c r="AI147" s="188">
        <v>0</v>
      </c>
      <c r="AJ147" s="188">
        <v>0</v>
      </c>
      <c r="AK147" s="188">
        <v>6484</v>
      </c>
      <c r="AL147" s="188">
        <v>935</v>
      </c>
      <c r="AM147" s="188">
        <v>0</v>
      </c>
      <c r="AN147" s="188">
        <v>0</v>
      </c>
      <c r="AO147" s="188">
        <v>1012</v>
      </c>
      <c r="AP147" s="188">
        <v>0</v>
      </c>
      <c r="AQ147" s="188">
        <v>0</v>
      </c>
      <c r="AR147" s="188">
        <v>0</v>
      </c>
      <c r="AT147" s="188">
        <v>0</v>
      </c>
      <c r="AU147" s="188">
        <v>0</v>
      </c>
      <c r="AV147" s="188">
        <v>1139</v>
      </c>
      <c r="AW147" s="188">
        <v>792</v>
      </c>
      <c r="AX147" s="188">
        <v>0</v>
      </c>
      <c r="AY147" s="188">
        <v>0</v>
      </c>
      <c r="AZ147" s="188">
        <v>1618</v>
      </c>
      <c r="BA147" s="188">
        <v>0</v>
      </c>
      <c r="BB147" s="188">
        <v>0</v>
      </c>
      <c r="BC147" s="188">
        <v>0</v>
      </c>
      <c r="BE147" s="188">
        <v>0</v>
      </c>
      <c r="BF147" s="188">
        <v>0</v>
      </c>
      <c r="BG147" s="188">
        <v>5833</v>
      </c>
      <c r="BH147" s="188">
        <v>1991</v>
      </c>
      <c r="BI147" s="188">
        <v>0</v>
      </c>
      <c r="BJ147" s="188">
        <v>0</v>
      </c>
      <c r="BK147" s="188">
        <v>1392</v>
      </c>
      <c r="BL147" s="188">
        <v>0</v>
      </c>
      <c r="BM147" s="188">
        <v>0</v>
      </c>
      <c r="BN147" s="188">
        <v>0</v>
      </c>
      <c r="BP147" s="188">
        <v>0</v>
      </c>
      <c r="BQ147" s="188">
        <v>0</v>
      </c>
      <c r="BR147" s="188">
        <v>883</v>
      </c>
      <c r="BS147" s="188">
        <v>414</v>
      </c>
      <c r="BT147" s="188">
        <v>0</v>
      </c>
      <c r="BU147" s="188">
        <v>0</v>
      </c>
      <c r="BV147" s="188">
        <v>1633</v>
      </c>
      <c r="BW147" s="188">
        <v>0</v>
      </c>
      <c r="BX147" s="188">
        <v>0</v>
      </c>
      <c r="BY147" s="188">
        <v>0</v>
      </c>
      <c r="CA147" s="188">
        <v>0</v>
      </c>
      <c r="CB147" s="188">
        <v>0</v>
      </c>
      <c r="CC147" s="188">
        <v>7709</v>
      </c>
      <c r="CD147" s="188">
        <v>1290</v>
      </c>
      <c r="CE147" s="188">
        <v>0</v>
      </c>
      <c r="CF147" s="188">
        <v>0</v>
      </c>
      <c r="CG147" s="188">
        <v>1098</v>
      </c>
      <c r="CH147" s="188">
        <v>0</v>
      </c>
      <c r="CI147" s="188">
        <v>0</v>
      </c>
      <c r="CJ147" s="188">
        <v>0</v>
      </c>
      <c r="CL147" s="188">
        <v>0</v>
      </c>
      <c r="CM147" s="188">
        <v>0</v>
      </c>
      <c r="CN147" s="188">
        <v>6365</v>
      </c>
      <c r="CO147" s="188">
        <v>1829</v>
      </c>
      <c r="CP147" s="188">
        <v>0</v>
      </c>
      <c r="CQ147" s="188">
        <v>0</v>
      </c>
      <c r="CR147" s="188">
        <v>1110</v>
      </c>
      <c r="CS147" s="188">
        <v>0</v>
      </c>
      <c r="CT147" s="188">
        <v>0</v>
      </c>
      <c r="CU147" s="188">
        <v>0</v>
      </c>
      <c r="CW147" s="188">
        <v>0</v>
      </c>
      <c r="CX147" s="188">
        <v>0</v>
      </c>
      <c r="CY147" s="188">
        <v>1755</v>
      </c>
      <c r="CZ147" s="188">
        <v>1202</v>
      </c>
      <c r="DA147" s="188">
        <v>0</v>
      </c>
      <c r="DB147" s="188">
        <v>0</v>
      </c>
      <c r="DC147" s="188">
        <v>1480</v>
      </c>
      <c r="DD147" s="188">
        <v>0</v>
      </c>
      <c r="DE147" s="188">
        <v>0</v>
      </c>
      <c r="DF147" s="188">
        <v>0</v>
      </c>
      <c r="DH147" s="188">
        <v>0</v>
      </c>
      <c r="DI147" s="188">
        <v>0</v>
      </c>
      <c r="DJ147" s="188">
        <v>1795</v>
      </c>
      <c r="DK147" s="188">
        <v>707</v>
      </c>
      <c r="DL147" s="188">
        <v>0</v>
      </c>
      <c r="DM147" s="188">
        <v>0</v>
      </c>
      <c r="DN147" s="188">
        <f t="shared" si="54"/>
        <v>0</v>
      </c>
      <c r="DO147" s="188">
        <v>0</v>
      </c>
      <c r="DP147" s="188">
        <v>0</v>
      </c>
      <c r="DQ147" s="188">
        <v>0</v>
      </c>
      <c r="DS147" s="188">
        <v>0</v>
      </c>
      <c r="DT147" s="188">
        <v>0</v>
      </c>
      <c r="DU147" s="188">
        <v>1114</v>
      </c>
      <c r="DV147" s="188">
        <v>454</v>
      </c>
      <c r="DW147" s="188">
        <v>0</v>
      </c>
      <c r="DX147" s="188">
        <v>0</v>
      </c>
      <c r="DY147" s="188">
        <v>1242</v>
      </c>
      <c r="DZ147" s="188">
        <v>0</v>
      </c>
      <c r="EA147" s="188">
        <v>0</v>
      </c>
      <c r="EB147" s="188">
        <v>0</v>
      </c>
      <c r="ED147" s="188">
        <v>0</v>
      </c>
      <c r="EE147" s="188">
        <v>0</v>
      </c>
      <c r="EF147" s="188">
        <v>1206</v>
      </c>
      <c r="EG147" s="188">
        <v>356</v>
      </c>
      <c r="EH147" s="188">
        <v>0</v>
      </c>
      <c r="EI147" s="188">
        <v>0</v>
      </c>
      <c r="EJ147" s="188">
        <v>1730</v>
      </c>
      <c r="EK147" s="188">
        <v>0</v>
      </c>
      <c r="EL147" s="188">
        <v>0</v>
      </c>
      <c r="EM147" s="188">
        <v>0</v>
      </c>
      <c r="EO147" s="188">
        <v>0</v>
      </c>
      <c r="EP147" s="188">
        <v>0</v>
      </c>
      <c r="EQ147" s="188">
        <v>4684</v>
      </c>
      <c r="ER147" s="188">
        <v>754</v>
      </c>
      <c r="ES147" s="188">
        <v>0</v>
      </c>
      <c r="ET147" s="188">
        <v>0</v>
      </c>
      <c r="EU147" s="188">
        <v>1388</v>
      </c>
      <c r="EV147" s="188">
        <v>0</v>
      </c>
      <c r="EW147" s="188">
        <v>0</v>
      </c>
      <c r="EX147" s="188">
        <v>0</v>
      </c>
      <c r="EZ147" s="188">
        <v>0</v>
      </c>
      <c r="FA147" s="188">
        <v>0</v>
      </c>
      <c r="FB147" s="188">
        <v>4889</v>
      </c>
      <c r="FC147" s="188">
        <v>1551</v>
      </c>
      <c r="FD147" s="188">
        <v>0</v>
      </c>
      <c r="FE147" s="188">
        <v>0</v>
      </c>
      <c r="FF147" s="188">
        <v>1067</v>
      </c>
      <c r="FG147" s="188">
        <v>0</v>
      </c>
      <c r="FH147" s="188">
        <v>0</v>
      </c>
      <c r="FI147" s="188">
        <v>0</v>
      </c>
      <c r="FK147" s="188">
        <v>0</v>
      </c>
      <c r="FL147" s="188">
        <v>0</v>
      </c>
      <c r="FM147" s="188">
        <v>5458</v>
      </c>
      <c r="FN147" s="188">
        <v>1439</v>
      </c>
      <c r="FO147" s="188">
        <v>0</v>
      </c>
      <c r="FP147" s="188">
        <v>0</v>
      </c>
      <c r="FQ147" s="188">
        <v>1113</v>
      </c>
      <c r="FR147" s="188">
        <v>0</v>
      </c>
      <c r="FS147" s="188">
        <v>0</v>
      </c>
      <c r="FT147" s="188">
        <v>0</v>
      </c>
      <c r="FV147" s="188">
        <v>0</v>
      </c>
      <c r="FW147" s="188">
        <v>0</v>
      </c>
      <c r="FX147" s="188">
        <v>1845</v>
      </c>
      <c r="FY147" s="188">
        <v>1088</v>
      </c>
      <c r="FZ147" s="188">
        <v>0</v>
      </c>
      <c r="GA147" s="188">
        <v>0</v>
      </c>
      <c r="GB147" s="188">
        <v>1517</v>
      </c>
      <c r="GC147" s="188">
        <v>0</v>
      </c>
      <c r="GD147" s="188">
        <v>0</v>
      </c>
      <c r="GE147" s="188">
        <v>0</v>
      </c>
      <c r="GG147" s="188">
        <v>0</v>
      </c>
      <c r="GH147" s="188">
        <v>0</v>
      </c>
      <c r="GI147" s="188">
        <v>7176</v>
      </c>
      <c r="GJ147" s="188">
        <v>745</v>
      </c>
      <c r="GK147" s="188">
        <v>0</v>
      </c>
      <c r="GL147" s="188">
        <v>0</v>
      </c>
      <c r="GM147" s="188">
        <v>1256</v>
      </c>
      <c r="GN147" s="188">
        <v>0</v>
      </c>
      <c r="GO147" s="188">
        <v>0</v>
      </c>
      <c r="GP147" s="188">
        <v>0</v>
      </c>
      <c r="GR147" s="188">
        <v>0</v>
      </c>
      <c r="GS147" s="188">
        <v>0</v>
      </c>
      <c r="GT147" s="188">
        <v>1492</v>
      </c>
      <c r="GU147" s="188">
        <v>531</v>
      </c>
      <c r="GV147" s="188">
        <v>0</v>
      </c>
      <c r="GW147" s="188">
        <v>0</v>
      </c>
      <c r="GX147" s="188">
        <v>1400</v>
      </c>
      <c r="GY147" s="188">
        <v>0</v>
      </c>
      <c r="GZ147" s="188">
        <v>0</v>
      </c>
      <c r="HA147" s="188">
        <v>0</v>
      </c>
      <c r="HC147" s="188">
        <v>0</v>
      </c>
      <c r="HD147" s="188">
        <v>0</v>
      </c>
      <c r="HE147" s="188">
        <v>1452</v>
      </c>
      <c r="HF147" s="188">
        <v>1283</v>
      </c>
      <c r="HG147" s="188">
        <v>0</v>
      </c>
      <c r="HH147" s="188">
        <v>0</v>
      </c>
      <c r="HI147" s="188">
        <v>1405</v>
      </c>
      <c r="HJ147" s="188">
        <v>0</v>
      </c>
      <c r="HK147" s="188">
        <v>0</v>
      </c>
      <c r="HL147" s="188">
        <v>0</v>
      </c>
      <c r="HN147" s="188">
        <v>0</v>
      </c>
      <c r="HO147" s="188">
        <v>0</v>
      </c>
      <c r="HP147" s="188">
        <v>965</v>
      </c>
      <c r="HQ147" s="188">
        <v>294</v>
      </c>
      <c r="HR147" s="188">
        <v>0</v>
      </c>
      <c r="HS147" s="188">
        <v>0</v>
      </c>
      <c r="HT147" s="188">
        <v>1712</v>
      </c>
      <c r="HU147" s="188">
        <v>0</v>
      </c>
      <c r="HV147" s="188">
        <v>0</v>
      </c>
      <c r="HW147" s="188">
        <v>0</v>
      </c>
      <c r="HY147" s="188">
        <v>0</v>
      </c>
      <c r="HZ147" s="188">
        <v>0</v>
      </c>
      <c r="IA147" s="188">
        <v>6420</v>
      </c>
      <c r="IB147" s="188">
        <v>1533</v>
      </c>
      <c r="IC147" s="188">
        <v>0</v>
      </c>
      <c r="ID147" s="188">
        <v>0</v>
      </c>
      <c r="IE147" s="188">
        <v>1425</v>
      </c>
      <c r="IF147" s="188">
        <v>0</v>
      </c>
      <c r="IG147" s="188">
        <v>0</v>
      </c>
      <c r="IH147" s="188">
        <v>0</v>
      </c>
      <c r="IJ147" s="188">
        <v>0</v>
      </c>
      <c r="IK147" s="188">
        <v>0</v>
      </c>
      <c r="IL147" s="188">
        <v>957</v>
      </c>
      <c r="IM147" s="188">
        <v>772</v>
      </c>
      <c r="IN147" s="188">
        <v>0</v>
      </c>
      <c r="IO147" s="188">
        <v>0</v>
      </c>
      <c r="IP147" s="188">
        <v>1749</v>
      </c>
      <c r="IQ147" s="188">
        <v>0</v>
      </c>
      <c r="IR147" s="188">
        <v>0</v>
      </c>
      <c r="IS147" s="188">
        <v>0</v>
      </c>
      <c r="IU147" s="188">
        <v>0</v>
      </c>
      <c r="IV147" s="188">
        <v>0</v>
      </c>
      <c r="IW147" s="188">
        <v>6713</v>
      </c>
      <c r="IX147" s="188">
        <v>1119</v>
      </c>
      <c r="IY147" s="188">
        <v>0</v>
      </c>
      <c r="IZ147" s="188">
        <v>0</v>
      </c>
      <c r="JA147" s="188">
        <v>1407</v>
      </c>
      <c r="JB147" s="188">
        <v>0</v>
      </c>
      <c r="JC147" s="188">
        <v>0</v>
      </c>
      <c r="JD147" s="188">
        <v>0</v>
      </c>
      <c r="JF147" s="188">
        <v>0</v>
      </c>
      <c r="JG147" s="188">
        <v>0</v>
      </c>
      <c r="JH147" s="188">
        <v>6264</v>
      </c>
      <c r="JI147" s="188">
        <v>2226</v>
      </c>
      <c r="JJ147" s="188">
        <v>0</v>
      </c>
      <c r="JK147" s="188">
        <v>0</v>
      </c>
      <c r="JL147" s="188">
        <v>1101</v>
      </c>
      <c r="JM147" s="188">
        <v>0</v>
      </c>
      <c r="JN147" s="188">
        <v>0</v>
      </c>
      <c r="JO147" s="188">
        <v>0</v>
      </c>
      <c r="JQ147" s="188">
        <v>0</v>
      </c>
      <c r="JR147" s="188">
        <v>0</v>
      </c>
      <c r="JS147" s="188">
        <v>792</v>
      </c>
      <c r="JT147" s="188">
        <v>675</v>
      </c>
      <c r="JU147" s="188">
        <v>0</v>
      </c>
      <c r="JV147" s="188">
        <v>0</v>
      </c>
      <c r="JW147" s="188">
        <v>1753</v>
      </c>
      <c r="JX147" s="188">
        <v>0</v>
      </c>
      <c r="JY147" s="188">
        <v>0</v>
      </c>
      <c r="JZ147" s="188">
        <v>0</v>
      </c>
      <c r="KB147" s="188">
        <v>0</v>
      </c>
      <c r="KC147" s="188">
        <v>0</v>
      </c>
      <c r="KD147" s="188">
        <v>8303</v>
      </c>
      <c r="KE147" s="188">
        <v>1345</v>
      </c>
      <c r="KF147" s="188">
        <v>0</v>
      </c>
      <c r="KG147" s="188">
        <v>0</v>
      </c>
      <c r="KH147" s="188">
        <v>1268</v>
      </c>
      <c r="KI147" s="188">
        <v>0</v>
      </c>
      <c r="KJ147" s="188">
        <v>0</v>
      </c>
      <c r="KK147" s="188">
        <v>0</v>
      </c>
      <c r="KM147" s="188">
        <v>0</v>
      </c>
      <c r="KN147" s="188">
        <v>0</v>
      </c>
      <c r="KO147" s="188">
        <v>6873</v>
      </c>
      <c r="KP147" s="188">
        <v>1133</v>
      </c>
      <c r="KQ147" s="188">
        <v>0</v>
      </c>
      <c r="KR147" s="188">
        <v>0</v>
      </c>
      <c r="KS147" s="188">
        <v>1033</v>
      </c>
      <c r="KT147" s="188">
        <v>0</v>
      </c>
      <c r="KU147" s="188">
        <v>0</v>
      </c>
      <c r="KV147" s="188">
        <v>0</v>
      </c>
      <c r="KX147" s="188">
        <v>0</v>
      </c>
      <c r="KY147" s="188">
        <v>0</v>
      </c>
      <c r="KZ147" s="188">
        <v>1066</v>
      </c>
      <c r="LA147" s="188">
        <v>862</v>
      </c>
      <c r="LB147" s="188">
        <v>0</v>
      </c>
      <c r="LC147" s="188">
        <v>0</v>
      </c>
      <c r="LD147" s="188">
        <v>1681</v>
      </c>
      <c r="LE147" s="188">
        <v>0</v>
      </c>
      <c r="LF147" s="188">
        <v>0</v>
      </c>
      <c r="LG147" s="188">
        <v>0</v>
      </c>
      <c r="LI147" s="188">
        <v>0</v>
      </c>
      <c r="LJ147" s="188">
        <v>0</v>
      </c>
      <c r="LK147" s="188">
        <v>6703</v>
      </c>
      <c r="LL147" s="188">
        <v>902</v>
      </c>
      <c r="LM147" s="188">
        <v>0</v>
      </c>
      <c r="LN147" s="188">
        <v>0</v>
      </c>
      <c r="LO147" s="188">
        <v>1059</v>
      </c>
      <c r="LP147" s="188">
        <v>0</v>
      </c>
      <c r="LQ147" s="188">
        <v>0</v>
      </c>
      <c r="LR147" s="188">
        <v>0</v>
      </c>
      <c r="LT147" s="188">
        <v>0</v>
      </c>
      <c r="LU147" s="188">
        <v>0</v>
      </c>
      <c r="LV147" s="188">
        <v>1059</v>
      </c>
      <c r="LW147" s="188">
        <v>1233</v>
      </c>
      <c r="LX147" s="188">
        <v>0</v>
      </c>
      <c r="LY147" s="188">
        <v>0</v>
      </c>
      <c r="LZ147" s="188">
        <v>1703</v>
      </c>
      <c r="MA147" s="188">
        <v>0</v>
      </c>
      <c r="MB147" s="188">
        <v>0</v>
      </c>
      <c r="MC147" s="188">
        <v>0</v>
      </c>
    </row>
    <row r="148" spans="2:341">
      <c r="B148" s="208">
        <f t="shared" si="44"/>
        <v>0</v>
      </c>
      <c r="C148" s="208">
        <f t="shared" si="45"/>
        <v>0</v>
      </c>
      <c r="D148" s="208">
        <f t="shared" si="46"/>
        <v>3626.4666666666667</v>
      </c>
      <c r="E148" s="208">
        <f t="shared" si="47"/>
        <v>993.8</v>
      </c>
      <c r="F148" s="208">
        <f t="shared" si="48"/>
        <v>0</v>
      </c>
      <c r="G148" s="208">
        <f t="shared" si="49"/>
        <v>0</v>
      </c>
      <c r="H148" s="208">
        <f t="shared" si="50"/>
        <v>1338</v>
      </c>
      <c r="I148" s="208">
        <f t="shared" si="51"/>
        <v>0</v>
      </c>
      <c r="J148" s="208">
        <f t="shared" si="52"/>
        <v>0</v>
      </c>
      <c r="K148" s="208">
        <f t="shared" si="53"/>
        <v>0</v>
      </c>
      <c r="M148" s="188">
        <v>0</v>
      </c>
      <c r="N148" s="188">
        <v>0</v>
      </c>
      <c r="O148" s="188">
        <v>1550</v>
      </c>
      <c r="P148" s="188">
        <v>785</v>
      </c>
      <c r="Q148" s="188">
        <v>0</v>
      </c>
      <c r="R148" s="188">
        <v>0</v>
      </c>
      <c r="S148" s="188">
        <v>1620</v>
      </c>
      <c r="T148" s="188">
        <v>0</v>
      </c>
      <c r="U148" s="188">
        <v>0</v>
      </c>
      <c r="V148" s="188">
        <v>0</v>
      </c>
      <c r="X148" s="188">
        <v>0</v>
      </c>
      <c r="Y148" s="188">
        <v>0</v>
      </c>
      <c r="Z148" s="188">
        <v>1269</v>
      </c>
      <c r="AA148" s="188">
        <v>320</v>
      </c>
      <c r="AB148" s="188">
        <v>0</v>
      </c>
      <c r="AC148" s="188">
        <v>0</v>
      </c>
      <c r="AD148" s="188">
        <v>1174</v>
      </c>
      <c r="AE148" s="188">
        <v>0</v>
      </c>
      <c r="AF148" s="188">
        <v>0</v>
      </c>
      <c r="AG148" s="188">
        <v>0</v>
      </c>
      <c r="AI148" s="188">
        <v>0</v>
      </c>
      <c r="AJ148" s="188">
        <v>0</v>
      </c>
      <c r="AK148" s="188">
        <v>6511</v>
      </c>
      <c r="AL148" s="188">
        <v>907</v>
      </c>
      <c r="AM148" s="188">
        <v>0</v>
      </c>
      <c r="AN148" s="188">
        <v>0</v>
      </c>
      <c r="AO148" s="188">
        <v>1012</v>
      </c>
      <c r="AP148" s="188">
        <v>0</v>
      </c>
      <c r="AQ148" s="188">
        <v>0</v>
      </c>
      <c r="AR148" s="188">
        <v>0</v>
      </c>
      <c r="AT148" s="188">
        <v>0</v>
      </c>
      <c r="AU148" s="188">
        <v>0</v>
      </c>
      <c r="AV148" s="188">
        <v>1154</v>
      </c>
      <c r="AW148" s="188">
        <v>736</v>
      </c>
      <c r="AX148" s="188">
        <v>0</v>
      </c>
      <c r="AY148" s="188">
        <v>0</v>
      </c>
      <c r="AZ148" s="188">
        <v>1618</v>
      </c>
      <c r="BA148" s="188">
        <v>0</v>
      </c>
      <c r="BB148" s="188">
        <v>0</v>
      </c>
      <c r="BC148" s="188">
        <v>0</v>
      </c>
      <c r="BE148" s="188">
        <v>0</v>
      </c>
      <c r="BF148" s="188">
        <v>0</v>
      </c>
      <c r="BG148" s="188">
        <v>5809</v>
      </c>
      <c r="BH148" s="188">
        <v>1904</v>
      </c>
      <c r="BI148" s="188">
        <v>0</v>
      </c>
      <c r="BJ148" s="188">
        <v>0</v>
      </c>
      <c r="BK148" s="188">
        <v>1392</v>
      </c>
      <c r="BL148" s="188">
        <v>0</v>
      </c>
      <c r="BM148" s="188">
        <v>0</v>
      </c>
      <c r="BN148" s="188">
        <v>0</v>
      </c>
      <c r="BP148" s="188">
        <v>0</v>
      </c>
      <c r="BQ148" s="188">
        <v>0</v>
      </c>
      <c r="BR148" s="188">
        <v>853</v>
      </c>
      <c r="BS148" s="188">
        <v>395</v>
      </c>
      <c r="BT148" s="188">
        <v>0</v>
      </c>
      <c r="BU148" s="188">
        <v>0</v>
      </c>
      <c r="BV148" s="188">
        <v>1632</v>
      </c>
      <c r="BW148" s="188">
        <v>0</v>
      </c>
      <c r="BX148" s="188">
        <v>0</v>
      </c>
      <c r="BY148" s="188">
        <v>0</v>
      </c>
      <c r="CA148" s="188">
        <v>0</v>
      </c>
      <c r="CB148" s="188">
        <v>0</v>
      </c>
      <c r="CC148" s="188">
        <v>7591</v>
      </c>
      <c r="CD148" s="188">
        <v>1257</v>
      </c>
      <c r="CE148" s="188">
        <v>0</v>
      </c>
      <c r="CF148" s="188">
        <v>0</v>
      </c>
      <c r="CG148" s="188">
        <v>1098</v>
      </c>
      <c r="CH148" s="188">
        <v>0</v>
      </c>
      <c r="CI148" s="188">
        <v>0</v>
      </c>
      <c r="CJ148" s="188">
        <v>0</v>
      </c>
      <c r="CL148" s="188">
        <v>0</v>
      </c>
      <c r="CM148" s="188">
        <v>0</v>
      </c>
      <c r="CN148" s="188">
        <v>6208</v>
      </c>
      <c r="CO148" s="188">
        <v>1822</v>
      </c>
      <c r="CP148" s="188">
        <v>0</v>
      </c>
      <c r="CQ148" s="188">
        <v>0</v>
      </c>
      <c r="CR148" s="188">
        <v>1110</v>
      </c>
      <c r="CS148" s="188">
        <v>0</v>
      </c>
      <c r="CT148" s="188">
        <v>0</v>
      </c>
      <c r="CU148" s="188">
        <v>0</v>
      </c>
      <c r="CW148" s="188">
        <v>0</v>
      </c>
      <c r="CX148" s="188">
        <v>0</v>
      </c>
      <c r="CY148" s="188">
        <v>1702</v>
      </c>
      <c r="CZ148" s="188">
        <v>1099</v>
      </c>
      <c r="DA148" s="188">
        <v>0</v>
      </c>
      <c r="DB148" s="188">
        <v>0</v>
      </c>
      <c r="DC148" s="188">
        <v>1477</v>
      </c>
      <c r="DD148" s="188">
        <v>0</v>
      </c>
      <c r="DE148" s="188">
        <v>0</v>
      </c>
      <c r="DF148" s="188">
        <v>0</v>
      </c>
      <c r="DH148" s="188">
        <v>0</v>
      </c>
      <c r="DI148" s="188">
        <v>0</v>
      </c>
      <c r="DJ148" s="188">
        <v>1743</v>
      </c>
      <c r="DK148" s="188">
        <v>680</v>
      </c>
      <c r="DL148" s="188">
        <v>0</v>
      </c>
      <c r="DM148" s="188">
        <v>0</v>
      </c>
      <c r="DN148" s="188">
        <f t="shared" si="54"/>
        <v>0</v>
      </c>
      <c r="DO148" s="188">
        <v>0</v>
      </c>
      <c r="DP148" s="188">
        <v>0</v>
      </c>
      <c r="DQ148" s="188">
        <v>0</v>
      </c>
      <c r="DS148" s="188">
        <v>0</v>
      </c>
      <c r="DT148" s="188">
        <v>0</v>
      </c>
      <c r="DU148" s="188">
        <v>1099</v>
      </c>
      <c r="DV148" s="188">
        <v>471</v>
      </c>
      <c r="DW148" s="188">
        <v>0</v>
      </c>
      <c r="DX148" s="188">
        <v>0</v>
      </c>
      <c r="DY148" s="188">
        <v>1242</v>
      </c>
      <c r="DZ148" s="188">
        <v>0</v>
      </c>
      <c r="EA148" s="188">
        <v>0</v>
      </c>
      <c r="EB148" s="188">
        <v>0</v>
      </c>
      <c r="ED148" s="188">
        <v>0</v>
      </c>
      <c r="EE148" s="188">
        <v>0</v>
      </c>
      <c r="EF148" s="188">
        <v>1193</v>
      </c>
      <c r="EG148" s="188">
        <v>319</v>
      </c>
      <c r="EH148" s="188">
        <v>0</v>
      </c>
      <c r="EI148" s="188">
        <v>0</v>
      </c>
      <c r="EJ148" s="188">
        <v>1730</v>
      </c>
      <c r="EK148" s="188">
        <v>0</v>
      </c>
      <c r="EL148" s="188">
        <v>0</v>
      </c>
      <c r="EM148" s="188">
        <v>0</v>
      </c>
      <c r="EO148" s="188">
        <v>0</v>
      </c>
      <c r="EP148" s="188">
        <v>0</v>
      </c>
      <c r="EQ148" s="188">
        <v>4490</v>
      </c>
      <c r="ER148" s="188">
        <v>813</v>
      </c>
      <c r="ES148" s="188">
        <v>0</v>
      </c>
      <c r="ET148" s="188">
        <v>0</v>
      </c>
      <c r="EU148" s="188">
        <v>1387</v>
      </c>
      <c r="EV148" s="188">
        <v>0</v>
      </c>
      <c r="EW148" s="188">
        <v>0</v>
      </c>
      <c r="EX148" s="188">
        <v>0</v>
      </c>
      <c r="EZ148" s="188">
        <v>0</v>
      </c>
      <c r="FA148" s="188">
        <v>0</v>
      </c>
      <c r="FB148" s="188">
        <v>4795</v>
      </c>
      <c r="FC148" s="188">
        <v>1506</v>
      </c>
      <c r="FD148" s="188">
        <v>0</v>
      </c>
      <c r="FE148" s="188">
        <v>0</v>
      </c>
      <c r="FF148" s="188">
        <v>1067</v>
      </c>
      <c r="FG148" s="188">
        <v>0</v>
      </c>
      <c r="FH148" s="188">
        <v>0</v>
      </c>
      <c r="FI148" s="188">
        <v>0</v>
      </c>
      <c r="FK148" s="188">
        <v>0</v>
      </c>
      <c r="FL148" s="188">
        <v>0</v>
      </c>
      <c r="FM148" s="188">
        <v>5325</v>
      </c>
      <c r="FN148" s="188">
        <v>1344</v>
      </c>
      <c r="FO148" s="188">
        <v>0</v>
      </c>
      <c r="FP148" s="188">
        <v>0</v>
      </c>
      <c r="FQ148" s="188">
        <v>1113</v>
      </c>
      <c r="FR148" s="188">
        <v>0</v>
      </c>
      <c r="FS148" s="188">
        <v>0</v>
      </c>
      <c r="FT148" s="188">
        <v>0</v>
      </c>
      <c r="FV148" s="188">
        <v>0</v>
      </c>
      <c r="FW148" s="188">
        <v>0</v>
      </c>
      <c r="FX148" s="188">
        <v>1836</v>
      </c>
      <c r="FY148" s="188">
        <v>1082</v>
      </c>
      <c r="FZ148" s="188">
        <v>0</v>
      </c>
      <c r="GA148" s="188">
        <v>0</v>
      </c>
      <c r="GB148" s="188">
        <v>1517</v>
      </c>
      <c r="GC148" s="188">
        <v>0</v>
      </c>
      <c r="GD148" s="188">
        <v>0</v>
      </c>
      <c r="GE148" s="188">
        <v>0</v>
      </c>
      <c r="GG148" s="188">
        <v>0</v>
      </c>
      <c r="GH148" s="188">
        <v>0</v>
      </c>
      <c r="GI148" s="188">
        <v>7087</v>
      </c>
      <c r="GJ148" s="188">
        <v>712</v>
      </c>
      <c r="GK148" s="188">
        <v>0</v>
      </c>
      <c r="GL148" s="188">
        <v>0</v>
      </c>
      <c r="GM148" s="188">
        <v>1256</v>
      </c>
      <c r="GN148" s="188">
        <v>0</v>
      </c>
      <c r="GO148" s="188">
        <v>0</v>
      </c>
      <c r="GP148" s="188">
        <v>0</v>
      </c>
      <c r="GR148" s="188">
        <v>0</v>
      </c>
      <c r="GS148" s="188">
        <v>0</v>
      </c>
      <c r="GT148" s="188">
        <v>1493</v>
      </c>
      <c r="GU148" s="188">
        <v>527</v>
      </c>
      <c r="GV148" s="188">
        <v>0</v>
      </c>
      <c r="GW148" s="188">
        <v>0</v>
      </c>
      <c r="GX148" s="188">
        <v>1400</v>
      </c>
      <c r="GY148" s="188">
        <v>0</v>
      </c>
      <c r="GZ148" s="188">
        <v>0</v>
      </c>
      <c r="HA148" s="188">
        <v>0</v>
      </c>
      <c r="HC148" s="188">
        <v>0</v>
      </c>
      <c r="HD148" s="188">
        <v>0</v>
      </c>
      <c r="HE148" s="188">
        <v>1438</v>
      </c>
      <c r="HF148" s="188">
        <v>1265</v>
      </c>
      <c r="HG148" s="188">
        <v>0</v>
      </c>
      <c r="HH148" s="188">
        <v>0</v>
      </c>
      <c r="HI148" s="188">
        <v>1406</v>
      </c>
      <c r="HJ148" s="188">
        <v>0</v>
      </c>
      <c r="HK148" s="188">
        <v>0</v>
      </c>
      <c r="HL148" s="188">
        <v>0</v>
      </c>
      <c r="HN148" s="188">
        <v>0</v>
      </c>
      <c r="HO148" s="188">
        <v>0</v>
      </c>
      <c r="HP148" s="188">
        <v>978</v>
      </c>
      <c r="HQ148" s="188">
        <v>310</v>
      </c>
      <c r="HR148" s="188">
        <v>0</v>
      </c>
      <c r="HS148" s="188">
        <v>0</v>
      </c>
      <c r="HT148" s="188">
        <v>1712</v>
      </c>
      <c r="HU148" s="188">
        <v>0</v>
      </c>
      <c r="HV148" s="188">
        <v>0</v>
      </c>
      <c r="HW148" s="188">
        <v>0</v>
      </c>
      <c r="HY148" s="188">
        <v>0</v>
      </c>
      <c r="HZ148" s="188">
        <v>0</v>
      </c>
      <c r="IA148" s="188">
        <v>6347</v>
      </c>
      <c r="IB148" s="188">
        <v>1497</v>
      </c>
      <c r="IC148" s="188">
        <v>0</v>
      </c>
      <c r="ID148" s="188">
        <v>0</v>
      </c>
      <c r="IE148" s="188">
        <v>1425</v>
      </c>
      <c r="IF148" s="188">
        <v>0</v>
      </c>
      <c r="IG148" s="188">
        <v>0</v>
      </c>
      <c r="IH148" s="188">
        <v>0</v>
      </c>
      <c r="IJ148" s="188">
        <v>0</v>
      </c>
      <c r="IK148" s="188">
        <v>0</v>
      </c>
      <c r="IL148" s="188">
        <v>887</v>
      </c>
      <c r="IM148" s="188">
        <v>729</v>
      </c>
      <c r="IN148" s="188">
        <v>0</v>
      </c>
      <c r="IO148" s="188">
        <v>0</v>
      </c>
      <c r="IP148" s="188">
        <v>1749</v>
      </c>
      <c r="IQ148" s="188">
        <v>0</v>
      </c>
      <c r="IR148" s="188">
        <v>0</v>
      </c>
      <c r="IS148" s="188">
        <v>0</v>
      </c>
      <c r="IU148" s="188">
        <v>0</v>
      </c>
      <c r="IV148" s="188">
        <v>0</v>
      </c>
      <c r="IW148" s="188">
        <v>6530</v>
      </c>
      <c r="IX148" s="188">
        <v>1049</v>
      </c>
      <c r="IY148" s="188">
        <v>0</v>
      </c>
      <c r="IZ148" s="188">
        <v>0</v>
      </c>
      <c r="JA148" s="188">
        <v>1407</v>
      </c>
      <c r="JB148" s="188">
        <v>0</v>
      </c>
      <c r="JC148" s="188">
        <v>0</v>
      </c>
      <c r="JD148" s="188">
        <v>0</v>
      </c>
      <c r="JF148" s="188">
        <v>0</v>
      </c>
      <c r="JG148" s="188">
        <v>0</v>
      </c>
      <c r="JH148" s="188">
        <v>6282</v>
      </c>
      <c r="JI148" s="188">
        <v>2280</v>
      </c>
      <c r="JJ148" s="188">
        <v>0</v>
      </c>
      <c r="JK148" s="188">
        <v>0</v>
      </c>
      <c r="JL148" s="188">
        <v>1101</v>
      </c>
      <c r="JM148" s="188">
        <v>0</v>
      </c>
      <c r="JN148" s="188">
        <v>0</v>
      </c>
      <c r="JO148" s="188">
        <v>0</v>
      </c>
      <c r="JQ148" s="188">
        <v>0</v>
      </c>
      <c r="JR148" s="188">
        <v>0</v>
      </c>
      <c r="JS148" s="188">
        <v>798</v>
      </c>
      <c r="JT148" s="188">
        <v>683</v>
      </c>
      <c r="JU148" s="188">
        <v>0</v>
      </c>
      <c r="JV148" s="188">
        <v>0</v>
      </c>
      <c r="JW148" s="188">
        <v>1753</v>
      </c>
      <c r="JX148" s="188">
        <v>0</v>
      </c>
      <c r="JY148" s="188">
        <v>0</v>
      </c>
      <c r="JZ148" s="188">
        <v>0</v>
      </c>
      <c r="KB148" s="188">
        <v>0</v>
      </c>
      <c r="KC148" s="188">
        <v>0</v>
      </c>
      <c r="KD148" s="188">
        <v>8250</v>
      </c>
      <c r="KE148" s="188">
        <v>1247</v>
      </c>
      <c r="KF148" s="188">
        <v>0</v>
      </c>
      <c r="KG148" s="188">
        <v>0</v>
      </c>
      <c r="KH148" s="188">
        <v>1268</v>
      </c>
      <c r="KI148" s="188">
        <v>0</v>
      </c>
      <c r="KJ148" s="188">
        <v>0</v>
      </c>
      <c r="KK148" s="188">
        <v>0</v>
      </c>
      <c r="KM148" s="188">
        <v>0</v>
      </c>
      <c r="KN148" s="188">
        <v>0</v>
      </c>
      <c r="KO148" s="188">
        <v>6735</v>
      </c>
      <c r="KP148" s="188">
        <v>1137</v>
      </c>
      <c r="KQ148" s="188">
        <v>0</v>
      </c>
      <c r="KR148" s="188">
        <v>0</v>
      </c>
      <c r="KS148" s="188">
        <v>1033</v>
      </c>
      <c r="KT148" s="188">
        <v>0</v>
      </c>
      <c r="KU148" s="188">
        <v>0</v>
      </c>
      <c r="KV148" s="188">
        <v>0</v>
      </c>
      <c r="KX148" s="188">
        <v>0</v>
      </c>
      <c r="KY148" s="188">
        <v>0</v>
      </c>
      <c r="KZ148" s="188">
        <v>1082</v>
      </c>
      <c r="LA148" s="188">
        <v>847</v>
      </c>
      <c r="LB148" s="188">
        <v>0</v>
      </c>
      <c r="LC148" s="188">
        <v>0</v>
      </c>
      <c r="LD148" s="188">
        <v>1681</v>
      </c>
      <c r="LE148" s="188">
        <v>0</v>
      </c>
      <c r="LF148" s="188">
        <v>0</v>
      </c>
      <c r="LG148" s="188">
        <v>0</v>
      </c>
      <c r="LI148" s="188">
        <v>0</v>
      </c>
      <c r="LJ148" s="188">
        <v>0</v>
      </c>
      <c r="LK148" s="188">
        <v>6675</v>
      </c>
      <c r="LL148" s="188">
        <v>887</v>
      </c>
      <c r="LM148" s="188">
        <v>0</v>
      </c>
      <c r="LN148" s="188">
        <v>0</v>
      </c>
      <c r="LO148" s="188">
        <v>1059</v>
      </c>
      <c r="LP148" s="188">
        <v>0</v>
      </c>
      <c r="LQ148" s="188">
        <v>0</v>
      </c>
      <c r="LR148" s="188">
        <v>0</v>
      </c>
      <c r="LT148" s="188">
        <v>0</v>
      </c>
      <c r="LU148" s="188">
        <v>0</v>
      </c>
      <c r="LV148" s="188">
        <v>1084</v>
      </c>
      <c r="LW148" s="188">
        <v>1204</v>
      </c>
      <c r="LX148" s="188">
        <v>0</v>
      </c>
      <c r="LY148" s="188">
        <v>0</v>
      </c>
      <c r="LZ148" s="188">
        <v>1701</v>
      </c>
      <c r="MA148" s="188">
        <v>0</v>
      </c>
      <c r="MB148" s="188">
        <v>0</v>
      </c>
      <c r="MC148" s="188">
        <v>0</v>
      </c>
    </row>
    <row r="149" spans="2:341">
      <c r="B149" s="208">
        <f t="shared" si="44"/>
        <v>0</v>
      </c>
      <c r="C149" s="208">
        <f t="shared" si="45"/>
        <v>0</v>
      </c>
      <c r="D149" s="208">
        <f t="shared" si="46"/>
        <v>3569.6</v>
      </c>
      <c r="E149" s="208">
        <f t="shared" si="47"/>
        <v>971.2</v>
      </c>
      <c r="F149" s="208">
        <f t="shared" si="48"/>
        <v>0</v>
      </c>
      <c r="G149" s="208">
        <f t="shared" si="49"/>
        <v>0</v>
      </c>
      <c r="H149" s="208">
        <f t="shared" si="50"/>
        <v>1337.9666666666667</v>
      </c>
      <c r="I149" s="208">
        <f t="shared" si="51"/>
        <v>0</v>
      </c>
      <c r="J149" s="208">
        <f t="shared" si="52"/>
        <v>0</v>
      </c>
      <c r="K149" s="208">
        <f t="shared" si="53"/>
        <v>0</v>
      </c>
      <c r="M149" s="188">
        <v>0</v>
      </c>
      <c r="N149" s="188">
        <v>0</v>
      </c>
      <c r="O149" s="188">
        <v>1512</v>
      </c>
      <c r="P149" s="188">
        <v>790</v>
      </c>
      <c r="Q149" s="188">
        <v>0</v>
      </c>
      <c r="R149" s="188">
        <v>0</v>
      </c>
      <c r="S149" s="188">
        <v>1622</v>
      </c>
      <c r="T149" s="188">
        <v>0</v>
      </c>
      <c r="U149" s="188">
        <v>0</v>
      </c>
      <c r="V149" s="188">
        <v>0</v>
      </c>
      <c r="X149" s="188">
        <v>0</v>
      </c>
      <c r="Y149" s="188">
        <v>0</v>
      </c>
      <c r="Z149" s="188">
        <v>1250</v>
      </c>
      <c r="AA149" s="188">
        <v>387</v>
      </c>
      <c r="AB149" s="188">
        <v>0</v>
      </c>
      <c r="AC149" s="188">
        <v>0</v>
      </c>
      <c r="AD149" s="188">
        <v>1174</v>
      </c>
      <c r="AE149" s="188">
        <v>0</v>
      </c>
      <c r="AF149" s="188">
        <v>0</v>
      </c>
      <c r="AG149" s="188">
        <v>0</v>
      </c>
      <c r="AI149" s="188">
        <v>0</v>
      </c>
      <c r="AJ149" s="188">
        <v>0</v>
      </c>
      <c r="AK149" s="188">
        <v>6479</v>
      </c>
      <c r="AL149" s="188">
        <v>887</v>
      </c>
      <c r="AM149" s="188">
        <v>0</v>
      </c>
      <c r="AN149" s="188">
        <v>0</v>
      </c>
      <c r="AO149" s="188">
        <v>1012</v>
      </c>
      <c r="AP149" s="188">
        <v>0</v>
      </c>
      <c r="AQ149" s="188">
        <v>0</v>
      </c>
      <c r="AR149" s="188">
        <v>0</v>
      </c>
      <c r="AT149" s="188">
        <v>0</v>
      </c>
      <c r="AU149" s="188">
        <v>0</v>
      </c>
      <c r="AV149" s="188">
        <v>1123</v>
      </c>
      <c r="AW149" s="188">
        <v>703</v>
      </c>
      <c r="AX149" s="188">
        <v>0</v>
      </c>
      <c r="AY149" s="188">
        <v>0</v>
      </c>
      <c r="AZ149" s="188">
        <v>1618</v>
      </c>
      <c r="BA149" s="188">
        <v>0</v>
      </c>
      <c r="BB149" s="188">
        <v>0</v>
      </c>
      <c r="BC149" s="188">
        <v>0</v>
      </c>
      <c r="BE149" s="188">
        <v>0</v>
      </c>
      <c r="BF149" s="188">
        <v>0</v>
      </c>
      <c r="BG149" s="188">
        <v>5696</v>
      </c>
      <c r="BH149" s="188">
        <v>1876</v>
      </c>
      <c r="BI149" s="188">
        <v>0</v>
      </c>
      <c r="BJ149" s="188">
        <v>0</v>
      </c>
      <c r="BK149" s="188">
        <v>1392</v>
      </c>
      <c r="BL149" s="188">
        <v>0</v>
      </c>
      <c r="BM149" s="188">
        <v>0</v>
      </c>
      <c r="BN149" s="188">
        <v>0</v>
      </c>
      <c r="BP149" s="188">
        <v>0</v>
      </c>
      <c r="BQ149" s="188">
        <v>0</v>
      </c>
      <c r="BR149" s="188">
        <v>790</v>
      </c>
      <c r="BS149" s="188">
        <v>404</v>
      </c>
      <c r="BT149" s="188">
        <v>0</v>
      </c>
      <c r="BU149" s="188">
        <v>0</v>
      </c>
      <c r="BV149" s="188">
        <v>1632</v>
      </c>
      <c r="BW149" s="188">
        <v>0</v>
      </c>
      <c r="BX149" s="188">
        <v>0</v>
      </c>
      <c r="BY149" s="188">
        <v>0</v>
      </c>
      <c r="CA149" s="188">
        <v>0</v>
      </c>
      <c r="CB149" s="188">
        <v>0</v>
      </c>
      <c r="CC149" s="188">
        <v>7468</v>
      </c>
      <c r="CD149" s="188">
        <v>1245</v>
      </c>
      <c r="CE149" s="188">
        <v>0</v>
      </c>
      <c r="CF149" s="188">
        <v>0</v>
      </c>
      <c r="CG149" s="188">
        <v>1098</v>
      </c>
      <c r="CH149" s="188">
        <v>0</v>
      </c>
      <c r="CI149" s="188">
        <v>0</v>
      </c>
      <c r="CJ149" s="188">
        <v>0</v>
      </c>
      <c r="CL149" s="188">
        <v>0</v>
      </c>
      <c r="CM149" s="188">
        <v>0</v>
      </c>
      <c r="CN149" s="188">
        <v>6109</v>
      </c>
      <c r="CO149" s="188">
        <v>1708</v>
      </c>
      <c r="CP149" s="188">
        <v>0</v>
      </c>
      <c r="CQ149" s="188">
        <v>0</v>
      </c>
      <c r="CR149" s="188">
        <v>1110</v>
      </c>
      <c r="CS149" s="188">
        <v>0</v>
      </c>
      <c r="CT149" s="188">
        <v>0</v>
      </c>
      <c r="CU149" s="188">
        <v>0</v>
      </c>
      <c r="CW149" s="188">
        <v>0</v>
      </c>
      <c r="CX149" s="188">
        <v>0</v>
      </c>
      <c r="CY149" s="188">
        <v>1654</v>
      </c>
      <c r="CZ149" s="188">
        <v>1077</v>
      </c>
      <c r="DA149" s="188">
        <v>0</v>
      </c>
      <c r="DB149" s="188">
        <v>0</v>
      </c>
      <c r="DC149" s="188">
        <v>1477</v>
      </c>
      <c r="DD149" s="188">
        <v>0</v>
      </c>
      <c r="DE149" s="188">
        <v>0</v>
      </c>
      <c r="DF149" s="188">
        <v>0</v>
      </c>
      <c r="DH149" s="188">
        <v>0</v>
      </c>
      <c r="DI149" s="188">
        <v>0</v>
      </c>
      <c r="DJ149" s="188">
        <v>1717</v>
      </c>
      <c r="DK149" s="188">
        <v>714</v>
      </c>
      <c r="DL149" s="188">
        <v>0</v>
      </c>
      <c r="DM149" s="188">
        <v>0</v>
      </c>
      <c r="DN149" s="188">
        <f t="shared" si="54"/>
        <v>0</v>
      </c>
      <c r="DO149" s="188">
        <v>0</v>
      </c>
      <c r="DP149" s="188">
        <v>0</v>
      </c>
      <c r="DQ149" s="188">
        <v>0</v>
      </c>
      <c r="DS149" s="188">
        <v>0</v>
      </c>
      <c r="DT149" s="188">
        <v>0</v>
      </c>
      <c r="DU149" s="188">
        <v>1121</v>
      </c>
      <c r="DV149" s="188">
        <v>468</v>
      </c>
      <c r="DW149" s="188">
        <v>0</v>
      </c>
      <c r="DX149" s="188">
        <v>0</v>
      </c>
      <c r="DY149" s="188">
        <v>1242</v>
      </c>
      <c r="DZ149" s="188">
        <v>0</v>
      </c>
      <c r="EA149" s="188">
        <v>0</v>
      </c>
      <c r="EB149" s="188">
        <v>0</v>
      </c>
      <c r="ED149" s="188">
        <v>0</v>
      </c>
      <c r="EE149" s="188">
        <v>0</v>
      </c>
      <c r="EF149" s="188">
        <v>1178</v>
      </c>
      <c r="EG149" s="188">
        <v>296</v>
      </c>
      <c r="EH149" s="188">
        <v>0</v>
      </c>
      <c r="EI149" s="188">
        <v>0</v>
      </c>
      <c r="EJ149" s="188">
        <v>1730</v>
      </c>
      <c r="EK149" s="188">
        <v>0</v>
      </c>
      <c r="EL149" s="188">
        <v>0</v>
      </c>
      <c r="EM149" s="188">
        <v>0</v>
      </c>
      <c r="EO149" s="188">
        <v>0</v>
      </c>
      <c r="EP149" s="188">
        <v>0</v>
      </c>
      <c r="EQ149" s="188">
        <v>4242</v>
      </c>
      <c r="ER149" s="188">
        <v>780</v>
      </c>
      <c r="ES149" s="188">
        <v>0</v>
      </c>
      <c r="ET149" s="188">
        <v>0</v>
      </c>
      <c r="EU149" s="188">
        <v>1387</v>
      </c>
      <c r="EV149" s="188">
        <v>0</v>
      </c>
      <c r="EW149" s="188">
        <v>0</v>
      </c>
      <c r="EX149" s="188">
        <v>0</v>
      </c>
      <c r="EZ149" s="188">
        <v>0</v>
      </c>
      <c r="FA149" s="188">
        <v>0</v>
      </c>
      <c r="FB149" s="188">
        <v>4893</v>
      </c>
      <c r="FC149" s="188">
        <v>1549</v>
      </c>
      <c r="FD149" s="188">
        <v>0</v>
      </c>
      <c r="FE149" s="188">
        <v>0</v>
      </c>
      <c r="FF149" s="188">
        <v>1067</v>
      </c>
      <c r="FG149" s="188">
        <v>0</v>
      </c>
      <c r="FH149" s="188">
        <v>0</v>
      </c>
      <c r="FI149" s="188">
        <v>0</v>
      </c>
      <c r="FK149" s="188">
        <v>0</v>
      </c>
      <c r="FL149" s="188">
        <v>0</v>
      </c>
      <c r="FM149" s="188">
        <v>5182</v>
      </c>
      <c r="FN149" s="188">
        <v>1234</v>
      </c>
      <c r="FO149" s="188">
        <v>0</v>
      </c>
      <c r="FP149" s="188">
        <v>0</v>
      </c>
      <c r="FQ149" s="188">
        <v>1113</v>
      </c>
      <c r="FR149" s="188">
        <v>0</v>
      </c>
      <c r="FS149" s="188">
        <v>0</v>
      </c>
      <c r="FT149" s="188">
        <v>0</v>
      </c>
      <c r="FV149" s="188">
        <v>0</v>
      </c>
      <c r="FW149" s="188">
        <v>0</v>
      </c>
      <c r="FX149" s="188">
        <v>1803</v>
      </c>
      <c r="FY149" s="188">
        <v>1057</v>
      </c>
      <c r="FZ149" s="188">
        <v>0</v>
      </c>
      <c r="GA149" s="188">
        <v>0</v>
      </c>
      <c r="GB149" s="188">
        <v>1517</v>
      </c>
      <c r="GC149" s="188">
        <v>0</v>
      </c>
      <c r="GD149" s="188">
        <v>0</v>
      </c>
      <c r="GE149" s="188">
        <v>0</v>
      </c>
      <c r="GG149" s="188">
        <v>0</v>
      </c>
      <c r="GH149" s="188">
        <v>0</v>
      </c>
      <c r="GI149" s="188">
        <v>7017</v>
      </c>
      <c r="GJ149" s="188">
        <v>631</v>
      </c>
      <c r="GK149" s="188">
        <v>0</v>
      </c>
      <c r="GL149" s="188">
        <v>0</v>
      </c>
      <c r="GM149" s="188">
        <v>1256</v>
      </c>
      <c r="GN149" s="188">
        <v>0</v>
      </c>
      <c r="GO149" s="188">
        <v>0</v>
      </c>
      <c r="GP149" s="188">
        <v>0</v>
      </c>
      <c r="GR149" s="188">
        <v>0</v>
      </c>
      <c r="GS149" s="188">
        <v>0</v>
      </c>
      <c r="GT149" s="188">
        <v>1401</v>
      </c>
      <c r="GU149" s="188">
        <v>483</v>
      </c>
      <c r="GV149" s="188">
        <v>0</v>
      </c>
      <c r="GW149" s="188">
        <v>0</v>
      </c>
      <c r="GX149" s="188">
        <v>1400</v>
      </c>
      <c r="GY149" s="188">
        <v>0</v>
      </c>
      <c r="GZ149" s="188">
        <v>0</v>
      </c>
      <c r="HA149" s="188">
        <v>0</v>
      </c>
      <c r="HC149" s="188">
        <v>0</v>
      </c>
      <c r="HD149" s="188">
        <v>0</v>
      </c>
      <c r="HE149" s="188">
        <v>1397</v>
      </c>
      <c r="HF149" s="188">
        <v>1240</v>
      </c>
      <c r="HG149" s="188">
        <v>0</v>
      </c>
      <c r="HH149" s="188">
        <v>0</v>
      </c>
      <c r="HI149" s="188">
        <v>1406</v>
      </c>
      <c r="HJ149" s="188">
        <v>0</v>
      </c>
      <c r="HK149" s="188">
        <v>0</v>
      </c>
      <c r="HL149" s="188">
        <v>0</v>
      </c>
      <c r="HN149" s="188">
        <v>0</v>
      </c>
      <c r="HO149" s="188">
        <v>0</v>
      </c>
      <c r="HP149" s="188">
        <v>1006</v>
      </c>
      <c r="HQ149" s="188">
        <v>323</v>
      </c>
      <c r="HR149" s="188">
        <v>0</v>
      </c>
      <c r="HS149" s="188">
        <v>0</v>
      </c>
      <c r="HT149" s="188">
        <v>1711</v>
      </c>
      <c r="HU149" s="188">
        <v>0</v>
      </c>
      <c r="HV149" s="188">
        <v>0</v>
      </c>
      <c r="HW149" s="188">
        <v>0</v>
      </c>
      <c r="HY149" s="188">
        <v>0</v>
      </c>
      <c r="HZ149" s="188">
        <v>0</v>
      </c>
      <c r="IA149" s="188">
        <v>6205</v>
      </c>
      <c r="IB149" s="188">
        <v>1465</v>
      </c>
      <c r="IC149" s="188">
        <v>0</v>
      </c>
      <c r="ID149" s="188">
        <v>0</v>
      </c>
      <c r="IE149" s="188">
        <v>1425</v>
      </c>
      <c r="IF149" s="188">
        <v>0</v>
      </c>
      <c r="IG149" s="188">
        <v>0</v>
      </c>
      <c r="IH149" s="188">
        <v>0</v>
      </c>
      <c r="IJ149" s="188">
        <v>0</v>
      </c>
      <c r="IK149" s="188">
        <v>0</v>
      </c>
      <c r="IL149" s="188">
        <v>858</v>
      </c>
      <c r="IM149" s="188">
        <v>705</v>
      </c>
      <c r="IN149" s="188">
        <v>0</v>
      </c>
      <c r="IO149" s="188">
        <v>0</v>
      </c>
      <c r="IP149" s="188">
        <v>1749</v>
      </c>
      <c r="IQ149" s="188">
        <v>0</v>
      </c>
      <c r="IR149" s="188">
        <v>0</v>
      </c>
      <c r="IS149" s="188">
        <v>0</v>
      </c>
      <c r="IU149" s="188">
        <v>0</v>
      </c>
      <c r="IV149" s="188">
        <v>0</v>
      </c>
      <c r="IW149" s="188">
        <v>6463</v>
      </c>
      <c r="IX149" s="188">
        <v>1024</v>
      </c>
      <c r="IY149" s="188">
        <v>0</v>
      </c>
      <c r="IZ149" s="188">
        <v>0</v>
      </c>
      <c r="JA149" s="188">
        <v>1407</v>
      </c>
      <c r="JB149" s="188">
        <v>0</v>
      </c>
      <c r="JC149" s="188">
        <v>0</v>
      </c>
      <c r="JD149" s="188">
        <v>0</v>
      </c>
      <c r="JF149" s="188">
        <v>0</v>
      </c>
      <c r="JG149" s="188">
        <v>0</v>
      </c>
      <c r="JH149" s="188">
        <v>6297</v>
      </c>
      <c r="JI149" s="188">
        <v>2219</v>
      </c>
      <c r="JJ149" s="188">
        <v>0</v>
      </c>
      <c r="JK149" s="188">
        <v>0</v>
      </c>
      <c r="JL149" s="188">
        <v>1101</v>
      </c>
      <c r="JM149" s="188">
        <v>0</v>
      </c>
      <c r="JN149" s="188">
        <v>0</v>
      </c>
      <c r="JO149" s="188">
        <v>0</v>
      </c>
      <c r="JQ149" s="188">
        <v>0</v>
      </c>
      <c r="JR149" s="188">
        <v>0</v>
      </c>
      <c r="JS149" s="188">
        <v>795</v>
      </c>
      <c r="JT149" s="188">
        <v>653</v>
      </c>
      <c r="JU149" s="188">
        <v>0</v>
      </c>
      <c r="JV149" s="188">
        <v>0</v>
      </c>
      <c r="JW149" s="188">
        <v>1753</v>
      </c>
      <c r="JX149" s="188">
        <v>0</v>
      </c>
      <c r="JY149" s="188">
        <v>0</v>
      </c>
      <c r="JZ149" s="188">
        <v>0</v>
      </c>
      <c r="KB149" s="188">
        <v>0</v>
      </c>
      <c r="KC149" s="188">
        <v>0</v>
      </c>
      <c r="KD149" s="188">
        <v>8195</v>
      </c>
      <c r="KE149" s="188">
        <v>1130</v>
      </c>
      <c r="KF149" s="188">
        <v>0</v>
      </c>
      <c r="KG149" s="188">
        <v>0</v>
      </c>
      <c r="KH149" s="188">
        <v>1268</v>
      </c>
      <c r="KI149" s="188">
        <v>0</v>
      </c>
      <c r="KJ149" s="188">
        <v>0</v>
      </c>
      <c r="KK149" s="188">
        <v>0</v>
      </c>
      <c r="KM149" s="188">
        <v>0</v>
      </c>
      <c r="KN149" s="188">
        <v>0</v>
      </c>
      <c r="KO149" s="188">
        <v>6454</v>
      </c>
      <c r="KP149" s="188">
        <v>1109</v>
      </c>
      <c r="KQ149" s="188">
        <v>0</v>
      </c>
      <c r="KR149" s="188">
        <v>0</v>
      </c>
      <c r="KS149" s="188">
        <v>1033</v>
      </c>
      <c r="KT149" s="188">
        <v>0</v>
      </c>
      <c r="KU149" s="188">
        <v>0</v>
      </c>
      <c r="KV149" s="188">
        <v>0</v>
      </c>
      <c r="KX149" s="188">
        <v>0</v>
      </c>
      <c r="KY149" s="188">
        <v>0</v>
      </c>
      <c r="KZ149" s="188">
        <v>1015</v>
      </c>
      <c r="LA149" s="188">
        <v>820</v>
      </c>
      <c r="LB149" s="188">
        <v>0</v>
      </c>
      <c r="LC149" s="188">
        <v>0</v>
      </c>
      <c r="LD149" s="188">
        <v>1681</v>
      </c>
      <c r="LE149" s="188">
        <v>0</v>
      </c>
      <c r="LF149" s="188">
        <v>0</v>
      </c>
      <c r="LG149" s="188">
        <v>0</v>
      </c>
      <c r="LI149" s="188">
        <v>0</v>
      </c>
      <c r="LJ149" s="188">
        <v>0</v>
      </c>
      <c r="LK149" s="188">
        <v>6688</v>
      </c>
      <c r="LL149" s="188">
        <v>943</v>
      </c>
      <c r="LM149" s="188">
        <v>0</v>
      </c>
      <c r="LN149" s="188">
        <v>0</v>
      </c>
      <c r="LO149" s="188">
        <v>1059</v>
      </c>
      <c r="LP149" s="188">
        <v>0</v>
      </c>
      <c r="LQ149" s="188">
        <v>0</v>
      </c>
      <c r="LR149" s="188">
        <v>0</v>
      </c>
      <c r="LT149" s="188">
        <v>0</v>
      </c>
      <c r="LU149" s="188">
        <v>0</v>
      </c>
      <c r="LV149" s="188">
        <v>1080</v>
      </c>
      <c r="LW149" s="188">
        <v>1216</v>
      </c>
      <c r="LX149" s="188">
        <v>0</v>
      </c>
      <c r="LY149" s="188">
        <v>0</v>
      </c>
      <c r="LZ149" s="188">
        <v>1699</v>
      </c>
      <c r="MA149" s="188">
        <v>0</v>
      </c>
      <c r="MB149" s="188">
        <v>0</v>
      </c>
      <c r="MC149" s="188">
        <v>0</v>
      </c>
    </row>
  </sheetData>
  <mergeCells count="31">
    <mergeCell ref="LT4:MC4"/>
    <mergeCell ref="JF4:JO4"/>
    <mergeCell ref="JQ4:JZ4"/>
    <mergeCell ref="KB4:KK4"/>
    <mergeCell ref="KM4:KV4"/>
    <mergeCell ref="KX4:LG4"/>
    <mergeCell ref="LI4:LR4"/>
    <mergeCell ref="CW4:DF4"/>
    <mergeCell ref="DH4:DQ4"/>
    <mergeCell ref="IU4:JD4"/>
    <mergeCell ref="ED4:EM4"/>
    <mergeCell ref="EO4:EX4"/>
    <mergeCell ref="EZ4:FI4"/>
    <mergeCell ref="FK4:FT4"/>
    <mergeCell ref="FV4:GE4"/>
    <mergeCell ref="GG4:GP4"/>
    <mergeCell ref="GR4:HA4"/>
    <mergeCell ref="DS4:EB4"/>
    <mergeCell ref="HC4:HL4"/>
    <mergeCell ref="HN4:HW4"/>
    <mergeCell ref="HY4:IH4"/>
    <mergeCell ref="IJ4:IS4"/>
    <mergeCell ref="BE4:BN4"/>
    <mergeCell ref="BP4:BY4"/>
    <mergeCell ref="CA4:CJ4"/>
    <mergeCell ref="CL4:CU4"/>
    <mergeCell ref="B4:K4"/>
    <mergeCell ref="M4:V4"/>
    <mergeCell ref="X4:AG4"/>
    <mergeCell ref="AI4:AR4"/>
    <mergeCell ref="AT4:BC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C186"/>
  <sheetViews>
    <sheetView zoomScale="85" zoomScaleNormal="85" workbookViewId="0">
      <selection activeCell="L5" sqref="L5"/>
    </sheetView>
  </sheetViews>
  <sheetFormatPr baseColWidth="10" defaultRowHeight="15.75"/>
  <cols>
    <col min="1" max="4" width="11.42578125" style="188"/>
    <col min="5" max="5" width="16.5703125" style="188" bestFit="1" customWidth="1"/>
    <col min="6" max="6" width="11.42578125" style="188"/>
    <col min="7" max="7" width="6.7109375" style="188" bestFit="1" customWidth="1"/>
    <col min="8" max="8" width="20.85546875" style="188" bestFit="1" customWidth="1"/>
    <col min="9" max="9" width="16.42578125" style="188" bestFit="1" customWidth="1"/>
    <col min="10" max="10" width="12.7109375" style="188" bestFit="1" customWidth="1"/>
    <col min="11" max="16384" width="11.42578125" style="188"/>
  </cols>
  <sheetData>
    <row r="4" spans="2:341" s="210" customFormat="1">
      <c r="B4" s="254" t="s">
        <v>181</v>
      </c>
      <c r="C4" s="254"/>
      <c r="D4" s="254"/>
      <c r="E4" s="254"/>
      <c r="F4" s="254"/>
      <c r="G4" s="254"/>
      <c r="H4" s="254"/>
      <c r="I4" s="254"/>
      <c r="J4" s="254"/>
      <c r="K4" s="254"/>
      <c r="M4" s="253">
        <v>42186</v>
      </c>
      <c r="N4" s="254"/>
      <c r="O4" s="254"/>
      <c r="P4" s="254"/>
      <c r="Q4" s="254"/>
      <c r="R4" s="254"/>
      <c r="S4" s="254"/>
      <c r="T4" s="254"/>
      <c r="U4" s="254"/>
      <c r="V4" s="254"/>
      <c r="X4" s="253">
        <v>41610</v>
      </c>
      <c r="Y4" s="254"/>
      <c r="Z4" s="254"/>
      <c r="AA4" s="254"/>
      <c r="AB4" s="254"/>
      <c r="AC4" s="254"/>
      <c r="AD4" s="254"/>
      <c r="AE4" s="254"/>
      <c r="AF4" s="254"/>
      <c r="AG4" s="254"/>
      <c r="AI4" s="253">
        <v>41673</v>
      </c>
      <c r="AJ4" s="254"/>
      <c r="AK4" s="254"/>
      <c r="AL4" s="254"/>
      <c r="AM4" s="254"/>
      <c r="AN4" s="254"/>
      <c r="AO4" s="254"/>
      <c r="AP4" s="254"/>
      <c r="AQ4" s="254"/>
      <c r="AR4" s="254"/>
      <c r="AT4" s="253">
        <v>41613</v>
      </c>
      <c r="AU4" s="254"/>
      <c r="AV4" s="254"/>
      <c r="AW4" s="254"/>
      <c r="AX4" s="254"/>
      <c r="AY4" s="254"/>
      <c r="AZ4" s="254"/>
      <c r="BA4" s="254"/>
      <c r="BB4" s="254"/>
      <c r="BC4" s="254"/>
      <c r="BE4" s="253">
        <v>42012</v>
      </c>
      <c r="BF4" s="254"/>
      <c r="BG4" s="254"/>
      <c r="BH4" s="254"/>
      <c r="BI4" s="254"/>
      <c r="BJ4" s="254"/>
      <c r="BK4" s="254"/>
      <c r="BL4" s="254"/>
      <c r="BM4" s="254"/>
      <c r="BN4" s="254"/>
      <c r="BP4" s="253">
        <v>41282</v>
      </c>
      <c r="BQ4" s="254"/>
      <c r="BR4" s="254"/>
      <c r="BS4" s="254"/>
      <c r="BT4" s="254"/>
      <c r="BU4" s="254"/>
      <c r="BV4" s="254"/>
      <c r="BW4" s="254"/>
      <c r="BX4" s="254"/>
      <c r="BY4" s="254"/>
      <c r="CA4" s="253">
        <v>42013</v>
      </c>
      <c r="CB4" s="254"/>
      <c r="CC4" s="254"/>
      <c r="CD4" s="254"/>
      <c r="CE4" s="254"/>
      <c r="CF4" s="254"/>
      <c r="CG4" s="254"/>
      <c r="CH4" s="254"/>
      <c r="CI4" s="254"/>
      <c r="CJ4" s="254"/>
      <c r="CL4" s="253">
        <v>42194</v>
      </c>
      <c r="CM4" s="254"/>
      <c r="CN4" s="254"/>
      <c r="CO4" s="254"/>
      <c r="CP4" s="254"/>
      <c r="CQ4" s="254"/>
      <c r="CR4" s="254"/>
      <c r="CS4" s="254"/>
      <c r="CT4" s="254"/>
      <c r="CU4" s="254"/>
      <c r="CW4" s="253">
        <v>41284</v>
      </c>
      <c r="CX4" s="254"/>
      <c r="CY4" s="254"/>
      <c r="CZ4" s="254"/>
      <c r="DA4" s="254"/>
      <c r="DB4" s="254"/>
      <c r="DC4" s="254"/>
      <c r="DD4" s="254"/>
      <c r="DE4" s="254"/>
      <c r="DF4" s="254"/>
      <c r="DH4" s="253">
        <v>42045</v>
      </c>
      <c r="DI4" s="254"/>
      <c r="DJ4" s="254"/>
      <c r="DK4" s="254"/>
      <c r="DL4" s="254"/>
      <c r="DM4" s="254"/>
      <c r="DN4" s="254"/>
      <c r="DO4" s="254"/>
      <c r="DP4" s="254"/>
      <c r="DQ4" s="254"/>
      <c r="DS4" s="253">
        <v>41465</v>
      </c>
      <c r="DT4" s="254"/>
      <c r="DU4" s="254"/>
      <c r="DV4" s="254"/>
      <c r="DW4" s="254"/>
      <c r="DX4" s="254"/>
      <c r="DY4" s="254"/>
      <c r="DZ4" s="254"/>
      <c r="EA4" s="254"/>
      <c r="EB4" s="254"/>
      <c r="ED4" s="253">
        <v>41983</v>
      </c>
      <c r="EE4" s="254"/>
      <c r="EF4" s="254"/>
      <c r="EG4" s="254"/>
      <c r="EH4" s="254"/>
      <c r="EI4" s="254"/>
      <c r="EJ4" s="254"/>
      <c r="EK4" s="254"/>
      <c r="EL4" s="254"/>
      <c r="EM4" s="254"/>
      <c r="EO4" s="253">
        <v>41682</v>
      </c>
      <c r="EP4" s="254"/>
      <c r="EQ4" s="254"/>
      <c r="ER4" s="254"/>
      <c r="ES4" s="254"/>
      <c r="ET4" s="254"/>
      <c r="EU4" s="254"/>
      <c r="EV4" s="254"/>
      <c r="EW4" s="254"/>
      <c r="EX4" s="254"/>
      <c r="EZ4" s="253">
        <v>41318</v>
      </c>
      <c r="FA4" s="254"/>
      <c r="FB4" s="254"/>
      <c r="FC4" s="254"/>
      <c r="FD4" s="254"/>
      <c r="FE4" s="254"/>
      <c r="FF4" s="254"/>
      <c r="FG4" s="254"/>
      <c r="FH4" s="254"/>
      <c r="FI4" s="254"/>
      <c r="FK4" s="253">
        <v>42048</v>
      </c>
      <c r="FL4" s="254"/>
      <c r="FM4" s="254"/>
      <c r="FN4" s="254"/>
      <c r="FO4" s="254"/>
      <c r="FP4" s="254"/>
      <c r="FQ4" s="254"/>
      <c r="FR4" s="254"/>
      <c r="FS4" s="254"/>
      <c r="FT4" s="254"/>
      <c r="FV4" s="253">
        <v>41288</v>
      </c>
      <c r="FW4" s="254"/>
      <c r="FX4" s="254"/>
      <c r="FY4" s="254"/>
      <c r="FZ4" s="254"/>
      <c r="GA4" s="254"/>
      <c r="GB4" s="254"/>
      <c r="GC4" s="254"/>
      <c r="GD4" s="254"/>
      <c r="GE4" s="254"/>
      <c r="GG4" s="253">
        <v>42020</v>
      </c>
      <c r="GH4" s="254"/>
      <c r="GI4" s="254"/>
      <c r="GJ4" s="254"/>
      <c r="GK4" s="254"/>
      <c r="GL4" s="254"/>
      <c r="GM4" s="254"/>
      <c r="GN4" s="254"/>
      <c r="GO4" s="254"/>
      <c r="GP4" s="254"/>
      <c r="GR4" s="253">
        <v>41989</v>
      </c>
      <c r="GS4" s="254"/>
      <c r="GT4" s="254"/>
      <c r="GU4" s="254"/>
      <c r="GV4" s="254"/>
      <c r="GW4" s="254"/>
      <c r="GX4" s="254"/>
      <c r="GY4" s="254"/>
      <c r="GZ4" s="254"/>
      <c r="HA4" s="254"/>
      <c r="HC4" s="253">
        <v>42417</v>
      </c>
      <c r="HD4" s="254"/>
      <c r="HE4" s="254"/>
      <c r="HF4" s="254"/>
      <c r="HG4" s="254"/>
      <c r="HH4" s="254"/>
      <c r="HI4" s="254"/>
      <c r="HJ4" s="254"/>
      <c r="HK4" s="254"/>
      <c r="HL4" s="254"/>
      <c r="HN4" s="253">
        <v>41292</v>
      </c>
      <c r="HO4" s="254"/>
      <c r="HP4" s="254"/>
      <c r="HQ4" s="254"/>
      <c r="HR4" s="254"/>
      <c r="HS4" s="254"/>
      <c r="HT4" s="254"/>
      <c r="HU4" s="254"/>
      <c r="HV4" s="254"/>
      <c r="HW4" s="254"/>
      <c r="HY4" s="253">
        <v>42419</v>
      </c>
      <c r="HZ4" s="254"/>
      <c r="IA4" s="254"/>
      <c r="IB4" s="254"/>
      <c r="IC4" s="254"/>
      <c r="ID4" s="254"/>
      <c r="IE4" s="254"/>
      <c r="IF4" s="254"/>
      <c r="IG4" s="254"/>
      <c r="IH4" s="254"/>
      <c r="IJ4" s="253">
        <v>42025</v>
      </c>
      <c r="IK4" s="254"/>
      <c r="IL4" s="254"/>
      <c r="IM4" s="254"/>
      <c r="IN4" s="254"/>
      <c r="IO4" s="254"/>
      <c r="IP4" s="254"/>
      <c r="IQ4" s="254"/>
      <c r="IR4" s="254"/>
      <c r="IS4" s="254"/>
      <c r="IU4" s="253">
        <v>41661</v>
      </c>
      <c r="IV4" s="254"/>
      <c r="IW4" s="254"/>
      <c r="IX4" s="254"/>
      <c r="IY4" s="254"/>
      <c r="IZ4" s="254"/>
      <c r="JA4" s="254"/>
      <c r="JB4" s="254"/>
      <c r="JC4" s="254"/>
      <c r="JD4" s="254"/>
      <c r="JF4" s="253">
        <v>42207</v>
      </c>
      <c r="JG4" s="254"/>
      <c r="JH4" s="254"/>
      <c r="JI4" s="254"/>
      <c r="JJ4" s="254"/>
      <c r="JK4" s="254"/>
      <c r="JL4" s="254"/>
      <c r="JM4" s="254"/>
      <c r="JN4" s="254"/>
      <c r="JO4" s="254"/>
      <c r="JQ4" s="253">
        <v>42027</v>
      </c>
      <c r="JR4" s="254"/>
      <c r="JS4" s="254"/>
      <c r="JT4" s="254"/>
      <c r="JU4" s="254"/>
      <c r="JV4" s="254"/>
      <c r="JW4" s="254"/>
      <c r="JX4" s="254"/>
      <c r="JY4" s="254"/>
      <c r="JZ4" s="254"/>
      <c r="KB4" s="257">
        <v>42028</v>
      </c>
      <c r="KC4" s="258"/>
      <c r="KD4" s="258"/>
      <c r="KE4" s="258"/>
      <c r="KF4" s="258"/>
      <c r="KG4" s="258"/>
      <c r="KH4" s="258"/>
      <c r="KI4" s="258"/>
      <c r="KJ4" s="258"/>
      <c r="KK4" s="258"/>
      <c r="KM4" s="253">
        <v>41299</v>
      </c>
      <c r="KN4" s="254"/>
      <c r="KO4" s="254"/>
      <c r="KP4" s="254"/>
      <c r="KQ4" s="254"/>
      <c r="KR4" s="254"/>
      <c r="KS4" s="254"/>
      <c r="KT4" s="254"/>
      <c r="KU4" s="254"/>
      <c r="KV4" s="254"/>
      <c r="KX4" s="253">
        <v>41331</v>
      </c>
      <c r="KY4" s="254"/>
      <c r="KZ4" s="254"/>
      <c r="LA4" s="254"/>
      <c r="LB4" s="254"/>
      <c r="LC4" s="254"/>
      <c r="LD4" s="254"/>
      <c r="LE4" s="254"/>
      <c r="LF4" s="254"/>
      <c r="LG4" s="254"/>
      <c r="LI4" s="253">
        <v>41605</v>
      </c>
      <c r="LJ4" s="254"/>
      <c r="LK4" s="254"/>
      <c r="LL4" s="254"/>
      <c r="LM4" s="254"/>
      <c r="LN4" s="254"/>
      <c r="LO4" s="254"/>
      <c r="LP4" s="254"/>
      <c r="LQ4" s="254"/>
      <c r="LR4" s="254"/>
      <c r="LT4" s="253">
        <v>41668</v>
      </c>
      <c r="LU4" s="254"/>
      <c r="LV4" s="254"/>
      <c r="LW4" s="254"/>
      <c r="LX4" s="254"/>
      <c r="LY4" s="254"/>
      <c r="LZ4" s="254"/>
      <c r="MA4" s="254"/>
      <c r="MB4" s="254"/>
      <c r="MC4" s="254"/>
    </row>
    <row r="5" spans="2:341" s="210" customFormat="1">
      <c r="B5" s="209" t="s">
        <v>2</v>
      </c>
      <c r="C5" s="209" t="s">
        <v>5</v>
      </c>
      <c r="D5" s="209" t="s">
        <v>180</v>
      </c>
      <c r="E5" s="209" t="s">
        <v>179</v>
      </c>
      <c r="F5" s="209" t="s">
        <v>178</v>
      </c>
      <c r="G5" s="209" t="s">
        <v>177</v>
      </c>
      <c r="H5" s="209" t="s">
        <v>176</v>
      </c>
      <c r="I5" s="209" t="s">
        <v>175</v>
      </c>
      <c r="J5" s="209" t="s">
        <v>174</v>
      </c>
      <c r="K5" s="209" t="s">
        <v>173</v>
      </c>
      <c r="M5" s="210" t="s">
        <v>2</v>
      </c>
      <c r="N5" s="210" t="s">
        <v>5</v>
      </c>
      <c r="O5" s="210" t="s">
        <v>180</v>
      </c>
      <c r="P5" s="210" t="s">
        <v>179</v>
      </c>
      <c r="Q5" s="210" t="s">
        <v>178</v>
      </c>
      <c r="R5" s="210" t="s">
        <v>177</v>
      </c>
      <c r="S5" s="210" t="s">
        <v>176</v>
      </c>
      <c r="T5" s="210" t="s">
        <v>175</v>
      </c>
      <c r="U5" s="210" t="s">
        <v>174</v>
      </c>
      <c r="V5" s="210" t="s">
        <v>173</v>
      </c>
      <c r="X5" s="210" t="s">
        <v>2</v>
      </c>
      <c r="Y5" s="210" t="s">
        <v>5</v>
      </c>
      <c r="Z5" s="210" t="s">
        <v>180</v>
      </c>
      <c r="AA5" s="210" t="s">
        <v>179</v>
      </c>
      <c r="AB5" s="210" t="s">
        <v>178</v>
      </c>
      <c r="AC5" s="210" t="s">
        <v>177</v>
      </c>
      <c r="AD5" s="210" t="s">
        <v>176</v>
      </c>
      <c r="AE5" s="210" t="s">
        <v>175</v>
      </c>
      <c r="AF5" s="210" t="s">
        <v>174</v>
      </c>
      <c r="AG5" s="210" t="s">
        <v>173</v>
      </c>
      <c r="AI5" s="210" t="s">
        <v>2</v>
      </c>
      <c r="AJ5" s="210" t="s">
        <v>5</v>
      </c>
      <c r="AK5" s="210" t="s">
        <v>180</v>
      </c>
      <c r="AL5" s="210" t="s">
        <v>179</v>
      </c>
      <c r="AM5" s="210" t="s">
        <v>178</v>
      </c>
      <c r="AN5" s="210" t="s">
        <v>177</v>
      </c>
      <c r="AO5" s="210" t="s">
        <v>176</v>
      </c>
      <c r="AP5" s="210" t="s">
        <v>175</v>
      </c>
      <c r="AQ5" s="210" t="s">
        <v>174</v>
      </c>
      <c r="AR5" s="210" t="s">
        <v>173</v>
      </c>
      <c r="AT5" s="210" t="s">
        <v>2</v>
      </c>
      <c r="AU5" s="210" t="s">
        <v>5</v>
      </c>
      <c r="AV5" s="210" t="s">
        <v>180</v>
      </c>
      <c r="AW5" s="210" t="s">
        <v>179</v>
      </c>
      <c r="AX5" s="210" t="s">
        <v>178</v>
      </c>
      <c r="AY5" s="210" t="s">
        <v>177</v>
      </c>
      <c r="AZ5" s="210" t="s">
        <v>176</v>
      </c>
      <c r="BA5" s="210" t="s">
        <v>175</v>
      </c>
      <c r="BB5" s="210" t="s">
        <v>174</v>
      </c>
      <c r="BC5" s="210" t="s">
        <v>173</v>
      </c>
      <c r="BE5" s="210" t="s">
        <v>2</v>
      </c>
      <c r="BF5" s="210" t="s">
        <v>5</v>
      </c>
      <c r="BG5" s="210" t="s">
        <v>180</v>
      </c>
      <c r="BH5" s="210" t="s">
        <v>179</v>
      </c>
      <c r="BI5" s="210" t="s">
        <v>178</v>
      </c>
      <c r="BJ5" s="210" t="s">
        <v>177</v>
      </c>
      <c r="BK5" s="210" t="s">
        <v>176</v>
      </c>
      <c r="BL5" s="210" t="s">
        <v>175</v>
      </c>
      <c r="BM5" s="210" t="s">
        <v>174</v>
      </c>
      <c r="BN5" s="210" t="s">
        <v>173</v>
      </c>
      <c r="BP5" s="210" t="s">
        <v>2</v>
      </c>
      <c r="BQ5" s="210" t="s">
        <v>5</v>
      </c>
      <c r="BR5" s="210" t="s">
        <v>180</v>
      </c>
      <c r="BS5" s="210" t="s">
        <v>179</v>
      </c>
      <c r="BT5" s="210" t="s">
        <v>178</v>
      </c>
      <c r="BU5" s="210" t="s">
        <v>177</v>
      </c>
      <c r="BV5" s="210" t="s">
        <v>176</v>
      </c>
      <c r="BW5" s="210" t="s">
        <v>175</v>
      </c>
      <c r="BX5" s="210" t="s">
        <v>174</v>
      </c>
      <c r="BY5" s="210" t="s">
        <v>173</v>
      </c>
      <c r="CA5" s="210" t="s">
        <v>2</v>
      </c>
      <c r="CB5" s="210" t="s">
        <v>5</v>
      </c>
      <c r="CC5" s="210" t="s">
        <v>180</v>
      </c>
      <c r="CD5" s="210" t="s">
        <v>179</v>
      </c>
      <c r="CE5" s="210" t="s">
        <v>178</v>
      </c>
      <c r="CF5" s="210" t="s">
        <v>177</v>
      </c>
      <c r="CG5" s="210" t="s">
        <v>176</v>
      </c>
      <c r="CH5" s="210" t="s">
        <v>175</v>
      </c>
      <c r="CI5" s="210" t="s">
        <v>174</v>
      </c>
      <c r="CJ5" s="210" t="s">
        <v>173</v>
      </c>
      <c r="CL5" s="210" t="s">
        <v>2</v>
      </c>
      <c r="CM5" s="210" t="s">
        <v>5</v>
      </c>
      <c r="CN5" s="210" t="s">
        <v>180</v>
      </c>
      <c r="CO5" s="210" t="s">
        <v>179</v>
      </c>
      <c r="CP5" s="210" t="s">
        <v>178</v>
      </c>
      <c r="CQ5" s="210" t="s">
        <v>177</v>
      </c>
      <c r="CR5" s="210" t="s">
        <v>176</v>
      </c>
      <c r="CS5" s="210" t="s">
        <v>175</v>
      </c>
      <c r="CT5" s="210" t="s">
        <v>174</v>
      </c>
      <c r="CU5" s="210" t="s">
        <v>173</v>
      </c>
      <c r="CW5" s="210" t="s">
        <v>2</v>
      </c>
      <c r="CX5" s="210" t="s">
        <v>5</v>
      </c>
      <c r="CY5" s="210" t="s">
        <v>180</v>
      </c>
      <c r="CZ5" s="210" t="s">
        <v>179</v>
      </c>
      <c r="DA5" s="210" t="s">
        <v>178</v>
      </c>
      <c r="DB5" s="210" t="s">
        <v>177</v>
      </c>
      <c r="DC5" s="210" t="s">
        <v>176</v>
      </c>
      <c r="DD5" s="210" t="s">
        <v>175</v>
      </c>
      <c r="DE5" s="210" t="s">
        <v>174</v>
      </c>
      <c r="DF5" s="210" t="s">
        <v>173</v>
      </c>
      <c r="DH5" s="210" t="s">
        <v>2</v>
      </c>
      <c r="DI5" s="210" t="s">
        <v>5</v>
      </c>
      <c r="DJ5" s="210" t="s">
        <v>180</v>
      </c>
      <c r="DK5" s="210" t="s">
        <v>179</v>
      </c>
      <c r="DL5" s="210" t="s">
        <v>178</v>
      </c>
      <c r="DM5" s="210" t="s">
        <v>177</v>
      </c>
      <c r="DN5" s="210" t="s">
        <v>176</v>
      </c>
      <c r="DO5" s="210" t="s">
        <v>175</v>
      </c>
      <c r="DP5" s="210" t="s">
        <v>174</v>
      </c>
      <c r="DQ5" s="210" t="s">
        <v>173</v>
      </c>
      <c r="DS5" s="210" t="s">
        <v>2</v>
      </c>
      <c r="DT5" s="210" t="s">
        <v>5</v>
      </c>
      <c r="DU5" s="210" t="s">
        <v>180</v>
      </c>
      <c r="DV5" s="210" t="s">
        <v>179</v>
      </c>
      <c r="DW5" s="210" t="s">
        <v>178</v>
      </c>
      <c r="DX5" s="210" t="s">
        <v>177</v>
      </c>
      <c r="DY5" s="210" t="s">
        <v>176</v>
      </c>
      <c r="DZ5" s="210" t="s">
        <v>175</v>
      </c>
      <c r="EA5" s="210" t="s">
        <v>174</v>
      </c>
      <c r="EB5" s="210" t="s">
        <v>173</v>
      </c>
      <c r="ED5" s="210" t="s">
        <v>2</v>
      </c>
      <c r="EE5" s="210" t="s">
        <v>5</v>
      </c>
      <c r="EF5" s="210" t="s">
        <v>180</v>
      </c>
      <c r="EG5" s="210" t="s">
        <v>179</v>
      </c>
      <c r="EH5" s="210" t="s">
        <v>178</v>
      </c>
      <c r="EI5" s="210" t="s">
        <v>177</v>
      </c>
      <c r="EJ5" s="210" t="s">
        <v>176</v>
      </c>
      <c r="EK5" s="210" t="s">
        <v>175</v>
      </c>
      <c r="EL5" s="210" t="s">
        <v>174</v>
      </c>
      <c r="EM5" s="210" t="s">
        <v>173</v>
      </c>
      <c r="EO5" s="210" t="s">
        <v>2</v>
      </c>
      <c r="EP5" s="210" t="s">
        <v>5</v>
      </c>
      <c r="EQ5" s="210" t="s">
        <v>180</v>
      </c>
      <c r="ER5" s="210" t="s">
        <v>179</v>
      </c>
      <c r="ES5" s="210" t="s">
        <v>178</v>
      </c>
      <c r="ET5" s="210" t="s">
        <v>177</v>
      </c>
      <c r="EU5" s="210" t="s">
        <v>176</v>
      </c>
      <c r="EV5" s="210" t="s">
        <v>175</v>
      </c>
      <c r="EW5" s="210" t="s">
        <v>174</v>
      </c>
      <c r="EX5" s="210" t="s">
        <v>173</v>
      </c>
      <c r="EZ5" s="210" t="s">
        <v>2</v>
      </c>
      <c r="FA5" s="210" t="s">
        <v>5</v>
      </c>
      <c r="FB5" s="210" t="s">
        <v>180</v>
      </c>
      <c r="FC5" s="210" t="s">
        <v>179</v>
      </c>
      <c r="FD5" s="210" t="s">
        <v>178</v>
      </c>
      <c r="FE5" s="210" t="s">
        <v>177</v>
      </c>
      <c r="FF5" s="210" t="s">
        <v>176</v>
      </c>
      <c r="FG5" s="210" t="s">
        <v>175</v>
      </c>
      <c r="FH5" s="210" t="s">
        <v>174</v>
      </c>
      <c r="FI5" s="210" t="s">
        <v>173</v>
      </c>
      <c r="FK5" s="210" t="s">
        <v>2</v>
      </c>
      <c r="FL5" s="210" t="s">
        <v>5</v>
      </c>
      <c r="FM5" s="210" t="s">
        <v>180</v>
      </c>
      <c r="FN5" s="210" t="s">
        <v>179</v>
      </c>
      <c r="FO5" s="210" t="s">
        <v>178</v>
      </c>
      <c r="FP5" s="210" t="s">
        <v>177</v>
      </c>
      <c r="FQ5" s="210" t="s">
        <v>176</v>
      </c>
      <c r="FR5" s="210" t="s">
        <v>175</v>
      </c>
      <c r="FS5" s="210" t="s">
        <v>174</v>
      </c>
      <c r="FT5" s="210" t="s">
        <v>173</v>
      </c>
      <c r="FV5" s="210" t="s">
        <v>2</v>
      </c>
      <c r="FW5" s="210" t="s">
        <v>5</v>
      </c>
      <c r="FX5" s="210" t="s">
        <v>180</v>
      </c>
      <c r="FY5" s="210" t="s">
        <v>179</v>
      </c>
      <c r="FZ5" s="210" t="s">
        <v>178</v>
      </c>
      <c r="GA5" s="210" t="s">
        <v>177</v>
      </c>
      <c r="GB5" s="210" t="s">
        <v>176</v>
      </c>
      <c r="GC5" s="210" t="s">
        <v>175</v>
      </c>
      <c r="GD5" s="210" t="s">
        <v>174</v>
      </c>
      <c r="GE5" s="210" t="s">
        <v>173</v>
      </c>
      <c r="GG5" s="210" t="s">
        <v>2</v>
      </c>
      <c r="GH5" s="210" t="s">
        <v>5</v>
      </c>
      <c r="GI5" s="210" t="s">
        <v>180</v>
      </c>
      <c r="GJ5" s="210" t="s">
        <v>179</v>
      </c>
      <c r="GK5" s="210" t="s">
        <v>178</v>
      </c>
      <c r="GL5" s="210" t="s">
        <v>177</v>
      </c>
      <c r="GM5" s="210" t="s">
        <v>176</v>
      </c>
      <c r="GN5" s="210" t="s">
        <v>175</v>
      </c>
      <c r="GO5" s="210" t="s">
        <v>174</v>
      </c>
      <c r="GP5" s="210" t="s">
        <v>173</v>
      </c>
      <c r="GR5" s="210" t="s">
        <v>2</v>
      </c>
      <c r="GS5" s="210" t="s">
        <v>5</v>
      </c>
      <c r="GT5" s="210" t="s">
        <v>180</v>
      </c>
      <c r="GU5" s="210" t="s">
        <v>179</v>
      </c>
      <c r="GV5" s="210" t="s">
        <v>178</v>
      </c>
      <c r="GW5" s="210" t="s">
        <v>177</v>
      </c>
      <c r="GX5" s="210" t="s">
        <v>176</v>
      </c>
      <c r="GY5" s="210" t="s">
        <v>175</v>
      </c>
      <c r="GZ5" s="210" t="s">
        <v>174</v>
      </c>
      <c r="HA5" s="210" t="s">
        <v>173</v>
      </c>
      <c r="HC5" s="210" t="s">
        <v>2</v>
      </c>
      <c r="HD5" s="210" t="s">
        <v>5</v>
      </c>
      <c r="HE5" s="210" t="s">
        <v>180</v>
      </c>
      <c r="HF5" s="210" t="s">
        <v>179</v>
      </c>
      <c r="HG5" s="210" t="s">
        <v>178</v>
      </c>
      <c r="HH5" s="210" t="s">
        <v>177</v>
      </c>
      <c r="HI5" s="210" t="s">
        <v>176</v>
      </c>
      <c r="HJ5" s="210" t="s">
        <v>175</v>
      </c>
      <c r="HK5" s="210" t="s">
        <v>174</v>
      </c>
      <c r="HL5" s="210" t="s">
        <v>173</v>
      </c>
      <c r="HN5" s="210" t="s">
        <v>2</v>
      </c>
      <c r="HO5" s="210" t="s">
        <v>5</v>
      </c>
      <c r="HP5" s="210" t="s">
        <v>180</v>
      </c>
      <c r="HQ5" s="210" t="s">
        <v>179</v>
      </c>
      <c r="HR5" s="210" t="s">
        <v>178</v>
      </c>
      <c r="HS5" s="210" t="s">
        <v>177</v>
      </c>
      <c r="HT5" s="210" t="s">
        <v>176</v>
      </c>
      <c r="HU5" s="210" t="s">
        <v>175</v>
      </c>
      <c r="HV5" s="210" t="s">
        <v>174</v>
      </c>
      <c r="HW5" s="210" t="s">
        <v>173</v>
      </c>
      <c r="HY5" s="210" t="s">
        <v>2</v>
      </c>
      <c r="HZ5" s="210" t="s">
        <v>5</v>
      </c>
      <c r="IA5" s="210" t="s">
        <v>180</v>
      </c>
      <c r="IB5" s="210" t="s">
        <v>179</v>
      </c>
      <c r="IC5" s="210" t="s">
        <v>178</v>
      </c>
      <c r="ID5" s="210" t="s">
        <v>177</v>
      </c>
      <c r="IE5" s="210" t="s">
        <v>176</v>
      </c>
      <c r="IF5" s="210" t="s">
        <v>175</v>
      </c>
      <c r="IG5" s="210" t="s">
        <v>174</v>
      </c>
      <c r="IH5" s="210" t="s">
        <v>173</v>
      </c>
      <c r="IJ5" s="210" t="s">
        <v>2</v>
      </c>
      <c r="IK5" s="210" t="s">
        <v>5</v>
      </c>
      <c r="IL5" s="210" t="s">
        <v>180</v>
      </c>
      <c r="IM5" s="210" t="s">
        <v>179</v>
      </c>
      <c r="IN5" s="210" t="s">
        <v>178</v>
      </c>
      <c r="IO5" s="210" t="s">
        <v>177</v>
      </c>
      <c r="IP5" s="210" t="s">
        <v>176</v>
      </c>
      <c r="IQ5" s="210" t="s">
        <v>175</v>
      </c>
      <c r="IR5" s="210" t="s">
        <v>174</v>
      </c>
      <c r="IS5" s="210" t="s">
        <v>173</v>
      </c>
      <c r="IU5" s="210" t="s">
        <v>2</v>
      </c>
      <c r="IV5" s="210" t="s">
        <v>5</v>
      </c>
      <c r="IW5" s="210" t="s">
        <v>180</v>
      </c>
      <c r="IX5" s="210" t="s">
        <v>179</v>
      </c>
      <c r="IY5" s="210" t="s">
        <v>178</v>
      </c>
      <c r="IZ5" s="210" t="s">
        <v>177</v>
      </c>
      <c r="JA5" s="210" t="s">
        <v>176</v>
      </c>
      <c r="JB5" s="210" t="s">
        <v>175</v>
      </c>
      <c r="JC5" s="210" t="s">
        <v>174</v>
      </c>
      <c r="JD5" s="210" t="s">
        <v>173</v>
      </c>
      <c r="JF5" s="210" t="s">
        <v>2</v>
      </c>
      <c r="JG5" s="210" t="s">
        <v>5</v>
      </c>
      <c r="JH5" s="210" t="s">
        <v>180</v>
      </c>
      <c r="JI5" s="210" t="s">
        <v>179</v>
      </c>
      <c r="JJ5" s="210" t="s">
        <v>178</v>
      </c>
      <c r="JK5" s="210" t="s">
        <v>177</v>
      </c>
      <c r="JL5" s="210" t="s">
        <v>176</v>
      </c>
      <c r="JM5" s="210" t="s">
        <v>175</v>
      </c>
      <c r="JN5" s="210" t="s">
        <v>174</v>
      </c>
      <c r="JO5" s="210" t="s">
        <v>173</v>
      </c>
      <c r="JQ5" s="210" t="s">
        <v>2</v>
      </c>
      <c r="JR5" s="210" t="s">
        <v>5</v>
      </c>
      <c r="JS5" s="210" t="s">
        <v>180</v>
      </c>
      <c r="JT5" s="210" t="s">
        <v>179</v>
      </c>
      <c r="JU5" s="210" t="s">
        <v>178</v>
      </c>
      <c r="JV5" s="210" t="s">
        <v>177</v>
      </c>
      <c r="JW5" s="210" t="s">
        <v>176</v>
      </c>
      <c r="JX5" s="210" t="s">
        <v>175</v>
      </c>
      <c r="JY5" s="210" t="s">
        <v>174</v>
      </c>
      <c r="JZ5" s="210" t="s">
        <v>173</v>
      </c>
      <c r="KB5" s="210" t="s">
        <v>2</v>
      </c>
      <c r="KC5" s="210" t="s">
        <v>5</v>
      </c>
      <c r="KD5" s="210" t="s">
        <v>180</v>
      </c>
      <c r="KE5" s="210" t="s">
        <v>179</v>
      </c>
      <c r="KF5" s="210" t="s">
        <v>178</v>
      </c>
      <c r="KG5" s="210" t="s">
        <v>177</v>
      </c>
      <c r="KH5" s="210" t="s">
        <v>176</v>
      </c>
      <c r="KI5" s="210" t="s">
        <v>175</v>
      </c>
      <c r="KJ5" s="210" t="s">
        <v>174</v>
      </c>
      <c r="KK5" s="210" t="s">
        <v>173</v>
      </c>
      <c r="KM5" s="210" t="s">
        <v>2</v>
      </c>
      <c r="KN5" s="210" t="s">
        <v>5</v>
      </c>
      <c r="KO5" s="210" t="s">
        <v>180</v>
      </c>
      <c r="KP5" s="210" t="s">
        <v>179</v>
      </c>
      <c r="KQ5" s="210" t="s">
        <v>178</v>
      </c>
      <c r="KR5" s="210" t="s">
        <v>177</v>
      </c>
      <c r="KS5" s="210" t="s">
        <v>176</v>
      </c>
      <c r="KT5" s="210" t="s">
        <v>175</v>
      </c>
      <c r="KU5" s="210" t="s">
        <v>174</v>
      </c>
      <c r="KV5" s="210" t="s">
        <v>173</v>
      </c>
      <c r="KX5" s="210" t="s">
        <v>2</v>
      </c>
      <c r="KY5" s="210" t="s">
        <v>5</v>
      </c>
      <c r="KZ5" s="210" t="s">
        <v>180</v>
      </c>
      <c r="LA5" s="210" t="s">
        <v>179</v>
      </c>
      <c r="LB5" s="210" t="s">
        <v>178</v>
      </c>
      <c r="LC5" s="210" t="s">
        <v>177</v>
      </c>
      <c r="LD5" s="210" t="s">
        <v>176</v>
      </c>
      <c r="LE5" s="210" t="s">
        <v>175</v>
      </c>
      <c r="LF5" s="210" t="s">
        <v>174</v>
      </c>
      <c r="LG5" s="210" t="s">
        <v>173</v>
      </c>
      <c r="LI5" s="210" t="s">
        <v>2</v>
      </c>
      <c r="LJ5" s="210" t="s">
        <v>5</v>
      </c>
      <c r="LK5" s="210" t="s">
        <v>180</v>
      </c>
      <c r="LL5" s="210" t="s">
        <v>179</v>
      </c>
      <c r="LM5" s="210" t="s">
        <v>178</v>
      </c>
      <c r="LN5" s="210" t="s">
        <v>177</v>
      </c>
      <c r="LO5" s="210" t="s">
        <v>176</v>
      </c>
      <c r="LP5" s="210" t="s">
        <v>175</v>
      </c>
      <c r="LQ5" s="210" t="s">
        <v>174</v>
      </c>
      <c r="LR5" s="210" t="s">
        <v>173</v>
      </c>
      <c r="LT5" s="210" t="s">
        <v>2</v>
      </c>
      <c r="LU5" s="210" t="s">
        <v>5</v>
      </c>
      <c r="LV5" s="210" t="s">
        <v>180</v>
      </c>
      <c r="LW5" s="210" t="s">
        <v>179</v>
      </c>
      <c r="LX5" s="210" t="s">
        <v>178</v>
      </c>
      <c r="LY5" s="210" t="s">
        <v>177</v>
      </c>
      <c r="LZ5" s="210" t="s">
        <v>176</v>
      </c>
      <c r="MA5" s="210" t="s">
        <v>175</v>
      </c>
      <c r="MB5" s="210" t="s">
        <v>174</v>
      </c>
      <c r="MC5" s="210" t="s">
        <v>173</v>
      </c>
    </row>
    <row r="6" spans="2:341">
      <c r="B6" s="208">
        <f t="shared" ref="B6:B37" si="0">AVERAGE(M6,X6,AI6,AT6,BE6,BP6,CA6,CL6,CW6,DH6,DS6,ED6,EO6,EZ6,FK6,FV6,GG6,GR6,HC6,HN6,HY6,IJ6,IU6,JF6,JQ6,KB6,KM6,KX6,LI6,LT6)</f>
        <v>6340.3</v>
      </c>
      <c r="C6" s="208">
        <f t="shared" ref="C6:C37" si="1">AVERAGE(N6,Y6,AJ6,AU6,BF6,BQ6,CB6,CM6,CX6,DI6,DT6,EE6,EP6,FA6,FL6,FW6,GH6,GS6,HD6,HO6,HZ6,IK6,IV6,JG6,JR6,KC6,KN6,KY6,LJ6,LU6)</f>
        <v>0</v>
      </c>
      <c r="D6" s="208">
        <f t="shared" ref="D6:D37" si="2">AVERAGE(O6,Z6,AK6,AV6,BG6,BR6,CC6,CN6,CY6,DJ6,DU6,EF6,EQ6,FB6,FM6,FX6,GI6,GT6,HE6,HP6,IA6,IL6,IW6,JH6,JS6,KD6,KO6,KZ6,LK6,LV6)</f>
        <v>5571.7333333333336</v>
      </c>
      <c r="E6" s="208">
        <f t="shared" ref="E6:E37" si="3">AVERAGE(P6,AA6,AL6,AW6,BH6,BS6,CD6,CO6,CZ6,DK6,DV6,EG6,ER6,FC6,FN6,FY6,GJ6,GU6,HF6,HQ6,IB6,IM6,IX6,JI6,JT6,KE6,KP6,LA6,LL6,LW6)</f>
        <v>2707.2333333333331</v>
      </c>
      <c r="F6" s="208">
        <f t="shared" ref="F6:F37" si="4">AVERAGE(Q6,AB6,AM6,AX6,BI6,BT6,CE6,CP6,DA6,DL6,DW6,EH6,ES6,FD6,FO6,FZ6,GK6,GV6,HG6,HR6,IC6,IN6,IY6,JJ6,JU6,KF6,KQ6,LB6,LM6,LX6)</f>
        <v>3363.4</v>
      </c>
      <c r="G6" s="208">
        <f t="shared" ref="G6:G37" si="5">AVERAGE(R6,AC6,AN6,AY6,BJ6,BU6,CF6,CQ6,DB6,DM6,DX6,EI6,ET6,FE6,FP6,GA6,GL6,GW6,HH6,HS6,ID6,IO6,IZ6,JK6,JV6,KG6,KR6,LC6,LN6,LY6)</f>
        <v>7185.6</v>
      </c>
      <c r="H6" s="208">
        <f t="shared" ref="H6:H37" si="6">AVERAGE(S6,AD6,AO6,AZ6,BK6,BV6,CG6,CR6,DC6,DN6,DY6,EJ6,EU6,FF6,FQ6,GB6,GM6,GX6,HI6,HT6,IE6,IP6,JA6,JL6,JW6,KH6,KS6,LD6,LO6,LZ6)</f>
        <v>4854.0333333333338</v>
      </c>
      <c r="I6" s="208">
        <f t="shared" ref="I6:I37" si="7">AVERAGE(T6,AE6,AP6,BA6,BL6,BW6,CH6,CS6,DD6,DO6,DZ6,EK6,EV6,FG6,FR6,GC6,GN6,GY6,HJ6,HU6,IF6,IQ6,JB6,JM6,JX6,KI6,KT6,LE6,LP6,MA6)</f>
        <v>-529.83333333333337</v>
      </c>
      <c r="J6" s="208">
        <f t="shared" ref="J6:J37" si="8">AVERAGE(U6,AF6,AQ6,BB6,BM6,BX6,CI6,CT6,DE6,DP6,EA6,EL6,EW6,FH6,FS6,GD6,GO6,GZ6,HK6,HV6,IG6,IR6,JC6,JN6,JY6,KJ6,KU6,LF6,LQ6,MB6)</f>
        <v>-99.233333333333334</v>
      </c>
      <c r="K6" s="208">
        <f t="shared" ref="K6:K37" si="9">AVERAGE(V6,AG6,AR6,BC6,BN6,BY6,CJ6,CU6,DF6,DQ6,EB6,EM6,EX6,FI6,FT6,GE6,GP6,HA6,HL6,HW6,IH6,IS6,JD6,JO6,JZ6,KK6,KV6,LG6,LR6,MC6)</f>
        <v>101.63333333333334</v>
      </c>
      <c r="M6" s="188">
        <v>5994</v>
      </c>
      <c r="N6" s="188">
        <v>0</v>
      </c>
      <c r="O6" s="188">
        <v>8754</v>
      </c>
      <c r="P6" s="188">
        <v>3193</v>
      </c>
      <c r="Q6" s="188">
        <v>2252</v>
      </c>
      <c r="R6" s="188">
        <v>6178</v>
      </c>
      <c r="S6" s="188">
        <v>3581</v>
      </c>
      <c r="T6" s="188">
        <v>-213</v>
      </c>
      <c r="U6" s="188">
        <v>-187</v>
      </c>
      <c r="V6" s="188">
        <v>1279</v>
      </c>
      <c r="X6" s="188">
        <v>5056</v>
      </c>
      <c r="Y6" s="188">
        <v>0</v>
      </c>
      <c r="Z6" s="188">
        <v>4172</v>
      </c>
      <c r="AA6" s="188">
        <v>3538</v>
      </c>
      <c r="AB6" s="188">
        <v>1832</v>
      </c>
      <c r="AC6" s="188">
        <v>8422</v>
      </c>
      <c r="AD6" s="188">
        <v>4427</v>
      </c>
      <c r="AE6" s="188">
        <v>228</v>
      </c>
      <c r="AF6" s="188">
        <v>-100</v>
      </c>
      <c r="AG6" s="188">
        <v>36</v>
      </c>
      <c r="AI6" s="188">
        <v>6332</v>
      </c>
      <c r="AJ6" s="188">
        <v>0</v>
      </c>
      <c r="AK6" s="188">
        <v>929</v>
      </c>
      <c r="AL6" s="188">
        <v>1797</v>
      </c>
      <c r="AM6" s="188">
        <v>6912</v>
      </c>
      <c r="AN6" s="188">
        <v>6348</v>
      </c>
      <c r="AO6" s="188">
        <v>4608</v>
      </c>
      <c r="AP6" s="188">
        <v>573</v>
      </c>
      <c r="AQ6" s="188">
        <v>-100</v>
      </c>
      <c r="AR6" s="188">
        <v>96</v>
      </c>
      <c r="AT6" s="188">
        <v>4074</v>
      </c>
      <c r="AU6" s="188">
        <v>0</v>
      </c>
      <c r="AV6" s="188">
        <v>7475</v>
      </c>
      <c r="AW6" s="188">
        <v>5094</v>
      </c>
      <c r="AX6" s="188">
        <v>3010</v>
      </c>
      <c r="AY6" s="188">
        <v>5534</v>
      </c>
      <c r="AZ6" s="188">
        <v>5677</v>
      </c>
      <c r="BA6" s="188">
        <v>-1085</v>
      </c>
      <c r="BB6" s="188">
        <v>-100</v>
      </c>
      <c r="BC6" s="188">
        <v>22</v>
      </c>
      <c r="BE6" s="188">
        <v>7102</v>
      </c>
      <c r="BF6" s="188">
        <v>0</v>
      </c>
      <c r="BG6" s="188">
        <v>8540</v>
      </c>
      <c r="BH6" s="188">
        <v>4330</v>
      </c>
      <c r="BI6" s="188">
        <v>6026</v>
      </c>
      <c r="BJ6" s="188">
        <v>928</v>
      </c>
      <c r="BK6" s="188">
        <v>3897</v>
      </c>
      <c r="BL6" s="188">
        <v>-1351</v>
      </c>
      <c r="BM6" s="188">
        <v>-127</v>
      </c>
      <c r="BN6" s="188">
        <v>52</v>
      </c>
      <c r="BP6" s="188">
        <v>6069</v>
      </c>
      <c r="BQ6" s="188">
        <v>0</v>
      </c>
      <c r="BR6" s="188">
        <v>6406</v>
      </c>
      <c r="BS6" s="188">
        <v>5268</v>
      </c>
      <c r="BT6" s="188">
        <v>2103</v>
      </c>
      <c r="BU6" s="188">
        <v>2865</v>
      </c>
      <c r="BV6" s="188">
        <v>5654</v>
      </c>
      <c r="BW6" s="188">
        <v>-537</v>
      </c>
      <c r="BX6" s="188">
        <v>0</v>
      </c>
      <c r="BY6" s="188">
        <v>0</v>
      </c>
      <c r="CA6" s="188">
        <v>7105</v>
      </c>
      <c r="CB6" s="188">
        <v>0</v>
      </c>
      <c r="CC6" s="188">
        <v>8770</v>
      </c>
      <c r="CD6" s="188">
        <v>3070</v>
      </c>
      <c r="CE6" s="188">
        <v>2893</v>
      </c>
      <c r="CF6" s="188">
        <v>5148</v>
      </c>
      <c r="CG6" s="188">
        <v>3941</v>
      </c>
      <c r="CH6" s="188">
        <v>-1277</v>
      </c>
      <c r="CI6" s="188">
        <v>-131</v>
      </c>
      <c r="CJ6" s="188">
        <v>54</v>
      </c>
      <c r="CL6" s="188">
        <v>7105</v>
      </c>
      <c r="CM6" s="188">
        <v>0</v>
      </c>
      <c r="CN6" s="188">
        <v>8770</v>
      </c>
      <c r="CO6" s="188">
        <v>3070</v>
      </c>
      <c r="CP6" s="188">
        <v>2893</v>
      </c>
      <c r="CQ6" s="188">
        <v>5148</v>
      </c>
      <c r="CR6" s="188">
        <v>3941</v>
      </c>
      <c r="CS6" s="188">
        <v>-1277</v>
      </c>
      <c r="CT6" s="188">
        <v>-131</v>
      </c>
      <c r="CU6" s="188">
        <v>54</v>
      </c>
      <c r="CV6" s="190"/>
      <c r="CW6" s="188">
        <v>6071</v>
      </c>
      <c r="CX6" s="188">
        <v>0</v>
      </c>
      <c r="CY6" s="188">
        <v>6066</v>
      </c>
      <c r="CZ6" s="188">
        <v>2957</v>
      </c>
      <c r="DA6" s="188">
        <v>915</v>
      </c>
      <c r="DB6" s="188">
        <v>9230</v>
      </c>
      <c r="DC6" s="188">
        <v>5982</v>
      </c>
      <c r="DD6" s="188">
        <v>-1392</v>
      </c>
      <c r="DE6" s="188">
        <v>0</v>
      </c>
      <c r="DF6" s="188">
        <v>0</v>
      </c>
      <c r="DH6" s="188">
        <v>6928</v>
      </c>
      <c r="DI6" s="188">
        <v>0</v>
      </c>
      <c r="DJ6" s="188">
        <v>8286</v>
      </c>
      <c r="DK6" s="188">
        <v>3445</v>
      </c>
      <c r="DL6" s="188">
        <v>4046</v>
      </c>
      <c r="DM6" s="188">
        <v>5321</v>
      </c>
      <c r="DN6" s="188">
        <v>3946</v>
      </c>
      <c r="DO6" s="188">
        <v>-1116</v>
      </c>
      <c r="DP6" s="188">
        <v>-154</v>
      </c>
      <c r="DQ6" s="188">
        <v>98</v>
      </c>
      <c r="DS6" s="188">
        <v>7010</v>
      </c>
      <c r="DT6" s="188">
        <v>0</v>
      </c>
      <c r="DU6" s="188">
        <v>6434</v>
      </c>
      <c r="DV6" s="188">
        <v>2659</v>
      </c>
      <c r="DW6" s="188">
        <v>1775</v>
      </c>
      <c r="DX6" s="188">
        <v>6866</v>
      </c>
      <c r="DY6" s="188">
        <v>6227</v>
      </c>
      <c r="DZ6" s="188">
        <v>-1352</v>
      </c>
      <c r="EA6" s="188">
        <v>-172</v>
      </c>
      <c r="EB6" s="188">
        <v>0</v>
      </c>
      <c r="ED6" s="188">
        <v>5922</v>
      </c>
      <c r="EE6" s="188">
        <v>0</v>
      </c>
      <c r="EF6" s="188">
        <v>6264</v>
      </c>
      <c r="EG6" s="188">
        <v>1881</v>
      </c>
      <c r="EH6" s="188">
        <v>3710</v>
      </c>
      <c r="EI6" s="188">
        <v>7737</v>
      </c>
      <c r="EJ6" s="188">
        <v>3837</v>
      </c>
      <c r="EK6" s="188">
        <v>-299</v>
      </c>
      <c r="EL6" s="188">
        <v>-90</v>
      </c>
      <c r="EM6" s="188">
        <v>23</v>
      </c>
      <c r="EO6" s="188">
        <v>7110</v>
      </c>
      <c r="EP6" s="188">
        <v>0</v>
      </c>
      <c r="EQ6" s="188">
        <v>1339</v>
      </c>
      <c r="ER6" s="188">
        <v>1701</v>
      </c>
      <c r="ES6" s="188">
        <v>8634</v>
      </c>
      <c r="ET6" s="188">
        <v>8410</v>
      </c>
      <c r="EU6" s="188">
        <v>5018</v>
      </c>
      <c r="EV6" s="188">
        <v>-2605</v>
      </c>
      <c r="EW6" s="188">
        <v>-94</v>
      </c>
      <c r="EX6" s="188">
        <v>24</v>
      </c>
      <c r="EZ6" s="188">
        <v>7077</v>
      </c>
      <c r="FA6" s="188">
        <v>0</v>
      </c>
      <c r="FB6" s="188">
        <v>3010</v>
      </c>
      <c r="FC6" s="188">
        <v>1730</v>
      </c>
      <c r="FD6" s="188">
        <v>3777</v>
      </c>
      <c r="FE6" s="188">
        <v>8757</v>
      </c>
      <c r="FF6" s="188">
        <v>6559</v>
      </c>
      <c r="FG6" s="188">
        <v>-949</v>
      </c>
      <c r="FH6" s="188">
        <v>0</v>
      </c>
      <c r="FI6" s="188">
        <v>0</v>
      </c>
      <c r="FK6" s="188">
        <v>7107</v>
      </c>
      <c r="FL6" s="188">
        <v>0</v>
      </c>
      <c r="FM6" s="188">
        <v>8723</v>
      </c>
      <c r="FN6" s="188">
        <v>3247</v>
      </c>
      <c r="FO6" s="188">
        <v>5332</v>
      </c>
      <c r="FP6" s="188">
        <v>3185</v>
      </c>
      <c r="FQ6" s="188">
        <v>3920</v>
      </c>
      <c r="FR6" s="188">
        <v>-1294</v>
      </c>
      <c r="FS6" s="188">
        <v>-151</v>
      </c>
      <c r="FT6" s="188">
        <v>80</v>
      </c>
      <c r="FV6" s="188">
        <v>6068</v>
      </c>
      <c r="FW6" s="188">
        <v>0</v>
      </c>
      <c r="FX6" s="188">
        <v>3498</v>
      </c>
      <c r="FY6" s="188">
        <v>1587</v>
      </c>
      <c r="FZ6" s="188">
        <v>1064</v>
      </c>
      <c r="GA6" s="188">
        <v>10518</v>
      </c>
      <c r="GB6" s="188">
        <v>5029</v>
      </c>
      <c r="GC6" s="188">
        <v>92</v>
      </c>
      <c r="GD6" s="188">
        <v>0</v>
      </c>
      <c r="GE6" s="188">
        <v>0</v>
      </c>
      <c r="GG6" s="188">
        <v>7107</v>
      </c>
      <c r="GH6" s="188">
        <v>0</v>
      </c>
      <c r="GI6" s="188">
        <v>5634</v>
      </c>
      <c r="GJ6" s="188">
        <v>1628</v>
      </c>
      <c r="GK6" s="188">
        <v>748</v>
      </c>
      <c r="GL6" s="188">
        <v>11011</v>
      </c>
      <c r="GM6" s="188">
        <v>3820</v>
      </c>
      <c r="GN6" s="188">
        <v>-632</v>
      </c>
      <c r="GO6" s="188">
        <v>-114</v>
      </c>
      <c r="GP6" s="188">
        <v>59</v>
      </c>
      <c r="GR6" s="188">
        <v>5900</v>
      </c>
      <c r="GS6" s="188">
        <v>0</v>
      </c>
      <c r="GT6" s="188">
        <v>6223</v>
      </c>
      <c r="GU6" s="188">
        <v>1776</v>
      </c>
      <c r="GV6" s="188">
        <v>2989</v>
      </c>
      <c r="GW6" s="188">
        <v>7153</v>
      </c>
      <c r="GX6" s="188">
        <v>3919</v>
      </c>
      <c r="GY6" s="188">
        <v>534</v>
      </c>
      <c r="GZ6" s="188">
        <v>-102</v>
      </c>
      <c r="HA6" s="188">
        <v>20</v>
      </c>
      <c r="HC6" s="188">
        <v>5941</v>
      </c>
      <c r="HD6" s="188">
        <v>0</v>
      </c>
      <c r="HE6" s="188">
        <v>3057</v>
      </c>
      <c r="HF6" s="188">
        <v>1825</v>
      </c>
      <c r="HG6" s="188">
        <v>6683</v>
      </c>
      <c r="HH6" s="188">
        <v>4643</v>
      </c>
      <c r="HI6" s="188">
        <v>3835</v>
      </c>
      <c r="HJ6" s="188">
        <v>2993</v>
      </c>
      <c r="HK6" s="188">
        <v>-116</v>
      </c>
      <c r="HL6" s="188">
        <v>194</v>
      </c>
      <c r="HN6" s="188">
        <v>6049</v>
      </c>
      <c r="HO6" s="188">
        <v>0</v>
      </c>
      <c r="HP6" s="188">
        <v>3404</v>
      </c>
      <c r="HQ6" s="188">
        <v>1075</v>
      </c>
      <c r="HR6" s="188">
        <v>1524</v>
      </c>
      <c r="HS6" s="188">
        <v>12965</v>
      </c>
      <c r="HT6" s="188">
        <v>6098</v>
      </c>
      <c r="HU6" s="188">
        <v>-1835</v>
      </c>
      <c r="HV6" s="188">
        <v>0</v>
      </c>
      <c r="HW6" s="188">
        <v>0</v>
      </c>
      <c r="HY6" s="188">
        <v>6033</v>
      </c>
      <c r="HZ6" s="188">
        <v>0</v>
      </c>
      <c r="IA6" s="188">
        <v>3948</v>
      </c>
      <c r="IB6" s="188">
        <v>2190</v>
      </c>
      <c r="IC6" s="188">
        <v>5809</v>
      </c>
      <c r="ID6" s="188">
        <v>4664</v>
      </c>
      <c r="IE6" s="188">
        <v>3950</v>
      </c>
      <c r="IF6" s="188">
        <v>2961</v>
      </c>
      <c r="IG6" s="188">
        <v>-90</v>
      </c>
      <c r="IH6" s="188">
        <v>23</v>
      </c>
      <c r="IJ6" s="188">
        <v>6103</v>
      </c>
      <c r="IK6" s="188">
        <v>0</v>
      </c>
      <c r="IL6" s="188">
        <v>8625</v>
      </c>
      <c r="IM6" s="188">
        <v>3646</v>
      </c>
      <c r="IN6" s="188">
        <v>3197</v>
      </c>
      <c r="IO6" s="188">
        <v>4379</v>
      </c>
      <c r="IP6" s="188">
        <v>4052</v>
      </c>
      <c r="IQ6" s="188">
        <v>697</v>
      </c>
      <c r="IR6" s="188">
        <v>-127</v>
      </c>
      <c r="IS6" s="188">
        <v>80</v>
      </c>
      <c r="IU6" s="188">
        <v>6071</v>
      </c>
      <c r="IV6" s="188">
        <v>0</v>
      </c>
      <c r="IW6" s="188">
        <v>4341</v>
      </c>
      <c r="IX6" s="188">
        <v>1572</v>
      </c>
      <c r="IY6" s="188">
        <v>3746</v>
      </c>
      <c r="IZ6" s="188">
        <v>7786</v>
      </c>
      <c r="JA6" s="188">
        <v>5990</v>
      </c>
      <c r="JB6" s="188">
        <v>-74</v>
      </c>
      <c r="JC6" s="188">
        <v>-100</v>
      </c>
      <c r="JD6" s="188">
        <v>12</v>
      </c>
      <c r="JF6" s="188">
        <v>6817</v>
      </c>
      <c r="JG6" s="188">
        <v>0</v>
      </c>
      <c r="JH6" s="188">
        <v>7963</v>
      </c>
      <c r="JI6" s="188">
        <v>6624</v>
      </c>
      <c r="JJ6" s="188">
        <v>2071</v>
      </c>
      <c r="JK6" s="188">
        <v>4365</v>
      </c>
      <c r="JL6" s="188">
        <v>3820</v>
      </c>
      <c r="JM6" s="188">
        <v>-405</v>
      </c>
      <c r="JN6" s="188">
        <v>-253</v>
      </c>
      <c r="JO6" s="188">
        <v>698</v>
      </c>
      <c r="JQ6" s="188">
        <v>7102</v>
      </c>
      <c r="JR6" s="188">
        <v>0</v>
      </c>
      <c r="JS6" s="188">
        <v>8259</v>
      </c>
      <c r="JT6" s="188">
        <v>2090</v>
      </c>
      <c r="JU6" s="188">
        <v>1993</v>
      </c>
      <c r="JV6" s="188">
        <v>8769</v>
      </c>
      <c r="JW6" s="188">
        <v>4014</v>
      </c>
      <c r="JX6" s="188">
        <v>-1333</v>
      </c>
      <c r="JY6" s="188">
        <v>-136</v>
      </c>
      <c r="JZ6" s="188">
        <v>69</v>
      </c>
      <c r="KB6" s="188">
        <v>6088</v>
      </c>
      <c r="KC6" s="188">
        <v>0</v>
      </c>
      <c r="KD6" s="188">
        <v>3338</v>
      </c>
      <c r="KE6" s="188">
        <v>1978</v>
      </c>
      <c r="KF6" s="188">
        <v>4202</v>
      </c>
      <c r="KG6" s="188">
        <v>8103</v>
      </c>
      <c r="KH6" s="188">
        <v>5996</v>
      </c>
      <c r="KI6" s="188">
        <v>-251</v>
      </c>
      <c r="KJ6" s="188">
        <v>-151</v>
      </c>
      <c r="KK6" s="188">
        <v>45</v>
      </c>
      <c r="KM6" s="188">
        <v>6070</v>
      </c>
      <c r="KN6" s="188">
        <v>0</v>
      </c>
      <c r="KO6" s="188">
        <v>3138</v>
      </c>
      <c r="KP6" s="188">
        <v>2284</v>
      </c>
      <c r="KQ6" s="188">
        <v>4620</v>
      </c>
      <c r="KR6" s="188">
        <v>8340</v>
      </c>
      <c r="KS6" s="188">
        <v>6203</v>
      </c>
      <c r="KT6" s="188">
        <v>-631</v>
      </c>
      <c r="KU6" s="188">
        <v>0</v>
      </c>
      <c r="KV6" s="188">
        <v>0</v>
      </c>
      <c r="KX6" s="188">
        <v>6838</v>
      </c>
      <c r="KY6" s="188">
        <v>0</v>
      </c>
      <c r="KZ6" s="188">
        <v>6524</v>
      </c>
      <c r="LA6" s="188">
        <v>2388</v>
      </c>
      <c r="LB6" s="188">
        <v>2621</v>
      </c>
      <c r="LC6" s="188">
        <v>6826</v>
      </c>
      <c r="LD6" s="188">
        <v>6420</v>
      </c>
      <c r="LE6" s="188">
        <v>-1765</v>
      </c>
      <c r="LF6" s="188">
        <v>0</v>
      </c>
      <c r="LG6" s="188">
        <v>0</v>
      </c>
      <c r="LI6" s="188">
        <v>5054</v>
      </c>
      <c r="LJ6" s="188">
        <v>0</v>
      </c>
      <c r="LK6" s="188">
        <v>4371</v>
      </c>
      <c r="LL6" s="188">
        <v>2769</v>
      </c>
      <c r="LM6" s="188">
        <v>1054</v>
      </c>
      <c r="LN6" s="188">
        <v>11956</v>
      </c>
      <c r="LO6" s="188">
        <v>5505</v>
      </c>
      <c r="LP6" s="188">
        <v>-881</v>
      </c>
      <c r="LQ6" s="188">
        <v>-151</v>
      </c>
      <c r="LR6" s="188">
        <v>18</v>
      </c>
      <c r="LT6" s="188">
        <v>6906</v>
      </c>
      <c r="LU6" s="188">
        <v>0</v>
      </c>
      <c r="LV6" s="188">
        <v>891</v>
      </c>
      <c r="LW6" s="188">
        <v>805</v>
      </c>
      <c r="LX6" s="188">
        <v>2471</v>
      </c>
      <c r="LY6" s="188">
        <v>14013</v>
      </c>
      <c r="LZ6" s="188">
        <v>5755</v>
      </c>
      <c r="MA6" s="188">
        <v>-1419</v>
      </c>
      <c r="MB6" s="188">
        <v>-100</v>
      </c>
      <c r="MC6" s="188">
        <v>13</v>
      </c>
    </row>
    <row r="7" spans="2:341">
      <c r="B7" s="208">
        <f t="shared" si="0"/>
        <v>6338.0333333333338</v>
      </c>
      <c r="C7" s="208">
        <f t="shared" si="1"/>
        <v>0</v>
      </c>
      <c r="D7" s="208">
        <f t="shared" si="2"/>
        <v>5727.4333333333334</v>
      </c>
      <c r="E7" s="208">
        <f t="shared" si="3"/>
        <v>2815.2333333333331</v>
      </c>
      <c r="F7" s="208">
        <f t="shared" si="4"/>
        <v>3523.4</v>
      </c>
      <c r="G7" s="208">
        <f t="shared" si="5"/>
        <v>7154.4666666666662</v>
      </c>
      <c r="H7" s="208">
        <f t="shared" si="6"/>
        <v>4379.4666666666662</v>
      </c>
      <c r="I7" s="208">
        <f t="shared" si="7"/>
        <v>-544.29999999999995</v>
      </c>
      <c r="J7" s="208">
        <f t="shared" si="8"/>
        <v>-87.86666666666666</v>
      </c>
      <c r="K7" s="208">
        <f t="shared" si="9"/>
        <v>100</v>
      </c>
      <c r="M7" s="188">
        <v>6000</v>
      </c>
      <c r="N7" s="188">
        <v>0</v>
      </c>
      <c r="O7" s="188">
        <v>8845</v>
      </c>
      <c r="P7" s="188">
        <v>3584</v>
      </c>
      <c r="Q7" s="188">
        <v>2921</v>
      </c>
      <c r="R7" s="188">
        <v>6145</v>
      </c>
      <c r="S7" s="188">
        <v>3492</v>
      </c>
      <c r="T7" s="188">
        <v>-858</v>
      </c>
      <c r="U7" s="188">
        <v>-175</v>
      </c>
      <c r="V7" s="188">
        <v>1280</v>
      </c>
      <c r="X7" s="188">
        <v>5055</v>
      </c>
      <c r="Y7" s="188">
        <v>0</v>
      </c>
      <c r="Z7" s="188">
        <v>4398</v>
      </c>
      <c r="AA7" s="188">
        <v>2696</v>
      </c>
      <c r="AB7" s="188">
        <v>2005</v>
      </c>
      <c r="AC7" s="188">
        <v>8341</v>
      </c>
      <c r="AD7" s="188">
        <v>4422</v>
      </c>
      <c r="AE7" s="188">
        <v>212</v>
      </c>
      <c r="AF7" s="188">
        <v>-90</v>
      </c>
      <c r="AG7" s="188">
        <v>36</v>
      </c>
      <c r="AI7" s="188">
        <v>6336</v>
      </c>
      <c r="AJ7" s="188">
        <v>0</v>
      </c>
      <c r="AK7" s="188">
        <v>987</v>
      </c>
      <c r="AL7" s="188">
        <v>1595</v>
      </c>
      <c r="AM7" s="188">
        <v>7177</v>
      </c>
      <c r="AN7" s="188">
        <v>6456</v>
      </c>
      <c r="AO7" s="188">
        <v>4711</v>
      </c>
      <c r="AP7" s="188">
        <v>116</v>
      </c>
      <c r="AQ7" s="188">
        <v>-100</v>
      </c>
      <c r="AR7" s="188">
        <v>95</v>
      </c>
      <c r="AT7" s="188">
        <v>4063</v>
      </c>
      <c r="AU7" s="188">
        <v>0</v>
      </c>
      <c r="AV7" s="188">
        <v>7736</v>
      </c>
      <c r="AW7" s="188">
        <v>4881</v>
      </c>
      <c r="AX7" s="188">
        <v>3659</v>
      </c>
      <c r="AY7" s="188">
        <v>5534</v>
      </c>
      <c r="AZ7" s="188">
        <v>4624</v>
      </c>
      <c r="BA7" s="188">
        <v>-1025</v>
      </c>
      <c r="BB7" s="188">
        <v>-91</v>
      </c>
      <c r="BC7" s="188">
        <v>19</v>
      </c>
      <c r="BE7" s="188">
        <v>7098</v>
      </c>
      <c r="BF7" s="188">
        <v>0</v>
      </c>
      <c r="BG7" s="188">
        <v>8602</v>
      </c>
      <c r="BH7" s="188">
        <v>4621</v>
      </c>
      <c r="BI7" s="188">
        <v>5868</v>
      </c>
      <c r="BJ7" s="188">
        <v>956</v>
      </c>
      <c r="BK7" s="188">
        <v>3640</v>
      </c>
      <c r="BL7" s="188">
        <v>-1393</v>
      </c>
      <c r="BM7" s="188">
        <v>-100</v>
      </c>
      <c r="BN7" s="188">
        <v>52</v>
      </c>
      <c r="BP7" s="188">
        <v>6070</v>
      </c>
      <c r="BQ7" s="188">
        <v>0</v>
      </c>
      <c r="BR7" s="188">
        <v>6522</v>
      </c>
      <c r="BS7" s="188">
        <v>5043</v>
      </c>
      <c r="BT7" s="188">
        <v>1959</v>
      </c>
      <c r="BU7" s="188">
        <v>2862</v>
      </c>
      <c r="BV7" s="188">
        <v>5023</v>
      </c>
      <c r="BW7" s="188">
        <v>119</v>
      </c>
      <c r="BX7" s="188">
        <v>0</v>
      </c>
      <c r="BY7" s="188">
        <v>0</v>
      </c>
      <c r="CA7" s="188">
        <v>7108</v>
      </c>
      <c r="CB7" s="188">
        <v>0</v>
      </c>
      <c r="CC7" s="188">
        <v>9054</v>
      </c>
      <c r="CD7" s="188">
        <v>3108</v>
      </c>
      <c r="CE7" s="188">
        <v>2432</v>
      </c>
      <c r="CF7" s="188">
        <v>5105</v>
      </c>
      <c r="CG7" s="188">
        <v>3748</v>
      </c>
      <c r="CH7" s="188">
        <v>-827</v>
      </c>
      <c r="CI7" s="188">
        <v>-100</v>
      </c>
      <c r="CJ7" s="188">
        <v>54</v>
      </c>
      <c r="CL7" s="188">
        <v>7108</v>
      </c>
      <c r="CM7" s="188">
        <v>0</v>
      </c>
      <c r="CN7" s="188">
        <v>9054</v>
      </c>
      <c r="CO7" s="188">
        <v>3108</v>
      </c>
      <c r="CP7" s="188">
        <v>2432</v>
      </c>
      <c r="CQ7" s="188">
        <v>5105</v>
      </c>
      <c r="CR7" s="188">
        <v>3748</v>
      </c>
      <c r="CS7" s="188">
        <v>-827</v>
      </c>
      <c r="CT7" s="188">
        <v>-100</v>
      </c>
      <c r="CU7" s="188">
        <v>54</v>
      </c>
      <c r="CV7" s="190"/>
      <c r="CW7" s="188">
        <v>6062</v>
      </c>
      <c r="CX7" s="188">
        <v>0</v>
      </c>
      <c r="CY7" s="188">
        <v>6259</v>
      </c>
      <c r="CZ7" s="188">
        <v>3034</v>
      </c>
      <c r="DA7" s="188">
        <v>954</v>
      </c>
      <c r="DB7" s="188">
        <v>9306</v>
      </c>
      <c r="DC7" s="188">
        <v>5196</v>
      </c>
      <c r="DD7" s="188">
        <v>-995</v>
      </c>
      <c r="DE7" s="188">
        <v>0</v>
      </c>
      <c r="DF7" s="188">
        <v>0</v>
      </c>
      <c r="DH7" s="188">
        <v>6919</v>
      </c>
      <c r="DI7" s="188">
        <v>0</v>
      </c>
      <c r="DJ7" s="188">
        <v>8406</v>
      </c>
      <c r="DK7" s="188">
        <v>3778</v>
      </c>
      <c r="DL7" s="188">
        <v>4512</v>
      </c>
      <c r="DM7" s="188">
        <v>5247</v>
      </c>
      <c r="DN7" s="188">
        <v>3697</v>
      </c>
      <c r="DO7" s="188">
        <v>-1861</v>
      </c>
      <c r="DP7" s="188">
        <v>-134</v>
      </c>
      <c r="DQ7" s="188">
        <v>95</v>
      </c>
      <c r="DS7" s="188">
        <v>7005</v>
      </c>
      <c r="DT7" s="188">
        <v>0</v>
      </c>
      <c r="DU7" s="188">
        <v>6633</v>
      </c>
      <c r="DV7" s="188">
        <v>2634</v>
      </c>
      <c r="DW7" s="188">
        <v>2759</v>
      </c>
      <c r="DX7" s="188">
        <v>6676</v>
      </c>
      <c r="DY7" s="188">
        <v>5151</v>
      </c>
      <c r="DZ7" s="188">
        <v>-1334</v>
      </c>
      <c r="EA7" s="188">
        <v>-172</v>
      </c>
      <c r="EB7" s="188">
        <v>0</v>
      </c>
      <c r="ED7" s="188">
        <v>5921</v>
      </c>
      <c r="EE7" s="188">
        <v>0</v>
      </c>
      <c r="EF7" s="188">
        <v>6451</v>
      </c>
      <c r="EG7" s="188">
        <v>2458</v>
      </c>
      <c r="EH7" s="188">
        <v>3818</v>
      </c>
      <c r="EI7" s="188">
        <v>7599</v>
      </c>
      <c r="EJ7" s="188">
        <v>3519</v>
      </c>
      <c r="EK7" s="188">
        <v>-723</v>
      </c>
      <c r="EL7" s="188">
        <v>-80</v>
      </c>
      <c r="EM7" s="188">
        <v>23</v>
      </c>
      <c r="EO7" s="188">
        <v>7102</v>
      </c>
      <c r="EP7" s="188">
        <v>0</v>
      </c>
      <c r="EQ7" s="188">
        <v>1355</v>
      </c>
      <c r="ER7" s="188">
        <v>1819</v>
      </c>
      <c r="ES7" s="188">
        <v>9086</v>
      </c>
      <c r="ET7" s="188">
        <v>8443</v>
      </c>
      <c r="EU7" s="188">
        <v>4449</v>
      </c>
      <c r="EV7" s="188">
        <v>-2558</v>
      </c>
      <c r="EW7" s="188">
        <v>-90</v>
      </c>
      <c r="EX7" s="188">
        <v>24</v>
      </c>
      <c r="EZ7" s="188">
        <v>7069</v>
      </c>
      <c r="FA7" s="188">
        <v>0</v>
      </c>
      <c r="FB7" s="188">
        <v>3078</v>
      </c>
      <c r="FC7" s="188">
        <v>2246</v>
      </c>
      <c r="FD7" s="188">
        <v>3766</v>
      </c>
      <c r="FE7" s="188">
        <v>8882</v>
      </c>
      <c r="FF7" s="188">
        <v>5565</v>
      </c>
      <c r="FG7" s="188">
        <v>-709</v>
      </c>
      <c r="FH7" s="188">
        <v>0</v>
      </c>
      <c r="FI7" s="188">
        <v>0</v>
      </c>
      <c r="FK7" s="188">
        <v>7106</v>
      </c>
      <c r="FL7" s="188">
        <v>0</v>
      </c>
      <c r="FM7" s="188">
        <v>8903</v>
      </c>
      <c r="FN7" s="188">
        <v>3481</v>
      </c>
      <c r="FO7" s="188">
        <v>5305</v>
      </c>
      <c r="FP7" s="188">
        <v>3283</v>
      </c>
      <c r="FQ7" s="188">
        <v>3649</v>
      </c>
      <c r="FR7" s="188">
        <v>-1645</v>
      </c>
      <c r="FS7" s="188">
        <v>-101</v>
      </c>
      <c r="FT7" s="188">
        <v>80</v>
      </c>
      <c r="FV7" s="188">
        <v>6073</v>
      </c>
      <c r="FW7" s="188">
        <v>0</v>
      </c>
      <c r="FX7" s="188">
        <v>3777</v>
      </c>
      <c r="FY7" s="188">
        <v>2017</v>
      </c>
      <c r="FZ7" s="188">
        <v>939</v>
      </c>
      <c r="GA7" s="188">
        <v>10433</v>
      </c>
      <c r="GB7" s="188">
        <v>4929</v>
      </c>
      <c r="GC7" s="188">
        <v>-1013</v>
      </c>
      <c r="GD7" s="188">
        <v>0</v>
      </c>
      <c r="GE7" s="188">
        <v>0</v>
      </c>
      <c r="GG7" s="188">
        <v>7096</v>
      </c>
      <c r="GH7" s="188">
        <v>0</v>
      </c>
      <c r="GI7" s="188">
        <v>5630</v>
      </c>
      <c r="GJ7" s="188">
        <v>1871</v>
      </c>
      <c r="GK7" s="188">
        <v>990</v>
      </c>
      <c r="GL7" s="188">
        <v>10777</v>
      </c>
      <c r="GM7" s="188">
        <v>3685</v>
      </c>
      <c r="GN7" s="188">
        <v>-576</v>
      </c>
      <c r="GO7" s="188">
        <v>-102</v>
      </c>
      <c r="GP7" s="188">
        <v>58</v>
      </c>
      <c r="GR7" s="188">
        <v>5901</v>
      </c>
      <c r="GS7" s="188">
        <v>0</v>
      </c>
      <c r="GT7" s="188">
        <v>6344</v>
      </c>
      <c r="GU7" s="188">
        <v>1986</v>
      </c>
      <c r="GV7" s="188">
        <v>3120</v>
      </c>
      <c r="GW7" s="188">
        <v>7363</v>
      </c>
      <c r="GX7" s="188">
        <v>3611</v>
      </c>
      <c r="GY7" s="188">
        <v>12</v>
      </c>
      <c r="GZ7" s="188">
        <v>-80</v>
      </c>
      <c r="HA7" s="188">
        <v>20</v>
      </c>
      <c r="HC7" s="188">
        <v>5938</v>
      </c>
      <c r="HD7" s="188">
        <v>0</v>
      </c>
      <c r="HE7" s="188">
        <v>3231</v>
      </c>
      <c r="HF7" s="188">
        <v>2385</v>
      </c>
      <c r="HG7" s="188">
        <v>6797</v>
      </c>
      <c r="HH7" s="188">
        <v>4555</v>
      </c>
      <c r="HI7" s="188">
        <v>3671</v>
      </c>
      <c r="HJ7" s="188">
        <v>2659</v>
      </c>
      <c r="HK7" s="188">
        <v>-100</v>
      </c>
      <c r="HL7" s="188">
        <v>156</v>
      </c>
      <c r="HN7" s="188">
        <v>6045</v>
      </c>
      <c r="HO7" s="188">
        <v>0</v>
      </c>
      <c r="HP7" s="188">
        <v>3490</v>
      </c>
      <c r="HQ7" s="188">
        <v>1188</v>
      </c>
      <c r="HR7" s="188">
        <v>1631</v>
      </c>
      <c r="HS7" s="188">
        <v>12978</v>
      </c>
      <c r="HT7" s="188">
        <v>5336</v>
      </c>
      <c r="HU7" s="188">
        <v>-1424</v>
      </c>
      <c r="HV7" s="188">
        <v>0</v>
      </c>
      <c r="HW7" s="188">
        <v>0</v>
      </c>
      <c r="HY7" s="188">
        <v>6028</v>
      </c>
      <c r="HZ7" s="188">
        <v>0</v>
      </c>
      <c r="IA7" s="188">
        <v>4121</v>
      </c>
      <c r="IB7" s="188">
        <v>2332</v>
      </c>
      <c r="IC7" s="188">
        <v>5571</v>
      </c>
      <c r="ID7" s="188">
        <v>4633</v>
      </c>
      <c r="IE7" s="188">
        <v>3675</v>
      </c>
      <c r="IF7" s="188">
        <v>3282</v>
      </c>
      <c r="IG7" s="188">
        <v>-80</v>
      </c>
      <c r="IH7" s="188">
        <v>23</v>
      </c>
      <c r="IJ7" s="188">
        <v>6088</v>
      </c>
      <c r="IK7" s="188">
        <v>0</v>
      </c>
      <c r="IL7" s="188">
        <v>8781</v>
      </c>
      <c r="IM7" s="188">
        <v>3604</v>
      </c>
      <c r="IN7" s="188">
        <v>2907</v>
      </c>
      <c r="IO7" s="188">
        <v>4403</v>
      </c>
      <c r="IP7" s="188">
        <v>3809</v>
      </c>
      <c r="IQ7" s="188">
        <v>689</v>
      </c>
      <c r="IR7" s="188">
        <v>-100</v>
      </c>
      <c r="IS7" s="188">
        <v>81</v>
      </c>
      <c r="IU7" s="188">
        <v>6079</v>
      </c>
      <c r="IV7" s="188">
        <v>0</v>
      </c>
      <c r="IW7" s="188">
        <v>4624</v>
      </c>
      <c r="IX7" s="188">
        <v>1916</v>
      </c>
      <c r="IY7" s="188">
        <v>4169</v>
      </c>
      <c r="IZ7" s="188">
        <v>7674</v>
      </c>
      <c r="JA7" s="188">
        <v>5070</v>
      </c>
      <c r="JB7" s="188">
        <v>69</v>
      </c>
      <c r="JC7" s="188">
        <v>-100</v>
      </c>
      <c r="JD7" s="188">
        <v>11</v>
      </c>
      <c r="JF7" s="188">
        <v>6821</v>
      </c>
      <c r="JG7" s="188">
        <v>0</v>
      </c>
      <c r="JH7" s="188">
        <v>8121</v>
      </c>
      <c r="JI7" s="188">
        <v>6210</v>
      </c>
      <c r="JJ7" s="188">
        <v>2376</v>
      </c>
      <c r="JK7" s="188">
        <v>4379</v>
      </c>
      <c r="JL7" s="188">
        <v>3645</v>
      </c>
      <c r="JM7" s="188">
        <v>-481</v>
      </c>
      <c r="JN7" s="188">
        <v>-243</v>
      </c>
      <c r="JO7" s="188">
        <v>696</v>
      </c>
      <c r="JQ7" s="188">
        <v>7093</v>
      </c>
      <c r="JR7" s="188">
        <v>0</v>
      </c>
      <c r="JS7" s="188">
        <v>8256</v>
      </c>
      <c r="JT7" s="188">
        <v>2178</v>
      </c>
      <c r="JU7" s="188">
        <v>1718</v>
      </c>
      <c r="JV7" s="188">
        <v>8631</v>
      </c>
      <c r="JW7" s="188">
        <v>3743</v>
      </c>
      <c r="JX7" s="188">
        <v>-780</v>
      </c>
      <c r="JY7" s="188">
        <v>-107</v>
      </c>
      <c r="JZ7" s="188">
        <v>69</v>
      </c>
      <c r="KB7" s="188">
        <v>6086</v>
      </c>
      <c r="KC7" s="188">
        <v>0</v>
      </c>
      <c r="KD7" s="188">
        <v>3576</v>
      </c>
      <c r="KE7" s="188">
        <v>2349</v>
      </c>
      <c r="KF7" s="188">
        <v>4663</v>
      </c>
      <c r="KG7" s="188">
        <v>7965</v>
      </c>
      <c r="KH7" s="188">
        <v>5072</v>
      </c>
      <c r="KI7" s="188">
        <v>-392</v>
      </c>
      <c r="KJ7" s="188">
        <v>-151</v>
      </c>
      <c r="KK7" s="188">
        <v>43</v>
      </c>
      <c r="KM7" s="188">
        <v>6072</v>
      </c>
      <c r="KN7" s="188">
        <v>0</v>
      </c>
      <c r="KO7" s="188">
        <v>3358</v>
      </c>
      <c r="KP7" s="188">
        <v>2341</v>
      </c>
      <c r="KQ7" s="188">
        <v>5068</v>
      </c>
      <c r="KR7" s="188">
        <v>8392</v>
      </c>
      <c r="KS7" s="188">
        <v>5336</v>
      </c>
      <c r="KT7" s="188">
        <v>-603</v>
      </c>
      <c r="KU7" s="188">
        <v>0</v>
      </c>
      <c r="KV7" s="188">
        <v>0</v>
      </c>
      <c r="KX7" s="188">
        <v>6838</v>
      </c>
      <c r="KY7" s="188">
        <v>0</v>
      </c>
      <c r="KZ7" s="188">
        <v>6754</v>
      </c>
      <c r="LA7" s="188">
        <v>2396</v>
      </c>
      <c r="LB7" s="188">
        <v>3295</v>
      </c>
      <c r="LC7" s="188">
        <v>6826</v>
      </c>
      <c r="LD7" s="188">
        <v>5729</v>
      </c>
      <c r="LE7" s="188">
        <v>-1880</v>
      </c>
      <c r="LF7" s="188">
        <v>0</v>
      </c>
      <c r="LG7" s="188">
        <v>0</v>
      </c>
      <c r="LI7" s="188">
        <v>5054</v>
      </c>
      <c r="LJ7" s="188">
        <v>0</v>
      </c>
      <c r="LK7" s="188">
        <v>4449</v>
      </c>
      <c r="LL7" s="188">
        <v>2566</v>
      </c>
      <c r="LM7" s="188">
        <v>1361</v>
      </c>
      <c r="LN7" s="188">
        <v>11928</v>
      </c>
      <c r="LO7" s="188">
        <v>4579</v>
      </c>
      <c r="LP7" s="188">
        <v>-631</v>
      </c>
      <c r="LQ7" s="188">
        <v>-140</v>
      </c>
      <c r="LR7" s="188">
        <v>18</v>
      </c>
      <c r="LT7" s="188">
        <v>6907</v>
      </c>
      <c r="LU7" s="188">
        <v>0</v>
      </c>
      <c r="LV7" s="188">
        <v>1028</v>
      </c>
      <c r="LW7" s="188">
        <v>1032</v>
      </c>
      <c r="LX7" s="188">
        <v>2444</v>
      </c>
      <c r="LY7" s="188">
        <v>13757</v>
      </c>
      <c r="LZ7" s="188">
        <v>4860</v>
      </c>
      <c r="MA7" s="188">
        <v>-952</v>
      </c>
      <c r="MB7" s="188">
        <v>-100</v>
      </c>
      <c r="MC7" s="188">
        <v>13</v>
      </c>
    </row>
    <row r="8" spans="2:341">
      <c r="B8" s="208">
        <f t="shared" si="0"/>
        <v>6340.7</v>
      </c>
      <c r="C8" s="208">
        <f t="shared" si="1"/>
        <v>0</v>
      </c>
      <c r="D8" s="208">
        <f t="shared" si="2"/>
        <v>5733.4333333333334</v>
      </c>
      <c r="E8" s="208">
        <f t="shared" si="3"/>
        <v>2599.1999999999998</v>
      </c>
      <c r="F8" s="208">
        <f t="shared" si="4"/>
        <v>3240.1333333333332</v>
      </c>
      <c r="G8" s="208">
        <f t="shared" si="5"/>
        <v>7143</v>
      </c>
      <c r="H8" s="208">
        <f t="shared" si="6"/>
        <v>4378.5666666666666</v>
      </c>
      <c r="I8" s="208">
        <f t="shared" si="7"/>
        <v>-486.46666666666664</v>
      </c>
      <c r="J8" s="208">
        <f t="shared" si="8"/>
        <v>-81.933333333333337</v>
      </c>
      <c r="K8" s="208">
        <f t="shared" si="9"/>
        <v>99.233333333333334</v>
      </c>
      <c r="M8" s="188">
        <v>5997</v>
      </c>
      <c r="N8" s="188">
        <v>0</v>
      </c>
      <c r="O8" s="188">
        <v>8949</v>
      </c>
      <c r="P8" s="188">
        <v>2949</v>
      </c>
      <c r="Q8" s="188">
        <v>3126</v>
      </c>
      <c r="R8" s="188">
        <v>6161</v>
      </c>
      <c r="S8" s="188">
        <v>3492</v>
      </c>
      <c r="T8" s="188">
        <v>-817</v>
      </c>
      <c r="U8" s="188">
        <v>-175</v>
      </c>
      <c r="V8" s="188">
        <v>1279</v>
      </c>
      <c r="X8" s="188">
        <v>5055</v>
      </c>
      <c r="Y8" s="188">
        <v>0</v>
      </c>
      <c r="Z8" s="188">
        <v>4530</v>
      </c>
      <c r="AA8" s="188">
        <v>2546</v>
      </c>
      <c r="AB8" s="188">
        <v>1986</v>
      </c>
      <c r="AC8" s="188">
        <v>8360</v>
      </c>
      <c r="AD8" s="188">
        <v>4422</v>
      </c>
      <c r="AE8" s="188">
        <v>-92</v>
      </c>
      <c r="AF8" s="188">
        <v>-73</v>
      </c>
      <c r="AG8" s="188">
        <v>35</v>
      </c>
      <c r="AI8" s="188">
        <v>6344</v>
      </c>
      <c r="AJ8" s="188">
        <v>0</v>
      </c>
      <c r="AK8" s="188">
        <v>963</v>
      </c>
      <c r="AL8" s="188">
        <v>1374</v>
      </c>
      <c r="AM8" s="188">
        <v>6454</v>
      </c>
      <c r="AN8" s="188">
        <v>6538</v>
      </c>
      <c r="AO8" s="188">
        <v>4711</v>
      </c>
      <c r="AP8" s="188">
        <v>280</v>
      </c>
      <c r="AQ8" s="188">
        <v>-100</v>
      </c>
      <c r="AR8" s="188">
        <v>93</v>
      </c>
      <c r="AT8" s="188">
        <v>4064</v>
      </c>
      <c r="AU8" s="188">
        <v>0</v>
      </c>
      <c r="AV8" s="188">
        <v>7953</v>
      </c>
      <c r="AW8" s="188">
        <v>4375</v>
      </c>
      <c r="AX8" s="188">
        <v>3628</v>
      </c>
      <c r="AY8" s="188">
        <v>5513</v>
      </c>
      <c r="AZ8" s="188">
        <v>4624</v>
      </c>
      <c r="BA8" s="188">
        <v>-998</v>
      </c>
      <c r="BB8" s="188">
        <v>-71</v>
      </c>
      <c r="BC8" s="188">
        <v>16</v>
      </c>
      <c r="BE8" s="188">
        <v>7098</v>
      </c>
      <c r="BF8" s="188">
        <v>0</v>
      </c>
      <c r="BG8" s="188">
        <v>8578</v>
      </c>
      <c r="BH8" s="188">
        <v>4533</v>
      </c>
      <c r="BI8" s="188">
        <v>5397</v>
      </c>
      <c r="BJ8" s="188">
        <v>983</v>
      </c>
      <c r="BK8" s="188">
        <v>3640</v>
      </c>
      <c r="BL8" s="188">
        <v>-1225</v>
      </c>
      <c r="BM8" s="188">
        <v>-100</v>
      </c>
      <c r="BN8" s="188">
        <v>52</v>
      </c>
      <c r="BP8" s="188">
        <v>6071</v>
      </c>
      <c r="BQ8" s="188">
        <v>0</v>
      </c>
      <c r="BR8" s="188">
        <v>6562</v>
      </c>
      <c r="BS8" s="188">
        <v>4740</v>
      </c>
      <c r="BT8" s="188">
        <v>2029</v>
      </c>
      <c r="BU8" s="188">
        <v>2817</v>
      </c>
      <c r="BV8" s="188">
        <v>5023</v>
      </c>
      <c r="BW8" s="188">
        <v>-73</v>
      </c>
      <c r="BX8" s="188">
        <v>0</v>
      </c>
      <c r="BY8" s="188">
        <v>0</v>
      </c>
      <c r="CA8" s="188">
        <v>7104</v>
      </c>
      <c r="CB8" s="188">
        <v>0</v>
      </c>
      <c r="CC8" s="188">
        <v>9065</v>
      </c>
      <c r="CD8" s="188">
        <v>2820</v>
      </c>
      <c r="CE8" s="188">
        <v>1782</v>
      </c>
      <c r="CF8" s="188">
        <v>5085</v>
      </c>
      <c r="CG8" s="188">
        <v>3748</v>
      </c>
      <c r="CH8" s="188">
        <v>-664</v>
      </c>
      <c r="CI8" s="188">
        <v>-100</v>
      </c>
      <c r="CJ8" s="188">
        <v>54</v>
      </c>
      <c r="CL8" s="188">
        <v>7104</v>
      </c>
      <c r="CM8" s="188">
        <v>0</v>
      </c>
      <c r="CN8" s="188">
        <v>9065</v>
      </c>
      <c r="CO8" s="188">
        <v>2820</v>
      </c>
      <c r="CP8" s="188">
        <v>1782</v>
      </c>
      <c r="CQ8" s="188">
        <v>5085</v>
      </c>
      <c r="CR8" s="188">
        <v>3748</v>
      </c>
      <c r="CS8" s="188">
        <v>-664</v>
      </c>
      <c r="CT8" s="188">
        <v>-100</v>
      </c>
      <c r="CU8" s="188">
        <v>54</v>
      </c>
      <c r="CV8" s="190"/>
      <c r="CW8" s="188">
        <v>6070</v>
      </c>
      <c r="CX8" s="188">
        <v>0</v>
      </c>
      <c r="CY8" s="188">
        <v>6229</v>
      </c>
      <c r="CZ8" s="188">
        <v>3116</v>
      </c>
      <c r="DA8" s="188">
        <v>637</v>
      </c>
      <c r="DB8" s="188">
        <v>9415</v>
      </c>
      <c r="DC8" s="188">
        <v>5195</v>
      </c>
      <c r="DD8" s="188">
        <v>-1224</v>
      </c>
      <c r="DE8" s="188">
        <v>0</v>
      </c>
      <c r="DF8" s="188">
        <v>0</v>
      </c>
      <c r="DH8" s="188">
        <v>6930</v>
      </c>
      <c r="DI8" s="188">
        <v>0</v>
      </c>
      <c r="DJ8" s="188">
        <v>8366</v>
      </c>
      <c r="DK8" s="188">
        <v>3396</v>
      </c>
      <c r="DL8" s="188">
        <v>4234</v>
      </c>
      <c r="DM8" s="188">
        <v>5259</v>
      </c>
      <c r="DN8" s="188">
        <v>3697</v>
      </c>
      <c r="DO8" s="188">
        <v>-1617</v>
      </c>
      <c r="DP8" s="188">
        <v>-114</v>
      </c>
      <c r="DQ8" s="188">
        <v>89</v>
      </c>
      <c r="DS8" s="188">
        <v>7011</v>
      </c>
      <c r="DT8" s="188">
        <v>0</v>
      </c>
      <c r="DU8" s="188">
        <v>6687</v>
      </c>
      <c r="DV8" s="188">
        <v>2561</v>
      </c>
      <c r="DW8" s="188">
        <v>2637</v>
      </c>
      <c r="DX8" s="188">
        <v>6511</v>
      </c>
      <c r="DY8" s="188">
        <v>5150</v>
      </c>
      <c r="DZ8" s="188">
        <v>-986</v>
      </c>
      <c r="EA8" s="188">
        <v>-149</v>
      </c>
      <c r="EB8" s="188">
        <v>0</v>
      </c>
      <c r="ED8" s="188">
        <v>5923</v>
      </c>
      <c r="EE8" s="188">
        <v>0</v>
      </c>
      <c r="EF8" s="188">
        <v>6385</v>
      </c>
      <c r="EG8" s="188">
        <v>2587</v>
      </c>
      <c r="EH8" s="188">
        <v>3215</v>
      </c>
      <c r="EI8" s="188">
        <v>7578</v>
      </c>
      <c r="EJ8" s="188">
        <v>3519</v>
      </c>
      <c r="EK8" s="188">
        <v>-812</v>
      </c>
      <c r="EL8" s="188">
        <v>-80</v>
      </c>
      <c r="EM8" s="188">
        <v>23</v>
      </c>
      <c r="EO8" s="188">
        <v>7111</v>
      </c>
      <c r="EP8" s="188">
        <v>0</v>
      </c>
      <c r="EQ8" s="188">
        <v>1315</v>
      </c>
      <c r="ER8" s="188">
        <v>1458</v>
      </c>
      <c r="ES8" s="188">
        <v>8775</v>
      </c>
      <c r="ET8" s="188">
        <v>8450</v>
      </c>
      <c r="EU8" s="188">
        <v>4449</v>
      </c>
      <c r="EV8" s="188">
        <v>-2503</v>
      </c>
      <c r="EW8" s="188">
        <v>-90</v>
      </c>
      <c r="EX8" s="188">
        <v>24</v>
      </c>
      <c r="EZ8" s="188">
        <v>7071</v>
      </c>
      <c r="FA8" s="188">
        <v>0</v>
      </c>
      <c r="FB8" s="188">
        <v>3019</v>
      </c>
      <c r="FC8" s="188">
        <v>2372</v>
      </c>
      <c r="FD8" s="188">
        <v>3560</v>
      </c>
      <c r="FE8" s="188">
        <v>8876</v>
      </c>
      <c r="FF8" s="188">
        <v>5546</v>
      </c>
      <c r="FG8" s="188">
        <v>-1038</v>
      </c>
      <c r="FH8" s="188">
        <v>0</v>
      </c>
      <c r="FI8" s="188">
        <v>0</v>
      </c>
      <c r="FK8" s="188">
        <v>7115</v>
      </c>
      <c r="FL8" s="188">
        <v>0</v>
      </c>
      <c r="FM8" s="188">
        <v>8939</v>
      </c>
      <c r="FN8" s="188">
        <v>3110</v>
      </c>
      <c r="FO8" s="188">
        <v>4890</v>
      </c>
      <c r="FP8" s="188">
        <v>3398</v>
      </c>
      <c r="FQ8" s="188">
        <v>3649</v>
      </c>
      <c r="FR8" s="188">
        <v>-1370</v>
      </c>
      <c r="FS8" s="188">
        <v>-72</v>
      </c>
      <c r="FT8" s="188">
        <v>80</v>
      </c>
      <c r="FV8" s="188">
        <v>6071</v>
      </c>
      <c r="FW8" s="188">
        <v>0</v>
      </c>
      <c r="FX8" s="188">
        <v>3801</v>
      </c>
      <c r="FY8" s="188">
        <v>1648</v>
      </c>
      <c r="FZ8" s="188">
        <v>737</v>
      </c>
      <c r="GA8" s="188">
        <v>10398</v>
      </c>
      <c r="GB8" s="188">
        <v>4929</v>
      </c>
      <c r="GC8" s="188">
        <v>-688</v>
      </c>
      <c r="GD8" s="188">
        <v>0</v>
      </c>
      <c r="GE8" s="188">
        <v>0</v>
      </c>
      <c r="GG8" s="188">
        <v>7096</v>
      </c>
      <c r="GH8" s="188">
        <v>0</v>
      </c>
      <c r="GI8" s="188">
        <v>5421</v>
      </c>
      <c r="GJ8" s="188">
        <v>1766</v>
      </c>
      <c r="GK8" s="188">
        <v>672</v>
      </c>
      <c r="GL8" s="188">
        <v>10699</v>
      </c>
      <c r="GM8" s="188">
        <v>3685</v>
      </c>
      <c r="GN8" s="188">
        <v>-456</v>
      </c>
      <c r="GO8" s="188">
        <v>-100</v>
      </c>
      <c r="GP8" s="188">
        <v>59</v>
      </c>
      <c r="GR8" s="188">
        <v>5906</v>
      </c>
      <c r="GS8" s="188">
        <v>0</v>
      </c>
      <c r="GT8" s="188">
        <v>6219</v>
      </c>
      <c r="GU8" s="188">
        <v>1793</v>
      </c>
      <c r="GV8" s="188">
        <v>2349</v>
      </c>
      <c r="GW8" s="188">
        <v>7504</v>
      </c>
      <c r="GX8" s="188">
        <v>3611</v>
      </c>
      <c r="GY8" s="188">
        <v>144</v>
      </c>
      <c r="GZ8" s="188">
        <v>-80</v>
      </c>
      <c r="HA8" s="188">
        <v>20</v>
      </c>
      <c r="HC8" s="188">
        <v>5945</v>
      </c>
      <c r="HD8" s="188">
        <v>0</v>
      </c>
      <c r="HE8" s="188">
        <v>3152</v>
      </c>
      <c r="HF8" s="188">
        <v>1944</v>
      </c>
      <c r="HG8" s="188">
        <v>6523</v>
      </c>
      <c r="HH8" s="188">
        <v>4550</v>
      </c>
      <c r="HI8" s="188">
        <v>3671</v>
      </c>
      <c r="HJ8" s="188">
        <v>2872</v>
      </c>
      <c r="HK8" s="188">
        <v>-100</v>
      </c>
      <c r="HL8" s="188">
        <v>146</v>
      </c>
      <c r="HN8" s="188">
        <v>6054</v>
      </c>
      <c r="HO8" s="188">
        <v>0</v>
      </c>
      <c r="HP8" s="188">
        <v>3331</v>
      </c>
      <c r="HQ8" s="188">
        <v>1100</v>
      </c>
      <c r="HR8" s="188">
        <v>1509</v>
      </c>
      <c r="HS8" s="188">
        <v>13019</v>
      </c>
      <c r="HT8" s="188">
        <v>5336</v>
      </c>
      <c r="HU8" s="188">
        <v>-1454</v>
      </c>
      <c r="HV8" s="188">
        <v>0</v>
      </c>
      <c r="HW8" s="188">
        <v>0</v>
      </c>
      <c r="HY8" s="188">
        <v>6032</v>
      </c>
      <c r="HZ8" s="188">
        <v>0</v>
      </c>
      <c r="IA8" s="188">
        <v>4206</v>
      </c>
      <c r="IB8" s="188">
        <v>1977</v>
      </c>
      <c r="IC8" s="188">
        <v>5268</v>
      </c>
      <c r="ID8" s="188">
        <v>4469</v>
      </c>
      <c r="IE8" s="188">
        <v>3675</v>
      </c>
      <c r="IF8" s="188">
        <v>3574</v>
      </c>
      <c r="IG8" s="188">
        <v>-80</v>
      </c>
      <c r="IH8" s="188">
        <v>23</v>
      </c>
      <c r="IJ8" s="188">
        <v>6101</v>
      </c>
      <c r="IK8" s="188">
        <v>0</v>
      </c>
      <c r="IL8" s="188">
        <v>8801</v>
      </c>
      <c r="IM8" s="188">
        <v>3395</v>
      </c>
      <c r="IN8" s="188">
        <v>2733</v>
      </c>
      <c r="IO8" s="188">
        <v>4449</v>
      </c>
      <c r="IP8" s="188">
        <v>3809</v>
      </c>
      <c r="IQ8" s="188">
        <v>715</v>
      </c>
      <c r="IR8" s="188">
        <v>-100</v>
      </c>
      <c r="IS8" s="188">
        <v>80</v>
      </c>
      <c r="IU8" s="188">
        <v>6079</v>
      </c>
      <c r="IV8" s="188">
        <v>0</v>
      </c>
      <c r="IW8" s="188">
        <v>4648</v>
      </c>
      <c r="IX8" s="188">
        <v>1824</v>
      </c>
      <c r="IY8" s="188">
        <v>3773</v>
      </c>
      <c r="IZ8" s="188">
        <v>7559</v>
      </c>
      <c r="JA8" s="188">
        <v>5070</v>
      </c>
      <c r="JB8" s="188">
        <v>218</v>
      </c>
      <c r="JC8" s="188">
        <v>-90</v>
      </c>
      <c r="JD8" s="188">
        <v>12</v>
      </c>
      <c r="JF8" s="188">
        <v>6817</v>
      </c>
      <c r="JG8" s="188">
        <v>0</v>
      </c>
      <c r="JH8" s="188">
        <v>8182</v>
      </c>
      <c r="JI8" s="188">
        <v>5807</v>
      </c>
      <c r="JJ8" s="188">
        <v>2491</v>
      </c>
      <c r="JK8" s="188">
        <v>4299</v>
      </c>
      <c r="JL8" s="188">
        <v>3645</v>
      </c>
      <c r="JM8" s="188">
        <v>-203</v>
      </c>
      <c r="JN8" s="188">
        <v>-243</v>
      </c>
      <c r="JO8" s="188">
        <v>695</v>
      </c>
      <c r="JQ8" s="188">
        <v>7094</v>
      </c>
      <c r="JR8" s="188">
        <v>0</v>
      </c>
      <c r="JS8" s="188">
        <v>8295</v>
      </c>
      <c r="JT8" s="188">
        <v>2040</v>
      </c>
      <c r="JU8" s="188">
        <v>1660</v>
      </c>
      <c r="JV8" s="188">
        <v>8646</v>
      </c>
      <c r="JW8" s="188">
        <v>3743</v>
      </c>
      <c r="JX8" s="188">
        <v>-982</v>
      </c>
      <c r="JY8" s="188">
        <v>-100</v>
      </c>
      <c r="JZ8" s="188">
        <v>69</v>
      </c>
      <c r="KB8" s="188">
        <v>6084</v>
      </c>
      <c r="KC8" s="188">
        <v>0</v>
      </c>
      <c r="KD8" s="188">
        <v>3649</v>
      </c>
      <c r="KE8" s="188">
        <v>2141</v>
      </c>
      <c r="KF8" s="188">
        <v>4674</v>
      </c>
      <c r="KG8" s="188">
        <v>7859</v>
      </c>
      <c r="KH8" s="188">
        <v>5072</v>
      </c>
      <c r="KI8" s="188">
        <v>-609</v>
      </c>
      <c r="KJ8" s="188">
        <v>-131</v>
      </c>
      <c r="KK8" s="188">
        <v>43</v>
      </c>
      <c r="KM8" s="188">
        <v>6077</v>
      </c>
      <c r="KN8" s="188">
        <v>0</v>
      </c>
      <c r="KO8" s="188">
        <v>3422</v>
      </c>
      <c r="KP8" s="188">
        <v>2240</v>
      </c>
      <c r="KQ8" s="188">
        <v>4451</v>
      </c>
      <c r="KR8" s="188">
        <v>8454</v>
      </c>
      <c r="KS8" s="188">
        <v>5336</v>
      </c>
      <c r="KT8" s="188">
        <v>-584</v>
      </c>
      <c r="KU8" s="188">
        <v>0</v>
      </c>
      <c r="KV8" s="188">
        <v>0</v>
      </c>
      <c r="KX8" s="188">
        <v>6839</v>
      </c>
      <c r="KY8" s="188">
        <v>0</v>
      </c>
      <c r="KZ8" s="188">
        <v>6726</v>
      </c>
      <c r="LA8" s="188">
        <v>2140</v>
      </c>
      <c r="LB8" s="188">
        <v>2932</v>
      </c>
      <c r="LC8" s="188">
        <v>6897</v>
      </c>
      <c r="LD8" s="188">
        <v>5723</v>
      </c>
      <c r="LE8" s="188">
        <v>-1865</v>
      </c>
      <c r="LF8" s="188">
        <v>0</v>
      </c>
      <c r="LG8" s="188">
        <v>0</v>
      </c>
      <c r="LI8" s="188">
        <v>5049</v>
      </c>
      <c r="LJ8" s="188">
        <v>0</v>
      </c>
      <c r="LK8" s="188">
        <v>4454</v>
      </c>
      <c r="LL8" s="188">
        <v>2212</v>
      </c>
      <c r="LM8" s="188">
        <v>1194</v>
      </c>
      <c r="LN8" s="188">
        <v>11891</v>
      </c>
      <c r="LO8" s="188">
        <v>4579</v>
      </c>
      <c r="LP8" s="188">
        <v>-658</v>
      </c>
      <c r="LQ8" s="188">
        <v>-119</v>
      </c>
      <c r="LR8" s="188">
        <v>18</v>
      </c>
      <c r="LT8" s="188">
        <v>6909</v>
      </c>
      <c r="LU8" s="188">
        <v>0</v>
      </c>
      <c r="LV8" s="188">
        <v>1091</v>
      </c>
      <c r="LW8" s="188">
        <v>1192</v>
      </c>
      <c r="LX8" s="188">
        <v>2106</v>
      </c>
      <c r="LY8" s="188">
        <v>13568</v>
      </c>
      <c r="LZ8" s="188">
        <v>4860</v>
      </c>
      <c r="MA8" s="188">
        <v>-815</v>
      </c>
      <c r="MB8" s="188">
        <v>-91</v>
      </c>
      <c r="MC8" s="188">
        <v>13</v>
      </c>
    </row>
    <row r="9" spans="2:341">
      <c r="B9" s="208">
        <f t="shared" si="0"/>
        <v>6341.8666666666668</v>
      </c>
      <c r="C9" s="208">
        <f t="shared" si="1"/>
        <v>0</v>
      </c>
      <c r="D9" s="208">
        <f t="shared" si="2"/>
        <v>5702.833333333333</v>
      </c>
      <c r="E9" s="208">
        <f t="shared" si="3"/>
        <v>2424.0333333333333</v>
      </c>
      <c r="F9" s="208">
        <f t="shared" si="4"/>
        <v>2991.2333333333331</v>
      </c>
      <c r="G9" s="208">
        <f t="shared" si="5"/>
        <v>7111</v>
      </c>
      <c r="H9" s="208">
        <f t="shared" si="6"/>
        <v>4377.2333333333336</v>
      </c>
      <c r="I9" s="208">
        <f t="shared" si="7"/>
        <v>-497.3</v>
      </c>
      <c r="J9" s="208">
        <f t="shared" si="8"/>
        <v>-78.333333333333329</v>
      </c>
      <c r="K9" s="208">
        <f t="shared" si="9"/>
        <v>97.566666666666663</v>
      </c>
      <c r="M9" s="188">
        <v>6005</v>
      </c>
      <c r="N9" s="188">
        <v>0</v>
      </c>
      <c r="O9" s="188">
        <v>8989</v>
      </c>
      <c r="P9" s="188">
        <v>2659</v>
      </c>
      <c r="Q9" s="188">
        <v>3183</v>
      </c>
      <c r="R9" s="188">
        <v>6203</v>
      </c>
      <c r="S9" s="188">
        <v>3492</v>
      </c>
      <c r="T9" s="188">
        <v>-903</v>
      </c>
      <c r="U9" s="188">
        <v>-175</v>
      </c>
      <c r="V9" s="188">
        <v>1278</v>
      </c>
      <c r="X9" s="188">
        <v>5056</v>
      </c>
      <c r="Y9" s="188">
        <v>0</v>
      </c>
      <c r="Z9" s="188">
        <v>4463</v>
      </c>
      <c r="AA9" s="188">
        <v>2306</v>
      </c>
      <c r="AB9" s="188">
        <v>1490</v>
      </c>
      <c r="AC9" s="188">
        <v>8203</v>
      </c>
      <c r="AD9" s="188">
        <v>4422</v>
      </c>
      <c r="AE9" s="188">
        <v>265</v>
      </c>
      <c r="AF9" s="188">
        <v>-73</v>
      </c>
      <c r="AG9" s="188">
        <v>34</v>
      </c>
      <c r="AI9" s="188">
        <v>6348</v>
      </c>
      <c r="AJ9" s="188">
        <v>0</v>
      </c>
      <c r="AK9" s="188">
        <v>1008</v>
      </c>
      <c r="AL9" s="188">
        <v>1345</v>
      </c>
      <c r="AM9" s="188">
        <v>5972</v>
      </c>
      <c r="AN9" s="188">
        <v>6535</v>
      </c>
      <c r="AO9" s="188">
        <v>4711</v>
      </c>
      <c r="AP9" s="188">
        <v>218</v>
      </c>
      <c r="AQ9" s="188">
        <v>-100</v>
      </c>
      <c r="AR9" s="188">
        <v>92</v>
      </c>
      <c r="AT9" s="188">
        <v>4068</v>
      </c>
      <c r="AU9" s="188">
        <v>0</v>
      </c>
      <c r="AV9" s="188">
        <v>8097</v>
      </c>
      <c r="AW9" s="188">
        <v>4191</v>
      </c>
      <c r="AX9" s="188">
        <v>3533</v>
      </c>
      <c r="AY9" s="188">
        <v>5485</v>
      </c>
      <c r="AZ9" s="188">
        <v>4624</v>
      </c>
      <c r="BA9" s="188">
        <v>-1037</v>
      </c>
      <c r="BB9" s="188">
        <v>-63</v>
      </c>
      <c r="BC9" s="188">
        <v>14</v>
      </c>
      <c r="BE9" s="188">
        <v>7100</v>
      </c>
      <c r="BF9" s="188">
        <v>0</v>
      </c>
      <c r="BG9" s="188">
        <v>8565</v>
      </c>
      <c r="BH9" s="188">
        <v>4600</v>
      </c>
      <c r="BI9" s="188">
        <v>4794</v>
      </c>
      <c r="BJ9" s="188">
        <v>1017</v>
      </c>
      <c r="BK9" s="188">
        <v>3640</v>
      </c>
      <c r="BL9" s="188">
        <v>-1374</v>
      </c>
      <c r="BM9" s="188">
        <v>-100</v>
      </c>
      <c r="BN9" s="188">
        <v>52</v>
      </c>
      <c r="BP9" s="188">
        <v>6071</v>
      </c>
      <c r="BQ9" s="188">
        <v>0</v>
      </c>
      <c r="BR9" s="188">
        <v>6570</v>
      </c>
      <c r="BS9" s="188">
        <v>4653</v>
      </c>
      <c r="BT9" s="188">
        <v>2055</v>
      </c>
      <c r="BU9" s="188">
        <v>2798</v>
      </c>
      <c r="BV9" s="188">
        <v>5024</v>
      </c>
      <c r="BW9" s="188">
        <v>-543</v>
      </c>
      <c r="BX9" s="188">
        <v>0</v>
      </c>
      <c r="BY9" s="188">
        <v>0</v>
      </c>
      <c r="CA9" s="188">
        <v>7108</v>
      </c>
      <c r="CB9" s="188">
        <v>0</v>
      </c>
      <c r="CC9" s="188">
        <v>9109</v>
      </c>
      <c r="CD9" s="188">
        <v>2784</v>
      </c>
      <c r="CE9" s="188">
        <v>1551</v>
      </c>
      <c r="CF9" s="188">
        <v>5009</v>
      </c>
      <c r="CG9" s="188">
        <v>3748</v>
      </c>
      <c r="CH9" s="188">
        <v>-585</v>
      </c>
      <c r="CI9" s="188">
        <v>-100</v>
      </c>
      <c r="CJ9" s="188">
        <v>54</v>
      </c>
      <c r="CL9" s="188">
        <v>7108</v>
      </c>
      <c r="CM9" s="188">
        <v>0</v>
      </c>
      <c r="CN9" s="188">
        <v>9109</v>
      </c>
      <c r="CO9" s="188">
        <v>2784</v>
      </c>
      <c r="CP9" s="188">
        <v>1551</v>
      </c>
      <c r="CQ9" s="188">
        <v>5009</v>
      </c>
      <c r="CR9" s="188">
        <v>3748</v>
      </c>
      <c r="CS9" s="188">
        <v>-585</v>
      </c>
      <c r="CT9" s="188">
        <v>-100</v>
      </c>
      <c r="CU9" s="188">
        <v>54</v>
      </c>
      <c r="CV9" s="190"/>
      <c r="CW9" s="188">
        <v>6069</v>
      </c>
      <c r="CX9" s="188">
        <v>0</v>
      </c>
      <c r="CY9" s="188">
        <v>6065</v>
      </c>
      <c r="CZ9" s="188">
        <v>2843</v>
      </c>
      <c r="DA9" s="188">
        <v>99</v>
      </c>
      <c r="DB9" s="188">
        <v>9475</v>
      </c>
      <c r="DC9" s="188">
        <v>5196</v>
      </c>
      <c r="DD9" s="188">
        <v>-1059</v>
      </c>
      <c r="DE9" s="188">
        <v>0</v>
      </c>
      <c r="DF9" s="188">
        <v>0</v>
      </c>
      <c r="DH9" s="188">
        <v>6935</v>
      </c>
      <c r="DI9" s="188">
        <v>0</v>
      </c>
      <c r="DJ9" s="188">
        <v>8425</v>
      </c>
      <c r="DK9" s="188">
        <v>3037</v>
      </c>
      <c r="DL9" s="188">
        <v>4057</v>
      </c>
      <c r="DM9" s="188">
        <v>5211</v>
      </c>
      <c r="DN9" s="188">
        <v>3697</v>
      </c>
      <c r="DO9" s="188">
        <v>-1699</v>
      </c>
      <c r="DP9" s="188">
        <v>-94</v>
      </c>
      <c r="DQ9" s="188">
        <v>65</v>
      </c>
      <c r="DS9" s="188">
        <v>7007</v>
      </c>
      <c r="DT9" s="188">
        <v>0</v>
      </c>
      <c r="DU9" s="188">
        <v>6669</v>
      </c>
      <c r="DV9" s="188">
        <v>2489</v>
      </c>
      <c r="DW9" s="188">
        <v>2376</v>
      </c>
      <c r="DX9" s="188">
        <v>6426</v>
      </c>
      <c r="DY9" s="188">
        <v>5152</v>
      </c>
      <c r="DZ9" s="188">
        <v>-892</v>
      </c>
      <c r="EA9" s="188">
        <v>-109</v>
      </c>
      <c r="EB9" s="188">
        <v>0</v>
      </c>
      <c r="ED9" s="188">
        <v>5924</v>
      </c>
      <c r="EE9" s="188">
        <v>0</v>
      </c>
      <c r="EF9" s="188">
        <v>6303</v>
      </c>
      <c r="EG9" s="188">
        <v>2403</v>
      </c>
      <c r="EH9" s="188">
        <v>2811</v>
      </c>
      <c r="EI9" s="188">
        <v>7568</v>
      </c>
      <c r="EJ9" s="188">
        <v>3519</v>
      </c>
      <c r="EK9" s="188">
        <v>-574</v>
      </c>
      <c r="EL9" s="188">
        <v>-80</v>
      </c>
      <c r="EM9" s="188">
        <v>22</v>
      </c>
      <c r="EO9" s="188">
        <v>7109</v>
      </c>
      <c r="EP9" s="188">
        <v>0</v>
      </c>
      <c r="EQ9" s="188">
        <v>1336</v>
      </c>
      <c r="ER9" s="188">
        <v>1271</v>
      </c>
      <c r="ES9" s="188">
        <v>8612</v>
      </c>
      <c r="ET9" s="188">
        <v>8554</v>
      </c>
      <c r="EU9" s="188">
        <v>4449</v>
      </c>
      <c r="EV9" s="188">
        <v>-2420</v>
      </c>
      <c r="EW9" s="188">
        <v>-90</v>
      </c>
      <c r="EX9" s="188">
        <v>24</v>
      </c>
      <c r="EZ9" s="188">
        <v>7070</v>
      </c>
      <c r="FA9" s="188">
        <v>0</v>
      </c>
      <c r="FB9" s="188">
        <v>2936</v>
      </c>
      <c r="FC9" s="188">
        <v>1933</v>
      </c>
      <c r="FD9" s="188">
        <v>3318</v>
      </c>
      <c r="FE9" s="188">
        <v>8949</v>
      </c>
      <c r="FF9" s="188">
        <v>5546</v>
      </c>
      <c r="FG9" s="188">
        <v>-888</v>
      </c>
      <c r="FH9" s="188">
        <v>0</v>
      </c>
      <c r="FI9" s="188">
        <v>0</v>
      </c>
      <c r="FK9" s="188">
        <v>7110</v>
      </c>
      <c r="FL9" s="188">
        <v>0</v>
      </c>
      <c r="FM9" s="188">
        <v>8860</v>
      </c>
      <c r="FN9" s="188">
        <v>3085</v>
      </c>
      <c r="FO9" s="188">
        <v>4624</v>
      </c>
      <c r="FP9" s="188">
        <v>3431</v>
      </c>
      <c r="FQ9" s="188">
        <v>3649</v>
      </c>
      <c r="FR9" s="188">
        <v>-1685</v>
      </c>
      <c r="FS9" s="188">
        <v>-72</v>
      </c>
      <c r="FT9" s="188">
        <v>69</v>
      </c>
      <c r="FV9" s="188">
        <v>6069</v>
      </c>
      <c r="FW9" s="188">
        <v>0</v>
      </c>
      <c r="FX9" s="188">
        <v>3709</v>
      </c>
      <c r="FY9" s="188">
        <v>1506</v>
      </c>
      <c r="FZ9" s="188">
        <v>443</v>
      </c>
      <c r="GA9" s="188">
        <v>10284</v>
      </c>
      <c r="GB9" s="188">
        <v>4929</v>
      </c>
      <c r="GC9" s="188">
        <v>-572</v>
      </c>
      <c r="GD9" s="188">
        <v>0</v>
      </c>
      <c r="GE9" s="188">
        <v>0</v>
      </c>
      <c r="GG9" s="188">
        <v>7104</v>
      </c>
      <c r="GH9" s="188">
        <v>0</v>
      </c>
      <c r="GI9" s="188">
        <v>5311</v>
      </c>
      <c r="GJ9" s="188">
        <v>1523</v>
      </c>
      <c r="GK9" s="188">
        <v>354</v>
      </c>
      <c r="GL9" s="188">
        <v>10484</v>
      </c>
      <c r="GM9" s="188">
        <v>3685</v>
      </c>
      <c r="GN9" s="188">
        <v>-300</v>
      </c>
      <c r="GO9" s="188">
        <v>-100</v>
      </c>
      <c r="GP9" s="188">
        <v>59</v>
      </c>
      <c r="GR9" s="188">
        <v>5904</v>
      </c>
      <c r="GS9" s="188">
        <v>0</v>
      </c>
      <c r="GT9" s="188">
        <v>6338</v>
      </c>
      <c r="GU9" s="188">
        <v>1837</v>
      </c>
      <c r="GV9" s="188">
        <v>2145</v>
      </c>
      <c r="GW9" s="188">
        <v>7696</v>
      </c>
      <c r="GX9" s="188">
        <v>3611</v>
      </c>
      <c r="GY9" s="188">
        <v>-268</v>
      </c>
      <c r="GZ9" s="188">
        <v>-80</v>
      </c>
      <c r="HA9" s="188">
        <v>25</v>
      </c>
      <c r="HC9" s="188">
        <v>5950</v>
      </c>
      <c r="HD9" s="188">
        <v>0</v>
      </c>
      <c r="HE9" s="188">
        <v>3065</v>
      </c>
      <c r="HF9" s="188">
        <v>1881</v>
      </c>
      <c r="HG9" s="188">
        <v>6466</v>
      </c>
      <c r="HH9" s="188">
        <v>4458</v>
      </c>
      <c r="HI9" s="188">
        <v>3671</v>
      </c>
      <c r="HJ9" s="188">
        <v>2910</v>
      </c>
      <c r="HK9" s="188">
        <v>-100</v>
      </c>
      <c r="HL9" s="188">
        <v>136</v>
      </c>
      <c r="HN9" s="188">
        <v>6052</v>
      </c>
      <c r="HO9" s="188">
        <v>0</v>
      </c>
      <c r="HP9" s="188">
        <v>3173</v>
      </c>
      <c r="HQ9" s="188">
        <v>947</v>
      </c>
      <c r="HR9" s="188">
        <v>1171</v>
      </c>
      <c r="HS9" s="188">
        <v>13217</v>
      </c>
      <c r="HT9" s="188">
        <v>5336</v>
      </c>
      <c r="HU9" s="188">
        <v>-1808</v>
      </c>
      <c r="HV9" s="188">
        <v>0</v>
      </c>
      <c r="HW9" s="188">
        <v>0</v>
      </c>
      <c r="HY9" s="188">
        <v>6034</v>
      </c>
      <c r="HZ9" s="188">
        <v>0</v>
      </c>
      <c r="IA9" s="188">
        <v>4193</v>
      </c>
      <c r="IB9" s="188">
        <v>1681</v>
      </c>
      <c r="IC9" s="188">
        <v>5400</v>
      </c>
      <c r="ID9" s="188">
        <v>4411</v>
      </c>
      <c r="IE9" s="188">
        <v>3675</v>
      </c>
      <c r="IF9" s="188">
        <v>3393</v>
      </c>
      <c r="IG9" s="188">
        <v>-80</v>
      </c>
      <c r="IH9" s="188">
        <v>23</v>
      </c>
      <c r="IJ9" s="188">
        <v>6098</v>
      </c>
      <c r="IK9" s="188">
        <v>0</v>
      </c>
      <c r="IL9" s="188">
        <v>8780</v>
      </c>
      <c r="IM9" s="188">
        <v>3044</v>
      </c>
      <c r="IN9" s="188">
        <v>2197</v>
      </c>
      <c r="IO9" s="188">
        <v>4573</v>
      </c>
      <c r="IP9" s="188">
        <v>3809</v>
      </c>
      <c r="IQ9" s="188">
        <v>743</v>
      </c>
      <c r="IR9" s="188">
        <v>-100</v>
      </c>
      <c r="IS9" s="188">
        <v>80</v>
      </c>
      <c r="IU9" s="188">
        <v>6081</v>
      </c>
      <c r="IV9" s="188">
        <v>0</v>
      </c>
      <c r="IW9" s="188">
        <v>4531</v>
      </c>
      <c r="IX9" s="188">
        <v>1649</v>
      </c>
      <c r="IY9" s="188">
        <v>3160</v>
      </c>
      <c r="IZ9" s="188">
        <v>7513</v>
      </c>
      <c r="JA9" s="188">
        <v>5070</v>
      </c>
      <c r="JB9" s="188">
        <v>533</v>
      </c>
      <c r="JC9" s="188">
        <v>-90</v>
      </c>
      <c r="JD9" s="188">
        <v>12</v>
      </c>
      <c r="JF9" s="188">
        <v>6823</v>
      </c>
      <c r="JG9" s="188">
        <v>0</v>
      </c>
      <c r="JH9" s="188">
        <v>8214</v>
      </c>
      <c r="JI9" s="188">
        <v>5524</v>
      </c>
      <c r="JJ9" s="188">
        <v>2615</v>
      </c>
      <c r="JK9" s="188">
        <v>4244</v>
      </c>
      <c r="JL9" s="188">
        <v>3645</v>
      </c>
      <c r="JM9" s="188">
        <v>-307</v>
      </c>
      <c r="JN9" s="188">
        <v>-243</v>
      </c>
      <c r="JO9" s="188">
        <v>694</v>
      </c>
      <c r="JQ9" s="188">
        <v>7091</v>
      </c>
      <c r="JR9" s="188">
        <v>0</v>
      </c>
      <c r="JS9" s="188">
        <v>7929</v>
      </c>
      <c r="JT9" s="188">
        <v>1724</v>
      </c>
      <c r="JU9" s="188">
        <v>1357</v>
      </c>
      <c r="JV9" s="188">
        <v>8594</v>
      </c>
      <c r="JW9" s="188">
        <v>3743</v>
      </c>
      <c r="JX9" s="188">
        <v>-918</v>
      </c>
      <c r="JY9" s="188">
        <v>-100</v>
      </c>
      <c r="JZ9" s="188">
        <v>69</v>
      </c>
      <c r="KB9" s="188">
        <v>6088</v>
      </c>
      <c r="KC9" s="188">
        <v>0</v>
      </c>
      <c r="KD9" s="188">
        <v>3610</v>
      </c>
      <c r="KE9" s="188">
        <v>1872</v>
      </c>
      <c r="KF9" s="188">
        <v>4417</v>
      </c>
      <c r="KG9" s="188">
        <v>7797</v>
      </c>
      <c r="KH9" s="188">
        <v>5072</v>
      </c>
      <c r="KI9" s="188">
        <v>-477</v>
      </c>
      <c r="KJ9" s="188">
        <v>-111</v>
      </c>
      <c r="KK9" s="188">
        <v>42</v>
      </c>
      <c r="KM9" s="188">
        <v>6075</v>
      </c>
      <c r="KN9" s="188">
        <v>0</v>
      </c>
      <c r="KO9" s="188">
        <v>3405</v>
      </c>
      <c r="KP9" s="188">
        <v>1974</v>
      </c>
      <c r="KQ9" s="188">
        <v>4123</v>
      </c>
      <c r="KR9" s="188">
        <v>8377</v>
      </c>
      <c r="KS9" s="188">
        <v>5336</v>
      </c>
      <c r="KT9" s="188">
        <v>-535</v>
      </c>
      <c r="KU9" s="188">
        <v>0</v>
      </c>
      <c r="KV9" s="188">
        <v>0</v>
      </c>
      <c r="KX9" s="188">
        <v>6847</v>
      </c>
      <c r="KY9" s="188">
        <v>0</v>
      </c>
      <c r="KZ9" s="188">
        <v>6699</v>
      </c>
      <c r="LA9" s="188">
        <v>2049</v>
      </c>
      <c r="LB9" s="188">
        <v>2788</v>
      </c>
      <c r="LC9" s="188">
        <v>6822</v>
      </c>
      <c r="LD9" s="188">
        <v>5679</v>
      </c>
      <c r="LE9" s="188">
        <v>-2029</v>
      </c>
      <c r="LF9" s="188">
        <v>0</v>
      </c>
      <c r="LG9" s="188">
        <v>0</v>
      </c>
      <c r="LI9" s="188">
        <v>5048</v>
      </c>
      <c r="LJ9" s="188">
        <v>0</v>
      </c>
      <c r="LK9" s="188">
        <v>4516</v>
      </c>
      <c r="LL9" s="188">
        <v>1955</v>
      </c>
      <c r="LM9" s="188">
        <v>1204</v>
      </c>
      <c r="LN9" s="188">
        <v>11691</v>
      </c>
      <c r="LO9" s="188">
        <v>4579</v>
      </c>
      <c r="LP9" s="188">
        <v>-623</v>
      </c>
      <c r="LQ9" s="188">
        <v>-100</v>
      </c>
      <c r="LR9" s="188">
        <v>16</v>
      </c>
      <c r="LT9" s="188">
        <v>6904</v>
      </c>
      <c r="LU9" s="188">
        <v>0</v>
      </c>
      <c r="LV9" s="188">
        <v>1108</v>
      </c>
      <c r="LW9" s="188">
        <v>1172</v>
      </c>
      <c r="LX9" s="188">
        <v>1871</v>
      </c>
      <c r="LY9" s="188">
        <v>13296</v>
      </c>
      <c r="LZ9" s="188">
        <v>4860</v>
      </c>
      <c r="MA9" s="188">
        <v>-900</v>
      </c>
      <c r="MB9" s="188">
        <v>-90</v>
      </c>
      <c r="MC9" s="188">
        <v>13</v>
      </c>
    </row>
    <row r="10" spans="2:341">
      <c r="B10" s="208">
        <f t="shared" si="0"/>
        <v>6340.6333333333332</v>
      </c>
      <c r="C10" s="208">
        <f t="shared" si="1"/>
        <v>0</v>
      </c>
      <c r="D10" s="208">
        <f t="shared" si="2"/>
        <v>5630.6</v>
      </c>
      <c r="E10" s="208">
        <f t="shared" si="3"/>
        <v>2271.3666666666668</v>
      </c>
      <c r="F10" s="208">
        <f t="shared" si="4"/>
        <v>2736.3333333333335</v>
      </c>
      <c r="G10" s="208">
        <f t="shared" si="5"/>
        <v>7128.6</v>
      </c>
      <c r="H10" s="208">
        <f t="shared" si="6"/>
        <v>4374.833333333333</v>
      </c>
      <c r="I10" s="208">
        <f t="shared" si="7"/>
        <v>-493.33333333333331</v>
      </c>
      <c r="J10" s="208">
        <f t="shared" si="8"/>
        <v>-77</v>
      </c>
      <c r="K10" s="208">
        <f t="shared" si="9"/>
        <v>96.533333333333331</v>
      </c>
      <c r="M10" s="188">
        <v>6005</v>
      </c>
      <c r="N10" s="188">
        <v>0</v>
      </c>
      <c r="O10" s="188">
        <v>8919</v>
      </c>
      <c r="P10" s="188">
        <v>2263</v>
      </c>
      <c r="Q10" s="188">
        <v>2930</v>
      </c>
      <c r="R10" s="188">
        <v>6265</v>
      </c>
      <c r="S10" s="188">
        <v>3492</v>
      </c>
      <c r="T10" s="188">
        <v>-729</v>
      </c>
      <c r="U10" s="188">
        <v>-175</v>
      </c>
      <c r="V10" s="188">
        <v>1279</v>
      </c>
      <c r="X10" s="188">
        <v>5058</v>
      </c>
      <c r="Y10" s="188">
        <v>0</v>
      </c>
      <c r="Z10" s="188">
        <v>4370</v>
      </c>
      <c r="AA10" s="188">
        <v>2145</v>
      </c>
      <c r="AB10" s="188">
        <v>1260</v>
      </c>
      <c r="AC10" s="188">
        <v>8243</v>
      </c>
      <c r="AD10" s="188">
        <v>4422</v>
      </c>
      <c r="AE10" s="188">
        <v>75</v>
      </c>
      <c r="AF10" s="188">
        <v>-73</v>
      </c>
      <c r="AG10" s="188">
        <v>35</v>
      </c>
      <c r="AI10" s="188">
        <v>6353</v>
      </c>
      <c r="AJ10" s="188">
        <v>0</v>
      </c>
      <c r="AK10" s="188">
        <v>993</v>
      </c>
      <c r="AL10" s="188">
        <v>1413</v>
      </c>
      <c r="AM10" s="188">
        <v>5680</v>
      </c>
      <c r="AN10" s="188">
        <v>6537</v>
      </c>
      <c r="AO10" s="188">
        <v>4711</v>
      </c>
      <c r="AP10" s="188">
        <v>377</v>
      </c>
      <c r="AQ10" s="188">
        <v>-100</v>
      </c>
      <c r="AR10" s="188">
        <v>88</v>
      </c>
      <c r="AT10" s="188">
        <v>4069</v>
      </c>
      <c r="AU10" s="188">
        <v>0</v>
      </c>
      <c r="AV10" s="188">
        <v>8165</v>
      </c>
      <c r="AW10" s="188">
        <v>3925</v>
      </c>
      <c r="AX10" s="188">
        <v>3141</v>
      </c>
      <c r="AY10" s="188">
        <v>5514</v>
      </c>
      <c r="AZ10" s="188">
        <v>4624</v>
      </c>
      <c r="BA10" s="188">
        <v>-1027</v>
      </c>
      <c r="BB10" s="188">
        <v>-63</v>
      </c>
      <c r="BC10" s="188">
        <v>14</v>
      </c>
      <c r="BE10" s="188">
        <v>7103</v>
      </c>
      <c r="BF10" s="188">
        <v>0</v>
      </c>
      <c r="BG10" s="188">
        <v>8456</v>
      </c>
      <c r="BH10" s="188">
        <v>4594</v>
      </c>
      <c r="BI10" s="188">
        <v>4166</v>
      </c>
      <c r="BJ10" s="188">
        <v>1040</v>
      </c>
      <c r="BK10" s="188">
        <v>3640</v>
      </c>
      <c r="BL10" s="188">
        <v>-1145</v>
      </c>
      <c r="BM10" s="188">
        <v>-100</v>
      </c>
      <c r="BN10" s="188">
        <v>52</v>
      </c>
      <c r="BP10" s="188">
        <v>6068</v>
      </c>
      <c r="BQ10" s="188">
        <v>0</v>
      </c>
      <c r="BR10" s="188">
        <v>6572</v>
      </c>
      <c r="BS10" s="188">
        <v>4595</v>
      </c>
      <c r="BT10" s="188">
        <v>1816</v>
      </c>
      <c r="BU10" s="188">
        <v>2751</v>
      </c>
      <c r="BV10" s="188">
        <v>5024</v>
      </c>
      <c r="BW10" s="188">
        <v>-439</v>
      </c>
      <c r="BX10" s="188">
        <v>0</v>
      </c>
      <c r="BY10" s="188">
        <v>0</v>
      </c>
      <c r="CA10" s="188">
        <v>7102</v>
      </c>
      <c r="CB10" s="188">
        <v>0</v>
      </c>
      <c r="CC10" s="188">
        <v>9012</v>
      </c>
      <c r="CD10" s="188">
        <v>2676</v>
      </c>
      <c r="CE10" s="188">
        <v>1104</v>
      </c>
      <c r="CF10" s="188">
        <v>5026</v>
      </c>
      <c r="CG10" s="188">
        <v>3748</v>
      </c>
      <c r="CH10" s="188">
        <v>-792</v>
      </c>
      <c r="CI10" s="188">
        <v>-100</v>
      </c>
      <c r="CJ10" s="188">
        <v>54</v>
      </c>
      <c r="CL10" s="188">
        <v>7102</v>
      </c>
      <c r="CM10" s="188">
        <v>0</v>
      </c>
      <c r="CN10" s="188">
        <v>9012</v>
      </c>
      <c r="CO10" s="188">
        <v>2676</v>
      </c>
      <c r="CP10" s="188">
        <v>1104</v>
      </c>
      <c r="CQ10" s="188">
        <v>5026</v>
      </c>
      <c r="CR10" s="188">
        <v>3748</v>
      </c>
      <c r="CS10" s="188">
        <v>-792</v>
      </c>
      <c r="CT10" s="188">
        <v>-100</v>
      </c>
      <c r="CU10" s="188">
        <v>54</v>
      </c>
      <c r="CV10" s="190"/>
      <c r="CW10" s="188">
        <v>6066</v>
      </c>
      <c r="CX10" s="188">
        <v>0</v>
      </c>
      <c r="CY10" s="188">
        <v>5922</v>
      </c>
      <c r="CZ10" s="188">
        <v>2651</v>
      </c>
      <c r="DA10" s="188">
        <v>35</v>
      </c>
      <c r="DB10" s="188">
        <v>9484</v>
      </c>
      <c r="DC10" s="188">
        <v>5195</v>
      </c>
      <c r="DD10" s="188">
        <v>-1205</v>
      </c>
      <c r="DE10" s="188">
        <v>0</v>
      </c>
      <c r="DF10" s="188">
        <v>0</v>
      </c>
      <c r="DH10" s="188">
        <v>6936</v>
      </c>
      <c r="DI10" s="188">
        <v>0</v>
      </c>
      <c r="DJ10" s="188">
        <v>8442</v>
      </c>
      <c r="DK10" s="188">
        <v>2693</v>
      </c>
      <c r="DL10" s="188">
        <v>3825</v>
      </c>
      <c r="DM10" s="188">
        <v>5159</v>
      </c>
      <c r="DN10" s="188">
        <v>3697</v>
      </c>
      <c r="DO10" s="188">
        <v>-1634</v>
      </c>
      <c r="DP10" s="188">
        <v>-73</v>
      </c>
      <c r="DQ10" s="188">
        <v>59</v>
      </c>
      <c r="DS10" s="188">
        <v>7010</v>
      </c>
      <c r="DT10" s="188">
        <v>0</v>
      </c>
      <c r="DU10" s="188">
        <v>6651</v>
      </c>
      <c r="DV10" s="188">
        <v>2491</v>
      </c>
      <c r="DW10" s="188">
        <v>2341</v>
      </c>
      <c r="DX10" s="188">
        <v>6334</v>
      </c>
      <c r="DY10" s="188">
        <v>5104</v>
      </c>
      <c r="DZ10" s="188">
        <v>-1023</v>
      </c>
      <c r="EA10" s="188">
        <v>-109</v>
      </c>
      <c r="EB10" s="188">
        <v>0</v>
      </c>
      <c r="ED10" s="188">
        <v>5920</v>
      </c>
      <c r="EE10" s="188">
        <v>0</v>
      </c>
      <c r="EF10" s="188">
        <v>6197</v>
      </c>
      <c r="EG10" s="188">
        <v>2210</v>
      </c>
      <c r="EH10" s="188">
        <v>2822</v>
      </c>
      <c r="EI10" s="188">
        <v>7538</v>
      </c>
      <c r="EJ10" s="188">
        <v>3519</v>
      </c>
      <c r="EK10" s="188">
        <v>-672</v>
      </c>
      <c r="EL10" s="188">
        <v>-80</v>
      </c>
      <c r="EM10" s="188">
        <v>23</v>
      </c>
      <c r="EO10" s="188">
        <v>7107</v>
      </c>
      <c r="EP10" s="188">
        <v>0</v>
      </c>
      <c r="EQ10" s="188">
        <v>1339</v>
      </c>
      <c r="ER10" s="188">
        <v>1158</v>
      </c>
      <c r="ES10" s="188">
        <v>8170</v>
      </c>
      <c r="ET10" s="188">
        <v>8621</v>
      </c>
      <c r="EU10" s="188">
        <v>4449</v>
      </c>
      <c r="EV10" s="188">
        <v>-2557</v>
      </c>
      <c r="EW10" s="188">
        <v>-90</v>
      </c>
      <c r="EX10" s="188">
        <v>24</v>
      </c>
      <c r="EZ10" s="188">
        <v>7071</v>
      </c>
      <c r="FA10" s="188">
        <v>0</v>
      </c>
      <c r="FB10" s="188">
        <v>2911</v>
      </c>
      <c r="FC10" s="188">
        <v>1681</v>
      </c>
      <c r="FD10" s="188">
        <v>3024</v>
      </c>
      <c r="FE10" s="188">
        <v>8904</v>
      </c>
      <c r="FF10" s="188">
        <v>5547</v>
      </c>
      <c r="FG10" s="188">
        <v>-845</v>
      </c>
      <c r="FH10" s="188">
        <v>0</v>
      </c>
      <c r="FI10" s="188">
        <v>0</v>
      </c>
      <c r="FK10" s="188">
        <v>7105</v>
      </c>
      <c r="FL10" s="188">
        <v>0</v>
      </c>
      <c r="FM10" s="188">
        <v>8715</v>
      </c>
      <c r="FN10" s="188">
        <v>2789</v>
      </c>
      <c r="FO10" s="188">
        <v>4121</v>
      </c>
      <c r="FP10" s="188">
        <v>3463</v>
      </c>
      <c r="FQ10" s="188">
        <v>3649</v>
      </c>
      <c r="FR10" s="188">
        <v>-1383</v>
      </c>
      <c r="FS10" s="188">
        <v>-72</v>
      </c>
      <c r="FT10" s="188">
        <v>69</v>
      </c>
      <c r="FV10" s="188">
        <v>6073</v>
      </c>
      <c r="FW10" s="188">
        <v>0</v>
      </c>
      <c r="FX10" s="188">
        <v>3637</v>
      </c>
      <c r="FY10" s="188">
        <v>1460</v>
      </c>
      <c r="FZ10" s="188">
        <v>212</v>
      </c>
      <c r="GA10" s="188">
        <v>10293</v>
      </c>
      <c r="GB10" s="188">
        <v>4928</v>
      </c>
      <c r="GC10" s="188">
        <v>-693</v>
      </c>
      <c r="GD10" s="188">
        <v>0</v>
      </c>
      <c r="GE10" s="188">
        <v>0</v>
      </c>
      <c r="GG10" s="188">
        <v>7099</v>
      </c>
      <c r="GH10" s="188">
        <v>0</v>
      </c>
      <c r="GI10" s="188">
        <v>5262</v>
      </c>
      <c r="GJ10" s="188">
        <v>1497</v>
      </c>
      <c r="GK10" s="188">
        <v>235</v>
      </c>
      <c r="GL10" s="188">
        <v>10410</v>
      </c>
      <c r="GM10" s="188">
        <v>3685</v>
      </c>
      <c r="GN10" s="188">
        <v>-204</v>
      </c>
      <c r="GO10" s="188">
        <v>-100</v>
      </c>
      <c r="GP10" s="188">
        <v>59</v>
      </c>
      <c r="GR10" s="188">
        <v>5906</v>
      </c>
      <c r="GS10" s="188">
        <v>0</v>
      </c>
      <c r="GT10" s="188">
        <v>6312</v>
      </c>
      <c r="GU10" s="188">
        <v>1668</v>
      </c>
      <c r="GV10" s="188">
        <v>1805</v>
      </c>
      <c r="GW10" s="188">
        <v>7841</v>
      </c>
      <c r="GX10" s="188">
        <v>3611</v>
      </c>
      <c r="GY10" s="188">
        <v>-243</v>
      </c>
      <c r="GZ10" s="188">
        <v>-80</v>
      </c>
      <c r="HA10" s="188">
        <v>20</v>
      </c>
      <c r="HC10" s="188">
        <v>5957</v>
      </c>
      <c r="HD10" s="188">
        <v>0</v>
      </c>
      <c r="HE10" s="188">
        <v>2873</v>
      </c>
      <c r="HF10" s="188">
        <v>1659</v>
      </c>
      <c r="HG10" s="188">
        <v>6188</v>
      </c>
      <c r="HH10" s="188">
        <v>4417</v>
      </c>
      <c r="HI10" s="188">
        <v>3671</v>
      </c>
      <c r="HJ10" s="188">
        <v>2927</v>
      </c>
      <c r="HK10" s="188">
        <v>-100</v>
      </c>
      <c r="HL10" s="188">
        <v>119</v>
      </c>
      <c r="HN10" s="188">
        <v>6052</v>
      </c>
      <c r="HO10" s="188">
        <v>0</v>
      </c>
      <c r="HP10" s="188">
        <v>3076</v>
      </c>
      <c r="HQ10" s="188">
        <v>764</v>
      </c>
      <c r="HR10" s="188">
        <v>1030</v>
      </c>
      <c r="HS10" s="188">
        <v>13229</v>
      </c>
      <c r="HT10" s="188">
        <v>5336</v>
      </c>
      <c r="HU10" s="188">
        <v>-1548</v>
      </c>
      <c r="HV10" s="188">
        <v>0</v>
      </c>
      <c r="HW10" s="188">
        <v>0</v>
      </c>
      <c r="HY10" s="188">
        <v>6031</v>
      </c>
      <c r="HZ10" s="188">
        <v>0</v>
      </c>
      <c r="IA10" s="188">
        <v>3982</v>
      </c>
      <c r="IB10" s="188">
        <v>1536</v>
      </c>
      <c r="IC10" s="188">
        <v>5403</v>
      </c>
      <c r="ID10" s="188">
        <v>4388</v>
      </c>
      <c r="IE10" s="188">
        <v>3675</v>
      </c>
      <c r="IF10" s="188">
        <v>3389</v>
      </c>
      <c r="IG10" s="188">
        <v>-80</v>
      </c>
      <c r="IH10" s="188">
        <v>23</v>
      </c>
      <c r="IJ10" s="188">
        <v>6096</v>
      </c>
      <c r="IK10" s="188">
        <v>0</v>
      </c>
      <c r="IL10" s="188">
        <v>8611</v>
      </c>
      <c r="IM10" s="188">
        <v>2919</v>
      </c>
      <c r="IN10" s="188">
        <v>1915</v>
      </c>
      <c r="IO10" s="188">
        <v>4716</v>
      </c>
      <c r="IP10" s="188">
        <v>3809</v>
      </c>
      <c r="IQ10" s="188">
        <v>833</v>
      </c>
      <c r="IR10" s="188">
        <v>-100</v>
      </c>
      <c r="IS10" s="188">
        <v>81</v>
      </c>
      <c r="IU10" s="188">
        <v>6079</v>
      </c>
      <c r="IV10" s="188">
        <v>0</v>
      </c>
      <c r="IW10" s="188">
        <v>4418</v>
      </c>
      <c r="IX10" s="188">
        <v>1592</v>
      </c>
      <c r="IY10" s="188">
        <v>3014</v>
      </c>
      <c r="IZ10" s="188">
        <v>7640</v>
      </c>
      <c r="JA10" s="188">
        <v>5070</v>
      </c>
      <c r="JB10" s="188">
        <v>122</v>
      </c>
      <c r="JC10" s="188">
        <v>-90</v>
      </c>
      <c r="JD10" s="188">
        <v>12</v>
      </c>
      <c r="JF10" s="188">
        <v>6825</v>
      </c>
      <c r="JG10" s="188">
        <v>0</v>
      </c>
      <c r="JH10" s="188">
        <v>8215</v>
      </c>
      <c r="JI10" s="188">
        <v>5122</v>
      </c>
      <c r="JJ10" s="188">
        <v>2316</v>
      </c>
      <c r="JK10" s="188">
        <v>4366</v>
      </c>
      <c r="JL10" s="188">
        <v>3645</v>
      </c>
      <c r="JM10" s="188">
        <v>-391</v>
      </c>
      <c r="JN10" s="188">
        <v>-244</v>
      </c>
      <c r="JO10" s="188">
        <v>691</v>
      </c>
      <c r="JQ10" s="188">
        <v>7097</v>
      </c>
      <c r="JR10" s="188">
        <v>0</v>
      </c>
      <c r="JS10" s="188">
        <v>7870</v>
      </c>
      <c r="JT10" s="188">
        <v>1569</v>
      </c>
      <c r="JU10" s="188">
        <v>1303</v>
      </c>
      <c r="JV10" s="188">
        <v>8658</v>
      </c>
      <c r="JW10" s="188">
        <v>3743</v>
      </c>
      <c r="JX10" s="188">
        <v>-822</v>
      </c>
      <c r="JY10" s="188">
        <v>-100</v>
      </c>
      <c r="JZ10" s="188">
        <v>69</v>
      </c>
      <c r="KB10" s="188">
        <v>6089</v>
      </c>
      <c r="KC10" s="188">
        <v>0</v>
      </c>
      <c r="KD10" s="188">
        <v>3521</v>
      </c>
      <c r="KE10" s="188">
        <v>1637</v>
      </c>
      <c r="KF10" s="188">
        <v>4047</v>
      </c>
      <c r="KG10" s="188">
        <v>7770</v>
      </c>
      <c r="KH10" s="188">
        <v>5072</v>
      </c>
      <c r="KI10" s="188">
        <v>-367</v>
      </c>
      <c r="KJ10" s="188">
        <v>-91</v>
      </c>
      <c r="KK10" s="188">
        <v>40</v>
      </c>
      <c r="KM10" s="188">
        <v>6072</v>
      </c>
      <c r="KN10" s="188">
        <v>0</v>
      </c>
      <c r="KO10" s="188">
        <v>3313</v>
      </c>
      <c r="KP10" s="188">
        <v>1847</v>
      </c>
      <c r="KQ10" s="188">
        <v>4019</v>
      </c>
      <c r="KR10" s="188">
        <v>8315</v>
      </c>
      <c r="KS10" s="188">
        <v>5336</v>
      </c>
      <c r="KT10" s="188">
        <v>-608</v>
      </c>
      <c r="KU10" s="188">
        <v>0</v>
      </c>
      <c r="KV10" s="188">
        <v>0</v>
      </c>
      <c r="KX10" s="188">
        <v>6852</v>
      </c>
      <c r="KY10" s="188">
        <v>0</v>
      </c>
      <c r="KZ10" s="188">
        <v>6638</v>
      </c>
      <c r="LA10" s="188">
        <v>1915</v>
      </c>
      <c r="LB10" s="188">
        <v>2572</v>
      </c>
      <c r="LC10" s="188">
        <v>6841</v>
      </c>
      <c r="LD10" s="188">
        <v>5656</v>
      </c>
      <c r="LE10" s="188">
        <v>-1926</v>
      </c>
      <c r="LF10" s="188">
        <v>0</v>
      </c>
      <c r="LG10" s="188">
        <v>0</v>
      </c>
      <c r="LI10" s="188">
        <v>5053</v>
      </c>
      <c r="LJ10" s="188">
        <v>0</v>
      </c>
      <c r="LK10" s="188">
        <v>4438</v>
      </c>
      <c r="LL10" s="188">
        <v>1789</v>
      </c>
      <c r="LM10" s="188">
        <v>1003</v>
      </c>
      <c r="LN10" s="188">
        <v>11661</v>
      </c>
      <c r="LO10" s="188">
        <v>4579</v>
      </c>
      <c r="LP10" s="188">
        <v>-560</v>
      </c>
      <c r="LQ10" s="188">
        <v>-100</v>
      </c>
      <c r="LR10" s="188">
        <v>18</v>
      </c>
      <c r="LT10" s="188">
        <v>6863</v>
      </c>
      <c r="LU10" s="188">
        <v>0</v>
      </c>
      <c r="LV10" s="188">
        <v>1076</v>
      </c>
      <c r="LW10" s="188">
        <v>1207</v>
      </c>
      <c r="LX10" s="188">
        <v>1489</v>
      </c>
      <c r="LY10" s="188">
        <v>13408</v>
      </c>
      <c r="LZ10" s="188">
        <v>4860</v>
      </c>
      <c r="MA10" s="188">
        <v>-918</v>
      </c>
      <c r="MB10" s="188">
        <v>-90</v>
      </c>
      <c r="MC10" s="188">
        <v>13</v>
      </c>
    </row>
    <row r="11" spans="2:341">
      <c r="B11" s="208">
        <f t="shared" si="0"/>
        <v>6340.7666666666664</v>
      </c>
      <c r="C11" s="208">
        <f t="shared" si="1"/>
        <v>0</v>
      </c>
      <c r="D11" s="208">
        <f t="shared" si="2"/>
        <v>5538.3</v>
      </c>
      <c r="E11" s="208">
        <f t="shared" si="3"/>
        <v>2138.3666666666668</v>
      </c>
      <c r="F11" s="208">
        <f t="shared" si="4"/>
        <v>2466.6</v>
      </c>
      <c r="G11" s="208">
        <f t="shared" si="5"/>
        <v>7120.1333333333332</v>
      </c>
      <c r="H11" s="208">
        <f t="shared" si="6"/>
        <v>4374.0333333333338</v>
      </c>
      <c r="I11" s="208">
        <f t="shared" si="7"/>
        <v>-437.6</v>
      </c>
      <c r="J11" s="208">
        <f t="shared" si="8"/>
        <v>-76.666666666666671</v>
      </c>
      <c r="K11" s="208">
        <f t="shared" si="9"/>
        <v>95.3</v>
      </c>
      <c r="M11" s="188">
        <v>5995</v>
      </c>
      <c r="N11" s="188">
        <v>0</v>
      </c>
      <c r="O11" s="188">
        <v>8797</v>
      </c>
      <c r="P11" s="188">
        <v>2240</v>
      </c>
      <c r="Q11" s="188">
        <v>2812</v>
      </c>
      <c r="R11" s="188">
        <v>6259</v>
      </c>
      <c r="S11" s="188">
        <v>3492</v>
      </c>
      <c r="T11" s="188">
        <v>-767</v>
      </c>
      <c r="U11" s="188">
        <v>-175</v>
      </c>
      <c r="V11" s="188">
        <v>1276</v>
      </c>
      <c r="X11" s="188">
        <v>5058</v>
      </c>
      <c r="Y11" s="188">
        <v>0</v>
      </c>
      <c r="Z11" s="188">
        <v>4308</v>
      </c>
      <c r="AA11" s="188">
        <v>1987</v>
      </c>
      <c r="AB11" s="188">
        <v>1191</v>
      </c>
      <c r="AC11" s="188">
        <v>8181</v>
      </c>
      <c r="AD11" s="188">
        <v>4422</v>
      </c>
      <c r="AE11" s="188">
        <v>317</v>
      </c>
      <c r="AF11" s="188">
        <v>-73</v>
      </c>
      <c r="AG11" s="188">
        <v>34</v>
      </c>
      <c r="AI11" s="188">
        <v>6355</v>
      </c>
      <c r="AJ11" s="188">
        <v>0</v>
      </c>
      <c r="AK11" s="188">
        <v>980</v>
      </c>
      <c r="AL11" s="188">
        <v>1358</v>
      </c>
      <c r="AM11" s="188">
        <v>5490</v>
      </c>
      <c r="AN11" s="188">
        <v>6547</v>
      </c>
      <c r="AO11" s="188">
        <v>4711</v>
      </c>
      <c r="AP11" s="188">
        <v>212</v>
      </c>
      <c r="AQ11" s="188">
        <v>-100</v>
      </c>
      <c r="AR11" s="188">
        <v>74</v>
      </c>
      <c r="AT11" s="188">
        <v>4067</v>
      </c>
      <c r="AU11" s="188">
        <v>0</v>
      </c>
      <c r="AV11" s="188">
        <v>8222</v>
      </c>
      <c r="AW11" s="188">
        <v>3582</v>
      </c>
      <c r="AX11" s="188">
        <v>2646</v>
      </c>
      <c r="AY11" s="188">
        <v>5495</v>
      </c>
      <c r="AZ11" s="188">
        <v>4624</v>
      </c>
      <c r="BA11" s="188">
        <v>-938</v>
      </c>
      <c r="BB11" s="188">
        <v>-63</v>
      </c>
      <c r="BC11" s="188">
        <v>14</v>
      </c>
      <c r="BE11" s="188">
        <v>7105</v>
      </c>
      <c r="BF11" s="188">
        <v>0</v>
      </c>
      <c r="BG11" s="188">
        <v>8437</v>
      </c>
      <c r="BH11" s="188">
        <v>4511</v>
      </c>
      <c r="BI11" s="188">
        <v>3415</v>
      </c>
      <c r="BJ11" s="188">
        <v>1071</v>
      </c>
      <c r="BK11" s="188">
        <v>3640</v>
      </c>
      <c r="BL11" s="188">
        <v>-967</v>
      </c>
      <c r="BM11" s="188">
        <v>-100</v>
      </c>
      <c r="BN11" s="188">
        <v>52</v>
      </c>
      <c r="BP11" s="188">
        <v>6069</v>
      </c>
      <c r="BQ11" s="188">
        <v>0</v>
      </c>
      <c r="BR11" s="188">
        <v>6521</v>
      </c>
      <c r="BS11" s="188">
        <v>4465</v>
      </c>
      <c r="BT11" s="188">
        <v>1497</v>
      </c>
      <c r="BU11" s="188">
        <v>2696</v>
      </c>
      <c r="BV11" s="188">
        <v>5024</v>
      </c>
      <c r="BW11" s="188">
        <v>-367</v>
      </c>
      <c r="BX11" s="188">
        <v>0</v>
      </c>
      <c r="BY11" s="188">
        <v>0</v>
      </c>
      <c r="CA11" s="188">
        <v>7110</v>
      </c>
      <c r="CB11" s="188">
        <v>0</v>
      </c>
      <c r="CC11" s="188">
        <v>8767</v>
      </c>
      <c r="CD11" s="188">
        <v>2327</v>
      </c>
      <c r="CE11" s="188">
        <v>954</v>
      </c>
      <c r="CF11" s="188">
        <v>5097</v>
      </c>
      <c r="CG11" s="188">
        <v>3748</v>
      </c>
      <c r="CH11" s="188">
        <v>-630</v>
      </c>
      <c r="CI11" s="188">
        <v>-100</v>
      </c>
      <c r="CJ11" s="188">
        <v>54</v>
      </c>
      <c r="CL11" s="188">
        <v>7110</v>
      </c>
      <c r="CM11" s="188">
        <v>0</v>
      </c>
      <c r="CN11" s="188">
        <v>8767</v>
      </c>
      <c r="CO11" s="188">
        <v>2327</v>
      </c>
      <c r="CP11" s="188">
        <v>954</v>
      </c>
      <c r="CQ11" s="188">
        <v>5097</v>
      </c>
      <c r="CR11" s="188">
        <v>3748</v>
      </c>
      <c r="CS11" s="188">
        <v>-630</v>
      </c>
      <c r="CT11" s="188">
        <v>-100</v>
      </c>
      <c r="CU11" s="188">
        <v>54</v>
      </c>
      <c r="CV11" s="190"/>
      <c r="CW11" s="188">
        <v>6067</v>
      </c>
      <c r="CX11" s="188">
        <v>0</v>
      </c>
      <c r="CY11" s="188">
        <v>5811</v>
      </c>
      <c r="CZ11" s="188">
        <v>2459</v>
      </c>
      <c r="DA11" s="188">
        <v>-19</v>
      </c>
      <c r="DB11" s="188">
        <v>9357</v>
      </c>
      <c r="DC11" s="188">
        <v>5193</v>
      </c>
      <c r="DD11" s="188">
        <v>-937</v>
      </c>
      <c r="DE11" s="188">
        <v>0</v>
      </c>
      <c r="DF11" s="188">
        <v>0</v>
      </c>
      <c r="DH11" s="188">
        <v>6937</v>
      </c>
      <c r="DI11" s="188">
        <v>0</v>
      </c>
      <c r="DJ11" s="188">
        <v>8338</v>
      </c>
      <c r="DK11" s="188">
        <v>2489</v>
      </c>
      <c r="DL11" s="188">
        <v>3458</v>
      </c>
      <c r="DM11" s="188">
        <v>5186</v>
      </c>
      <c r="DN11" s="188">
        <v>3697</v>
      </c>
      <c r="DO11" s="188">
        <v>-1501</v>
      </c>
      <c r="DP11" s="188">
        <v>-66</v>
      </c>
      <c r="DQ11" s="188">
        <v>60</v>
      </c>
      <c r="DS11" s="188">
        <v>7005</v>
      </c>
      <c r="DT11" s="188">
        <v>0</v>
      </c>
      <c r="DU11" s="188">
        <v>6562</v>
      </c>
      <c r="DV11" s="188">
        <v>2429</v>
      </c>
      <c r="DW11" s="188">
        <v>1997</v>
      </c>
      <c r="DX11" s="188">
        <v>6278</v>
      </c>
      <c r="DY11" s="188">
        <v>5106</v>
      </c>
      <c r="DZ11" s="188">
        <v>-1059</v>
      </c>
      <c r="EA11" s="188">
        <v>-109</v>
      </c>
      <c r="EB11" s="188">
        <v>0</v>
      </c>
      <c r="ED11" s="188">
        <v>5921</v>
      </c>
      <c r="EE11" s="188">
        <v>0</v>
      </c>
      <c r="EF11" s="188">
        <v>6081</v>
      </c>
      <c r="EG11" s="188">
        <v>1868</v>
      </c>
      <c r="EH11" s="188">
        <v>2491</v>
      </c>
      <c r="EI11" s="188">
        <v>7528</v>
      </c>
      <c r="EJ11" s="188">
        <v>3519</v>
      </c>
      <c r="EK11" s="188">
        <v>-673</v>
      </c>
      <c r="EL11" s="188">
        <v>-80</v>
      </c>
      <c r="EM11" s="188">
        <v>23</v>
      </c>
      <c r="EO11" s="188">
        <v>7109</v>
      </c>
      <c r="EP11" s="188">
        <v>0</v>
      </c>
      <c r="EQ11" s="188">
        <v>1299</v>
      </c>
      <c r="ER11" s="188">
        <v>997</v>
      </c>
      <c r="ES11" s="188">
        <v>7675</v>
      </c>
      <c r="ET11" s="188">
        <v>8710</v>
      </c>
      <c r="EU11" s="188">
        <v>4449</v>
      </c>
      <c r="EV11" s="188">
        <v>-2578</v>
      </c>
      <c r="EW11" s="188">
        <v>-90</v>
      </c>
      <c r="EX11" s="188">
        <v>23</v>
      </c>
      <c r="EZ11" s="188">
        <v>7072</v>
      </c>
      <c r="FA11" s="188">
        <v>0</v>
      </c>
      <c r="FB11" s="188">
        <v>2853</v>
      </c>
      <c r="FC11" s="188">
        <v>1307</v>
      </c>
      <c r="FD11" s="188">
        <v>2650</v>
      </c>
      <c r="FE11" s="188">
        <v>8898</v>
      </c>
      <c r="FF11" s="188">
        <v>5548</v>
      </c>
      <c r="FG11" s="188">
        <v>-764</v>
      </c>
      <c r="FH11" s="188">
        <v>0</v>
      </c>
      <c r="FI11" s="188">
        <v>0</v>
      </c>
      <c r="FK11" s="188">
        <v>7112</v>
      </c>
      <c r="FL11" s="188">
        <v>0</v>
      </c>
      <c r="FM11" s="188">
        <v>8572</v>
      </c>
      <c r="FN11" s="188">
        <v>2710</v>
      </c>
      <c r="FO11" s="188">
        <v>3881</v>
      </c>
      <c r="FP11" s="188">
        <v>3522</v>
      </c>
      <c r="FQ11" s="188">
        <v>3649</v>
      </c>
      <c r="FR11" s="188">
        <v>-1184</v>
      </c>
      <c r="FS11" s="188">
        <v>-72</v>
      </c>
      <c r="FT11" s="188">
        <v>69</v>
      </c>
      <c r="FV11" s="188">
        <v>6071</v>
      </c>
      <c r="FW11" s="188">
        <v>0</v>
      </c>
      <c r="FX11" s="188">
        <v>3583</v>
      </c>
      <c r="FY11" s="188">
        <v>1437</v>
      </c>
      <c r="FZ11" s="188">
        <v>-257</v>
      </c>
      <c r="GA11" s="188">
        <v>10313</v>
      </c>
      <c r="GB11" s="188">
        <v>4929</v>
      </c>
      <c r="GC11" s="188">
        <v>-520</v>
      </c>
      <c r="GD11" s="188">
        <v>0</v>
      </c>
      <c r="GE11" s="188">
        <v>0</v>
      </c>
      <c r="GG11" s="188">
        <v>7105</v>
      </c>
      <c r="GH11" s="188">
        <v>0</v>
      </c>
      <c r="GI11" s="188">
        <v>5293</v>
      </c>
      <c r="GJ11" s="188">
        <v>1584</v>
      </c>
      <c r="GK11" s="188">
        <v>98</v>
      </c>
      <c r="GL11" s="188">
        <v>10171</v>
      </c>
      <c r="GM11" s="188">
        <v>3685</v>
      </c>
      <c r="GN11" s="188">
        <v>-246</v>
      </c>
      <c r="GO11" s="188">
        <v>-100</v>
      </c>
      <c r="GP11" s="188">
        <v>59</v>
      </c>
      <c r="GR11" s="188">
        <v>5909</v>
      </c>
      <c r="GS11" s="188">
        <v>0</v>
      </c>
      <c r="GT11" s="188">
        <v>6047</v>
      </c>
      <c r="GU11" s="188">
        <v>1500</v>
      </c>
      <c r="GV11" s="188">
        <v>1599</v>
      </c>
      <c r="GW11" s="188">
        <v>7988</v>
      </c>
      <c r="GX11" s="188">
        <v>3611</v>
      </c>
      <c r="GY11" s="188">
        <v>-125</v>
      </c>
      <c r="GZ11" s="188">
        <v>-80</v>
      </c>
      <c r="HA11" s="188">
        <v>20</v>
      </c>
      <c r="HC11" s="188">
        <v>5957</v>
      </c>
      <c r="HD11" s="188">
        <v>0</v>
      </c>
      <c r="HE11" s="188">
        <v>2784</v>
      </c>
      <c r="HF11" s="188">
        <v>1639</v>
      </c>
      <c r="HG11" s="188">
        <v>5846</v>
      </c>
      <c r="HH11" s="188">
        <v>4338</v>
      </c>
      <c r="HI11" s="188">
        <v>3671</v>
      </c>
      <c r="HJ11" s="188">
        <v>2976</v>
      </c>
      <c r="HK11" s="188">
        <v>-100</v>
      </c>
      <c r="HL11" s="188">
        <v>114</v>
      </c>
      <c r="HN11" s="188">
        <v>6052</v>
      </c>
      <c r="HO11" s="188">
        <v>0</v>
      </c>
      <c r="HP11" s="188">
        <v>2960</v>
      </c>
      <c r="HQ11" s="188">
        <v>744</v>
      </c>
      <c r="HR11" s="188">
        <v>608</v>
      </c>
      <c r="HS11" s="188">
        <v>13227</v>
      </c>
      <c r="HT11" s="188">
        <v>5336</v>
      </c>
      <c r="HU11" s="188">
        <v>-1499</v>
      </c>
      <c r="HV11" s="188">
        <v>0</v>
      </c>
      <c r="HW11" s="188">
        <v>0</v>
      </c>
      <c r="HY11" s="188">
        <v>6039</v>
      </c>
      <c r="HZ11" s="188">
        <v>0</v>
      </c>
      <c r="IA11" s="188">
        <v>3907</v>
      </c>
      <c r="IB11" s="188">
        <v>1454</v>
      </c>
      <c r="IC11" s="188">
        <v>5379</v>
      </c>
      <c r="ID11" s="188">
        <v>4343</v>
      </c>
      <c r="IE11" s="188">
        <v>3675</v>
      </c>
      <c r="IF11" s="188">
        <v>3144</v>
      </c>
      <c r="IG11" s="188">
        <v>-80</v>
      </c>
      <c r="IH11" s="188">
        <v>23</v>
      </c>
      <c r="IJ11" s="188">
        <v>6097</v>
      </c>
      <c r="IK11" s="188">
        <v>0</v>
      </c>
      <c r="IL11" s="188">
        <v>8377</v>
      </c>
      <c r="IM11" s="188">
        <v>2966</v>
      </c>
      <c r="IN11" s="188">
        <v>1745</v>
      </c>
      <c r="IO11" s="188">
        <v>4838</v>
      </c>
      <c r="IP11" s="188">
        <v>3809</v>
      </c>
      <c r="IQ11" s="188">
        <v>786</v>
      </c>
      <c r="IR11" s="188">
        <v>-100</v>
      </c>
      <c r="IS11" s="188">
        <v>80</v>
      </c>
      <c r="IU11" s="188">
        <v>6082</v>
      </c>
      <c r="IV11" s="188">
        <v>0</v>
      </c>
      <c r="IW11" s="188">
        <v>4242</v>
      </c>
      <c r="IX11" s="188">
        <v>1503</v>
      </c>
      <c r="IY11" s="188">
        <v>2728</v>
      </c>
      <c r="IZ11" s="188">
        <v>7625</v>
      </c>
      <c r="JA11" s="188">
        <v>5070</v>
      </c>
      <c r="JB11" s="188">
        <v>184</v>
      </c>
      <c r="JC11" s="188">
        <v>-90</v>
      </c>
      <c r="JD11" s="188">
        <v>12</v>
      </c>
      <c r="JF11" s="188">
        <v>6820</v>
      </c>
      <c r="JG11" s="188">
        <v>0</v>
      </c>
      <c r="JH11" s="188">
        <v>8219</v>
      </c>
      <c r="JI11" s="188">
        <v>4900</v>
      </c>
      <c r="JJ11" s="188">
        <v>2338</v>
      </c>
      <c r="JK11" s="188">
        <v>4302</v>
      </c>
      <c r="JL11" s="188">
        <v>3645</v>
      </c>
      <c r="JM11" s="188">
        <v>-211</v>
      </c>
      <c r="JN11" s="188">
        <v>-244</v>
      </c>
      <c r="JO11" s="188">
        <v>686</v>
      </c>
      <c r="JQ11" s="188">
        <v>7099</v>
      </c>
      <c r="JR11" s="188">
        <v>0</v>
      </c>
      <c r="JS11" s="188">
        <v>7819</v>
      </c>
      <c r="JT11" s="188">
        <v>1452</v>
      </c>
      <c r="JU11" s="188">
        <v>1143</v>
      </c>
      <c r="JV11" s="188">
        <v>8748</v>
      </c>
      <c r="JW11" s="188">
        <v>3743</v>
      </c>
      <c r="JX11" s="188">
        <v>-1065</v>
      </c>
      <c r="JY11" s="188">
        <v>-100</v>
      </c>
      <c r="JZ11" s="188">
        <v>69</v>
      </c>
      <c r="KB11" s="188">
        <v>6085</v>
      </c>
      <c r="KC11" s="188">
        <v>0</v>
      </c>
      <c r="KD11" s="188">
        <v>3483</v>
      </c>
      <c r="KE11" s="188">
        <v>1554</v>
      </c>
      <c r="KF11" s="188">
        <v>3735</v>
      </c>
      <c r="KG11" s="188">
        <v>7846</v>
      </c>
      <c r="KH11" s="188">
        <v>5072</v>
      </c>
      <c r="KI11" s="188">
        <v>-313</v>
      </c>
      <c r="KJ11" s="188">
        <v>-90</v>
      </c>
      <c r="KK11" s="188">
        <v>39</v>
      </c>
      <c r="KM11" s="188">
        <v>6075</v>
      </c>
      <c r="KN11" s="188">
        <v>0</v>
      </c>
      <c r="KO11" s="188">
        <v>3309</v>
      </c>
      <c r="KP11" s="188">
        <v>1696</v>
      </c>
      <c r="KQ11" s="188">
        <v>3760</v>
      </c>
      <c r="KR11" s="188">
        <v>8305</v>
      </c>
      <c r="KS11" s="188">
        <v>5336</v>
      </c>
      <c r="KT11" s="188">
        <v>-534</v>
      </c>
      <c r="KU11" s="188">
        <v>0</v>
      </c>
      <c r="KV11" s="188">
        <v>0</v>
      </c>
      <c r="KX11" s="188">
        <v>6857</v>
      </c>
      <c r="KY11" s="188">
        <v>0</v>
      </c>
      <c r="KZ11" s="188">
        <v>6442</v>
      </c>
      <c r="LA11" s="188">
        <v>1866</v>
      </c>
      <c r="LB11" s="188">
        <v>2228</v>
      </c>
      <c r="LC11" s="188">
        <v>6724</v>
      </c>
      <c r="LD11" s="188">
        <v>5630</v>
      </c>
      <c r="LE11" s="188">
        <v>-1743</v>
      </c>
      <c r="LF11" s="188">
        <v>0</v>
      </c>
      <c r="LG11" s="188">
        <v>0</v>
      </c>
      <c r="LI11" s="188">
        <v>5055</v>
      </c>
      <c r="LJ11" s="188">
        <v>0</v>
      </c>
      <c r="LK11" s="188">
        <v>4264</v>
      </c>
      <c r="LL11" s="188">
        <v>1659</v>
      </c>
      <c r="LM11" s="188">
        <v>635</v>
      </c>
      <c r="LN11" s="188">
        <v>11601</v>
      </c>
      <c r="LO11" s="188">
        <v>4579</v>
      </c>
      <c r="LP11" s="188">
        <v>-472</v>
      </c>
      <c r="LQ11" s="188">
        <v>-98</v>
      </c>
      <c r="LR11" s="188">
        <v>11</v>
      </c>
      <c r="LT11" s="188">
        <v>6828</v>
      </c>
      <c r="LU11" s="188">
        <v>0</v>
      </c>
      <c r="LV11" s="188">
        <v>1105</v>
      </c>
      <c r="LW11" s="188">
        <v>1141</v>
      </c>
      <c r="LX11" s="188">
        <v>1321</v>
      </c>
      <c r="LY11" s="188">
        <v>13313</v>
      </c>
      <c r="LZ11" s="188">
        <v>4860</v>
      </c>
      <c r="MA11" s="188">
        <v>-1024</v>
      </c>
      <c r="MB11" s="188">
        <v>-90</v>
      </c>
      <c r="MC11" s="188">
        <v>13</v>
      </c>
    </row>
    <row r="12" spans="2:341">
      <c r="B12" s="208">
        <f t="shared" si="0"/>
        <v>6339.4333333333334</v>
      </c>
      <c r="C12" s="208">
        <f t="shared" si="1"/>
        <v>0</v>
      </c>
      <c r="D12" s="208">
        <f t="shared" si="2"/>
        <v>5456.4333333333334</v>
      </c>
      <c r="E12" s="208">
        <f t="shared" si="3"/>
        <v>2081.6999999999998</v>
      </c>
      <c r="F12" s="208">
        <f t="shared" si="4"/>
        <v>2233.1</v>
      </c>
      <c r="G12" s="208">
        <f t="shared" si="5"/>
        <v>7107.2</v>
      </c>
      <c r="H12" s="208">
        <f t="shared" si="6"/>
        <v>4369.833333333333</v>
      </c>
      <c r="I12" s="208">
        <f t="shared" si="7"/>
        <v>-566.6</v>
      </c>
      <c r="J12" s="208">
        <f t="shared" si="8"/>
        <v>-70.833333333333329</v>
      </c>
      <c r="K12" s="208">
        <f t="shared" si="9"/>
        <v>94.933333333333337</v>
      </c>
      <c r="M12" s="188">
        <v>6000</v>
      </c>
      <c r="N12" s="188">
        <v>0</v>
      </c>
      <c r="O12" s="188">
        <v>8773</v>
      </c>
      <c r="P12" s="188">
        <v>2193</v>
      </c>
      <c r="Q12" s="188">
        <v>2630</v>
      </c>
      <c r="R12" s="188">
        <v>6257</v>
      </c>
      <c r="S12" s="188">
        <v>3492</v>
      </c>
      <c r="T12" s="188">
        <v>-1040</v>
      </c>
      <c r="U12" s="188">
        <v>-162</v>
      </c>
      <c r="V12" s="188">
        <v>1275</v>
      </c>
      <c r="X12" s="188">
        <v>5060</v>
      </c>
      <c r="Y12" s="188">
        <v>0</v>
      </c>
      <c r="Z12" s="188">
        <v>4324</v>
      </c>
      <c r="AA12" s="188">
        <v>2015</v>
      </c>
      <c r="AB12" s="188">
        <v>1167</v>
      </c>
      <c r="AC12" s="188">
        <v>8135</v>
      </c>
      <c r="AD12" s="188">
        <v>4422</v>
      </c>
      <c r="AE12" s="188">
        <v>-215</v>
      </c>
      <c r="AF12" s="188">
        <v>-73</v>
      </c>
      <c r="AG12" s="188">
        <v>34</v>
      </c>
      <c r="AI12" s="188">
        <v>6363</v>
      </c>
      <c r="AJ12" s="188">
        <v>0</v>
      </c>
      <c r="AK12" s="188">
        <v>944</v>
      </c>
      <c r="AL12" s="188">
        <v>1343</v>
      </c>
      <c r="AM12" s="188">
        <v>5076</v>
      </c>
      <c r="AN12" s="188">
        <v>6593</v>
      </c>
      <c r="AO12" s="188">
        <v>4711</v>
      </c>
      <c r="AP12" s="188">
        <v>0</v>
      </c>
      <c r="AQ12" s="188">
        <v>-100</v>
      </c>
      <c r="AR12" s="188">
        <v>61</v>
      </c>
      <c r="AT12" s="188">
        <v>4064</v>
      </c>
      <c r="AU12" s="188">
        <v>0</v>
      </c>
      <c r="AV12" s="188">
        <v>8005</v>
      </c>
      <c r="AW12" s="188">
        <v>3426</v>
      </c>
      <c r="AX12" s="188">
        <v>2102</v>
      </c>
      <c r="AY12" s="188">
        <v>5429</v>
      </c>
      <c r="AZ12" s="188">
        <v>4624</v>
      </c>
      <c r="BA12" s="188">
        <v>-676</v>
      </c>
      <c r="BB12" s="188">
        <v>-63</v>
      </c>
      <c r="BC12" s="188">
        <v>14</v>
      </c>
      <c r="BE12" s="188">
        <v>7098</v>
      </c>
      <c r="BF12" s="188">
        <v>0</v>
      </c>
      <c r="BG12" s="188">
        <v>8474</v>
      </c>
      <c r="BH12" s="188">
        <v>4314</v>
      </c>
      <c r="BI12" s="188">
        <v>3115</v>
      </c>
      <c r="BJ12" s="188">
        <v>1101</v>
      </c>
      <c r="BK12" s="188">
        <v>3640</v>
      </c>
      <c r="BL12" s="188">
        <v>-1207</v>
      </c>
      <c r="BM12" s="188">
        <v>-81</v>
      </c>
      <c r="BN12" s="188">
        <v>51</v>
      </c>
      <c r="BP12" s="188">
        <v>6069</v>
      </c>
      <c r="BQ12" s="188">
        <v>0</v>
      </c>
      <c r="BR12" s="188">
        <v>6416</v>
      </c>
      <c r="BS12" s="188">
        <v>4388</v>
      </c>
      <c r="BT12" s="188">
        <v>1439</v>
      </c>
      <c r="BU12" s="188">
        <v>2659</v>
      </c>
      <c r="BV12" s="188">
        <v>5010</v>
      </c>
      <c r="BW12" s="188">
        <v>-528</v>
      </c>
      <c r="BX12" s="188">
        <v>0</v>
      </c>
      <c r="BY12" s="188">
        <v>0</v>
      </c>
      <c r="CA12" s="188">
        <v>7109</v>
      </c>
      <c r="CB12" s="188">
        <v>0</v>
      </c>
      <c r="CC12" s="188">
        <v>8699</v>
      </c>
      <c r="CD12" s="188">
        <v>2204</v>
      </c>
      <c r="CE12" s="188">
        <v>867</v>
      </c>
      <c r="CF12" s="188">
        <v>4847</v>
      </c>
      <c r="CG12" s="188">
        <v>3748</v>
      </c>
      <c r="CH12" s="188">
        <v>-507</v>
      </c>
      <c r="CI12" s="188">
        <v>-81</v>
      </c>
      <c r="CJ12" s="188">
        <v>54</v>
      </c>
      <c r="CL12" s="188">
        <v>7109</v>
      </c>
      <c r="CM12" s="188">
        <v>0</v>
      </c>
      <c r="CN12" s="188">
        <v>8699</v>
      </c>
      <c r="CO12" s="188">
        <v>2204</v>
      </c>
      <c r="CP12" s="188">
        <v>867</v>
      </c>
      <c r="CQ12" s="188">
        <v>4847</v>
      </c>
      <c r="CR12" s="188">
        <v>3748</v>
      </c>
      <c r="CS12" s="188">
        <v>-507</v>
      </c>
      <c r="CT12" s="188">
        <v>-81</v>
      </c>
      <c r="CU12" s="188">
        <v>54</v>
      </c>
      <c r="CV12" s="190"/>
      <c r="CW12" s="188">
        <v>6063</v>
      </c>
      <c r="CX12" s="188">
        <v>0</v>
      </c>
      <c r="CY12" s="188">
        <v>5869</v>
      </c>
      <c r="CZ12" s="188">
        <v>2464</v>
      </c>
      <c r="DA12" s="188">
        <v>-193</v>
      </c>
      <c r="DB12" s="188">
        <v>9207</v>
      </c>
      <c r="DC12" s="188">
        <v>5180</v>
      </c>
      <c r="DD12" s="188">
        <v>-1286</v>
      </c>
      <c r="DE12" s="188">
        <v>0</v>
      </c>
      <c r="DF12" s="188">
        <v>0</v>
      </c>
      <c r="DH12" s="188">
        <v>6935</v>
      </c>
      <c r="DI12" s="188">
        <v>0</v>
      </c>
      <c r="DJ12" s="188">
        <v>8399</v>
      </c>
      <c r="DK12" s="188">
        <v>2501</v>
      </c>
      <c r="DL12" s="188">
        <v>3204</v>
      </c>
      <c r="DM12" s="188">
        <v>5193</v>
      </c>
      <c r="DN12" s="188">
        <v>3697</v>
      </c>
      <c r="DO12" s="188">
        <v>-1579</v>
      </c>
      <c r="DP12" s="188">
        <v>-62</v>
      </c>
      <c r="DQ12" s="188">
        <v>59</v>
      </c>
      <c r="DS12" s="188">
        <v>7006</v>
      </c>
      <c r="DT12" s="188">
        <v>0</v>
      </c>
      <c r="DU12" s="188">
        <v>6495</v>
      </c>
      <c r="DV12" s="188">
        <v>2287</v>
      </c>
      <c r="DW12" s="188">
        <v>1754</v>
      </c>
      <c r="DX12" s="188">
        <v>6348</v>
      </c>
      <c r="DY12" s="188">
        <v>5093</v>
      </c>
      <c r="DZ12" s="188">
        <v>-1372</v>
      </c>
      <c r="EA12" s="188">
        <v>-104</v>
      </c>
      <c r="EB12" s="188">
        <v>0</v>
      </c>
      <c r="ED12" s="188">
        <v>5924</v>
      </c>
      <c r="EE12" s="188">
        <v>0</v>
      </c>
      <c r="EF12" s="188">
        <v>5919</v>
      </c>
      <c r="EG12" s="188">
        <v>1912</v>
      </c>
      <c r="EH12" s="188">
        <v>2373</v>
      </c>
      <c r="EI12" s="188">
        <v>7541</v>
      </c>
      <c r="EJ12" s="188">
        <v>3519</v>
      </c>
      <c r="EK12" s="188">
        <v>-938</v>
      </c>
      <c r="EL12" s="188">
        <v>-71</v>
      </c>
      <c r="EM12" s="188">
        <v>23</v>
      </c>
      <c r="EO12" s="188">
        <v>7111</v>
      </c>
      <c r="EP12" s="188">
        <v>0</v>
      </c>
      <c r="EQ12" s="188">
        <v>1268</v>
      </c>
      <c r="ER12" s="188">
        <v>1021</v>
      </c>
      <c r="ES12" s="188">
        <v>7113</v>
      </c>
      <c r="ET12" s="188">
        <v>8696</v>
      </c>
      <c r="EU12" s="188">
        <v>4449</v>
      </c>
      <c r="EV12" s="188">
        <v>-2408</v>
      </c>
      <c r="EW12" s="188">
        <v>-85</v>
      </c>
      <c r="EX12" s="188">
        <v>23</v>
      </c>
      <c r="EZ12" s="188">
        <v>7066</v>
      </c>
      <c r="FA12" s="188">
        <v>0</v>
      </c>
      <c r="FB12" s="188">
        <v>2877</v>
      </c>
      <c r="FC12" s="188">
        <v>1521</v>
      </c>
      <c r="FD12" s="188">
        <v>2375</v>
      </c>
      <c r="FE12" s="188">
        <v>9008</v>
      </c>
      <c r="FF12" s="188">
        <v>5529</v>
      </c>
      <c r="FG12" s="188">
        <v>-1048</v>
      </c>
      <c r="FH12" s="188">
        <v>0</v>
      </c>
      <c r="FI12" s="188">
        <v>0</v>
      </c>
      <c r="FK12" s="188">
        <v>7111</v>
      </c>
      <c r="FL12" s="188">
        <v>0</v>
      </c>
      <c r="FM12" s="188">
        <v>8418</v>
      </c>
      <c r="FN12" s="188">
        <v>2661</v>
      </c>
      <c r="FO12" s="188">
        <v>4091</v>
      </c>
      <c r="FP12" s="188">
        <v>3569</v>
      </c>
      <c r="FQ12" s="188">
        <v>3649</v>
      </c>
      <c r="FR12" s="188">
        <v>-1694</v>
      </c>
      <c r="FS12" s="188">
        <v>-63</v>
      </c>
      <c r="FT12" s="188">
        <v>70</v>
      </c>
      <c r="FV12" s="188">
        <v>6072</v>
      </c>
      <c r="FW12" s="188">
        <v>0</v>
      </c>
      <c r="FX12" s="188">
        <v>3502</v>
      </c>
      <c r="FY12" s="188">
        <v>1614</v>
      </c>
      <c r="FZ12" s="188">
        <v>-201</v>
      </c>
      <c r="GA12" s="188">
        <v>10226</v>
      </c>
      <c r="GB12" s="188">
        <v>4929</v>
      </c>
      <c r="GC12" s="188">
        <v>-986</v>
      </c>
      <c r="GD12" s="188">
        <v>0</v>
      </c>
      <c r="GE12" s="188">
        <v>0</v>
      </c>
      <c r="GG12" s="188">
        <v>7096</v>
      </c>
      <c r="GH12" s="188">
        <v>0</v>
      </c>
      <c r="GI12" s="188">
        <v>5214</v>
      </c>
      <c r="GJ12" s="188">
        <v>1530</v>
      </c>
      <c r="GK12" s="188">
        <v>-333</v>
      </c>
      <c r="GL12" s="188">
        <v>9999</v>
      </c>
      <c r="GM12" s="188">
        <v>3685</v>
      </c>
      <c r="GN12" s="188">
        <v>-40</v>
      </c>
      <c r="GO12" s="188">
        <v>-91</v>
      </c>
      <c r="GP12" s="188">
        <v>59</v>
      </c>
      <c r="GR12" s="188">
        <v>5908</v>
      </c>
      <c r="GS12" s="188">
        <v>0</v>
      </c>
      <c r="GT12" s="188">
        <v>5640</v>
      </c>
      <c r="GU12" s="188">
        <v>1501</v>
      </c>
      <c r="GV12" s="188">
        <v>1448</v>
      </c>
      <c r="GW12" s="188">
        <v>8150</v>
      </c>
      <c r="GX12" s="188">
        <v>3611</v>
      </c>
      <c r="GY12" s="188">
        <v>-286</v>
      </c>
      <c r="GZ12" s="188">
        <v>-66</v>
      </c>
      <c r="HA12" s="188">
        <v>20</v>
      </c>
      <c r="HC12" s="188">
        <v>5967</v>
      </c>
      <c r="HD12" s="188">
        <v>0</v>
      </c>
      <c r="HE12" s="188">
        <v>2734</v>
      </c>
      <c r="HF12" s="188">
        <v>1656</v>
      </c>
      <c r="HG12" s="188">
        <v>5796</v>
      </c>
      <c r="HH12" s="188">
        <v>4353</v>
      </c>
      <c r="HI12" s="188">
        <v>3671</v>
      </c>
      <c r="HJ12" s="188">
        <v>2871</v>
      </c>
      <c r="HK12" s="188">
        <v>-90</v>
      </c>
      <c r="HL12" s="188">
        <v>114</v>
      </c>
      <c r="HN12" s="188">
        <v>6052</v>
      </c>
      <c r="HO12" s="188">
        <v>0</v>
      </c>
      <c r="HP12" s="188">
        <v>2891</v>
      </c>
      <c r="HQ12" s="188">
        <v>838</v>
      </c>
      <c r="HR12" s="188">
        <v>203</v>
      </c>
      <c r="HS12" s="188">
        <v>13267</v>
      </c>
      <c r="HT12" s="188">
        <v>5317</v>
      </c>
      <c r="HU12" s="188">
        <v>-1349</v>
      </c>
      <c r="HV12" s="188">
        <v>0</v>
      </c>
      <c r="HW12" s="188">
        <v>0</v>
      </c>
      <c r="HY12" s="188">
        <v>6030</v>
      </c>
      <c r="HZ12" s="188">
        <v>0</v>
      </c>
      <c r="IA12" s="188">
        <v>3785</v>
      </c>
      <c r="IB12" s="188">
        <v>1405</v>
      </c>
      <c r="IC12" s="188">
        <v>5022</v>
      </c>
      <c r="ID12" s="188">
        <v>4355</v>
      </c>
      <c r="IE12" s="188">
        <v>3675</v>
      </c>
      <c r="IF12" s="188">
        <v>3109</v>
      </c>
      <c r="IG12" s="188">
        <v>-80</v>
      </c>
      <c r="IH12" s="188">
        <v>23</v>
      </c>
      <c r="IJ12" s="188">
        <v>6103</v>
      </c>
      <c r="IK12" s="188">
        <v>0</v>
      </c>
      <c r="IL12" s="188">
        <v>8215</v>
      </c>
      <c r="IM12" s="188">
        <v>2565</v>
      </c>
      <c r="IN12" s="188">
        <v>1458</v>
      </c>
      <c r="IO12" s="188">
        <v>4924</v>
      </c>
      <c r="IP12" s="188">
        <v>3809</v>
      </c>
      <c r="IQ12" s="188">
        <v>871</v>
      </c>
      <c r="IR12" s="188">
        <v>-91</v>
      </c>
      <c r="IS12" s="188">
        <v>81</v>
      </c>
      <c r="IU12" s="188">
        <v>6078</v>
      </c>
      <c r="IV12" s="188">
        <v>0</v>
      </c>
      <c r="IW12" s="188">
        <v>4260</v>
      </c>
      <c r="IX12" s="188">
        <v>1490</v>
      </c>
      <c r="IY12" s="188">
        <v>2179</v>
      </c>
      <c r="IZ12" s="188">
        <v>7715</v>
      </c>
      <c r="JA12" s="188">
        <v>5070</v>
      </c>
      <c r="JB12" s="188">
        <v>16</v>
      </c>
      <c r="JC12" s="188">
        <v>-90</v>
      </c>
      <c r="JD12" s="188">
        <v>12</v>
      </c>
      <c r="JF12" s="188">
        <v>6826</v>
      </c>
      <c r="JG12" s="188">
        <v>0</v>
      </c>
      <c r="JH12" s="188">
        <v>8224</v>
      </c>
      <c r="JI12" s="188">
        <v>4511</v>
      </c>
      <c r="JJ12" s="188">
        <v>2151</v>
      </c>
      <c r="JK12" s="188">
        <v>4278</v>
      </c>
      <c r="JL12" s="188">
        <v>3645</v>
      </c>
      <c r="JM12" s="188">
        <v>-105</v>
      </c>
      <c r="JN12" s="188">
        <v>-220</v>
      </c>
      <c r="JO12" s="188">
        <v>691</v>
      </c>
      <c r="JQ12" s="188">
        <v>7094</v>
      </c>
      <c r="JR12" s="188">
        <v>0</v>
      </c>
      <c r="JS12" s="188">
        <v>7459</v>
      </c>
      <c r="JT12" s="188">
        <v>1237</v>
      </c>
      <c r="JU12" s="188">
        <v>590</v>
      </c>
      <c r="JV12" s="188">
        <v>8741</v>
      </c>
      <c r="JW12" s="188">
        <v>3743</v>
      </c>
      <c r="JX12" s="188">
        <v>-794</v>
      </c>
      <c r="JY12" s="188">
        <v>-91</v>
      </c>
      <c r="JZ12" s="188">
        <v>69</v>
      </c>
      <c r="KB12" s="188">
        <v>6087</v>
      </c>
      <c r="KC12" s="188">
        <v>0</v>
      </c>
      <c r="KD12" s="188">
        <v>3340</v>
      </c>
      <c r="KE12" s="188">
        <v>1476</v>
      </c>
      <c r="KF12" s="188">
        <v>3337</v>
      </c>
      <c r="KG12" s="188">
        <v>7901</v>
      </c>
      <c r="KH12" s="188">
        <v>5072</v>
      </c>
      <c r="KI12" s="188">
        <v>-404</v>
      </c>
      <c r="KJ12" s="188">
        <v>-90</v>
      </c>
      <c r="KK12" s="188">
        <v>35</v>
      </c>
      <c r="KM12" s="188">
        <v>6073</v>
      </c>
      <c r="KN12" s="188">
        <v>0</v>
      </c>
      <c r="KO12" s="188">
        <v>3272</v>
      </c>
      <c r="KP12" s="188">
        <v>1573</v>
      </c>
      <c r="KQ12" s="188">
        <v>3777</v>
      </c>
      <c r="KR12" s="188">
        <v>8303</v>
      </c>
      <c r="KS12" s="188">
        <v>5334</v>
      </c>
      <c r="KT12" s="188">
        <v>-1002</v>
      </c>
      <c r="KU12" s="188">
        <v>0</v>
      </c>
      <c r="KV12" s="188">
        <v>0</v>
      </c>
      <c r="KX12" s="188">
        <v>6861</v>
      </c>
      <c r="KY12" s="188">
        <v>0</v>
      </c>
      <c r="KZ12" s="188">
        <v>6350</v>
      </c>
      <c r="LA12" s="188">
        <v>1866</v>
      </c>
      <c r="LB12" s="188">
        <v>2046</v>
      </c>
      <c r="LC12" s="188">
        <v>6680</v>
      </c>
      <c r="LD12" s="188">
        <v>5584</v>
      </c>
      <c r="LE12" s="188">
        <v>-1872</v>
      </c>
      <c r="LF12" s="188">
        <v>0</v>
      </c>
      <c r="LG12" s="188">
        <v>0</v>
      </c>
      <c r="LI12" s="188">
        <v>5058</v>
      </c>
      <c r="LJ12" s="188">
        <v>0</v>
      </c>
      <c r="LK12" s="188">
        <v>4147</v>
      </c>
      <c r="LL12" s="188">
        <v>1672</v>
      </c>
      <c r="LM12" s="188">
        <v>513</v>
      </c>
      <c r="LN12" s="188">
        <v>11594</v>
      </c>
      <c r="LO12" s="188">
        <v>4579</v>
      </c>
      <c r="LP12" s="188">
        <v>-759</v>
      </c>
      <c r="LQ12" s="188">
        <v>-100</v>
      </c>
      <c r="LR12" s="188">
        <v>14</v>
      </c>
      <c r="LT12" s="188">
        <v>6790</v>
      </c>
      <c r="LU12" s="188">
        <v>0</v>
      </c>
      <c r="LV12" s="188">
        <v>1081</v>
      </c>
      <c r="LW12" s="188">
        <v>1063</v>
      </c>
      <c r="LX12" s="188">
        <v>1027</v>
      </c>
      <c r="LY12" s="188">
        <v>13300</v>
      </c>
      <c r="LZ12" s="188">
        <v>4860</v>
      </c>
      <c r="MA12" s="188">
        <v>-1263</v>
      </c>
      <c r="MB12" s="188">
        <v>-90</v>
      </c>
      <c r="MC12" s="188">
        <v>12</v>
      </c>
    </row>
    <row r="13" spans="2:341">
      <c r="B13" s="208">
        <f t="shared" si="0"/>
        <v>6337.4666666666662</v>
      </c>
      <c r="C13" s="208">
        <f t="shared" si="1"/>
        <v>0</v>
      </c>
      <c r="D13" s="208">
        <f t="shared" si="2"/>
        <v>5473.6</v>
      </c>
      <c r="E13" s="208">
        <f t="shared" si="3"/>
        <v>2141.1333333333332</v>
      </c>
      <c r="F13" s="208">
        <f t="shared" si="4"/>
        <v>2169.2666666666669</v>
      </c>
      <c r="G13" s="208">
        <f t="shared" si="5"/>
        <v>7108.9</v>
      </c>
      <c r="H13" s="208">
        <f t="shared" si="6"/>
        <v>4301.7666666666664</v>
      </c>
      <c r="I13" s="208">
        <f t="shared" si="7"/>
        <v>-878.0333333333333</v>
      </c>
      <c r="J13" s="208">
        <f t="shared" si="8"/>
        <v>-63.56666666666667</v>
      </c>
      <c r="K13" s="208">
        <f t="shared" si="9"/>
        <v>93.466666666666669</v>
      </c>
      <c r="M13" s="188">
        <v>5987</v>
      </c>
      <c r="N13" s="188">
        <v>0</v>
      </c>
      <c r="O13" s="188">
        <v>8822</v>
      </c>
      <c r="P13" s="188">
        <v>2435</v>
      </c>
      <c r="Q13" s="188">
        <v>2521</v>
      </c>
      <c r="R13" s="188">
        <v>6189</v>
      </c>
      <c r="S13" s="188">
        <v>3459</v>
      </c>
      <c r="T13" s="188">
        <v>-1259</v>
      </c>
      <c r="U13" s="188">
        <v>-151</v>
      </c>
      <c r="V13" s="188">
        <v>1267</v>
      </c>
      <c r="X13" s="188">
        <v>5051</v>
      </c>
      <c r="Y13" s="188">
        <v>0</v>
      </c>
      <c r="Z13" s="188">
        <v>4456</v>
      </c>
      <c r="AA13" s="188">
        <v>1614</v>
      </c>
      <c r="AB13" s="188">
        <v>1454</v>
      </c>
      <c r="AC13" s="188">
        <v>8166</v>
      </c>
      <c r="AD13" s="188">
        <v>4321</v>
      </c>
      <c r="AE13" s="188">
        <v>-665</v>
      </c>
      <c r="AF13" s="188">
        <v>-68</v>
      </c>
      <c r="AG13" s="188">
        <v>34</v>
      </c>
      <c r="AI13" s="188">
        <v>6361</v>
      </c>
      <c r="AJ13" s="188">
        <v>0</v>
      </c>
      <c r="AK13" s="188">
        <v>874</v>
      </c>
      <c r="AL13" s="188">
        <v>1781</v>
      </c>
      <c r="AM13" s="188">
        <v>4955</v>
      </c>
      <c r="AN13" s="188">
        <v>6775</v>
      </c>
      <c r="AO13" s="188">
        <v>4651</v>
      </c>
      <c r="AP13" s="188">
        <v>-733</v>
      </c>
      <c r="AQ13" s="188">
        <v>-100</v>
      </c>
      <c r="AR13" s="188">
        <v>53</v>
      </c>
      <c r="AT13" s="188">
        <v>4065</v>
      </c>
      <c r="AU13" s="188">
        <v>0</v>
      </c>
      <c r="AV13" s="188">
        <v>8177</v>
      </c>
      <c r="AW13" s="188">
        <v>3594</v>
      </c>
      <c r="AX13" s="188">
        <v>1831</v>
      </c>
      <c r="AY13" s="188">
        <v>5440</v>
      </c>
      <c r="AZ13" s="188">
        <v>4497</v>
      </c>
      <c r="BA13" s="188">
        <v>-767</v>
      </c>
      <c r="BB13" s="188">
        <v>-60</v>
      </c>
      <c r="BC13" s="188">
        <v>14</v>
      </c>
      <c r="BE13" s="188">
        <v>7101</v>
      </c>
      <c r="BF13" s="188">
        <v>0</v>
      </c>
      <c r="BG13" s="188">
        <v>8704</v>
      </c>
      <c r="BH13" s="188">
        <v>4171</v>
      </c>
      <c r="BI13" s="188">
        <v>2756</v>
      </c>
      <c r="BJ13" s="188">
        <v>1184</v>
      </c>
      <c r="BK13" s="188">
        <v>3606</v>
      </c>
      <c r="BL13" s="188">
        <v>-1109</v>
      </c>
      <c r="BM13" s="188">
        <v>-60</v>
      </c>
      <c r="BN13" s="188">
        <v>49</v>
      </c>
      <c r="BP13" s="188">
        <v>6066</v>
      </c>
      <c r="BQ13" s="188">
        <v>0</v>
      </c>
      <c r="BR13" s="188">
        <v>6402</v>
      </c>
      <c r="BS13" s="188">
        <v>3918</v>
      </c>
      <c r="BT13" s="188">
        <v>1678</v>
      </c>
      <c r="BU13" s="188">
        <v>2691</v>
      </c>
      <c r="BV13" s="188">
        <v>4954</v>
      </c>
      <c r="BW13" s="188">
        <v>-857</v>
      </c>
      <c r="BX13" s="188">
        <v>0</v>
      </c>
      <c r="BY13" s="188">
        <v>0</v>
      </c>
      <c r="CA13" s="188">
        <v>7110</v>
      </c>
      <c r="CB13" s="188">
        <v>0</v>
      </c>
      <c r="CC13" s="188">
        <v>8673</v>
      </c>
      <c r="CD13" s="188">
        <v>2131</v>
      </c>
      <c r="CE13" s="188">
        <v>859</v>
      </c>
      <c r="CF13" s="188">
        <v>4583</v>
      </c>
      <c r="CG13" s="188">
        <v>3703</v>
      </c>
      <c r="CH13" s="188">
        <v>-464</v>
      </c>
      <c r="CI13" s="188">
        <v>-60</v>
      </c>
      <c r="CJ13" s="188">
        <v>54</v>
      </c>
      <c r="CL13" s="188">
        <v>7110</v>
      </c>
      <c r="CM13" s="188">
        <v>0</v>
      </c>
      <c r="CN13" s="188">
        <v>8673</v>
      </c>
      <c r="CO13" s="188">
        <v>2131</v>
      </c>
      <c r="CP13" s="188">
        <v>859</v>
      </c>
      <c r="CQ13" s="188">
        <v>4583</v>
      </c>
      <c r="CR13" s="188">
        <v>3703</v>
      </c>
      <c r="CS13" s="188">
        <v>-464</v>
      </c>
      <c r="CT13" s="188">
        <v>-60</v>
      </c>
      <c r="CU13" s="188">
        <v>54</v>
      </c>
      <c r="CV13" s="190"/>
      <c r="CW13" s="188">
        <v>6063</v>
      </c>
      <c r="CX13" s="188">
        <v>0</v>
      </c>
      <c r="CY13" s="188">
        <v>5789</v>
      </c>
      <c r="CZ13" s="188">
        <v>2403</v>
      </c>
      <c r="DA13" s="188">
        <v>-383</v>
      </c>
      <c r="DB13" s="188">
        <v>9201</v>
      </c>
      <c r="DC13" s="188">
        <v>5119</v>
      </c>
      <c r="DD13" s="188">
        <v>-1327</v>
      </c>
      <c r="DE13" s="188">
        <v>0</v>
      </c>
      <c r="DF13" s="188">
        <v>0</v>
      </c>
      <c r="DH13" s="188">
        <v>6935</v>
      </c>
      <c r="DI13" s="188">
        <v>0</v>
      </c>
      <c r="DJ13" s="188">
        <v>8232</v>
      </c>
      <c r="DK13" s="188">
        <v>2868</v>
      </c>
      <c r="DL13" s="188">
        <v>2825</v>
      </c>
      <c r="DM13" s="188">
        <v>5211</v>
      </c>
      <c r="DN13" s="188">
        <v>3670</v>
      </c>
      <c r="DO13" s="188">
        <v>-1813</v>
      </c>
      <c r="DP13" s="188">
        <v>-60</v>
      </c>
      <c r="DQ13" s="188">
        <v>59</v>
      </c>
      <c r="DS13" s="188">
        <v>7016</v>
      </c>
      <c r="DT13" s="188">
        <v>0</v>
      </c>
      <c r="DU13" s="188">
        <v>6733</v>
      </c>
      <c r="DV13" s="188">
        <v>2332</v>
      </c>
      <c r="DW13" s="188">
        <v>1871</v>
      </c>
      <c r="DX13" s="188">
        <v>6280</v>
      </c>
      <c r="DY13" s="188">
        <v>5044</v>
      </c>
      <c r="DZ13" s="188">
        <v>-1927</v>
      </c>
      <c r="EA13" s="188">
        <v>-84</v>
      </c>
      <c r="EB13" s="188">
        <v>0</v>
      </c>
      <c r="ED13" s="188">
        <v>5924</v>
      </c>
      <c r="EE13" s="188">
        <v>0</v>
      </c>
      <c r="EF13" s="188">
        <v>6033</v>
      </c>
      <c r="EG13" s="188">
        <v>1969</v>
      </c>
      <c r="EH13" s="188">
        <v>2391</v>
      </c>
      <c r="EI13" s="188">
        <v>7457</v>
      </c>
      <c r="EJ13" s="188">
        <v>3448</v>
      </c>
      <c r="EK13" s="188">
        <v>-1206</v>
      </c>
      <c r="EL13" s="188">
        <v>-60</v>
      </c>
      <c r="EM13" s="188">
        <v>23</v>
      </c>
      <c r="EO13" s="188">
        <v>7107</v>
      </c>
      <c r="EP13" s="188">
        <v>0</v>
      </c>
      <c r="EQ13" s="188">
        <v>1335</v>
      </c>
      <c r="ER13" s="188">
        <v>1300</v>
      </c>
      <c r="ES13" s="188">
        <v>6610</v>
      </c>
      <c r="ET13" s="188">
        <v>8759</v>
      </c>
      <c r="EU13" s="188">
        <v>4293</v>
      </c>
      <c r="EV13" s="188">
        <v>-2753</v>
      </c>
      <c r="EW13" s="188">
        <v>-80</v>
      </c>
      <c r="EX13" s="188">
        <v>22</v>
      </c>
      <c r="EZ13" s="188">
        <v>7074</v>
      </c>
      <c r="FA13" s="188">
        <v>0</v>
      </c>
      <c r="FB13" s="188">
        <v>2851</v>
      </c>
      <c r="FC13" s="188">
        <v>2029</v>
      </c>
      <c r="FD13" s="188">
        <v>2593</v>
      </c>
      <c r="FE13" s="188">
        <v>9050</v>
      </c>
      <c r="FF13" s="188">
        <v>5465</v>
      </c>
      <c r="FG13" s="188">
        <v>-2128</v>
      </c>
      <c r="FH13" s="188">
        <v>0</v>
      </c>
      <c r="FI13" s="188">
        <v>0</v>
      </c>
      <c r="FK13" s="188">
        <v>7100</v>
      </c>
      <c r="FL13" s="188">
        <v>0</v>
      </c>
      <c r="FM13" s="188">
        <v>8450</v>
      </c>
      <c r="FN13" s="188">
        <v>2749</v>
      </c>
      <c r="FO13" s="188">
        <v>4521</v>
      </c>
      <c r="FP13" s="188">
        <v>3594</v>
      </c>
      <c r="FQ13" s="188">
        <v>3591</v>
      </c>
      <c r="FR13" s="188">
        <v>-2734</v>
      </c>
      <c r="FS13" s="188">
        <v>-60</v>
      </c>
      <c r="FT13" s="188">
        <v>69</v>
      </c>
      <c r="FV13" s="188">
        <v>6071</v>
      </c>
      <c r="FW13" s="188">
        <v>0</v>
      </c>
      <c r="FX13" s="188">
        <v>3250</v>
      </c>
      <c r="FY13" s="188">
        <v>1661</v>
      </c>
      <c r="FZ13" s="188">
        <v>-65</v>
      </c>
      <c r="GA13" s="188">
        <v>10243</v>
      </c>
      <c r="GB13" s="188">
        <v>4930</v>
      </c>
      <c r="GC13" s="188">
        <v>-1208</v>
      </c>
      <c r="GD13" s="188">
        <v>0</v>
      </c>
      <c r="GE13" s="188">
        <v>0</v>
      </c>
      <c r="GG13" s="188">
        <v>7102</v>
      </c>
      <c r="GH13" s="188">
        <v>0</v>
      </c>
      <c r="GI13" s="188">
        <v>5272</v>
      </c>
      <c r="GJ13" s="188">
        <v>1473</v>
      </c>
      <c r="GK13" s="188">
        <v>-634</v>
      </c>
      <c r="GL13" s="188">
        <v>10035</v>
      </c>
      <c r="GM13" s="188">
        <v>3663</v>
      </c>
      <c r="GN13" s="188">
        <v>-43</v>
      </c>
      <c r="GO13" s="188">
        <v>-80</v>
      </c>
      <c r="GP13" s="188">
        <v>59</v>
      </c>
      <c r="GR13" s="188">
        <v>5907</v>
      </c>
      <c r="GS13" s="188">
        <v>0</v>
      </c>
      <c r="GT13" s="188">
        <v>5550</v>
      </c>
      <c r="GU13" s="188">
        <v>1565</v>
      </c>
      <c r="GV13" s="188">
        <v>1672</v>
      </c>
      <c r="GW13" s="188">
        <v>8281</v>
      </c>
      <c r="GX13" s="188">
        <v>3477</v>
      </c>
      <c r="GY13" s="188">
        <v>-777</v>
      </c>
      <c r="GZ13" s="188">
        <v>-60</v>
      </c>
      <c r="HA13" s="188">
        <v>20</v>
      </c>
      <c r="HC13" s="188">
        <v>5969</v>
      </c>
      <c r="HD13" s="188">
        <v>0</v>
      </c>
      <c r="HE13" s="188">
        <v>2718</v>
      </c>
      <c r="HF13" s="188">
        <v>1678</v>
      </c>
      <c r="HG13" s="188">
        <v>5772</v>
      </c>
      <c r="HH13" s="188">
        <v>4338</v>
      </c>
      <c r="HI13" s="188">
        <v>3605</v>
      </c>
      <c r="HJ13" s="188">
        <v>2630</v>
      </c>
      <c r="HK13" s="188">
        <v>-70</v>
      </c>
      <c r="HL13" s="188">
        <v>114</v>
      </c>
      <c r="HN13" s="188">
        <v>6050</v>
      </c>
      <c r="HO13" s="188">
        <v>0</v>
      </c>
      <c r="HP13" s="188">
        <v>2900</v>
      </c>
      <c r="HQ13" s="188">
        <v>867</v>
      </c>
      <c r="HR13" s="188">
        <v>100</v>
      </c>
      <c r="HS13" s="188">
        <v>13188</v>
      </c>
      <c r="HT13" s="188">
        <v>5241</v>
      </c>
      <c r="HU13" s="188">
        <v>-1571</v>
      </c>
      <c r="HV13" s="188">
        <v>0</v>
      </c>
      <c r="HW13" s="188">
        <v>0</v>
      </c>
      <c r="HY13" s="188">
        <v>6033</v>
      </c>
      <c r="HZ13" s="188">
        <v>0</v>
      </c>
      <c r="IA13" s="188">
        <v>3572</v>
      </c>
      <c r="IB13" s="188">
        <v>1406</v>
      </c>
      <c r="IC13" s="188">
        <v>4670</v>
      </c>
      <c r="ID13" s="188">
        <v>4328</v>
      </c>
      <c r="IE13" s="188">
        <v>3592</v>
      </c>
      <c r="IF13" s="188">
        <v>3406</v>
      </c>
      <c r="IG13" s="188">
        <v>-80</v>
      </c>
      <c r="IH13" s="188">
        <v>23</v>
      </c>
      <c r="IJ13" s="188">
        <v>6098</v>
      </c>
      <c r="IK13" s="188">
        <v>0</v>
      </c>
      <c r="IL13" s="188">
        <v>8285</v>
      </c>
      <c r="IM13" s="188">
        <v>2249</v>
      </c>
      <c r="IN13" s="188">
        <v>1189</v>
      </c>
      <c r="IO13" s="188">
        <v>5033</v>
      </c>
      <c r="IP13" s="188">
        <v>3744</v>
      </c>
      <c r="IQ13" s="188">
        <v>720</v>
      </c>
      <c r="IR13" s="188">
        <v>-80</v>
      </c>
      <c r="IS13" s="188">
        <v>81</v>
      </c>
      <c r="IU13" s="188">
        <v>6073</v>
      </c>
      <c r="IV13" s="188">
        <v>0</v>
      </c>
      <c r="IW13" s="188">
        <v>4424</v>
      </c>
      <c r="IX13" s="188">
        <v>1562</v>
      </c>
      <c r="IY13" s="188">
        <v>2056</v>
      </c>
      <c r="IZ13" s="188">
        <v>7820</v>
      </c>
      <c r="JA13" s="188">
        <v>4992</v>
      </c>
      <c r="JB13" s="188">
        <v>-415</v>
      </c>
      <c r="JC13" s="188">
        <v>-90</v>
      </c>
      <c r="JD13" s="188">
        <v>12</v>
      </c>
      <c r="JF13" s="188">
        <v>6832</v>
      </c>
      <c r="JG13" s="188">
        <v>0</v>
      </c>
      <c r="JH13" s="188">
        <v>8232</v>
      </c>
      <c r="JI13" s="188">
        <v>4450</v>
      </c>
      <c r="JJ13" s="188">
        <v>1821</v>
      </c>
      <c r="JK13" s="188">
        <v>4215</v>
      </c>
      <c r="JL13" s="188">
        <v>3598</v>
      </c>
      <c r="JM13" s="188">
        <v>-211</v>
      </c>
      <c r="JN13" s="188">
        <v>-195</v>
      </c>
      <c r="JO13" s="188">
        <v>690</v>
      </c>
      <c r="JQ13" s="188">
        <v>7095</v>
      </c>
      <c r="JR13" s="188">
        <v>0</v>
      </c>
      <c r="JS13" s="188">
        <v>7324</v>
      </c>
      <c r="JT13" s="188">
        <v>1302</v>
      </c>
      <c r="JU13" s="188">
        <v>813</v>
      </c>
      <c r="JV13" s="188">
        <v>8753</v>
      </c>
      <c r="JW13" s="188">
        <v>3726</v>
      </c>
      <c r="JX13" s="188">
        <v>-1160</v>
      </c>
      <c r="JY13" s="188">
        <v>-80</v>
      </c>
      <c r="JZ13" s="188">
        <v>69</v>
      </c>
      <c r="KB13" s="188">
        <v>6087</v>
      </c>
      <c r="KC13" s="188">
        <v>0</v>
      </c>
      <c r="KD13" s="188">
        <v>3315</v>
      </c>
      <c r="KE13" s="188">
        <v>1797</v>
      </c>
      <c r="KF13" s="188">
        <v>3130</v>
      </c>
      <c r="KG13" s="188">
        <v>8055</v>
      </c>
      <c r="KH13" s="188">
        <v>4979</v>
      </c>
      <c r="KI13" s="188">
        <v>-1068</v>
      </c>
      <c r="KJ13" s="188">
        <v>-90</v>
      </c>
      <c r="KK13" s="188">
        <v>17</v>
      </c>
      <c r="KM13" s="188">
        <v>6071</v>
      </c>
      <c r="KN13" s="188">
        <v>0</v>
      </c>
      <c r="KO13" s="188">
        <v>3395</v>
      </c>
      <c r="KP13" s="188">
        <v>2021</v>
      </c>
      <c r="KQ13" s="188">
        <v>3335</v>
      </c>
      <c r="KR13" s="188">
        <v>8400</v>
      </c>
      <c r="KS13" s="188">
        <v>5264</v>
      </c>
      <c r="KT13" s="188">
        <v>-1348</v>
      </c>
      <c r="KU13" s="188">
        <v>0</v>
      </c>
      <c r="KV13" s="188">
        <v>0</v>
      </c>
      <c r="KX13" s="188">
        <v>6862</v>
      </c>
      <c r="KY13" s="188">
        <v>0</v>
      </c>
      <c r="KZ13" s="188">
        <v>6528</v>
      </c>
      <c r="LA13" s="188">
        <v>1866</v>
      </c>
      <c r="LB13" s="188">
        <v>2023</v>
      </c>
      <c r="LC13" s="188">
        <v>6756</v>
      </c>
      <c r="LD13" s="188">
        <v>5508</v>
      </c>
      <c r="LE13" s="188">
        <v>-2335</v>
      </c>
      <c r="LF13" s="188">
        <v>0</v>
      </c>
      <c r="LG13" s="188">
        <v>0</v>
      </c>
      <c r="LI13" s="188">
        <v>5053</v>
      </c>
      <c r="LJ13" s="188">
        <v>0</v>
      </c>
      <c r="LK13" s="188">
        <v>4165</v>
      </c>
      <c r="LL13" s="188">
        <v>1786</v>
      </c>
      <c r="LM13" s="188">
        <v>713</v>
      </c>
      <c r="LN13" s="188">
        <v>11542</v>
      </c>
      <c r="LO13" s="188">
        <v>4484</v>
      </c>
      <c r="LP13" s="188">
        <v>-1164</v>
      </c>
      <c r="LQ13" s="188">
        <v>-89</v>
      </c>
      <c r="LR13" s="188">
        <v>8</v>
      </c>
      <c r="LT13" s="188">
        <v>6751</v>
      </c>
      <c r="LU13" s="188">
        <v>0</v>
      </c>
      <c r="LV13" s="188">
        <v>1074</v>
      </c>
      <c r="LW13" s="188">
        <v>1126</v>
      </c>
      <c r="LX13" s="188">
        <v>1142</v>
      </c>
      <c r="LY13" s="188">
        <v>13117</v>
      </c>
      <c r="LZ13" s="188">
        <v>4726</v>
      </c>
      <c r="MA13" s="188">
        <v>-1591</v>
      </c>
      <c r="MB13" s="188">
        <v>-90</v>
      </c>
      <c r="MC13" s="188">
        <v>13</v>
      </c>
    </row>
    <row r="14" spans="2:341">
      <c r="B14" s="208">
        <f t="shared" si="0"/>
        <v>6337.2666666666664</v>
      </c>
      <c r="C14" s="208">
        <f t="shared" si="1"/>
        <v>0</v>
      </c>
      <c r="D14" s="208">
        <f t="shared" si="2"/>
        <v>5422.666666666667</v>
      </c>
      <c r="E14" s="208">
        <f t="shared" si="3"/>
        <v>2059.0666666666666</v>
      </c>
      <c r="F14" s="208">
        <f t="shared" si="4"/>
        <v>1945.3</v>
      </c>
      <c r="G14" s="208">
        <f t="shared" si="5"/>
        <v>7089.6</v>
      </c>
      <c r="H14" s="208">
        <f t="shared" si="6"/>
        <v>4301.7</v>
      </c>
      <c r="I14" s="208">
        <f t="shared" si="7"/>
        <v>-794.9666666666667</v>
      </c>
      <c r="J14" s="208">
        <f t="shared" si="8"/>
        <v>-59.6</v>
      </c>
      <c r="K14" s="208">
        <f t="shared" si="9"/>
        <v>93.066666666666663</v>
      </c>
      <c r="M14" s="188">
        <v>5991</v>
      </c>
      <c r="N14" s="188">
        <v>0</v>
      </c>
      <c r="O14" s="188">
        <v>8797</v>
      </c>
      <c r="P14" s="188">
        <v>2323</v>
      </c>
      <c r="Q14" s="188">
        <v>2369</v>
      </c>
      <c r="R14" s="188">
        <v>6088</v>
      </c>
      <c r="S14" s="188">
        <v>3459</v>
      </c>
      <c r="T14" s="188">
        <v>-1422</v>
      </c>
      <c r="U14" s="188">
        <v>-151</v>
      </c>
      <c r="V14" s="188">
        <v>1258</v>
      </c>
      <c r="X14" s="188">
        <v>5058</v>
      </c>
      <c r="Y14" s="188">
        <v>0</v>
      </c>
      <c r="Z14" s="188">
        <v>4515</v>
      </c>
      <c r="AA14" s="188">
        <v>1630</v>
      </c>
      <c r="AB14" s="188">
        <v>1427</v>
      </c>
      <c r="AC14" s="188">
        <v>8131</v>
      </c>
      <c r="AD14" s="188">
        <v>4321</v>
      </c>
      <c r="AE14" s="188">
        <v>-783</v>
      </c>
      <c r="AF14" s="188">
        <v>-66</v>
      </c>
      <c r="AG14" s="188">
        <v>34</v>
      </c>
      <c r="AI14" s="188">
        <v>6367</v>
      </c>
      <c r="AJ14" s="188">
        <v>0</v>
      </c>
      <c r="AK14" s="188">
        <v>892</v>
      </c>
      <c r="AL14" s="188">
        <v>1432</v>
      </c>
      <c r="AM14" s="188">
        <v>4436</v>
      </c>
      <c r="AN14" s="188">
        <v>6922</v>
      </c>
      <c r="AO14" s="188">
        <v>4651</v>
      </c>
      <c r="AP14" s="188">
        <v>-253</v>
      </c>
      <c r="AQ14" s="188">
        <v>-83</v>
      </c>
      <c r="AR14" s="188">
        <v>51</v>
      </c>
      <c r="AT14" s="188">
        <v>4070</v>
      </c>
      <c r="AU14" s="188">
        <v>0</v>
      </c>
      <c r="AV14" s="188">
        <v>8294</v>
      </c>
      <c r="AW14" s="188">
        <v>3285</v>
      </c>
      <c r="AX14" s="188">
        <v>1668</v>
      </c>
      <c r="AY14" s="188">
        <v>5424</v>
      </c>
      <c r="AZ14" s="188">
        <v>4497</v>
      </c>
      <c r="BA14" s="188">
        <v>-758</v>
      </c>
      <c r="BB14" s="188">
        <v>-60</v>
      </c>
      <c r="BC14" s="188">
        <v>14</v>
      </c>
      <c r="BE14" s="188">
        <v>7100</v>
      </c>
      <c r="BF14" s="188">
        <v>0</v>
      </c>
      <c r="BG14" s="188">
        <v>8657</v>
      </c>
      <c r="BH14" s="188">
        <v>4057</v>
      </c>
      <c r="BI14" s="188">
        <v>2448</v>
      </c>
      <c r="BJ14" s="188">
        <v>1212</v>
      </c>
      <c r="BK14" s="188">
        <v>3606</v>
      </c>
      <c r="BL14" s="188">
        <v>-1055</v>
      </c>
      <c r="BM14" s="188">
        <v>-60</v>
      </c>
      <c r="BN14" s="188">
        <v>46</v>
      </c>
      <c r="BP14" s="188">
        <v>6066</v>
      </c>
      <c r="BQ14" s="188">
        <v>0</v>
      </c>
      <c r="BR14" s="188">
        <v>6374</v>
      </c>
      <c r="BS14" s="188">
        <v>3917</v>
      </c>
      <c r="BT14" s="188">
        <v>1483</v>
      </c>
      <c r="BU14" s="188">
        <v>2661</v>
      </c>
      <c r="BV14" s="188">
        <v>4954</v>
      </c>
      <c r="BW14" s="188">
        <v>-818</v>
      </c>
      <c r="BX14" s="188">
        <v>0</v>
      </c>
      <c r="BY14" s="188">
        <v>0</v>
      </c>
      <c r="CA14" s="188">
        <v>7111</v>
      </c>
      <c r="CB14" s="188">
        <v>0</v>
      </c>
      <c r="CC14" s="188">
        <v>8596</v>
      </c>
      <c r="CD14" s="188">
        <v>2173</v>
      </c>
      <c r="CE14" s="188">
        <v>574</v>
      </c>
      <c r="CF14" s="188">
        <v>4349</v>
      </c>
      <c r="CG14" s="188">
        <v>3703</v>
      </c>
      <c r="CH14" s="188">
        <v>-351</v>
      </c>
      <c r="CI14" s="188">
        <v>-60</v>
      </c>
      <c r="CJ14" s="188">
        <v>54</v>
      </c>
      <c r="CL14" s="188">
        <v>7111</v>
      </c>
      <c r="CM14" s="188">
        <v>0</v>
      </c>
      <c r="CN14" s="188">
        <v>8596</v>
      </c>
      <c r="CO14" s="188">
        <v>2173</v>
      </c>
      <c r="CP14" s="188">
        <v>574</v>
      </c>
      <c r="CQ14" s="188">
        <v>4349</v>
      </c>
      <c r="CR14" s="188">
        <v>3703</v>
      </c>
      <c r="CS14" s="188">
        <v>-351</v>
      </c>
      <c r="CT14" s="188">
        <v>-60</v>
      </c>
      <c r="CU14" s="188">
        <v>54</v>
      </c>
      <c r="CV14" s="190"/>
      <c r="CW14" s="188">
        <v>6060</v>
      </c>
      <c r="CX14" s="188">
        <v>0</v>
      </c>
      <c r="CY14" s="188">
        <v>5705</v>
      </c>
      <c r="CZ14" s="188">
        <v>2402</v>
      </c>
      <c r="DA14" s="188">
        <v>-630</v>
      </c>
      <c r="DB14" s="188">
        <v>9174</v>
      </c>
      <c r="DC14" s="188">
        <v>5118</v>
      </c>
      <c r="DD14" s="188">
        <v>-1228</v>
      </c>
      <c r="DE14" s="188">
        <v>0</v>
      </c>
      <c r="DF14" s="188">
        <v>0</v>
      </c>
      <c r="DH14" s="188">
        <v>6931</v>
      </c>
      <c r="DI14" s="188">
        <v>0</v>
      </c>
      <c r="DJ14" s="188">
        <v>8094</v>
      </c>
      <c r="DK14" s="188">
        <v>2764</v>
      </c>
      <c r="DL14" s="188">
        <v>2653</v>
      </c>
      <c r="DM14" s="188">
        <v>5201</v>
      </c>
      <c r="DN14" s="188">
        <v>3670</v>
      </c>
      <c r="DO14" s="188">
        <v>-1645</v>
      </c>
      <c r="DP14" s="188">
        <v>-60</v>
      </c>
      <c r="DQ14" s="188">
        <v>59</v>
      </c>
      <c r="DS14" s="188">
        <v>7007</v>
      </c>
      <c r="DT14" s="188">
        <v>0</v>
      </c>
      <c r="DU14" s="188">
        <v>6820</v>
      </c>
      <c r="DV14" s="188">
        <v>2165</v>
      </c>
      <c r="DW14" s="188">
        <v>1517</v>
      </c>
      <c r="DX14" s="188">
        <v>6318</v>
      </c>
      <c r="DY14" s="188">
        <v>5046</v>
      </c>
      <c r="DZ14" s="188">
        <v>-1723</v>
      </c>
      <c r="EA14" s="188">
        <v>-63</v>
      </c>
      <c r="EB14" s="188">
        <v>0</v>
      </c>
      <c r="ED14" s="188">
        <v>5924</v>
      </c>
      <c r="EE14" s="188">
        <v>0</v>
      </c>
      <c r="EF14" s="188">
        <v>6051</v>
      </c>
      <c r="EG14" s="188">
        <v>1972</v>
      </c>
      <c r="EH14" s="188">
        <v>2336</v>
      </c>
      <c r="EI14" s="188">
        <v>7355</v>
      </c>
      <c r="EJ14" s="188">
        <v>3448</v>
      </c>
      <c r="EK14" s="188">
        <v>-1208</v>
      </c>
      <c r="EL14" s="188">
        <v>-60</v>
      </c>
      <c r="EM14" s="188">
        <v>23</v>
      </c>
      <c r="EO14" s="188">
        <v>7105</v>
      </c>
      <c r="EP14" s="188">
        <v>0</v>
      </c>
      <c r="EQ14" s="188">
        <v>1417</v>
      </c>
      <c r="ER14" s="188">
        <v>1331</v>
      </c>
      <c r="ES14" s="188">
        <v>6357</v>
      </c>
      <c r="ET14" s="188">
        <v>8332</v>
      </c>
      <c r="EU14" s="188">
        <v>4293</v>
      </c>
      <c r="EV14" s="188">
        <v>-2709</v>
      </c>
      <c r="EW14" s="188">
        <v>-80</v>
      </c>
      <c r="EX14" s="188">
        <v>22</v>
      </c>
      <c r="EZ14" s="188">
        <v>7076</v>
      </c>
      <c r="FA14" s="188">
        <v>0</v>
      </c>
      <c r="FB14" s="188">
        <v>2720</v>
      </c>
      <c r="FC14" s="188">
        <v>1935</v>
      </c>
      <c r="FD14" s="188">
        <v>2452</v>
      </c>
      <c r="FE14" s="188">
        <v>8989</v>
      </c>
      <c r="FF14" s="188">
        <v>5465</v>
      </c>
      <c r="FG14" s="188">
        <v>-1970</v>
      </c>
      <c r="FH14" s="188">
        <v>0</v>
      </c>
      <c r="FI14" s="188">
        <v>0</v>
      </c>
      <c r="FK14" s="188">
        <v>7107</v>
      </c>
      <c r="FL14" s="188">
        <v>0</v>
      </c>
      <c r="FM14" s="188">
        <v>8409</v>
      </c>
      <c r="FN14" s="188">
        <v>2375</v>
      </c>
      <c r="FO14" s="188">
        <v>4115</v>
      </c>
      <c r="FP14" s="188">
        <v>3614</v>
      </c>
      <c r="FQ14" s="188">
        <v>3591</v>
      </c>
      <c r="FR14" s="188">
        <v>-2330</v>
      </c>
      <c r="FS14" s="188">
        <v>-60</v>
      </c>
      <c r="FT14" s="188">
        <v>69</v>
      </c>
      <c r="FV14" s="188">
        <v>6071</v>
      </c>
      <c r="FW14" s="188">
        <v>0</v>
      </c>
      <c r="FX14" s="188">
        <v>3045</v>
      </c>
      <c r="FY14" s="188">
        <v>1535</v>
      </c>
      <c r="FZ14" s="188">
        <v>-123</v>
      </c>
      <c r="GA14" s="188">
        <v>10199</v>
      </c>
      <c r="GB14" s="188">
        <v>4930</v>
      </c>
      <c r="GC14" s="188">
        <v>-991</v>
      </c>
      <c r="GD14" s="188">
        <v>0</v>
      </c>
      <c r="GE14" s="188">
        <v>0</v>
      </c>
      <c r="GG14" s="188">
        <v>7102</v>
      </c>
      <c r="GH14" s="188">
        <v>0</v>
      </c>
      <c r="GI14" s="188">
        <v>5226</v>
      </c>
      <c r="GJ14" s="188">
        <v>1400</v>
      </c>
      <c r="GK14" s="188">
        <v>-827</v>
      </c>
      <c r="GL14" s="188">
        <v>9996</v>
      </c>
      <c r="GM14" s="188">
        <v>3663</v>
      </c>
      <c r="GN14" s="188">
        <v>-169</v>
      </c>
      <c r="GO14" s="188">
        <v>-80</v>
      </c>
      <c r="GP14" s="188">
        <v>59</v>
      </c>
      <c r="GR14" s="188">
        <v>5909</v>
      </c>
      <c r="GS14" s="188">
        <v>0</v>
      </c>
      <c r="GT14" s="188">
        <v>5407</v>
      </c>
      <c r="GU14" s="188">
        <v>1390</v>
      </c>
      <c r="GV14" s="188">
        <v>1401</v>
      </c>
      <c r="GW14" s="188">
        <v>8391</v>
      </c>
      <c r="GX14" s="188">
        <v>3477</v>
      </c>
      <c r="GY14" s="188">
        <v>-573</v>
      </c>
      <c r="GZ14" s="188">
        <v>-60</v>
      </c>
      <c r="HA14" s="188">
        <v>20</v>
      </c>
      <c r="HC14" s="188">
        <v>5975</v>
      </c>
      <c r="HD14" s="188">
        <v>0</v>
      </c>
      <c r="HE14" s="188">
        <v>2698</v>
      </c>
      <c r="HF14" s="188">
        <v>1816</v>
      </c>
      <c r="HG14" s="188">
        <v>5463</v>
      </c>
      <c r="HH14" s="188">
        <v>4327</v>
      </c>
      <c r="HI14" s="188">
        <v>3605</v>
      </c>
      <c r="HJ14" s="188">
        <v>2696</v>
      </c>
      <c r="HK14" s="188">
        <v>-60</v>
      </c>
      <c r="HL14" s="188">
        <v>113</v>
      </c>
      <c r="HN14" s="188">
        <v>6046</v>
      </c>
      <c r="HO14" s="188">
        <v>0</v>
      </c>
      <c r="HP14" s="188">
        <v>2768</v>
      </c>
      <c r="HQ14" s="188">
        <v>741</v>
      </c>
      <c r="HR14" s="188">
        <v>-56</v>
      </c>
      <c r="HS14" s="188">
        <v>13256</v>
      </c>
      <c r="HT14" s="188">
        <v>5241</v>
      </c>
      <c r="HU14" s="188">
        <v>-1608</v>
      </c>
      <c r="HV14" s="188">
        <v>0</v>
      </c>
      <c r="HW14" s="188">
        <v>0</v>
      </c>
      <c r="HY14" s="188">
        <v>6024</v>
      </c>
      <c r="HZ14" s="188">
        <v>0</v>
      </c>
      <c r="IA14" s="188">
        <v>3454</v>
      </c>
      <c r="IB14" s="188">
        <v>1437</v>
      </c>
      <c r="IC14" s="188">
        <v>4335</v>
      </c>
      <c r="ID14" s="188">
        <v>4320</v>
      </c>
      <c r="IE14" s="188">
        <v>3592</v>
      </c>
      <c r="IF14" s="188">
        <v>3553</v>
      </c>
      <c r="IG14" s="188">
        <v>-80</v>
      </c>
      <c r="IH14" s="188">
        <v>23</v>
      </c>
      <c r="IJ14" s="188">
        <v>6097</v>
      </c>
      <c r="IK14" s="188">
        <v>0</v>
      </c>
      <c r="IL14" s="188">
        <v>8241</v>
      </c>
      <c r="IM14" s="188">
        <v>2072</v>
      </c>
      <c r="IN14" s="188">
        <v>878</v>
      </c>
      <c r="IO14" s="188">
        <v>5254</v>
      </c>
      <c r="IP14" s="188">
        <v>3744</v>
      </c>
      <c r="IQ14" s="188">
        <v>780</v>
      </c>
      <c r="IR14" s="188">
        <v>-80</v>
      </c>
      <c r="IS14" s="188">
        <v>80</v>
      </c>
      <c r="IU14" s="188">
        <v>6082</v>
      </c>
      <c r="IV14" s="188">
        <v>0</v>
      </c>
      <c r="IW14" s="188">
        <v>4449</v>
      </c>
      <c r="IX14" s="188">
        <v>1558</v>
      </c>
      <c r="IY14" s="188">
        <v>2020</v>
      </c>
      <c r="IZ14" s="188">
        <v>7867</v>
      </c>
      <c r="JA14" s="188">
        <v>4992</v>
      </c>
      <c r="JB14" s="188">
        <v>-623</v>
      </c>
      <c r="JC14" s="188">
        <v>-60</v>
      </c>
      <c r="JD14" s="188">
        <v>11</v>
      </c>
      <c r="JF14" s="188">
        <v>6835</v>
      </c>
      <c r="JG14" s="188">
        <v>0</v>
      </c>
      <c r="JH14" s="188">
        <v>8207</v>
      </c>
      <c r="JI14" s="188">
        <v>4204</v>
      </c>
      <c r="JJ14" s="188">
        <v>1606</v>
      </c>
      <c r="JK14" s="188">
        <v>4216</v>
      </c>
      <c r="JL14" s="188">
        <v>3598</v>
      </c>
      <c r="JM14" s="188">
        <v>46</v>
      </c>
      <c r="JN14" s="188">
        <v>-195</v>
      </c>
      <c r="JO14" s="188">
        <v>690</v>
      </c>
      <c r="JQ14" s="188">
        <v>7098</v>
      </c>
      <c r="JR14" s="188">
        <v>0</v>
      </c>
      <c r="JS14" s="188">
        <v>7077</v>
      </c>
      <c r="JT14" s="188">
        <v>1267</v>
      </c>
      <c r="JU14" s="188">
        <v>513</v>
      </c>
      <c r="JV14" s="188">
        <v>8733</v>
      </c>
      <c r="JW14" s="188">
        <v>3726</v>
      </c>
      <c r="JX14" s="188">
        <v>-736</v>
      </c>
      <c r="JY14" s="188">
        <v>-80</v>
      </c>
      <c r="JZ14" s="188">
        <v>69</v>
      </c>
      <c r="KB14" s="188">
        <v>6086</v>
      </c>
      <c r="KC14" s="188">
        <v>0</v>
      </c>
      <c r="KD14" s="188">
        <v>3245</v>
      </c>
      <c r="KE14" s="188">
        <v>1907</v>
      </c>
      <c r="KF14" s="188">
        <v>2765</v>
      </c>
      <c r="KG14" s="188">
        <v>8145</v>
      </c>
      <c r="KH14" s="188">
        <v>4979</v>
      </c>
      <c r="KI14" s="188">
        <v>-899</v>
      </c>
      <c r="KJ14" s="188">
        <v>-70</v>
      </c>
      <c r="KK14" s="188">
        <v>17</v>
      </c>
      <c r="KM14" s="188">
        <v>6074</v>
      </c>
      <c r="KN14" s="188">
        <v>0</v>
      </c>
      <c r="KO14" s="188">
        <v>3348</v>
      </c>
      <c r="KP14" s="188">
        <v>1793</v>
      </c>
      <c r="KQ14" s="188">
        <v>3182</v>
      </c>
      <c r="KR14" s="188">
        <v>8506</v>
      </c>
      <c r="KS14" s="188">
        <v>5264</v>
      </c>
      <c r="KT14" s="188">
        <v>-1553</v>
      </c>
      <c r="KU14" s="188">
        <v>0</v>
      </c>
      <c r="KV14" s="188">
        <v>0</v>
      </c>
      <c r="KX14" s="188">
        <v>6867</v>
      </c>
      <c r="KY14" s="188">
        <v>0</v>
      </c>
      <c r="KZ14" s="188">
        <v>6468</v>
      </c>
      <c r="LA14" s="188">
        <v>1786</v>
      </c>
      <c r="LB14" s="188">
        <v>1805</v>
      </c>
      <c r="LC14" s="188">
        <v>6782</v>
      </c>
      <c r="LD14" s="188">
        <v>5505</v>
      </c>
      <c r="LE14" s="188">
        <v>-2438</v>
      </c>
      <c r="LF14" s="188">
        <v>0</v>
      </c>
      <c r="LG14" s="188">
        <v>0</v>
      </c>
      <c r="LI14" s="188">
        <v>5054</v>
      </c>
      <c r="LJ14" s="188">
        <v>0</v>
      </c>
      <c r="LK14" s="188">
        <v>4106</v>
      </c>
      <c r="LL14" s="188">
        <v>1734</v>
      </c>
      <c r="LM14" s="188">
        <v>722</v>
      </c>
      <c r="LN14" s="188">
        <v>11434</v>
      </c>
      <c r="LO14" s="188">
        <v>4484</v>
      </c>
      <c r="LP14" s="188">
        <v>-1351</v>
      </c>
      <c r="LQ14" s="188">
        <v>-80</v>
      </c>
      <c r="LR14" s="188">
        <v>13</v>
      </c>
      <c r="LT14" s="188">
        <v>6714</v>
      </c>
      <c r="LU14" s="188">
        <v>0</v>
      </c>
      <c r="LV14" s="188">
        <v>1004</v>
      </c>
      <c r="LW14" s="188">
        <v>1198</v>
      </c>
      <c r="LX14" s="188">
        <v>896</v>
      </c>
      <c r="LY14" s="188">
        <v>13143</v>
      </c>
      <c r="LZ14" s="188">
        <v>4726</v>
      </c>
      <c r="MA14" s="188">
        <v>-1379</v>
      </c>
      <c r="MB14" s="188">
        <v>-80</v>
      </c>
      <c r="MC14" s="188">
        <v>13</v>
      </c>
    </row>
    <row r="15" spans="2:341">
      <c r="B15" s="208">
        <f t="shared" si="0"/>
        <v>6336.9</v>
      </c>
      <c r="C15" s="208">
        <f t="shared" si="1"/>
        <v>0</v>
      </c>
      <c r="D15" s="208">
        <f t="shared" si="2"/>
        <v>5328.2</v>
      </c>
      <c r="E15" s="208">
        <f t="shared" si="3"/>
        <v>1963.1666666666667</v>
      </c>
      <c r="F15" s="208">
        <f t="shared" si="4"/>
        <v>1719.2666666666667</v>
      </c>
      <c r="G15" s="208">
        <f t="shared" si="5"/>
        <v>7102.7</v>
      </c>
      <c r="H15" s="208">
        <f t="shared" si="6"/>
        <v>4300.5333333333338</v>
      </c>
      <c r="I15" s="208">
        <f t="shared" si="7"/>
        <v>-791.56666666666672</v>
      </c>
      <c r="J15" s="208">
        <f t="shared" si="8"/>
        <v>-58.466666666666669</v>
      </c>
      <c r="K15" s="208">
        <f t="shared" si="9"/>
        <v>92.6</v>
      </c>
      <c r="M15" s="188">
        <v>6000</v>
      </c>
      <c r="N15" s="188">
        <v>0</v>
      </c>
      <c r="O15" s="188">
        <v>8791</v>
      </c>
      <c r="P15" s="188">
        <v>2336</v>
      </c>
      <c r="Q15" s="188">
        <v>2168</v>
      </c>
      <c r="R15" s="188">
        <v>6040</v>
      </c>
      <c r="S15" s="188">
        <v>3459</v>
      </c>
      <c r="T15" s="188">
        <v>-1366</v>
      </c>
      <c r="U15" s="188">
        <v>-151</v>
      </c>
      <c r="V15" s="188">
        <v>1255</v>
      </c>
      <c r="X15" s="188">
        <v>5055</v>
      </c>
      <c r="Y15" s="188">
        <v>0</v>
      </c>
      <c r="Z15" s="188">
        <v>4419</v>
      </c>
      <c r="AA15" s="188">
        <v>1478</v>
      </c>
      <c r="AB15" s="188">
        <v>1230</v>
      </c>
      <c r="AC15" s="188">
        <v>8212</v>
      </c>
      <c r="AD15" s="188">
        <v>4321</v>
      </c>
      <c r="AE15" s="188">
        <v>-654</v>
      </c>
      <c r="AF15" s="188">
        <v>-64</v>
      </c>
      <c r="AG15" s="188">
        <v>35</v>
      </c>
      <c r="AI15" s="188">
        <v>6379</v>
      </c>
      <c r="AJ15" s="188">
        <v>0</v>
      </c>
      <c r="AK15" s="188">
        <v>926</v>
      </c>
      <c r="AL15" s="188">
        <v>1208</v>
      </c>
      <c r="AM15" s="188">
        <v>4026</v>
      </c>
      <c r="AN15" s="188">
        <v>7103</v>
      </c>
      <c r="AO15" s="188">
        <v>4651</v>
      </c>
      <c r="AP15" s="188">
        <v>-296</v>
      </c>
      <c r="AQ15" s="188">
        <v>-80</v>
      </c>
      <c r="AR15" s="188">
        <v>38</v>
      </c>
      <c r="AT15" s="188">
        <v>4067</v>
      </c>
      <c r="AU15" s="188">
        <v>0</v>
      </c>
      <c r="AV15" s="188">
        <v>8244</v>
      </c>
      <c r="AW15" s="188">
        <v>3320</v>
      </c>
      <c r="AX15" s="188">
        <v>1621</v>
      </c>
      <c r="AY15" s="188">
        <v>5429</v>
      </c>
      <c r="AZ15" s="188">
        <v>4497</v>
      </c>
      <c r="BA15" s="188">
        <v>-977</v>
      </c>
      <c r="BB15" s="188">
        <v>-60</v>
      </c>
      <c r="BC15" s="188">
        <v>14</v>
      </c>
      <c r="BE15" s="188">
        <v>7097</v>
      </c>
      <c r="BF15" s="188">
        <v>0</v>
      </c>
      <c r="BG15" s="188">
        <v>8661</v>
      </c>
      <c r="BH15" s="188">
        <v>4009</v>
      </c>
      <c r="BI15" s="188">
        <v>2283</v>
      </c>
      <c r="BJ15" s="188">
        <v>1236</v>
      </c>
      <c r="BK15" s="188">
        <v>3606</v>
      </c>
      <c r="BL15" s="188">
        <v>-1173</v>
      </c>
      <c r="BM15" s="188">
        <v>-60</v>
      </c>
      <c r="BN15" s="188">
        <v>43</v>
      </c>
      <c r="BP15" s="188">
        <v>6071</v>
      </c>
      <c r="BQ15" s="188">
        <v>0</v>
      </c>
      <c r="BR15" s="188">
        <v>6346</v>
      </c>
      <c r="BS15" s="188">
        <v>3721</v>
      </c>
      <c r="BT15" s="188">
        <v>1281</v>
      </c>
      <c r="BU15" s="188">
        <v>2687</v>
      </c>
      <c r="BV15" s="188">
        <v>4953</v>
      </c>
      <c r="BW15" s="188">
        <v>-709</v>
      </c>
      <c r="BX15" s="188">
        <v>0</v>
      </c>
      <c r="BY15" s="188">
        <v>0</v>
      </c>
      <c r="CA15" s="188">
        <v>7106</v>
      </c>
      <c r="CB15" s="188">
        <v>0</v>
      </c>
      <c r="CC15" s="188">
        <v>8402</v>
      </c>
      <c r="CD15" s="188">
        <v>2095</v>
      </c>
      <c r="CE15" s="188">
        <v>419</v>
      </c>
      <c r="CF15" s="188">
        <v>4204</v>
      </c>
      <c r="CG15" s="188">
        <v>3703</v>
      </c>
      <c r="CH15" s="188">
        <v>-212</v>
      </c>
      <c r="CI15" s="188">
        <v>-60</v>
      </c>
      <c r="CJ15" s="188">
        <v>54</v>
      </c>
      <c r="CL15" s="188">
        <v>7106</v>
      </c>
      <c r="CM15" s="188">
        <v>0</v>
      </c>
      <c r="CN15" s="188">
        <v>8402</v>
      </c>
      <c r="CO15" s="188">
        <v>2095</v>
      </c>
      <c r="CP15" s="188">
        <v>419</v>
      </c>
      <c r="CQ15" s="188">
        <v>4204</v>
      </c>
      <c r="CR15" s="188">
        <v>3703</v>
      </c>
      <c r="CS15" s="188">
        <v>-212</v>
      </c>
      <c r="CT15" s="188">
        <v>-60</v>
      </c>
      <c r="CU15" s="188">
        <v>54</v>
      </c>
      <c r="CV15" s="190"/>
      <c r="CW15" s="188">
        <v>6066</v>
      </c>
      <c r="CX15" s="188">
        <v>0</v>
      </c>
      <c r="CY15" s="188">
        <v>5623</v>
      </c>
      <c r="CZ15" s="188">
        <v>2194</v>
      </c>
      <c r="DA15" s="188">
        <v>-937</v>
      </c>
      <c r="DB15" s="188">
        <v>9267</v>
      </c>
      <c r="DC15" s="188">
        <v>5119</v>
      </c>
      <c r="DD15" s="188">
        <v>-1433</v>
      </c>
      <c r="DE15" s="188">
        <v>0</v>
      </c>
      <c r="DF15" s="188">
        <v>0</v>
      </c>
      <c r="DH15" s="188">
        <v>6927</v>
      </c>
      <c r="DI15" s="188">
        <v>0</v>
      </c>
      <c r="DJ15" s="188">
        <v>7973</v>
      </c>
      <c r="DK15" s="188">
        <v>2576</v>
      </c>
      <c r="DL15" s="188">
        <v>2478</v>
      </c>
      <c r="DM15" s="188">
        <v>5204</v>
      </c>
      <c r="DN15" s="188">
        <v>3670</v>
      </c>
      <c r="DO15" s="188">
        <v>-1572</v>
      </c>
      <c r="DP15" s="188">
        <v>-60</v>
      </c>
      <c r="DQ15" s="188">
        <v>57</v>
      </c>
      <c r="DS15" s="188">
        <v>7007</v>
      </c>
      <c r="DT15" s="188">
        <v>0</v>
      </c>
      <c r="DU15" s="188">
        <v>6922</v>
      </c>
      <c r="DV15" s="188">
        <v>2139</v>
      </c>
      <c r="DW15" s="188">
        <v>1392</v>
      </c>
      <c r="DX15" s="188">
        <v>6197</v>
      </c>
      <c r="DY15" s="188">
        <v>5040</v>
      </c>
      <c r="DZ15" s="188">
        <v>-1891</v>
      </c>
      <c r="EA15" s="188">
        <v>-44</v>
      </c>
      <c r="EB15" s="188">
        <v>0</v>
      </c>
      <c r="ED15" s="188">
        <v>5924</v>
      </c>
      <c r="EE15" s="188">
        <v>0</v>
      </c>
      <c r="EF15" s="188">
        <v>5835</v>
      </c>
      <c r="EG15" s="188">
        <v>1827</v>
      </c>
      <c r="EH15" s="188">
        <v>2233</v>
      </c>
      <c r="EI15" s="188">
        <v>7221</v>
      </c>
      <c r="EJ15" s="188">
        <v>3448</v>
      </c>
      <c r="EK15" s="188">
        <v>-1278</v>
      </c>
      <c r="EL15" s="188">
        <v>-60</v>
      </c>
      <c r="EM15" s="188">
        <v>23</v>
      </c>
      <c r="EO15" s="188">
        <v>7107</v>
      </c>
      <c r="EP15" s="188">
        <v>0</v>
      </c>
      <c r="EQ15" s="188">
        <v>1418</v>
      </c>
      <c r="ER15" s="188">
        <v>1140</v>
      </c>
      <c r="ES15" s="188">
        <v>6093</v>
      </c>
      <c r="ET15" s="188">
        <v>8879</v>
      </c>
      <c r="EU15" s="188">
        <v>4293</v>
      </c>
      <c r="EV15" s="188">
        <v>-2793</v>
      </c>
      <c r="EW15" s="188">
        <v>-80</v>
      </c>
      <c r="EX15" s="188">
        <v>23</v>
      </c>
      <c r="EZ15" s="188">
        <v>7077</v>
      </c>
      <c r="FA15" s="188">
        <v>0</v>
      </c>
      <c r="FB15" s="188">
        <v>2646</v>
      </c>
      <c r="FC15" s="188">
        <v>1696</v>
      </c>
      <c r="FD15" s="188">
        <v>2164</v>
      </c>
      <c r="FE15" s="188">
        <v>9040</v>
      </c>
      <c r="FF15" s="188">
        <v>5465</v>
      </c>
      <c r="FG15" s="188">
        <v>-1985</v>
      </c>
      <c r="FH15" s="188">
        <v>0</v>
      </c>
      <c r="FI15" s="188">
        <v>0</v>
      </c>
      <c r="FK15" s="188">
        <v>7105</v>
      </c>
      <c r="FL15" s="188">
        <v>0</v>
      </c>
      <c r="FM15" s="188">
        <v>8311</v>
      </c>
      <c r="FN15" s="188">
        <v>2261</v>
      </c>
      <c r="FO15" s="188">
        <v>4210</v>
      </c>
      <c r="FP15" s="188">
        <v>3648</v>
      </c>
      <c r="FQ15" s="188">
        <v>3591</v>
      </c>
      <c r="FR15" s="188">
        <v>-2437</v>
      </c>
      <c r="FS15" s="188">
        <v>-60</v>
      </c>
      <c r="FT15" s="188">
        <v>69</v>
      </c>
      <c r="FV15" s="188">
        <v>6074</v>
      </c>
      <c r="FW15" s="188">
        <v>0</v>
      </c>
      <c r="FX15" s="188">
        <v>2856</v>
      </c>
      <c r="FY15" s="188">
        <v>1484</v>
      </c>
      <c r="FZ15" s="188">
        <v>-270</v>
      </c>
      <c r="GA15" s="188">
        <v>10109</v>
      </c>
      <c r="GB15" s="188">
        <v>4930</v>
      </c>
      <c r="GC15" s="188">
        <v>-1124</v>
      </c>
      <c r="GD15" s="188">
        <v>0</v>
      </c>
      <c r="GE15" s="188">
        <v>0</v>
      </c>
      <c r="GG15" s="188">
        <v>7103</v>
      </c>
      <c r="GH15" s="188">
        <v>0</v>
      </c>
      <c r="GI15" s="188">
        <v>5047</v>
      </c>
      <c r="GJ15" s="188">
        <v>1410</v>
      </c>
      <c r="GK15" s="188">
        <v>-945</v>
      </c>
      <c r="GL15" s="188">
        <v>9925</v>
      </c>
      <c r="GM15" s="188">
        <v>3663</v>
      </c>
      <c r="GN15" s="188">
        <v>-204</v>
      </c>
      <c r="GO15" s="188">
        <v>-80</v>
      </c>
      <c r="GP15" s="188">
        <v>59</v>
      </c>
      <c r="GR15" s="188">
        <v>5914</v>
      </c>
      <c r="GS15" s="188">
        <v>0</v>
      </c>
      <c r="GT15" s="188">
        <v>5395</v>
      </c>
      <c r="GU15" s="188">
        <v>1387</v>
      </c>
      <c r="GV15" s="188">
        <v>1097</v>
      </c>
      <c r="GW15" s="188">
        <v>8426</v>
      </c>
      <c r="GX15" s="188">
        <v>3477</v>
      </c>
      <c r="GY15" s="188">
        <v>-571</v>
      </c>
      <c r="GZ15" s="188">
        <v>-60</v>
      </c>
      <c r="HA15" s="188">
        <v>20</v>
      </c>
      <c r="HC15" s="188">
        <v>5979</v>
      </c>
      <c r="HD15" s="188">
        <v>0</v>
      </c>
      <c r="HE15" s="188">
        <v>2581</v>
      </c>
      <c r="HF15" s="188">
        <v>1742</v>
      </c>
      <c r="HG15" s="188">
        <v>5283</v>
      </c>
      <c r="HH15" s="188">
        <v>4335</v>
      </c>
      <c r="HI15" s="188">
        <v>3605</v>
      </c>
      <c r="HJ15" s="188">
        <v>2587</v>
      </c>
      <c r="HK15" s="188">
        <v>-60</v>
      </c>
      <c r="HL15" s="188">
        <v>114</v>
      </c>
      <c r="HN15" s="188">
        <v>6055</v>
      </c>
      <c r="HO15" s="188">
        <v>0</v>
      </c>
      <c r="HP15" s="188">
        <v>2642</v>
      </c>
      <c r="HQ15" s="188">
        <v>677</v>
      </c>
      <c r="HR15" s="188">
        <v>-428</v>
      </c>
      <c r="HS15" s="188">
        <v>13301</v>
      </c>
      <c r="HT15" s="188">
        <v>5241</v>
      </c>
      <c r="HU15" s="188">
        <v>-1704</v>
      </c>
      <c r="HV15" s="188">
        <v>0</v>
      </c>
      <c r="HW15" s="188">
        <v>0</v>
      </c>
      <c r="HY15" s="188">
        <v>6035</v>
      </c>
      <c r="HZ15" s="188">
        <v>0</v>
      </c>
      <c r="IA15" s="188">
        <v>3324</v>
      </c>
      <c r="IB15" s="188">
        <v>1446</v>
      </c>
      <c r="IC15" s="188">
        <v>4095</v>
      </c>
      <c r="ID15" s="188">
        <v>4242</v>
      </c>
      <c r="IE15" s="188">
        <v>3592</v>
      </c>
      <c r="IF15" s="188">
        <v>3666</v>
      </c>
      <c r="IG15" s="188">
        <v>-80</v>
      </c>
      <c r="IH15" s="188">
        <v>23</v>
      </c>
      <c r="IJ15" s="188">
        <v>6097</v>
      </c>
      <c r="IK15" s="188">
        <v>0</v>
      </c>
      <c r="IL15" s="188">
        <v>8075</v>
      </c>
      <c r="IM15" s="188">
        <v>2032</v>
      </c>
      <c r="IN15" s="188">
        <v>594</v>
      </c>
      <c r="IO15" s="188">
        <v>5367</v>
      </c>
      <c r="IP15" s="188">
        <v>3744</v>
      </c>
      <c r="IQ15" s="188">
        <v>823</v>
      </c>
      <c r="IR15" s="188">
        <v>-80</v>
      </c>
      <c r="IS15" s="188">
        <v>80</v>
      </c>
      <c r="IU15" s="188">
        <v>6079</v>
      </c>
      <c r="IV15" s="188">
        <v>0</v>
      </c>
      <c r="IW15" s="188">
        <v>4210</v>
      </c>
      <c r="IX15" s="188">
        <v>1364</v>
      </c>
      <c r="IY15" s="188">
        <v>1635</v>
      </c>
      <c r="IZ15" s="188">
        <v>8008</v>
      </c>
      <c r="JA15" s="188">
        <v>4992</v>
      </c>
      <c r="JB15" s="188">
        <v>-444</v>
      </c>
      <c r="JC15" s="188">
        <v>-60</v>
      </c>
      <c r="JD15" s="188">
        <v>12</v>
      </c>
      <c r="JF15" s="188">
        <v>6836</v>
      </c>
      <c r="JG15" s="188">
        <v>0</v>
      </c>
      <c r="JH15" s="188">
        <v>8087</v>
      </c>
      <c r="JI15" s="188">
        <v>4194</v>
      </c>
      <c r="JJ15" s="188">
        <v>1389</v>
      </c>
      <c r="JK15" s="188">
        <v>4152</v>
      </c>
      <c r="JL15" s="188">
        <v>3598</v>
      </c>
      <c r="JM15" s="188">
        <v>-10</v>
      </c>
      <c r="JN15" s="188">
        <v>-195</v>
      </c>
      <c r="JO15" s="188">
        <v>690</v>
      </c>
      <c r="JQ15" s="188">
        <v>7091</v>
      </c>
      <c r="JR15" s="188">
        <v>0</v>
      </c>
      <c r="JS15" s="188">
        <v>6879</v>
      </c>
      <c r="JT15" s="188">
        <v>1382</v>
      </c>
      <c r="JU15" s="188">
        <v>339</v>
      </c>
      <c r="JV15" s="188">
        <v>8740</v>
      </c>
      <c r="JW15" s="188">
        <v>3726</v>
      </c>
      <c r="JX15" s="188">
        <v>-1033</v>
      </c>
      <c r="JY15" s="188">
        <v>-80</v>
      </c>
      <c r="JZ15" s="188">
        <v>69</v>
      </c>
      <c r="KB15" s="188">
        <v>6082</v>
      </c>
      <c r="KC15" s="188">
        <v>0</v>
      </c>
      <c r="KD15" s="188">
        <v>3245</v>
      </c>
      <c r="KE15" s="188">
        <v>1691</v>
      </c>
      <c r="KF15" s="188">
        <v>2344</v>
      </c>
      <c r="KG15" s="188">
        <v>8148</v>
      </c>
      <c r="KH15" s="188">
        <v>4979</v>
      </c>
      <c r="KI15" s="188">
        <v>-828</v>
      </c>
      <c r="KJ15" s="188">
        <v>-60</v>
      </c>
      <c r="KK15" s="188">
        <v>17</v>
      </c>
      <c r="KM15" s="188">
        <v>6070</v>
      </c>
      <c r="KN15" s="188">
        <v>0</v>
      </c>
      <c r="KO15" s="188">
        <v>3245</v>
      </c>
      <c r="KP15" s="188">
        <v>1533</v>
      </c>
      <c r="KQ15" s="188">
        <v>2895</v>
      </c>
      <c r="KR15" s="188">
        <v>8546</v>
      </c>
      <c r="KS15" s="188">
        <v>5264</v>
      </c>
      <c r="KT15" s="188">
        <v>-1361</v>
      </c>
      <c r="KU15" s="188">
        <v>0</v>
      </c>
      <c r="KV15" s="188">
        <v>0</v>
      </c>
      <c r="KX15" s="188">
        <v>6880</v>
      </c>
      <c r="KY15" s="188">
        <v>0</v>
      </c>
      <c r="KZ15" s="188">
        <v>6341</v>
      </c>
      <c r="LA15" s="188">
        <v>1786</v>
      </c>
      <c r="LB15" s="188">
        <v>1438</v>
      </c>
      <c r="LC15" s="188">
        <v>6735</v>
      </c>
      <c r="LD15" s="188">
        <v>5476</v>
      </c>
      <c r="LE15" s="188">
        <v>-2100</v>
      </c>
      <c r="LF15" s="188">
        <v>0</v>
      </c>
      <c r="LG15" s="188">
        <v>0</v>
      </c>
      <c r="LI15" s="188">
        <v>5051</v>
      </c>
      <c r="LJ15" s="188">
        <v>0</v>
      </c>
      <c r="LK15" s="188">
        <v>4066</v>
      </c>
      <c r="LL15" s="188">
        <v>1572</v>
      </c>
      <c r="LM15" s="188">
        <v>545</v>
      </c>
      <c r="LN15" s="188">
        <v>11448</v>
      </c>
      <c r="LO15" s="188">
        <v>4484</v>
      </c>
      <c r="LP15" s="188">
        <v>-1229</v>
      </c>
      <c r="LQ15" s="188">
        <v>-80</v>
      </c>
      <c r="LR15" s="188">
        <v>16</v>
      </c>
      <c r="LT15" s="188">
        <v>6667</v>
      </c>
      <c r="LU15" s="188">
        <v>0</v>
      </c>
      <c r="LV15" s="188">
        <v>934</v>
      </c>
      <c r="LW15" s="188">
        <v>1100</v>
      </c>
      <c r="LX15" s="188">
        <v>487</v>
      </c>
      <c r="LY15" s="188">
        <v>13028</v>
      </c>
      <c r="LZ15" s="188">
        <v>4726</v>
      </c>
      <c r="MA15" s="188">
        <v>-1227</v>
      </c>
      <c r="MB15" s="188">
        <v>-80</v>
      </c>
      <c r="MC15" s="188">
        <v>13</v>
      </c>
    </row>
    <row r="16" spans="2:341">
      <c r="B16" s="208">
        <f t="shared" si="0"/>
        <v>6336</v>
      </c>
      <c r="C16" s="208">
        <f t="shared" si="1"/>
        <v>0</v>
      </c>
      <c r="D16" s="208">
        <f t="shared" si="2"/>
        <v>5268.5333333333338</v>
      </c>
      <c r="E16" s="208">
        <f t="shared" si="3"/>
        <v>1927.4333333333334</v>
      </c>
      <c r="F16" s="208">
        <f t="shared" si="4"/>
        <v>1629.9333333333334</v>
      </c>
      <c r="G16" s="208">
        <f t="shared" si="5"/>
        <v>7080.8666666666668</v>
      </c>
      <c r="H16" s="208">
        <f t="shared" si="6"/>
        <v>4299.5666666666666</v>
      </c>
      <c r="I16" s="208">
        <f t="shared" si="7"/>
        <v>-772.5</v>
      </c>
      <c r="J16" s="208">
        <f t="shared" si="8"/>
        <v>-58.43333333333333</v>
      </c>
      <c r="K16" s="208">
        <f t="shared" si="9"/>
        <v>91.766666666666666</v>
      </c>
      <c r="M16" s="188">
        <v>5996</v>
      </c>
      <c r="N16" s="188">
        <v>0</v>
      </c>
      <c r="O16" s="188">
        <v>8800</v>
      </c>
      <c r="P16" s="188">
        <v>2273</v>
      </c>
      <c r="Q16" s="188">
        <v>2129</v>
      </c>
      <c r="R16" s="188">
        <v>5876</v>
      </c>
      <c r="S16" s="188">
        <v>3459</v>
      </c>
      <c r="T16" s="188">
        <v>-1394</v>
      </c>
      <c r="U16" s="188">
        <v>-150</v>
      </c>
      <c r="V16" s="188">
        <v>1238</v>
      </c>
      <c r="X16" s="188">
        <v>5052</v>
      </c>
      <c r="Y16" s="188">
        <v>0</v>
      </c>
      <c r="Z16" s="188">
        <v>4402</v>
      </c>
      <c r="AA16" s="188">
        <v>1483</v>
      </c>
      <c r="AB16" s="188">
        <v>961</v>
      </c>
      <c r="AC16" s="188">
        <v>8223</v>
      </c>
      <c r="AD16" s="188">
        <v>4321</v>
      </c>
      <c r="AE16" s="188">
        <v>-708</v>
      </c>
      <c r="AF16" s="188">
        <v>-64</v>
      </c>
      <c r="AG16" s="188">
        <v>36</v>
      </c>
      <c r="AI16" s="188">
        <v>6384</v>
      </c>
      <c r="AJ16" s="188">
        <v>0</v>
      </c>
      <c r="AK16" s="188">
        <v>927</v>
      </c>
      <c r="AL16" s="188">
        <v>1167</v>
      </c>
      <c r="AM16" s="188">
        <v>3860</v>
      </c>
      <c r="AN16" s="188">
        <v>7149</v>
      </c>
      <c r="AO16" s="188">
        <v>4651</v>
      </c>
      <c r="AP16" s="188">
        <v>-220</v>
      </c>
      <c r="AQ16" s="188">
        <v>-80</v>
      </c>
      <c r="AR16" s="188">
        <v>37</v>
      </c>
      <c r="AT16" s="188">
        <v>4066</v>
      </c>
      <c r="AU16" s="188">
        <v>0</v>
      </c>
      <c r="AV16" s="188">
        <v>8189</v>
      </c>
      <c r="AW16" s="188">
        <v>3264</v>
      </c>
      <c r="AX16" s="188">
        <v>1577</v>
      </c>
      <c r="AY16" s="188">
        <v>5429</v>
      </c>
      <c r="AZ16" s="188">
        <v>4497</v>
      </c>
      <c r="BA16" s="188">
        <v>-1030</v>
      </c>
      <c r="BB16" s="188">
        <v>-60</v>
      </c>
      <c r="BC16" s="188">
        <v>14</v>
      </c>
      <c r="BE16" s="188">
        <v>7100</v>
      </c>
      <c r="BF16" s="188">
        <v>0</v>
      </c>
      <c r="BG16" s="188">
        <v>8514</v>
      </c>
      <c r="BH16" s="188">
        <v>3916</v>
      </c>
      <c r="BI16" s="188">
        <v>2098</v>
      </c>
      <c r="BJ16" s="188">
        <v>1247</v>
      </c>
      <c r="BK16" s="188">
        <v>3606</v>
      </c>
      <c r="BL16" s="188">
        <v>-979</v>
      </c>
      <c r="BM16" s="188">
        <v>-60</v>
      </c>
      <c r="BN16" s="188">
        <v>39</v>
      </c>
      <c r="BP16" s="188">
        <v>6072</v>
      </c>
      <c r="BQ16" s="188">
        <v>0</v>
      </c>
      <c r="BR16" s="188">
        <v>6311</v>
      </c>
      <c r="BS16" s="188">
        <v>3581</v>
      </c>
      <c r="BT16" s="188">
        <v>1117</v>
      </c>
      <c r="BU16" s="188">
        <v>2694</v>
      </c>
      <c r="BV16" s="188">
        <v>4950</v>
      </c>
      <c r="BW16" s="188">
        <v>-884</v>
      </c>
      <c r="BX16" s="188">
        <v>0</v>
      </c>
      <c r="BY16" s="188">
        <v>0</v>
      </c>
      <c r="CA16" s="188">
        <v>7104</v>
      </c>
      <c r="CB16" s="188">
        <v>0</v>
      </c>
      <c r="CC16" s="188">
        <v>8480</v>
      </c>
      <c r="CD16" s="188">
        <v>2114</v>
      </c>
      <c r="CE16" s="188">
        <v>478</v>
      </c>
      <c r="CF16" s="188">
        <v>4116</v>
      </c>
      <c r="CG16" s="188">
        <v>3703</v>
      </c>
      <c r="CH16" s="188">
        <v>-347</v>
      </c>
      <c r="CI16" s="188">
        <v>-60</v>
      </c>
      <c r="CJ16" s="188">
        <v>54</v>
      </c>
      <c r="CL16" s="188">
        <v>7104</v>
      </c>
      <c r="CM16" s="188">
        <v>0</v>
      </c>
      <c r="CN16" s="188">
        <v>8480</v>
      </c>
      <c r="CO16" s="188">
        <v>2114</v>
      </c>
      <c r="CP16" s="188">
        <v>478</v>
      </c>
      <c r="CQ16" s="188">
        <v>4116</v>
      </c>
      <c r="CR16" s="188">
        <v>3703</v>
      </c>
      <c r="CS16" s="188">
        <v>-347</v>
      </c>
      <c r="CT16" s="188">
        <v>-60</v>
      </c>
      <c r="CU16" s="188">
        <v>54</v>
      </c>
      <c r="CV16" s="190"/>
      <c r="CW16" s="188">
        <v>6070</v>
      </c>
      <c r="CX16" s="188">
        <v>0</v>
      </c>
      <c r="CY16" s="188">
        <v>5530</v>
      </c>
      <c r="CZ16" s="188">
        <v>2158</v>
      </c>
      <c r="DA16" s="188">
        <v>-1023</v>
      </c>
      <c r="DB16" s="188">
        <v>9315</v>
      </c>
      <c r="DC16" s="188">
        <v>5118</v>
      </c>
      <c r="DD16" s="188">
        <v>-1403</v>
      </c>
      <c r="DE16" s="188">
        <v>0</v>
      </c>
      <c r="DF16" s="188">
        <v>0</v>
      </c>
      <c r="DH16" s="188">
        <v>6939</v>
      </c>
      <c r="DI16" s="188">
        <v>0</v>
      </c>
      <c r="DJ16" s="188">
        <v>8230</v>
      </c>
      <c r="DK16" s="188">
        <v>2190</v>
      </c>
      <c r="DL16" s="188">
        <v>2373</v>
      </c>
      <c r="DM16" s="188">
        <v>5188</v>
      </c>
      <c r="DN16" s="188">
        <v>3670</v>
      </c>
      <c r="DO16" s="188">
        <v>-1532</v>
      </c>
      <c r="DP16" s="188">
        <v>-60</v>
      </c>
      <c r="DQ16" s="188">
        <v>54</v>
      </c>
      <c r="DS16" s="188">
        <v>7012</v>
      </c>
      <c r="DT16" s="188">
        <v>0</v>
      </c>
      <c r="DU16" s="188">
        <v>6913</v>
      </c>
      <c r="DV16" s="188">
        <v>2039</v>
      </c>
      <c r="DW16" s="188">
        <v>1288</v>
      </c>
      <c r="DX16" s="188">
        <v>6098</v>
      </c>
      <c r="DY16" s="188">
        <v>5027</v>
      </c>
      <c r="DZ16" s="188">
        <v>-1839</v>
      </c>
      <c r="EA16" s="188">
        <v>-44</v>
      </c>
      <c r="EB16" s="188">
        <v>0</v>
      </c>
      <c r="ED16" s="188">
        <v>5924</v>
      </c>
      <c r="EE16" s="188">
        <v>0</v>
      </c>
      <c r="EF16" s="188">
        <v>5801</v>
      </c>
      <c r="EG16" s="188">
        <v>1821</v>
      </c>
      <c r="EH16" s="188">
        <v>2266</v>
      </c>
      <c r="EI16" s="188">
        <v>7187</v>
      </c>
      <c r="EJ16" s="188">
        <v>3448</v>
      </c>
      <c r="EK16" s="188">
        <v>-1237</v>
      </c>
      <c r="EL16" s="188">
        <v>-60</v>
      </c>
      <c r="EM16" s="188">
        <v>26</v>
      </c>
      <c r="EO16" s="188">
        <v>7112</v>
      </c>
      <c r="EP16" s="188">
        <v>0</v>
      </c>
      <c r="EQ16" s="188">
        <v>1309</v>
      </c>
      <c r="ER16" s="188">
        <v>1088</v>
      </c>
      <c r="ES16" s="188">
        <v>5947</v>
      </c>
      <c r="ET16" s="188">
        <v>8903</v>
      </c>
      <c r="EU16" s="188">
        <v>4293</v>
      </c>
      <c r="EV16" s="188">
        <v>-2453</v>
      </c>
      <c r="EW16" s="188">
        <v>-80</v>
      </c>
      <c r="EX16" s="188">
        <v>23</v>
      </c>
      <c r="EZ16" s="188">
        <v>7074</v>
      </c>
      <c r="FA16" s="188">
        <v>0</v>
      </c>
      <c r="FB16" s="188">
        <v>2544</v>
      </c>
      <c r="FC16" s="188">
        <v>1596</v>
      </c>
      <c r="FD16" s="188">
        <v>2080</v>
      </c>
      <c r="FE16" s="188">
        <v>9125</v>
      </c>
      <c r="FF16" s="188">
        <v>5465</v>
      </c>
      <c r="FG16" s="188">
        <v>-1992</v>
      </c>
      <c r="FH16" s="188">
        <v>0</v>
      </c>
      <c r="FI16" s="188">
        <v>0</v>
      </c>
      <c r="FK16" s="188">
        <v>7102</v>
      </c>
      <c r="FL16" s="188">
        <v>0</v>
      </c>
      <c r="FM16" s="188">
        <v>8123</v>
      </c>
      <c r="FN16" s="188">
        <v>2154</v>
      </c>
      <c r="FO16" s="188">
        <v>4145</v>
      </c>
      <c r="FP16" s="188">
        <v>3698</v>
      </c>
      <c r="FQ16" s="188">
        <v>3591</v>
      </c>
      <c r="FR16" s="188">
        <v>-2542</v>
      </c>
      <c r="FS16" s="188">
        <v>-60</v>
      </c>
      <c r="FT16" s="188">
        <v>69</v>
      </c>
      <c r="FV16" s="188">
        <v>6072</v>
      </c>
      <c r="FW16" s="188">
        <v>0</v>
      </c>
      <c r="FX16" s="188">
        <v>2841</v>
      </c>
      <c r="FY16" s="188">
        <v>1454</v>
      </c>
      <c r="FZ16" s="188">
        <v>-610</v>
      </c>
      <c r="GA16" s="188">
        <v>10135</v>
      </c>
      <c r="GB16" s="188">
        <v>4930</v>
      </c>
      <c r="GC16" s="188">
        <v>-1108</v>
      </c>
      <c r="GD16" s="188">
        <v>0</v>
      </c>
      <c r="GE16" s="188">
        <v>0</v>
      </c>
      <c r="GG16" s="188">
        <v>7098</v>
      </c>
      <c r="GH16" s="188">
        <v>0</v>
      </c>
      <c r="GI16" s="188">
        <v>4973</v>
      </c>
      <c r="GJ16" s="188">
        <v>1517</v>
      </c>
      <c r="GK16" s="188">
        <v>-1100</v>
      </c>
      <c r="GL16" s="188">
        <v>9705</v>
      </c>
      <c r="GM16" s="188">
        <v>3663</v>
      </c>
      <c r="GN16" s="188">
        <v>-22</v>
      </c>
      <c r="GO16" s="188">
        <v>-80</v>
      </c>
      <c r="GP16" s="188">
        <v>59</v>
      </c>
      <c r="GR16" s="188">
        <v>5913</v>
      </c>
      <c r="GS16" s="188">
        <v>0</v>
      </c>
      <c r="GT16" s="188">
        <v>5185</v>
      </c>
      <c r="GU16" s="188">
        <v>1390</v>
      </c>
      <c r="GV16" s="188">
        <v>884</v>
      </c>
      <c r="GW16" s="188">
        <v>8346</v>
      </c>
      <c r="GX16" s="188">
        <v>3477</v>
      </c>
      <c r="GY16" s="188">
        <v>-411</v>
      </c>
      <c r="GZ16" s="188">
        <v>-60</v>
      </c>
      <c r="HA16" s="188">
        <v>20</v>
      </c>
      <c r="HC16" s="188">
        <v>5979</v>
      </c>
      <c r="HD16" s="188">
        <v>0</v>
      </c>
      <c r="HE16" s="188">
        <v>2421</v>
      </c>
      <c r="HF16" s="188">
        <v>1622</v>
      </c>
      <c r="HG16" s="188">
        <v>5123</v>
      </c>
      <c r="HH16" s="188">
        <v>4305</v>
      </c>
      <c r="HI16" s="188">
        <v>3605</v>
      </c>
      <c r="HJ16" s="188">
        <v>2589</v>
      </c>
      <c r="HK16" s="188">
        <v>-60</v>
      </c>
      <c r="HL16" s="188">
        <v>109</v>
      </c>
      <c r="HN16" s="188">
        <v>6048</v>
      </c>
      <c r="HO16" s="188">
        <v>0</v>
      </c>
      <c r="HP16" s="188">
        <v>2637</v>
      </c>
      <c r="HQ16" s="188">
        <v>702</v>
      </c>
      <c r="HR16" s="188">
        <v>-580</v>
      </c>
      <c r="HS16" s="188">
        <v>13296</v>
      </c>
      <c r="HT16" s="188">
        <v>5241</v>
      </c>
      <c r="HU16" s="188">
        <v>-1554</v>
      </c>
      <c r="HV16" s="188">
        <v>0</v>
      </c>
      <c r="HW16" s="188">
        <v>0</v>
      </c>
      <c r="HY16" s="188">
        <v>6030</v>
      </c>
      <c r="HZ16" s="188">
        <v>0</v>
      </c>
      <c r="IA16" s="188">
        <v>3327</v>
      </c>
      <c r="IB16" s="188">
        <v>1465</v>
      </c>
      <c r="IC16" s="188">
        <v>3936</v>
      </c>
      <c r="ID16" s="188">
        <v>4191</v>
      </c>
      <c r="IE16" s="188">
        <v>3592</v>
      </c>
      <c r="IF16" s="188">
        <v>3762</v>
      </c>
      <c r="IG16" s="188">
        <v>-80</v>
      </c>
      <c r="IH16" s="188">
        <v>23</v>
      </c>
      <c r="IJ16" s="188">
        <v>6100</v>
      </c>
      <c r="IK16" s="188">
        <v>0</v>
      </c>
      <c r="IL16" s="188">
        <v>7602</v>
      </c>
      <c r="IM16" s="188">
        <v>2071</v>
      </c>
      <c r="IN16" s="188">
        <v>540</v>
      </c>
      <c r="IO16" s="188">
        <v>5502</v>
      </c>
      <c r="IP16" s="188">
        <v>3744</v>
      </c>
      <c r="IQ16" s="188">
        <v>826</v>
      </c>
      <c r="IR16" s="188">
        <v>-80</v>
      </c>
      <c r="IS16" s="188">
        <v>80</v>
      </c>
      <c r="IU16" s="188">
        <v>6076</v>
      </c>
      <c r="IV16" s="188">
        <v>0</v>
      </c>
      <c r="IW16" s="188">
        <v>4087</v>
      </c>
      <c r="IX16" s="188">
        <v>1490</v>
      </c>
      <c r="IY16" s="188">
        <v>1654</v>
      </c>
      <c r="IZ16" s="188">
        <v>7997</v>
      </c>
      <c r="JA16" s="188">
        <v>4992</v>
      </c>
      <c r="JB16" s="188">
        <v>-319</v>
      </c>
      <c r="JC16" s="188">
        <v>-60</v>
      </c>
      <c r="JD16" s="188">
        <v>12</v>
      </c>
      <c r="JF16" s="188">
        <v>6836</v>
      </c>
      <c r="JG16" s="188">
        <v>0</v>
      </c>
      <c r="JH16" s="188">
        <v>8045</v>
      </c>
      <c r="JI16" s="188">
        <v>4026</v>
      </c>
      <c r="JJ16" s="188">
        <v>1365</v>
      </c>
      <c r="JK16" s="188">
        <v>4188</v>
      </c>
      <c r="JL16" s="188">
        <v>3598</v>
      </c>
      <c r="JM16" s="188">
        <v>-10</v>
      </c>
      <c r="JN16" s="188">
        <v>-195</v>
      </c>
      <c r="JO16" s="188">
        <v>691</v>
      </c>
      <c r="JQ16" s="188">
        <v>7096</v>
      </c>
      <c r="JR16" s="188">
        <v>0</v>
      </c>
      <c r="JS16" s="188">
        <v>6769</v>
      </c>
      <c r="JT16" s="188">
        <v>1423</v>
      </c>
      <c r="JU16" s="188">
        <v>257</v>
      </c>
      <c r="JV16" s="188">
        <v>8708</v>
      </c>
      <c r="JW16" s="188">
        <v>3726</v>
      </c>
      <c r="JX16" s="188">
        <v>-808</v>
      </c>
      <c r="JY16" s="188">
        <v>-80</v>
      </c>
      <c r="JZ16" s="188">
        <v>69</v>
      </c>
      <c r="KB16" s="188">
        <v>6080</v>
      </c>
      <c r="KC16" s="188">
        <v>0</v>
      </c>
      <c r="KD16" s="188">
        <v>3152</v>
      </c>
      <c r="KE16" s="188">
        <v>1649</v>
      </c>
      <c r="KF16" s="188">
        <v>2389</v>
      </c>
      <c r="KG16" s="188">
        <v>8127</v>
      </c>
      <c r="KH16" s="188">
        <v>4979</v>
      </c>
      <c r="KI16" s="188">
        <v>-1052</v>
      </c>
      <c r="KJ16" s="188">
        <v>-60</v>
      </c>
      <c r="KK16" s="188">
        <v>17</v>
      </c>
      <c r="KM16" s="188">
        <v>6074</v>
      </c>
      <c r="KN16" s="188">
        <v>0</v>
      </c>
      <c r="KO16" s="188">
        <v>3269</v>
      </c>
      <c r="KP16" s="188">
        <v>1560</v>
      </c>
      <c r="KQ16" s="188">
        <v>2626</v>
      </c>
      <c r="KR16" s="188">
        <v>8502</v>
      </c>
      <c r="KS16" s="188">
        <v>5264</v>
      </c>
      <c r="KT16" s="188">
        <v>-1503</v>
      </c>
      <c r="KU16" s="188">
        <v>0</v>
      </c>
      <c r="KV16" s="188">
        <v>0</v>
      </c>
      <c r="KX16" s="188">
        <v>6878</v>
      </c>
      <c r="KY16" s="188">
        <v>0</v>
      </c>
      <c r="KZ16" s="188">
        <v>6215</v>
      </c>
      <c r="LA16" s="188">
        <v>1787</v>
      </c>
      <c r="LB16" s="188">
        <v>1425</v>
      </c>
      <c r="LC16" s="188">
        <v>6704</v>
      </c>
      <c r="LD16" s="188">
        <v>5464</v>
      </c>
      <c r="LE16" s="188">
        <v>-2011</v>
      </c>
      <c r="LF16" s="188">
        <v>0</v>
      </c>
      <c r="LG16" s="188">
        <v>0</v>
      </c>
      <c r="LI16" s="188">
        <v>5060</v>
      </c>
      <c r="LJ16" s="188">
        <v>0</v>
      </c>
      <c r="LK16" s="188">
        <v>4037</v>
      </c>
      <c r="LL16" s="188">
        <v>1513</v>
      </c>
      <c r="LM16" s="188">
        <v>438</v>
      </c>
      <c r="LN16" s="188">
        <v>11458</v>
      </c>
      <c r="LO16" s="188">
        <v>4484</v>
      </c>
      <c r="LP16" s="188">
        <v>-1287</v>
      </c>
      <c r="LQ16" s="188">
        <v>-80</v>
      </c>
      <c r="LR16" s="188">
        <v>16</v>
      </c>
      <c r="LT16" s="188">
        <v>6629</v>
      </c>
      <c r="LU16" s="188">
        <v>0</v>
      </c>
      <c r="LV16" s="188">
        <v>943</v>
      </c>
      <c r="LW16" s="188">
        <v>1196</v>
      </c>
      <c r="LX16" s="188">
        <v>777</v>
      </c>
      <c r="LY16" s="188">
        <v>12898</v>
      </c>
      <c r="LZ16" s="188">
        <v>4726</v>
      </c>
      <c r="MA16" s="188">
        <v>-1360</v>
      </c>
      <c r="MB16" s="188">
        <v>-80</v>
      </c>
      <c r="MC16" s="188">
        <v>13</v>
      </c>
    </row>
    <row r="17" spans="2:341">
      <c r="B17" s="208">
        <f t="shared" si="0"/>
        <v>6335.0666666666666</v>
      </c>
      <c r="C17" s="208">
        <f t="shared" si="1"/>
        <v>0</v>
      </c>
      <c r="D17" s="208">
        <f t="shared" si="2"/>
        <v>5219.7</v>
      </c>
      <c r="E17" s="208">
        <f t="shared" si="3"/>
        <v>1910.6333333333334</v>
      </c>
      <c r="F17" s="208">
        <f t="shared" si="4"/>
        <v>1471.7666666666667</v>
      </c>
      <c r="G17" s="208">
        <f t="shared" si="5"/>
        <v>7055.1</v>
      </c>
      <c r="H17" s="208">
        <f t="shared" si="6"/>
        <v>4299.3999999999996</v>
      </c>
      <c r="I17" s="208">
        <f t="shared" si="7"/>
        <v>-751.43333333333328</v>
      </c>
      <c r="J17" s="208">
        <f t="shared" si="8"/>
        <v>-58.5</v>
      </c>
      <c r="K17" s="208">
        <f t="shared" si="9"/>
        <v>90.766666666666666</v>
      </c>
      <c r="M17" s="188">
        <v>5992</v>
      </c>
      <c r="N17" s="188">
        <v>0</v>
      </c>
      <c r="O17" s="188">
        <v>8612</v>
      </c>
      <c r="P17" s="188">
        <v>2205</v>
      </c>
      <c r="Q17" s="188">
        <v>2050</v>
      </c>
      <c r="R17" s="188">
        <v>5777</v>
      </c>
      <c r="S17" s="188">
        <v>3459</v>
      </c>
      <c r="T17" s="188">
        <v>-1490</v>
      </c>
      <c r="U17" s="188">
        <v>-150</v>
      </c>
      <c r="V17" s="188">
        <v>1239</v>
      </c>
      <c r="X17" s="188">
        <v>5056</v>
      </c>
      <c r="Y17" s="188">
        <v>0</v>
      </c>
      <c r="Z17" s="188">
        <v>4330</v>
      </c>
      <c r="AA17" s="188">
        <v>1449</v>
      </c>
      <c r="AB17" s="188">
        <v>648</v>
      </c>
      <c r="AC17" s="188">
        <v>8180</v>
      </c>
      <c r="AD17" s="188">
        <v>4321</v>
      </c>
      <c r="AE17" s="188">
        <v>-380</v>
      </c>
      <c r="AF17" s="188">
        <v>-66</v>
      </c>
      <c r="AG17" s="188">
        <v>36</v>
      </c>
      <c r="AI17" s="188">
        <v>6381</v>
      </c>
      <c r="AJ17" s="188">
        <v>0</v>
      </c>
      <c r="AK17" s="188">
        <v>910</v>
      </c>
      <c r="AL17" s="188">
        <v>1282</v>
      </c>
      <c r="AM17" s="188">
        <v>3610</v>
      </c>
      <c r="AN17" s="188">
        <v>7048</v>
      </c>
      <c r="AO17" s="188">
        <v>4651</v>
      </c>
      <c r="AP17" s="188">
        <v>-111</v>
      </c>
      <c r="AQ17" s="188">
        <v>-80</v>
      </c>
      <c r="AR17" s="188">
        <v>35</v>
      </c>
      <c r="AT17" s="188">
        <v>4064</v>
      </c>
      <c r="AU17" s="188">
        <v>0</v>
      </c>
      <c r="AV17" s="188">
        <v>8067</v>
      </c>
      <c r="AW17" s="188">
        <v>2996</v>
      </c>
      <c r="AX17" s="188">
        <v>1301</v>
      </c>
      <c r="AY17" s="188">
        <v>5415</v>
      </c>
      <c r="AZ17" s="188">
        <v>4497</v>
      </c>
      <c r="BA17" s="188">
        <v>-876</v>
      </c>
      <c r="BB17" s="188">
        <v>-60</v>
      </c>
      <c r="BC17" s="188">
        <v>14</v>
      </c>
      <c r="BE17" s="188">
        <v>7102</v>
      </c>
      <c r="BF17" s="188">
        <v>0</v>
      </c>
      <c r="BG17" s="188">
        <v>8581</v>
      </c>
      <c r="BH17" s="188">
        <v>3885</v>
      </c>
      <c r="BI17" s="188">
        <v>1895</v>
      </c>
      <c r="BJ17" s="188">
        <v>1301</v>
      </c>
      <c r="BK17" s="188">
        <v>3606</v>
      </c>
      <c r="BL17" s="188">
        <v>-944</v>
      </c>
      <c r="BM17" s="188">
        <v>-60</v>
      </c>
      <c r="BN17" s="188">
        <v>36</v>
      </c>
      <c r="BP17" s="188">
        <v>6069</v>
      </c>
      <c r="BQ17" s="188">
        <v>0</v>
      </c>
      <c r="BR17" s="188">
        <v>6303</v>
      </c>
      <c r="BS17" s="188">
        <v>3567</v>
      </c>
      <c r="BT17" s="188">
        <v>885</v>
      </c>
      <c r="BU17" s="188">
        <v>2726</v>
      </c>
      <c r="BV17" s="188">
        <v>4946</v>
      </c>
      <c r="BW17" s="188">
        <v>-762</v>
      </c>
      <c r="BX17" s="188">
        <v>0</v>
      </c>
      <c r="BY17" s="188">
        <v>0</v>
      </c>
      <c r="CA17" s="188">
        <v>7107</v>
      </c>
      <c r="CB17" s="188">
        <v>0</v>
      </c>
      <c r="CC17" s="188">
        <v>8387</v>
      </c>
      <c r="CD17" s="188">
        <v>2127</v>
      </c>
      <c r="CE17" s="188">
        <v>467</v>
      </c>
      <c r="CF17" s="188">
        <v>4054</v>
      </c>
      <c r="CG17" s="188">
        <v>3703</v>
      </c>
      <c r="CH17" s="188">
        <v>-526</v>
      </c>
      <c r="CI17" s="188">
        <v>-60</v>
      </c>
      <c r="CJ17" s="188">
        <v>54</v>
      </c>
      <c r="CL17" s="188">
        <v>7107</v>
      </c>
      <c r="CM17" s="188">
        <v>0</v>
      </c>
      <c r="CN17" s="188">
        <v>8387</v>
      </c>
      <c r="CO17" s="188">
        <v>2127</v>
      </c>
      <c r="CP17" s="188">
        <v>467</v>
      </c>
      <c r="CQ17" s="188">
        <v>4054</v>
      </c>
      <c r="CR17" s="188">
        <v>3703</v>
      </c>
      <c r="CS17" s="188">
        <v>-526</v>
      </c>
      <c r="CT17" s="188">
        <v>-60</v>
      </c>
      <c r="CU17" s="188">
        <v>54</v>
      </c>
      <c r="CV17" s="190"/>
      <c r="CW17" s="188">
        <v>6067</v>
      </c>
      <c r="CX17" s="188">
        <v>0</v>
      </c>
      <c r="CY17" s="188">
        <v>5387</v>
      </c>
      <c r="CZ17" s="188">
        <v>2133</v>
      </c>
      <c r="DA17" s="188">
        <v>-1131</v>
      </c>
      <c r="DB17" s="188">
        <v>9330</v>
      </c>
      <c r="DC17" s="188">
        <v>5121</v>
      </c>
      <c r="DD17" s="188">
        <v>-1416</v>
      </c>
      <c r="DE17" s="188">
        <v>0</v>
      </c>
      <c r="DF17" s="188">
        <v>0</v>
      </c>
      <c r="DH17" s="188">
        <v>6950</v>
      </c>
      <c r="DI17" s="188">
        <v>0</v>
      </c>
      <c r="DJ17" s="188">
        <v>8304</v>
      </c>
      <c r="DK17" s="188">
        <v>2122</v>
      </c>
      <c r="DL17" s="188">
        <v>2280</v>
      </c>
      <c r="DM17" s="188">
        <v>5162</v>
      </c>
      <c r="DN17" s="188">
        <v>3670</v>
      </c>
      <c r="DO17" s="188">
        <v>-1527</v>
      </c>
      <c r="DP17" s="188">
        <v>-60</v>
      </c>
      <c r="DQ17" s="188">
        <v>42</v>
      </c>
      <c r="DS17" s="188">
        <v>7007</v>
      </c>
      <c r="DT17" s="188">
        <v>0</v>
      </c>
      <c r="DU17" s="188">
        <v>6920</v>
      </c>
      <c r="DV17" s="188">
        <v>2005</v>
      </c>
      <c r="DW17" s="188">
        <v>1275</v>
      </c>
      <c r="DX17" s="188">
        <v>6026</v>
      </c>
      <c r="DY17" s="188">
        <v>5020</v>
      </c>
      <c r="DZ17" s="188">
        <v>-1768</v>
      </c>
      <c r="EA17" s="188">
        <v>-44</v>
      </c>
      <c r="EB17" s="188">
        <v>0</v>
      </c>
      <c r="ED17" s="188">
        <v>5930</v>
      </c>
      <c r="EE17" s="188">
        <v>0</v>
      </c>
      <c r="EF17" s="188">
        <v>5654</v>
      </c>
      <c r="EG17" s="188">
        <v>1786</v>
      </c>
      <c r="EH17" s="188">
        <v>2129</v>
      </c>
      <c r="EI17" s="188">
        <v>7139</v>
      </c>
      <c r="EJ17" s="188">
        <v>3448</v>
      </c>
      <c r="EK17" s="188">
        <v>-1250</v>
      </c>
      <c r="EL17" s="188">
        <v>-60</v>
      </c>
      <c r="EM17" s="188">
        <v>25</v>
      </c>
      <c r="EO17" s="188">
        <v>7110</v>
      </c>
      <c r="EP17" s="188">
        <v>0</v>
      </c>
      <c r="EQ17" s="188">
        <v>1323</v>
      </c>
      <c r="ER17" s="188">
        <v>1166</v>
      </c>
      <c r="ES17" s="188">
        <v>5722</v>
      </c>
      <c r="ET17" s="188">
        <v>8868</v>
      </c>
      <c r="EU17" s="188">
        <v>4293</v>
      </c>
      <c r="EV17" s="188">
        <v>-2707</v>
      </c>
      <c r="EW17" s="188">
        <v>-80</v>
      </c>
      <c r="EX17" s="188">
        <v>23</v>
      </c>
      <c r="EZ17" s="188">
        <v>7080</v>
      </c>
      <c r="FA17" s="188">
        <v>0</v>
      </c>
      <c r="FB17" s="188">
        <v>2506</v>
      </c>
      <c r="FC17" s="188">
        <v>1544</v>
      </c>
      <c r="FD17" s="188">
        <v>1774</v>
      </c>
      <c r="FE17" s="188">
        <v>9294</v>
      </c>
      <c r="FF17" s="188">
        <v>5465</v>
      </c>
      <c r="FG17" s="188">
        <v>-1889</v>
      </c>
      <c r="FH17" s="188">
        <v>0</v>
      </c>
      <c r="FI17" s="188">
        <v>0</v>
      </c>
      <c r="FK17" s="188">
        <v>7087</v>
      </c>
      <c r="FL17" s="188">
        <v>0</v>
      </c>
      <c r="FM17" s="188">
        <v>7995</v>
      </c>
      <c r="FN17" s="188">
        <v>2089</v>
      </c>
      <c r="FO17" s="188">
        <v>3985</v>
      </c>
      <c r="FP17" s="188">
        <v>3704</v>
      </c>
      <c r="FQ17" s="188">
        <v>3591</v>
      </c>
      <c r="FR17" s="188">
        <v>-2231</v>
      </c>
      <c r="FS17" s="188">
        <v>-60</v>
      </c>
      <c r="FT17" s="188">
        <v>69</v>
      </c>
      <c r="FV17" s="188">
        <v>6064</v>
      </c>
      <c r="FW17" s="188">
        <v>0</v>
      </c>
      <c r="FX17" s="188">
        <v>2886</v>
      </c>
      <c r="FY17" s="188">
        <v>1619</v>
      </c>
      <c r="FZ17" s="188">
        <v>-590</v>
      </c>
      <c r="GA17" s="188">
        <v>10115</v>
      </c>
      <c r="GB17" s="188">
        <v>4930</v>
      </c>
      <c r="GC17" s="188">
        <v>-1192</v>
      </c>
      <c r="GD17" s="188">
        <v>0</v>
      </c>
      <c r="GE17" s="188">
        <v>0</v>
      </c>
      <c r="GG17" s="188">
        <v>7103</v>
      </c>
      <c r="GH17" s="188">
        <v>0</v>
      </c>
      <c r="GI17" s="188">
        <v>5017</v>
      </c>
      <c r="GJ17" s="188">
        <v>1502</v>
      </c>
      <c r="GK17" s="188">
        <v>-1109</v>
      </c>
      <c r="GL17" s="188">
        <v>9510</v>
      </c>
      <c r="GM17" s="188">
        <v>3663</v>
      </c>
      <c r="GN17" s="188">
        <v>-139</v>
      </c>
      <c r="GO17" s="188">
        <v>-80</v>
      </c>
      <c r="GP17" s="188">
        <v>58</v>
      </c>
      <c r="GR17" s="188">
        <v>5914</v>
      </c>
      <c r="GS17" s="188">
        <v>0</v>
      </c>
      <c r="GT17" s="188">
        <v>5244</v>
      </c>
      <c r="GU17" s="188">
        <v>1428</v>
      </c>
      <c r="GV17" s="188">
        <v>458</v>
      </c>
      <c r="GW17" s="188">
        <v>8314</v>
      </c>
      <c r="GX17" s="188">
        <v>3477</v>
      </c>
      <c r="GY17" s="188">
        <v>-419</v>
      </c>
      <c r="GZ17" s="188">
        <v>-60</v>
      </c>
      <c r="HA17" s="188">
        <v>20</v>
      </c>
      <c r="HC17" s="188">
        <v>5988</v>
      </c>
      <c r="HD17" s="188">
        <v>0</v>
      </c>
      <c r="HE17" s="188">
        <v>2468</v>
      </c>
      <c r="HF17" s="188">
        <v>1763</v>
      </c>
      <c r="HG17" s="188">
        <v>4956</v>
      </c>
      <c r="HH17" s="188">
        <v>4247</v>
      </c>
      <c r="HI17" s="188">
        <v>3605</v>
      </c>
      <c r="HJ17" s="188">
        <v>2637</v>
      </c>
      <c r="HK17" s="188">
        <v>-60</v>
      </c>
      <c r="HL17" s="188">
        <v>99</v>
      </c>
      <c r="HN17" s="188">
        <v>6048</v>
      </c>
      <c r="HO17" s="188">
        <v>0</v>
      </c>
      <c r="HP17" s="188">
        <v>2720</v>
      </c>
      <c r="HQ17" s="188">
        <v>695</v>
      </c>
      <c r="HR17" s="188">
        <v>-761</v>
      </c>
      <c r="HS17" s="188">
        <v>13269</v>
      </c>
      <c r="HT17" s="188">
        <v>5241</v>
      </c>
      <c r="HU17" s="188">
        <v>-1598</v>
      </c>
      <c r="HV17" s="188">
        <v>0</v>
      </c>
      <c r="HW17" s="188">
        <v>0</v>
      </c>
      <c r="HY17" s="188">
        <v>6031</v>
      </c>
      <c r="HZ17" s="188">
        <v>0</v>
      </c>
      <c r="IA17" s="188">
        <v>3380</v>
      </c>
      <c r="IB17" s="188">
        <v>1458</v>
      </c>
      <c r="IC17" s="188">
        <v>3918</v>
      </c>
      <c r="ID17" s="188">
        <v>4186</v>
      </c>
      <c r="IE17" s="188">
        <v>3592</v>
      </c>
      <c r="IF17" s="188">
        <v>3579</v>
      </c>
      <c r="IG17" s="188">
        <v>-80</v>
      </c>
      <c r="IH17" s="188">
        <v>23</v>
      </c>
      <c r="IJ17" s="188">
        <v>6098</v>
      </c>
      <c r="IK17" s="188">
        <v>0</v>
      </c>
      <c r="IL17" s="188">
        <v>7374</v>
      </c>
      <c r="IM17" s="188">
        <v>2116</v>
      </c>
      <c r="IN17" s="188">
        <v>594</v>
      </c>
      <c r="IO17" s="188">
        <v>5591</v>
      </c>
      <c r="IP17" s="188">
        <v>3744</v>
      </c>
      <c r="IQ17" s="188">
        <v>1079</v>
      </c>
      <c r="IR17" s="188">
        <v>-80</v>
      </c>
      <c r="IS17" s="188">
        <v>80</v>
      </c>
      <c r="IU17" s="188">
        <v>6081</v>
      </c>
      <c r="IV17" s="188">
        <v>0</v>
      </c>
      <c r="IW17" s="188">
        <v>4020</v>
      </c>
      <c r="IX17" s="188">
        <v>1486</v>
      </c>
      <c r="IY17" s="188">
        <v>1358</v>
      </c>
      <c r="IZ17" s="188">
        <v>7930</v>
      </c>
      <c r="JA17" s="188">
        <v>4992</v>
      </c>
      <c r="JB17" s="188">
        <v>-472</v>
      </c>
      <c r="JC17" s="188">
        <v>-60</v>
      </c>
      <c r="JD17" s="188">
        <v>12</v>
      </c>
      <c r="JF17" s="188">
        <v>6833</v>
      </c>
      <c r="JG17" s="188">
        <v>0</v>
      </c>
      <c r="JH17" s="188">
        <v>8020</v>
      </c>
      <c r="JI17" s="188">
        <v>3937</v>
      </c>
      <c r="JJ17" s="188">
        <v>1310</v>
      </c>
      <c r="JK17" s="188">
        <v>4143</v>
      </c>
      <c r="JL17" s="188">
        <v>3598</v>
      </c>
      <c r="JM17" s="188">
        <v>42</v>
      </c>
      <c r="JN17" s="188">
        <v>-195</v>
      </c>
      <c r="JO17" s="188">
        <v>690</v>
      </c>
      <c r="JQ17" s="188">
        <v>7091</v>
      </c>
      <c r="JR17" s="188">
        <v>0</v>
      </c>
      <c r="JS17" s="188">
        <v>6606</v>
      </c>
      <c r="JT17" s="188">
        <v>1344</v>
      </c>
      <c r="JU17" s="188">
        <v>96</v>
      </c>
      <c r="JV17" s="188">
        <v>8731</v>
      </c>
      <c r="JW17" s="188">
        <v>3726</v>
      </c>
      <c r="JX17" s="188">
        <v>-852</v>
      </c>
      <c r="JY17" s="188">
        <v>-80</v>
      </c>
      <c r="JZ17" s="188">
        <v>69</v>
      </c>
      <c r="KB17" s="188">
        <v>6087</v>
      </c>
      <c r="KC17" s="188">
        <v>0</v>
      </c>
      <c r="KD17" s="188">
        <v>3043</v>
      </c>
      <c r="KE17" s="188">
        <v>1612</v>
      </c>
      <c r="KF17" s="188">
        <v>2341</v>
      </c>
      <c r="KG17" s="188">
        <v>8151</v>
      </c>
      <c r="KH17" s="188">
        <v>4979</v>
      </c>
      <c r="KI17" s="188">
        <v>-828</v>
      </c>
      <c r="KJ17" s="188">
        <v>-60</v>
      </c>
      <c r="KK17" s="188">
        <v>17</v>
      </c>
      <c r="KM17" s="188">
        <v>6070</v>
      </c>
      <c r="KN17" s="188">
        <v>0</v>
      </c>
      <c r="KO17" s="188">
        <v>3149</v>
      </c>
      <c r="KP17" s="188">
        <v>1407</v>
      </c>
      <c r="KQ17" s="188">
        <v>2447</v>
      </c>
      <c r="KR17" s="188">
        <v>8538</v>
      </c>
      <c r="KS17" s="188">
        <v>5264</v>
      </c>
      <c r="KT17" s="188">
        <v>-1365</v>
      </c>
      <c r="KU17" s="188">
        <v>0</v>
      </c>
      <c r="KV17" s="188">
        <v>0</v>
      </c>
      <c r="KX17" s="188">
        <v>6886</v>
      </c>
      <c r="KY17" s="188">
        <v>0</v>
      </c>
      <c r="KZ17" s="188">
        <v>6034</v>
      </c>
      <c r="LA17" s="188">
        <v>1766</v>
      </c>
      <c r="LB17" s="188">
        <v>1094</v>
      </c>
      <c r="LC17" s="188">
        <v>6728</v>
      </c>
      <c r="LD17" s="188">
        <v>5467</v>
      </c>
      <c r="LE17" s="188">
        <v>-2184</v>
      </c>
      <c r="LF17" s="188">
        <v>0</v>
      </c>
      <c r="LG17" s="188">
        <v>0</v>
      </c>
      <c r="LI17" s="188">
        <v>5055</v>
      </c>
      <c r="LJ17" s="188">
        <v>0</v>
      </c>
      <c r="LK17" s="188">
        <v>3945</v>
      </c>
      <c r="LL17" s="188">
        <v>1441</v>
      </c>
      <c r="LM17" s="188">
        <v>-4</v>
      </c>
      <c r="LN17" s="188">
        <v>11442</v>
      </c>
      <c r="LO17" s="188">
        <v>4484</v>
      </c>
      <c r="LP17" s="188">
        <v>-1085</v>
      </c>
      <c r="LQ17" s="188">
        <v>-80</v>
      </c>
      <c r="LR17" s="188">
        <v>15</v>
      </c>
      <c r="LT17" s="188">
        <v>6594</v>
      </c>
      <c r="LU17" s="188">
        <v>0</v>
      </c>
      <c r="LV17" s="188">
        <v>1019</v>
      </c>
      <c r="LW17" s="188">
        <v>1262</v>
      </c>
      <c r="LX17" s="188">
        <v>688</v>
      </c>
      <c r="LY17" s="188">
        <v>12680</v>
      </c>
      <c r="LZ17" s="188">
        <v>4726</v>
      </c>
      <c r="MA17" s="188">
        <v>-1343</v>
      </c>
      <c r="MB17" s="188">
        <v>-80</v>
      </c>
      <c r="MC17" s="188">
        <v>13</v>
      </c>
    </row>
    <row r="18" spans="2:341">
      <c r="B18" s="208">
        <f t="shared" si="0"/>
        <v>6333.833333333333</v>
      </c>
      <c r="C18" s="208">
        <f t="shared" si="1"/>
        <v>0</v>
      </c>
      <c r="D18" s="208">
        <f t="shared" si="2"/>
        <v>5201.5</v>
      </c>
      <c r="E18" s="208">
        <f t="shared" si="3"/>
        <v>1931.4666666666667</v>
      </c>
      <c r="F18" s="208">
        <f t="shared" si="4"/>
        <v>1307.3</v>
      </c>
      <c r="G18" s="208">
        <f t="shared" si="5"/>
        <v>7025.5333333333338</v>
      </c>
      <c r="H18" s="208">
        <f t="shared" si="6"/>
        <v>4297.2666666666664</v>
      </c>
      <c r="I18" s="208">
        <f t="shared" si="7"/>
        <v>-862.9666666666667</v>
      </c>
      <c r="J18" s="208">
        <f t="shared" si="8"/>
        <v>-55.4</v>
      </c>
      <c r="K18" s="208">
        <f t="shared" si="9"/>
        <v>90.033333333333331</v>
      </c>
      <c r="M18" s="188">
        <v>5997</v>
      </c>
      <c r="N18" s="188">
        <v>0</v>
      </c>
      <c r="O18" s="188">
        <v>8668</v>
      </c>
      <c r="P18" s="188">
        <v>2306</v>
      </c>
      <c r="Q18" s="188">
        <v>1749</v>
      </c>
      <c r="R18" s="188">
        <v>5721</v>
      </c>
      <c r="S18" s="188">
        <v>3459</v>
      </c>
      <c r="T18" s="188">
        <v>-1450</v>
      </c>
      <c r="U18" s="188">
        <v>-136</v>
      </c>
      <c r="V18" s="188">
        <v>1236</v>
      </c>
      <c r="X18" s="188">
        <v>5053</v>
      </c>
      <c r="Y18" s="188">
        <v>0</v>
      </c>
      <c r="Z18" s="188">
        <v>4443</v>
      </c>
      <c r="AA18" s="188">
        <v>1745</v>
      </c>
      <c r="AB18" s="188">
        <v>501</v>
      </c>
      <c r="AC18" s="188">
        <v>8192</v>
      </c>
      <c r="AD18" s="188">
        <v>4301</v>
      </c>
      <c r="AE18" s="188">
        <v>-819</v>
      </c>
      <c r="AF18" s="188">
        <v>-66</v>
      </c>
      <c r="AG18" s="188">
        <v>36</v>
      </c>
      <c r="AI18" s="188">
        <v>6388</v>
      </c>
      <c r="AJ18" s="188">
        <v>0</v>
      </c>
      <c r="AK18" s="188">
        <v>918</v>
      </c>
      <c r="AL18" s="188">
        <v>1320</v>
      </c>
      <c r="AM18" s="188">
        <v>3449</v>
      </c>
      <c r="AN18" s="188">
        <v>6807</v>
      </c>
      <c r="AO18" s="188">
        <v>4651</v>
      </c>
      <c r="AP18" s="188">
        <v>-225</v>
      </c>
      <c r="AQ18" s="188">
        <v>-80</v>
      </c>
      <c r="AR18" s="188">
        <v>32</v>
      </c>
      <c r="AT18" s="188">
        <v>4063</v>
      </c>
      <c r="AU18" s="188">
        <v>0</v>
      </c>
      <c r="AV18" s="188">
        <v>8034</v>
      </c>
      <c r="AW18" s="188">
        <v>3002</v>
      </c>
      <c r="AX18" s="188">
        <v>1241</v>
      </c>
      <c r="AY18" s="188">
        <v>5368</v>
      </c>
      <c r="AZ18" s="188">
        <v>4497</v>
      </c>
      <c r="BA18" s="188">
        <v>-1011</v>
      </c>
      <c r="BB18" s="188">
        <v>-60</v>
      </c>
      <c r="BC18" s="188">
        <v>14</v>
      </c>
      <c r="BE18" s="188">
        <v>7096</v>
      </c>
      <c r="BF18" s="188">
        <v>0</v>
      </c>
      <c r="BG18" s="188">
        <v>8424</v>
      </c>
      <c r="BH18" s="188">
        <v>3729</v>
      </c>
      <c r="BI18" s="188">
        <v>1626</v>
      </c>
      <c r="BJ18" s="188">
        <v>1345</v>
      </c>
      <c r="BK18" s="188">
        <v>3606</v>
      </c>
      <c r="BL18" s="188">
        <v>-1192</v>
      </c>
      <c r="BM18" s="188">
        <v>-60</v>
      </c>
      <c r="BN18" s="188">
        <v>36</v>
      </c>
      <c r="BP18" s="188">
        <v>6070</v>
      </c>
      <c r="BQ18" s="188">
        <v>0</v>
      </c>
      <c r="BR18" s="188">
        <v>6240</v>
      </c>
      <c r="BS18" s="188">
        <v>3502</v>
      </c>
      <c r="BT18" s="188">
        <v>826</v>
      </c>
      <c r="BU18" s="188">
        <v>2747</v>
      </c>
      <c r="BV18" s="188">
        <v>4941</v>
      </c>
      <c r="BW18" s="188">
        <v>-710</v>
      </c>
      <c r="BX18" s="188">
        <v>0</v>
      </c>
      <c r="BY18" s="188">
        <v>0</v>
      </c>
      <c r="CA18" s="188">
        <v>7111</v>
      </c>
      <c r="CB18" s="188">
        <v>0</v>
      </c>
      <c r="CC18" s="188">
        <v>8299</v>
      </c>
      <c r="CD18" s="188">
        <v>2212</v>
      </c>
      <c r="CE18" s="188">
        <v>278</v>
      </c>
      <c r="CF18" s="188">
        <v>3980</v>
      </c>
      <c r="CG18" s="188">
        <v>3703</v>
      </c>
      <c r="CH18" s="188">
        <v>-303</v>
      </c>
      <c r="CI18" s="188">
        <v>-60</v>
      </c>
      <c r="CJ18" s="188">
        <v>54</v>
      </c>
      <c r="CL18" s="188">
        <v>7111</v>
      </c>
      <c r="CM18" s="188">
        <v>0</v>
      </c>
      <c r="CN18" s="188">
        <v>8299</v>
      </c>
      <c r="CO18" s="188">
        <v>2212</v>
      </c>
      <c r="CP18" s="188">
        <v>278</v>
      </c>
      <c r="CQ18" s="188">
        <v>3980</v>
      </c>
      <c r="CR18" s="188">
        <v>3703</v>
      </c>
      <c r="CS18" s="188">
        <v>-303</v>
      </c>
      <c r="CT18" s="188">
        <v>-60</v>
      </c>
      <c r="CU18" s="188">
        <v>54</v>
      </c>
      <c r="CV18" s="190"/>
      <c r="CW18" s="188">
        <v>6063</v>
      </c>
      <c r="CX18" s="188">
        <v>0</v>
      </c>
      <c r="CY18" s="188">
        <v>5447</v>
      </c>
      <c r="CZ18" s="188">
        <v>2172</v>
      </c>
      <c r="DA18" s="188">
        <v>-1215</v>
      </c>
      <c r="DB18" s="188">
        <v>9265</v>
      </c>
      <c r="DC18" s="188">
        <v>5128</v>
      </c>
      <c r="DD18" s="188">
        <v>-1681</v>
      </c>
      <c r="DE18" s="188">
        <v>0</v>
      </c>
      <c r="DF18" s="188">
        <v>0</v>
      </c>
      <c r="DH18" s="188">
        <v>6951</v>
      </c>
      <c r="DI18" s="188">
        <v>0</v>
      </c>
      <c r="DJ18" s="188">
        <v>8322</v>
      </c>
      <c r="DK18" s="188">
        <v>2089</v>
      </c>
      <c r="DL18" s="188">
        <v>2273</v>
      </c>
      <c r="DM18" s="188">
        <v>5136</v>
      </c>
      <c r="DN18" s="188">
        <v>3670</v>
      </c>
      <c r="DO18" s="188">
        <v>-1818</v>
      </c>
      <c r="DP18" s="188">
        <v>-60</v>
      </c>
      <c r="DQ18" s="188">
        <v>38</v>
      </c>
      <c r="DS18" s="188">
        <v>7011</v>
      </c>
      <c r="DT18" s="188">
        <v>0</v>
      </c>
      <c r="DU18" s="188">
        <v>6943</v>
      </c>
      <c r="DV18" s="188">
        <v>1968</v>
      </c>
      <c r="DW18" s="188">
        <v>874</v>
      </c>
      <c r="DX18" s="188">
        <v>5803</v>
      </c>
      <c r="DY18" s="188">
        <v>4986</v>
      </c>
      <c r="DZ18" s="188">
        <v>-1306</v>
      </c>
      <c r="EA18" s="188">
        <v>-46</v>
      </c>
      <c r="EB18" s="188">
        <v>0</v>
      </c>
      <c r="ED18" s="188">
        <v>5922</v>
      </c>
      <c r="EE18" s="188">
        <v>0</v>
      </c>
      <c r="EF18" s="188">
        <v>5554</v>
      </c>
      <c r="EG18" s="188">
        <v>1854</v>
      </c>
      <c r="EH18" s="188">
        <v>1931</v>
      </c>
      <c r="EI18" s="188">
        <v>7185</v>
      </c>
      <c r="EJ18" s="188">
        <v>3448</v>
      </c>
      <c r="EK18" s="188">
        <v>-1237</v>
      </c>
      <c r="EL18" s="188">
        <v>-60</v>
      </c>
      <c r="EM18" s="188">
        <v>26</v>
      </c>
      <c r="EO18" s="188">
        <v>7110</v>
      </c>
      <c r="EP18" s="188">
        <v>0</v>
      </c>
      <c r="EQ18" s="188">
        <v>1270</v>
      </c>
      <c r="ER18" s="188">
        <v>1125</v>
      </c>
      <c r="ES18" s="188">
        <v>5392</v>
      </c>
      <c r="ET18" s="188">
        <v>8796</v>
      </c>
      <c r="EU18" s="188">
        <v>4293</v>
      </c>
      <c r="EV18" s="188">
        <v>-2668</v>
      </c>
      <c r="EW18" s="188">
        <v>-70</v>
      </c>
      <c r="EX18" s="188">
        <v>23</v>
      </c>
      <c r="EZ18" s="188">
        <v>7072</v>
      </c>
      <c r="FA18" s="188">
        <v>0</v>
      </c>
      <c r="FB18" s="188">
        <v>2491</v>
      </c>
      <c r="FC18" s="188">
        <v>1419</v>
      </c>
      <c r="FD18" s="188">
        <v>1334</v>
      </c>
      <c r="FE18" s="188">
        <v>9367</v>
      </c>
      <c r="FF18" s="188">
        <v>5461</v>
      </c>
      <c r="FG18" s="188">
        <v>-1956</v>
      </c>
      <c r="FH18" s="188">
        <v>0</v>
      </c>
      <c r="FI18" s="188">
        <v>0</v>
      </c>
      <c r="FK18" s="188">
        <v>7078</v>
      </c>
      <c r="FL18" s="188">
        <v>0</v>
      </c>
      <c r="FM18" s="188">
        <v>7934</v>
      </c>
      <c r="FN18" s="188">
        <v>2113</v>
      </c>
      <c r="FO18" s="188">
        <v>4013</v>
      </c>
      <c r="FP18" s="188">
        <v>3766</v>
      </c>
      <c r="FQ18" s="188">
        <v>3591</v>
      </c>
      <c r="FR18" s="188">
        <v>-2524</v>
      </c>
      <c r="FS18" s="188">
        <v>-60</v>
      </c>
      <c r="FT18" s="188">
        <v>69</v>
      </c>
      <c r="FV18" s="188">
        <v>6073</v>
      </c>
      <c r="FW18" s="188">
        <v>0</v>
      </c>
      <c r="FX18" s="188">
        <v>2971</v>
      </c>
      <c r="FY18" s="188">
        <v>1777</v>
      </c>
      <c r="FZ18" s="188">
        <v>-460</v>
      </c>
      <c r="GA18" s="188">
        <v>9994</v>
      </c>
      <c r="GB18" s="188">
        <v>4930</v>
      </c>
      <c r="GC18" s="188">
        <v>-1882</v>
      </c>
      <c r="GD18" s="188">
        <v>0</v>
      </c>
      <c r="GE18" s="188">
        <v>0</v>
      </c>
      <c r="GG18" s="188">
        <v>7102</v>
      </c>
      <c r="GH18" s="188">
        <v>0</v>
      </c>
      <c r="GI18" s="188">
        <v>4903</v>
      </c>
      <c r="GJ18" s="188">
        <v>1412</v>
      </c>
      <c r="GK18" s="188">
        <v>-1259</v>
      </c>
      <c r="GL18" s="188">
        <v>9517</v>
      </c>
      <c r="GM18" s="188">
        <v>3663</v>
      </c>
      <c r="GN18" s="188">
        <v>65</v>
      </c>
      <c r="GO18" s="188">
        <v>-66</v>
      </c>
      <c r="GP18" s="188">
        <v>59</v>
      </c>
      <c r="GR18" s="188">
        <v>5919</v>
      </c>
      <c r="GS18" s="188">
        <v>0</v>
      </c>
      <c r="GT18" s="188">
        <v>5178</v>
      </c>
      <c r="GU18" s="188">
        <v>1396</v>
      </c>
      <c r="GV18" s="188">
        <v>342</v>
      </c>
      <c r="GW18" s="188">
        <v>8370</v>
      </c>
      <c r="GX18" s="188">
        <v>3477</v>
      </c>
      <c r="GY18" s="188">
        <v>-530</v>
      </c>
      <c r="GZ18" s="188">
        <v>-60</v>
      </c>
      <c r="HA18" s="188">
        <v>20</v>
      </c>
      <c r="HC18" s="188">
        <v>5992</v>
      </c>
      <c r="HD18" s="188">
        <v>0</v>
      </c>
      <c r="HE18" s="188">
        <v>2495</v>
      </c>
      <c r="HF18" s="188">
        <v>1657</v>
      </c>
      <c r="HG18" s="188">
        <v>4805</v>
      </c>
      <c r="HH18" s="188">
        <v>4148</v>
      </c>
      <c r="HI18" s="188">
        <v>3605</v>
      </c>
      <c r="HJ18" s="188">
        <v>2629</v>
      </c>
      <c r="HK18" s="188">
        <v>-60</v>
      </c>
      <c r="HL18" s="188">
        <v>81</v>
      </c>
      <c r="HN18" s="188">
        <v>6047</v>
      </c>
      <c r="HO18" s="188">
        <v>0</v>
      </c>
      <c r="HP18" s="188">
        <v>2764</v>
      </c>
      <c r="HQ18" s="188">
        <v>812</v>
      </c>
      <c r="HR18" s="188">
        <v>-1087</v>
      </c>
      <c r="HS18" s="188">
        <v>13285</v>
      </c>
      <c r="HT18" s="188">
        <v>5235</v>
      </c>
      <c r="HU18" s="188">
        <v>-1971</v>
      </c>
      <c r="HV18" s="188">
        <v>0</v>
      </c>
      <c r="HW18" s="188">
        <v>0</v>
      </c>
      <c r="HY18" s="188">
        <v>6032</v>
      </c>
      <c r="HZ18" s="188">
        <v>0</v>
      </c>
      <c r="IA18" s="188">
        <v>3403</v>
      </c>
      <c r="IB18" s="188">
        <v>1491</v>
      </c>
      <c r="IC18" s="188">
        <v>3956</v>
      </c>
      <c r="ID18" s="188">
        <v>4104</v>
      </c>
      <c r="IE18" s="188">
        <v>3592</v>
      </c>
      <c r="IF18" s="188">
        <v>3075</v>
      </c>
      <c r="IG18" s="188">
        <v>-70</v>
      </c>
      <c r="IH18" s="188">
        <v>23</v>
      </c>
      <c r="IJ18" s="188">
        <v>6097</v>
      </c>
      <c r="IK18" s="188">
        <v>0</v>
      </c>
      <c r="IL18" s="188">
        <v>7082</v>
      </c>
      <c r="IM18" s="188">
        <v>2038</v>
      </c>
      <c r="IN18" s="188">
        <v>248</v>
      </c>
      <c r="IO18" s="188">
        <v>5714</v>
      </c>
      <c r="IP18" s="188">
        <v>3744</v>
      </c>
      <c r="IQ18" s="188">
        <v>973</v>
      </c>
      <c r="IR18" s="188">
        <v>-66</v>
      </c>
      <c r="IS18" s="188">
        <v>81</v>
      </c>
      <c r="IU18" s="188">
        <v>6080</v>
      </c>
      <c r="IV18" s="188">
        <v>0</v>
      </c>
      <c r="IW18" s="188">
        <v>4087</v>
      </c>
      <c r="IX18" s="188">
        <v>1575</v>
      </c>
      <c r="IY18" s="188">
        <v>1257</v>
      </c>
      <c r="IZ18" s="188">
        <v>8007</v>
      </c>
      <c r="JA18" s="188">
        <v>4992</v>
      </c>
      <c r="JB18" s="188">
        <v>-510</v>
      </c>
      <c r="JC18" s="188">
        <v>-60</v>
      </c>
      <c r="JD18" s="188">
        <v>11</v>
      </c>
      <c r="JF18" s="188">
        <v>6831</v>
      </c>
      <c r="JG18" s="188">
        <v>0</v>
      </c>
      <c r="JH18" s="188">
        <v>7937</v>
      </c>
      <c r="JI18" s="188">
        <v>3893</v>
      </c>
      <c r="JJ18" s="188">
        <v>1216</v>
      </c>
      <c r="JK18" s="188">
        <v>4053</v>
      </c>
      <c r="JL18" s="188">
        <v>3598</v>
      </c>
      <c r="JM18" s="188">
        <v>111</v>
      </c>
      <c r="JN18" s="188">
        <v>-171</v>
      </c>
      <c r="JO18" s="188">
        <v>693</v>
      </c>
      <c r="JQ18" s="188">
        <v>7094</v>
      </c>
      <c r="JR18" s="188">
        <v>0</v>
      </c>
      <c r="JS18" s="188">
        <v>6594</v>
      </c>
      <c r="JT18" s="188">
        <v>1524</v>
      </c>
      <c r="JU18" s="188">
        <v>-244</v>
      </c>
      <c r="JV18" s="188">
        <v>8745</v>
      </c>
      <c r="JW18" s="188">
        <v>3726</v>
      </c>
      <c r="JX18" s="188">
        <v>-1120</v>
      </c>
      <c r="JY18" s="188">
        <v>-71</v>
      </c>
      <c r="JZ18" s="188">
        <v>69</v>
      </c>
      <c r="KB18" s="188">
        <v>6089</v>
      </c>
      <c r="KC18" s="188">
        <v>0</v>
      </c>
      <c r="KD18" s="188">
        <v>3095</v>
      </c>
      <c r="KE18" s="188">
        <v>1614</v>
      </c>
      <c r="KF18" s="188">
        <v>2100</v>
      </c>
      <c r="KG18" s="188">
        <v>8142</v>
      </c>
      <c r="KH18" s="188">
        <v>4979</v>
      </c>
      <c r="KI18" s="188">
        <v>-1124</v>
      </c>
      <c r="KJ18" s="188">
        <v>-60</v>
      </c>
      <c r="KK18" s="188">
        <v>17</v>
      </c>
      <c r="KM18" s="188">
        <v>6072</v>
      </c>
      <c r="KN18" s="188">
        <v>0</v>
      </c>
      <c r="KO18" s="188">
        <v>3195</v>
      </c>
      <c r="KP18" s="188">
        <v>1572</v>
      </c>
      <c r="KQ18" s="188">
        <v>2461</v>
      </c>
      <c r="KR18" s="188">
        <v>8536</v>
      </c>
      <c r="KS18" s="188">
        <v>5264</v>
      </c>
      <c r="KT18" s="188">
        <v>-1874</v>
      </c>
      <c r="KU18" s="188">
        <v>0</v>
      </c>
      <c r="KV18" s="188">
        <v>0</v>
      </c>
      <c r="KX18" s="188">
        <v>6891</v>
      </c>
      <c r="KY18" s="188">
        <v>0</v>
      </c>
      <c r="KZ18" s="188">
        <v>5992</v>
      </c>
      <c r="LA18" s="188">
        <v>1724</v>
      </c>
      <c r="LB18" s="188">
        <v>786</v>
      </c>
      <c r="LC18" s="188">
        <v>6751</v>
      </c>
      <c r="LD18" s="188">
        <v>5465</v>
      </c>
      <c r="LE18" s="188">
        <v>-1834</v>
      </c>
      <c r="LF18" s="188">
        <v>0</v>
      </c>
      <c r="LG18" s="188">
        <v>0</v>
      </c>
      <c r="LI18" s="188">
        <v>5050</v>
      </c>
      <c r="LJ18" s="188">
        <v>0</v>
      </c>
      <c r="LK18" s="188">
        <v>4052</v>
      </c>
      <c r="LL18" s="188">
        <v>1427</v>
      </c>
      <c r="LM18" s="188">
        <v>-224</v>
      </c>
      <c r="LN18" s="188">
        <v>11377</v>
      </c>
      <c r="LO18" s="188">
        <v>4484</v>
      </c>
      <c r="LP18" s="188">
        <v>-1195</v>
      </c>
      <c r="LQ18" s="188">
        <v>-80</v>
      </c>
      <c r="LR18" s="188">
        <v>16</v>
      </c>
      <c r="LT18" s="188">
        <v>6550</v>
      </c>
      <c r="LU18" s="188">
        <v>0</v>
      </c>
      <c r="LV18" s="188">
        <v>1011</v>
      </c>
      <c r="LW18" s="188">
        <v>1264</v>
      </c>
      <c r="LX18" s="188">
        <v>772</v>
      </c>
      <c r="LY18" s="188">
        <v>12565</v>
      </c>
      <c r="LZ18" s="188">
        <v>4726</v>
      </c>
      <c r="MA18" s="188">
        <v>-1499</v>
      </c>
      <c r="MB18" s="188">
        <v>-80</v>
      </c>
      <c r="MC18" s="188">
        <v>13</v>
      </c>
    </row>
    <row r="19" spans="2:341">
      <c r="B19" s="208">
        <f t="shared" si="0"/>
        <v>6332.4333333333334</v>
      </c>
      <c r="C19" s="208">
        <f t="shared" si="1"/>
        <v>0</v>
      </c>
      <c r="D19" s="208">
        <f t="shared" si="2"/>
        <v>5246.8666666666668</v>
      </c>
      <c r="E19" s="208">
        <f t="shared" si="3"/>
        <v>2021.1666666666667</v>
      </c>
      <c r="F19" s="208">
        <f t="shared" si="4"/>
        <v>1228.8666666666666</v>
      </c>
      <c r="G19" s="208">
        <f t="shared" si="5"/>
        <v>6989.9</v>
      </c>
      <c r="H19" s="208">
        <f t="shared" si="6"/>
        <v>4270.0333333333338</v>
      </c>
      <c r="I19" s="208">
        <f t="shared" si="7"/>
        <v>-1061.0666666666666</v>
      </c>
      <c r="J19" s="208">
        <f t="shared" si="8"/>
        <v>-52.333333333333336</v>
      </c>
      <c r="K19" s="208">
        <f t="shared" si="9"/>
        <v>89.466666666666669</v>
      </c>
      <c r="M19" s="188">
        <v>6000</v>
      </c>
      <c r="N19" s="188">
        <v>0</v>
      </c>
      <c r="O19" s="188">
        <v>8905</v>
      </c>
      <c r="P19" s="188">
        <v>2588</v>
      </c>
      <c r="Q19" s="188">
        <v>1710</v>
      </c>
      <c r="R19" s="188">
        <v>5660</v>
      </c>
      <c r="S19" s="188">
        <v>3449</v>
      </c>
      <c r="T19" s="188">
        <v>-2104</v>
      </c>
      <c r="U19" s="188">
        <v>-106</v>
      </c>
      <c r="V19" s="188">
        <v>1233</v>
      </c>
      <c r="X19" s="188">
        <v>5054</v>
      </c>
      <c r="Y19" s="188">
        <v>0</v>
      </c>
      <c r="Z19" s="188">
        <v>4325</v>
      </c>
      <c r="AA19" s="188">
        <v>1512</v>
      </c>
      <c r="AB19" s="188">
        <v>809</v>
      </c>
      <c r="AC19" s="188">
        <v>8224</v>
      </c>
      <c r="AD19" s="188">
        <v>4289</v>
      </c>
      <c r="AE19" s="188">
        <v>-1133</v>
      </c>
      <c r="AF19" s="188">
        <v>-73</v>
      </c>
      <c r="AG19" s="188">
        <v>36</v>
      </c>
      <c r="AI19" s="188">
        <v>6393</v>
      </c>
      <c r="AJ19" s="188">
        <v>0</v>
      </c>
      <c r="AK19" s="188">
        <v>888</v>
      </c>
      <c r="AL19" s="188">
        <v>1686</v>
      </c>
      <c r="AM19" s="188">
        <v>3195</v>
      </c>
      <c r="AN19" s="188">
        <v>6728</v>
      </c>
      <c r="AO19" s="188">
        <v>4564</v>
      </c>
      <c r="AP19" s="188">
        <v>-332</v>
      </c>
      <c r="AQ19" s="188">
        <v>-80</v>
      </c>
      <c r="AR19" s="188">
        <v>29</v>
      </c>
      <c r="AT19" s="188">
        <v>4064</v>
      </c>
      <c r="AU19" s="188">
        <v>0</v>
      </c>
      <c r="AV19" s="188">
        <v>8147</v>
      </c>
      <c r="AW19" s="188">
        <v>3151</v>
      </c>
      <c r="AX19" s="188">
        <v>928</v>
      </c>
      <c r="AY19" s="188">
        <v>5326</v>
      </c>
      <c r="AZ19" s="188">
        <v>4489</v>
      </c>
      <c r="BA19" s="188">
        <v>-1059</v>
      </c>
      <c r="BB19" s="188">
        <v>-60</v>
      </c>
      <c r="BC19" s="188">
        <v>14</v>
      </c>
      <c r="BE19" s="188">
        <v>7096</v>
      </c>
      <c r="BF19" s="188">
        <v>0</v>
      </c>
      <c r="BG19" s="188">
        <v>8719</v>
      </c>
      <c r="BH19" s="188">
        <v>3846</v>
      </c>
      <c r="BI19" s="188">
        <v>1481</v>
      </c>
      <c r="BJ19" s="188">
        <v>1373</v>
      </c>
      <c r="BK19" s="188">
        <v>3588</v>
      </c>
      <c r="BL19" s="188">
        <v>-1330</v>
      </c>
      <c r="BM19" s="188">
        <v>-60</v>
      </c>
      <c r="BN19" s="188">
        <v>38</v>
      </c>
      <c r="BP19" s="188">
        <v>6068</v>
      </c>
      <c r="BQ19" s="188">
        <v>0</v>
      </c>
      <c r="BR19" s="188">
        <v>6401</v>
      </c>
      <c r="BS19" s="188">
        <v>3619</v>
      </c>
      <c r="BT19" s="188">
        <v>761</v>
      </c>
      <c r="BU19" s="188">
        <v>2771</v>
      </c>
      <c r="BV19" s="188">
        <v>4926</v>
      </c>
      <c r="BW19" s="188">
        <v>-980</v>
      </c>
      <c r="BX19" s="188">
        <v>0</v>
      </c>
      <c r="BY19" s="188">
        <v>0</v>
      </c>
      <c r="CA19" s="188">
        <v>7107</v>
      </c>
      <c r="CB19" s="188">
        <v>0</v>
      </c>
      <c r="CC19" s="188">
        <v>8214</v>
      </c>
      <c r="CD19" s="188">
        <v>2355</v>
      </c>
      <c r="CE19" s="188">
        <v>411</v>
      </c>
      <c r="CF19" s="188">
        <v>3909</v>
      </c>
      <c r="CG19" s="188">
        <v>3665</v>
      </c>
      <c r="CH19" s="188">
        <v>-565</v>
      </c>
      <c r="CI19" s="188">
        <v>-60</v>
      </c>
      <c r="CJ19" s="188">
        <v>54</v>
      </c>
      <c r="CL19" s="188">
        <v>7107</v>
      </c>
      <c r="CM19" s="188">
        <v>0</v>
      </c>
      <c r="CN19" s="188">
        <v>8214</v>
      </c>
      <c r="CO19" s="188">
        <v>2355</v>
      </c>
      <c r="CP19" s="188">
        <v>411</v>
      </c>
      <c r="CQ19" s="188">
        <v>3909</v>
      </c>
      <c r="CR19" s="188">
        <v>3665</v>
      </c>
      <c r="CS19" s="188">
        <v>-565</v>
      </c>
      <c r="CT19" s="188">
        <v>-60</v>
      </c>
      <c r="CU19" s="188">
        <v>54</v>
      </c>
      <c r="CV19" s="190"/>
      <c r="CW19" s="188">
        <v>6062</v>
      </c>
      <c r="CX19" s="188">
        <v>0</v>
      </c>
      <c r="CY19" s="188">
        <v>5622</v>
      </c>
      <c r="CZ19" s="188">
        <v>2303</v>
      </c>
      <c r="DA19" s="188">
        <v>-1229</v>
      </c>
      <c r="DB19" s="188">
        <v>9249</v>
      </c>
      <c r="DC19" s="188">
        <v>5029</v>
      </c>
      <c r="DD19" s="188">
        <v>-2041</v>
      </c>
      <c r="DE19" s="188">
        <v>0</v>
      </c>
      <c r="DF19" s="188">
        <v>0</v>
      </c>
      <c r="DH19" s="188">
        <v>6945</v>
      </c>
      <c r="DI19" s="188">
        <v>0</v>
      </c>
      <c r="DJ19" s="188">
        <v>8271</v>
      </c>
      <c r="DK19" s="188">
        <v>1860</v>
      </c>
      <c r="DL19" s="188">
        <v>2097</v>
      </c>
      <c r="DM19" s="188">
        <v>5105</v>
      </c>
      <c r="DN19" s="188">
        <v>3642</v>
      </c>
      <c r="DO19" s="188">
        <v>-1692</v>
      </c>
      <c r="DP19" s="188">
        <v>-60</v>
      </c>
      <c r="DQ19" s="188">
        <v>38</v>
      </c>
      <c r="DS19" s="188">
        <v>7013</v>
      </c>
      <c r="DT19" s="188">
        <v>0</v>
      </c>
      <c r="DU19" s="188">
        <v>7007</v>
      </c>
      <c r="DV19" s="188">
        <v>2049</v>
      </c>
      <c r="DW19" s="188">
        <v>609</v>
      </c>
      <c r="DX19" s="188">
        <v>5735</v>
      </c>
      <c r="DY19" s="188">
        <v>4973</v>
      </c>
      <c r="DZ19" s="188">
        <v>-1427</v>
      </c>
      <c r="EA19" s="188">
        <v>-60</v>
      </c>
      <c r="EB19" s="188">
        <v>0</v>
      </c>
      <c r="ED19" s="188">
        <v>5927</v>
      </c>
      <c r="EE19" s="188">
        <v>0</v>
      </c>
      <c r="EF19" s="188">
        <v>5561</v>
      </c>
      <c r="EG19" s="188">
        <v>1811</v>
      </c>
      <c r="EH19" s="188">
        <v>1815</v>
      </c>
      <c r="EI19" s="188">
        <v>7182</v>
      </c>
      <c r="EJ19" s="188">
        <v>3419</v>
      </c>
      <c r="EK19" s="188">
        <v>-1383</v>
      </c>
      <c r="EL19" s="188">
        <v>-60</v>
      </c>
      <c r="EM19" s="188">
        <v>25</v>
      </c>
      <c r="EO19" s="188">
        <v>7109</v>
      </c>
      <c r="EP19" s="188">
        <v>0</v>
      </c>
      <c r="EQ19" s="188">
        <v>1259</v>
      </c>
      <c r="ER19" s="188">
        <v>1447</v>
      </c>
      <c r="ES19" s="188">
        <v>5392</v>
      </c>
      <c r="ET19" s="188">
        <v>8559</v>
      </c>
      <c r="EU19" s="188">
        <v>4236</v>
      </c>
      <c r="EV19" s="188">
        <v>-2825</v>
      </c>
      <c r="EW19" s="188">
        <v>-60</v>
      </c>
      <c r="EX19" s="188">
        <v>24</v>
      </c>
      <c r="EZ19" s="188">
        <v>7072</v>
      </c>
      <c r="FA19" s="188">
        <v>0</v>
      </c>
      <c r="FB19" s="188">
        <v>2545</v>
      </c>
      <c r="FC19" s="188">
        <v>1277</v>
      </c>
      <c r="FD19" s="188">
        <v>1276</v>
      </c>
      <c r="FE19" s="188">
        <v>9373</v>
      </c>
      <c r="FF19" s="188">
        <v>5450</v>
      </c>
      <c r="FG19" s="188">
        <v>-1839</v>
      </c>
      <c r="FH19" s="188">
        <v>0</v>
      </c>
      <c r="FI19" s="188">
        <v>0</v>
      </c>
      <c r="FK19" s="188">
        <v>7073</v>
      </c>
      <c r="FL19" s="188">
        <v>0</v>
      </c>
      <c r="FM19" s="188">
        <v>7970</v>
      </c>
      <c r="FN19" s="188">
        <v>2239</v>
      </c>
      <c r="FO19" s="188">
        <v>3727</v>
      </c>
      <c r="FP19" s="188">
        <v>3798</v>
      </c>
      <c r="FQ19" s="188">
        <v>3580</v>
      </c>
      <c r="FR19" s="188">
        <v>-2653</v>
      </c>
      <c r="FS19" s="188">
        <v>-60</v>
      </c>
      <c r="FT19" s="188">
        <v>69</v>
      </c>
      <c r="FV19" s="188">
        <v>6072</v>
      </c>
      <c r="FW19" s="188">
        <v>0</v>
      </c>
      <c r="FX19" s="188">
        <v>3238</v>
      </c>
      <c r="FY19" s="188">
        <v>1914</v>
      </c>
      <c r="FZ19" s="188">
        <v>-520</v>
      </c>
      <c r="GA19" s="188">
        <v>9977</v>
      </c>
      <c r="GB19" s="188">
        <v>4936</v>
      </c>
      <c r="GC19" s="188">
        <v>-2255</v>
      </c>
      <c r="GD19" s="188">
        <v>0</v>
      </c>
      <c r="GE19" s="188">
        <v>0</v>
      </c>
      <c r="GG19" s="188">
        <v>7101</v>
      </c>
      <c r="GH19" s="188">
        <v>0</v>
      </c>
      <c r="GI19" s="188">
        <v>4804</v>
      </c>
      <c r="GJ19" s="188">
        <v>1472</v>
      </c>
      <c r="GK19" s="188">
        <v>-1436</v>
      </c>
      <c r="GL19" s="188">
        <v>9459</v>
      </c>
      <c r="GM19" s="188">
        <v>3654</v>
      </c>
      <c r="GN19" s="188">
        <v>-20</v>
      </c>
      <c r="GO19" s="188">
        <v>-60</v>
      </c>
      <c r="GP19" s="188">
        <v>59</v>
      </c>
      <c r="GR19" s="188">
        <v>5920</v>
      </c>
      <c r="GS19" s="188">
        <v>0</v>
      </c>
      <c r="GT19" s="188">
        <v>4991</v>
      </c>
      <c r="GU19" s="188">
        <v>1386</v>
      </c>
      <c r="GV19" s="188">
        <v>310</v>
      </c>
      <c r="GW19" s="188">
        <v>8472</v>
      </c>
      <c r="GX19" s="188">
        <v>3447</v>
      </c>
      <c r="GY19" s="188">
        <v>-535</v>
      </c>
      <c r="GZ19" s="188">
        <v>-60</v>
      </c>
      <c r="HA19" s="188">
        <v>20</v>
      </c>
      <c r="HC19" s="188">
        <v>5995</v>
      </c>
      <c r="HD19" s="188">
        <v>0</v>
      </c>
      <c r="HE19" s="188">
        <v>2538</v>
      </c>
      <c r="HF19" s="188">
        <v>1893</v>
      </c>
      <c r="HG19" s="188">
        <v>4725</v>
      </c>
      <c r="HH19" s="188">
        <v>4062</v>
      </c>
      <c r="HI19" s="188">
        <v>3531</v>
      </c>
      <c r="HJ19" s="188">
        <v>2406</v>
      </c>
      <c r="HK19" s="188">
        <v>-60</v>
      </c>
      <c r="HL19" s="188">
        <v>76</v>
      </c>
      <c r="HN19" s="188">
        <v>6047</v>
      </c>
      <c r="HO19" s="188">
        <v>0</v>
      </c>
      <c r="HP19" s="188">
        <v>2749</v>
      </c>
      <c r="HQ19" s="188">
        <v>965</v>
      </c>
      <c r="HR19" s="188">
        <v>-998</v>
      </c>
      <c r="HS19" s="188">
        <v>13237</v>
      </c>
      <c r="HT19" s="188">
        <v>5209</v>
      </c>
      <c r="HU19" s="188">
        <v>-2130</v>
      </c>
      <c r="HV19" s="188">
        <v>0</v>
      </c>
      <c r="HW19" s="188">
        <v>0</v>
      </c>
      <c r="HY19" s="188">
        <v>6031</v>
      </c>
      <c r="HZ19" s="188">
        <v>0</v>
      </c>
      <c r="IA19" s="188">
        <v>3658</v>
      </c>
      <c r="IB19" s="188">
        <v>1617</v>
      </c>
      <c r="IC19" s="188">
        <v>4074</v>
      </c>
      <c r="ID19" s="188">
        <v>4127</v>
      </c>
      <c r="IE19" s="188">
        <v>3581</v>
      </c>
      <c r="IF19" s="188">
        <v>2380</v>
      </c>
      <c r="IG19" s="188">
        <v>-60</v>
      </c>
      <c r="IH19" s="188">
        <v>23</v>
      </c>
      <c r="IJ19" s="188">
        <v>6096</v>
      </c>
      <c r="IK19" s="188">
        <v>0</v>
      </c>
      <c r="IL19" s="188">
        <v>7093</v>
      </c>
      <c r="IM19" s="188">
        <v>2019</v>
      </c>
      <c r="IN19" s="188">
        <v>334</v>
      </c>
      <c r="IO19" s="188">
        <v>5781</v>
      </c>
      <c r="IP19" s="188">
        <v>3713</v>
      </c>
      <c r="IQ19" s="188">
        <v>708</v>
      </c>
      <c r="IR19" s="188">
        <v>-60</v>
      </c>
      <c r="IS19" s="188">
        <v>80</v>
      </c>
      <c r="IU19" s="188">
        <v>6079</v>
      </c>
      <c r="IV19" s="188">
        <v>0</v>
      </c>
      <c r="IW19" s="188">
        <v>4048</v>
      </c>
      <c r="IX19" s="188">
        <v>1535</v>
      </c>
      <c r="IY19" s="188">
        <v>961</v>
      </c>
      <c r="IZ19" s="188">
        <v>7928</v>
      </c>
      <c r="JA19" s="188">
        <v>4959</v>
      </c>
      <c r="JB19" s="188">
        <v>-636</v>
      </c>
      <c r="JC19" s="188">
        <v>-60</v>
      </c>
      <c r="JD19" s="188">
        <v>11</v>
      </c>
      <c r="JF19" s="188">
        <v>6837</v>
      </c>
      <c r="JG19" s="188">
        <v>0</v>
      </c>
      <c r="JH19" s="188">
        <v>7816</v>
      </c>
      <c r="JI19" s="188">
        <v>3903</v>
      </c>
      <c r="JJ19" s="188">
        <v>956</v>
      </c>
      <c r="JK19" s="188">
        <v>3870</v>
      </c>
      <c r="JL19" s="188">
        <v>3579</v>
      </c>
      <c r="JM19" s="188">
        <v>152</v>
      </c>
      <c r="JN19" s="188">
        <v>-143</v>
      </c>
      <c r="JO19" s="188">
        <v>686</v>
      </c>
      <c r="JQ19" s="188">
        <v>7092</v>
      </c>
      <c r="JR19" s="188">
        <v>0</v>
      </c>
      <c r="JS19" s="188">
        <v>6754</v>
      </c>
      <c r="JT19" s="188">
        <v>1654</v>
      </c>
      <c r="JU19" s="188">
        <v>-229</v>
      </c>
      <c r="JV19" s="188">
        <v>8756</v>
      </c>
      <c r="JW19" s="188">
        <v>3732</v>
      </c>
      <c r="JX19" s="188">
        <v>-1628</v>
      </c>
      <c r="JY19" s="188">
        <v>-60</v>
      </c>
      <c r="JZ19" s="188">
        <v>69</v>
      </c>
      <c r="KB19" s="188">
        <v>6084</v>
      </c>
      <c r="KC19" s="188">
        <v>0</v>
      </c>
      <c r="KD19" s="188">
        <v>3236</v>
      </c>
      <c r="KE19" s="188">
        <v>1597</v>
      </c>
      <c r="KF19" s="188">
        <v>2020</v>
      </c>
      <c r="KG19" s="188">
        <v>8142</v>
      </c>
      <c r="KH19" s="188">
        <v>4931</v>
      </c>
      <c r="KI19" s="188">
        <v>-1412</v>
      </c>
      <c r="KJ19" s="188">
        <v>-60</v>
      </c>
      <c r="KK19" s="188">
        <v>17</v>
      </c>
      <c r="KM19" s="188">
        <v>6067</v>
      </c>
      <c r="KN19" s="188">
        <v>0</v>
      </c>
      <c r="KO19" s="188">
        <v>3321</v>
      </c>
      <c r="KP19" s="188">
        <v>1886</v>
      </c>
      <c r="KQ19" s="188">
        <v>2378</v>
      </c>
      <c r="KR19" s="188">
        <v>8523</v>
      </c>
      <c r="KS19" s="188">
        <v>5269</v>
      </c>
      <c r="KT19" s="188">
        <v>-2198</v>
      </c>
      <c r="KU19" s="188">
        <v>0</v>
      </c>
      <c r="KV19" s="188">
        <v>0</v>
      </c>
      <c r="KX19" s="188">
        <v>6897</v>
      </c>
      <c r="KY19" s="188">
        <v>0</v>
      </c>
      <c r="KZ19" s="188">
        <v>6027</v>
      </c>
      <c r="LA19" s="188">
        <v>1829</v>
      </c>
      <c r="LB19" s="188">
        <v>581</v>
      </c>
      <c r="LC19" s="188">
        <v>6713</v>
      </c>
      <c r="LD19" s="188">
        <v>5457</v>
      </c>
      <c r="LE19" s="188">
        <v>-1879</v>
      </c>
      <c r="LF19" s="188">
        <v>0</v>
      </c>
      <c r="LG19" s="188">
        <v>0</v>
      </c>
      <c r="LI19" s="188">
        <v>5050</v>
      </c>
      <c r="LJ19" s="188">
        <v>0</v>
      </c>
      <c r="LK19" s="188">
        <v>4082</v>
      </c>
      <c r="LL19" s="188">
        <v>1590</v>
      </c>
      <c r="LM19" s="188">
        <v>-471</v>
      </c>
      <c r="LN19" s="188">
        <v>11412</v>
      </c>
      <c r="LO19" s="188">
        <v>4475</v>
      </c>
      <c r="LP19" s="188">
        <v>-1307</v>
      </c>
      <c r="LQ19" s="188">
        <v>-68</v>
      </c>
      <c r="LR19" s="188">
        <v>16</v>
      </c>
      <c r="LT19" s="188">
        <v>6515</v>
      </c>
      <c r="LU19" s="188">
        <v>0</v>
      </c>
      <c r="LV19" s="188">
        <v>1003</v>
      </c>
      <c r="LW19" s="188">
        <v>1277</v>
      </c>
      <c r="LX19" s="188">
        <v>788</v>
      </c>
      <c r="LY19" s="188">
        <v>12337</v>
      </c>
      <c r="LZ19" s="188">
        <v>4664</v>
      </c>
      <c r="MA19" s="188">
        <v>-1550</v>
      </c>
      <c r="MB19" s="188">
        <v>-80</v>
      </c>
      <c r="MC19" s="188">
        <v>13</v>
      </c>
    </row>
    <row r="20" spans="2:341">
      <c r="B20" s="208">
        <f t="shared" si="0"/>
        <v>6331.5666666666666</v>
      </c>
      <c r="C20" s="208">
        <f t="shared" si="1"/>
        <v>0</v>
      </c>
      <c r="D20" s="208">
        <f t="shared" si="2"/>
        <v>5239.3999999999996</v>
      </c>
      <c r="E20" s="208">
        <f t="shared" si="3"/>
        <v>1975.9666666666667</v>
      </c>
      <c r="F20" s="208">
        <f t="shared" si="4"/>
        <v>1096.5999999999999</v>
      </c>
      <c r="G20" s="208">
        <f t="shared" si="5"/>
        <v>6964.4333333333334</v>
      </c>
      <c r="H20" s="208">
        <f t="shared" si="6"/>
        <v>4268.7</v>
      </c>
      <c r="I20" s="208">
        <f t="shared" si="7"/>
        <v>-1011.4</v>
      </c>
      <c r="J20" s="208">
        <f t="shared" si="8"/>
        <v>-50.866666666666667</v>
      </c>
      <c r="K20" s="208">
        <f t="shared" si="9"/>
        <v>89</v>
      </c>
      <c r="M20" s="188">
        <v>5994</v>
      </c>
      <c r="N20" s="188">
        <v>0</v>
      </c>
      <c r="O20" s="188">
        <v>8964</v>
      </c>
      <c r="P20" s="188">
        <v>2532</v>
      </c>
      <c r="Q20" s="188">
        <v>1399</v>
      </c>
      <c r="R20" s="188">
        <v>5600</v>
      </c>
      <c r="S20" s="188">
        <v>3449</v>
      </c>
      <c r="T20" s="188">
        <v>-1974</v>
      </c>
      <c r="U20" s="188">
        <v>-100</v>
      </c>
      <c r="V20" s="188">
        <v>1230</v>
      </c>
      <c r="X20" s="188">
        <v>5058</v>
      </c>
      <c r="Y20" s="188">
        <v>0</v>
      </c>
      <c r="Z20" s="188">
        <v>4332</v>
      </c>
      <c r="AA20" s="188">
        <v>1396</v>
      </c>
      <c r="AB20" s="188">
        <v>753</v>
      </c>
      <c r="AC20" s="188">
        <v>8210</v>
      </c>
      <c r="AD20" s="188">
        <v>4289</v>
      </c>
      <c r="AE20" s="188">
        <v>-1071</v>
      </c>
      <c r="AF20" s="188">
        <v>-80</v>
      </c>
      <c r="AG20" s="188">
        <v>36</v>
      </c>
      <c r="AI20" s="188">
        <v>6405</v>
      </c>
      <c r="AJ20" s="188">
        <v>0</v>
      </c>
      <c r="AK20" s="188">
        <v>896</v>
      </c>
      <c r="AL20" s="188">
        <v>1726</v>
      </c>
      <c r="AM20" s="188">
        <v>2915</v>
      </c>
      <c r="AN20" s="188">
        <v>6769</v>
      </c>
      <c r="AO20" s="188">
        <v>4564</v>
      </c>
      <c r="AP20" s="188">
        <v>-252</v>
      </c>
      <c r="AQ20" s="188">
        <v>-63</v>
      </c>
      <c r="AR20" s="188">
        <v>26</v>
      </c>
      <c r="AT20" s="188">
        <v>4063</v>
      </c>
      <c r="AU20" s="188">
        <v>0</v>
      </c>
      <c r="AV20" s="188">
        <v>8224</v>
      </c>
      <c r="AW20" s="188">
        <v>3180</v>
      </c>
      <c r="AX20" s="188">
        <v>732</v>
      </c>
      <c r="AY20" s="188">
        <v>5247</v>
      </c>
      <c r="AZ20" s="188">
        <v>4489</v>
      </c>
      <c r="BA20" s="188">
        <v>-988</v>
      </c>
      <c r="BB20" s="188">
        <v>-60</v>
      </c>
      <c r="BC20" s="188">
        <v>14</v>
      </c>
      <c r="BE20" s="188">
        <v>7100</v>
      </c>
      <c r="BF20" s="188">
        <v>0</v>
      </c>
      <c r="BG20" s="188">
        <v>8674</v>
      </c>
      <c r="BH20" s="188">
        <v>3606</v>
      </c>
      <c r="BI20" s="188">
        <v>1241</v>
      </c>
      <c r="BJ20" s="188">
        <v>1420</v>
      </c>
      <c r="BK20" s="188">
        <v>3588</v>
      </c>
      <c r="BL20" s="188">
        <v>-892</v>
      </c>
      <c r="BM20" s="188">
        <v>-60</v>
      </c>
      <c r="BN20" s="188">
        <v>36</v>
      </c>
      <c r="BP20" s="188">
        <v>6070</v>
      </c>
      <c r="BQ20" s="188">
        <v>0</v>
      </c>
      <c r="BR20" s="188">
        <v>6499</v>
      </c>
      <c r="BS20" s="188">
        <v>3447</v>
      </c>
      <c r="BT20" s="188">
        <v>522</v>
      </c>
      <c r="BU20" s="188">
        <v>2800</v>
      </c>
      <c r="BV20" s="188">
        <v>4926</v>
      </c>
      <c r="BW20" s="188">
        <v>-935</v>
      </c>
      <c r="BX20" s="188">
        <v>0</v>
      </c>
      <c r="BY20" s="188">
        <v>0</v>
      </c>
      <c r="CA20" s="188">
        <v>7103</v>
      </c>
      <c r="CB20" s="188">
        <v>0</v>
      </c>
      <c r="CC20" s="188">
        <v>8136</v>
      </c>
      <c r="CD20" s="188">
        <v>2189</v>
      </c>
      <c r="CE20" s="188">
        <v>299</v>
      </c>
      <c r="CF20" s="188">
        <v>3856</v>
      </c>
      <c r="CG20" s="188">
        <v>3665</v>
      </c>
      <c r="CH20" s="188">
        <v>-647</v>
      </c>
      <c r="CI20" s="188">
        <v>-60</v>
      </c>
      <c r="CJ20" s="188">
        <v>54</v>
      </c>
      <c r="CL20" s="188">
        <v>7103</v>
      </c>
      <c r="CM20" s="188">
        <v>0</v>
      </c>
      <c r="CN20" s="188">
        <v>8136</v>
      </c>
      <c r="CO20" s="188">
        <v>2189</v>
      </c>
      <c r="CP20" s="188">
        <v>299</v>
      </c>
      <c r="CQ20" s="188">
        <v>3856</v>
      </c>
      <c r="CR20" s="188">
        <v>3665</v>
      </c>
      <c r="CS20" s="188">
        <v>-647</v>
      </c>
      <c r="CT20" s="188">
        <v>-60</v>
      </c>
      <c r="CU20" s="188">
        <v>54</v>
      </c>
      <c r="CV20" s="190"/>
      <c r="CW20" s="188">
        <v>6064</v>
      </c>
      <c r="CX20" s="188">
        <v>0</v>
      </c>
      <c r="CY20" s="188">
        <v>5653</v>
      </c>
      <c r="CZ20" s="188">
        <v>2315</v>
      </c>
      <c r="DA20" s="188">
        <v>-1364</v>
      </c>
      <c r="DB20" s="188">
        <v>9237</v>
      </c>
      <c r="DC20" s="188">
        <v>5029</v>
      </c>
      <c r="DD20" s="188">
        <v>-2058</v>
      </c>
      <c r="DE20" s="188">
        <v>0</v>
      </c>
      <c r="DF20" s="188">
        <v>0</v>
      </c>
      <c r="DH20" s="188">
        <v>6950</v>
      </c>
      <c r="DI20" s="188">
        <v>0</v>
      </c>
      <c r="DJ20" s="188">
        <v>8252</v>
      </c>
      <c r="DK20" s="188">
        <v>1831</v>
      </c>
      <c r="DL20" s="188">
        <v>2104</v>
      </c>
      <c r="DM20" s="188">
        <v>5098</v>
      </c>
      <c r="DN20" s="188">
        <v>3642</v>
      </c>
      <c r="DO20" s="188">
        <v>-1737</v>
      </c>
      <c r="DP20" s="188">
        <v>-60</v>
      </c>
      <c r="DQ20" s="188">
        <v>38</v>
      </c>
      <c r="DS20" s="188">
        <v>7013</v>
      </c>
      <c r="DT20" s="188">
        <v>0</v>
      </c>
      <c r="DU20" s="188">
        <v>7019</v>
      </c>
      <c r="DV20" s="188">
        <v>2105</v>
      </c>
      <c r="DW20" s="188">
        <v>468</v>
      </c>
      <c r="DX20" s="188">
        <v>5669</v>
      </c>
      <c r="DY20" s="188">
        <v>4943</v>
      </c>
      <c r="DZ20" s="188">
        <v>-1444</v>
      </c>
      <c r="EA20" s="188">
        <v>-60</v>
      </c>
      <c r="EB20" s="188">
        <v>0</v>
      </c>
      <c r="ED20" s="188">
        <v>5924</v>
      </c>
      <c r="EE20" s="188">
        <v>0</v>
      </c>
      <c r="EF20" s="188">
        <v>5552</v>
      </c>
      <c r="EG20" s="188">
        <v>1776</v>
      </c>
      <c r="EH20" s="188">
        <v>1709</v>
      </c>
      <c r="EI20" s="188">
        <v>7321</v>
      </c>
      <c r="EJ20" s="188">
        <v>3419</v>
      </c>
      <c r="EK20" s="188">
        <v>-1486</v>
      </c>
      <c r="EL20" s="188">
        <v>-60</v>
      </c>
      <c r="EM20" s="188">
        <v>26</v>
      </c>
      <c r="EO20" s="188">
        <v>7109</v>
      </c>
      <c r="EP20" s="188">
        <v>0</v>
      </c>
      <c r="EQ20" s="188">
        <v>1271</v>
      </c>
      <c r="ER20" s="188">
        <v>1385</v>
      </c>
      <c r="ES20" s="188">
        <v>5370</v>
      </c>
      <c r="ET20" s="188">
        <v>8628</v>
      </c>
      <c r="EU20" s="188">
        <v>4236</v>
      </c>
      <c r="EV20" s="188">
        <v>-3023</v>
      </c>
      <c r="EW20" s="188">
        <v>-60</v>
      </c>
      <c r="EX20" s="188">
        <v>23</v>
      </c>
      <c r="EZ20" s="188">
        <v>7071</v>
      </c>
      <c r="FA20" s="188">
        <v>0</v>
      </c>
      <c r="FB20" s="188">
        <v>2520</v>
      </c>
      <c r="FC20" s="188">
        <v>1174</v>
      </c>
      <c r="FD20" s="188">
        <v>853</v>
      </c>
      <c r="FE20" s="188">
        <v>9437</v>
      </c>
      <c r="FF20" s="188">
        <v>5450</v>
      </c>
      <c r="FG20" s="188">
        <v>-1638</v>
      </c>
      <c r="FH20" s="188">
        <v>0</v>
      </c>
      <c r="FI20" s="188">
        <v>0</v>
      </c>
      <c r="FK20" s="188">
        <v>7065</v>
      </c>
      <c r="FL20" s="188">
        <v>0</v>
      </c>
      <c r="FM20" s="188">
        <v>7821</v>
      </c>
      <c r="FN20" s="188">
        <v>2159</v>
      </c>
      <c r="FO20" s="188">
        <v>3342</v>
      </c>
      <c r="FP20" s="188">
        <v>3805</v>
      </c>
      <c r="FQ20" s="188">
        <v>3580</v>
      </c>
      <c r="FR20" s="188">
        <v>-2374</v>
      </c>
      <c r="FS20" s="188">
        <v>-60</v>
      </c>
      <c r="FT20" s="188">
        <v>69</v>
      </c>
      <c r="FV20" s="188">
        <v>6072</v>
      </c>
      <c r="FW20" s="188">
        <v>0</v>
      </c>
      <c r="FX20" s="188">
        <v>3348</v>
      </c>
      <c r="FY20" s="188">
        <v>1889</v>
      </c>
      <c r="FZ20" s="188">
        <v>-594</v>
      </c>
      <c r="GA20" s="188">
        <v>9912</v>
      </c>
      <c r="GB20" s="188">
        <v>4936</v>
      </c>
      <c r="GC20" s="188">
        <v>-2243</v>
      </c>
      <c r="GD20" s="188">
        <v>0</v>
      </c>
      <c r="GE20" s="188">
        <v>0</v>
      </c>
      <c r="GG20" s="188">
        <v>7103</v>
      </c>
      <c r="GH20" s="188">
        <v>0</v>
      </c>
      <c r="GI20" s="188">
        <v>4686</v>
      </c>
      <c r="GJ20" s="188">
        <v>1407</v>
      </c>
      <c r="GK20" s="188">
        <v>-1514</v>
      </c>
      <c r="GL20" s="188">
        <v>9452</v>
      </c>
      <c r="GM20" s="188">
        <v>3654</v>
      </c>
      <c r="GN20" s="188">
        <v>107</v>
      </c>
      <c r="GO20" s="188">
        <v>-60</v>
      </c>
      <c r="GP20" s="188">
        <v>59</v>
      </c>
      <c r="GR20" s="188">
        <v>5897</v>
      </c>
      <c r="GS20" s="188">
        <v>0</v>
      </c>
      <c r="GT20" s="188">
        <v>4708</v>
      </c>
      <c r="GU20" s="188">
        <v>1418</v>
      </c>
      <c r="GV20" s="188">
        <v>358</v>
      </c>
      <c r="GW20" s="188">
        <v>8469</v>
      </c>
      <c r="GX20" s="188">
        <v>3447</v>
      </c>
      <c r="GY20" s="188">
        <v>-336</v>
      </c>
      <c r="GZ20" s="188">
        <v>-59</v>
      </c>
      <c r="HA20" s="188">
        <v>20</v>
      </c>
      <c r="HC20" s="188">
        <v>6005</v>
      </c>
      <c r="HD20" s="188">
        <v>0</v>
      </c>
      <c r="HE20" s="188">
        <v>2576</v>
      </c>
      <c r="HF20" s="188">
        <v>1837</v>
      </c>
      <c r="HG20" s="188">
        <v>4580</v>
      </c>
      <c r="HH20" s="188">
        <v>4063</v>
      </c>
      <c r="HI20" s="188">
        <v>3531</v>
      </c>
      <c r="HJ20" s="188">
        <v>2482</v>
      </c>
      <c r="HK20" s="188">
        <v>-60</v>
      </c>
      <c r="HL20" s="188">
        <v>63</v>
      </c>
      <c r="HN20" s="188">
        <v>6046</v>
      </c>
      <c r="HO20" s="188">
        <v>0</v>
      </c>
      <c r="HP20" s="188">
        <v>2649</v>
      </c>
      <c r="HQ20" s="188">
        <v>894</v>
      </c>
      <c r="HR20" s="188">
        <v>-1070</v>
      </c>
      <c r="HS20" s="188">
        <v>13264</v>
      </c>
      <c r="HT20" s="188">
        <v>5209</v>
      </c>
      <c r="HU20" s="188">
        <v>-2334</v>
      </c>
      <c r="HV20" s="188">
        <v>0</v>
      </c>
      <c r="HW20" s="188">
        <v>0</v>
      </c>
      <c r="HY20" s="188">
        <v>6031</v>
      </c>
      <c r="HZ20" s="188">
        <v>0</v>
      </c>
      <c r="IA20" s="188">
        <v>3669</v>
      </c>
      <c r="IB20" s="188">
        <v>1534</v>
      </c>
      <c r="IC20" s="188">
        <v>4067</v>
      </c>
      <c r="ID20" s="188">
        <v>4122</v>
      </c>
      <c r="IE20" s="188">
        <v>3581</v>
      </c>
      <c r="IF20" s="188">
        <v>2393</v>
      </c>
      <c r="IG20" s="188">
        <v>-60</v>
      </c>
      <c r="IH20" s="188">
        <v>23</v>
      </c>
      <c r="IJ20" s="188">
        <v>6099</v>
      </c>
      <c r="IK20" s="188">
        <v>0</v>
      </c>
      <c r="IL20" s="188">
        <v>7139</v>
      </c>
      <c r="IM20" s="188">
        <v>2056</v>
      </c>
      <c r="IN20" s="188">
        <v>77</v>
      </c>
      <c r="IO20" s="188">
        <v>5790</v>
      </c>
      <c r="IP20" s="188">
        <v>3713</v>
      </c>
      <c r="IQ20" s="188">
        <v>616</v>
      </c>
      <c r="IR20" s="188">
        <v>-60</v>
      </c>
      <c r="IS20" s="188">
        <v>80</v>
      </c>
      <c r="IU20" s="188">
        <v>6082</v>
      </c>
      <c r="IV20" s="188">
        <v>0</v>
      </c>
      <c r="IW20" s="188">
        <v>4189</v>
      </c>
      <c r="IX20" s="188">
        <v>1505</v>
      </c>
      <c r="IY20" s="188">
        <v>951</v>
      </c>
      <c r="IZ20" s="188">
        <v>7911</v>
      </c>
      <c r="JA20" s="188">
        <v>4959</v>
      </c>
      <c r="JB20" s="188">
        <v>-730</v>
      </c>
      <c r="JC20" s="188">
        <v>-60</v>
      </c>
      <c r="JD20" s="188">
        <v>12</v>
      </c>
      <c r="JF20" s="188">
        <v>6831</v>
      </c>
      <c r="JG20" s="188">
        <v>0</v>
      </c>
      <c r="JH20" s="188">
        <v>7800</v>
      </c>
      <c r="JI20" s="188">
        <v>4021</v>
      </c>
      <c r="JJ20" s="188">
        <v>1038</v>
      </c>
      <c r="JK20" s="188">
        <v>3709</v>
      </c>
      <c r="JL20" s="188">
        <v>3579</v>
      </c>
      <c r="JM20" s="188">
        <v>33</v>
      </c>
      <c r="JN20" s="188">
        <v>-143</v>
      </c>
      <c r="JO20" s="188">
        <v>690</v>
      </c>
      <c r="JQ20" s="188">
        <v>7098</v>
      </c>
      <c r="JR20" s="188">
        <v>0</v>
      </c>
      <c r="JS20" s="188">
        <v>6832</v>
      </c>
      <c r="JT20" s="188">
        <v>1471</v>
      </c>
      <c r="JU20" s="188">
        <v>-419</v>
      </c>
      <c r="JV20" s="188">
        <v>8761</v>
      </c>
      <c r="JW20" s="188">
        <v>3732</v>
      </c>
      <c r="JX20" s="188">
        <v>-1309</v>
      </c>
      <c r="JY20" s="188">
        <v>-60</v>
      </c>
      <c r="JZ20" s="188">
        <v>70</v>
      </c>
      <c r="KB20" s="188">
        <v>6085</v>
      </c>
      <c r="KC20" s="188">
        <v>0</v>
      </c>
      <c r="KD20" s="188">
        <v>3299</v>
      </c>
      <c r="KE20" s="188">
        <v>1636</v>
      </c>
      <c r="KF20" s="188">
        <v>1831</v>
      </c>
      <c r="KG20" s="188">
        <v>8099</v>
      </c>
      <c r="KH20" s="188">
        <v>4931</v>
      </c>
      <c r="KI20" s="188">
        <v>-1220</v>
      </c>
      <c r="KJ20" s="188">
        <v>-60</v>
      </c>
      <c r="KK20" s="188">
        <v>17</v>
      </c>
      <c r="KM20" s="188">
        <v>6070</v>
      </c>
      <c r="KN20" s="188">
        <v>0</v>
      </c>
      <c r="KO20" s="188">
        <v>3317</v>
      </c>
      <c r="KP20" s="188">
        <v>1846</v>
      </c>
      <c r="KQ20" s="188">
        <v>2206</v>
      </c>
      <c r="KR20" s="188">
        <v>8478</v>
      </c>
      <c r="KS20" s="188">
        <v>5269</v>
      </c>
      <c r="KT20" s="188">
        <v>-2180</v>
      </c>
      <c r="KU20" s="188">
        <v>0</v>
      </c>
      <c r="KV20" s="188">
        <v>0</v>
      </c>
      <c r="KX20" s="188">
        <v>6905</v>
      </c>
      <c r="KY20" s="188">
        <v>0</v>
      </c>
      <c r="KZ20" s="188">
        <v>5983</v>
      </c>
      <c r="LA20" s="188">
        <v>1874</v>
      </c>
      <c r="LB20" s="188">
        <v>209</v>
      </c>
      <c r="LC20" s="188">
        <v>6628</v>
      </c>
      <c r="LD20" s="188">
        <v>5447</v>
      </c>
      <c r="LE20" s="188">
        <v>-1999</v>
      </c>
      <c r="LF20" s="188">
        <v>0</v>
      </c>
      <c r="LG20" s="188">
        <v>0</v>
      </c>
      <c r="LI20" s="188">
        <v>5054</v>
      </c>
      <c r="LJ20" s="188">
        <v>0</v>
      </c>
      <c r="LK20" s="188">
        <v>4025</v>
      </c>
      <c r="LL20" s="188">
        <v>1606</v>
      </c>
      <c r="LM20" s="188">
        <v>-539</v>
      </c>
      <c r="LN20" s="188">
        <v>11360</v>
      </c>
      <c r="LO20" s="188">
        <v>4475</v>
      </c>
      <c r="LP20" s="188">
        <v>-1051</v>
      </c>
      <c r="LQ20" s="188">
        <v>-60</v>
      </c>
      <c r="LR20" s="188">
        <v>17</v>
      </c>
      <c r="LT20" s="188">
        <v>6477</v>
      </c>
      <c r="LU20" s="188">
        <v>0</v>
      </c>
      <c r="LV20" s="188">
        <v>1013</v>
      </c>
      <c r="LW20" s="188">
        <v>1275</v>
      </c>
      <c r="LX20" s="188">
        <v>1075</v>
      </c>
      <c r="LY20" s="188">
        <v>11962</v>
      </c>
      <c r="LZ20" s="188">
        <v>4664</v>
      </c>
      <c r="MA20" s="188">
        <v>-1405</v>
      </c>
      <c r="MB20" s="188">
        <v>-61</v>
      </c>
      <c r="MC20" s="188">
        <v>13</v>
      </c>
    </row>
    <row r="21" spans="2:341">
      <c r="B21" s="208">
        <f t="shared" si="0"/>
        <v>6331.4</v>
      </c>
      <c r="C21" s="208">
        <f t="shared" si="1"/>
        <v>0</v>
      </c>
      <c r="D21" s="208">
        <f t="shared" si="2"/>
        <v>5206.1333333333332</v>
      </c>
      <c r="E21" s="208">
        <f t="shared" si="3"/>
        <v>1927.0666666666666</v>
      </c>
      <c r="F21" s="208">
        <f t="shared" si="4"/>
        <v>978.4</v>
      </c>
      <c r="G21" s="208">
        <f t="shared" si="5"/>
        <v>6936.9333333333334</v>
      </c>
      <c r="H21" s="208">
        <f t="shared" si="6"/>
        <v>4268.5333333333338</v>
      </c>
      <c r="I21" s="208">
        <f t="shared" si="7"/>
        <v>-1029.5666666666666</v>
      </c>
      <c r="J21" s="208">
        <f t="shared" si="8"/>
        <v>-50.733333333333334</v>
      </c>
      <c r="K21" s="208">
        <f t="shared" si="9"/>
        <v>87.6</v>
      </c>
      <c r="M21" s="188">
        <v>5994</v>
      </c>
      <c r="N21" s="188">
        <v>0</v>
      </c>
      <c r="O21" s="188">
        <v>9075</v>
      </c>
      <c r="P21" s="188">
        <v>2583</v>
      </c>
      <c r="Q21" s="188">
        <v>1427</v>
      </c>
      <c r="R21" s="188">
        <v>5558</v>
      </c>
      <c r="S21" s="188">
        <v>3449</v>
      </c>
      <c r="T21" s="188">
        <v>-2156</v>
      </c>
      <c r="U21" s="188">
        <v>-100</v>
      </c>
      <c r="V21" s="188">
        <v>1230</v>
      </c>
      <c r="X21" s="188">
        <v>5060</v>
      </c>
      <c r="Y21" s="188">
        <v>0</v>
      </c>
      <c r="Z21" s="188">
        <v>4325</v>
      </c>
      <c r="AA21" s="188">
        <v>1374</v>
      </c>
      <c r="AB21" s="188">
        <v>678</v>
      </c>
      <c r="AC21" s="188">
        <v>8203</v>
      </c>
      <c r="AD21" s="188">
        <v>4289</v>
      </c>
      <c r="AE21" s="188">
        <v>-1135</v>
      </c>
      <c r="AF21" s="188">
        <v>-80</v>
      </c>
      <c r="AG21" s="188">
        <v>26</v>
      </c>
      <c r="AI21" s="188">
        <v>6403</v>
      </c>
      <c r="AJ21" s="188">
        <v>0</v>
      </c>
      <c r="AK21" s="188">
        <v>867</v>
      </c>
      <c r="AL21" s="188">
        <v>1502</v>
      </c>
      <c r="AM21" s="188">
        <v>2612</v>
      </c>
      <c r="AN21" s="188">
        <v>6913</v>
      </c>
      <c r="AO21" s="188">
        <v>4564</v>
      </c>
      <c r="AP21" s="188">
        <v>-225</v>
      </c>
      <c r="AQ21" s="188">
        <v>-60</v>
      </c>
      <c r="AR21" s="188">
        <v>22</v>
      </c>
      <c r="AT21" s="188">
        <v>4069</v>
      </c>
      <c r="AU21" s="188">
        <v>0</v>
      </c>
      <c r="AV21" s="188">
        <v>8200</v>
      </c>
      <c r="AW21" s="188">
        <v>3196</v>
      </c>
      <c r="AX21" s="188">
        <v>542</v>
      </c>
      <c r="AY21" s="188">
        <v>5218</v>
      </c>
      <c r="AZ21" s="188">
        <v>4489</v>
      </c>
      <c r="BA21" s="188">
        <v>-1119</v>
      </c>
      <c r="BB21" s="188">
        <v>-60</v>
      </c>
      <c r="BC21" s="188">
        <v>14</v>
      </c>
      <c r="BE21" s="188">
        <v>7103</v>
      </c>
      <c r="BF21" s="188">
        <v>0</v>
      </c>
      <c r="BG21" s="188">
        <v>8728</v>
      </c>
      <c r="BH21" s="188">
        <v>3562</v>
      </c>
      <c r="BI21" s="188">
        <v>1117</v>
      </c>
      <c r="BJ21" s="188">
        <v>1455</v>
      </c>
      <c r="BK21" s="188">
        <v>3588</v>
      </c>
      <c r="BL21" s="188">
        <v>-1070</v>
      </c>
      <c r="BM21" s="188">
        <v>-60</v>
      </c>
      <c r="BN21" s="188">
        <v>36</v>
      </c>
      <c r="BP21" s="188">
        <v>6069</v>
      </c>
      <c r="BQ21" s="188">
        <v>0</v>
      </c>
      <c r="BR21" s="188">
        <v>6367</v>
      </c>
      <c r="BS21" s="188">
        <v>3331</v>
      </c>
      <c r="BT21" s="188">
        <v>407</v>
      </c>
      <c r="BU21" s="188">
        <v>2814</v>
      </c>
      <c r="BV21" s="188">
        <v>4927</v>
      </c>
      <c r="BW21" s="188">
        <v>-924</v>
      </c>
      <c r="BX21" s="188">
        <v>0</v>
      </c>
      <c r="BY21" s="188">
        <v>0</v>
      </c>
      <c r="CA21" s="188">
        <v>7111</v>
      </c>
      <c r="CB21" s="188">
        <v>0</v>
      </c>
      <c r="CC21" s="188">
        <v>8170</v>
      </c>
      <c r="CD21" s="188">
        <v>2150</v>
      </c>
      <c r="CE21" s="188">
        <v>204</v>
      </c>
      <c r="CF21" s="188">
        <v>3758</v>
      </c>
      <c r="CG21" s="188">
        <v>3665</v>
      </c>
      <c r="CH21" s="188">
        <v>-390</v>
      </c>
      <c r="CI21" s="188">
        <v>-60</v>
      </c>
      <c r="CJ21" s="188">
        <v>54</v>
      </c>
      <c r="CL21" s="188">
        <v>7111</v>
      </c>
      <c r="CM21" s="188">
        <v>0</v>
      </c>
      <c r="CN21" s="188">
        <v>8170</v>
      </c>
      <c r="CO21" s="188">
        <v>2150</v>
      </c>
      <c r="CP21" s="188">
        <v>204</v>
      </c>
      <c r="CQ21" s="188">
        <v>3758</v>
      </c>
      <c r="CR21" s="188">
        <v>3665</v>
      </c>
      <c r="CS21" s="188">
        <v>-390</v>
      </c>
      <c r="CT21" s="188">
        <v>-60</v>
      </c>
      <c r="CU21" s="188">
        <v>54</v>
      </c>
      <c r="CV21" s="190"/>
      <c r="CW21" s="188">
        <v>6064</v>
      </c>
      <c r="CX21" s="188">
        <v>0</v>
      </c>
      <c r="CY21" s="188">
        <v>5607</v>
      </c>
      <c r="CZ21" s="188">
        <v>2201</v>
      </c>
      <c r="DA21" s="188">
        <v>-1563</v>
      </c>
      <c r="DB21" s="188">
        <v>9242</v>
      </c>
      <c r="DC21" s="188">
        <v>5030</v>
      </c>
      <c r="DD21" s="188">
        <v>-2024</v>
      </c>
      <c r="DE21" s="188">
        <v>0</v>
      </c>
      <c r="DF21" s="188">
        <v>0</v>
      </c>
      <c r="DH21" s="188">
        <v>6953</v>
      </c>
      <c r="DI21" s="188">
        <v>0</v>
      </c>
      <c r="DJ21" s="188">
        <v>8170</v>
      </c>
      <c r="DK21" s="188">
        <v>1816</v>
      </c>
      <c r="DL21" s="188">
        <v>2044</v>
      </c>
      <c r="DM21" s="188">
        <v>5131</v>
      </c>
      <c r="DN21" s="188">
        <v>3642</v>
      </c>
      <c r="DO21" s="188">
        <v>-1896</v>
      </c>
      <c r="DP21" s="188">
        <v>-59</v>
      </c>
      <c r="DQ21" s="188">
        <v>37</v>
      </c>
      <c r="DS21" s="188">
        <v>7014</v>
      </c>
      <c r="DT21" s="188">
        <v>0</v>
      </c>
      <c r="DU21" s="188">
        <v>6983</v>
      </c>
      <c r="DV21" s="188">
        <v>1928</v>
      </c>
      <c r="DW21" s="188">
        <v>291</v>
      </c>
      <c r="DX21" s="188">
        <v>5619</v>
      </c>
      <c r="DY21" s="188">
        <v>4940</v>
      </c>
      <c r="DZ21" s="188">
        <v>-1234</v>
      </c>
      <c r="EA21" s="188">
        <v>-60</v>
      </c>
      <c r="EB21" s="188">
        <v>0</v>
      </c>
      <c r="ED21" s="188">
        <v>5929</v>
      </c>
      <c r="EE21" s="188">
        <v>0</v>
      </c>
      <c r="EF21" s="188">
        <v>5512</v>
      </c>
      <c r="EG21" s="188">
        <v>1753</v>
      </c>
      <c r="EH21" s="188">
        <v>1560</v>
      </c>
      <c r="EI21" s="188">
        <v>7314</v>
      </c>
      <c r="EJ21" s="188">
        <v>3419</v>
      </c>
      <c r="EK21" s="188">
        <v>-1361</v>
      </c>
      <c r="EL21" s="188">
        <v>-60</v>
      </c>
      <c r="EM21" s="188">
        <v>27</v>
      </c>
      <c r="EO21" s="188">
        <v>7112</v>
      </c>
      <c r="EP21" s="188">
        <v>0</v>
      </c>
      <c r="EQ21" s="188">
        <v>1269</v>
      </c>
      <c r="ER21" s="188">
        <v>1288</v>
      </c>
      <c r="ES21" s="188">
        <v>5280</v>
      </c>
      <c r="ET21" s="188">
        <v>8611</v>
      </c>
      <c r="EU21" s="188">
        <v>4236</v>
      </c>
      <c r="EV21" s="188">
        <v>-2766</v>
      </c>
      <c r="EW21" s="188">
        <v>-60</v>
      </c>
      <c r="EX21" s="188">
        <v>23</v>
      </c>
      <c r="EZ21" s="188">
        <v>7075</v>
      </c>
      <c r="FA21" s="188">
        <v>0</v>
      </c>
      <c r="FB21" s="188">
        <v>2463</v>
      </c>
      <c r="FC21" s="188">
        <v>1312</v>
      </c>
      <c r="FD21" s="188">
        <v>728</v>
      </c>
      <c r="FE21" s="188">
        <v>9502</v>
      </c>
      <c r="FF21" s="188">
        <v>5451</v>
      </c>
      <c r="FG21" s="188">
        <v>-1679</v>
      </c>
      <c r="FH21" s="188">
        <v>0</v>
      </c>
      <c r="FI21" s="188">
        <v>0</v>
      </c>
      <c r="FK21" s="188">
        <v>7056</v>
      </c>
      <c r="FL21" s="188">
        <v>0</v>
      </c>
      <c r="FM21" s="188">
        <v>7793</v>
      </c>
      <c r="FN21" s="188">
        <v>2167</v>
      </c>
      <c r="FO21" s="188">
        <v>3272</v>
      </c>
      <c r="FP21" s="188">
        <v>3830</v>
      </c>
      <c r="FQ21" s="188">
        <v>3580</v>
      </c>
      <c r="FR21" s="188">
        <v>-2364</v>
      </c>
      <c r="FS21" s="188">
        <v>-60</v>
      </c>
      <c r="FT21" s="188">
        <v>69</v>
      </c>
      <c r="FV21" s="188">
        <v>6074</v>
      </c>
      <c r="FW21" s="188">
        <v>0</v>
      </c>
      <c r="FX21" s="188">
        <v>3269</v>
      </c>
      <c r="FY21" s="188">
        <v>1718</v>
      </c>
      <c r="FZ21" s="188">
        <v>-846</v>
      </c>
      <c r="GA21" s="188">
        <v>9734</v>
      </c>
      <c r="GB21" s="188">
        <v>4936</v>
      </c>
      <c r="GC21" s="188">
        <v>-2071</v>
      </c>
      <c r="GD21" s="188">
        <v>0</v>
      </c>
      <c r="GE21" s="188">
        <v>0</v>
      </c>
      <c r="GG21" s="188">
        <v>7100</v>
      </c>
      <c r="GH21" s="188">
        <v>0</v>
      </c>
      <c r="GI21" s="188">
        <v>4620</v>
      </c>
      <c r="GJ21" s="188">
        <v>1426</v>
      </c>
      <c r="GK21" s="188">
        <v>-1535</v>
      </c>
      <c r="GL21" s="188">
        <v>9367</v>
      </c>
      <c r="GM21" s="188">
        <v>3654</v>
      </c>
      <c r="GN21" s="188">
        <v>136</v>
      </c>
      <c r="GO21" s="188">
        <v>-60</v>
      </c>
      <c r="GP21" s="188">
        <v>59</v>
      </c>
      <c r="GR21" s="188">
        <v>5903</v>
      </c>
      <c r="GS21" s="188">
        <v>0</v>
      </c>
      <c r="GT21" s="188">
        <v>4643</v>
      </c>
      <c r="GU21" s="188">
        <v>1429</v>
      </c>
      <c r="GV21" s="188">
        <v>405</v>
      </c>
      <c r="GW21" s="188">
        <v>8394</v>
      </c>
      <c r="GX21" s="188">
        <v>3447</v>
      </c>
      <c r="GY21" s="188">
        <v>-513</v>
      </c>
      <c r="GZ21" s="188">
        <v>-60</v>
      </c>
      <c r="HA21" s="188">
        <v>25</v>
      </c>
      <c r="HC21" s="188">
        <v>6007</v>
      </c>
      <c r="HD21" s="188">
        <v>0</v>
      </c>
      <c r="HE21" s="188">
        <v>2555</v>
      </c>
      <c r="HF21" s="188">
        <v>1555</v>
      </c>
      <c r="HG21" s="188">
        <v>4510</v>
      </c>
      <c r="HH21" s="188">
        <v>3974</v>
      </c>
      <c r="HI21" s="188">
        <v>3531</v>
      </c>
      <c r="HJ21" s="188">
        <v>2399</v>
      </c>
      <c r="HK21" s="188">
        <v>-60</v>
      </c>
      <c r="HL21" s="188">
        <v>34</v>
      </c>
      <c r="HN21" s="188">
        <v>6041</v>
      </c>
      <c r="HO21" s="188">
        <v>0</v>
      </c>
      <c r="HP21" s="188">
        <v>2541</v>
      </c>
      <c r="HQ21" s="188">
        <v>849</v>
      </c>
      <c r="HR21" s="188">
        <v>-1161</v>
      </c>
      <c r="HS21" s="188">
        <v>13277</v>
      </c>
      <c r="HT21" s="188">
        <v>5209</v>
      </c>
      <c r="HU21" s="188">
        <v>-2104</v>
      </c>
      <c r="HV21" s="188">
        <v>0</v>
      </c>
      <c r="HW21" s="188">
        <v>0</v>
      </c>
      <c r="HY21" s="188">
        <v>6031</v>
      </c>
      <c r="HZ21" s="188">
        <v>0</v>
      </c>
      <c r="IA21" s="188">
        <v>3552</v>
      </c>
      <c r="IB21" s="188">
        <v>1423</v>
      </c>
      <c r="IC21" s="188">
        <v>3808</v>
      </c>
      <c r="ID21" s="188">
        <v>4120</v>
      </c>
      <c r="IE21" s="188">
        <v>3581</v>
      </c>
      <c r="IF21" s="188">
        <v>2598</v>
      </c>
      <c r="IG21" s="188">
        <v>-60</v>
      </c>
      <c r="IH21" s="188">
        <v>23</v>
      </c>
      <c r="IJ21" s="188">
        <v>6100</v>
      </c>
      <c r="IK21" s="188">
        <v>0</v>
      </c>
      <c r="IL21" s="188">
        <v>7071</v>
      </c>
      <c r="IM21" s="188">
        <v>2098</v>
      </c>
      <c r="IN21" s="188">
        <v>112</v>
      </c>
      <c r="IO21" s="188">
        <v>5782</v>
      </c>
      <c r="IP21" s="188">
        <v>3713</v>
      </c>
      <c r="IQ21" s="188">
        <v>509</v>
      </c>
      <c r="IR21" s="188">
        <v>-60</v>
      </c>
      <c r="IS21" s="188">
        <v>80</v>
      </c>
      <c r="IU21" s="188">
        <v>6080</v>
      </c>
      <c r="IV21" s="188">
        <v>0</v>
      </c>
      <c r="IW21" s="188">
        <v>4047</v>
      </c>
      <c r="IX21" s="188">
        <v>1487</v>
      </c>
      <c r="IY21" s="188">
        <v>777</v>
      </c>
      <c r="IZ21" s="188">
        <v>7884</v>
      </c>
      <c r="JA21" s="188">
        <v>4959</v>
      </c>
      <c r="JB21" s="188">
        <v>-688</v>
      </c>
      <c r="JC21" s="188">
        <v>-60</v>
      </c>
      <c r="JD21" s="188">
        <v>11</v>
      </c>
      <c r="JF21" s="188">
        <v>6836</v>
      </c>
      <c r="JG21" s="188">
        <v>0</v>
      </c>
      <c r="JH21" s="188">
        <v>7774</v>
      </c>
      <c r="JI21" s="188">
        <v>3931</v>
      </c>
      <c r="JJ21" s="188">
        <v>989</v>
      </c>
      <c r="JK21" s="188">
        <v>3535</v>
      </c>
      <c r="JL21" s="188">
        <v>3579</v>
      </c>
      <c r="JM21" s="188">
        <v>171</v>
      </c>
      <c r="JN21" s="188">
        <v>-143</v>
      </c>
      <c r="JO21" s="188">
        <v>689</v>
      </c>
      <c r="JQ21" s="188">
        <v>7093</v>
      </c>
      <c r="JR21" s="188">
        <v>0</v>
      </c>
      <c r="JS21" s="188">
        <v>6724</v>
      </c>
      <c r="JT21" s="188">
        <v>1350</v>
      </c>
      <c r="JU21" s="188">
        <v>-583</v>
      </c>
      <c r="JV21" s="188">
        <v>8806</v>
      </c>
      <c r="JW21" s="188">
        <v>3732</v>
      </c>
      <c r="JX21" s="188">
        <v>-1578</v>
      </c>
      <c r="JY21" s="188">
        <v>-60</v>
      </c>
      <c r="JZ21" s="188">
        <v>70</v>
      </c>
      <c r="KB21" s="188">
        <v>6086</v>
      </c>
      <c r="KC21" s="188">
        <v>0</v>
      </c>
      <c r="KD21" s="188">
        <v>3270</v>
      </c>
      <c r="KE21" s="188">
        <v>1598</v>
      </c>
      <c r="KF21" s="188">
        <v>1638</v>
      </c>
      <c r="KG21" s="188">
        <v>8117</v>
      </c>
      <c r="KH21" s="188">
        <v>4931</v>
      </c>
      <c r="KI21" s="188">
        <v>-1314</v>
      </c>
      <c r="KJ21" s="188">
        <v>-60</v>
      </c>
      <c r="KK21" s="188">
        <v>16</v>
      </c>
      <c r="KM21" s="188">
        <v>6070</v>
      </c>
      <c r="KN21" s="188">
        <v>0</v>
      </c>
      <c r="KO21" s="188">
        <v>3295</v>
      </c>
      <c r="KP21" s="188">
        <v>1792</v>
      </c>
      <c r="KQ21" s="188">
        <v>2044</v>
      </c>
      <c r="KR21" s="188">
        <v>8477</v>
      </c>
      <c r="KS21" s="188">
        <v>5269</v>
      </c>
      <c r="KT21" s="188">
        <v>-2143</v>
      </c>
      <c r="KU21" s="188">
        <v>0</v>
      </c>
      <c r="KV21" s="188">
        <v>0</v>
      </c>
      <c r="KX21" s="188">
        <v>6908</v>
      </c>
      <c r="KY21" s="188">
        <v>0</v>
      </c>
      <c r="KZ21" s="188">
        <v>6048</v>
      </c>
      <c r="LA21" s="188">
        <v>1884</v>
      </c>
      <c r="LB21" s="188">
        <v>211</v>
      </c>
      <c r="LC21" s="188">
        <v>6654</v>
      </c>
      <c r="LD21" s="188">
        <v>5442</v>
      </c>
      <c r="LE21" s="188">
        <v>-2316</v>
      </c>
      <c r="LF21" s="188">
        <v>0</v>
      </c>
      <c r="LG21" s="188">
        <v>0</v>
      </c>
      <c r="LI21" s="188">
        <v>5052</v>
      </c>
      <c r="LJ21" s="188">
        <v>0</v>
      </c>
      <c r="LK21" s="188">
        <v>4023</v>
      </c>
      <c r="LL21" s="188">
        <v>1684</v>
      </c>
      <c r="LM21" s="188">
        <v>-724</v>
      </c>
      <c r="LN21" s="188">
        <v>11281</v>
      </c>
      <c r="LO21" s="188">
        <v>4475</v>
      </c>
      <c r="LP21" s="188">
        <v>-1500</v>
      </c>
      <c r="LQ21" s="188">
        <v>-60</v>
      </c>
      <c r="LR21" s="188">
        <v>17</v>
      </c>
      <c r="LT21" s="188">
        <v>6438</v>
      </c>
      <c r="LU21" s="188">
        <v>0</v>
      </c>
      <c r="LV21" s="188">
        <v>1053</v>
      </c>
      <c r="LW21" s="188">
        <v>1275</v>
      </c>
      <c r="LX21" s="188">
        <v>904</v>
      </c>
      <c r="LY21" s="188">
        <v>11780</v>
      </c>
      <c r="LZ21" s="188">
        <v>4664</v>
      </c>
      <c r="MA21" s="188">
        <v>-1740</v>
      </c>
      <c r="MB21" s="188">
        <v>-60</v>
      </c>
      <c r="MC21" s="188">
        <v>12</v>
      </c>
    </row>
    <row r="22" spans="2:341">
      <c r="B22" s="208">
        <f t="shared" si="0"/>
        <v>6330.1</v>
      </c>
      <c r="C22" s="208">
        <f t="shared" si="1"/>
        <v>0</v>
      </c>
      <c r="D22" s="208">
        <f t="shared" si="2"/>
        <v>5187.7666666666664</v>
      </c>
      <c r="E22" s="208">
        <f t="shared" si="3"/>
        <v>1923.0666666666666</v>
      </c>
      <c r="F22" s="208">
        <f t="shared" si="4"/>
        <v>949.0333333333333</v>
      </c>
      <c r="G22" s="208">
        <f t="shared" si="5"/>
        <v>6908.9333333333334</v>
      </c>
      <c r="H22" s="208">
        <f t="shared" si="6"/>
        <v>4265.8666666666668</v>
      </c>
      <c r="I22" s="208">
        <f t="shared" si="7"/>
        <v>-987.1</v>
      </c>
      <c r="J22" s="208">
        <f t="shared" si="8"/>
        <v>-50.733333333333334</v>
      </c>
      <c r="K22" s="208">
        <f t="shared" si="9"/>
        <v>87.9</v>
      </c>
      <c r="M22" s="188">
        <v>5997</v>
      </c>
      <c r="N22" s="188">
        <v>0</v>
      </c>
      <c r="O22" s="188">
        <v>8995</v>
      </c>
      <c r="P22" s="188">
        <v>2531</v>
      </c>
      <c r="Q22" s="188">
        <v>1274</v>
      </c>
      <c r="R22" s="188">
        <v>5443</v>
      </c>
      <c r="S22" s="188">
        <v>3449</v>
      </c>
      <c r="T22" s="188">
        <v>-1994</v>
      </c>
      <c r="U22" s="188">
        <v>-100</v>
      </c>
      <c r="V22" s="188">
        <v>1230</v>
      </c>
      <c r="X22" s="188">
        <v>5060</v>
      </c>
      <c r="Y22" s="188">
        <v>0</v>
      </c>
      <c r="Z22" s="188">
        <v>4503</v>
      </c>
      <c r="AA22" s="188">
        <v>1378</v>
      </c>
      <c r="AB22" s="188">
        <v>475</v>
      </c>
      <c r="AC22" s="188">
        <v>8224</v>
      </c>
      <c r="AD22" s="188">
        <v>4289</v>
      </c>
      <c r="AE22" s="188">
        <v>-1213</v>
      </c>
      <c r="AF22" s="188">
        <v>-80</v>
      </c>
      <c r="AG22" s="188">
        <v>36</v>
      </c>
      <c r="AI22" s="188">
        <v>6408</v>
      </c>
      <c r="AJ22" s="188">
        <v>0</v>
      </c>
      <c r="AK22" s="188">
        <v>864</v>
      </c>
      <c r="AL22" s="188">
        <v>1408</v>
      </c>
      <c r="AM22" s="188">
        <v>2619</v>
      </c>
      <c r="AN22" s="188">
        <v>6993</v>
      </c>
      <c r="AO22" s="188">
        <v>4564</v>
      </c>
      <c r="AP22" s="188">
        <v>-30</v>
      </c>
      <c r="AQ22" s="188">
        <v>-60</v>
      </c>
      <c r="AR22" s="188">
        <v>22</v>
      </c>
      <c r="AT22" s="188">
        <v>4070</v>
      </c>
      <c r="AU22" s="188">
        <v>0</v>
      </c>
      <c r="AV22" s="188">
        <v>8194</v>
      </c>
      <c r="AW22" s="188">
        <v>3073</v>
      </c>
      <c r="AX22" s="188">
        <v>401</v>
      </c>
      <c r="AY22" s="188">
        <v>5214</v>
      </c>
      <c r="AZ22" s="188">
        <v>4489</v>
      </c>
      <c r="BA22" s="188">
        <v>-1002</v>
      </c>
      <c r="BB22" s="188">
        <v>-60</v>
      </c>
      <c r="BC22" s="188">
        <v>14</v>
      </c>
      <c r="BE22" s="188">
        <v>7103</v>
      </c>
      <c r="BF22" s="188">
        <v>0</v>
      </c>
      <c r="BG22" s="188">
        <v>8683</v>
      </c>
      <c r="BH22" s="188">
        <v>3519</v>
      </c>
      <c r="BI22" s="188">
        <v>1038</v>
      </c>
      <c r="BJ22" s="188">
        <v>1491</v>
      </c>
      <c r="BK22" s="188">
        <v>3588</v>
      </c>
      <c r="BL22" s="188">
        <v>-1036</v>
      </c>
      <c r="BM22" s="188">
        <v>-60</v>
      </c>
      <c r="BN22" s="188">
        <v>36</v>
      </c>
      <c r="BP22" s="188">
        <v>6072</v>
      </c>
      <c r="BQ22" s="188">
        <v>0</v>
      </c>
      <c r="BR22" s="188">
        <v>6393</v>
      </c>
      <c r="BS22" s="188">
        <v>3376</v>
      </c>
      <c r="BT22" s="188">
        <v>334</v>
      </c>
      <c r="BU22" s="188">
        <v>2851</v>
      </c>
      <c r="BV22" s="188">
        <v>4926</v>
      </c>
      <c r="BW22" s="188">
        <v>-1132</v>
      </c>
      <c r="BX22" s="188">
        <v>0</v>
      </c>
      <c r="BY22" s="188">
        <v>0</v>
      </c>
      <c r="CA22" s="188">
        <v>7105</v>
      </c>
      <c r="CB22" s="188">
        <v>0</v>
      </c>
      <c r="CC22" s="188">
        <v>8235</v>
      </c>
      <c r="CD22" s="188">
        <v>2164</v>
      </c>
      <c r="CE22" s="188">
        <v>275</v>
      </c>
      <c r="CF22" s="188">
        <v>3651</v>
      </c>
      <c r="CG22" s="188">
        <v>3665</v>
      </c>
      <c r="CH22" s="188">
        <v>-526</v>
      </c>
      <c r="CI22" s="188">
        <v>-60</v>
      </c>
      <c r="CJ22" s="188">
        <v>54</v>
      </c>
      <c r="CL22" s="188">
        <v>7105</v>
      </c>
      <c r="CM22" s="188">
        <v>0</v>
      </c>
      <c r="CN22" s="188">
        <v>8235</v>
      </c>
      <c r="CO22" s="188">
        <v>2164</v>
      </c>
      <c r="CP22" s="188">
        <v>275</v>
      </c>
      <c r="CQ22" s="188">
        <v>3651</v>
      </c>
      <c r="CR22" s="188">
        <v>3665</v>
      </c>
      <c r="CS22" s="188">
        <v>-526</v>
      </c>
      <c r="CT22" s="188">
        <v>-60</v>
      </c>
      <c r="CU22" s="188">
        <v>54</v>
      </c>
      <c r="CV22" s="190"/>
      <c r="CW22" s="188">
        <v>6064</v>
      </c>
      <c r="CX22" s="188">
        <v>0</v>
      </c>
      <c r="CY22" s="188">
        <v>5543</v>
      </c>
      <c r="CZ22" s="188">
        <v>2208</v>
      </c>
      <c r="DA22" s="188">
        <v>-1604</v>
      </c>
      <c r="DB22" s="188">
        <v>9226</v>
      </c>
      <c r="DC22" s="188">
        <v>5033</v>
      </c>
      <c r="DD22" s="188">
        <v>-1977</v>
      </c>
      <c r="DE22" s="188">
        <v>0</v>
      </c>
      <c r="DF22" s="188">
        <v>0</v>
      </c>
      <c r="DH22" s="188">
        <v>6958</v>
      </c>
      <c r="DI22" s="188">
        <v>0</v>
      </c>
      <c r="DJ22" s="188">
        <v>8093</v>
      </c>
      <c r="DK22" s="188">
        <v>1825</v>
      </c>
      <c r="DL22" s="188">
        <v>2210</v>
      </c>
      <c r="DM22" s="188">
        <v>5128</v>
      </c>
      <c r="DN22" s="188">
        <v>3642</v>
      </c>
      <c r="DO22" s="188">
        <v>-1789</v>
      </c>
      <c r="DP22" s="188">
        <v>-60</v>
      </c>
      <c r="DQ22" s="188">
        <v>38</v>
      </c>
      <c r="DS22" s="188">
        <v>7016</v>
      </c>
      <c r="DT22" s="188">
        <v>0</v>
      </c>
      <c r="DU22" s="188">
        <v>7036</v>
      </c>
      <c r="DV22" s="188">
        <v>1931</v>
      </c>
      <c r="DW22" s="188">
        <v>360</v>
      </c>
      <c r="DX22" s="188">
        <v>5654</v>
      </c>
      <c r="DY22" s="188">
        <v>4875</v>
      </c>
      <c r="DZ22" s="188">
        <v>-1483</v>
      </c>
      <c r="EA22" s="188">
        <v>-60</v>
      </c>
      <c r="EB22" s="188">
        <v>0</v>
      </c>
      <c r="ED22" s="188">
        <v>5924</v>
      </c>
      <c r="EE22" s="188">
        <v>0</v>
      </c>
      <c r="EF22" s="188">
        <v>5368</v>
      </c>
      <c r="EG22" s="188">
        <v>1782</v>
      </c>
      <c r="EH22" s="188">
        <v>1418</v>
      </c>
      <c r="EI22" s="188">
        <v>7352</v>
      </c>
      <c r="EJ22" s="188">
        <v>3419</v>
      </c>
      <c r="EK22" s="188">
        <v>-1307</v>
      </c>
      <c r="EL22" s="188">
        <v>-60</v>
      </c>
      <c r="EM22" s="188">
        <v>29</v>
      </c>
      <c r="EO22" s="188">
        <v>7113</v>
      </c>
      <c r="EP22" s="188">
        <v>0</v>
      </c>
      <c r="EQ22" s="188">
        <v>1275</v>
      </c>
      <c r="ER22" s="188">
        <v>1353</v>
      </c>
      <c r="ES22" s="188">
        <v>5404</v>
      </c>
      <c r="ET22" s="188">
        <v>8587</v>
      </c>
      <c r="EU22" s="188">
        <v>4236</v>
      </c>
      <c r="EV22" s="188">
        <v>-2977</v>
      </c>
      <c r="EW22" s="188">
        <v>-60</v>
      </c>
      <c r="EX22" s="188">
        <v>23</v>
      </c>
      <c r="EZ22" s="188">
        <v>7074</v>
      </c>
      <c r="FA22" s="188">
        <v>0</v>
      </c>
      <c r="FB22" s="188">
        <v>2391</v>
      </c>
      <c r="FC22" s="188">
        <v>1360</v>
      </c>
      <c r="FD22" s="188">
        <v>567</v>
      </c>
      <c r="FE22" s="188">
        <v>9531</v>
      </c>
      <c r="FF22" s="188">
        <v>5451</v>
      </c>
      <c r="FG22" s="188">
        <v>-1635</v>
      </c>
      <c r="FH22" s="188">
        <v>0</v>
      </c>
      <c r="FI22" s="188">
        <v>0</v>
      </c>
      <c r="FK22" s="188">
        <v>7050</v>
      </c>
      <c r="FL22" s="188">
        <v>0</v>
      </c>
      <c r="FM22" s="188">
        <v>7770</v>
      </c>
      <c r="FN22" s="188">
        <v>2125</v>
      </c>
      <c r="FO22" s="188">
        <v>3291</v>
      </c>
      <c r="FP22" s="188">
        <v>3845</v>
      </c>
      <c r="FQ22" s="188">
        <v>3580</v>
      </c>
      <c r="FR22" s="188">
        <v>-2581</v>
      </c>
      <c r="FS22" s="188">
        <v>-60</v>
      </c>
      <c r="FT22" s="188">
        <v>69</v>
      </c>
      <c r="FV22" s="188">
        <v>6071</v>
      </c>
      <c r="FW22" s="188">
        <v>0</v>
      </c>
      <c r="FX22" s="188">
        <v>3373</v>
      </c>
      <c r="FY22" s="188">
        <v>1915</v>
      </c>
      <c r="FZ22" s="188">
        <v>-776</v>
      </c>
      <c r="GA22" s="188">
        <v>9594</v>
      </c>
      <c r="GB22" s="188">
        <v>4936</v>
      </c>
      <c r="GC22" s="188">
        <v>-2351</v>
      </c>
      <c r="GD22" s="188">
        <v>0</v>
      </c>
      <c r="GE22" s="188">
        <v>0</v>
      </c>
      <c r="GG22" s="188">
        <v>7100</v>
      </c>
      <c r="GH22" s="188">
        <v>0</v>
      </c>
      <c r="GI22" s="188">
        <v>4742</v>
      </c>
      <c r="GJ22" s="188">
        <v>1504</v>
      </c>
      <c r="GK22" s="188">
        <v>-1475</v>
      </c>
      <c r="GL22" s="188">
        <v>9033</v>
      </c>
      <c r="GM22" s="188">
        <v>3654</v>
      </c>
      <c r="GN22" s="188">
        <v>-110</v>
      </c>
      <c r="GO22" s="188">
        <v>-60</v>
      </c>
      <c r="GP22" s="188">
        <v>58</v>
      </c>
      <c r="GR22" s="188">
        <v>5903</v>
      </c>
      <c r="GS22" s="188">
        <v>0</v>
      </c>
      <c r="GT22" s="188">
        <v>4541</v>
      </c>
      <c r="GU22" s="188">
        <v>1443</v>
      </c>
      <c r="GV22" s="188">
        <v>381</v>
      </c>
      <c r="GW22" s="188">
        <v>8354</v>
      </c>
      <c r="GX22" s="188">
        <v>3447</v>
      </c>
      <c r="GY22" s="188">
        <v>-517</v>
      </c>
      <c r="GZ22" s="188">
        <v>-59</v>
      </c>
      <c r="HA22" s="188">
        <v>20</v>
      </c>
      <c r="HC22" s="188">
        <v>6005</v>
      </c>
      <c r="HD22" s="188">
        <v>0</v>
      </c>
      <c r="HE22" s="188">
        <v>2592</v>
      </c>
      <c r="HF22" s="188">
        <v>1694</v>
      </c>
      <c r="HG22" s="188">
        <v>4658</v>
      </c>
      <c r="HH22" s="188">
        <v>3885</v>
      </c>
      <c r="HI22" s="188">
        <v>3531</v>
      </c>
      <c r="HJ22" s="188">
        <v>2515</v>
      </c>
      <c r="HK22" s="188">
        <v>-60</v>
      </c>
      <c r="HL22" s="188">
        <v>35</v>
      </c>
      <c r="HN22" s="188">
        <v>6038</v>
      </c>
      <c r="HO22" s="188">
        <v>0</v>
      </c>
      <c r="HP22" s="188">
        <v>2585</v>
      </c>
      <c r="HQ22" s="188">
        <v>878</v>
      </c>
      <c r="HR22" s="188">
        <v>-1144</v>
      </c>
      <c r="HS22" s="188">
        <v>13296</v>
      </c>
      <c r="HT22" s="188">
        <v>5209</v>
      </c>
      <c r="HU22" s="188">
        <v>-2136</v>
      </c>
      <c r="HV22" s="188">
        <v>0</v>
      </c>
      <c r="HW22" s="188">
        <v>0</v>
      </c>
      <c r="HY22" s="188">
        <v>6030</v>
      </c>
      <c r="HZ22" s="188">
        <v>0</v>
      </c>
      <c r="IA22" s="188">
        <v>3513</v>
      </c>
      <c r="IB22" s="188">
        <v>1447</v>
      </c>
      <c r="IC22" s="188">
        <v>3888</v>
      </c>
      <c r="ID22" s="188">
        <v>4158</v>
      </c>
      <c r="IE22" s="188">
        <v>3581</v>
      </c>
      <c r="IF22" s="188">
        <v>2667</v>
      </c>
      <c r="IG22" s="188">
        <v>-60</v>
      </c>
      <c r="IH22" s="188">
        <v>23</v>
      </c>
      <c r="IJ22" s="188">
        <v>6100</v>
      </c>
      <c r="IK22" s="188">
        <v>0</v>
      </c>
      <c r="IL22" s="188">
        <v>6903</v>
      </c>
      <c r="IM22" s="188">
        <v>2110</v>
      </c>
      <c r="IN22" s="188">
        <v>53</v>
      </c>
      <c r="IO22" s="188">
        <v>5810</v>
      </c>
      <c r="IP22" s="188">
        <v>3713</v>
      </c>
      <c r="IQ22" s="188">
        <v>849</v>
      </c>
      <c r="IR22" s="188">
        <v>-60</v>
      </c>
      <c r="IS22" s="188">
        <v>80</v>
      </c>
      <c r="IU22" s="188">
        <v>6081</v>
      </c>
      <c r="IV22" s="188">
        <v>0</v>
      </c>
      <c r="IW22" s="188">
        <v>4064</v>
      </c>
      <c r="IX22" s="188">
        <v>1501</v>
      </c>
      <c r="IY22" s="188">
        <v>731</v>
      </c>
      <c r="IZ22" s="188">
        <v>7807</v>
      </c>
      <c r="JA22" s="188">
        <v>4959</v>
      </c>
      <c r="JB22" s="188">
        <v>-529</v>
      </c>
      <c r="JC22" s="188">
        <v>-60</v>
      </c>
      <c r="JD22" s="188">
        <v>12</v>
      </c>
      <c r="JF22" s="188">
        <v>6847</v>
      </c>
      <c r="JG22" s="188">
        <v>0</v>
      </c>
      <c r="JH22" s="188">
        <v>7775</v>
      </c>
      <c r="JI22" s="188">
        <v>3909</v>
      </c>
      <c r="JJ22" s="188">
        <v>953</v>
      </c>
      <c r="JK22" s="188">
        <v>3460</v>
      </c>
      <c r="JL22" s="188">
        <v>3579</v>
      </c>
      <c r="JM22" s="188">
        <v>250</v>
      </c>
      <c r="JN22" s="188">
        <v>-143</v>
      </c>
      <c r="JO22" s="188">
        <v>690</v>
      </c>
      <c r="JQ22" s="188">
        <v>7098</v>
      </c>
      <c r="JR22" s="188">
        <v>0</v>
      </c>
      <c r="JS22" s="188">
        <v>6558</v>
      </c>
      <c r="JT22" s="188">
        <v>1301</v>
      </c>
      <c r="JU22" s="188">
        <v>-560</v>
      </c>
      <c r="JV22" s="188">
        <v>8869</v>
      </c>
      <c r="JW22" s="188">
        <v>3732</v>
      </c>
      <c r="JX22" s="188">
        <v>-1354</v>
      </c>
      <c r="JY22" s="188">
        <v>-60</v>
      </c>
      <c r="JZ22" s="188">
        <v>69</v>
      </c>
      <c r="KB22" s="188">
        <v>6082</v>
      </c>
      <c r="KC22" s="188">
        <v>0</v>
      </c>
      <c r="KD22" s="188">
        <v>3230</v>
      </c>
      <c r="KE22" s="188">
        <v>1532</v>
      </c>
      <c r="KF22" s="188">
        <v>1540</v>
      </c>
      <c r="KG22" s="188">
        <v>8339</v>
      </c>
      <c r="KH22" s="188">
        <v>4931</v>
      </c>
      <c r="KI22" s="188">
        <v>-1478</v>
      </c>
      <c r="KJ22" s="188">
        <v>-60</v>
      </c>
      <c r="KK22" s="188">
        <v>16</v>
      </c>
      <c r="KM22" s="188">
        <v>6068</v>
      </c>
      <c r="KN22" s="188">
        <v>0</v>
      </c>
      <c r="KO22" s="188">
        <v>3273</v>
      </c>
      <c r="KP22" s="188">
        <v>1750</v>
      </c>
      <c r="KQ22" s="188">
        <v>1961</v>
      </c>
      <c r="KR22" s="188">
        <v>8363</v>
      </c>
      <c r="KS22" s="188">
        <v>5269</v>
      </c>
      <c r="KT22" s="188">
        <v>-2038</v>
      </c>
      <c r="KU22" s="188">
        <v>0</v>
      </c>
      <c r="KV22" s="188">
        <v>0</v>
      </c>
      <c r="KX22" s="188">
        <v>6909</v>
      </c>
      <c r="KY22" s="188">
        <v>0</v>
      </c>
      <c r="KZ22" s="188">
        <v>5840</v>
      </c>
      <c r="LA22" s="188">
        <v>1839</v>
      </c>
      <c r="LB22" s="188">
        <v>163</v>
      </c>
      <c r="LC22" s="188">
        <v>6512</v>
      </c>
      <c r="LD22" s="188">
        <v>5425</v>
      </c>
      <c r="LE22" s="188">
        <v>-1926</v>
      </c>
      <c r="LF22" s="188">
        <v>0</v>
      </c>
      <c r="LG22" s="188">
        <v>0</v>
      </c>
      <c r="LI22" s="188">
        <v>5056</v>
      </c>
      <c r="LJ22" s="188">
        <v>0</v>
      </c>
      <c r="LK22" s="188">
        <v>3981</v>
      </c>
      <c r="LL22" s="188">
        <v>1397</v>
      </c>
      <c r="LM22" s="188">
        <v>-1021</v>
      </c>
      <c r="LN22" s="188">
        <v>11403</v>
      </c>
      <c r="LO22" s="188">
        <v>4475</v>
      </c>
      <c r="LP22" s="188">
        <v>-938</v>
      </c>
      <c r="LQ22" s="188">
        <v>-60</v>
      </c>
      <c r="LR22" s="188">
        <v>17</v>
      </c>
      <c r="LT22" s="188">
        <v>6396</v>
      </c>
      <c r="LU22" s="188">
        <v>0</v>
      </c>
      <c r="LV22" s="188">
        <v>1085</v>
      </c>
      <c r="LW22" s="188">
        <v>1275</v>
      </c>
      <c r="LX22" s="188">
        <v>782</v>
      </c>
      <c r="LY22" s="188">
        <v>11544</v>
      </c>
      <c r="LZ22" s="188">
        <v>4664</v>
      </c>
      <c r="MA22" s="188">
        <v>-1309</v>
      </c>
      <c r="MB22" s="188">
        <v>-60</v>
      </c>
      <c r="MC22" s="188">
        <v>12</v>
      </c>
    </row>
    <row r="23" spans="2:341">
      <c r="B23" s="208">
        <f t="shared" si="0"/>
        <v>6329.1</v>
      </c>
      <c r="C23" s="208">
        <f t="shared" si="1"/>
        <v>0</v>
      </c>
      <c r="D23" s="208">
        <f t="shared" si="2"/>
        <v>5160.4666666666662</v>
      </c>
      <c r="E23" s="208">
        <f t="shared" si="3"/>
        <v>1901.6666666666667</v>
      </c>
      <c r="F23" s="208">
        <f t="shared" si="4"/>
        <v>885.7</v>
      </c>
      <c r="G23" s="208">
        <f t="shared" si="5"/>
        <v>6891.2</v>
      </c>
      <c r="H23" s="208">
        <f t="shared" si="6"/>
        <v>4265.3999999999996</v>
      </c>
      <c r="I23" s="208">
        <f t="shared" si="7"/>
        <v>-959.4</v>
      </c>
      <c r="J23" s="208">
        <f t="shared" si="8"/>
        <v>-50.766666666666666</v>
      </c>
      <c r="K23" s="208">
        <f t="shared" si="9"/>
        <v>87.466666666666669</v>
      </c>
      <c r="M23" s="188">
        <v>6001</v>
      </c>
      <c r="N23" s="188">
        <v>0</v>
      </c>
      <c r="O23" s="188">
        <v>8997</v>
      </c>
      <c r="P23" s="188">
        <v>2514</v>
      </c>
      <c r="Q23" s="188">
        <v>1195</v>
      </c>
      <c r="R23" s="188">
        <v>5394</v>
      </c>
      <c r="S23" s="188">
        <v>3449</v>
      </c>
      <c r="T23" s="188">
        <v>-1846</v>
      </c>
      <c r="U23" s="188">
        <v>-100</v>
      </c>
      <c r="V23" s="188">
        <v>1227</v>
      </c>
      <c r="X23" s="188">
        <v>5056</v>
      </c>
      <c r="Y23" s="188">
        <v>0</v>
      </c>
      <c r="Z23" s="188">
        <v>4451</v>
      </c>
      <c r="AA23" s="188">
        <v>1345</v>
      </c>
      <c r="AB23" s="188">
        <v>364</v>
      </c>
      <c r="AC23" s="188">
        <v>8220</v>
      </c>
      <c r="AD23" s="188">
        <v>4289</v>
      </c>
      <c r="AE23" s="188">
        <v>-1091</v>
      </c>
      <c r="AF23" s="188">
        <v>-80</v>
      </c>
      <c r="AG23" s="188">
        <v>36</v>
      </c>
      <c r="AI23" s="188">
        <v>6420</v>
      </c>
      <c r="AJ23" s="188">
        <v>0</v>
      </c>
      <c r="AK23" s="188">
        <v>845</v>
      </c>
      <c r="AL23" s="188">
        <v>1379</v>
      </c>
      <c r="AM23" s="188">
        <v>2496</v>
      </c>
      <c r="AN23" s="188">
        <v>7090</v>
      </c>
      <c r="AO23" s="188">
        <v>4564</v>
      </c>
      <c r="AP23" s="188">
        <v>-241</v>
      </c>
      <c r="AQ23" s="188">
        <v>-60</v>
      </c>
      <c r="AR23" s="188">
        <v>22</v>
      </c>
      <c r="AT23" s="188">
        <v>4064</v>
      </c>
      <c r="AU23" s="188">
        <v>0</v>
      </c>
      <c r="AV23" s="188">
        <v>8197</v>
      </c>
      <c r="AW23" s="188">
        <v>2944</v>
      </c>
      <c r="AX23" s="188">
        <v>294</v>
      </c>
      <c r="AY23" s="188">
        <v>5190</v>
      </c>
      <c r="AZ23" s="188">
        <v>4489</v>
      </c>
      <c r="BA23" s="188">
        <v>-850</v>
      </c>
      <c r="BB23" s="188">
        <v>-60</v>
      </c>
      <c r="BC23" s="188">
        <v>14</v>
      </c>
      <c r="BE23" s="188">
        <v>7104</v>
      </c>
      <c r="BF23" s="188">
        <v>0</v>
      </c>
      <c r="BG23" s="188">
        <v>8624</v>
      </c>
      <c r="BH23" s="188">
        <v>3497</v>
      </c>
      <c r="BI23" s="188">
        <v>968</v>
      </c>
      <c r="BJ23" s="188">
        <v>1497</v>
      </c>
      <c r="BK23" s="188">
        <v>3588</v>
      </c>
      <c r="BL23" s="188">
        <v>-1055</v>
      </c>
      <c r="BM23" s="188">
        <v>-60</v>
      </c>
      <c r="BN23" s="188">
        <v>36</v>
      </c>
      <c r="BP23" s="188">
        <v>6072</v>
      </c>
      <c r="BQ23" s="188">
        <v>0</v>
      </c>
      <c r="BR23" s="188">
        <v>6356</v>
      </c>
      <c r="BS23" s="188">
        <v>3289</v>
      </c>
      <c r="BT23" s="188">
        <v>210</v>
      </c>
      <c r="BU23" s="188">
        <v>2867</v>
      </c>
      <c r="BV23" s="188">
        <v>4926</v>
      </c>
      <c r="BW23" s="188">
        <v>-990</v>
      </c>
      <c r="BX23" s="188">
        <v>0</v>
      </c>
      <c r="BY23" s="188">
        <v>0</v>
      </c>
      <c r="CA23" s="188">
        <v>7104</v>
      </c>
      <c r="CB23" s="188">
        <v>0</v>
      </c>
      <c r="CC23" s="188">
        <v>8221</v>
      </c>
      <c r="CD23" s="188">
        <v>2090</v>
      </c>
      <c r="CE23" s="188">
        <v>116</v>
      </c>
      <c r="CF23" s="188">
        <v>3499</v>
      </c>
      <c r="CG23" s="188">
        <v>3665</v>
      </c>
      <c r="CH23" s="188">
        <v>-371</v>
      </c>
      <c r="CI23" s="188">
        <v>-60</v>
      </c>
      <c r="CJ23" s="188">
        <v>52</v>
      </c>
      <c r="CL23" s="188">
        <v>7104</v>
      </c>
      <c r="CM23" s="188">
        <v>0</v>
      </c>
      <c r="CN23" s="188">
        <v>8221</v>
      </c>
      <c r="CO23" s="188">
        <v>2090</v>
      </c>
      <c r="CP23" s="188">
        <v>116</v>
      </c>
      <c r="CQ23" s="188">
        <v>3499</v>
      </c>
      <c r="CR23" s="188">
        <v>3665</v>
      </c>
      <c r="CS23" s="188">
        <v>-371</v>
      </c>
      <c r="CT23" s="188">
        <v>-60</v>
      </c>
      <c r="CU23" s="188">
        <v>52</v>
      </c>
      <c r="CV23" s="190"/>
      <c r="CW23" s="188">
        <v>6066</v>
      </c>
      <c r="CX23" s="188">
        <v>0</v>
      </c>
      <c r="CY23" s="188">
        <v>5402</v>
      </c>
      <c r="CZ23" s="188">
        <v>2183</v>
      </c>
      <c r="DA23" s="188">
        <v>-1626</v>
      </c>
      <c r="DB23" s="188">
        <v>9131</v>
      </c>
      <c r="DC23" s="188">
        <v>5030</v>
      </c>
      <c r="DD23" s="188">
        <v>-1951</v>
      </c>
      <c r="DE23" s="188">
        <v>0</v>
      </c>
      <c r="DF23" s="188">
        <v>0</v>
      </c>
      <c r="DH23" s="188">
        <v>6957</v>
      </c>
      <c r="DI23" s="188">
        <v>0</v>
      </c>
      <c r="DJ23" s="188">
        <v>7983</v>
      </c>
      <c r="DK23" s="188">
        <v>1844</v>
      </c>
      <c r="DL23" s="188">
        <v>2168</v>
      </c>
      <c r="DM23" s="188">
        <v>5127</v>
      </c>
      <c r="DN23" s="188">
        <v>3642</v>
      </c>
      <c r="DO23" s="188">
        <v>-1837</v>
      </c>
      <c r="DP23" s="188">
        <v>-60</v>
      </c>
      <c r="DQ23" s="188">
        <v>38</v>
      </c>
      <c r="DS23" s="188">
        <v>7007</v>
      </c>
      <c r="DT23" s="188">
        <v>0</v>
      </c>
      <c r="DU23" s="188">
        <v>7054</v>
      </c>
      <c r="DV23" s="188">
        <v>1973</v>
      </c>
      <c r="DW23" s="188">
        <v>370</v>
      </c>
      <c r="DX23" s="188">
        <v>5678</v>
      </c>
      <c r="DY23" s="188">
        <v>4878</v>
      </c>
      <c r="DZ23" s="188">
        <v>-1552</v>
      </c>
      <c r="EA23" s="188">
        <v>-60</v>
      </c>
      <c r="EB23" s="188">
        <v>0</v>
      </c>
      <c r="ED23" s="188">
        <v>5927</v>
      </c>
      <c r="EE23" s="188">
        <v>0</v>
      </c>
      <c r="EF23" s="188">
        <v>5306</v>
      </c>
      <c r="EG23" s="188">
        <v>1844</v>
      </c>
      <c r="EH23" s="188">
        <v>1431</v>
      </c>
      <c r="EI23" s="188">
        <v>7415</v>
      </c>
      <c r="EJ23" s="188">
        <v>3419</v>
      </c>
      <c r="EK23" s="188">
        <v>-1330</v>
      </c>
      <c r="EL23" s="188">
        <v>-60</v>
      </c>
      <c r="EM23" s="188">
        <v>32</v>
      </c>
      <c r="EO23" s="188">
        <v>7105</v>
      </c>
      <c r="EP23" s="188">
        <v>0</v>
      </c>
      <c r="EQ23" s="188">
        <v>1262</v>
      </c>
      <c r="ER23" s="188">
        <v>1351</v>
      </c>
      <c r="ES23" s="188">
        <v>5238</v>
      </c>
      <c r="ET23" s="188">
        <v>8557</v>
      </c>
      <c r="EU23" s="188">
        <v>4236</v>
      </c>
      <c r="EV23" s="188">
        <v>-2740</v>
      </c>
      <c r="EW23" s="188">
        <v>-60</v>
      </c>
      <c r="EX23" s="188">
        <v>14</v>
      </c>
      <c r="EZ23" s="188">
        <v>7069</v>
      </c>
      <c r="FA23" s="188">
        <v>0</v>
      </c>
      <c r="FB23" s="188">
        <v>2258</v>
      </c>
      <c r="FC23" s="188">
        <v>1351</v>
      </c>
      <c r="FD23" s="188">
        <v>455</v>
      </c>
      <c r="FE23" s="188">
        <v>9636</v>
      </c>
      <c r="FF23" s="188">
        <v>5451</v>
      </c>
      <c r="FG23" s="188">
        <v>-1508</v>
      </c>
      <c r="FH23" s="188">
        <v>0</v>
      </c>
      <c r="FI23" s="188">
        <v>0</v>
      </c>
      <c r="FK23" s="188">
        <v>7040</v>
      </c>
      <c r="FL23" s="188">
        <v>0</v>
      </c>
      <c r="FM23" s="188">
        <v>7641</v>
      </c>
      <c r="FN23" s="188">
        <v>2101</v>
      </c>
      <c r="FO23" s="188">
        <v>3174</v>
      </c>
      <c r="FP23" s="188">
        <v>3840</v>
      </c>
      <c r="FQ23" s="188">
        <v>3580</v>
      </c>
      <c r="FR23" s="188">
        <v>-2396</v>
      </c>
      <c r="FS23" s="188">
        <v>-60</v>
      </c>
      <c r="FT23" s="188">
        <v>69</v>
      </c>
      <c r="FV23" s="188">
        <v>6079</v>
      </c>
      <c r="FW23" s="188">
        <v>0</v>
      </c>
      <c r="FX23" s="188">
        <v>3373</v>
      </c>
      <c r="FY23" s="188">
        <v>2044</v>
      </c>
      <c r="FZ23" s="188">
        <v>-746</v>
      </c>
      <c r="GA23" s="188">
        <v>9667</v>
      </c>
      <c r="GB23" s="188">
        <v>4936</v>
      </c>
      <c r="GC23" s="188">
        <v>-2401</v>
      </c>
      <c r="GD23" s="188">
        <v>0</v>
      </c>
      <c r="GE23" s="188">
        <v>0</v>
      </c>
      <c r="GG23" s="188">
        <v>7098</v>
      </c>
      <c r="GH23" s="188">
        <v>0</v>
      </c>
      <c r="GI23" s="188">
        <v>4758</v>
      </c>
      <c r="GJ23" s="188">
        <v>1516</v>
      </c>
      <c r="GK23" s="188">
        <v>-1458</v>
      </c>
      <c r="GL23" s="188">
        <v>8797</v>
      </c>
      <c r="GM23" s="188">
        <v>3654</v>
      </c>
      <c r="GN23" s="188">
        <v>175</v>
      </c>
      <c r="GO23" s="188">
        <v>-60</v>
      </c>
      <c r="GP23" s="188">
        <v>59</v>
      </c>
      <c r="GR23" s="188">
        <v>5910</v>
      </c>
      <c r="GS23" s="188">
        <v>0</v>
      </c>
      <c r="GT23" s="188">
        <v>4511</v>
      </c>
      <c r="GU23" s="188">
        <v>1432</v>
      </c>
      <c r="GV23" s="188">
        <v>211</v>
      </c>
      <c r="GW23" s="188">
        <v>8354</v>
      </c>
      <c r="GX23" s="188">
        <v>3447</v>
      </c>
      <c r="GY23" s="188">
        <v>-458</v>
      </c>
      <c r="GZ23" s="188">
        <v>-60</v>
      </c>
      <c r="HA23" s="188">
        <v>20</v>
      </c>
      <c r="HC23" s="188">
        <v>6014</v>
      </c>
      <c r="HD23" s="188">
        <v>0</v>
      </c>
      <c r="HE23" s="188">
        <v>2597</v>
      </c>
      <c r="HF23" s="188">
        <v>1587</v>
      </c>
      <c r="HG23" s="188">
        <v>4596</v>
      </c>
      <c r="HH23" s="188">
        <v>3847</v>
      </c>
      <c r="HI23" s="188">
        <v>3531</v>
      </c>
      <c r="HJ23" s="188">
        <v>2564</v>
      </c>
      <c r="HK23" s="188">
        <v>-60</v>
      </c>
      <c r="HL23" s="188">
        <v>35</v>
      </c>
      <c r="HN23" s="188">
        <v>6044</v>
      </c>
      <c r="HO23" s="188">
        <v>0</v>
      </c>
      <c r="HP23" s="188">
        <v>2530</v>
      </c>
      <c r="HQ23" s="188">
        <v>716</v>
      </c>
      <c r="HR23" s="188">
        <v>-1372</v>
      </c>
      <c r="HS23" s="188">
        <v>13278</v>
      </c>
      <c r="HT23" s="188">
        <v>5209</v>
      </c>
      <c r="HU23" s="188">
        <v>-1922</v>
      </c>
      <c r="HV23" s="188">
        <v>0</v>
      </c>
      <c r="HW23" s="188">
        <v>0</v>
      </c>
      <c r="HY23" s="188">
        <v>6027</v>
      </c>
      <c r="HZ23" s="188">
        <v>0</v>
      </c>
      <c r="IA23" s="188">
        <v>3449</v>
      </c>
      <c r="IB23" s="188">
        <v>1434</v>
      </c>
      <c r="IC23" s="188">
        <v>3704</v>
      </c>
      <c r="ID23" s="188">
        <v>4255</v>
      </c>
      <c r="IE23" s="188">
        <v>3581</v>
      </c>
      <c r="IF23" s="188">
        <v>2319</v>
      </c>
      <c r="IG23" s="188">
        <v>-59</v>
      </c>
      <c r="IH23" s="188">
        <v>23</v>
      </c>
      <c r="IJ23" s="188">
        <v>6101</v>
      </c>
      <c r="IK23" s="188">
        <v>0</v>
      </c>
      <c r="IL23" s="188">
        <v>6603</v>
      </c>
      <c r="IM23" s="188">
        <v>2021</v>
      </c>
      <c r="IN23" s="188">
        <v>-81</v>
      </c>
      <c r="IO23" s="188">
        <v>5936</v>
      </c>
      <c r="IP23" s="188">
        <v>3713</v>
      </c>
      <c r="IQ23" s="188">
        <v>582</v>
      </c>
      <c r="IR23" s="188">
        <v>-60</v>
      </c>
      <c r="IS23" s="188">
        <v>80</v>
      </c>
      <c r="IU23" s="188">
        <v>6078</v>
      </c>
      <c r="IV23" s="188">
        <v>0</v>
      </c>
      <c r="IW23" s="188">
        <v>4185</v>
      </c>
      <c r="IX23" s="188">
        <v>1507</v>
      </c>
      <c r="IY23" s="188">
        <v>857</v>
      </c>
      <c r="IZ23" s="188">
        <v>7835</v>
      </c>
      <c r="JA23" s="188">
        <v>4959</v>
      </c>
      <c r="JB23" s="188">
        <v>-684</v>
      </c>
      <c r="JC23" s="188">
        <v>-60</v>
      </c>
      <c r="JD23" s="188">
        <v>11</v>
      </c>
      <c r="JF23" s="188">
        <v>6844</v>
      </c>
      <c r="JG23" s="188">
        <v>0</v>
      </c>
      <c r="JH23" s="188">
        <v>7764</v>
      </c>
      <c r="JI23" s="188">
        <v>3899</v>
      </c>
      <c r="JJ23" s="188">
        <v>886</v>
      </c>
      <c r="JK23" s="188">
        <v>3433</v>
      </c>
      <c r="JL23" s="188">
        <v>3579</v>
      </c>
      <c r="JM23" s="188">
        <v>206</v>
      </c>
      <c r="JN23" s="188">
        <v>-143</v>
      </c>
      <c r="JO23" s="188">
        <v>690</v>
      </c>
      <c r="JQ23" s="188">
        <v>7090</v>
      </c>
      <c r="JR23" s="188">
        <v>0</v>
      </c>
      <c r="JS23" s="188">
        <v>6621</v>
      </c>
      <c r="JT23" s="188">
        <v>1296</v>
      </c>
      <c r="JU23" s="188">
        <v>-560</v>
      </c>
      <c r="JV23" s="188">
        <v>8849</v>
      </c>
      <c r="JW23" s="188">
        <v>3732</v>
      </c>
      <c r="JX23" s="188">
        <v>-1486</v>
      </c>
      <c r="JY23" s="188">
        <v>-61</v>
      </c>
      <c r="JZ23" s="188">
        <v>69</v>
      </c>
      <c r="KB23" s="188">
        <v>6084</v>
      </c>
      <c r="KC23" s="188">
        <v>0</v>
      </c>
      <c r="KD23" s="188">
        <v>3215</v>
      </c>
      <c r="KE23" s="188">
        <v>1498</v>
      </c>
      <c r="KF23" s="188">
        <v>1349</v>
      </c>
      <c r="KG23" s="188">
        <v>8418</v>
      </c>
      <c r="KH23" s="188">
        <v>4931</v>
      </c>
      <c r="KI23" s="188">
        <v>-1284</v>
      </c>
      <c r="KJ23" s="188">
        <v>-60</v>
      </c>
      <c r="KK23" s="188">
        <v>16</v>
      </c>
      <c r="KM23" s="188">
        <v>6069</v>
      </c>
      <c r="KN23" s="188">
        <v>0</v>
      </c>
      <c r="KO23" s="188">
        <v>3215</v>
      </c>
      <c r="KP23" s="188">
        <v>1617</v>
      </c>
      <c r="KQ23" s="188">
        <v>1839</v>
      </c>
      <c r="KR23" s="188">
        <v>8328</v>
      </c>
      <c r="KS23" s="188">
        <v>5269</v>
      </c>
      <c r="KT23" s="188">
        <v>-1943</v>
      </c>
      <c r="KU23" s="188">
        <v>0</v>
      </c>
      <c r="KV23" s="188">
        <v>0</v>
      </c>
      <c r="KX23" s="188">
        <v>6922</v>
      </c>
      <c r="KY23" s="188">
        <v>0</v>
      </c>
      <c r="KZ23" s="188">
        <v>5945</v>
      </c>
      <c r="LA23" s="188">
        <v>1929</v>
      </c>
      <c r="LB23" s="188">
        <v>308</v>
      </c>
      <c r="LC23" s="188">
        <v>6384</v>
      </c>
      <c r="LD23" s="188">
        <v>5411</v>
      </c>
      <c r="LE23" s="188">
        <v>-1835</v>
      </c>
      <c r="LF23" s="188">
        <v>0</v>
      </c>
      <c r="LG23" s="188">
        <v>0</v>
      </c>
      <c r="LI23" s="188">
        <v>5058</v>
      </c>
      <c r="LJ23" s="188">
        <v>0</v>
      </c>
      <c r="LK23" s="188">
        <v>4123</v>
      </c>
      <c r="LL23" s="188">
        <v>1479</v>
      </c>
      <c r="LM23" s="188">
        <v>-940</v>
      </c>
      <c r="LN23" s="188">
        <v>11396</v>
      </c>
      <c r="LO23" s="188">
        <v>4475</v>
      </c>
      <c r="LP23" s="188">
        <v>-1146</v>
      </c>
      <c r="LQ23" s="188">
        <v>-60</v>
      </c>
      <c r="LR23" s="188">
        <v>17</v>
      </c>
      <c r="LT23" s="188">
        <v>6359</v>
      </c>
      <c r="LU23" s="188">
        <v>0</v>
      </c>
      <c r="LV23" s="188">
        <v>1107</v>
      </c>
      <c r="LW23" s="188">
        <v>1280</v>
      </c>
      <c r="LX23" s="188">
        <v>1009</v>
      </c>
      <c r="LY23" s="188">
        <v>11319</v>
      </c>
      <c r="LZ23" s="188">
        <v>4664</v>
      </c>
      <c r="MA23" s="188">
        <v>-1340</v>
      </c>
      <c r="MB23" s="188">
        <v>-60</v>
      </c>
      <c r="MC23" s="188">
        <v>12</v>
      </c>
    </row>
    <row r="24" spans="2:341">
      <c r="B24" s="208">
        <f t="shared" si="0"/>
        <v>6328.4666666666662</v>
      </c>
      <c r="C24" s="208">
        <f t="shared" si="1"/>
        <v>0</v>
      </c>
      <c r="D24" s="208">
        <f t="shared" si="2"/>
        <v>5127.333333333333</v>
      </c>
      <c r="E24" s="208">
        <f t="shared" si="3"/>
        <v>1888.1666666666667</v>
      </c>
      <c r="F24" s="208">
        <f t="shared" si="4"/>
        <v>734.73333333333335</v>
      </c>
      <c r="G24" s="208">
        <f t="shared" si="5"/>
        <v>6868.2333333333336</v>
      </c>
      <c r="H24" s="208">
        <f t="shared" si="6"/>
        <v>4266.7666666666664</v>
      </c>
      <c r="I24" s="208">
        <f t="shared" si="7"/>
        <v>-950.9</v>
      </c>
      <c r="J24" s="208">
        <f t="shared" si="8"/>
        <v>-49.666666666666664</v>
      </c>
      <c r="K24" s="208">
        <f t="shared" si="9"/>
        <v>87.13333333333334</v>
      </c>
      <c r="M24" s="188">
        <v>5996</v>
      </c>
      <c r="N24" s="188">
        <v>0</v>
      </c>
      <c r="O24" s="188">
        <v>8902</v>
      </c>
      <c r="P24" s="188">
        <v>2423</v>
      </c>
      <c r="Q24" s="188">
        <v>957</v>
      </c>
      <c r="R24" s="188">
        <v>5308</v>
      </c>
      <c r="S24" s="188">
        <v>3449</v>
      </c>
      <c r="T24" s="188">
        <v>-1729</v>
      </c>
      <c r="U24" s="188">
        <v>-87</v>
      </c>
      <c r="V24" s="188">
        <v>1226</v>
      </c>
      <c r="X24" s="188">
        <v>5057</v>
      </c>
      <c r="Y24" s="188">
        <v>0</v>
      </c>
      <c r="Z24" s="188">
        <v>4380</v>
      </c>
      <c r="AA24" s="188">
        <v>1305</v>
      </c>
      <c r="AB24" s="188">
        <v>-132</v>
      </c>
      <c r="AC24" s="188">
        <v>8208</v>
      </c>
      <c r="AD24" s="188">
        <v>4289</v>
      </c>
      <c r="AE24" s="188">
        <v>-624</v>
      </c>
      <c r="AF24" s="188">
        <v>-80</v>
      </c>
      <c r="AG24" s="188">
        <v>31</v>
      </c>
      <c r="AI24" s="188">
        <v>6417</v>
      </c>
      <c r="AJ24" s="188">
        <v>0</v>
      </c>
      <c r="AK24" s="188">
        <v>850</v>
      </c>
      <c r="AL24" s="188">
        <v>1279</v>
      </c>
      <c r="AM24" s="188">
        <v>2410</v>
      </c>
      <c r="AN24" s="188">
        <v>7205</v>
      </c>
      <c r="AO24" s="188">
        <v>4564</v>
      </c>
      <c r="AP24" s="188">
        <v>-163</v>
      </c>
      <c r="AQ24" s="188">
        <v>-60</v>
      </c>
      <c r="AR24" s="188">
        <v>22</v>
      </c>
      <c r="AT24" s="188">
        <v>4069</v>
      </c>
      <c r="AU24" s="188">
        <v>0</v>
      </c>
      <c r="AV24" s="188">
        <v>8234</v>
      </c>
      <c r="AW24" s="188">
        <v>2913</v>
      </c>
      <c r="AX24" s="188">
        <v>324</v>
      </c>
      <c r="AY24" s="188">
        <v>5120</v>
      </c>
      <c r="AZ24" s="188">
        <v>4489</v>
      </c>
      <c r="BA24" s="188">
        <v>-949</v>
      </c>
      <c r="BB24" s="188">
        <v>-60</v>
      </c>
      <c r="BC24" s="188">
        <v>14</v>
      </c>
      <c r="BE24" s="188">
        <v>7101</v>
      </c>
      <c r="BF24" s="188">
        <v>0</v>
      </c>
      <c r="BG24" s="188">
        <v>8589</v>
      </c>
      <c r="BH24" s="188">
        <v>3467</v>
      </c>
      <c r="BI24" s="188">
        <v>756</v>
      </c>
      <c r="BJ24" s="188">
        <v>1521</v>
      </c>
      <c r="BK24" s="188">
        <v>3588</v>
      </c>
      <c r="BL24" s="188">
        <v>-1068</v>
      </c>
      <c r="BM24" s="188">
        <v>-60</v>
      </c>
      <c r="BN24" s="188">
        <v>36</v>
      </c>
      <c r="BP24" s="188">
        <v>6066</v>
      </c>
      <c r="BQ24" s="188">
        <v>0</v>
      </c>
      <c r="BR24" s="188">
        <v>6343</v>
      </c>
      <c r="BS24" s="188">
        <v>3326</v>
      </c>
      <c r="BT24" s="188">
        <v>-93</v>
      </c>
      <c r="BU24" s="188">
        <v>2858</v>
      </c>
      <c r="BV24" s="188">
        <v>4924</v>
      </c>
      <c r="BW24" s="188">
        <v>-713</v>
      </c>
      <c r="BX24" s="188">
        <v>0</v>
      </c>
      <c r="BY24" s="188">
        <v>0</v>
      </c>
      <c r="CA24" s="188">
        <v>7109</v>
      </c>
      <c r="CB24" s="188">
        <v>0</v>
      </c>
      <c r="CC24" s="188">
        <v>8264</v>
      </c>
      <c r="CD24" s="188">
        <v>2116</v>
      </c>
      <c r="CE24" s="188">
        <v>186</v>
      </c>
      <c r="CF24" s="188">
        <v>3398</v>
      </c>
      <c r="CG24" s="188">
        <v>3665</v>
      </c>
      <c r="CH24" s="188">
        <v>-453</v>
      </c>
      <c r="CI24" s="188">
        <v>-60</v>
      </c>
      <c r="CJ24" s="188">
        <v>53</v>
      </c>
      <c r="CL24" s="188">
        <v>7109</v>
      </c>
      <c r="CM24" s="188">
        <v>0</v>
      </c>
      <c r="CN24" s="188">
        <v>8264</v>
      </c>
      <c r="CO24" s="188">
        <v>2116</v>
      </c>
      <c r="CP24" s="188">
        <v>186</v>
      </c>
      <c r="CQ24" s="188">
        <v>3398</v>
      </c>
      <c r="CR24" s="188">
        <v>3665</v>
      </c>
      <c r="CS24" s="188">
        <v>-453</v>
      </c>
      <c r="CT24" s="188">
        <v>-60</v>
      </c>
      <c r="CU24" s="188">
        <v>53</v>
      </c>
      <c r="CV24" s="190"/>
      <c r="CW24" s="188">
        <v>6067</v>
      </c>
      <c r="CX24" s="188">
        <v>0</v>
      </c>
      <c r="CY24" s="188">
        <v>5467</v>
      </c>
      <c r="CZ24" s="188">
        <v>2220</v>
      </c>
      <c r="DA24" s="188">
        <v>-1599</v>
      </c>
      <c r="DB24" s="188">
        <v>9127</v>
      </c>
      <c r="DC24" s="188">
        <v>5105</v>
      </c>
      <c r="DD24" s="188">
        <v>-2218</v>
      </c>
      <c r="DE24" s="188">
        <v>0</v>
      </c>
      <c r="DF24" s="188">
        <v>0</v>
      </c>
      <c r="DH24" s="188">
        <v>6962</v>
      </c>
      <c r="DI24" s="188">
        <v>0</v>
      </c>
      <c r="DJ24" s="188">
        <v>7870</v>
      </c>
      <c r="DK24" s="188">
        <v>1811</v>
      </c>
      <c r="DL24" s="188">
        <v>1851</v>
      </c>
      <c r="DM24" s="188">
        <v>5092</v>
      </c>
      <c r="DN24" s="188">
        <v>3642</v>
      </c>
      <c r="DO24" s="188">
        <v>-1713</v>
      </c>
      <c r="DP24" s="188">
        <v>-60</v>
      </c>
      <c r="DQ24" s="188">
        <v>37</v>
      </c>
      <c r="DS24" s="188">
        <v>7011</v>
      </c>
      <c r="DT24" s="188">
        <v>0</v>
      </c>
      <c r="DU24" s="188">
        <v>7083</v>
      </c>
      <c r="DV24" s="188">
        <v>2001</v>
      </c>
      <c r="DW24" s="188">
        <v>345</v>
      </c>
      <c r="DX24" s="188">
        <v>5563</v>
      </c>
      <c r="DY24" s="188">
        <v>4860</v>
      </c>
      <c r="DZ24" s="188">
        <v>-1520</v>
      </c>
      <c r="EA24" s="188">
        <v>-60</v>
      </c>
      <c r="EB24" s="188">
        <v>0</v>
      </c>
      <c r="ED24" s="188">
        <v>5925</v>
      </c>
      <c r="EE24" s="188">
        <v>0</v>
      </c>
      <c r="EF24" s="188">
        <v>5157</v>
      </c>
      <c r="EG24" s="188">
        <v>1787</v>
      </c>
      <c r="EH24" s="188">
        <v>694</v>
      </c>
      <c r="EI24" s="188">
        <v>7428</v>
      </c>
      <c r="EJ24" s="188">
        <v>3419</v>
      </c>
      <c r="EK24" s="188">
        <v>-636</v>
      </c>
      <c r="EL24" s="188">
        <v>-60</v>
      </c>
      <c r="EM24" s="188">
        <v>36</v>
      </c>
      <c r="EO24" s="188">
        <v>7113</v>
      </c>
      <c r="EP24" s="188">
        <v>0</v>
      </c>
      <c r="EQ24" s="188">
        <v>1213</v>
      </c>
      <c r="ER24" s="188">
        <v>1227</v>
      </c>
      <c r="ES24" s="188">
        <v>5090</v>
      </c>
      <c r="ET24" s="188">
        <v>8522</v>
      </c>
      <c r="EU24" s="188">
        <v>4236</v>
      </c>
      <c r="EV24" s="188">
        <v>-2873</v>
      </c>
      <c r="EW24" s="188">
        <v>-60</v>
      </c>
      <c r="EX24" s="188">
        <v>24</v>
      </c>
      <c r="EZ24" s="188">
        <v>7067</v>
      </c>
      <c r="FA24" s="188">
        <v>0</v>
      </c>
      <c r="FB24" s="188">
        <v>2215</v>
      </c>
      <c r="FC24" s="188">
        <v>1307</v>
      </c>
      <c r="FD24" s="188">
        <v>344</v>
      </c>
      <c r="FE24" s="188">
        <v>9726</v>
      </c>
      <c r="FF24" s="188">
        <v>5448</v>
      </c>
      <c r="FG24" s="188">
        <v>-1824</v>
      </c>
      <c r="FH24" s="188">
        <v>0</v>
      </c>
      <c r="FI24" s="188">
        <v>0</v>
      </c>
      <c r="FK24" s="188">
        <v>7029</v>
      </c>
      <c r="FL24" s="188">
        <v>0</v>
      </c>
      <c r="FM24" s="188">
        <v>7602</v>
      </c>
      <c r="FN24" s="188">
        <v>1996</v>
      </c>
      <c r="FO24" s="188">
        <v>3213</v>
      </c>
      <c r="FP24" s="188">
        <v>3837</v>
      </c>
      <c r="FQ24" s="188">
        <v>3580</v>
      </c>
      <c r="FR24" s="188">
        <v>-2280</v>
      </c>
      <c r="FS24" s="188">
        <v>-60</v>
      </c>
      <c r="FT24" s="188">
        <v>69</v>
      </c>
      <c r="FV24" s="188">
        <v>6082</v>
      </c>
      <c r="FW24" s="188">
        <v>0</v>
      </c>
      <c r="FX24" s="188">
        <v>3349</v>
      </c>
      <c r="FY24" s="188">
        <v>1824</v>
      </c>
      <c r="FZ24" s="188">
        <v>-922</v>
      </c>
      <c r="GA24" s="188">
        <v>9661</v>
      </c>
      <c r="GB24" s="188">
        <v>4936</v>
      </c>
      <c r="GC24" s="188">
        <v>-2548</v>
      </c>
      <c r="GD24" s="188">
        <v>0</v>
      </c>
      <c r="GE24" s="188">
        <v>0</v>
      </c>
      <c r="GG24" s="188">
        <v>7103</v>
      </c>
      <c r="GH24" s="188">
        <v>0</v>
      </c>
      <c r="GI24" s="188">
        <v>4765</v>
      </c>
      <c r="GJ24" s="188">
        <v>1555</v>
      </c>
      <c r="GK24" s="188">
        <v>-1418</v>
      </c>
      <c r="GL24" s="188">
        <v>8566</v>
      </c>
      <c r="GM24" s="188">
        <v>3654</v>
      </c>
      <c r="GN24" s="188">
        <v>-107</v>
      </c>
      <c r="GO24" s="188">
        <v>-60</v>
      </c>
      <c r="GP24" s="188">
        <v>59</v>
      </c>
      <c r="GR24" s="188">
        <v>5911</v>
      </c>
      <c r="GS24" s="188">
        <v>0</v>
      </c>
      <c r="GT24" s="188">
        <v>4507</v>
      </c>
      <c r="GU24" s="188">
        <v>1462</v>
      </c>
      <c r="GV24" s="188">
        <v>77</v>
      </c>
      <c r="GW24" s="188">
        <v>8365</v>
      </c>
      <c r="GX24" s="188">
        <v>3447</v>
      </c>
      <c r="GY24" s="188">
        <v>-430</v>
      </c>
      <c r="GZ24" s="188">
        <v>-51</v>
      </c>
      <c r="HA24" s="188">
        <v>20</v>
      </c>
      <c r="HC24" s="188">
        <v>6019</v>
      </c>
      <c r="HD24" s="188">
        <v>0</v>
      </c>
      <c r="HE24" s="188">
        <v>2558</v>
      </c>
      <c r="HF24" s="188">
        <v>1611</v>
      </c>
      <c r="HG24" s="188">
        <v>4427</v>
      </c>
      <c r="HH24" s="188">
        <v>3861</v>
      </c>
      <c r="HI24" s="188">
        <v>3531</v>
      </c>
      <c r="HJ24" s="188">
        <v>2728</v>
      </c>
      <c r="HK24" s="188">
        <v>-59</v>
      </c>
      <c r="HL24" s="188">
        <v>35</v>
      </c>
      <c r="HN24" s="188">
        <v>6042</v>
      </c>
      <c r="HO24" s="188">
        <v>0</v>
      </c>
      <c r="HP24" s="188">
        <v>2437</v>
      </c>
      <c r="HQ24" s="188">
        <v>699</v>
      </c>
      <c r="HR24" s="188">
        <v>-1674</v>
      </c>
      <c r="HS24" s="188">
        <v>13355</v>
      </c>
      <c r="HT24" s="188">
        <v>5209</v>
      </c>
      <c r="HU24" s="188">
        <v>-2168</v>
      </c>
      <c r="HV24" s="188">
        <v>0</v>
      </c>
      <c r="HW24" s="188">
        <v>0</v>
      </c>
      <c r="HY24" s="188">
        <v>6030</v>
      </c>
      <c r="HZ24" s="188">
        <v>0</v>
      </c>
      <c r="IA24" s="188">
        <v>3346</v>
      </c>
      <c r="IB24" s="188">
        <v>1449</v>
      </c>
      <c r="IC24" s="188">
        <v>3652</v>
      </c>
      <c r="ID24" s="188">
        <v>4301</v>
      </c>
      <c r="IE24" s="188">
        <v>3581</v>
      </c>
      <c r="IF24" s="188">
        <v>2520</v>
      </c>
      <c r="IG24" s="188">
        <v>-60</v>
      </c>
      <c r="IH24" s="188">
        <v>23</v>
      </c>
      <c r="IJ24" s="188">
        <v>6096</v>
      </c>
      <c r="IK24" s="188">
        <v>0</v>
      </c>
      <c r="IL24" s="188">
        <v>6624</v>
      </c>
      <c r="IM24" s="188">
        <v>2178</v>
      </c>
      <c r="IN24" s="188">
        <v>-225</v>
      </c>
      <c r="IO24" s="188">
        <v>5955</v>
      </c>
      <c r="IP24" s="188">
        <v>3713</v>
      </c>
      <c r="IQ24" s="188">
        <v>677</v>
      </c>
      <c r="IR24" s="188">
        <v>-60</v>
      </c>
      <c r="IS24" s="188">
        <v>80</v>
      </c>
      <c r="IU24" s="188">
        <v>6079</v>
      </c>
      <c r="IV24" s="188">
        <v>0</v>
      </c>
      <c r="IW24" s="188">
        <v>4136</v>
      </c>
      <c r="IX24" s="188">
        <v>1528</v>
      </c>
      <c r="IY24" s="188">
        <v>610</v>
      </c>
      <c r="IZ24" s="188">
        <v>7859</v>
      </c>
      <c r="JA24" s="188">
        <v>4959</v>
      </c>
      <c r="JB24" s="188">
        <v>-707</v>
      </c>
      <c r="JC24" s="188">
        <v>-60</v>
      </c>
      <c r="JD24" s="188">
        <v>12</v>
      </c>
      <c r="JF24" s="188">
        <v>6845</v>
      </c>
      <c r="JG24" s="188">
        <v>0</v>
      </c>
      <c r="JH24" s="188">
        <v>7777</v>
      </c>
      <c r="JI24" s="188">
        <v>3897</v>
      </c>
      <c r="JJ24" s="188">
        <v>896</v>
      </c>
      <c r="JK24" s="188">
        <v>3379</v>
      </c>
      <c r="JL24" s="188">
        <v>3579</v>
      </c>
      <c r="JM24" s="188">
        <v>33</v>
      </c>
      <c r="JN24" s="188">
        <v>-133</v>
      </c>
      <c r="JO24" s="188">
        <v>680</v>
      </c>
      <c r="JQ24" s="188">
        <v>7099</v>
      </c>
      <c r="JR24" s="188">
        <v>0</v>
      </c>
      <c r="JS24" s="188">
        <v>6396</v>
      </c>
      <c r="JT24" s="188">
        <v>1240</v>
      </c>
      <c r="JU24" s="188">
        <v>-981</v>
      </c>
      <c r="JV24" s="188">
        <v>8853</v>
      </c>
      <c r="JW24" s="188">
        <v>3732</v>
      </c>
      <c r="JX24" s="188">
        <v>-1251</v>
      </c>
      <c r="JY24" s="188">
        <v>-60</v>
      </c>
      <c r="JZ24" s="188">
        <v>69</v>
      </c>
      <c r="KB24" s="188">
        <v>6082</v>
      </c>
      <c r="KC24" s="188">
        <v>0</v>
      </c>
      <c r="KD24" s="188">
        <v>3158</v>
      </c>
      <c r="KE24" s="188">
        <v>1554</v>
      </c>
      <c r="KF24" s="188">
        <v>1079</v>
      </c>
      <c r="KG24" s="188">
        <v>8359</v>
      </c>
      <c r="KH24" s="188">
        <v>4931</v>
      </c>
      <c r="KI24" s="188">
        <v>-1175</v>
      </c>
      <c r="KJ24" s="188">
        <v>-60</v>
      </c>
      <c r="KK24" s="188">
        <v>16</v>
      </c>
      <c r="KM24" s="188">
        <v>6074</v>
      </c>
      <c r="KN24" s="188">
        <v>0</v>
      </c>
      <c r="KO24" s="188">
        <v>3184</v>
      </c>
      <c r="KP24" s="188">
        <v>1720</v>
      </c>
      <c r="KQ24" s="188">
        <v>1783</v>
      </c>
      <c r="KR24" s="188">
        <v>8293</v>
      </c>
      <c r="KS24" s="188">
        <v>5269</v>
      </c>
      <c r="KT24" s="188">
        <v>-2086</v>
      </c>
      <c r="KU24" s="188">
        <v>0</v>
      </c>
      <c r="KV24" s="188">
        <v>0</v>
      </c>
      <c r="KX24" s="188">
        <v>6920</v>
      </c>
      <c r="KY24" s="188">
        <v>0</v>
      </c>
      <c r="KZ24" s="188">
        <v>5950</v>
      </c>
      <c r="LA24" s="188">
        <v>1886</v>
      </c>
      <c r="LB24" s="188">
        <v>227</v>
      </c>
      <c r="LC24" s="188">
        <v>6268</v>
      </c>
      <c r="LD24" s="188">
        <v>5400</v>
      </c>
      <c r="LE24" s="188">
        <v>-2033</v>
      </c>
      <c r="LF24" s="188">
        <v>0</v>
      </c>
      <c r="LG24" s="188">
        <v>0</v>
      </c>
      <c r="LI24" s="188">
        <v>5055</v>
      </c>
      <c r="LJ24" s="188">
        <v>0</v>
      </c>
      <c r="LK24" s="188">
        <v>4085</v>
      </c>
      <c r="LL24" s="188">
        <v>1470</v>
      </c>
      <c r="LM24" s="188">
        <v>-1137</v>
      </c>
      <c r="LN24" s="188">
        <v>11410</v>
      </c>
      <c r="LO24" s="188">
        <v>4475</v>
      </c>
      <c r="LP24" s="188">
        <v>-1267</v>
      </c>
      <c r="LQ24" s="188">
        <v>-60</v>
      </c>
      <c r="LR24" s="188">
        <v>7</v>
      </c>
      <c r="LT24" s="188">
        <v>6319</v>
      </c>
      <c r="LU24" s="188">
        <v>0</v>
      </c>
      <c r="LV24" s="188">
        <v>1115</v>
      </c>
      <c r="LW24" s="188">
        <v>1278</v>
      </c>
      <c r="LX24" s="188">
        <v>1116</v>
      </c>
      <c r="LY24" s="188">
        <v>11251</v>
      </c>
      <c r="LZ24" s="188">
        <v>4664</v>
      </c>
      <c r="MA24" s="188">
        <v>-1497</v>
      </c>
      <c r="MB24" s="188">
        <v>-60</v>
      </c>
      <c r="MC24" s="188">
        <v>12</v>
      </c>
    </row>
    <row r="25" spans="2:341">
      <c r="B25" s="208">
        <f t="shared" si="0"/>
        <v>6326.333333333333</v>
      </c>
      <c r="C25" s="208">
        <f t="shared" si="1"/>
        <v>0</v>
      </c>
      <c r="D25" s="208">
        <f t="shared" si="2"/>
        <v>5124.5333333333338</v>
      </c>
      <c r="E25" s="208">
        <f t="shared" si="3"/>
        <v>1942.3</v>
      </c>
      <c r="F25" s="208">
        <f t="shared" si="4"/>
        <v>706.23333333333335</v>
      </c>
      <c r="G25" s="208">
        <f t="shared" si="5"/>
        <v>6830.4333333333334</v>
      </c>
      <c r="H25" s="208">
        <f t="shared" si="6"/>
        <v>4259.8666666666668</v>
      </c>
      <c r="I25" s="208">
        <f t="shared" si="7"/>
        <v>-936.33333333333337</v>
      </c>
      <c r="J25" s="208">
        <f t="shared" si="8"/>
        <v>-48.533333333333331</v>
      </c>
      <c r="K25" s="208">
        <f t="shared" si="9"/>
        <v>87.833333333333329</v>
      </c>
      <c r="M25" s="188">
        <v>5998</v>
      </c>
      <c r="N25" s="188">
        <v>0</v>
      </c>
      <c r="O25" s="188">
        <v>8748</v>
      </c>
      <c r="P25" s="188">
        <v>2221</v>
      </c>
      <c r="Q25" s="188">
        <v>743</v>
      </c>
      <c r="R25" s="188">
        <v>5199</v>
      </c>
      <c r="S25" s="188">
        <v>3436</v>
      </c>
      <c r="T25" s="188">
        <v>-1263</v>
      </c>
      <c r="U25" s="188">
        <v>-59</v>
      </c>
      <c r="V25" s="188">
        <v>1225</v>
      </c>
      <c r="X25" s="188">
        <v>5058</v>
      </c>
      <c r="Y25" s="188">
        <v>0</v>
      </c>
      <c r="Z25" s="188">
        <v>4363</v>
      </c>
      <c r="AA25" s="188">
        <v>1320</v>
      </c>
      <c r="AB25" s="188">
        <v>-530</v>
      </c>
      <c r="AC25" s="188">
        <v>8277</v>
      </c>
      <c r="AD25" s="188">
        <v>4242</v>
      </c>
      <c r="AE25" s="188">
        <v>-298</v>
      </c>
      <c r="AF25" s="188">
        <v>-80</v>
      </c>
      <c r="AG25" s="188">
        <v>36</v>
      </c>
      <c r="AI25" s="188">
        <v>6425</v>
      </c>
      <c r="AJ25" s="188">
        <v>0</v>
      </c>
      <c r="AK25" s="188">
        <v>900</v>
      </c>
      <c r="AL25" s="188">
        <v>1234</v>
      </c>
      <c r="AM25" s="188">
        <v>2268</v>
      </c>
      <c r="AN25" s="188">
        <v>7267</v>
      </c>
      <c r="AO25" s="188">
        <v>4547</v>
      </c>
      <c r="AP25" s="188">
        <v>-365</v>
      </c>
      <c r="AQ25" s="188">
        <v>-60</v>
      </c>
      <c r="AR25" s="188">
        <v>21</v>
      </c>
      <c r="AT25" s="188">
        <v>4066</v>
      </c>
      <c r="AU25" s="188">
        <v>0</v>
      </c>
      <c r="AV25" s="188">
        <v>8219</v>
      </c>
      <c r="AW25" s="188">
        <v>2867</v>
      </c>
      <c r="AX25" s="188">
        <v>403</v>
      </c>
      <c r="AY25" s="188">
        <v>5111</v>
      </c>
      <c r="AZ25" s="188">
        <v>4481</v>
      </c>
      <c r="BA25" s="188">
        <v>-1080</v>
      </c>
      <c r="BB25" s="188">
        <v>-60</v>
      </c>
      <c r="BC25" s="188">
        <v>14</v>
      </c>
      <c r="BE25" s="188">
        <v>7098</v>
      </c>
      <c r="BF25" s="188">
        <v>0</v>
      </c>
      <c r="BG25" s="188">
        <v>8752</v>
      </c>
      <c r="BH25" s="188">
        <v>3381</v>
      </c>
      <c r="BI25" s="188">
        <v>747</v>
      </c>
      <c r="BJ25" s="188">
        <v>1523</v>
      </c>
      <c r="BK25" s="188">
        <v>3597</v>
      </c>
      <c r="BL25" s="188">
        <v>-1039</v>
      </c>
      <c r="BM25" s="188">
        <v>-60</v>
      </c>
      <c r="BN25" s="188">
        <v>36</v>
      </c>
      <c r="BP25" s="188">
        <v>6069</v>
      </c>
      <c r="BQ25" s="188">
        <v>0</v>
      </c>
      <c r="BR25" s="188">
        <v>6357</v>
      </c>
      <c r="BS25" s="188">
        <v>3274</v>
      </c>
      <c r="BT25" s="188">
        <v>-142</v>
      </c>
      <c r="BU25" s="188">
        <v>2882</v>
      </c>
      <c r="BV25" s="188">
        <v>4913</v>
      </c>
      <c r="BW25" s="188">
        <v>-955</v>
      </c>
      <c r="BX25" s="188">
        <v>0</v>
      </c>
      <c r="BY25" s="188">
        <v>0</v>
      </c>
      <c r="CA25" s="188">
        <v>7109</v>
      </c>
      <c r="CB25" s="188">
        <v>0</v>
      </c>
      <c r="CC25" s="188">
        <v>8184</v>
      </c>
      <c r="CD25" s="188">
        <v>2167</v>
      </c>
      <c r="CE25" s="188">
        <v>119</v>
      </c>
      <c r="CF25" s="188">
        <v>3302</v>
      </c>
      <c r="CG25" s="188">
        <v>3668</v>
      </c>
      <c r="CH25" s="188">
        <v>-471</v>
      </c>
      <c r="CI25" s="188">
        <v>-60</v>
      </c>
      <c r="CJ25" s="188">
        <v>52</v>
      </c>
      <c r="CL25" s="188">
        <v>7109</v>
      </c>
      <c r="CM25" s="188">
        <v>0</v>
      </c>
      <c r="CN25" s="188">
        <v>8184</v>
      </c>
      <c r="CO25" s="188">
        <v>2167</v>
      </c>
      <c r="CP25" s="188">
        <v>119</v>
      </c>
      <c r="CQ25" s="188">
        <v>3302</v>
      </c>
      <c r="CR25" s="188">
        <v>3668</v>
      </c>
      <c r="CS25" s="188">
        <v>-471</v>
      </c>
      <c r="CT25" s="188">
        <v>-60</v>
      </c>
      <c r="CU25" s="188">
        <v>52</v>
      </c>
      <c r="CV25" s="190"/>
      <c r="CW25" s="188">
        <v>6067</v>
      </c>
      <c r="CX25" s="188">
        <v>0</v>
      </c>
      <c r="CY25" s="188">
        <v>5475</v>
      </c>
      <c r="CZ25" s="188">
        <v>2463</v>
      </c>
      <c r="DA25" s="188">
        <v>-1512</v>
      </c>
      <c r="DB25" s="188">
        <v>9056</v>
      </c>
      <c r="DC25" s="188">
        <v>5112</v>
      </c>
      <c r="DD25" s="188">
        <v>-2388</v>
      </c>
      <c r="DE25" s="188">
        <v>0</v>
      </c>
      <c r="DF25" s="188">
        <v>0</v>
      </c>
      <c r="DH25" s="188">
        <v>6961</v>
      </c>
      <c r="DI25" s="188">
        <v>0</v>
      </c>
      <c r="DJ25" s="188">
        <v>7622</v>
      </c>
      <c r="DK25" s="188">
        <v>1879</v>
      </c>
      <c r="DL25" s="188">
        <v>2019</v>
      </c>
      <c r="DM25" s="188">
        <v>5059</v>
      </c>
      <c r="DN25" s="188">
        <v>3671</v>
      </c>
      <c r="DO25" s="188">
        <v>-1677</v>
      </c>
      <c r="DP25" s="188">
        <v>-60</v>
      </c>
      <c r="DQ25" s="188">
        <v>38</v>
      </c>
      <c r="DS25" s="188">
        <v>6998</v>
      </c>
      <c r="DT25" s="188">
        <v>0</v>
      </c>
      <c r="DU25" s="188">
        <v>7032</v>
      </c>
      <c r="DV25" s="188">
        <v>2133</v>
      </c>
      <c r="DW25" s="188">
        <v>53</v>
      </c>
      <c r="DX25" s="188">
        <v>5453</v>
      </c>
      <c r="DY25" s="188">
        <v>4863</v>
      </c>
      <c r="DZ25" s="188">
        <v>-1448</v>
      </c>
      <c r="EA25" s="188">
        <v>-60</v>
      </c>
      <c r="EB25" s="188">
        <v>0</v>
      </c>
      <c r="ED25" s="188">
        <v>5927</v>
      </c>
      <c r="EE25" s="188">
        <v>0</v>
      </c>
      <c r="EF25" s="188">
        <v>5035</v>
      </c>
      <c r="EG25" s="188">
        <v>1804</v>
      </c>
      <c r="EH25" s="188">
        <v>488</v>
      </c>
      <c r="EI25" s="188">
        <v>7441</v>
      </c>
      <c r="EJ25" s="188">
        <v>3416</v>
      </c>
      <c r="EK25" s="188">
        <v>-381</v>
      </c>
      <c r="EL25" s="188">
        <v>-60</v>
      </c>
      <c r="EM25" s="188">
        <v>36</v>
      </c>
      <c r="EO25" s="188">
        <v>7110</v>
      </c>
      <c r="EP25" s="188">
        <v>0</v>
      </c>
      <c r="EQ25" s="188">
        <v>1251</v>
      </c>
      <c r="ER25" s="188">
        <v>1393</v>
      </c>
      <c r="ES25" s="188">
        <v>5238</v>
      </c>
      <c r="ET25" s="188">
        <v>8441</v>
      </c>
      <c r="EU25" s="188">
        <v>4200</v>
      </c>
      <c r="EV25" s="188">
        <v>-2890</v>
      </c>
      <c r="EW25" s="188">
        <v>-60</v>
      </c>
      <c r="EX25" s="188">
        <v>24</v>
      </c>
      <c r="EZ25" s="188">
        <v>7067</v>
      </c>
      <c r="FA25" s="188">
        <v>0</v>
      </c>
      <c r="FB25" s="188">
        <v>2236</v>
      </c>
      <c r="FC25" s="188">
        <v>1262</v>
      </c>
      <c r="FD25" s="188">
        <v>381</v>
      </c>
      <c r="FE25" s="188">
        <v>9754</v>
      </c>
      <c r="FF25" s="188">
        <v>5441</v>
      </c>
      <c r="FG25" s="188">
        <v>-1891</v>
      </c>
      <c r="FH25" s="188">
        <v>0</v>
      </c>
      <c r="FI25" s="188">
        <v>0</v>
      </c>
      <c r="FK25" s="188">
        <v>7005</v>
      </c>
      <c r="FL25" s="188">
        <v>0</v>
      </c>
      <c r="FM25" s="188">
        <v>7417</v>
      </c>
      <c r="FN25" s="188">
        <v>2035</v>
      </c>
      <c r="FO25" s="188">
        <v>2899</v>
      </c>
      <c r="FP25" s="188">
        <v>3852</v>
      </c>
      <c r="FQ25" s="188">
        <v>3587</v>
      </c>
      <c r="FR25" s="188">
        <v>-2051</v>
      </c>
      <c r="FS25" s="188">
        <v>-60</v>
      </c>
      <c r="FT25" s="188">
        <v>69</v>
      </c>
      <c r="FV25" s="188">
        <v>6074</v>
      </c>
      <c r="FW25" s="188">
        <v>0</v>
      </c>
      <c r="FX25" s="188">
        <v>3413</v>
      </c>
      <c r="FY25" s="188">
        <v>1882</v>
      </c>
      <c r="FZ25" s="188">
        <v>-727</v>
      </c>
      <c r="GA25" s="188">
        <v>9665</v>
      </c>
      <c r="GB25" s="188">
        <v>4935</v>
      </c>
      <c r="GC25" s="188">
        <v>-2617</v>
      </c>
      <c r="GD25" s="188">
        <v>0</v>
      </c>
      <c r="GE25" s="188">
        <v>0</v>
      </c>
      <c r="GG25" s="188">
        <v>7095</v>
      </c>
      <c r="GH25" s="188">
        <v>0</v>
      </c>
      <c r="GI25" s="188">
        <v>4854</v>
      </c>
      <c r="GJ25" s="188">
        <v>1504</v>
      </c>
      <c r="GK25" s="188">
        <v>-1373</v>
      </c>
      <c r="GL25" s="188">
        <v>8466</v>
      </c>
      <c r="GM25" s="188">
        <v>3657</v>
      </c>
      <c r="GN25" s="188">
        <v>91</v>
      </c>
      <c r="GO25" s="188">
        <v>-60</v>
      </c>
      <c r="GP25" s="188">
        <v>59</v>
      </c>
      <c r="GR25" s="188">
        <v>5909</v>
      </c>
      <c r="GS25" s="188">
        <v>0</v>
      </c>
      <c r="GT25" s="188">
        <v>4530</v>
      </c>
      <c r="GU25" s="188">
        <v>1478</v>
      </c>
      <c r="GV25" s="188">
        <v>74</v>
      </c>
      <c r="GW25" s="188">
        <v>8360</v>
      </c>
      <c r="GX25" s="188">
        <v>3430</v>
      </c>
      <c r="GY25" s="188">
        <v>-300</v>
      </c>
      <c r="GZ25" s="188">
        <v>-50</v>
      </c>
      <c r="HA25" s="188">
        <v>20</v>
      </c>
      <c r="HC25" s="188">
        <v>6025</v>
      </c>
      <c r="HD25" s="188">
        <v>0</v>
      </c>
      <c r="HE25" s="188">
        <v>2602</v>
      </c>
      <c r="HF25" s="188">
        <v>1504</v>
      </c>
      <c r="HG25" s="188">
        <v>4326</v>
      </c>
      <c r="HH25" s="188">
        <v>3849</v>
      </c>
      <c r="HI25" s="188">
        <v>3522</v>
      </c>
      <c r="HJ25" s="188">
        <v>2833</v>
      </c>
      <c r="HK25" s="188">
        <v>-60</v>
      </c>
      <c r="HL25" s="188">
        <v>34</v>
      </c>
      <c r="HN25" s="188">
        <v>6041</v>
      </c>
      <c r="HO25" s="188">
        <v>0</v>
      </c>
      <c r="HP25" s="188">
        <v>2346</v>
      </c>
      <c r="HQ25" s="188">
        <v>651</v>
      </c>
      <c r="HR25" s="188">
        <v>-1771</v>
      </c>
      <c r="HS25" s="188">
        <v>13403</v>
      </c>
      <c r="HT25" s="188">
        <v>5101</v>
      </c>
      <c r="HU25" s="188">
        <v>-1590</v>
      </c>
      <c r="HV25" s="188">
        <v>0</v>
      </c>
      <c r="HW25" s="188">
        <v>0</v>
      </c>
      <c r="HY25" s="188">
        <v>6031</v>
      </c>
      <c r="HZ25" s="188">
        <v>0</v>
      </c>
      <c r="IA25" s="188">
        <v>3534</v>
      </c>
      <c r="IB25" s="188">
        <v>1496</v>
      </c>
      <c r="IC25" s="188">
        <v>3797</v>
      </c>
      <c r="ID25" s="188">
        <v>4230</v>
      </c>
      <c r="IE25" s="188">
        <v>3585</v>
      </c>
      <c r="IF25" s="188">
        <v>2217</v>
      </c>
      <c r="IG25" s="188">
        <v>-60</v>
      </c>
      <c r="IH25" s="188">
        <v>23</v>
      </c>
      <c r="IJ25" s="188">
        <v>6100</v>
      </c>
      <c r="IK25" s="188">
        <v>0</v>
      </c>
      <c r="IL25" s="188">
        <v>6806</v>
      </c>
      <c r="IM25" s="188">
        <v>2215</v>
      </c>
      <c r="IN25" s="188">
        <v>-327</v>
      </c>
      <c r="IO25" s="188">
        <v>6027</v>
      </c>
      <c r="IP25" s="188">
        <v>3713</v>
      </c>
      <c r="IQ25" s="188">
        <v>298</v>
      </c>
      <c r="IR25" s="188">
        <v>-60</v>
      </c>
      <c r="IS25" s="188">
        <v>81</v>
      </c>
      <c r="IU25" s="188">
        <v>6084</v>
      </c>
      <c r="IV25" s="188">
        <v>0</v>
      </c>
      <c r="IW25" s="188">
        <v>4183</v>
      </c>
      <c r="IX25" s="188">
        <v>1609</v>
      </c>
      <c r="IY25" s="188">
        <v>531</v>
      </c>
      <c r="IZ25" s="188">
        <v>7709</v>
      </c>
      <c r="JA25" s="188">
        <v>4953</v>
      </c>
      <c r="JB25" s="188">
        <v>-740</v>
      </c>
      <c r="JC25" s="188">
        <v>-60</v>
      </c>
      <c r="JD25" s="188">
        <v>12</v>
      </c>
      <c r="JF25" s="188">
        <v>6845</v>
      </c>
      <c r="JG25" s="188">
        <v>0</v>
      </c>
      <c r="JH25" s="188">
        <v>7862</v>
      </c>
      <c r="JI25" s="188">
        <v>4059</v>
      </c>
      <c r="JJ25" s="188">
        <v>823</v>
      </c>
      <c r="JK25" s="188">
        <v>3289</v>
      </c>
      <c r="JL25" s="188">
        <v>3575</v>
      </c>
      <c r="JM25" s="188">
        <v>-212</v>
      </c>
      <c r="JN25" s="188">
        <v>-126</v>
      </c>
      <c r="JO25" s="188">
        <v>690</v>
      </c>
      <c r="JQ25" s="188">
        <v>7099</v>
      </c>
      <c r="JR25" s="188">
        <v>0</v>
      </c>
      <c r="JS25" s="188">
        <v>6341</v>
      </c>
      <c r="JT25" s="188">
        <v>1454</v>
      </c>
      <c r="JU25" s="188">
        <v>-959</v>
      </c>
      <c r="JV25" s="188">
        <v>8861</v>
      </c>
      <c r="JW25" s="188">
        <v>3747</v>
      </c>
      <c r="JX25" s="188">
        <v>-1163</v>
      </c>
      <c r="JY25" s="188">
        <v>-61</v>
      </c>
      <c r="JZ25" s="188">
        <v>69</v>
      </c>
      <c r="KB25" s="188">
        <v>6084</v>
      </c>
      <c r="KC25" s="188">
        <v>0</v>
      </c>
      <c r="KD25" s="188">
        <v>3085</v>
      </c>
      <c r="KE25" s="188">
        <v>1667</v>
      </c>
      <c r="KF25" s="188">
        <v>1042</v>
      </c>
      <c r="KG25" s="188">
        <v>8330</v>
      </c>
      <c r="KH25" s="188">
        <v>4925</v>
      </c>
      <c r="KI25" s="188">
        <v>-1173</v>
      </c>
      <c r="KJ25" s="188">
        <v>-60</v>
      </c>
      <c r="KK25" s="188">
        <v>15</v>
      </c>
      <c r="KM25" s="188">
        <v>6066</v>
      </c>
      <c r="KN25" s="188">
        <v>0</v>
      </c>
      <c r="KO25" s="188">
        <v>3295</v>
      </c>
      <c r="KP25" s="188">
        <v>2280</v>
      </c>
      <c r="KQ25" s="188">
        <v>1672</v>
      </c>
      <c r="KR25" s="188">
        <v>8227</v>
      </c>
      <c r="KS25" s="188">
        <v>5290</v>
      </c>
      <c r="KT25" s="188">
        <v>-2361</v>
      </c>
      <c r="KU25" s="188">
        <v>0</v>
      </c>
      <c r="KV25" s="188">
        <v>0</v>
      </c>
      <c r="KX25" s="188">
        <v>6929</v>
      </c>
      <c r="KY25" s="188">
        <v>0</v>
      </c>
      <c r="KZ25" s="188">
        <v>5896</v>
      </c>
      <c r="LA25" s="188">
        <v>2014</v>
      </c>
      <c r="LB25" s="188">
        <v>296</v>
      </c>
      <c r="LC25" s="188">
        <v>6165</v>
      </c>
      <c r="LD25" s="188">
        <v>5387</v>
      </c>
      <c r="LE25" s="188">
        <v>-2039</v>
      </c>
      <c r="LF25" s="188">
        <v>0</v>
      </c>
      <c r="LG25" s="188">
        <v>0</v>
      </c>
      <c r="LI25" s="188">
        <v>5057</v>
      </c>
      <c r="LJ25" s="188">
        <v>0</v>
      </c>
      <c r="LK25" s="188">
        <v>4105</v>
      </c>
      <c r="LL25" s="188">
        <v>1577</v>
      </c>
      <c r="LM25" s="188">
        <v>-1127</v>
      </c>
      <c r="LN25" s="188">
        <v>11448</v>
      </c>
      <c r="LO25" s="188">
        <v>4466</v>
      </c>
      <c r="LP25" s="188">
        <v>-1259</v>
      </c>
      <c r="LQ25" s="188">
        <v>-60</v>
      </c>
      <c r="LR25" s="188">
        <v>17</v>
      </c>
      <c r="LT25" s="188">
        <v>6284</v>
      </c>
      <c r="LU25" s="188">
        <v>0</v>
      </c>
      <c r="LV25" s="188">
        <v>1109</v>
      </c>
      <c r="LW25" s="188">
        <v>1279</v>
      </c>
      <c r="LX25" s="188">
        <v>1617</v>
      </c>
      <c r="LY25" s="188">
        <v>10965</v>
      </c>
      <c r="LZ25" s="188">
        <v>4668</v>
      </c>
      <c r="MA25" s="188">
        <v>-1407</v>
      </c>
      <c r="MB25" s="188">
        <v>-60</v>
      </c>
      <c r="MC25" s="188">
        <v>12</v>
      </c>
    </row>
    <row r="26" spans="2:341">
      <c r="B26" s="208">
        <f t="shared" si="0"/>
        <v>6325.4333333333334</v>
      </c>
      <c r="C26" s="208">
        <f t="shared" si="1"/>
        <v>0</v>
      </c>
      <c r="D26" s="208">
        <f t="shared" si="2"/>
        <v>5144.1000000000004</v>
      </c>
      <c r="E26" s="208">
        <f t="shared" si="3"/>
        <v>1935.2666666666667</v>
      </c>
      <c r="F26" s="208">
        <f t="shared" si="4"/>
        <v>673.66666666666663</v>
      </c>
      <c r="G26" s="208">
        <f t="shared" si="5"/>
        <v>6785.1333333333332</v>
      </c>
      <c r="H26" s="208">
        <f t="shared" si="6"/>
        <v>4260.0333333333338</v>
      </c>
      <c r="I26" s="208">
        <f t="shared" si="7"/>
        <v>-887.8</v>
      </c>
      <c r="J26" s="208">
        <f t="shared" si="8"/>
        <v>-48.533333333333331</v>
      </c>
      <c r="K26" s="208">
        <f t="shared" si="9"/>
        <v>87.6</v>
      </c>
      <c r="M26" s="188">
        <v>6000</v>
      </c>
      <c r="N26" s="188">
        <v>0</v>
      </c>
      <c r="O26" s="188">
        <v>8737</v>
      </c>
      <c r="P26" s="188">
        <v>2240</v>
      </c>
      <c r="Q26" s="188">
        <v>743</v>
      </c>
      <c r="R26" s="188">
        <v>5161</v>
      </c>
      <c r="S26" s="188">
        <v>3436</v>
      </c>
      <c r="T26" s="188">
        <v>-1053</v>
      </c>
      <c r="U26" s="188">
        <v>-60</v>
      </c>
      <c r="V26" s="188">
        <v>1223</v>
      </c>
      <c r="X26" s="188">
        <v>5052</v>
      </c>
      <c r="Y26" s="188">
        <v>0</v>
      </c>
      <c r="Z26" s="188">
        <v>4468</v>
      </c>
      <c r="AA26" s="188">
        <v>1407</v>
      </c>
      <c r="AB26" s="188">
        <v>-609</v>
      </c>
      <c r="AC26" s="188">
        <v>8355</v>
      </c>
      <c r="AD26" s="188">
        <v>4242</v>
      </c>
      <c r="AE26" s="188">
        <v>-390</v>
      </c>
      <c r="AF26" s="188">
        <v>-80</v>
      </c>
      <c r="AG26" s="188">
        <v>36</v>
      </c>
      <c r="AI26" s="188">
        <v>6433</v>
      </c>
      <c r="AJ26" s="188">
        <v>0</v>
      </c>
      <c r="AK26" s="188">
        <v>915</v>
      </c>
      <c r="AL26" s="188">
        <v>1217</v>
      </c>
      <c r="AM26" s="188">
        <v>2127</v>
      </c>
      <c r="AN26" s="188">
        <v>7329</v>
      </c>
      <c r="AO26" s="188">
        <v>4547</v>
      </c>
      <c r="AP26" s="188">
        <v>-243</v>
      </c>
      <c r="AQ26" s="188">
        <v>-60</v>
      </c>
      <c r="AR26" s="188">
        <v>21</v>
      </c>
      <c r="AT26" s="188">
        <v>4067</v>
      </c>
      <c r="AU26" s="188">
        <v>0</v>
      </c>
      <c r="AV26" s="188">
        <v>8198</v>
      </c>
      <c r="AW26" s="188">
        <v>2823</v>
      </c>
      <c r="AX26" s="188">
        <v>322</v>
      </c>
      <c r="AY26" s="188">
        <v>5139</v>
      </c>
      <c r="AZ26" s="188">
        <v>4481</v>
      </c>
      <c r="BA26" s="188">
        <v>-1005</v>
      </c>
      <c r="BB26" s="188">
        <v>-60</v>
      </c>
      <c r="BC26" s="188">
        <v>14</v>
      </c>
      <c r="BE26" s="188">
        <v>7102</v>
      </c>
      <c r="BF26" s="188">
        <v>0</v>
      </c>
      <c r="BG26" s="188">
        <v>8810</v>
      </c>
      <c r="BH26" s="188">
        <v>3230</v>
      </c>
      <c r="BI26" s="188">
        <v>653</v>
      </c>
      <c r="BJ26" s="188">
        <v>1549</v>
      </c>
      <c r="BK26" s="188">
        <v>3597</v>
      </c>
      <c r="BL26" s="188">
        <v>-944</v>
      </c>
      <c r="BM26" s="188">
        <v>-60</v>
      </c>
      <c r="BN26" s="188">
        <v>36</v>
      </c>
      <c r="BP26" s="188">
        <v>6072</v>
      </c>
      <c r="BQ26" s="188">
        <v>0</v>
      </c>
      <c r="BR26" s="188">
        <v>6427</v>
      </c>
      <c r="BS26" s="188">
        <v>3259</v>
      </c>
      <c r="BT26" s="188">
        <v>-203</v>
      </c>
      <c r="BU26" s="188">
        <v>2896</v>
      </c>
      <c r="BV26" s="188">
        <v>4913</v>
      </c>
      <c r="BW26" s="188">
        <v>-671</v>
      </c>
      <c r="BX26" s="188">
        <v>0</v>
      </c>
      <c r="BY26" s="188">
        <v>0</v>
      </c>
      <c r="CA26" s="188">
        <v>7113</v>
      </c>
      <c r="CB26" s="188">
        <v>0</v>
      </c>
      <c r="CC26" s="188">
        <v>8325</v>
      </c>
      <c r="CD26" s="188">
        <v>2209</v>
      </c>
      <c r="CE26" s="188">
        <v>189</v>
      </c>
      <c r="CF26" s="188">
        <v>3250</v>
      </c>
      <c r="CG26" s="188">
        <v>3668</v>
      </c>
      <c r="CH26" s="188">
        <v>-490</v>
      </c>
      <c r="CI26" s="188">
        <v>-60</v>
      </c>
      <c r="CJ26" s="188">
        <v>53</v>
      </c>
      <c r="CL26" s="188">
        <v>7113</v>
      </c>
      <c r="CM26" s="188">
        <v>0</v>
      </c>
      <c r="CN26" s="188">
        <v>8325</v>
      </c>
      <c r="CO26" s="188">
        <v>2209</v>
      </c>
      <c r="CP26" s="188">
        <v>189</v>
      </c>
      <c r="CQ26" s="188">
        <v>3250</v>
      </c>
      <c r="CR26" s="188">
        <v>3668</v>
      </c>
      <c r="CS26" s="188">
        <v>-490</v>
      </c>
      <c r="CT26" s="188">
        <v>-60</v>
      </c>
      <c r="CU26" s="188">
        <v>53</v>
      </c>
      <c r="CV26" s="190"/>
      <c r="CW26" s="188">
        <v>6067</v>
      </c>
      <c r="CX26" s="188">
        <v>0</v>
      </c>
      <c r="CY26" s="188">
        <v>5461</v>
      </c>
      <c r="CZ26" s="188">
        <v>2443</v>
      </c>
      <c r="DA26" s="188">
        <v>-1628</v>
      </c>
      <c r="DB26" s="188">
        <v>8963</v>
      </c>
      <c r="DC26" s="188">
        <v>5113</v>
      </c>
      <c r="DD26" s="188">
        <v>-2211</v>
      </c>
      <c r="DE26" s="188">
        <v>0</v>
      </c>
      <c r="DF26" s="188">
        <v>0</v>
      </c>
      <c r="DH26" s="188">
        <v>6958</v>
      </c>
      <c r="DI26" s="188">
        <v>0</v>
      </c>
      <c r="DJ26" s="188">
        <v>7612</v>
      </c>
      <c r="DK26" s="188">
        <v>1939</v>
      </c>
      <c r="DL26" s="188">
        <v>2011</v>
      </c>
      <c r="DM26" s="188">
        <v>4992</v>
      </c>
      <c r="DN26" s="188">
        <v>3671</v>
      </c>
      <c r="DO26" s="188">
        <v>-1593</v>
      </c>
      <c r="DP26" s="188">
        <v>-60</v>
      </c>
      <c r="DQ26" s="188">
        <v>38</v>
      </c>
      <c r="DS26" s="188">
        <v>6998</v>
      </c>
      <c r="DT26" s="188">
        <v>0</v>
      </c>
      <c r="DU26" s="188">
        <v>7107</v>
      </c>
      <c r="DV26" s="188">
        <v>1997</v>
      </c>
      <c r="DW26" s="188">
        <v>1</v>
      </c>
      <c r="DX26" s="188">
        <v>5402</v>
      </c>
      <c r="DY26" s="188">
        <v>4881</v>
      </c>
      <c r="DZ26" s="188">
        <v>-1419</v>
      </c>
      <c r="EA26" s="188">
        <v>-60</v>
      </c>
      <c r="EB26" s="188">
        <v>0</v>
      </c>
      <c r="ED26" s="188">
        <v>5931</v>
      </c>
      <c r="EE26" s="188">
        <v>0</v>
      </c>
      <c r="EF26" s="188">
        <v>5106</v>
      </c>
      <c r="EG26" s="188">
        <v>1803</v>
      </c>
      <c r="EH26" s="188">
        <v>463</v>
      </c>
      <c r="EI26" s="188">
        <v>7352</v>
      </c>
      <c r="EJ26" s="188">
        <v>3416</v>
      </c>
      <c r="EK26" s="188">
        <v>-228</v>
      </c>
      <c r="EL26" s="188">
        <v>-60</v>
      </c>
      <c r="EM26" s="188">
        <v>31</v>
      </c>
      <c r="EO26" s="188">
        <v>7106</v>
      </c>
      <c r="EP26" s="188">
        <v>0</v>
      </c>
      <c r="EQ26" s="188">
        <v>1280</v>
      </c>
      <c r="ER26" s="188">
        <v>1429</v>
      </c>
      <c r="ES26" s="188">
        <v>5380</v>
      </c>
      <c r="ET26" s="188">
        <v>8356</v>
      </c>
      <c r="EU26" s="188">
        <v>4200</v>
      </c>
      <c r="EV26" s="188">
        <v>-3076</v>
      </c>
      <c r="EW26" s="188">
        <v>-60</v>
      </c>
      <c r="EX26" s="188">
        <v>23</v>
      </c>
      <c r="EZ26" s="188">
        <v>7077</v>
      </c>
      <c r="FA26" s="188">
        <v>0</v>
      </c>
      <c r="FB26" s="188">
        <v>2257</v>
      </c>
      <c r="FC26" s="188">
        <v>1412</v>
      </c>
      <c r="FD26" s="188">
        <v>498</v>
      </c>
      <c r="FE26" s="188">
        <v>9690</v>
      </c>
      <c r="FF26" s="188">
        <v>5441</v>
      </c>
      <c r="FG26" s="188">
        <v>-2026</v>
      </c>
      <c r="FH26" s="188">
        <v>0</v>
      </c>
      <c r="FI26" s="188">
        <v>0</v>
      </c>
      <c r="FK26" s="188">
        <v>7002</v>
      </c>
      <c r="FL26" s="188">
        <v>0</v>
      </c>
      <c r="FM26" s="188">
        <v>7309</v>
      </c>
      <c r="FN26" s="188">
        <v>1999</v>
      </c>
      <c r="FO26" s="188">
        <v>2864</v>
      </c>
      <c r="FP26" s="188">
        <v>3871</v>
      </c>
      <c r="FQ26" s="188">
        <v>3587</v>
      </c>
      <c r="FR26" s="188">
        <v>-2207</v>
      </c>
      <c r="FS26" s="188">
        <v>-60</v>
      </c>
      <c r="FT26" s="188">
        <v>69</v>
      </c>
      <c r="FV26" s="188">
        <v>6072</v>
      </c>
      <c r="FW26" s="188">
        <v>0</v>
      </c>
      <c r="FX26" s="188">
        <v>3386</v>
      </c>
      <c r="FY26" s="188">
        <v>1753</v>
      </c>
      <c r="FZ26" s="188">
        <v>-995</v>
      </c>
      <c r="GA26" s="188">
        <v>9666</v>
      </c>
      <c r="GB26" s="188">
        <v>4934</v>
      </c>
      <c r="GC26" s="188">
        <v>-2534</v>
      </c>
      <c r="GD26" s="188">
        <v>0</v>
      </c>
      <c r="GE26" s="188">
        <v>0</v>
      </c>
      <c r="GG26" s="188">
        <v>7099</v>
      </c>
      <c r="GH26" s="188">
        <v>0</v>
      </c>
      <c r="GI26" s="188">
        <v>4877</v>
      </c>
      <c r="GJ26" s="188">
        <v>1518</v>
      </c>
      <c r="GK26" s="188">
        <v>-1284</v>
      </c>
      <c r="GL26" s="188">
        <v>8364</v>
      </c>
      <c r="GM26" s="188">
        <v>3657</v>
      </c>
      <c r="GN26" s="188">
        <v>88</v>
      </c>
      <c r="GO26" s="188">
        <v>-60</v>
      </c>
      <c r="GP26" s="188">
        <v>59</v>
      </c>
      <c r="GR26" s="188">
        <v>5909</v>
      </c>
      <c r="GS26" s="188">
        <v>0</v>
      </c>
      <c r="GT26" s="188">
        <v>4536</v>
      </c>
      <c r="GU26" s="188">
        <v>1441</v>
      </c>
      <c r="GV26" s="188">
        <v>52</v>
      </c>
      <c r="GW26" s="188">
        <v>8237</v>
      </c>
      <c r="GX26" s="188">
        <v>3430</v>
      </c>
      <c r="GY26" s="188">
        <v>-308</v>
      </c>
      <c r="GZ26" s="188">
        <v>-50</v>
      </c>
      <c r="HA26" s="188">
        <v>20</v>
      </c>
      <c r="HC26" s="188">
        <v>6034</v>
      </c>
      <c r="HD26" s="188">
        <v>0</v>
      </c>
      <c r="HE26" s="188">
        <v>2533</v>
      </c>
      <c r="HF26" s="188">
        <v>1399</v>
      </c>
      <c r="HG26" s="188">
        <v>4332</v>
      </c>
      <c r="HH26" s="188">
        <v>3885</v>
      </c>
      <c r="HI26" s="188">
        <v>3522</v>
      </c>
      <c r="HJ26" s="188">
        <v>2763</v>
      </c>
      <c r="HK26" s="188">
        <v>-60</v>
      </c>
      <c r="HL26" s="188">
        <v>34</v>
      </c>
      <c r="HN26" s="188">
        <v>6039</v>
      </c>
      <c r="HO26" s="188">
        <v>0</v>
      </c>
      <c r="HP26" s="188">
        <v>2465</v>
      </c>
      <c r="HQ26" s="188">
        <v>716</v>
      </c>
      <c r="HR26" s="188">
        <v>-1667</v>
      </c>
      <c r="HS26" s="188">
        <v>13390</v>
      </c>
      <c r="HT26" s="188">
        <v>5101</v>
      </c>
      <c r="HU26" s="188">
        <v>-1853</v>
      </c>
      <c r="HV26" s="188">
        <v>0</v>
      </c>
      <c r="HW26" s="188">
        <v>0</v>
      </c>
      <c r="HY26" s="188">
        <v>6030</v>
      </c>
      <c r="HZ26" s="188">
        <v>0</v>
      </c>
      <c r="IA26" s="188">
        <v>3522</v>
      </c>
      <c r="IB26" s="188">
        <v>1437</v>
      </c>
      <c r="IC26" s="188">
        <v>3649</v>
      </c>
      <c r="ID26" s="188">
        <v>4191</v>
      </c>
      <c r="IE26" s="188">
        <v>3585</v>
      </c>
      <c r="IF26" s="188">
        <v>2207</v>
      </c>
      <c r="IG26" s="188">
        <v>-60</v>
      </c>
      <c r="IH26" s="188">
        <v>23</v>
      </c>
      <c r="IJ26" s="188">
        <v>6096</v>
      </c>
      <c r="IK26" s="188">
        <v>0</v>
      </c>
      <c r="IL26" s="188">
        <v>6855</v>
      </c>
      <c r="IM26" s="188">
        <v>2288</v>
      </c>
      <c r="IN26" s="188">
        <v>-311</v>
      </c>
      <c r="IO26" s="188">
        <v>6052</v>
      </c>
      <c r="IP26" s="188">
        <v>3713</v>
      </c>
      <c r="IQ26" s="188">
        <v>333</v>
      </c>
      <c r="IR26" s="188">
        <v>-60</v>
      </c>
      <c r="IS26" s="188">
        <v>81</v>
      </c>
      <c r="IU26" s="188">
        <v>6080</v>
      </c>
      <c r="IV26" s="188">
        <v>0</v>
      </c>
      <c r="IW26" s="188">
        <v>4155</v>
      </c>
      <c r="IX26" s="188">
        <v>1621</v>
      </c>
      <c r="IY26" s="188">
        <v>509</v>
      </c>
      <c r="IZ26" s="188">
        <v>7532</v>
      </c>
      <c r="JA26" s="188">
        <v>4953</v>
      </c>
      <c r="JB26" s="188">
        <v>-500</v>
      </c>
      <c r="JC26" s="188">
        <v>-60</v>
      </c>
      <c r="JD26" s="188">
        <v>12</v>
      </c>
      <c r="JF26" s="188">
        <v>6842</v>
      </c>
      <c r="JG26" s="188">
        <v>0</v>
      </c>
      <c r="JH26" s="188">
        <v>7831</v>
      </c>
      <c r="JI26" s="188">
        <v>4062</v>
      </c>
      <c r="JJ26" s="188">
        <v>793</v>
      </c>
      <c r="JK26" s="188">
        <v>3151</v>
      </c>
      <c r="JL26" s="188">
        <v>3575</v>
      </c>
      <c r="JM26" s="188">
        <v>-32</v>
      </c>
      <c r="JN26" s="188">
        <v>-126</v>
      </c>
      <c r="JO26" s="188">
        <v>688</v>
      </c>
      <c r="JQ26" s="188">
        <v>7098</v>
      </c>
      <c r="JR26" s="188">
        <v>0</v>
      </c>
      <c r="JS26" s="188">
        <v>6330</v>
      </c>
      <c r="JT26" s="188">
        <v>1369</v>
      </c>
      <c r="JU26" s="188">
        <v>-998</v>
      </c>
      <c r="JV26" s="188">
        <v>8832</v>
      </c>
      <c r="JW26" s="188">
        <v>3747</v>
      </c>
      <c r="JX26" s="188">
        <v>-1117</v>
      </c>
      <c r="JY26" s="188">
        <v>-60</v>
      </c>
      <c r="JZ26" s="188">
        <v>70</v>
      </c>
      <c r="KB26" s="188">
        <v>6084</v>
      </c>
      <c r="KC26" s="188">
        <v>0</v>
      </c>
      <c r="KD26" s="188">
        <v>3076</v>
      </c>
      <c r="KE26" s="188">
        <v>1673</v>
      </c>
      <c r="KF26" s="188">
        <v>949</v>
      </c>
      <c r="KG26" s="188">
        <v>8363</v>
      </c>
      <c r="KH26" s="188">
        <v>4925</v>
      </c>
      <c r="KI26" s="188">
        <v>-996</v>
      </c>
      <c r="KJ26" s="188">
        <v>-60</v>
      </c>
      <c r="KK26" s="188">
        <v>15</v>
      </c>
      <c r="KM26" s="188">
        <v>6071</v>
      </c>
      <c r="KN26" s="188">
        <v>0</v>
      </c>
      <c r="KO26" s="188">
        <v>3361</v>
      </c>
      <c r="KP26" s="188">
        <v>2266</v>
      </c>
      <c r="KQ26" s="188">
        <v>1571</v>
      </c>
      <c r="KR26" s="188">
        <v>8152</v>
      </c>
      <c r="KS26" s="188">
        <v>5290</v>
      </c>
      <c r="KT26" s="188">
        <v>-2315</v>
      </c>
      <c r="KU26" s="188">
        <v>0</v>
      </c>
      <c r="KV26" s="188">
        <v>0</v>
      </c>
      <c r="KX26" s="188">
        <v>6930</v>
      </c>
      <c r="KY26" s="188">
        <v>0</v>
      </c>
      <c r="KZ26" s="188">
        <v>5868</v>
      </c>
      <c r="LA26" s="188">
        <v>2048</v>
      </c>
      <c r="LB26" s="188">
        <v>319</v>
      </c>
      <c r="LC26" s="188">
        <v>6042</v>
      </c>
      <c r="LD26" s="188">
        <v>5374</v>
      </c>
      <c r="LE26" s="188">
        <v>-1872</v>
      </c>
      <c r="LF26" s="188">
        <v>0</v>
      </c>
      <c r="LG26" s="188">
        <v>0</v>
      </c>
      <c r="LI26" s="188">
        <v>5051</v>
      </c>
      <c r="LJ26" s="188">
        <v>0</v>
      </c>
      <c r="LK26" s="188">
        <v>4044</v>
      </c>
      <c r="LL26" s="188">
        <v>1537</v>
      </c>
      <c r="LM26" s="188">
        <v>-1254</v>
      </c>
      <c r="LN26" s="188">
        <v>11390</v>
      </c>
      <c r="LO26" s="188">
        <v>4466</v>
      </c>
      <c r="LP26" s="188">
        <v>-1027</v>
      </c>
      <c r="LQ26" s="188">
        <v>-60</v>
      </c>
      <c r="LR26" s="188">
        <v>17</v>
      </c>
      <c r="LT26" s="188">
        <v>6237</v>
      </c>
      <c r="LU26" s="188">
        <v>0</v>
      </c>
      <c r="LV26" s="188">
        <v>1147</v>
      </c>
      <c r="LW26" s="188">
        <v>1314</v>
      </c>
      <c r="LX26" s="188">
        <v>1545</v>
      </c>
      <c r="LY26" s="188">
        <v>10752</v>
      </c>
      <c r="LZ26" s="188">
        <v>4668</v>
      </c>
      <c r="MA26" s="188">
        <v>-1425</v>
      </c>
      <c r="MB26" s="188">
        <v>-60</v>
      </c>
      <c r="MC26" s="188">
        <v>12</v>
      </c>
    </row>
    <row r="27" spans="2:341">
      <c r="B27" s="208">
        <f t="shared" si="0"/>
        <v>6324.1</v>
      </c>
      <c r="C27" s="208">
        <f t="shared" si="1"/>
        <v>0</v>
      </c>
      <c r="D27" s="208">
        <f t="shared" si="2"/>
        <v>5124.833333333333</v>
      </c>
      <c r="E27" s="208">
        <f t="shared" si="3"/>
        <v>1912.0333333333333</v>
      </c>
      <c r="F27" s="208">
        <f t="shared" si="4"/>
        <v>597.86666666666667</v>
      </c>
      <c r="G27" s="208">
        <f t="shared" si="5"/>
        <v>6752.8666666666668</v>
      </c>
      <c r="H27" s="208">
        <f t="shared" si="6"/>
        <v>4258.8999999999996</v>
      </c>
      <c r="I27" s="208">
        <f t="shared" si="7"/>
        <v>-883.3</v>
      </c>
      <c r="J27" s="208">
        <f t="shared" si="8"/>
        <v>-48.5</v>
      </c>
      <c r="K27" s="208">
        <f t="shared" si="9"/>
        <v>87.433333333333337</v>
      </c>
      <c r="M27" s="188">
        <v>6000</v>
      </c>
      <c r="N27" s="188">
        <v>0</v>
      </c>
      <c r="O27" s="188">
        <v>8689</v>
      </c>
      <c r="P27" s="188">
        <v>2256</v>
      </c>
      <c r="Q27" s="188">
        <v>692</v>
      </c>
      <c r="R27" s="188">
        <v>5124</v>
      </c>
      <c r="S27" s="188">
        <v>3436</v>
      </c>
      <c r="T27" s="188">
        <v>-1257</v>
      </c>
      <c r="U27" s="188">
        <v>-60</v>
      </c>
      <c r="V27" s="188">
        <v>1222</v>
      </c>
      <c r="X27" s="188">
        <v>5054</v>
      </c>
      <c r="Y27" s="188">
        <v>0</v>
      </c>
      <c r="Z27" s="188">
        <v>4392</v>
      </c>
      <c r="AA27" s="188">
        <v>1423</v>
      </c>
      <c r="AB27" s="188">
        <v>-737</v>
      </c>
      <c r="AC27" s="188">
        <v>8339</v>
      </c>
      <c r="AD27" s="188">
        <v>4242</v>
      </c>
      <c r="AE27" s="188">
        <v>-251</v>
      </c>
      <c r="AF27" s="188">
        <v>-80</v>
      </c>
      <c r="AG27" s="188">
        <v>36</v>
      </c>
      <c r="AI27" s="188">
        <v>6437</v>
      </c>
      <c r="AJ27" s="188">
        <v>0</v>
      </c>
      <c r="AK27" s="188">
        <v>934</v>
      </c>
      <c r="AL27" s="188">
        <v>1212</v>
      </c>
      <c r="AM27" s="188">
        <v>2145</v>
      </c>
      <c r="AN27" s="188">
        <v>7437</v>
      </c>
      <c r="AO27" s="188">
        <v>4547</v>
      </c>
      <c r="AP27" s="188">
        <v>-467</v>
      </c>
      <c r="AQ27" s="188">
        <v>-60</v>
      </c>
      <c r="AR27" s="188">
        <v>22</v>
      </c>
      <c r="AT27" s="188">
        <v>4066</v>
      </c>
      <c r="AU27" s="188">
        <v>0</v>
      </c>
      <c r="AV27" s="188">
        <v>8246</v>
      </c>
      <c r="AW27" s="188">
        <v>2854</v>
      </c>
      <c r="AX27" s="188">
        <v>409</v>
      </c>
      <c r="AY27" s="188">
        <v>5181</v>
      </c>
      <c r="AZ27" s="188">
        <v>4481</v>
      </c>
      <c r="BA27" s="188">
        <v>-1215</v>
      </c>
      <c r="BB27" s="188">
        <v>-60</v>
      </c>
      <c r="BC27" s="188">
        <v>14</v>
      </c>
      <c r="BE27" s="188">
        <v>7103</v>
      </c>
      <c r="BF27" s="188">
        <v>0</v>
      </c>
      <c r="BG27" s="188">
        <v>8753</v>
      </c>
      <c r="BH27" s="188">
        <v>3137</v>
      </c>
      <c r="BI27" s="188">
        <v>509</v>
      </c>
      <c r="BJ27" s="188">
        <v>1577</v>
      </c>
      <c r="BK27" s="188">
        <v>3597</v>
      </c>
      <c r="BL27" s="188">
        <v>-686</v>
      </c>
      <c r="BM27" s="188">
        <v>-60</v>
      </c>
      <c r="BN27" s="188">
        <v>36</v>
      </c>
      <c r="BP27" s="188">
        <v>6071</v>
      </c>
      <c r="BQ27" s="188">
        <v>0</v>
      </c>
      <c r="BR27" s="188">
        <v>6417</v>
      </c>
      <c r="BS27" s="188">
        <v>3319</v>
      </c>
      <c r="BT27" s="188">
        <v>-381</v>
      </c>
      <c r="BU27" s="188">
        <v>2901</v>
      </c>
      <c r="BV27" s="188">
        <v>4912</v>
      </c>
      <c r="BW27" s="188">
        <v>-672</v>
      </c>
      <c r="BX27" s="188">
        <v>0</v>
      </c>
      <c r="BY27" s="188">
        <v>0</v>
      </c>
      <c r="CA27" s="188">
        <v>7109</v>
      </c>
      <c r="CB27" s="188">
        <v>0</v>
      </c>
      <c r="CC27" s="188">
        <v>8291</v>
      </c>
      <c r="CD27" s="188">
        <v>2157</v>
      </c>
      <c r="CE27" s="188">
        <v>107</v>
      </c>
      <c r="CF27" s="188">
        <v>3156</v>
      </c>
      <c r="CG27" s="188">
        <v>3668</v>
      </c>
      <c r="CH27" s="188">
        <v>-525</v>
      </c>
      <c r="CI27" s="188">
        <v>-60</v>
      </c>
      <c r="CJ27" s="188">
        <v>52</v>
      </c>
      <c r="CL27" s="188">
        <v>7109</v>
      </c>
      <c r="CM27" s="188">
        <v>0</v>
      </c>
      <c r="CN27" s="188">
        <v>8291</v>
      </c>
      <c r="CO27" s="188">
        <v>2157</v>
      </c>
      <c r="CP27" s="188">
        <v>107</v>
      </c>
      <c r="CQ27" s="188">
        <v>3156</v>
      </c>
      <c r="CR27" s="188">
        <v>3668</v>
      </c>
      <c r="CS27" s="188">
        <v>-525</v>
      </c>
      <c r="CT27" s="188">
        <v>-60</v>
      </c>
      <c r="CU27" s="188">
        <v>52</v>
      </c>
      <c r="CV27" s="190"/>
      <c r="CW27" s="188">
        <v>6066</v>
      </c>
      <c r="CX27" s="188">
        <v>0</v>
      </c>
      <c r="CY27" s="188">
        <v>5437</v>
      </c>
      <c r="CZ27" s="188">
        <v>2419</v>
      </c>
      <c r="DA27" s="188">
        <v>-1636</v>
      </c>
      <c r="DB27" s="188">
        <v>8887</v>
      </c>
      <c r="DC27" s="188">
        <v>5113</v>
      </c>
      <c r="DD27" s="188">
        <v>-2247</v>
      </c>
      <c r="DE27" s="188">
        <v>0</v>
      </c>
      <c r="DF27" s="188">
        <v>0</v>
      </c>
      <c r="DH27" s="188">
        <v>6962</v>
      </c>
      <c r="DI27" s="188">
        <v>0</v>
      </c>
      <c r="DJ27" s="188">
        <v>7580</v>
      </c>
      <c r="DK27" s="188">
        <v>2020</v>
      </c>
      <c r="DL27" s="188">
        <v>1989</v>
      </c>
      <c r="DM27" s="188">
        <v>4953</v>
      </c>
      <c r="DN27" s="188">
        <v>3671</v>
      </c>
      <c r="DO27" s="188">
        <v>-1694</v>
      </c>
      <c r="DP27" s="188">
        <v>-60</v>
      </c>
      <c r="DQ27" s="188">
        <v>38</v>
      </c>
      <c r="DS27" s="188">
        <v>6996</v>
      </c>
      <c r="DT27" s="188">
        <v>0</v>
      </c>
      <c r="DU27" s="188">
        <v>7118</v>
      </c>
      <c r="DV27" s="188">
        <v>1961</v>
      </c>
      <c r="DW27" s="188">
        <v>-24</v>
      </c>
      <c r="DX27" s="188">
        <v>5406</v>
      </c>
      <c r="DY27" s="188">
        <v>4887</v>
      </c>
      <c r="DZ27" s="188">
        <v>-1335</v>
      </c>
      <c r="EA27" s="188">
        <v>-60</v>
      </c>
      <c r="EB27" s="188">
        <v>0</v>
      </c>
      <c r="ED27" s="188">
        <v>5921</v>
      </c>
      <c r="EE27" s="188">
        <v>0</v>
      </c>
      <c r="EF27" s="188">
        <v>5052</v>
      </c>
      <c r="EG27" s="188">
        <v>1799</v>
      </c>
      <c r="EH27" s="188">
        <v>481</v>
      </c>
      <c r="EI27" s="188">
        <v>7187</v>
      </c>
      <c r="EJ27" s="188">
        <v>3416</v>
      </c>
      <c r="EK27" s="188">
        <v>-201</v>
      </c>
      <c r="EL27" s="188">
        <v>-60</v>
      </c>
      <c r="EM27" s="188">
        <v>31</v>
      </c>
      <c r="EO27" s="188">
        <v>7110</v>
      </c>
      <c r="EP27" s="188">
        <v>0</v>
      </c>
      <c r="EQ27" s="188">
        <v>1280</v>
      </c>
      <c r="ER27" s="188">
        <v>1453</v>
      </c>
      <c r="ES27" s="188">
        <v>5312</v>
      </c>
      <c r="ET27" s="188">
        <v>8288</v>
      </c>
      <c r="EU27" s="188">
        <v>4200</v>
      </c>
      <c r="EV27" s="188">
        <v>-3081</v>
      </c>
      <c r="EW27" s="188">
        <v>-60</v>
      </c>
      <c r="EX27" s="188">
        <v>23</v>
      </c>
      <c r="EZ27" s="188">
        <v>7071</v>
      </c>
      <c r="FA27" s="188">
        <v>0</v>
      </c>
      <c r="FB27" s="188">
        <v>2289</v>
      </c>
      <c r="FC27" s="188">
        <v>1368</v>
      </c>
      <c r="FD27" s="188">
        <v>295</v>
      </c>
      <c r="FE27" s="188">
        <v>9710</v>
      </c>
      <c r="FF27" s="188">
        <v>5441</v>
      </c>
      <c r="FG27" s="188">
        <v>-1928</v>
      </c>
      <c r="FH27" s="188">
        <v>0</v>
      </c>
      <c r="FI27" s="188">
        <v>0</v>
      </c>
      <c r="FK27" s="188">
        <v>6989</v>
      </c>
      <c r="FL27" s="188">
        <v>0</v>
      </c>
      <c r="FM27" s="188">
        <v>7208</v>
      </c>
      <c r="FN27" s="188">
        <v>2073</v>
      </c>
      <c r="FO27" s="188">
        <v>2845</v>
      </c>
      <c r="FP27" s="188">
        <v>3948</v>
      </c>
      <c r="FQ27" s="188">
        <v>3587</v>
      </c>
      <c r="FR27" s="188">
        <v>-2039</v>
      </c>
      <c r="FS27" s="188">
        <v>-60</v>
      </c>
      <c r="FT27" s="188">
        <v>69</v>
      </c>
      <c r="FV27" s="188">
        <v>6076</v>
      </c>
      <c r="FW27" s="188">
        <v>0</v>
      </c>
      <c r="FX27" s="188">
        <v>3398</v>
      </c>
      <c r="FY27" s="188">
        <v>1680</v>
      </c>
      <c r="FZ27" s="188">
        <v>-1121</v>
      </c>
      <c r="GA27" s="188">
        <v>9601</v>
      </c>
      <c r="GB27" s="188">
        <v>4934</v>
      </c>
      <c r="GC27" s="188">
        <v>-2347</v>
      </c>
      <c r="GD27" s="188">
        <v>0</v>
      </c>
      <c r="GE27" s="188">
        <v>0</v>
      </c>
      <c r="GG27" s="188">
        <v>7099</v>
      </c>
      <c r="GH27" s="188">
        <v>0</v>
      </c>
      <c r="GI27" s="188">
        <v>4853</v>
      </c>
      <c r="GJ27" s="188">
        <v>1435</v>
      </c>
      <c r="GK27" s="188">
        <v>-1450</v>
      </c>
      <c r="GL27" s="188">
        <v>8326</v>
      </c>
      <c r="GM27" s="188">
        <v>3657</v>
      </c>
      <c r="GN27" s="188">
        <v>46</v>
      </c>
      <c r="GO27" s="188">
        <v>-60</v>
      </c>
      <c r="GP27" s="188">
        <v>59</v>
      </c>
      <c r="GR27" s="188">
        <v>5911</v>
      </c>
      <c r="GS27" s="188">
        <v>0</v>
      </c>
      <c r="GT27" s="188">
        <v>4613</v>
      </c>
      <c r="GU27" s="188">
        <v>1456</v>
      </c>
      <c r="GV27" s="188">
        <v>-59</v>
      </c>
      <c r="GW27" s="188">
        <v>8127</v>
      </c>
      <c r="GX27" s="188">
        <v>3430</v>
      </c>
      <c r="GY27" s="188">
        <v>-338</v>
      </c>
      <c r="GZ27" s="188">
        <v>-50</v>
      </c>
      <c r="HA27" s="188">
        <v>20</v>
      </c>
      <c r="HC27" s="188">
        <v>6042</v>
      </c>
      <c r="HD27" s="188">
        <v>0</v>
      </c>
      <c r="HE27" s="188">
        <v>2493</v>
      </c>
      <c r="HF27" s="188">
        <v>1317</v>
      </c>
      <c r="HG27" s="188">
        <v>4143</v>
      </c>
      <c r="HH27" s="188">
        <v>3975</v>
      </c>
      <c r="HI27" s="188">
        <v>3522</v>
      </c>
      <c r="HJ27" s="188">
        <v>2680</v>
      </c>
      <c r="HK27" s="188">
        <v>-60</v>
      </c>
      <c r="HL27" s="188">
        <v>34</v>
      </c>
      <c r="HN27" s="188">
        <v>6037</v>
      </c>
      <c r="HO27" s="188">
        <v>0</v>
      </c>
      <c r="HP27" s="188">
        <v>2366</v>
      </c>
      <c r="HQ27" s="188">
        <v>710</v>
      </c>
      <c r="HR27" s="188">
        <v>-1712</v>
      </c>
      <c r="HS27" s="188">
        <v>13342</v>
      </c>
      <c r="HT27" s="188">
        <v>5101</v>
      </c>
      <c r="HU27" s="188">
        <v>-1828</v>
      </c>
      <c r="HV27" s="188">
        <v>0</v>
      </c>
      <c r="HW27" s="188">
        <v>0</v>
      </c>
      <c r="HY27" s="188">
        <v>6031</v>
      </c>
      <c r="HZ27" s="188">
        <v>0</v>
      </c>
      <c r="IA27" s="188">
        <v>3534</v>
      </c>
      <c r="IB27" s="188">
        <v>1477</v>
      </c>
      <c r="IC27" s="188">
        <v>3745</v>
      </c>
      <c r="ID27" s="188">
        <v>4170</v>
      </c>
      <c r="IE27" s="188">
        <v>3585</v>
      </c>
      <c r="IF27" s="188">
        <v>2222</v>
      </c>
      <c r="IG27" s="188">
        <v>-59</v>
      </c>
      <c r="IH27" s="188">
        <v>23</v>
      </c>
      <c r="IJ27" s="188">
        <v>6097</v>
      </c>
      <c r="IK27" s="188">
        <v>0</v>
      </c>
      <c r="IL27" s="188">
        <v>6831</v>
      </c>
      <c r="IM27" s="188">
        <v>2073</v>
      </c>
      <c r="IN27" s="188">
        <v>-535</v>
      </c>
      <c r="IO27" s="188">
        <v>6206</v>
      </c>
      <c r="IP27" s="188">
        <v>3713</v>
      </c>
      <c r="IQ27" s="188">
        <v>324</v>
      </c>
      <c r="IR27" s="188">
        <v>-60</v>
      </c>
      <c r="IS27" s="188">
        <v>81</v>
      </c>
      <c r="IU27" s="188">
        <v>6086</v>
      </c>
      <c r="IV27" s="188">
        <v>0</v>
      </c>
      <c r="IW27" s="188">
        <v>4207</v>
      </c>
      <c r="IX27" s="188">
        <v>1585</v>
      </c>
      <c r="IY27" s="188">
        <v>467</v>
      </c>
      <c r="IZ27" s="188">
        <v>7466</v>
      </c>
      <c r="JA27" s="188">
        <v>4953</v>
      </c>
      <c r="JB27" s="188">
        <v>-582</v>
      </c>
      <c r="JC27" s="188">
        <v>-60</v>
      </c>
      <c r="JD27" s="188">
        <v>11</v>
      </c>
      <c r="JF27" s="188">
        <v>6842</v>
      </c>
      <c r="JG27" s="188">
        <v>0</v>
      </c>
      <c r="JH27" s="188">
        <v>7795</v>
      </c>
      <c r="JI27" s="188">
        <v>4002</v>
      </c>
      <c r="JJ27" s="188">
        <v>754</v>
      </c>
      <c r="JK27" s="188">
        <v>3081</v>
      </c>
      <c r="JL27" s="188">
        <v>3575</v>
      </c>
      <c r="JM27" s="188">
        <v>22</v>
      </c>
      <c r="JN27" s="188">
        <v>-126</v>
      </c>
      <c r="JO27" s="188">
        <v>687</v>
      </c>
      <c r="JQ27" s="188">
        <v>7093</v>
      </c>
      <c r="JR27" s="188">
        <v>0</v>
      </c>
      <c r="JS27" s="188">
        <v>6209</v>
      </c>
      <c r="JT27" s="188">
        <v>1306</v>
      </c>
      <c r="JU27" s="188">
        <v>-1115</v>
      </c>
      <c r="JV27" s="188">
        <v>8849</v>
      </c>
      <c r="JW27" s="188">
        <v>3747</v>
      </c>
      <c r="JX27" s="188">
        <v>-1105</v>
      </c>
      <c r="JY27" s="188">
        <v>-60</v>
      </c>
      <c r="JZ27" s="188">
        <v>69</v>
      </c>
      <c r="KB27" s="188">
        <v>6077</v>
      </c>
      <c r="KC27" s="188">
        <v>0</v>
      </c>
      <c r="KD27" s="188">
        <v>3058</v>
      </c>
      <c r="KE27" s="188">
        <v>1669</v>
      </c>
      <c r="KF27" s="188">
        <v>835</v>
      </c>
      <c r="KG27" s="188">
        <v>8328</v>
      </c>
      <c r="KH27" s="188">
        <v>4925</v>
      </c>
      <c r="KI27" s="188">
        <v>-962</v>
      </c>
      <c r="KJ27" s="188">
        <v>-60</v>
      </c>
      <c r="KK27" s="188">
        <v>15</v>
      </c>
      <c r="KM27" s="188">
        <v>6071</v>
      </c>
      <c r="KN27" s="188">
        <v>0</v>
      </c>
      <c r="KO27" s="188">
        <v>3354</v>
      </c>
      <c r="KP27" s="188">
        <v>2161</v>
      </c>
      <c r="KQ27" s="188">
        <v>1404</v>
      </c>
      <c r="KR27" s="188">
        <v>8090</v>
      </c>
      <c r="KS27" s="188">
        <v>5290</v>
      </c>
      <c r="KT27" s="188">
        <v>-2099</v>
      </c>
      <c r="KU27" s="188">
        <v>0</v>
      </c>
      <c r="KV27" s="188">
        <v>0</v>
      </c>
      <c r="KX27" s="188">
        <v>6935</v>
      </c>
      <c r="KY27" s="188">
        <v>0</v>
      </c>
      <c r="KZ27" s="188">
        <v>5810</v>
      </c>
      <c r="LA27" s="188">
        <v>1994</v>
      </c>
      <c r="LB27" s="188">
        <v>233</v>
      </c>
      <c r="LC27" s="188">
        <v>5942</v>
      </c>
      <c r="LD27" s="188">
        <v>5335</v>
      </c>
      <c r="LE27" s="188">
        <v>-2006</v>
      </c>
      <c r="LF27" s="188">
        <v>0</v>
      </c>
      <c r="LG27" s="188">
        <v>0</v>
      </c>
      <c r="LI27" s="188">
        <v>5052</v>
      </c>
      <c r="LJ27" s="188">
        <v>0</v>
      </c>
      <c r="LK27" s="188">
        <v>4063</v>
      </c>
      <c r="LL27" s="188">
        <v>1533</v>
      </c>
      <c r="LM27" s="188">
        <v>-1267</v>
      </c>
      <c r="LN27" s="188">
        <v>11324</v>
      </c>
      <c r="LO27" s="188">
        <v>4466</v>
      </c>
      <c r="LP27" s="188">
        <v>-914</v>
      </c>
      <c r="LQ27" s="188">
        <v>-60</v>
      </c>
      <c r="LR27" s="188">
        <v>17</v>
      </c>
      <c r="LT27" s="188">
        <v>6210</v>
      </c>
      <c r="LU27" s="188">
        <v>0</v>
      </c>
      <c r="LV27" s="188">
        <v>1184</v>
      </c>
      <c r="LW27" s="188">
        <v>1355</v>
      </c>
      <c r="LX27" s="188">
        <v>1501</v>
      </c>
      <c r="LY27" s="188">
        <v>10509</v>
      </c>
      <c r="LZ27" s="188">
        <v>4668</v>
      </c>
      <c r="MA27" s="188">
        <v>-1489</v>
      </c>
      <c r="MB27" s="188">
        <v>-60</v>
      </c>
      <c r="MC27" s="188">
        <v>12</v>
      </c>
    </row>
    <row r="28" spans="2:341">
      <c r="B28" s="208">
        <f t="shared" si="0"/>
        <v>6322.9</v>
      </c>
      <c r="C28" s="208">
        <f t="shared" si="1"/>
        <v>0</v>
      </c>
      <c r="D28" s="208">
        <f t="shared" si="2"/>
        <v>5121.2333333333336</v>
      </c>
      <c r="E28" s="208">
        <f t="shared" si="3"/>
        <v>1902.8333333333333</v>
      </c>
      <c r="F28" s="208">
        <f t="shared" si="4"/>
        <v>602.86666666666667</v>
      </c>
      <c r="G28" s="208">
        <f t="shared" si="5"/>
        <v>6742.166666666667</v>
      </c>
      <c r="H28" s="208">
        <f t="shared" si="6"/>
        <v>4258.833333333333</v>
      </c>
      <c r="I28" s="208">
        <f t="shared" si="7"/>
        <v>-863.73333333333335</v>
      </c>
      <c r="J28" s="208">
        <f t="shared" si="8"/>
        <v>-48.5</v>
      </c>
      <c r="K28" s="208">
        <f t="shared" si="9"/>
        <v>87.63333333333334</v>
      </c>
      <c r="M28" s="188">
        <v>5999</v>
      </c>
      <c r="N28" s="188">
        <v>0</v>
      </c>
      <c r="O28" s="188">
        <v>8686</v>
      </c>
      <c r="P28" s="188">
        <v>2155</v>
      </c>
      <c r="Q28" s="188">
        <v>674</v>
      </c>
      <c r="R28" s="188">
        <v>5108</v>
      </c>
      <c r="S28" s="188">
        <v>3436</v>
      </c>
      <c r="T28" s="188">
        <v>-1262</v>
      </c>
      <c r="U28" s="188">
        <v>-60</v>
      </c>
      <c r="V28" s="188">
        <v>1220</v>
      </c>
      <c r="X28" s="188">
        <v>5060</v>
      </c>
      <c r="Y28" s="188">
        <v>0</v>
      </c>
      <c r="Z28" s="188">
        <v>4327</v>
      </c>
      <c r="AA28" s="188">
        <v>1401</v>
      </c>
      <c r="AB28" s="188">
        <v>-814</v>
      </c>
      <c r="AC28" s="188">
        <v>8365</v>
      </c>
      <c r="AD28" s="188">
        <v>4242</v>
      </c>
      <c r="AE28" s="188">
        <v>-349</v>
      </c>
      <c r="AF28" s="188">
        <v>-80</v>
      </c>
      <c r="AG28" s="188">
        <v>36</v>
      </c>
      <c r="AI28" s="188">
        <v>6440</v>
      </c>
      <c r="AJ28" s="188">
        <v>0</v>
      </c>
      <c r="AK28" s="188">
        <v>888</v>
      </c>
      <c r="AL28" s="188">
        <v>1149</v>
      </c>
      <c r="AM28" s="188">
        <v>1957</v>
      </c>
      <c r="AN28" s="188">
        <v>7591</v>
      </c>
      <c r="AO28" s="188">
        <v>4547</v>
      </c>
      <c r="AP28" s="188">
        <v>-263</v>
      </c>
      <c r="AQ28" s="188">
        <v>-60</v>
      </c>
      <c r="AR28" s="188">
        <v>21</v>
      </c>
      <c r="AT28" s="188">
        <v>4065</v>
      </c>
      <c r="AU28" s="188">
        <v>0</v>
      </c>
      <c r="AV28" s="188">
        <v>8257</v>
      </c>
      <c r="AW28" s="188">
        <v>2905</v>
      </c>
      <c r="AX28" s="188">
        <v>423</v>
      </c>
      <c r="AY28" s="188">
        <v>5195</v>
      </c>
      <c r="AZ28" s="188">
        <v>4481</v>
      </c>
      <c r="BA28" s="188">
        <v>-1126</v>
      </c>
      <c r="BB28" s="188">
        <v>-60</v>
      </c>
      <c r="BC28" s="188">
        <v>14</v>
      </c>
      <c r="BE28" s="188">
        <v>7097</v>
      </c>
      <c r="BF28" s="188">
        <v>0</v>
      </c>
      <c r="BG28" s="188">
        <v>8654</v>
      </c>
      <c r="BH28" s="188">
        <v>3119</v>
      </c>
      <c r="BI28" s="188">
        <v>534</v>
      </c>
      <c r="BJ28" s="188">
        <v>1623</v>
      </c>
      <c r="BK28" s="188">
        <v>3597</v>
      </c>
      <c r="BL28" s="188">
        <v>-892</v>
      </c>
      <c r="BM28" s="188">
        <v>-60</v>
      </c>
      <c r="BN28" s="188">
        <v>36</v>
      </c>
      <c r="BP28" s="188">
        <v>6072</v>
      </c>
      <c r="BQ28" s="188">
        <v>0</v>
      </c>
      <c r="BR28" s="188">
        <v>6487</v>
      </c>
      <c r="BS28" s="188">
        <v>3368</v>
      </c>
      <c r="BT28" s="188">
        <v>-400</v>
      </c>
      <c r="BU28" s="188">
        <v>2893</v>
      </c>
      <c r="BV28" s="188">
        <v>4913</v>
      </c>
      <c r="BW28" s="188">
        <v>-804</v>
      </c>
      <c r="BX28" s="188">
        <v>0</v>
      </c>
      <c r="BY28" s="188">
        <v>0</v>
      </c>
      <c r="CA28" s="188">
        <v>7108</v>
      </c>
      <c r="CB28" s="188">
        <v>0</v>
      </c>
      <c r="CC28" s="188">
        <v>8346</v>
      </c>
      <c r="CD28" s="188">
        <v>2176</v>
      </c>
      <c r="CE28" s="188">
        <v>112</v>
      </c>
      <c r="CF28" s="188">
        <v>3100</v>
      </c>
      <c r="CG28" s="188">
        <v>3668</v>
      </c>
      <c r="CH28" s="188">
        <v>-564</v>
      </c>
      <c r="CI28" s="188">
        <v>-60</v>
      </c>
      <c r="CJ28" s="188">
        <v>52</v>
      </c>
      <c r="CL28" s="188">
        <v>7108</v>
      </c>
      <c r="CM28" s="188">
        <v>0</v>
      </c>
      <c r="CN28" s="188">
        <v>8346</v>
      </c>
      <c r="CO28" s="188">
        <v>2176</v>
      </c>
      <c r="CP28" s="188">
        <v>112</v>
      </c>
      <c r="CQ28" s="188">
        <v>3100</v>
      </c>
      <c r="CR28" s="188">
        <v>3668</v>
      </c>
      <c r="CS28" s="188">
        <v>-564</v>
      </c>
      <c r="CT28" s="188">
        <v>-60</v>
      </c>
      <c r="CU28" s="188">
        <v>52</v>
      </c>
      <c r="CV28" s="190"/>
      <c r="CW28" s="188">
        <v>6067</v>
      </c>
      <c r="CX28" s="188">
        <v>0</v>
      </c>
      <c r="CY28" s="188">
        <v>5444</v>
      </c>
      <c r="CZ28" s="188">
        <v>2399</v>
      </c>
      <c r="DA28" s="188">
        <v>-1605</v>
      </c>
      <c r="DB28" s="188">
        <v>8876</v>
      </c>
      <c r="DC28" s="188">
        <v>5113</v>
      </c>
      <c r="DD28" s="188">
        <v>-2350</v>
      </c>
      <c r="DE28" s="188">
        <v>0</v>
      </c>
      <c r="DF28" s="188">
        <v>0</v>
      </c>
      <c r="DH28" s="188">
        <v>6962</v>
      </c>
      <c r="DI28" s="188">
        <v>0</v>
      </c>
      <c r="DJ28" s="188">
        <v>7510</v>
      </c>
      <c r="DK28" s="188">
        <v>1941</v>
      </c>
      <c r="DL28" s="188">
        <v>2005</v>
      </c>
      <c r="DM28" s="188">
        <v>4950</v>
      </c>
      <c r="DN28" s="188">
        <v>3671</v>
      </c>
      <c r="DO28" s="188">
        <v>-1573</v>
      </c>
      <c r="DP28" s="188">
        <v>-60</v>
      </c>
      <c r="DQ28" s="188">
        <v>38</v>
      </c>
      <c r="DS28" s="188">
        <v>6997</v>
      </c>
      <c r="DT28" s="188">
        <v>0</v>
      </c>
      <c r="DU28" s="188">
        <v>7090</v>
      </c>
      <c r="DV28" s="188">
        <v>1903</v>
      </c>
      <c r="DW28" s="188">
        <v>-89</v>
      </c>
      <c r="DX28" s="188">
        <v>5368</v>
      </c>
      <c r="DY28" s="188">
        <v>4885</v>
      </c>
      <c r="DZ28" s="188">
        <v>-1260</v>
      </c>
      <c r="EA28" s="188">
        <v>-60</v>
      </c>
      <c r="EB28" s="188">
        <v>0</v>
      </c>
      <c r="ED28" s="188">
        <v>5924</v>
      </c>
      <c r="EE28" s="188">
        <v>0</v>
      </c>
      <c r="EF28" s="188">
        <v>5010</v>
      </c>
      <c r="EG28" s="188">
        <v>1847</v>
      </c>
      <c r="EH28" s="188">
        <v>553</v>
      </c>
      <c r="EI28" s="188">
        <v>7163</v>
      </c>
      <c r="EJ28" s="188">
        <v>3416</v>
      </c>
      <c r="EK28" s="188">
        <v>-55</v>
      </c>
      <c r="EL28" s="188">
        <v>-60</v>
      </c>
      <c r="EM28" s="188">
        <v>31</v>
      </c>
      <c r="EO28" s="188">
        <v>7113</v>
      </c>
      <c r="EP28" s="188">
        <v>0</v>
      </c>
      <c r="EQ28" s="188">
        <v>1280</v>
      </c>
      <c r="ER28" s="188">
        <v>1390</v>
      </c>
      <c r="ES28" s="188">
        <v>5393</v>
      </c>
      <c r="ET28" s="188">
        <v>8281</v>
      </c>
      <c r="EU28" s="188">
        <v>4200</v>
      </c>
      <c r="EV28" s="188">
        <v>-3056</v>
      </c>
      <c r="EW28" s="188">
        <v>-60</v>
      </c>
      <c r="EX28" s="188">
        <v>23</v>
      </c>
      <c r="EZ28" s="188">
        <v>7071</v>
      </c>
      <c r="FA28" s="188">
        <v>0</v>
      </c>
      <c r="FB28" s="188">
        <v>2266</v>
      </c>
      <c r="FC28" s="188">
        <v>1305</v>
      </c>
      <c r="FD28" s="188">
        <v>247</v>
      </c>
      <c r="FE28" s="188">
        <v>9694</v>
      </c>
      <c r="FF28" s="188">
        <v>5440</v>
      </c>
      <c r="FG28" s="188">
        <v>-1802</v>
      </c>
      <c r="FH28" s="188">
        <v>0</v>
      </c>
      <c r="FI28" s="188">
        <v>0</v>
      </c>
      <c r="FK28" s="188">
        <v>6994</v>
      </c>
      <c r="FL28" s="188">
        <v>0</v>
      </c>
      <c r="FM28" s="188">
        <v>7197</v>
      </c>
      <c r="FN28" s="188">
        <v>2010</v>
      </c>
      <c r="FO28" s="188">
        <v>2736</v>
      </c>
      <c r="FP28" s="188">
        <v>3990</v>
      </c>
      <c r="FQ28" s="188">
        <v>3587</v>
      </c>
      <c r="FR28" s="188">
        <v>-2022</v>
      </c>
      <c r="FS28" s="188">
        <v>-60</v>
      </c>
      <c r="FT28" s="188">
        <v>69</v>
      </c>
      <c r="FV28" s="188">
        <v>6076</v>
      </c>
      <c r="FW28" s="188">
        <v>0</v>
      </c>
      <c r="FX28" s="188">
        <v>3485</v>
      </c>
      <c r="FY28" s="188">
        <v>1760</v>
      </c>
      <c r="FZ28" s="188">
        <v>-1040</v>
      </c>
      <c r="GA28" s="188">
        <v>9556</v>
      </c>
      <c r="GB28" s="188">
        <v>4934</v>
      </c>
      <c r="GC28" s="188">
        <v>-2472</v>
      </c>
      <c r="GD28" s="188">
        <v>0</v>
      </c>
      <c r="GE28" s="188">
        <v>0</v>
      </c>
      <c r="GG28" s="188">
        <v>7105</v>
      </c>
      <c r="GH28" s="188">
        <v>0</v>
      </c>
      <c r="GI28" s="188">
        <v>4821</v>
      </c>
      <c r="GJ28" s="188">
        <v>1420</v>
      </c>
      <c r="GK28" s="188">
        <v>-1513</v>
      </c>
      <c r="GL28" s="188">
        <v>8380</v>
      </c>
      <c r="GM28" s="188">
        <v>3657</v>
      </c>
      <c r="GN28" s="188">
        <v>215</v>
      </c>
      <c r="GO28" s="188">
        <v>-60</v>
      </c>
      <c r="GP28" s="188">
        <v>59</v>
      </c>
      <c r="GR28" s="188">
        <v>5902</v>
      </c>
      <c r="GS28" s="188">
        <v>0</v>
      </c>
      <c r="GT28" s="188">
        <v>4589</v>
      </c>
      <c r="GU28" s="188">
        <v>1436</v>
      </c>
      <c r="GV28" s="188">
        <v>-171</v>
      </c>
      <c r="GW28" s="188">
        <v>8136</v>
      </c>
      <c r="GX28" s="188">
        <v>3430</v>
      </c>
      <c r="GY28" s="188">
        <v>-231</v>
      </c>
      <c r="GZ28" s="188">
        <v>-50</v>
      </c>
      <c r="HA28" s="188">
        <v>25</v>
      </c>
      <c r="HC28" s="188">
        <v>6042</v>
      </c>
      <c r="HD28" s="188">
        <v>0</v>
      </c>
      <c r="HE28" s="188">
        <v>2529</v>
      </c>
      <c r="HF28" s="188">
        <v>1293</v>
      </c>
      <c r="HG28" s="188">
        <v>4142</v>
      </c>
      <c r="HH28" s="188">
        <v>4046</v>
      </c>
      <c r="HI28" s="188">
        <v>3522</v>
      </c>
      <c r="HJ28" s="188">
        <v>2729</v>
      </c>
      <c r="HK28" s="188">
        <v>-60</v>
      </c>
      <c r="HL28" s="188">
        <v>34</v>
      </c>
      <c r="HN28" s="188">
        <v>6036</v>
      </c>
      <c r="HO28" s="188">
        <v>0</v>
      </c>
      <c r="HP28" s="188">
        <v>2372</v>
      </c>
      <c r="HQ28" s="188">
        <v>785</v>
      </c>
      <c r="HR28" s="188">
        <v>-1606</v>
      </c>
      <c r="HS28" s="188">
        <v>13320</v>
      </c>
      <c r="HT28" s="188">
        <v>5101</v>
      </c>
      <c r="HU28" s="188">
        <v>-1731</v>
      </c>
      <c r="HV28" s="188">
        <v>0</v>
      </c>
      <c r="HW28" s="188">
        <v>0</v>
      </c>
      <c r="HY28" s="188">
        <v>6029</v>
      </c>
      <c r="HZ28" s="188">
        <v>0</v>
      </c>
      <c r="IA28" s="188">
        <v>3518</v>
      </c>
      <c r="IB28" s="188">
        <v>1468</v>
      </c>
      <c r="IC28" s="188">
        <v>3675</v>
      </c>
      <c r="ID28" s="188">
        <v>4079</v>
      </c>
      <c r="IE28" s="188">
        <v>3585</v>
      </c>
      <c r="IF28" s="188">
        <v>2414</v>
      </c>
      <c r="IG28" s="188">
        <v>-60</v>
      </c>
      <c r="IH28" s="188">
        <v>23</v>
      </c>
      <c r="IJ28" s="188">
        <v>6100</v>
      </c>
      <c r="IK28" s="188">
        <v>0</v>
      </c>
      <c r="IL28" s="188">
        <v>6761</v>
      </c>
      <c r="IM28" s="188">
        <v>1984</v>
      </c>
      <c r="IN28" s="188">
        <v>-660</v>
      </c>
      <c r="IO28" s="188">
        <v>6300</v>
      </c>
      <c r="IP28" s="188">
        <v>3713</v>
      </c>
      <c r="IQ28" s="188">
        <v>411</v>
      </c>
      <c r="IR28" s="188">
        <v>-60</v>
      </c>
      <c r="IS28" s="188">
        <v>81</v>
      </c>
      <c r="IU28" s="188">
        <v>6084</v>
      </c>
      <c r="IV28" s="188">
        <v>0</v>
      </c>
      <c r="IW28" s="188">
        <v>4199</v>
      </c>
      <c r="IX28" s="188">
        <v>1602</v>
      </c>
      <c r="IY28" s="188">
        <v>517</v>
      </c>
      <c r="IZ28" s="188">
        <v>7375</v>
      </c>
      <c r="JA28" s="188">
        <v>4953</v>
      </c>
      <c r="JB28" s="188">
        <v>-373</v>
      </c>
      <c r="JC28" s="188">
        <v>-60</v>
      </c>
      <c r="JD28" s="188">
        <v>11</v>
      </c>
      <c r="JF28" s="188">
        <v>6839</v>
      </c>
      <c r="JG28" s="188">
        <v>0</v>
      </c>
      <c r="JH28" s="188">
        <v>7770</v>
      </c>
      <c r="JI28" s="188">
        <v>3960</v>
      </c>
      <c r="JJ28" s="188">
        <v>750</v>
      </c>
      <c r="JK28" s="188">
        <v>3040</v>
      </c>
      <c r="JL28" s="188">
        <v>3575</v>
      </c>
      <c r="JM28" s="188">
        <v>-25</v>
      </c>
      <c r="JN28" s="188">
        <v>-126</v>
      </c>
      <c r="JO28" s="188">
        <v>690</v>
      </c>
      <c r="JQ28" s="188">
        <v>7091</v>
      </c>
      <c r="JR28" s="188">
        <v>0</v>
      </c>
      <c r="JS28" s="188">
        <v>6159</v>
      </c>
      <c r="JT28" s="188">
        <v>1317</v>
      </c>
      <c r="JU28" s="188">
        <v>-999</v>
      </c>
      <c r="JV28" s="188">
        <v>8896</v>
      </c>
      <c r="JW28" s="188">
        <v>3747</v>
      </c>
      <c r="JX28" s="188">
        <v>-1166</v>
      </c>
      <c r="JY28" s="188">
        <v>-60</v>
      </c>
      <c r="JZ28" s="188">
        <v>69</v>
      </c>
      <c r="KB28" s="188">
        <v>6086</v>
      </c>
      <c r="KC28" s="188">
        <v>0</v>
      </c>
      <c r="KD28" s="188">
        <v>3109</v>
      </c>
      <c r="KE28" s="188">
        <v>1678</v>
      </c>
      <c r="KF28" s="188">
        <v>1002</v>
      </c>
      <c r="KG28" s="188">
        <v>8256</v>
      </c>
      <c r="KH28" s="188">
        <v>4925</v>
      </c>
      <c r="KI28" s="188">
        <v>-1265</v>
      </c>
      <c r="KJ28" s="188">
        <v>-60</v>
      </c>
      <c r="KK28" s="188">
        <v>15</v>
      </c>
      <c r="KM28" s="188">
        <v>6072</v>
      </c>
      <c r="KN28" s="188">
        <v>0</v>
      </c>
      <c r="KO28" s="188">
        <v>3391</v>
      </c>
      <c r="KP28" s="188">
        <v>2071</v>
      </c>
      <c r="KQ28" s="188">
        <v>1337</v>
      </c>
      <c r="KR28" s="188">
        <v>8096</v>
      </c>
      <c r="KS28" s="188">
        <v>5290</v>
      </c>
      <c r="KT28" s="188">
        <v>-2060</v>
      </c>
      <c r="KU28" s="188">
        <v>0</v>
      </c>
      <c r="KV28" s="188">
        <v>0</v>
      </c>
      <c r="KX28" s="188">
        <v>6933</v>
      </c>
      <c r="KY28" s="188">
        <v>0</v>
      </c>
      <c r="KZ28" s="188">
        <v>5921</v>
      </c>
      <c r="LA28" s="188">
        <v>2169</v>
      </c>
      <c r="LB28" s="188">
        <v>425</v>
      </c>
      <c r="LC28" s="188">
        <v>5936</v>
      </c>
      <c r="LD28" s="188">
        <v>5335</v>
      </c>
      <c r="LE28" s="188">
        <v>-2106</v>
      </c>
      <c r="LF28" s="188">
        <v>0</v>
      </c>
      <c r="LG28" s="188">
        <v>0</v>
      </c>
      <c r="LI28" s="188">
        <v>5051</v>
      </c>
      <c r="LJ28" s="188">
        <v>0</v>
      </c>
      <c r="LK28" s="188">
        <v>4048</v>
      </c>
      <c r="LL28" s="188">
        <v>1527</v>
      </c>
      <c r="LM28" s="188">
        <v>-1336</v>
      </c>
      <c r="LN28" s="188">
        <v>11250</v>
      </c>
      <c r="LO28" s="188">
        <v>4466</v>
      </c>
      <c r="LP28" s="188">
        <v>-991</v>
      </c>
      <c r="LQ28" s="188">
        <v>-59</v>
      </c>
      <c r="LR28" s="188">
        <v>18</v>
      </c>
      <c r="LT28" s="188">
        <v>6164</v>
      </c>
      <c r="LU28" s="188">
        <v>0</v>
      </c>
      <c r="LV28" s="188">
        <v>1177</v>
      </c>
      <c r="LW28" s="188">
        <v>1371</v>
      </c>
      <c r="LX28" s="188">
        <v>1725</v>
      </c>
      <c r="LY28" s="188">
        <v>10302</v>
      </c>
      <c r="LZ28" s="188">
        <v>4668</v>
      </c>
      <c r="MA28" s="188">
        <v>-1319</v>
      </c>
      <c r="MB28" s="188">
        <v>-60</v>
      </c>
      <c r="MC28" s="188">
        <v>12</v>
      </c>
    </row>
    <row r="29" spans="2:341">
      <c r="B29" s="208">
        <f t="shared" si="0"/>
        <v>6324.2</v>
      </c>
      <c r="C29" s="208">
        <f t="shared" si="1"/>
        <v>0</v>
      </c>
      <c r="D29" s="208">
        <f t="shared" si="2"/>
        <v>5099.9333333333334</v>
      </c>
      <c r="E29" s="208">
        <f t="shared" si="3"/>
        <v>1887.8666666666666</v>
      </c>
      <c r="F29" s="208">
        <f t="shared" si="4"/>
        <v>543.6</v>
      </c>
      <c r="G29" s="208">
        <f t="shared" si="5"/>
        <v>6730.0333333333338</v>
      </c>
      <c r="H29" s="208">
        <f t="shared" si="6"/>
        <v>4257.9333333333334</v>
      </c>
      <c r="I29" s="208">
        <f t="shared" si="7"/>
        <v>-838.93333333333328</v>
      </c>
      <c r="J29" s="208">
        <f t="shared" si="8"/>
        <v>-48.466666666666669</v>
      </c>
      <c r="K29" s="208">
        <f t="shared" si="9"/>
        <v>87.13333333333334</v>
      </c>
      <c r="M29" s="188">
        <v>5998</v>
      </c>
      <c r="N29" s="188">
        <v>0</v>
      </c>
      <c r="O29" s="188">
        <v>8698</v>
      </c>
      <c r="P29" s="188">
        <v>2231</v>
      </c>
      <c r="Q29" s="188">
        <v>657</v>
      </c>
      <c r="R29" s="188">
        <v>5044</v>
      </c>
      <c r="S29" s="188">
        <v>3436</v>
      </c>
      <c r="T29" s="188">
        <v>-1081</v>
      </c>
      <c r="U29" s="188">
        <v>-60</v>
      </c>
      <c r="V29" s="188">
        <v>1219</v>
      </c>
      <c r="X29" s="188">
        <v>5057</v>
      </c>
      <c r="Y29" s="188">
        <v>0</v>
      </c>
      <c r="Z29" s="188">
        <v>4246</v>
      </c>
      <c r="AA29" s="188">
        <v>1396</v>
      </c>
      <c r="AB29" s="188">
        <v>-924</v>
      </c>
      <c r="AC29" s="188">
        <v>8379</v>
      </c>
      <c r="AD29" s="188">
        <v>4242</v>
      </c>
      <c r="AE29" s="188">
        <v>-122</v>
      </c>
      <c r="AF29" s="188">
        <v>-80</v>
      </c>
      <c r="AG29" s="188">
        <v>36</v>
      </c>
      <c r="AI29" s="188">
        <v>6452</v>
      </c>
      <c r="AJ29" s="188">
        <v>0</v>
      </c>
      <c r="AK29" s="188">
        <v>923</v>
      </c>
      <c r="AL29" s="188">
        <v>1193</v>
      </c>
      <c r="AM29" s="188">
        <v>1716</v>
      </c>
      <c r="AN29" s="188">
        <v>7746</v>
      </c>
      <c r="AO29" s="188">
        <v>4547</v>
      </c>
      <c r="AP29" s="188">
        <v>-248</v>
      </c>
      <c r="AQ29" s="188">
        <v>-60</v>
      </c>
      <c r="AR29" s="188">
        <v>21</v>
      </c>
      <c r="AT29" s="188">
        <v>4063</v>
      </c>
      <c r="AU29" s="188">
        <v>0</v>
      </c>
      <c r="AV29" s="188">
        <v>8185</v>
      </c>
      <c r="AW29" s="188">
        <v>2829</v>
      </c>
      <c r="AX29" s="188">
        <v>253</v>
      </c>
      <c r="AY29" s="188">
        <v>5236</v>
      </c>
      <c r="AZ29" s="188">
        <v>4481</v>
      </c>
      <c r="BA29" s="188">
        <v>-1173</v>
      </c>
      <c r="BB29" s="188">
        <v>-60</v>
      </c>
      <c r="BC29" s="188">
        <v>13</v>
      </c>
      <c r="BE29" s="188">
        <v>7103</v>
      </c>
      <c r="BF29" s="188">
        <v>0</v>
      </c>
      <c r="BG29" s="188">
        <v>8735</v>
      </c>
      <c r="BH29" s="188">
        <v>3113</v>
      </c>
      <c r="BI29" s="188">
        <v>501</v>
      </c>
      <c r="BJ29" s="188">
        <v>1647</v>
      </c>
      <c r="BK29" s="188">
        <v>3597</v>
      </c>
      <c r="BL29" s="188">
        <v>-778</v>
      </c>
      <c r="BM29" s="188">
        <v>-60</v>
      </c>
      <c r="BN29" s="188">
        <v>36</v>
      </c>
      <c r="BP29" s="188">
        <v>6075</v>
      </c>
      <c r="BQ29" s="188">
        <v>0</v>
      </c>
      <c r="BR29" s="188">
        <v>6445</v>
      </c>
      <c r="BS29" s="188">
        <v>3343</v>
      </c>
      <c r="BT29" s="188">
        <v>-502</v>
      </c>
      <c r="BU29" s="188">
        <v>2904</v>
      </c>
      <c r="BV29" s="188">
        <v>4913</v>
      </c>
      <c r="BW29" s="188">
        <v>-752</v>
      </c>
      <c r="BX29" s="188">
        <v>0</v>
      </c>
      <c r="BY29" s="188">
        <v>0</v>
      </c>
      <c r="CA29" s="188">
        <v>7110</v>
      </c>
      <c r="CB29" s="188">
        <v>0</v>
      </c>
      <c r="CC29" s="188">
        <v>8311</v>
      </c>
      <c r="CD29" s="188">
        <v>2169</v>
      </c>
      <c r="CE29" s="188">
        <v>79</v>
      </c>
      <c r="CF29" s="188">
        <v>3005</v>
      </c>
      <c r="CG29" s="188">
        <v>3668</v>
      </c>
      <c r="CH29" s="188">
        <v>-414</v>
      </c>
      <c r="CI29" s="188">
        <v>-60</v>
      </c>
      <c r="CJ29" s="188">
        <v>52</v>
      </c>
      <c r="CL29" s="188">
        <v>7110</v>
      </c>
      <c r="CM29" s="188">
        <v>0</v>
      </c>
      <c r="CN29" s="188">
        <v>8311</v>
      </c>
      <c r="CO29" s="188">
        <v>2169</v>
      </c>
      <c r="CP29" s="188">
        <v>79</v>
      </c>
      <c r="CQ29" s="188">
        <v>3005</v>
      </c>
      <c r="CR29" s="188">
        <v>3668</v>
      </c>
      <c r="CS29" s="188">
        <v>-414</v>
      </c>
      <c r="CT29" s="188">
        <v>-60</v>
      </c>
      <c r="CU29" s="188">
        <v>52</v>
      </c>
      <c r="CV29" s="190"/>
      <c r="CW29" s="188">
        <v>6067</v>
      </c>
      <c r="CX29" s="188">
        <v>0</v>
      </c>
      <c r="CY29" s="188">
        <v>5380</v>
      </c>
      <c r="CZ29" s="188">
        <v>2294</v>
      </c>
      <c r="DA29" s="188">
        <v>-1596</v>
      </c>
      <c r="DB29" s="188">
        <v>8922</v>
      </c>
      <c r="DC29" s="188">
        <v>5091</v>
      </c>
      <c r="DD29" s="188">
        <v>-2139</v>
      </c>
      <c r="DE29" s="188">
        <v>0</v>
      </c>
      <c r="DF29" s="188">
        <v>0</v>
      </c>
      <c r="DH29" s="188">
        <v>6962</v>
      </c>
      <c r="DI29" s="188">
        <v>0</v>
      </c>
      <c r="DJ29" s="188">
        <v>7481</v>
      </c>
      <c r="DK29" s="188">
        <v>1931</v>
      </c>
      <c r="DL29" s="188">
        <v>1965</v>
      </c>
      <c r="DM29" s="188">
        <v>4897</v>
      </c>
      <c r="DN29" s="188">
        <v>3671</v>
      </c>
      <c r="DO29" s="188">
        <v>-1545</v>
      </c>
      <c r="DP29" s="188">
        <v>-60</v>
      </c>
      <c r="DQ29" s="188">
        <v>38</v>
      </c>
      <c r="DS29" s="188">
        <v>6998</v>
      </c>
      <c r="DT29" s="188">
        <v>0</v>
      </c>
      <c r="DU29" s="188">
        <v>7025</v>
      </c>
      <c r="DV29" s="188">
        <v>1833</v>
      </c>
      <c r="DW29" s="188">
        <v>-124</v>
      </c>
      <c r="DX29" s="188">
        <v>5445</v>
      </c>
      <c r="DY29" s="188">
        <v>4881</v>
      </c>
      <c r="DZ29" s="188">
        <v>-1233</v>
      </c>
      <c r="EA29" s="188">
        <v>-60</v>
      </c>
      <c r="EB29" s="188">
        <v>0</v>
      </c>
      <c r="ED29" s="188">
        <v>5927</v>
      </c>
      <c r="EE29" s="188">
        <v>0</v>
      </c>
      <c r="EF29" s="188">
        <v>4932</v>
      </c>
      <c r="EG29" s="188">
        <v>1778</v>
      </c>
      <c r="EH29" s="188">
        <v>275</v>
      </c>
      <c r="EI29" s="188">
        <v>7169</v>
      </c>
      <c r="EJ29" s="188">
        <v>3416</v>
      </c>
      <c r="EK29" s="188">
        <v>-169</v>
      </c>
      <c r="EL29" s="188">
        <v>-60</v>
      </c>
      <c r="EM29" s="188">
        <v>31</v>
      </c>
      <c r="EO29" s="188">
        <v>7111</v>
      </c>
      <c r="EP29" s="188">
        <v>0</v>
      </c>
      <c r="EQ29" s="188">
        <v>1273</v>
      </c>
      <c r="ER29" s="188">
        <v>1367</v>
      </c>
      <c r="ES29" s="188">
        <v>5271</v>
      </c>
      <c r="ET29" s="188">
        <v>8183</v>
      </c>
      <c r="EU29" s="188">
        <v>4200</v>
      </c>
      <c r="EV29" s="188">
        <v>-3081</v>
      </c>
      <c r="EW29" s="188">
        <v>-60</v>
      </c>
      <c r="EX29" s="188">
        <v>23</v>
      </c>
      <c r="EZ29" s="188">
        <v>7070</v>
      </c>
      <c r="FA29" s="188">
        <v>0</v>
      </c>
      <c r="FB29" s="188">
        <v>2268</v>
      </c>
      <c r="FC29" s="188">
        <v>1307</v>
      </c>
      <c r="FD29" s="188">
        <v>324</v>
      </c>
      <c r="FE29" s="188">
        <v>9739</v>
      </c>
      <c r="FF29" s="188">
        <v>5440</v>
      </c>
      <c r="FG29" s="188">
        <v>-1900</v>
      </c>
      <c r="FH29" s="188">
        <v>0</v>
      </c>
      <c r="FI29" s="188">
        <v>0</v>
      </c>
      <c r="FK29" s="188">
        <v>6994</v>
      </c>
      <c r="FL29" s="188">
        <v>0</v>
      </c>
      <c r="FM29" s="188">
        <v>7199</v>
      </c>
      <c r="FN29" s="188">
        <v>2039</v>
      </c>
      <c r="FO29" s="188">
        <v>2717</v>
      </c>
      <c r="FP29" s="188">
        <v>4088</v>
      </c>
      <c r="FQ29" s="188">
        <v>3587</v>
      </c>
      <c r="FR29" s="188">
        <v>-2029</v>
      </c>
      <c r="FS29" s="188">
        <v>-60</v>
      </c>
      <c r="FT29" s="188">
        <v>69</v>
      </c>
      <c r="FV29" s="188">
        <v>6072</v>
      </c>
      <c r="FW29" s="188">
        <v>0</v>
      </c>
      <c r="FX29" s="188">
        <v>3464</v>
      </c>
      <c r="FY29" s="188">
        <v>1712</v>
      </c>
      <c r="FZ29" s="188">
        <v>-1118</v>
      </c>
      <c r="GA29" s="188">
        <v>9446</v>
      </c>
      <c r="GB29" s="188">
        <v>4934</v>
      </c>
      <c r="GC29" s="188">
        <v>-2550</v>
      </c>
      <c r="GD29" s="188">
        <v>0</v>
      </c>
      <c r="GE29" s="188">
        <v>0</v>
      </c>
      <c r="GG29" s="188">
        <v>7102</v>
      </c>
      <c r="GH29" s="188">
        <v>0</v>
      </c>
      <c r="GI29" s="188">
        <v>4653</v>
      </c>
      <c r="GJ29" s="188">
        <v>1274</v>
      </c>
      <c r="GK29" s="188">
        <v>-1638</v>
      </c>
      <c r="GL29" s="188">
        <v>8583</v>
      </c>
      <c r="GM29" s="188">
        <v>3657</v>
      </c>
      <c r="GN29" s="188">
        <v>256</v>
      </c>
      <c r="GO29" s="188">
        <v>-60</v>
      </c>
      <c r="GP29" s="188">
        <v>59</v>
      </c>
      <c r="GR29" s="188">
        <v>5907</v>
      </c>
      <c r="GS29" s="188">
        <v>0</v>
      </c>
      <c r="GT29" s="188">
        <v>4565</v>
      </c>
      <c r="GU29" s="188">
        <v>1407</v>
      </c>
      <c r="GV29" s="188">
        <v>-200</v>
      </c>
      <c r="GW29" s="188">
        <v>8182</v>
      </c>
      <c r="GX29" s="188">
        <v>3430</v>
      </c>
      <c r="GY29" s="188">
        <v>-156</v>
      </c>
      <c r="GZ29" s="188">
        <v>-50</v>
      </c>
      <c r="HA29" s="188">
        <v>20</v>
      </c>
      <c r="HC29" s="188">
        <v>6050</v>
      </c>
      <c r="HD29" s="188">
        <v>0</v>
      </c>
      <c r="HE29" s="188">
        <v>2507</v>
      </c>
      <c r="HF29" s="188">
        <v>1304</v>
      </c>
      <c r="HG29" s="188">
        <v>4042</v>
      </c>
      <c r="HH29" s="188">
        <v>4104</v>
      </c>
      <c r="HI29" s="188">
        <v>3522</v>
      </c>
      <c r="HJ29" s="188">
        <v>2685</v>
      </c>
      <c r="HK29" s="188">
        <v>-60</v>
      </c>
      <c r="HL29" s="188">
        <v>34</v>
      </c>
      <c r="HN29" s="188">
        <v>6039</v>
      </c>
      <c r="HO29" s="188">
        <v>0</v>
      </c>
      <c r="HP29" s="188">
        <v>2337</v>
      </c>
      <c r="HQ29" s="188">
        <v>705</v>
      </c>
      <c r="HR29" s="188">
        <v>-1774</v>
      </c>
      <c r="HS29" s="188">
        <v>13375</v>
      </c>
      <c r="HT29" s="188">
        <v>5101</v>
      </c>
      <c r="HU29" s="188">
        <v>-1780</v>
      </c>
      <c r="HV29" s="188">
        <v>0</v>
      </c>
      <c r="HW29" s="188">
        <v>0</v>
      </c>
      <c r="HY29" s="188">
        <v>6031</v>
      </c>
      <c r="HZ29" s="188">
        <v>0</v>
      </c>
      <c r="IA29" s="188">
        <v>3535</v>
      </c>
      <c r="IB29" s="188">
        <v>1441</v>
      </c>
      <c r="IC29" s="188">
        <v>3642</v>
      </c>
      <c r="ID29" s="188">
        <v>4052</v>
      </c>
      <c r="IE29" s="188">
        <v>3585</v>
      </c>
      <c r="IF29" s="188">
        <v>2373</v>
      </c>
      <c r="IG29" s="188">
        <v>-59</v>
      </c>
      <c r="IH29" s="188">
        <v>23</v>
      </c>
      <c r="IJ29" s="188">
        <v>6101</v>
      </c>
      <c r="IK29" s="188">
        <v>0</v>
      </c>
      <c r="IL29" s="188">
        <v>6574</v>
      </c>
      <c r="IM29" s="188">
        <v>2037</v>
      </c>
      <c r="IN29" s="188">
        <v>-821</v>
      </c>
      <c r="IO29" s="188">
        <v>6430</v>
      </c>
      <c r="IP29" s="188">
        <v>3713</v>
      </c>
      <c r="IQ29" s="188">
        <v>492</v>
      </c>
      <c r="IR29" s="188">
        <v>-60</v>
      </c>
      <c r="IS29" s="188">
        <v>80</v>
      </c>
      <c r="IU29" s="188">
        <v>6081</v>
      </c>
      <c r="IV29" s="188">
        <v>0</v>
      </c>
      <c r="IW29" s="188">
        <v>4222</v>
      </c>
      <c r="IX29" s="188">
        <v>1624</v>
      </c>
      <c r="IY29" s="188">
        <v>643</v>
      </c>
      <c r="IZ29" s="188">
        <v>7177</v>
      </c>
      <c r="JA29" s="188">
        <v>4953</v>
      </c>
      <c r="JB29" s="188">
        <v>-372</v>
      </c>
      <c r="JC29" s="188">
        <v>-59</v>
      </c>
      <c r="JD29" s="188">
        <v>12</v>
      </c>
      <c r="JF29" s="188">
        <v>6847</v>
      </c>
      <c r="JG29" s="188">
        <v>0</v>
      </c>
      <c r="JH29" s="188">
        <v>7682</v>
      </c>
      <c r="JI29" s="188">
        <v>3909</v>
      </c>
      <c r="JJ29" s="188">
        <v>586</v>
      </c>
      <c r="JK29" s="188">
        <v>2975</v>
      </c>
      <c r="JL29" s="188">
        <v>3575</v>
      </c>
      <c r="JM29" s="188">
        <v>241</v>
      </c>
      <c r="JN29" s="188">
        <v>-126</v>
      </c>
      <c r="JO29" s="188">
        <v>683</v>
      </c>
      <c r="JQ29" s="188">
        <v>7100</v>
      </c>
      <c r="JR29" s="188">
        <v>0</v>
      </c>
      <c r="JS29" s="188">
        <v>6286</v>
      </c>
      <c r="JT29" s="188">
        <v>1410</v>
      </c>
      <c r="JU29" s="188">
        <v>-1003</v>
      </c>
      <c r="JV29" s="188">
        <v>8885</v>
      </c>
      <c r="JW29" s="188">
        <v>3747</v>
      </c>
      <c r="JX29" s="188">
        <v>-1146</v>
      </c>
      <c r="JY29" s="188">
        <v>-60</v>
      </c>
      <c r="JZ29" s="188">
        <v>69</v>
      </c>
      <c r="KB29" s="188">
        <v>6086</v>
      </c>
      <c r="KC29" s="188">
        <v>0</v>
      </c>
      <c r="KD29" s="188">
        <v>3096</v>
      </c>
      <c r="KE29" s="188">
        <v>1671</v>
      </c>
      <c r="KF29" s="188">
        <v>962</v>
      </c>
      <c r="KG29" s="188">
        <v>8271</v>
      </c>
      <c r="KH29" s="188">
        <v>4925</v>
      </c>
      <c r="KI29" s="188">
        <v>-1265</v>
      </c>
      <c r="KJ29" s="188">
        <v>-60</v>
      </c>
      <c r="KK29" s="188">
        <v>15</v>
      </c>
      <c r="KM29" s="188">
        <v>6073</v>
      </c>
      <c r="KN29" s="188">
        <v>0</v>
      </c>
      <c r="KO29" s="188">
        <v>3398</v>
      </c>
      <c r="KP29" s="188">
        <v>2134</v>
      </c>
      <c r="KQ29" s="188">
        <v>1245</v>
      </c>
      <c r="KR29" s="188">
        <v>8014</v>
      </c>
      <c r="KS29" s="188">
        <v>5290</v>
      </c>
      <c r="KT29" s="188">
        <v>-2219</v>
      </c>
      <c r="KU29" s="188">
        <v>0</v>
      </c>
      <c r="KV29" s="188">
        <v>0</v>
      </c>
      <c r="KX29" s="188">
        <v>6953</v>
      </c>
      <c r="KY29" s="188">
        <v>0</v>
      </c>
      <c r="KZ29" s="188">
        <v>5914</v>
      </c>
      <c r="LA29" s="188">
        <v>2089</v>
      </c>
      <c r="LB29" s="188">
        <v>410</v>
      </c>
      <c r="LC29" s="188">
        <v>5847</v>
      </c>
      <c r="LD29" s="188">
        <v>5334</v>
      </c>
      <c r="LE29" s="188">
        <v>-2247</v>
      </c>
      <c r="LF29" s="188">
        <v>0</v>
      </c>
      <c r="LG29" s="188">
        <v>0</v>
      </c>
      <c r="LI29" s="188">
        <v>5054</v>
      </c>
      <c r="LJ29" s="188">
        <v>0</v>
      </c>
      <c r="LK29" s="188">
        <v>4163</v>
      </c>
      <c r="LL29" s="188">
        <v>1526</v>
      </c>
      <c r="LM29" s="188">
        <v>-1337</v>
      </c>
      <c r="LN29" s="188">
        <v>11188</v>
      </c>
      <c r="LO29" s="188">
        <v>4466</v>
      </c>
      <c r="LP29" s="188">
        <v>-1179</v>
      </c>
      <c r="LQ29" s="188">
        <v>-60</v>
      </c>
      <c r="LR29" s="188">
        <v>17</v>
      </c>
      <c r="LT29" s="188">
        <v>6133</v>
      </c>
      <c r="LU29" s="188">
        <v>0</v>
      </c>
      <c r="LV29" s="188">
        <v>1190</v>
      </c>
      <c r="LW29" s="188">
        <v>1401</v>
      </c>
      <c r="LX29" s="188">
        <v>1978</v>
      </c>
      <c r="LY29" s="188">
        <v>9963</v>
      </c>
      <c r="LZ29" s="188">
        <v>4668</v>
      </c>
      <c r="MA29" s="188">
        <v>-1223</v>
      </c>
      <c r="MB29" s="188">
        <v>-60</v>
      </c>
      <c r="MC29" s="188">
        <v>12</v>
      </c>
    </row>
    <row r="30" spans="2:341">
      <c r="B30" s="208">
        <f t="shared" si="0"/>
        <v>6321.8</v>
      </c>
      <c r="C30" s="208">
        <f t="shared" si="1"/>
        <v>0</v>
      </c>
      <c r="D30" s="208">
        <f t="shared" si="2"/>
        <v>5094.3999999999996</v>
      </c>
      <c r="E30" s="208">
        <f t="shared" si="3"/>
        <v>1896.1666666666667</v>
      </c>
      <c r="F30" s="208">
        <f t="shared" si="4"/>
        <v>506.23333333333335</v>
      </c>
      <c r="G30" s="208">
        <f t="shared" si="5"/>
        <v>6726.9666666666662</v>
      </c>
      <c r="H30" s="208">
        <f t="shared" si="6"/>
        <v>4254.0666666666666</v>
      </c>
      <c r="I30" s="208">
        <f t="shared" si="7"/>
        <v>-834.4</v>
      </c>
      <c r="J30" s="208">
        <f t="shared" si="8"/>
        <v>-48.633333333333333</v>
      </c>
      <c r="K30" s="208">
        <f t="shared" si="9"/>
        <v>87.033333333333331</v>
      </c>
      <c r="M30" s="188">
        <v>5998</v>
      </c>
      <c r="N30" s="188">
        <v>0</v>
      </c>
      <c r="O30" s="188">
        <v>8702</v>
      </c>
      <c r="P30" s="188">
        <v>2193</v>
      </c>
      <c r="Q30" s="188">
        <v>610</v>
      </c>
      <c r="R30" s="188">
        <v>5031</v>
      </c>
      <c r="S30" s="188">
        <v>3436</v>
      </c>
      <c r="T30" s="188">
        <v>-1047</v>
      </c>
      <c r="U30" s="188">
        <v>-60</v>
      </c>
      <c r="V30" s="188">
        <v>1216</v>
      </c>
      <c r="X30" s="188">
        <v>5058</v>
      </c>
      <c r="Y30" s="188">
        <v>0</v>
      </c>
      <c r="Z30" s="188">
        <v>4263</v>
      </c>
      <c r="AA30" s="188">
        <v>1471</v>
      </c>
      <c r="AB30" s="188">
        <v>-937</v>
      </c>
      <c r="AC30" s="188">
        <v>8332</v>
      </c>
      <c r="AD30" s="188">
        <v>4242</v>
      </c>
      <c r="AE30" s="188">
        <v>-255</v>
      </c>
      <c r="AF30" s="188">
        <v>-80</v>
      </c>
      <c r="AG30" s="188">
        <v>36</v>
      </c>
      <c r="AI30" s="188">
        <v>6453</v>
      </c>
      <c r="AJ30" s="188">
        <v>0</v>
      </c>
      <c r="AK30" s="188">
        <v>943</v>
      </c>
      <c r="AL30" s="188">
        <v>1251</v>
      </c>
      <c r="AM30" s="188">
        <v>1607</v>
      </c>
      <c r="AN30" s="188">
        <v>7856</v>
      </c>
      <c r="AO30" s="188">
        <v>4547</v>
      </c>
      <c r="AP30" s="188">
        <v>-224</v>
      </c>
      <c r="AQ30" s="188">
        <v>-60</v>
      </c>
      <c r="AR30" s="188">
        <v>21</v>
      </c>
      <c r="AT30" s="188">
        <v>4066</v>
      </c>
      <c r="AU30" s="188">
        <v>0</v>
      </c>
      <c r="AV30" s="188">
        <v>8170</v>
      </c>
      <c r="AW30" s="188">
        <v>2891</v>
      </c>
      <c r="AX30" s="188">
        <v>46</v>
      </c>
      <c r="AY30" s="188">
        <v>5282</v>
      </c>
      <c r="AZ30" s="188">
        <v>4481</v>
      </c>
      <c r="BA30" s="188">
        <v>-1076</v>
      </c>
      <c r="BB30" s="188">
        <v>-60</v>
      </c>
      <c r="BC30" s="188">
        <v>13</v>
      </c>
      <c r="BE30" s="188">
        <v>7105</v>
      </c>
      <c r="BF30" s="188">
        <v>0</v>
      </c>
      <c r="BG30" s="188">
        <v>8755</v>
      </c>
      <c r="BH30" s="188">
        <v>3157</v>
      </c>
      <c r="BI30" s="188">
        <v>315</v>
      </c>
      <c r="BJ30" s="188">
        <v>1613</v>
      </c>
      <c r="BK30" s="188">
        <v>3597</v>
      </c>
      <c r="BL30" s="188">
        <v>-836</v>
      </c>
      <c r="BM30" s="188">
        <v>-60</v>
      </c>
      <c r="BN30" s="188">
        <v>36</v>
      </c>
      <c r="BP30" s="188">
        <v>6071</v>
      </c>
      <c r="BQ30" s="188">
        <v>0</v>
      </c>
      <c r="BR30" s="188">
        <v>6438</v>
      </c>
      <c r="BS30" s="188">
        <v>3325</v>
      </c>
      <c r="BT30" s="188">
        <v>-492</v>
      </c>
      <c r="BU30" s="188">
        <v>2927</v>
      </c>
      <c r="BV30" s="188">
        <v>4913</v>
      </c>
      <c r="BW30" s="188">
        <v>-799</v>
      </c>
      <c r="BX30" s="188">
        <v>0</v>
      </c>
      <c r="BY30" s="188">
        <v>0</v>
      </c>
      <c r="CA30" s="188">
        <v>7108</v>
      </c>
      <c r="CB30" s="188">
        <v>0</v>
      </c>
      <c r="CC30" s="188">
        <v>8255</v>
      </c>
      <c r="CD30" s="188">
        <v>2148</v>
      </c>
      <c r="CE30" s="188">
        <v>89</v>
      </c>
      <c r="CF30" s="188">
        <v>3040</v>
      </c>
      <c r="CG30" s="188">
        <v>3668</v>
      </c>
      <c r="CH30" s="188">
        <v>-413</v>
      </c>
      <c r="CI30" s="188">
        <v>-60</v>
      </c>
      <c r="CJ30" s="188">
        <v>52</v>
      </c>
      <c r="CL30" s="188">
        <v>7108</v>
      </c>
      <c r="CM30" s="188">
        <v>0</v>
      </c>
      <c r="CN30" s="188">
        <v>8255</v>
      </c>
      <c r="CO30" s="188">
        <v>2148</v>
      </c>
      <c r="CP30" s="188">
        <v>89</v>
      </c>
      <c r="CQ30" s="188">
        <v>3040</v>
      </c>
      <c r="CR30" s="188">
        <v>3668</v>
      </c>
      <c r="CS30" s="188">
        <v>-413</v>
      </c>
      <c r="CT30" s="188">
        <v>-60</v>
      </c>
      <c r="CU30" s="188">
        <v>52</v>
      </c>
      <c r="CV30" s="190"/>
      <c r="CW30" s="188">
        <v>6064</v>
      </c>
      <c r="CX30" s="188">
        <v>0</v>
      </c>
      <c r="CY30" s="188">
        <v>5428</v>
      </c>
      <c r="CZ30" s="188">
        <v>2270</v>
      </c>
      <c r="DA30" s="188">
        <v>-1688</v>
      </c>
      <c r="DB30" s="188">
        <v>8976</v>
      </c>
      <c r="DC30" s="188">
        <v>5074</v>
      </c>
      <c r="DD30" s="188">
        <v>-1942</v>
      </c>
      <c r="DE30" s="188">
        <v>0</v>
      </c>
      <c r="DF30" s="188">
        <v>0</v>
      </c>
      <c r="DH30" s="188">
        <v>6967</v>
      </c>
      <c r="DI30" s="188">
        <v>0</v>
      </c>
      <c r="DJ30" s="188">
        <v>7387</v>
      </c>
      <c r="DK30" s="188">
        <v>1898</v>
      </c>
      <c r="DL30" s="188">
        <v>1850</v>
      </c>
      <c r="DM30" s="188">
        <v>4890</v>
      </c>
      <c r="DN30" s="188">
        <v>3671</v>
      </c>
      <c r="DO30" s="188">
        <v>-1324</v>
      </c>
      <c r="DP30" s="188">
        <v>-60</v>
      </c>
      <c r="DQ30" s="188">
        <v>38</v>
      </c>
      <c r="DS30" s="188">
        <v>6998</v>
      </c>
      <c r="DT30" s="188">
        <v>0</v>
      </c>
      <c r="DU30" s="188">
        <v>7006</v>
      </c>
      <c r="DV30" s="188">
        <v>1816</v>
      </c>
      <c r="DW30" s="188">
        <v>-168</v>
      </c>
      <c r="DX30" s="188">
        <v>5373</v>
      </c>
      <c r="DY30" s="188">
        <v>4835</v>
      </c>
      <c r="DZ30" s="188">
        <v>-1313</v>
      </c>
      <c r="EA30" s="188">
        <v>-60</v>
      </c>
      <c r="EB30" s="188">
        <v>0</v>
      </c>
      <c r="ED30" s="188">
        <v>5928</v>
      </c>
      <c r="EE30" s="188">
        <v>0</v>
      </c>
      <c r="EF30" s="188">
        <v>4959</v>
      </c>
      <c r="EG30" s="188">
        <v>1824</v>
      </c>
      <c r="EH30" s="188">
        <v>378</v>
      </c>
      <c r="EI30" s="188">
        <v>7174</v>
      </c>
      <c r="EJ30" s="188">
        <v>3416</v>
      </c>
      <c r="EK30" s="188">
        <v>-139</v>
      </c>
      <c r="EL30" s="188">
        <v>-60</v>
      </c>
      <c r="EM30" s="188">
        <v>31</v>
      </c>
      <c r="EO30" s="188">
        <v>7115</v>
      </c>
      <c r="EP30" s="188">
        <v>0</v>
      </c>
      <c r="EQ30" s="188">
        <v>1247</v>
      </c>
      <c r="ER30" s="188">
        <v>1302</v>
      </c>
      <c r="ES30" s="188">
        <v>5218</v>
      </c>
      <c r="ET30" s="188">
        <v>8224</v>
      </c>
      <c r="EU30" s="188">
        <v>4200</v>
      </c>
      <c r="EV30" s="188">
        <v>-2855</v>
      </c>
      <c r="EW30" s="188">
        <v>-60</v>
      </c>
      <c r="EX30" s="188">
        <v>23</v>
      </c>
      <c r="EZ30" s="188">
        <v>7070</v>
      </c>
      <c r="FA30" s="188">
        <v>0</v>
      </c>
      <c r="FB30" s="188">
        <v>2292</v>
      </c>
      <c r="FC30" s="188">
        <v>1357</v>
      </c>
      <c r="FD30" s="188">
        <v>139</v>
      </c>
      <c r="FE30" s="188">
        <v>9767</v>
      </c>
      <c r="FF30" s="188">
        <v>5440</v>
      </c>
      <c r="FG30" s="188">
        <v>-1860</v>
      </c>
      <c r="FH30" s="188">
        <v>0</v>
      </c>
      <c r="FI30" s="188">
        <v>0</v>
      </c>
      <c r="FK30" s="188">
        <v>6993</v>
      </c>
      <c r="FL30" s="188">
        <v>0</v>
      </c>
      <c r="FM30" s="188">
        <v>7073</v>
      </c>
      <c r="FN30" s="188">
        <v>2043</v>
      </c>
      <c r="FO30" s="188">
        <v>2614</v>
      </c>
      <c r="FP30" s="188">
        <v>4221</v>
      </c>
      <c r="FQ30" s="188">
        <v>3587</v>
      </c>
      <c r="FR30" s="188">
        <v>-2038</v>
      </c>
      <c r="FS30" s="188">
        <v>-60</v>
      </c>
      <c r="FT30" s="188">
        <v>69</v>
      </c>
      <c r="FV30" s="188">
        <v>6072</v>
      </c>
      <c r="FW30" s="188">
        <v>0</v>
      </c>
      <c r="FX30" s="188">
        <v>3594</v>
      </c>
      <c r="FY30" s="188">
        <v>1822</v>
      </c>
      <c r="FZ30" s="188">
        <v>-1097</v>
      </c>
      <c r="GA30" s="188">
        <v>9464</v>
      </c>
      <c r="GB30" s="188">
        <v>4934</v>
      </c>
      <c r="GC30" s="188">
        <v>-2523</v>
      </c>
      <c r="GD30" s="188">
        <v>0</v>
      </c>
      <c r="GE30" s="188">
        <v>0</v>
      </c>
      <c r="GG30" s="188">
        <v>7097</v>
      </c>
      <c r="GH30" s="188">
        <v>0</v>
      </c>
      <c r="GI30" s="188">
        <v>4695</v>
      </c>
      <c r="GJ30" s="188">
        <v>1297</v>
      </c>
      <c r="GK30" s="188">
        <v>-1735</v>
      </c>
      <c r="GL30" s="188">
        <v>8601</v>
      </c>
      <c r="GM30" s="188">
        <v>3657</v>
      </c>
      <c r="GN30" s="188">
        <v>392</v>
      </c>
      <c r="GO30" s="188">
        <v>-60</v>
      </c>
      <c r="GP30" s="188">
        <v>59</v>
      </c>
      <c r="GR30" s="188">
        <v>5906</v>
      </c>
      <c r="GS30" s="188">
        <v>0</v>
      </c>
      <c r="GT30" s="188">
        <v>4691</v>
      </c>
      <c r="GU30" s="188">
        <v>1432</v>
      </c>
      <c r="GV30" s="188">
        <v>-133</v>
      </c>
      <c r="GW30" s="188">
        <v>8148</v>
      </c>
      <c r="GX30" s="188">
        <v>3430</v>
      </c>
      <c r="GY30" s="188">
        <v>-254</v>
      </c>
      <c r="GZ30" s="188">
        <v>-54</v>
      </c>
      <c r="HA30" s="188">
        <v>20</v>
      </c>
      <c r="HC30" s="188">
        <v>6048</v>
      </c>
      <c r="HD30" s="188">
        <v>0</v>
      </c>
      <c r="HE30" s="188">
        <v>2490</v>
      </c>
      <c r="HF30" s="188">
        <v>1399</v>
      </c>
      <c r="HG30" s="188">
        <v>3980</v>
      </c>
      <c r="HH30" s="188">
        <v>4154</v>
      </c>
      <c r="HI30" s="188">
        <v>3522</v>
      </c>
      <c r="HJ30" s="188">
        <v>2693</v>
      </c>
      <c r="HK30" s="188">
        <v>-60</v>
      </c>
      <c r="HL30" s="188">
        <v>34</v>
      </c>
      <c r="HN30" s="188">
        <v>6039</v>
      </c>
      <c r="HO30" s="188">
        <v>0</v>
      </c>
      <c r="HP30" s="188">
        <v>2273</v>
      </c>
      <c r="HQ30" s="188">
        <v>614</v>
      </c>
      <c r="HR30" s="188">
        <v>-1902</v>
      </c>
      <c r="HS30" s="188">
        <v>13346</v>
      </c>
      <c r="HT30" s="188">
        <v>5051</v>
      </c>
      <c r="HU30" s="188">
        <v>-1722</v>
      </c>
      <c r="HV30" s="188">
        <v>0</v>
      </c>
      <c r="HW30" s="188">
        <v>0</v>
      </c>
      <c r="HY30" s="188">
        <v>6028</v>
      </c>
      <c r="HZ30" s="188">
        <v>0</v>
      </c>
      <c r="IA30" s="188">
        <v>3489</v>
      </c>
      <c r="IB30" s="188">
        <v>1419</v>
      </c>
      <c r="IC30" s="188">
        <v>3554</v>
      </c>
      <c r="ID30" s="188">
        <v>4110</v>
      </c>
      <c r="IE30" s="188">
        <v>3585</v>
      </c>
      <c r="IF30" s="188">
        <v>2190</v>
      </c>
      <c r="IG30" s="188">
        <v>-60</v>
      </c>
      <c r="IH30" s="188">
        <v>23</v>
      </c>
      <c r="IJ30" s="188">
        <v>6101</v>
      </c>
      <c r="IK30" s="188">
        <v>0</v>
      </c>
      <c r="IL30" s="188">
        <v>6585</v>
      </c>
      <c r="IM30" s="188">
        <v>2050</v>
      </c>
      <c r="IN30" s="188">
        <v>-813</v>
      </c>
      <c r="IO30" s="188">
        <v>6541</v>
      </c>
      <c r="IP30" s="188">
        <v>3713</v>
      </c>
      <c r="IQ30" s="188">
        <v>394</v>
      </c>
      <c r="IR30" s="188">
        <v>-60</v>
      </c>
      <c r="IS30" s="188">
        <v>80</v>
      </c>
      <c r="IU30" s="188">
        <v>6081</v>
      </c>
      <c r="IV30" s="188">
        <v>0</v>
      </c>
      <c r="IW30" s="188">
        <v>4183</v>
      </c>
      <c r="IX30" s="188">
        <v>1632</v>
      </c>
      <c r="IY30" s="188">
        <v>664</v>
      </c>
      <c r="IZ30" s="188">
        <v>7071</v>
      </c>
      <c r="JA30" s="188">
        <v>4953</v>
      </c>
      <c r="JB30" s="188">
        <v>-565</v>
      </c>
      <c r="JC30" s="188">
        <v>-59</v>
      </c>
      <c r="JD30" s="188">
        <v>12</v>
      </c>
      <c r="JF30" s="188">
        <v>6848</v>
      </c>
      <c r="JG30" s="188">
        <v>0</v>
      </c>
      <c r="JH30" s="188">
        <v>7736</v>
      </c>
      <c r="JI30" s="188">
        <v>3982</v>
      </c>
      <c r="JJ30" s="188">
        <v>765</v>
      </c>
      <c r="JK30" s="188">
        <v>2780</v>
      </c>
      <c r="JL30" s="188">
        <v>3575</v>
      </c>
      <c r="JM30" s="188">
        <v>75</v>
      </c>
      <c r="JN30" s="188">
        <v>-126</v>
      </c>
      <c r="JO30" s="188">
        <v>683</v>
      </c>
      <c r="JQ30" s="188">
        <v>7091</v>
      </c>
      <c r="JR30" s="188">
        <v>0</v>
      </c>
      <c r="JS30" s="188">
        <v>6236</v>
      </c>
      <c r="JT30" s="188">
        <v>1299</v>
      </c>
      <c r="JU30" s="188">
        <v>-1064</v>
      </c>
      <c r="JV30" s="188">
        <v>8910</v>
      </c>
      <c r="JW30" s="188">
        <v>3747</v>
      </c>
      <c r="JX30" s="188">
        <v>-1041</v>
      </c>
      <c r="JY30" s="188">
        <v>-60</v>
      </c>
      <c r="JZ30" s="188">
        <v>69</v>
      </c>
      <c r="KB30" s="188">
        <v>6082</v>
      </c>
      <c r="KC30" s="188">
        <v>0</v>
      </c>
      <c r="KD30" s="188">
        <v>3076</v>
      </c>
      <c r="KE30" s="188">
        <v>1646</v>
      </c>
      <c r="KF30" s="188">
        <v>925</v>
      </c>
      <c r="KG30" s="188">
        <v>8341</v>
      </c>
      <c r="KH30" s="188">
        <v>4925</v>
      </c>
      <c r="KI30" s="188">
        <v>-1398</v>
      </c>
      <c r="KJ30" s="188">
        <v>-60</v>
      </c>
      <c r="KK30" s="188">
        <v>15</v>
      </c>
      <c r="KM30" s="188">
        <v>6071</v>
      </c>
      <c r="KN30" s="188">
        <v>0</v>
      </c>
      <c r="KO30" s="188">
        <v>3405</v>
      </c>
      <c r="KP30" s="188">
        <v>2203</v>
      </c>
      <c r="KQ30" s="188">
        <v>1257</v>
      </c>
      <c r="KR30" s="188">
        <v>7983</v>
      </c>
      <c r="KS30" s="188">
        <v>5290</v>
      </c>
      <c r="KT30" s="188">
        <v>-2212</v>
      </c>
      <c r="KU30" s="188">
        <v>0</v>
      </c>
      <c r="KV30" s="188">
        <v>0</v>
      </c>
      <c r="KX30" s="188">
        <v>6952</v>
      </c>
      <c r="KY30" s="188">
        <v>0</v>
      </c>
      <c r="KZ30" s="188">
        <v>5815</v>
      </c>
      <c r="LA30" s="188">
        <v>2007</v>
      </c>
      <c r="LB30" s="188">
        <v>244</v>
      </c>
      <c r="LC30" s="188">
        <v>5836</v>
      </c>
      <c r="LD30" s="188">
        <v>5331</v>
      </c>
      <c r="LE30" s="188">
        <v>-1993</v>
      </c>
      <c r="LF30" s="188">
        <v>0</v>
      </c>
      <c r="LG30" s="188">
        <v>0</v>
      </c>
      <c r="LI30" s="188">
        <v>5056</v>
      </c>
      <c r="LJ30" s="188">
        <v>0</v>
      </c>
      <c r="LK30" s="188">
        <v>4152</v>
      </c>
      <c r="LL30" s="188">
        <v>1519</v>
      </c>
      <c r="LM30" s="188">
        <v>-1305</v>
      </c>
      <c r="LN30" s="188">
        <v>11155</v>
      </c>
      <c r="LO30" s="188">
        <v>4466</v>
      </c>
      <c r="LP30" s="188">
        <v>-1226</v>
      </c>
      <c r="LQ30" s="188">
        <v>-60</v>
      </c>
      <c r="LR30" s="188">
        <v>17</v>
      </c>
      <c r="LT30" s="188">
        <v>6080</v>
      </c>
      <c r="LU30" s="188">
        <v>0</v>
      </c>
      <c r="LV30" s="188">
        <v>1239</v>
      </c>
      <c r="LW30" s="188">
        <v>1470</v>
      </c>
      <c r="LX30" s="188">
        <v>2177</v>
      </c>
      <c r="LY30" s="188">
        <v>9623</v>
      </c>
      <c r="LZ30" s="188">
        <v>4668</v>
      </c>
      <c r="MA30" s="188">
        <v>-1308</v>
      </c>
      <c r="MB30" s="188">
        <v>-60</v>
      </c>
      <c r="MC30" s="188">
        <v>12</v>
      </c>
    </row>
    <row r="31" spans="2:341">
      <c r="B31" s="208">
        <f t="shared" si="0"/>
        <v>6323.1</v>
      </c>
      <c r="C31" s="208">
        <f t="shared" si="1"/>
        <v>0</v>
      </c>
      <c r="D31" s="208">
        <f t="shared" si="2"/>
        <v>5108.2666666666664</v>
      </c>
      <c r="E31" s="208">
        <f t="shared" si="3"/>
        <v>1896.6333333333334</v>
      </c>
      <c r="F31" s="208">
        <f t="shared" si="4"/>
        <v>486.73333333333335</v>
      </c>
      <c r="G31" s="208">
        <f t="shared" si="5"/>
        <v>6740.666666666667</v>
      </c>
      <c r="H31" s="208">
        <f t="shared" si="6"/>
        <v>4234.3999999999996</v>
      </c>
      <c r="I31" s="208">
        <f t="shared" si="7"/>
        <v>-782.4</v>
      </c>
      <c r="J31" s="208">
        <f t="shared" si="8"/>
        <v>-48.5</v>
      </c>
      <c r="K31" s="208">
        <f t="shared" si="9"/>
        <v>86.266666666666666</v>
      </c>
      <c r="M31" s="188">
        <v>6000</v>
      </c>
      <c r="N31" s="188">
        <v>0</v>
      </c>
      <c r="O31" s="188">
        <v>8708</v>
      </c>
      <c r="P31" s="188">
        <v>2024</v>
      </c>
      <c r="Q31" s="188">
        <v>507</v>
      </c>
      <c r="R31" s="188">
        <v>4982</v>
      </c>
      <c r="S31" s="188">
        <v>3406</v>
      </c>
      <c r="T31" s="188">
        <v>-1076</v>
      </c>
      <c r="U31" s="188">
        <v>-60</v>
      </c>
      <c r="V31" s="188">
        <v>1210</v>
      </c>
      <c r="X31" s="188">
        <v>5055</v>
      </c>
      <c r="Y31" s="188">
        <v>0</v>
      </c>
      <c r="Z31" s="188">
        <v>4313</v>
      </c>
      <c r="AA31" s="188">
        <v>1587</v>
      </c>
      <c r="AB31" s="188">
        <v>-957</v>
      </c>
      <c r="AC31" s="188">
        <v>8367</v>
      </c>
      <c r="AD31" s="188">
        <v>4207</v>
      </c>
      <c r="AE31" s="188">
        <v>-58</v>
      </c>
      <c r="AF31" s="188">
        <v>-80</v>
      </c>
      <c r="AG31" s="188">
        <v>36</v>
      </c>
      <c r="AI31" s="188">
        <v>6450</v>
      </c>
      <c r="AJ31" s="188">
        <v>0</v>
      </c>
      <c r="AK31" s="188">
        <v>932</v>
      </c>
      <c r="AL31" s="188">
        <v>1197</v>
      </c>
      <c r="AM31" s="188">
        <v>1446</v>
      </c>
      <c r="AN31" s="188">
        <v>7917</v>
      </c>
      <c r="AO31" s="188">
        <v>4478</v>
      </c>
      <c r="AP31" s="188">
        <v>-232</v>
      </c>
      <c r="AQ31" s="188">
        <v>-60</v>
      </c>
      <c r="AR31" s="188">
        <v>21</v>
      </c>
      <c r="AT31" s="188">
        <v>4068</v>
      </c>
      <c r="AU31" s="188">
        <v>0</v>
      </c>
      <c r="AV31" s="188">
        <v>8244</v>
      </c>
      <c r="AW31" s="188">
        <v>3100</v>
      </c>
      <c r="AX31" s="188">
        <v>8</v>
      </c>
      <c r="AY31" s="188">
        <v>5317</v>
      </c>
      <c r="AZ31" s="188">
        <v>4457</v>
      </c>
      <c r="BA31" s="188">
        <v>-1231</v>
      </c>
      <c r="BB31" s="188">
        <v>-60</v>
      </c>
      <c r="BC31" s="188">
        <v>13</v>
      </c>
      <c r="BE31" s="188">
        <v>7103</v>
      </c>
      <c r="BF31" s="188">
        <v>0</v>
      </c>
      <c r="BG31" s="188">
        <v>8782</v>
      </c>
      <c r="BH31" s="188">
        <v>3149</v>
      </c>
      <c r="BI31" s="188">
        <v>343</v>
      </c>
      <c r="BJ31" s="188">
        <v>1624</v>
      </c>
      <c r="BK31" s="188">
        <v>3613</v>
      </c>
      <c r="BL31" s="188">
        <v>-850</v>
      </c>
      <c r="BM31" s="188">
        <v>-60</v>
      </c>
      <c r="BN31" s="188">
        <v>36</v>
      </c>
      <c r="BP31" s="188">
        <v>6070</v>
      </c>
      <c r="BQ31" s="188">
        <v>0</v>
      </c>
      <c r="BR31" s="188">
        <v>6618</v>
      </c>
      <c r="BS31" s="188">
        <v>3361</v>
      </c>
      <c r="BT31" s="188">
        <v>-404</v>
      </c>
      <c r="BU31" s="188">
        <v>2942</v>
      </c>
      <c r="BV31" s="188">
        <v>4900</v>
      </c>
      <c r="BW31" s="188">
        <v>-1287</v>
      </c>
      <c r="BX31" s="188">
        <v>0</v>
      </c>
      <c r="BY31" s="188">
        <v>0</v>
      </c>
      <c r="CA31" s="188">
        <v>7108</v>
      </c>
      <c r="CB31" s="188">
        <v>0</v>
      </c>
      <c r="CC31" s="188">
        <v>8317</v>
      </c>
      <c r="CD31" s="188">
        <v>2124</v>
      </c>
      <c r="CE31" s="188">
        <v>34</v>
      </c>
      <c r="CF31" s="188">
        <v>3084</v>
      </c>
      <c r="CG31" s="188">
        <v>3648</v>
      </c>
      <c r="CH31" s="188">
        <v>-350</v>
      </c>
      <c r="CI31" s="188">
        <v>-60</v>
      </c>
      <c r="CJ31" s="188">
        <v>48</v>
      </c>
      <c r="CL31" s="188">
        <v>7108</v>
      </c>
      <c r="CM31" s="188">
        <v>0</v>
      </c>
      <c r="CN31" s="188">
        <v>8317</v>
      </c>
      <c r="CO31" s="188">
        <v>2124</v>
      </c>
      <c r="CP31" s="188">
        <v>34</v>
      </c>
      <c r="CQ31" s="188">
        <v>3084</v>
      </c>
      <c r="CR31" s="188">
        <v>3648</v>
      </c>
      <c r="CS31" s="188">
        <v>-350</v>
      </c>
      <c r="CT31" s="188">
        <v>-60</v>
      </c>
      <c r="CU31" s="188">
        <v>48</v>
      </c>
      <c r="CV31" s="190"/>
      <c r="CW31" s="188">
        <v>6067</v>
      </c>
      <c r="CX31" s="188">
        <v>0</v>
      </c>
      <c r="CY31" s="188">
        <v>5358</v>
      </c>
      <c r="CZ31" s="188">
        <v>1950</v>
      </c>
      <c r="DA31" s="188">
        <v>-1557</v>
      </c>
      <c r="DB31" s="188">
        <v>8987</v>
      </c>
      <c r="DC31" s="188">
        <v>5052</v>
      </c>
      <c r="DD31" s="188">
        <v>-1748</v>
      </c>
      <c r="DE31" s="188">
        <v>0</v>
      </c>
      <c r="DF31" s="188">
        <v>0</v>
      </c>
      <c r="DH31" s="188">
        <v>6970</v>
      </c>
      <c r="DI31" s="188">
        <v>0</v>
      </c>
      <c r="DJ31" s="188">
        <v>7117</v>
      </c>
      <c r="DK31" s="188">
        <v>1935</v>
      </c>
      <c r="DL31" s="188">
        <v>1772</v>
      </c>
      <c r="DM31" s="188">
        <v>4867</v>
      </c>
      <c r="DN31" s="188">
        <v>3605</v>
      </c>
      <c r="DO31" s="188">
        <v>-1169</v>
      </c>
      <c r="DP31" s="188">
        <v>-60</v>
      </c>
      <c r="DQ31" s="188">
        <v>38</v>
      </c>
      <c r="DS31" s="188">
        <v>7001</v>
      </c>
      <c r="DT31" s="188">
        <v>0</v>
      </c>
      <c r="DU31" s="188">
        <v>7093</v>
      </c>
      <c r="DV31" s="188">
        <v>2044</v>
      </c>
      <c r="DW31" s="188">
        <v>62</v>
      </c>
      <c r="DX31" s="188">
        <v>5317</v>
      </c>
      <c r="DY31" s="188">
        <v>4788</v>
      </c>
      <c r="DZ31" s="188">
        <v>-1542</v>
      </c>
      <c r="EA31" s="188">
        <v>-60</v>
      </c>
      <c r="EB31" s="188">
        <v>0</v>
      </c>
      <c r="ED31" s="188">
        <v>5929</v>
      </c>
      <c r="EE31" s="188">
        <v>0</v>
      </c>
      <c r="EF31" s="188">
        <v>4856</v>
      </c>
      <c r="EG31" s="188">
        <v>1816</v>
      </c>
      <c r="EH31" s="188">
        <v>356</v>
      </c>
      <c r="EI31" s="188">
        <v>7167</v>
      </c>
      <c r="EJ31" s="188">
        <v>3361</v>
      </c>
      <c r="EK31" s="188">
        <v>48</v>
      </c>
      <c r="EL31" s="188">
        <v>-60</v>
      </c>
      <c r="EM31" s="188">
        <v>22</v>
      </c>
      <c r="EO31" s="188">
        <v>7113</v>
      </c>
      <c r="EP31" s="188">
        <v>0</v>
      </c>
      <c r="EQ31" s="188">
        <v>1134</v>
      </c>
      <c r="ER31" s="188">
        <v>1035</v>
      </c>
      <c r="ES31" s="188">
        <v>5104</v>
      </c>
      <c r="ET31" s="188">
        <v>8281</v>
      </c>
      <c r="EU31" s="188">
        <v>4086</v>
      </c>
      <c r="EV31" s="188">
        <v>-2743</v>
      </c>
      <c r="EW31" s="188">
        <v>-60</v>
      </c>
      <c r="EX31" s="188">
        <v>23</v>
      </c>
      <c r="EZ31" s="188">
        <v>7075</v>
      </c>
      <c r="FA31" s="188">
        <v>0</v>
      </c>
      <c r="FB31" s="188">
        <v>2454</v>
      </c>
      <c r="FC31" s="188">
        <v>1288</v>
      </c>
      <c r="FD31" s="188">
        <v>-112</v>
      </c>
      <c r="FE31" s="188">
        <v>9775</v>
      </c>
      <c r="FF31" s="188">
        <v>5429</v>
      </c>
      <c r="FG31" s="188">
        <v>-1745</v>
      </c>
      <c r="FH31" s="188">
        <v>0</v>
      </c>
      <c r="FI31" s="188">
        <v>0</v>
      </c>
      <c r="FK31" s="188">
        <v>6995</v>
      </c>
      <c r="FL31" s="188">
        <v>0</v>
      </c>
      <c r="FM31" s="188">
        <v>6964</v>
      </c>
      <c r="FN31" s="188">
        <v>1927</v>
      </c>
      <c r="FO31" s="188">
        <v>2448</v>
      </c>
      <c r="FP31" s="188">
        <v>4338</v>
      </c>
      <c r="FQ31" s="188">
        <v>3588</v>
      </c>
      <c r="FR31" s="188">
        <v>-1745</v>
      </c>
      <c r="FS31" s="188">
        <v>-60</v>
      </c>
      <c r="FT31" s="188">
        <v>69</v>
      </c>
      <c r="FV31" s="188">
        <v>6072</v>
      </c>
      <c r="FW31" s="188">
        <v>0</v>
      </c>
      <c r="FX31" s="188">
        <v>3589</v>
      </c>
      <c r="FY31" s="188">
        <v>1680</v>
      </c>
      <c r="FZ31" s="188">
        <v>-1289</v>
      </c>
      <c r="GA31" s="188">
        <v>9585</v>
      </c>
      <c r="GB31" s="188">
        <v>4923</v>
      </c>
      <c r="GC31" s="188">
        <v>-2499</v>
      </c>
      <c r="GD31" s="188">
        <v>0</v>
      </c>
      <c r="GE31" s="188">
        <v>0</v>
      </c>
      <c r="GG31" s="188">
        <v>7102</v>
      </c>
      <c r="GH31" s="188">
        <v>0</v>
      </c>
      <c r="GI31" s="188">
        <v>4774</v>
      </c>
      <c r="GJ31" s="188">
        <v>1261</v>
      </c>
      <c r="GK31" s="188">
        <v>-1773</v>
      </c>
      <c r="GL31" s="188">
        <v>8696</v>
      </c>
      <c r="GM31" s="188">
        <v>3616</v>
      </c>
      <c r="GN31" s="188">
        <v>311</v>
      </c>
      <c r="GO31" s="188">
        <v>-60</v>
      </c>
      <c r="GP31" s="188">
        <v>59</v>
      </c>
      <c r="GR31" s="188">
        <v>5906</v>
      </c>
      <c r="GS31" s="188">
        <v>0</v>
      </c>
      <c r="GT31" s="188">
        <v>4838</v>
      </c>
      <c r="GU31" s="188">
        <v>1534</v>
      </c>
      <c r="GV31" s="188">
        <v>-96</v>
      </c>
      <c r="GW31" s="188">
        <v>8205</v>
      </c>
      <c r="GX31" s="188">
        <v>3416</v>
      </c>
      <c r="GY31" s="188">
        <v>-745</v>
      </c>
      <c r="GZ31" s="188">
        <v>-50</v>
      </c>
      <c r="HA31" s="188">
        <v>21</v>
      </c>
      <c r="HC31" s="188">
        <v>6054</v>
      </c>
      <c r="HD31" s="188">
        <v>0</v>
      </c>
      <c r="HE31" s="188">
        <v>2698</v>
      </c>
      <c r="HF31" s="188">
        <v>1689</v>
      </c>
      <c r="HG31" s="188">
        <v>3856</v>
      </c>
      <c r="HH31" s="188">
        <v>4245</v>
      </c>
      <c r="HI31" s="188">
        <v>3500</v>
      </c>
      <c r="HJ31" s="188">
        <v>2445</v>
      </c>
      <c r="HK31" s="188">
        <v>-60</v>
      </c>
      <c r="HL31" s="188">
        <v>34</v>
      </c>
      <c r="HN31" s="188">
        <v>6049</v>
      </c>
      <c r="HO31" s="188">
        <v>0</v>
      </c>
      <c r="HP31" s="188">
        <v>2266</v>
      </c>
      <c r="HQ31" s="188">
        <v>631</v>
      </c>
      <c r="HR31" s="188">
        <v>-1869</v>
      </c>
      <c r="HS31" s="188">
        <v>13322</v>
      </c>
      <c r="HT31" s="188">
        <v>5192</v>
      </c>
      <c r="HU31" s="188">
        <v>-1462</v>
      </c>
      <c r="HV31" s="188">
        <v>0</v>
      </c>
      <c r="HW31" s="188">
        <v>0</v>
      </c>
      <c r="HY31" s="188">
        <v>6027</v>
      </c>
      <c r="HZ31" s="188">
        <v>0</v>
      </c>
      <c r="IA31" s="188">
        <v>3481</v>
      </c>
      <c r="IB31" s="188">
        <v>1512</v>
      </c>
      <c r="IC31" s="188">
        <v>3491</v>
      </c>
      <c r="ID31" s="188">
        <v>4008</v>
      </c>
      <c r="IE31" s="188">
        <v>3570</v>
      </c>
      <c r="IF31" s="188">
        <v>2538</v>
      </c>
      <c r="IG31" s="188">
        <v>-59</v>
      </c>
      <c r="IH31" s="188">
        <v>23</v>
      </c>
      <c r="IJ31" s="188">
        <v>6096</v>
      </c>
      <c r="IK31" s="188">
        <v>0</v>
      </c>
      <c r="IL31" s="188">
        <v>6553</v>
      </c>
      <c r="IM31" s="188">
        <v>2010</v>
      </c>
      <c r="IN31" s="188">
        <v>-793</v>
      </c>
      <c r="IO31" s="188">
        <v>6615</v>
      </c>
      <c r="IP31" s="188">
        <v>3712</v>
      </c>
      <c r="IQ31" s="188">
        <v>425</v>
      </c>
      <c r="IR31" s="188">
        <v>-60</v>
      </c>
      <c r="IS31" s="188">
        <v>80</v>
      </c>
      <c r="IU31" s="188">
        <v>6077</v>
      </c>
      <c r="IV31" s="188">
        <v>0</v>
      </c>
      <c r="IW31" s="188">
        <v>4243</v>
      </c>
      <c r="IX31" s="188">
        <v>1576</v>
      </c>
      <c r="IY31" s="188">
        <v>497</v>
      </c>
      <c r="IZ31" s="188">
        <v>7083</v>
      </c>
      <c r="JA31" s="188">
        <v>4954</v>
      </c>
      <c r="JB31" s="188">
        <v>-137</v>
      </c>
      <c r="JC31" s="188">
        <v>-60</v>
      </c>
      <c r="JD31" s="188">
        <v>12</v>
      </c>
      <c r="JF31" s="188">
        <v>6846</v>
      </c>
      <c r="JG31" s="188">
        <v>0</v>
      </c>
      <c r="JH31" s="188">
        <v>7816</v>
      </c>
      <c r="JI31" s="188">
        <v>4339</v>
      </c>
      <c r="JJ31" s="188">
        <v>968</v>
      </c>
      <c r="JK31" s="188">
        <v>2592</v>
      </c>
      <c r="JL31" s="188">
        <v>3568</v>
      </c>
      <c r="JM31" s="188">
        <v>-284</v>
      </c>
      <c r="JN31" s="188">
        <v>-126</v>
      </c>
      <c r="JO31" s="188">
        <v>681</v>
      </c>
      <c r="JQ31" s="188">
        <v>7096</v>
      </c>
      <c r="JR31" s="188">
        <v>0</v>
      </c>
      <c r="JS31" s="188">
        <v>6258</v>
      </c>
      <c r="JT31" s="188">
        <v>1300</v>
      </c>
      <c r="JU31" s="188">
        <v>-1004</v>
      </c>
      <c r="JV31" s="188">
        <v>8888</v>
      </c>
      <c r="JW31" s="188">
        <v>3732</v>
      </c>
      <c r="JX31" s="188">
        <v>-1024</v>
      </c>
      <c r="JY31" s="188">
        <v>-60</v>
      </c>
      <c r="JZ31" s="188">
        <v>70</v>
      </c>
      <c r="KB31" s="188">
        <v>6079</v>
      </c>
      <c r="KC31" s="188">
        <v>0</v>
      </c>
      <c r="KD31" s="188">
        <v>3027</v>
      </c>
      <c r="KE31" s="188">
        <v>1656</v>
      </c>
      <c r="KF31" s="188">
        <v>1097</v>
      </c>
      <c r="KG31" s="188">
        <v>8430</v>
      </c>
      <c r="KH31" s="188">
        <v>4874</v>
      </c>
      <c r="KI31" s="188">
        <v>-1268</v>
      </c>
      <c r="KJ31" s="188">
        <v>-60</v>
      </c>
      <c r="KK31" s="188">
        <v>15</v>
      </c>
      <c r="KM31" s="188">
        <v>6073</v>
      </c>
      <c r="KN31" s="188">
        <v>0</v>
      </c>
      <c r="KO31" s="188">
        <v>3418</v>
      </c>
      <c r="KP31" s="188">
        <v>2070</v>
      </c>
      <c r="KQ31" s="188">
        <v>1236</v>
      </c>
      <c r="KR31" s="188">
        <v>7965</v>
      </c>
      <c r="KS31" s="188">
        <v>5247</v>
      </c>
      <c r="KT31" s="188">
        <v>-1785</v>
      </c>
      <c r="KU31" s="188">
        <v>0</v>
      </c>
      <c r="KV31" s="188">
        <v>0</v>
      </c>
      <c r="KX31" s="188">
        <v>6961</v>
      </c>
      <c r="KY31" s="188">
        <v>0</v>
      </c>
      <c r="KZ31" s="188">
        <v>5822</v>
      </c>
      <c r="LA31" s="188">
        <v>2066</v>
      </c>
      <c r="LB31" s="188">
        <v>322</v>
      </c>
      <c r="LC31" s="188">
        <v>5792</v>
      </c>
      <c r="LD31" s="188">
        <v>5318</v>
      </c>
      <c r="LE31" s="188">
        <v>-1797</v>
      </c>
      <c r="LF31" s="188">
        <v>0</v>
      </c>
      <c r="LG31" s="188">
        <v>0</v>
      </c>
      <c r="LI31" s="188">
        <v>5054</v>
      </c>
      <c r="LJ31" s="188">
        <v>0</v>
      </c>
      <c r="LK31" s="188">
        <v>4015</v>
      </c>
      <c r="LL31" s="188">
        <v>1480</v>
      </c>
      <c r="LM31" s="188">
        <v>-1447</v>
      </c>
      <c r="LN31" s="188">
        <v>11175</v>
      </c>
      <c r="LO31" s="188">
        <v>4463</v>
      </c>
      <c r="LP31" s="188">
        <v>-979</v>
      </c>
      <c r="LQ31" s="188">
        <v>-60</v>
      </c>
      <c r="LR31" s="188">
        <v>17</v>
      </c>
      <c r="LT31" s="188">
        <v>6089</v>
      </c>
      <c r="LU31" s="188">
        <v>0</v>
      </c>
      <c r="LV31" s="188">
        <v>1243</v>
      </c>
      <c r="LW31" s="188">
        <v>1434</v>
      </c>
      <c r="LX31" s="188">
        <v>2322</v>
      </c>
      <c r="LY31" s="188">
        <v>9570</v>
      </c>
      <c r="LZ31" s="188">
        <v>4681</v>
      </c>
      <c r="MA31" s="188">
        <v>-1133</v>
      </c>
      <c r="MB31" s="188">
        <v>-60</v>
      </c>
      <c r="MC31" s="188">
        <v>12</v>
      </c>
    </row>
    <row r="32" spans="2:341">
      <c r="B32" s="208">
        <f t="shared" si="0"/>
        <v>6324</v>
      </c>
      <c r="C32" s="208">
        <f t="shared" si="1"/>
        <v>0</v>
      </c>
      <c r="D32" s="208">
        <f t="shared" si="2"/>
        <v>5120.7333333333336</v>
      </c>
      <c r="E32" s="208">
        <f t="shared" si="3"/>
        <v>1906.6333333333334</v>
      </c>
      <c r="F32" s="208">
        <f t="shared" si="4"/>
        <v>487.23333333333335</v>
      </c>
      <c r="G32" s="208">
        <f t="shared" si="5"/>
        <v>6740.2</v>
      </c>
      <c r="H32" s="208">
        <f t="shared" si="6"/>
        <v>4233.2</v>
      </c>
      <c r="I32" s="208">
        <f t="shared" si="7"/>
        <v>-749.86666666666667</v>
      </c>
      <c r="J32" s="208">
        <f t="shared" si="8"/>
        <v>-48.466666666666669</v>
      </c>
      <c r="K32" s="208">
        <f t="shared" si="9"/>
        <v>85.766666666666666</v>
      </c>
      <c r="M32" s="188">
        <v>5996</v>
      </c>
      <c r="N32" s="188">
        <v>0</v>
      </c>
      <c r="O32" s="188">
        <v>8734</v>
      </c>
      <c r="P32" s="188">
        <v>2105</v>
      </c>
      <c r="Q32" s="188">
        <v>557</v>
      </c>
      <c r="R32" s="188">
        <v>4944</v>
      </c>
      <c r="S32" s="188">
        <v>3406</v>
      </c>
      <c r="T32" s="188">
        <v>-968</v>
      </c>
      <c r="U32" s="188">
        <v>-60</v>
      </c>
      <c r="V32" s="188">
        <v>1201</v>
      </c>
      <c r="X32" s="188">
        <v>5058</v>
      </c>
      <c r="Y32" s="188">
        <v>0</v>
      </c>
      <c r="Z32" s="188">
        <v>4297</v>
      </c>
      <c r="AA32" s="188">
        <v>1555</v>
      </c>
      <c r="AB32" s="188">
        <v>-1060</v>
      </c>
      <c r="AC32" s="188">
        <v>8449</v>
      </c>
      <c r="AD32" s="188">
        <v>4207</v>
      </c>
      <c r="AE32" s="188">
        <v>15</v>
      </c>
      <c r="AF32" s="188">
        <v>-80</v>
      </c>
      <c r="AG32" s="188">
        <v>35</v>
      </c>
      <c r="AI32" s="188">
        <v>6460</v>
      </c>
      <c r="AJ32" s="188">
        <v>0</v>
      </c>
      <c r="AK32" s="188">
        <v>931</v>
      </c>
      <c r="AL32" s="188">
        <v>1211</v>
      </c>
      <c r="AM32" s="188">
        <v>1510</v>
      </c>
      <c r="AN32" s="188">
        <v>8025</v>
      </c>
      <c r="AO32" s="188">
        <v>4478</v>
      </c>
      <c r="AP32" s="188">
        <v>-270</v>
      </c>
      <c r="AQ32" s="188">
        <v>-60</v>
      </c>
      <c r="AR32" s="188">
        <v>21</v>
      </c>
      <c r="AT32" s="188">
        <v>4065</v>
      </c>
      <c r="AU32" s="188">
        <v>0</v>
      </c>
      <c r="AV32" s="188">
        <v>8215</v>
      </c>
      <c r="AW32" s="188">
        <v>3130</v>
      </c>
      <c r="AX32" s="188">
        <v>5</v>
      </c>
      <c r="AY32" s="188">
        <v>5327</v>
      </c>
      <c r="AZ32" s="188">
        <v>4457</v>
      </c>
      <c r="BA32" s="188">
        <v>-1301</v>
      </c>
      <c r="BB32" s="188">
        <v>-60</v>
      </c>
      <c r="BC32" s="188">
        <v>13</v>
      </c>
      <c r="BE32" s="188">
        <v>7105</v>
      </c>
      <c r="BF32" s="188">
        <v>0</v>
      </c>
      <c r="BG32" s="188">
        <v>8740</v>
      </c>
      <c r="BH32" s="188">
        <v>3130</v>
      </c>
      <c r="BI32" s="188">
        <v>275</v>
      </c>
      <c r="BJ32" s="188">
        <v>1645</v>
      </c>
      <c r="BK32" s="188">
        <v>3613</v>
      </c>
      <c r="BL32" s="188">
        <v>-819</v>
      </c>
      <c r="BM32" s="188">
        <v>-60</v>
      </c>
      <c r="BN32" s="188">
        <v>36</v>
      </c>
      <c r="BP32" s="188">
        <v>6075</v>
      </c>
      <c r="BQ32" s="188">
        <v>0</v>
      </c>
      <c r="BR32" s="188">
        <v>6715</v>
      </c>
      <c r="BS32" s="188">
        <v>3355</v>
      </c>
      <c r="BT32" s="188">
        <v>-392</v>
      </c>
      <c r="BU32" s="188">
        <v>2968</v>
      </c>
      <c r="BV32" s="188">
        <v>4900</v>
      </c>
      <c r="BW32" s="188">
        <v>-1051</v>
      </c>
      <c r="BX32" s="188">
        <v>0</v>
      </c>
      <c r="BY32" s="188">
        <v>0</v>
      </c>
      <c r="CA32" s="188">
        <v>7109</v>
      </c>
      <c r="CB32" s="188">
        <v>0</v>
      </c>
      <c r="CC32" s="188">
        <v>8342</v>
      </c>
      <c r="CD32" s="188">
        <v>2132</v>
      </c>
      <c r="CE32" s="188">
        <v>2</v>
      </c>
      <c r="CF32" s="188">
        <v>3170</v>
      </c>
      <c r="CG32" s="188">
        <v>3648</v>
      </c>
      <c r="CH32" s="188">
        <v>-291</v>
      </c>
      <c r="CI32" s="188">
        <v>-60</v>
      </c>
      <c r="CJ32" s="188">
        <v>45</v>
      </c>
      <c r="CL32" s="188">
        <v>7109</v>
      </c>
      <c r="CM32" s="188">
        <v>0</v>
      </c>
      <c r="CN32" s="188">
        <v>8342</v>
      </c>
      <c r="CO32" s="188">
        <v>2132</v>
      </c>
      <c r="CP32" s="188">
        <v>2</v>
      </c>
      <c r="CQ32" s="188">
        <v>3170</v>
      </c>
      <c r="CR32" s="188">
        <v>3648</v>
      </c>
      <c r="CS32" s="188">
        <v>-291</v>
      </c>
      <c r="CT32" s="188">
        <v>-60</v>
      </c>
      <c r="CU32" s="188">
        <v>45</v>
      </c>
      <c r="CV32" s="190"/>
      <c r="CW32" s="188">
        <v>6070</v>
      </c>
      <c r="CX32" s="188">
        <v>0</v>
      </c>
      <c r="CY32" s="188">
        <v>5394</v>
      </c>
      <c r="CZ32" s="188">
        <v>1857</v>
      </c>
      <c r="DA32" s="188">
        <v>-1618</v>
      </c>
      <c r="DB32" s="188">
        <v>8946</v>
      </c>
      <c r="DC32" s="188">
        <v>5053</v>
      </c>
      <c r="DD32" s="188">
        <v>-1586</v>
      </c>
      <c r="DE32" s="188">
        <v>0</v>
      </c>
      <c r="DF32" s="188">
        <v>0</v>
      </c>
      <c r="DH32" s="188">
        <v>6962</v>
      </c>
      <c r="DI32" s="188">
        <v>0</v>
      </c>
      <c r="DJ32" s="188">
        <v>7195</v>
      </c>
      <c r="DK32" s="188">
        <v>1954</v>
      </c>
      <c r="DL32" s="188">
        <v>1906</v>
      </c>
      <c r="DM32" s="188">
        <v>4873</v>
      </c>
      <c r="DN32" s="188">
        <v>3605</v>
      </c>
      <c r="DO32" s="188">
        <v>-1128</v>
      </c>
      <c r="DP32" s="188">
        <v>-60</v>
      </c>
      <c r="DQ32" s="188">
        <v>38</v>
      </c>
      <c r="DS32" s="188">
        <v>7000</v>
      </c>
      <c r="DT32" s="188">
        <v>0</v>
      </c>
      <c r="DU32" s="188">
        <v>7092</v>
      </c>
      <c r="DV32" s="188">
        <v>2110</v>
      </c>
      <c r="DW32" s="188">
        <v>128</v>
      </c>
      <c r="DX32" s="188">
        <v>5219</v>
      </c>
      <c r="DY32" s="188">
        <v>4751</v>
      </c>
      <c r="DZ32" s="188">
        <v>-1459</v>
      </c>
      <c r="EA32" s="188">
        <v>-60</v>
      </c>
      <c r="EB32" s="188">
        <v>0</v>
      </c>
      <c r="ED32" s="188">
        <v>5929</v>
      </c>
      <c r="EE32" s="188">
        <v>0</v>
      </c>
      <c r="EF32" s="188">
        <v>4895</v>
      </c>
      <c r="EG32" s="188">
        <v>1832</v>
      </c>
      <c r="EH32" s="188">
        <v>255</v>
      </c>
      <c r="EI32" s="188">
        <v>7191</v>
      </c>
      <c r="EJ32" s="188">
        <v>3361</v>
      </c>
      <c r="EK32" s="188">
        <v>29</v>
      </c>
      <c r="EL32" s="188">
        <v>-60</v>
      </c>
      <c r="EM32" s="188">
        <v>22</v>
      </c>
      <c r="EO32" s="188">
        <v>7117</v>
      </c>
      <c r="EP32" s="188">
        <v>0</v>
      </c>
      <c r="EQ32" s="188">
        <v>1139</v>
      </c>
      <c r="ER32" s="188">
        <v>1061</v>
      </c>
      <c r="ES32" s="188">
        <v>5562</v>
      </c>
      <c r="ET32" s="188">
        <v>8154</v>
      </c>
      <c r="EU32" s="188">
        <v>4086</v>
      </c>
      <c r="EV32" s="188">
        <v>-2817</v>
      </c>
      <c r="EW32" s="188">
        <v>-60</v>
      </c>
      <c r="EX32" s="188">
        <v>23</v>
      </c>
      <c r="EZ32" s="188">
        <v>7077</v>
      </c>
      <c r="FA32" s="188">
        <v>0</v>
      </c>
      <c r="FB32" s="188">
        <v>2451</v>
      </c>
      <c r="FC32" s="188">
        <v>1333</v>
      </c>
      <c r="FD32" s="188">
        <v>-117</v>
      </c>
      <c r="FE32" s="188">
        <v>9789</v>
      </c>
      <c r="FF32" s="188">
        <v>5428</v>
      </c>
      <c r="FG32" s="188">
        <v>-1660</v>
      </c>
      <c r="FH32" s="188">
        <v>0</v>
      </c>
      <c r="FI32" s="188">
        <v>0</v>
      </c>
      <c r="FK32" s="188">
        <v>6994</v>
      </c>
      <c r="FL32" s="188">
        <v>0</v>
      </c>
      <c r="FM32" s="188">
        <v>6896</v>
      </c>
      <c r="FN32" s="188">
        <v>1950</v>
      </c>
      <c r="FO32" s="188">
        <v>2404</v>
      </c>
      <c r="FP32" s="188">
        <v>4429</v>
      </c>
      <c r="FQ32" s="188">
        <v>3588</v>
      </c>
      <c r="FR32" s="188">
        <v>-1657</v>
      </c>
      <c r="FS32" s="188">
        <v>-60</v>
      </c>
      <c r="FT32" s="188">
        <v>69</v>
      </c>
      <c r="FV32" s="188">
        <v>6072</v>
      </c>
      <c r="FW32" s="188">
        <v>0</v>
      </c>
      <c r="FX32" s="188">
        <v>3563</v>
      </c>
      <c r="FY32" s="188">
        <v>1732</v>
      </c>
      <c r="FZ32" s="188">
        <v>-1309</v>
      </c>
      <c r="GA32" s="188">
        <v>9595</v>
      </c>
      <c r="GB32" s="188">
        <v>4923</v>
      </c>
      <c r="GC32" s="188">
        <v>-2338</v>
      </c>
      <c r="GD32" s="188">
        <v>0</v>
      </c>
      <c r="GE32" s="188">
        <v>0</v>
      </c>
      <c r="GG32" s="188">
        <v>7102</v>
      </c>
      <c r="GH32" s="188">
        <v>0</v>
      </c>
      <c r="GI32" s="188">
        <v>4756</v>
      </c>
      <c r="GJ32" s="188">
        <v>1245</v>
      </c>
      <c r="GK32" s="188">
        <v>-1836</v>
      </c>
      <c r="GL32" s="188">
        <v>8698</v>
      </c>
      <c r="GM32" s="188">
        <v>3616</v>
      </c>
      <c r="GN32" s="188">
        <v>479</v>
      </c>
      <c r="GO32" s="188">
        <v>-60</v>
      </c>
      <c r="GP32" s="188">
        <v>59</v>
      </c>
      <c r="GR32" s="188">
        <v>5917</v>
      </c>
      <c r="GS32" s="188">
        <v>0</v>
      </c>
      <c r="GT32" s="188">
        <v>4943</v>
      </c>
      <c r="GU32" s="188">
        <v>1440</v>
      </c>
      <c r="GV32" s="188">
        <v>-272</v>
      </c>
      <c r="GW32" s="188">
        <v>8358</v>
      </c>
      <c r="GX32" s="188">
        <v>3416</v>
      </c>
      <c r="GY32" s="188">
        <v>-578</v>
      </c>
      <c r="GZ32" s="188">
        <v>-50</v>
      </c>
      <c r="HA32" s="188">
        <v>22</v>
      </c>
      <c r="HC32" s="188">
        <v>6046</v>
      </c>
      <c r="HD32" s="188">
        <v>0</v>
      </c>
      <c r="HE32" s="188">
        <v>2788</v>
      </c>
      <c r="HF32" s="188">
        <v>1643</v>
      </c>
      <c r="HG32" s="188">
        <v>3670</v>
      </c>
      <c r="HH32" s="188">
        <v>4246</v>
      </c>
      <c r="HI32" s="188">
        <v>3500</v>
      </c>
      <c r="HJ32" s="188">
        <v>2548</v>
      </c>
      <c r="HK32" s="188">
        <v>-60</v>
      </c>
      <c r="HL32" s="188">
        <v>34</v>
      </c>
      <c r="HN32" s="188">
        <v>6047</v>
      </c>
      <c r="HO32" s="188">
        <v>0</v>
      </c>
      <c r="HP32" s="188">
        <v>2261</v>
      </c>
      <c r="HQ32" s="188">
        <v>622</v>
      </c>
      <c r="HR32" s="188">
        <v>-1906</v>
      </c>
      <c r="HS32" s="188">
        <v>13411</v>
      </c>
      <c r="HT32" s="188">
        <v>5192</v>
      </c>
      <c r="HU32" s="188">
        <v>-1862</v>
      </c>
      <c r="HV32" s="188">
        <v>0</v>
      </c>
      <c r="HW32" s="188">
        <v>0</v>
      </c>
      <c r="HY32" s="188">
        <v>6033</v>
      </c>
      <c r="HZ32" s="188">
        <v>0</v>
      </c>
      <c r="IA32" s="188">
        <v>3586</v>
      </c>
      <c r="IB32" s="188">
        <v>1534</v>
      </c>
      <c r="IC32" s="188">
        <v>3500</v>
      </c>
      <c r="ID32" s="188">
        <v>3969</v>
      </c>
      <c r="IE32" s="188">
        <v>3570</v>
      </c>
      <c r="IF32" s="188">
        <v>2465</v>
      </c>
      <c r="IG32" s="188">
        <v>-60</v>
      </c>
      <c r="IH32" s="188">
        <v>28</v>
      </c>
      <c r="IJ32" s="188">
        <v>6101</v>
      </c>
      <c r="IK32" s="188">
        <v>0</v>
      </c>
      <c r="IL32" s="188">
        <v>6453</v>
      </c>
      <c r="IM32" s="188">
        <v>2067</v>
      </c>
      <c r="IN32" s="188">
        <v>-867</v>
      </c>
      <c r="IO32" s="188">
        <v>6818</v>
      </c>
      <c r="IP32" s="188">
        <v>3712</v>
      </c>
      <c r="IQ32" s="188">
        <v>366</v>
      </c>
      <c r="IR32" s="188">
        <v>-60</v>
      </c>
      <c r="IS32" s="188">
        <v>80</v>
      </c>
      <c r="IU32" s="188">
        <v>6084</v>
      </c>
      <c r="IV32" s="188">
        <v>0</v>
      </c>
      <c r="IW32" s="188">
        <v>4289</v>
      </c>
      <c r="IX32" s="188">
        <v>1597</v>
      </c>
      <c r="IY32" s="188">
        <v>562</v>
      </c>
      <c r="IZ32" s="188">
        <v>7038</v>
      </c>
      <c r="JA32" s="188">
        <v>4954</v>
      </c>
      <c r="JB32" s="188">
        <v>-355</v>
      </c>
      <c r="JC32" s="188">
        <v>-60</v>
      </c>
      <c r="JD32" s="188">
        <v>11</v>
      </c>
      <c r="JF32" s="188">
        <v>6849</v>
      </c>
      <c r="JG32" s="188">
        <v>0</v>
      </c>
      <c r="JH32" s="188">
        <v>7863</v>
      </c>
      <c r="JI32" s="188">
        <v>4189</v>
      </c>
      <c r="JJ32" s="188">
        <v>934</v>
      </c>
      <c r="JK32" s="188">
        <v>2452</v>
      </c>
      <c r="JL32" s="188">
        <v>3568</v>
      </c>
      <c r="JM32" s="188">
        <v>-107</v>
      </c>
      <c r="JN32" s="188">
        <v>-125</v>
      </c>
      <c r="JO32" s="188">
        <v>678</v>
      </c>
      <c r="JQ32" s="188">
        <v>7095</v>
      </c>
      <c r="JR32" s="188">
        <v>0</v>
      </c>
      <c r="JS32" s="188">
        <v>6145</v>
      </c>
      <c r="JT32" s="188">
        <v>1252</v>
      </c>
      <c r="JU32" s="188">
        <v>-1102</v>
      </c>
      <c r="JV32" s="188">
        <v>8784</v>
      </c>
      <c r="JW32" s="188">
        <v>3732</v>
      </c>
      <c r="JX32" s="188">
        <v>-931</v>
      </c>
      <c r="JY32" s="188">
        <v>-60</v>
      </c>
      <c r="JZ32" s="188">
        <v>69</v>
      </c>
      <c r="KB32" s="188">
        <v>6082</v>
      </c>
      <c r="KC32" s="188">
        <v>0</v>
      </c>
      <c r="KD32" s="188">
        <v>2941</v>
      </c>
      <c r="KE32" s="188">
        <v>1681</v>
      </c>
      <c r="KF32" s="188">
        <v>1183</v>
      </c>
      <c r="KG32" s="188">
        <v>8453</v>
      </c>
      <c r="KH32" s="188">
        <v>4874</v>
      </c>
      <c r="KI32" s="188">
        <v>-1215</v>
      </c>
      <c r="KJ32" s="188">
        <v>-60</v>
      </c>
      <c r="KK32" s="188">
        <v>15</v>
      </c>
      <c r="KM32" s="188">
        <v>6070</v>
      </c>
      <c r="KN32" s="188">
        <v>0</v>
      </c>
      <c r="KO32" s="188">
        <v>3429</v>
      </c>
      <c r="KP32" s="188">
        <v>2134</v>
      </c>
      <c r="KQ32" s="188">
        <v>1074</v>
      </c>
      <c r="KR32" s="188">
        <v>7915</v>
      </c>
      <c r="KS32" s="188">
        <v>5247</v>
      </c>
      <c r="KT32" s="188">
        <v>-1621</v>
      </c>
      <c r="KU32" s="188">
        <v>0</v>
      </c>
      <c r="KV32" s="188">
        <v>0</v>
      </c>
      <c r="KX32" s="188">
        <v>6962</v>
      </c>
      <c r="KY32" s="188">
        <v>0</v>
      </c>
      <c r="KZ32" s="188">
        <v>5882</v>
      </c>
      <c r="LA32" s="188">
        <v>2050</v>
      </c>
      <c r="LB32" s="188">
        <v>267</v>
      </c>
      <c r="LC32" s="188">
        <v>5808</v>
      </c>
      <c r="LD32" s="188">
        <v>5319</v>
      </c>
      <c r="LE32" s="188">
        <v>-1962</v>
      </c>
      <c r="LF32" s="188">
        <v>0</v>
      </c>
      <c r="LG32" s="188">
        <v>0</v>
      </c>
      <c r="LI32" s="188">
        <v>5052</v>
      </c>
      <c r="LJ32" s="188">
        <v>0</v>
      </c>
      <c r="LK32" s="188">
        <v>4077</v>
      </c>
      <c r="LL32" s="188">
        <v>1592</v>
      </c>
      <c r="LM32" s="188">
        <v>-1257</v>
      </c>
      <c r="LN32" s="188">
        <v>11138</v>
      </c>
      <c r="LO32" s="188">
        <v>4463</v>
      </c>
      <c r="LP32" s="188">
        <v>-1020</v>
      </c>
      <c r="LQ32" s="188">
        <v>-59</v>
      </c>
      <c r="LR32" s="188">
        <v>17</v>
      </c>
      <c r="LT32" s="188">
        <v>6082</v>
      </c>
      <c r="LU32" s="188">
        <v>0</v>
      </c>
      <c r="LV32" s="188">
        <v>1268</v>
      </c>
      <c r="LW32" s="188">
        <v>1574</v>
      </c>
      <c r="LX32" s="188">
        <v>2557</v>
      </c>
      <c r="LY32" s="188">
        <v>9224</v>
      </c>
      <c r="LZ32" s="188">
        <v>4681</v>
      </c>
      <c r="MA32" s="188">
        <v>-1111</v>
      </c>
      <c r="MB32" s="188">
        <v>-60</v>
      </c>
      <c r="MC32" s="188">
        <v>12</v>
      </c>
    </row>
    <row r="33" spans="2:341">
      <c r="B33" s="208">
        <f t="shared" si="0"/>
        <v>6323.6333333333332</v>
      </c>
      <c r="C33" s="208">
        <f t="shared" si="1"/>
        <v>0</v>
      </c>
      <c r="D33" s="208">
        <f t="shared" si="2"/>
        <v>5083.8999999999996</v>
      </c>
      <c r="E33" s="208">
        <f t="shared" si="3"/>
        <v>1875.4333333333334</v>
      </c>
      <c r="F33" s="208">
        <f t="shared" si="4"/>
        <v>442</v>
      </c>
      <c r="G33" s="208">
        <f t="shared" si="5"/>
        <v>6747.3</v>
      </c>
      <c r="H33" s="208">
        <f t="shared" si="6"/>
        <v>4233.0666666666666</v>
      </c>
      <c r="I33" s="208">
        <f t="shared" si="7"/>
        <v>-798.66666666666663</v>
      </c>
      <c r="J33" s="208">
        <f t="shared" si="8"/>
        <v>-48.533333333333331</v>
      </c>
      <c r="K33" s="208">
        <f t="shared" si="9"/>
        <v>84.9</v>
      </c>
      <c r="M33" s="188">
        <v>5999</v>
      </c>
      <c r="N33" s="188">
        <v>0</v>
      </c>
      <c r="O33" s="188">
        <v>8744</v>
      </c>
      <c r="P33" s="188">
        <v>2035</v>
      </c>
      <c r="Q33" s="188">
        <v>520</v>
      </c>
      <c r="R33" s="188">
        <v>4942</v>
      </c>
      <c r="S33" s="188">
        <v>3406</v>
      </c>
      <c r="T33" s="188">
        <v>-988</v>
      </c>
      <c r="U33" s="188">
        <v>-60</v>
      </c>
      <c r="V33" s="188">
        <v>1190</v>
      </c>
      <c r="X33" s="188">
        <v>5055</v>
      </c>
      <c r="Y33" s="188">
        <v>0</v>
      </c>
      <c r="Z33" s="188">
        <v>4142</v>
      </c>
      <c r="AA33" s="188">
        <v>1462</v>
      </c>
      <c r="AB33" s="188">
        <v>-1112</v>
      </c>
      <c r="AC33" s="188">
        <v>8585</v>
      </c>
      <c r="AD33" s="188">
        <v>4207</v>
      </c>
      <c r="AE33" s="188">
        <v>-62</v>
      </c>
      <c r="AF33" s="188">
        <v>-80</v>
      </c>
      <c r="AG33" s="188">
        <v>34</v>
      </c>
      <c r="AI33" s="188">
        <v>6458</v>
      </c>
      <c r="AJ33" s="188">
        <v>0</v>
      </c>
      <c r="AK33" s="188">
        <v>930</v>
      </c>
      <c r="AL33" s="188">
        <v>1202</v>
      </c>
      <c r="AM33" s="188">
        <v>1433</v>
      </c>
      <c r="AN33" s="188">
        <v>8033</v>
      </c>
      <c r="AO33" s="188">
        <v>4478</v>
      </c>
      <c r="AP33" s="188">
        <v>-210</v>
      </c>
      <c r="AQ33" s="188">
        <v>-60</v>
      </c>
      <c r="AR33" s="188">
        <v>21</v>
      </c>
      <c r="AT33" s="188">
        <v>4071</v>
      </c>
      <c r="AU33" s="188">
        <v>0</v>
      </c>
      <c r="AV33" s="188">
        <v>8012</v>
      </c>
      <c r="AW33" s="188">
        <v>2901</v>
      </c>
      <c r="AX33" s="188">
        <v>-148</v>
      </c>
      <c r="AY33" s="188">
        <v>5383</v>
      </c>
      <c r="AZ33" s="188">
        <v>4457</v>
      </c>
      <c r="BA33" s="188">
        <v>-1031</v>
      </c>
      <c r="BB33" s="188">
        <v>-60</v>
      </c>
      <c r="BC33" s="188">
        <v>13</v>
      </c>
      <c r="BE33" s="188">
        <v>7101</v>
      </c>
      <c r="BF33" s="188">
        <v>0</v>
      </c>
      <c r="BG33" s="188">
        <v>8775</v>
      </c>
      <c r="BH33" s="188">
        <v>3129</v>
      </c>
      <c r="BI33" s="188">
        <v>281</v>
      </c>
      <c r="BJ33" s="188">
        <v>1691</v>
      </c>
      <c r="BK33" s="188">
        <v>3613</v>
      </c>
      <c r="BL33" s="188">
        <v>-891</v>
      </c>
      <c r="BM33" s="188">
        <v>-60</v>
      </c>
      <c r="BN33" s="188">
        <v>35</v>
      </c>
      <c r="BP33" s="188">
        <v>6071</v>
      </c>
      <c r="BQ33" s="188">
        <v>0</v>
      </c>
      <c r="BR33" s="188">
        <v>6713</v>
      </c>
      <c r="BS33" s="188">
        <v>3381</v>
      </c>
      <c r="BT33" s="188">
        <v>-382</v>
      </c>
      <c r="BU33" s="188">
        <v>3004</v>
      </c>
      <c r="BV33" s="188">
        <v>4900</v>
      </c>
      <c r="BW33" s="188">
        <v>-1132</v>
      </c>
      <c r="BX33" s="188">
        <v>0</v>
      </c>
      <c r="BY33" s="188">
        <v>0</v>
      </c>
      <c r="CA33" s="188">
        <v>7111</v>
      </c>
      <c r="CB33" s="188">
        <v>0</v>
      </c>
      <c r="CC33" s="188">
        <v>8138</v>
      </c>
      <c r="CD33" s="188">
        <v>2061</v>
      </c>
      <c r="CE33" s="188">
        <v>-59</v>
      </c>
      <c r="CF33" s="188">
        <v>3287</v>
      </c>
      <c r="CG33" s="188">
        <v>3648</v>
      </c>
      <c r="CH33" s="188">
        <v>-353</v>
      </c>
      <c r="CI33" s="188">
        <v>-60</v>
      </c>
      <c r="CJ33" s="188">
        <v>42</v>
      </c>
      <c r="CL33" s="188">
        <v>7111</v>
      </c>
      <c r="CM33" s="188">
        <v>0</v>
      </c>
      <c r="CN33" s="188">
        <v>8138</v>
      </c>
      <c r="CO33" s="188">
        <v>2061</v>
      </c>
      <c r="CP33" s="188">
        <v>-59</v>
      </c>
      <c r="CQ33" s="188">
        <v>3287</v>
      </c>
      <c r="CR33" s="188">
        <v>3648</v>
      </c>
      <c r="CS33" s="188">
        <v>-353</v>
      </c>
      <c r="CT33" s="188">
        <v>-60</v>
      </c>
      <c r="CU33" s="188">
        <v>42</v>
      </c>
      <c r="CV33" s="190"/>
      <c r="CW33" s="188">
        <v>6068</v>
      </c>
      <c r="CX33" s="188">
        <v>0</v>
      </c>
      <c r="CY33" s="188">
        <v>5372</v>
      </c>
      <c r="CZ33" s="188">
        <v>1849</v>
      </c>
      <c r="DA33" s="188">
        <v>-1675</v>
      </c>
      <c r="DB33" s="188">
        <v>8864</v>
      </c>
      <c r="DC33" s="188">
        <v>5053</v>
      </c>
      <c r="DD33" s="188">
        <v>-1811</v>
      </c>
      <c r="DE33" s="188">
        <v>0</v>
      </c>
      <c r="DF33" s="188">
        <v>0</v>
      </c>
      <c r="DH33" s="188">
        <v>6972</v>
      </c>
      <c r="DI33" s="188">
        <v>0</v>
      </c>
      <c r="DJ33" s="188">
        <v>7214</v>
      </c>
      <c r="DK33" s="188">
        <v>1866</v>
      </c>
      <c r="DL33" s="188">
        <v>1902</v>
      </c>
      <c r="DM33" s="188">
        <v>4870</v>
      </c>
      <c r="DN33" s="188">
        <v>3605</v>
      </c>
      <c r="DO33" s="188">
        <v>-1290</v>
      </c>
      <c r="DP33" s="188">
        <v>-60</v>
      </c>
      <c r="DQ33" s="188">
        <v>38</v>
      </c>
      <c r="DS33" s="188">
        <v>6995</v>
      </c>
      <c r="DT33" s="188">
        <v>0</v>
      </c>
      <c r="DU33" s="188">
        <v>6965</v>
      </c>
      <c r="DV33" s="188">
        <v>2150</v>
      </c>
      <c r="DW33" s="188">
        <v>-155</v>
      </c>
      <c r="DX33" s="188">
        <v>5143</v>
      </c>
      <c r="DY33" s="188">
        <v>4750</v>
      </c>
      <c r="DZ33" s="188">
        <v>-1445</v>
      </c>
      <c r="EA33" s="188">
        <v>-60</v>
      </c>
      <c r="EB33" s="188">
        <v>0</v>
      </c>
      <c r="ED33" s="188">
        <v>5928</v>
      </c>
      <c r="EE33" s="188">
        <v>0</v>
      </c>
      <c r="EF33" s="188">
        <v>4924</v>
      </c>
      <c r="EG33" s="188">
        <v>1835</v>
      </c>
      <c r="EH33" s="188">
        <v>336</v>
      </c>
      <c r="EI33" s="188">
        <v>7168</v>
      </c>
      <c r="EJ33" s="188">
        <v>3361</v>
      </c>
      <c r="EK33" s="188">
        <v>-15</v>
      </c>
      <c r="EL33" s="188">
        <v>-60</v>
      </c>
      <c r="EM33" s="188">
        <v>22</v>
      </c>
      <c r="EO33" s="188">
        <v>7108</v>
      </c>
      <c r="EP33" s="188">
        <v>0</v>
      </c>
      <c r="EQ33" s="188">
        <v>1129</v>
      </c>
      <c r="ER33" s="188">
        <v>1063</v>
      </c>
      <c r="ES33" s="188">
        <v>5580</v>
      </c>
      <c r="ET33" s="188">
        <v>8101</v>
      </c>
      <c r="EU33" s="188">
        <v>4086</v>
      </c>
      <c r="EV33" s="188">
        <v>-2902</v>
      </c>
      <c r="EW33" s="188">
        <v>-60</v>
      </c>
      <c r="EX33" s="188">
        <v>23</v>
      </c>
      <c r="EZ33" s="188">
        <v>7071</v>
      </c>
      <c r="FA33" s="188">
        <v>0</v>
      </c>
      <c r="FB33" s="188">
        <v>2433</v>
      </c>
      <c r="FC33" s="188">
        <v>1213</v>
      </c>
      <c r="FD33" s="188">
        <v>-208</v>
      </c>
      <c r="FE33" s="188">
        <v>9830</v>
      </c>
      <c r="FF33" s="188">
        <v>5425</v>
      </c>
      <c r="FG33" s="188">
        <v>-1955</v>
      </c>
      <c r="FH33" s="188">
        <v>0</v>
      </c>
      <c r="FI33" s="188">
        <v>0</v>
      </c>
      <c r="FK33" s="188">
        <v>6998</v>
      </c>
      <c r="FL33" s="188">
        <v>0</v>
      </c>
      <c r="FM33" s="188">
        <v>6699</v>
      </c>
      <c r="FN33" s="188">
        <v>1885</v>
      </c>
      <c r="FO33" s="188">
        <v>2148</v>
      </c>
      <c r="FP33" s="188">
        <v>4543</v>
      </c>
      <c r="FQ33" s="188">
        <v>3588</v>
      </c>
      <c r="FR33" s="188">
        <v>-1608</v>
      </c>
      <c r="FS33" s="188">
        <v>-60</v>
      </c>
      <c r="FT33" s="188">
        <v>69</v>
      </c>
      <c r="FV33" s="188">
        <v>6066</v>
      </c>
      <c r="FW33" s="188">
        <v>0</v>
      </c>
      <c r="FX33" s="188">
        <v>3620</v>
      </c>
      <c r="FY33" s="188">
        <v>1732</v>
      </c>
      <c r="FZ33" s="188">
        <v>-1296</v>
      </c>
      <c r="GA33" s="188">
        <v>9615</v>
      </c>
      <c r="GB33" s="188">
        <v>4923</v>
      </c>
      <c r="GC33" s="188">
        <v>-2542</v>
      </c>
      <c r="GD33" s="188">
        <v>0</v>
      </c>
      <c r="GE33" s="188">
        <v>0</v>
      </c>
      <c r="GG33" s="188">
        <v>7102</v>
      </c>
      <c r="GH33" s="188">
        <v>0</v>
      </c>
      <c r="GI33" s="188">
        <v>4719</v>
      </c>
      <c r="GJ33" s="188">
        <v>1247</v>
      </c>
      <c r="GK33" s="188">
        <v>-1837</v>
      </c>
      <c r="GL33" s="188">
        <v>8764</v>
      </c>
      <c r="GM33" s="188">
        <v>3616</v>
      </c>
      <c r="GN33" s="188">
        <v>243</v>
      </c>
      <c r="GO33" s="188">
        <v>-60</v>
      </c>
      <c r="GP33" s="188">
        <v>58</v>
      </c>
      <c r="GR33" s="188">
        <v>5913</v>
      </c>
      <c r="GS33" s="188">
        <v>0</v>
      </c>
      <c r="GT33" s="188">
        <v>4940</v>
      </c>
      <c r="GU33" s="188">
        <v>1403</v>
      </c>
      <c r="GV33" s="188">
        <v>-467</v>
      </c>
      <c r="GW33" s="188">
        <v>8438</v>
      </c>
      <c r="GX33" s="188">
        <v>3416</v>
      </c>
      <c r="GY33" s="188">
        <v>-710</v>
      </c>
      <c r="GZ33" s="188">
        <v>-49</v>
      </c>
      <c r="HA33" s="188">
        <v>23</v>
      </c>
      <c r="HC33" s="188">
        <v>6047</v>
      </c>
      <c r="HD33" s="188">
        <v>0</v>
      </c>
      <c r="HE33" s="188">
        <v>2799</v>
      </c>
      <c r="HF33" s="188">
        <v>1605</v>
      </c>
      <c r="HG33" s="188">
        <v>3675</v>
      </c>
      <c r="HH33" s="188">
        <v>4257</v>
      </c>
      <c r="HI33" s="188">
        <v>3500</v>
      </c>
      <c r="HJ33" s="188">
        <v>2534</v>
      </c>
      <c r="HK33" s="188">
        <v>-60</v>
      </c>
      <c r="HL33" s="188">
        <v>35</v>
      </c>
      <c r="HN33" s="188">
        <v>6049</v>
      </c>
      <c r="HO33" s="188">
        <v>0</v>
      </c>
      <c r="HP33" s="188">
        <v>2325</v>
      </c>
      <c r="HQ33" s="188">
        <v>633</v>
      </c>
      <c r="HR33" s="188">
        <v>-1817</v>
      </c>
      <c r="HS33" s="188">
        <v>13384</v>
      </c>
      <c r="HT33" s="188">
        <v>5192</v>
      </c>
      <c r="HU33" s="188">
        <v>-1658</v>
      </c>
      <c r="HV33" s="188">
        <v>0</v>
      </c>
      <c r="HW33" s="188">
        <v>0</v>
      </c>
      <c r="HY33" s="188">
        <v>6031</v>
      </c>
      <c r="HZ33" s="188">
        <v>0</v>
      </c>
      <c r="IA33" s="188">
        <v>3560</v>
      </c>
      <c r="IB33" s="188">
        <v>1525</v>
      </c>
      <c r="IC33" s="188">
        <v>3477</v>
      </c>
      <c r="ID33" s="188">
        <v>3998</v>
      </c>
      <c r="IE33" s="188">
        <v>3570</v>
      </c>
      <c r="IF33" s="188">
        <v>2431</v>
      </c>
      <c r="IG33" s="188">
        <v>-60</v>
      </c>
      <c r="IH33" s="188">
        <v>23</v>
      </c>
      <c r="IJ33" s="188">
        <v>6095</v>
      </c>
      <c r="IK33" s="188">
        <v>0</v>
      </c>
      <c r="IL33" s="188">
        <v>6274</v>
      </c>
      <c r="IM33" s="188">
        <v>2015</v>
      </c>
      <c r="IN33" s="188">
        <v>-1025</v>
      </c>
      <c r="IO33" s="188">
        <v>6995</v>
      </c>
      <c r="IP33" s="188">
        <v>3712</v>
      </c>
      <c r="IQ33" s="188">
        <v>549</v>
      </c>
      <c r="IR33" s="188">
        <v>-60</v>
      </c>
      <c r="IS33" s="188">
        <v>80</v>
      </c>
      <c r="IU33" s="188">
        <v>6080</v>
      </c>
      <c r="IV33" s="188">
        <v>0</v>
      </c>
      <c r="IW33" s="188">
        <v>4237</v>
      </c>
      <c r="IX33" s="188">
        <v>1562</v>
      </c>
      <c r="IY33" s="188">
        <v>401</v>
      </c>
      <c r="IZ33" s="188">
        <v>6983</v>
      </c>
      <c r="JA33" s="188">
        <v>4954</v>
      </c>
      <c r="JB33" s="188">
        <v>-287</v>
      </c>
      <c r="JC33" s="188">
        <v>-60</v>
      </c>
      <c r="JD33" s="188">
        <v>11</v>
      </c>
      <c r="JF33" s="188">
        <v>6856</v>
      </c>
      <c r="JG33" s="188">
        <v>0</v>
      </c>
      <c r="JH33" s="188">
        <v>7909</v>
      </c>
      <c r="JI33" s="188">
        <v>4254</v>
      </c>
      <c r="JJ33" s="188">
        <v>992</v>
      </c>
      <c r="JK33" s="188">
        <v>2425</v>
      </c>
      <c r="JL33" s="188">
        <v>3568</v>
      </c>
      <c r="JM33" s="188">
        <v>-272</v>
      </c>
      <c r="JN33" s="188">
        <v>-126</v>
      </c>
      <c r="JO33" s="188">
        <v>676</v>
      </c>
      <c r="JQ33" s="188">
        <v>7097</v>
      </c>
      <c r="JR33" s="188">
        <v>0</v>
      </c>
      <c r="JS33" s="188">
        <v>6227</v>
      </c>
      <c r="JT33" s="188">
        <v>1295</v>
      </c>
      <c r="JU33" s="188">
        <v>-1070</v>
      </c>
      <c r="JV33" s="188">
        <v>8721</v>
      </c>
      <c r="JW33" s="188">
        <v>3732</v>
      </c>
      <c r="JX33" s="188">
        <v>-1042</v>
      </c>
      <c r="JY33" s="188">
        <v>-61</v>
      </c>
      <c r="JZ33" s="188">
        <v>69</v>
      </c>
      <c r="KB33" s="188">
        <v>6083</v>
      </c>
      <c r="KC33" s="188">
        <v>0</v>
      </c>
      <c r="KD33" s="188">
        <v>2815</v>
      </c>
      <c r="KE33" s="188">
        <v>1641</v>
      </c>
      <c r="KF33" s="188">
        <v>1202</v>
      </c>
      <c r="KG33" s="188">
        <v>8480</v>
      </c>
      <c r="KH33" s="188">
        <v>4874</v>
      </c>
      <c r="KI33" s="188">
        <v>-1410</v>
      </c>
      <c r="KJ33" s="188">
        <v>-60</v>
      </c>
      <c r="KK33" s="188">
        <v>15</v>
      </c>
      <c r="KM33" s="188">
        <v>6068</v>
      </c>
      <c r="KN33" s="188">
        <v>0</v>
      </c>
      <c r="KO33" s="188">
        <v>3453</v>
      </c>
      <c r="KP33" s="188">
        <v>2209</v>
      </c>
      <c r="KQ33" s="188">
        <v>966</v>
      </c>
      <c r="KR33" s="188">
        <v>7872</v>
      </c>
      <c r="KS33" s="188">
        <v>5247</v>
      </c>
      <c r="KT33" s="188">
        <v>-1597</v>
      </c>
      <c r="KU33" s="188">
        <v>0</v>
      </c>
      <c r="KV33" s="188">
        <v>0</v>
      </c>
      <c r="KX33" s="188">
        <v>6968</v>
      </c>
      <c r="KY33" s="188">
        <v>0</v>
      </c>
      <c r="KZ33" s="188">
        <v>5909</v>
      </c>
      <c r="LA33" s="188">
        <v>1871</v>
      </c>
      <c r="LB33" s="188">
        <v>352</v>
      </c>
      <c r="LC33" s="188">
        <v>5818</v>
      </c>
      <c r="LD33" s="188">
        <v>5319</v>
      </c>
      <c r="LE33" s="188">
        <v>-2225</v>
      </c>
      <c r="LF33" s="188">
        <v>0</v>
      </c>
      <c r="LG33" s="188">
        <v>0</v>
      </c>
      <c r="LI33" s="188">
        <v>5051</v>
      </c>
      <c r="LJ33" s="188">
        <v>0</v>
      </c>
      <c r="LK33" s="188">
        <v>4045</v>
      </c>
      <c r="LL33" s="188">
        <v>1581</v>
      </c>
      <c r="LM33" s="188">
        <v>-1406</v>
      </c>
      <c r="LN33" s="188">
        <v>11170</v>
      </c>
      <c r="LO33" s="188">
        <v>4463</v>
      </c>
      <c r="LP33" s="188">
        <v>-912</v>
      </c>
      <c r="LQ33" s="188">
        <v>-60</v>
      </c>
      <c r="LR33" s="188">
        <v>16</v>
      </c>
      <c r="LT33" s="188">
        <v>6086</v>
      </c>
      <c r="LU33" s="188">
        <v>0</v>
      </c>
      <c r="LV33" s="188">
        <v>1357</v>
      </c>
      <c r="LW33" s="188">
        <v>1597</v>
      </c>
      <c r="LX33" s="188">
        <v>2711</v>
      </c>
      <c r="LY33" s="188">
        <v>8768</v>
      </c>
      <c r="LZ33" s="188">
        <v>4681</v>
      </c>
      <c r="MA33" s="188">
        <v>-1016</v>
      </c>
      <c r="MB33" s="188">
        <v>-60</v>
      </c>
      <c r="MC33" s="188">
        <v>12</v>
      </c>
    </row>
    <row r="34" spans="2:341">
      <c r="B34" s="208">
        <f t="shared" si="0"/>
        <v>6323.6333333333332</v>
      </c>
      <c r="C34" s="208">
        <f t="shared" si="1"/>
        <v>0</v>
      </c>
      <c r="D34" s="208">
        <f t="shared" si="2"/>
        <v>5090.333333333333</v>
      </c>
      <c r="E34" s="208">
        <f t="shared" si="3"/>
        <v>1901.5</v>
      </c>
      <c r="F34" s="208">
        <f t="shared" si="4"/>
        <v>473.9</v>
      </c>
      <c r="G34" s="208">
        <f t="shared" si="5"/>
        <v>6731.5333333333338</v>
      </c>
      <c r="H34" s="208">
        <f t="shared" si="6"/>
        <v>4233.0333333333338</v>
      </c>
      <c r="I34" s="208">
        <f t="shared" si="7"/>
        <v>-734.9</v>
      </c>
      <c r="J34" s="208">
        <f t="shared" si="8"/>
        <v>-48.533333333333331</v>
      </c>
      <c r="K34" s="208">
        <f t="shared" si="9"/>
        <v>84.333333333333329</v>
      </c>
      <c r="M34" s="188">
        <v>6006</v>
      </c>
      <c r="N34" s="188">
        <v>0</v>
      </c>
      <c r="O34" s="188">
        <v>8747</v>
      </c>
      <c r="P34" s="188">
        <v>2104</v>
      </c>
      <c r="Q34" s="188">
        <v>601</v>
      </c>
      <c r="R34" s="188">
        <v>4910</v>
      </c>
      <c r="S34" s="188">
        <v>3406</v>
      </c>
      <c r="T34" s="188">
        <v>-840</v>
      </c>
      <c r="U34" s="188">
        <v>-60</v>
      </c>
      <c r="V34" s="188">
        <v>1175</v>
      </c>
      <c r="X34" s="188">
        <v>5060</v>
      </c>
      <c r="Y34" s="188">
        <v>0</v>
      </c>
      <c r="Z34" s="188">
        <v>4097</v>
      </c>
      <c r="AA34" s="188">
        <v>1443</v>
      </c>
      <c r="AB34" s="188">
        <v>-1133</v>
      </c>
      <c r="AC34" s="188">
        <v>8694</v>
      </c>
      <c r="AD34" s="188">
        <v>4207</v>
      </c>
      <c r="AE34" s="188">
        <v>-45</v>
      </c>
      <c r="AF34" s="188">
        <v>-80</v>
      </c>
      <c r="AG34" s="188">
        <v>34</v>
      </c>
      <c r="AI34" s="188">
        <v>6464</v>
      </c>
      <c r="AJ34" s="188">
        <v>0</v>
      </c>
      <c r="AK34" s="188">
        <v>946</v>
      </c>
      <c r="AL34" s="188">
        <v>1233</v>
      </c>
      <c r="AM34" s="188">
        <v>1327</v>
      </c>
      <c r="AN34" s="188">
        <v>8030</v>
      </c>
      <c r="AO34" s="188">
        <v>4478</v>
      </c>
      <c r="AP34" s="188">
        <v>-245</v>
      </c>
      <c r="AQ34" s="188">
        <v>-60</v>
      </c>
      <c r="AR34" s="188">
        <v>21</v>
      </c>
      <c r="AT34" s="188">
        <v>4066</v>
      </c>
      <c r="AU34" s="188">
        <v>0</v>
      </c>
      <c r="AV34" s="188">
        <v>8068</v>
      </c>
      <c r="AW34" s="188">
        <v>2989</v>
      </c>
      <c r="AX34" s="188">
        <v>-137</v>
      </c>
      <c r="AY34" s="188">
        <v>5418</v>
      </c>
      <c r="AZ34" s="188">
        <v>4457</v>
      </c>
      <c r="BA34" s="188">
        <v>-1017</v>
      </c>
      <c r="BB34" s="188">
        <v>-60</v>
      </c>
      <c r="BC34" s="188">
        <v>13</v>
      </c>
      <c r="BE34" s="188">
        <v>7102</v>
      </c>
      <c r="BF34" s="188">
        <v>0</v>
      </c>
      <c r="BG34" s="188">
        <v>8761</v>
      </c>
      <c r="BH34" s="188">
        <v>3165</v>
      </c>
      <c r="BI34" s="188">
        <v>323</v>
      </c>
      <c r="BJ34" s="188">
        <v>1740</v>
      </c>
      <c r="BK34" s="188">
        <v>3613</v>
      </c>
      <c r="BL34" s="188">
        <v>-818</v>
      </c>
      <c r="BM34" s="188">
        <v>-60</v>
      </c>
      <c r="BN34" s="188">
        <v>36</v>
      </c>
      <c r="BP34" s="188">
        <v>6070</v>
      </c>
      <c r="BQ34" s="188">
        <v>0</v>
      </c>
      <c r="BR34" s="188">
        <v>6687</v>
      </c>
      <c r="BS34" s="188">
        <v>3335</v>
      </c>
      <c r="BT34" s="188">
        <v>-500</v>
      </c>
      <c r="BU34" s="188">
        <v>3030</v>
      </c>
      <c r="BV34" s="188">
        <v>4900</v>
      </c>
      <c r="BW34" s="188">
        <v>-1128</v>
      </c>
      <c r="BX34" s="188">
        <v>0</v>
      </c>
      <c r="BY34" s="188">
        <v>0</v>
      </c>
      <c r="CA34" s="188">
        <v>7112</v>
      </c>
      <c r="CB34" s="188">
        <v>0</v>
      </c>
      <c r="CC34" s="188">
        <v>8041</v>
      </c>
      <c r="CD34" s="188">
        <v>2034</v>
      </c>
      <c r="CE34" s="188">
        <v>-54</v>
      </c>
      <c r="CF34" s="188">
        <v>3301</v>
      </c>
      <c r="CG34" s="188">
        <v>3648</v>
      </c>
      <c r="CH34" s="188">
        <v>-93</v>
      </c>
      <c r="CI34" s="188">
        <v>-60</v>
      </c>
      <c r="CJ34" s="188">
        <v>38</v>
      </c>
      <c r="CL34" s="188">
        <v>7112</v>
      </c>
      <c r="CM34" s="188">
        <v>0</v>
      </c>
      <c r="CN34" s="188">
        <v>8041</v>
      </c>
      <c r="CO34" s="188">
        <v>2034</v>
      </c>
      <c r="CP34" s="188">
        <v>-54</v>
      </c>
      <c r="CQ34" s="188">
        <v>3301</v>
      </c>
      <c r="CR34" s="188">
        <v>3648</v>
      </c>
      <c r="CS34" s="188">
        <v>-93</v>
      </c>
      <c r="CT34" s="188">
        <v>-60</v>
      </c>
      <c r="CU34" s="188">
        <v>38</v>
      </c>
      <c r="CV34" s="190"/>
      <c r="CW34" s="188">
        <v>6064</v>
      </c>
      <c r="CX34" s="188">
        <v>0</v>
      </c>
      <c r="CY34" s="188">
        <v>5398</v>
      </c>
      <c r="CZ34" s="188">
        <v>2020</v>
      </c>
      <c r="DA34" s="188">
        <v>-1534</v>
      </c>
      <c r="DB34" s="188">
        <v>8761</v>
      </c>
      <c r="DC34" s="188">
        <v>5054</v>
      </c>
      <c r="DD34" s="188">
        <v>-1673</v>
      </c>
      <c r="DE34" s="188">
        <v>0</v>
      </c>
      <c r="DF34" s="188">
        <v>0</v>
      </c>
      <c r="DH34" s="188">
        <v>6976</v>
      </c>
      <c r="DI34" s="188">
        <v>0</v>
      </c>
      <c r="DJ34" s="188">
        <v>7313</v>
      </c>
      <c r="DK34" s="188">
        <v>1868</v>
      </c>
      <c r="DL34" s="188">
        <v>1906</v>
      </c>
      <c r="DM34" s="188">
        <v>4807</v>
      </c>
      <c r="DN34" s="188">
        <v>3605</v>
      </c>
      <c r="DO34" s="188">
        <v>-1266</v>
      </c>
      <c r="DP34" s="188">
        <v>-60</v>
      </c>
      <c r="DQ34" s="188">
        <v>38</v>
      </c>
      <c r="DS34" s="188">
        <v>6997</v>
      </c>
      <c r="DT34" s="188">
        <v>0</v>
      </c>
      <c r="DU34" s="188">
        <v>7041</v>
      </c>
      <c r="DV34" s="188">
        <v>2231</v>
      </c>
      <c r="DW34" s="188">
        <v>171</v>
      </c>
      <c r="DX34" s="188">
        <v>4985</v>
      </c>
      <c r="DY34" s="188">
        <v>4750</v>
      </c>
      <c r="DZ34" s="188">
        <v>-1659</v>
      </c>
      <c r="EA34" s="188">
        <v>-60</v>
      </c>
      <c r="EB34" s="188">
        <v>0</v>
      </c>
      <c r="ED34" s="188">
        <v>5924</v>
      </c>
      <c r="EE34" s="188">
        <v>0</v>
      </c>
      <c r="EF34" s="188">
        <v>4897</v>
      </c>
      <c r="EG34" s="188">
        <v>1823</v>
      </c>
      <c r="EH34" s="188">
        <v>316</v>
      </c>
      <c r="EI34" s="188">
        <v>7114</v>
      </c>
      <c r="EJ34" s="188">
        <v>3361</v>
      </c>
      <c r="EK34" s="188">
        <v>-61</v>
      </c>
      <c r="EL34" s="188">
        <v>-60</v>
      </c>
      <c r="EM34" s="188">
        <v>22</v>
      </c>
      <c r="EO34" s="188">
        <v>7104</v>
      </c>
      <c r="EP34" s="188">
        <v>0</v>
      </c>
      <c r="EQ34" s="188">
        <v>1133</v>
      </c>
      <c r="ER34" s="188">
        <v>1089</v>
      </c>
      <c r="ES34" s="188">
        <v>5736</v>
      </c>
      <c r="ET34" s="188">
        <v>8052</v>
      </c>
      <c r="EU34" s="188">
        <v>4086</v>
      </c>
      <c r="EV34" s="188">
        <v>-2875</v>
      </c>
      <c r="EW34" s="188">
        <v>-60</v>
      </c>
      <c r="EX34" s="188">
        <v>23</v>
      </c>
      <c r="EZ34" s="188">
        <v>7071</v>
      </c>
      <c r="FA34" s="188">
        <v>0</v>
      </c>
      <c r="FB34" s="188">
        <v>2414</v>
      </c>
      <c r="FC34" s="188">
        <v>1258</v>
      </c>
      <c r="FD34" s="188">
        <v>-70</v>
      </c>
      <c r="FE34" s="188">
        <v>9887</v>
      </c>
      <c r="FF34" s="188">
        <v>5423</v>
      </c>
      <c r="FG34" s="188">
        <v>-1662</v>
      </c>
      <c r="FH34" s="188">
        <v>0</v>
      </c>
      <c r="FI34" s="188">
        <v>0</v>
      </c>
      <c r="FK34" s="188">
        <v>7004</v>
      </c>
      <c r="FL34" s="188">
        <v>0</v>
      </c>
      <c r="FM34" s="188">
        <v>6798</v>
      </c>
      <c r="FN34" s="188">
        <v>1986</v>
      </c>
      <c r="FO34" s="188">
        <v>2246</v>
      </c>
      <c r="FP34" s="188">
        <v>4655</v>
      </c>
      <c r="FQ34" s="188">
        <v>3588</v>
      </c>
      <c r="FR34" s="188">
        <v>-1662</v>
      </c>
      <c r="FS34" s="188">
        <v>-60</v>
      </c>
      <c r="FT34" s="188">
        <v>69</v>
      </c>
      <c r="FV34" s="188">
        <v>6070</v>
      </c>
      <c r="FW34" s="188">
        <v>0</v>
      </c>
      <c r="FX34" s="188">
        <v>3638</v>
      </c>
      <c r="FY34" s="188">
        <v>1846</v>
      </c>
      <c r="FZ34" s="188">
        <v>-1160</v>
      </c>
      <c r="GA34" s="188">
        <v>9578</v>
      </c>
      <c r="GB34" s="188">
        <v>4923</v>
      </c>
      <c r="GC34" s="188">
        <v>-2530</v>
      </c>
      <c r="GD34" s="188">
        <v>0</v>
      </c>
      <c r="GE34" s="188">
        <v>0</v>
      </c>
      <c r="GG34" s="188">
        <v>7097</v>
      </c>
      <c r="GH34" s="188">
        <v>0</v>
      </c>
      <c r="GI34" s="188">
        <v>4711</v>
      </c>
      <c r="GJ34" s="188">
        <v>1251</v>
      </c>
      <c r="GK34" s="188">
        <v>-1805</v>
      </c>
      <c r="GL34" s="188">
        <v>8851</v>
      </c>
      <c r="GM34" s="188">
        <v>3616</v>
      </c>
      <c r="GN34" s="188">
        <v>386</v>
      </c>
      <c r="GO34" s="188">
        <v>-60</v>
      </c>
      <c r="GP34" s="188">
        <v>59</v>
      </c>
      <c r="GR34" s="188">
        <v>5914</v>
      </c>
      <c r="GS34" s="188">
        <v>0</v>
      </c>
      <c r="GT34" s="188">
        <v>4954</v>
      </c>
      <c r="GU34" s="188">
        <v>1438</v>
      </c>
      <c r="GV34" s="188">
        <v>-412</v>
      </c>
      <c r="GW34" s="188">
        <v>8328</v>
      </c>
      <c r="GX34" s="188">
        <v>3416</v>
      </c>
      <c r="GY34" s="188">
        <v>-632</v>
      </c>
      <c r="GZ34" s="188">
        <v>-50</v>
      </c>
      <c r="HA34" s="188">
        <v>29</v>
      </c>
      <c r="HC34" s="188">
        <v>6044</v>
      </c>
      <c r="HD34" s="188">
        <v>0</v>
      </c>
      <c r="HE34" s="188">
        <v>2863</v>
      </c>
      <c r="HF34" s="188">
        <v>1584</v>
      </c>
      <c r="HG34" s="188">
        <v>3600</v>
      </c>
      <c r="HH34" s="188">
        <v>4219</v>
      </c>
      <c r="HI34" s="188">
        <v>3500</v>
      </c>
      <c r="HJ34" s="188">
        <v>2452</v>
      </c>
      <c r="HK34" s="188">
        <v>-60</v>
      </c>
      <c r="HL34" s="188">
        <v>34</v>
      </c>
      <c r="HN34" s="188">
        <v>6051</v>
      </c>
      <c r="HO34" s="188">
        <v>0</v>
      </c>
      <c r="HP34" s="188">
        <v>2322</v>
      </c>
      <c r="HQ34" s="188">
        <v>614</v>
      </c>
      <c r="HR34" s="188">
        <v>-1925</v>
      </c>
      <c r="HS34" s="188">
        <v>13420</v>
      </c>
      <c r="HT34" s="188">
        <v>5192</v>
      </c>
      <c r="HU34" s="188">
        <v>-1807</v>
      </c>
      <c r="HV34" s="188">
        <v>0</v>
      </c>
      <c r="HW34" s="188">
        <v>0</v>
      </c>
      <c r="HY34" s="188">
        <v>6022</v>
      </c>
      <c r="HZ34" s="188">
        <v>0</v>
      </c>
      <c r="IA34" s="188">
        <v>3584</v>
      </c>
      <c r="IB34" s="188">
        <v>1566</v>
      </c>
      <c r="IC34" s="188">
        <v>3500</v>
      </c>
      <c r="ID34" s="188">
        <v>3889</v>
      </c>
      <c r="IE34" s="188">
        <v>3570</v>
      </c>
      <c r="IF34" s="188">
        <v>2544</v>
      </c>
      <c r="IG34" s="188">
        <v>-60</v>
      </c>
      <c r="IH34" s="188">
        <v>26</v>
      </c>
      <c r="IJ34" s="188">
        <v>6098</v>
      </c>
      <c r="IK34" s="188">
        <v>0</v>
      </c>
      <c r="IL34" s="188">
        <v>6296</v>
      </c>
      <c r="IM34" s="188">
        <v>2072</v>
      </c>
      <c r="IN34" s="188">
        <v>-1189</v>
      </c>
      <c r="IO34" s="188">
        <v>7067</v>
      </c>
      <c r="IP34" s="188">
        <v>3712</v>
      </c>
      <c r="IQ34" s="188">
        <v>718</v>
      </c>
      <c r="IR34" s="188">
        <v>-60</v>
      </c>
      <c r="IS34" s="188">
        <v>80</v>
      </c>
      <c r="IU34" s="188">
        <v>6077</v>
      </c>
      <c r="IV34" s="188">
        <v>0</v>
      </c>
      <c r="IW34" s="188">
        <v>4298</v>
      </c>
      <c r="IX34" s="188">
        <v>1584</v>
      </c>
      <c r="IY34" s="188">
        <v>746</v>
      </c>
      <c r="IZ34" s="188">
        <v>6977</v>
      </c>
      <c r="JA34" s="188">
        <v>4954</v>
      </c>
      <c r="JB34" s="188">
        <v>-294</v>
      </c>
      <c r="JC34" s="188">
        <v>-60</v>
      </c>
      <c r="JD34" s="188">
        <v>11</v>
      </c>
      <c r="JF34" s="188">
        <v>6853</v>
      </c>
      <c r="JG34" s="188">
        <v>0</v>
      </c>
      <c r="JH34" s="188">
        <v>7941</v>
      </c>
      <c r="JI34" s="188">
        <v>4260</v>
      </c>
      <c r="JJ34" s="188">
        <v>965</v>
      </c>
      <c r="JK34" s="188">
        <v>2274</v>
      </c>
      <c r="JL34" s="188">
        <v>3568</v>
      </c>
      <c r="JM34" s="188">
        <v>-265</v>
      </c>
      <c r="JN34" s="188">
        <v>-126</v>
      </c>
      <c r="JO34" s="188">
        <v>672</v>
      </c>
      <c r="JQ34" s="188">
        <v>7094</v>
      </c>
      <c r="JR34" s="188">
        <v>0</v>
      </c>
      <c r="JS34" s="188">
        <v>6238</v>
      </c>
      <c r="JT34" s="188">
        <v>1298</v>
      </c>
      <c r="JU34" s="188">
        <v>-1039</v>
      </c>
      <c r="JV34" s="188">
        <v>8703</v>
      </c>
      <c r="JW34" s="188">
        <v>3732</v>
      </c>
      <c r="JX34" s="188">
        <v>-1028</v>
      </c>
      <c r="JY34" s="188">
        <v>-60</v>
      </c>
      <c r="JZ34" s="188">
        <v>69</v>
      </c>
      <c r="KB34" s="188">
        <v>6076</v>
      </c>
      <c r="KC34" s="188">
        <v>0</v>
      </c>
      <c r="KD34" s="188">
        <v>2789</v>
      </c>
      <c r="KE34" s="188">
        <v>1638</v>
      </c>
      <c r="KF34" s="188">
        <v>1131</v>
      </c>
      <c r="KG34" s="188">
        <v>8575</v>
      </c>
      <c r="KH34" s="188">
        <v>4874</v>
      </c>
      <c r="KI34" s="188">
        <v>-1177</v>
      </c>
      <c r="KJ34" s="188">
        <v>-60</v>
      </c>
      <c r="KK34" s="188">
        <v>15</v>
      </c>
      <c r="KM34" s="188">
        <v>6067</v>
      </c>
      <c r="KN34" s="188">
        <v>0</v>
      </c>
      <c r="KO34" s="188">
        <v>3447</v>
      </c>
      <c r="KP34" s="188">
        <v>2192</v>
      </c>
      <c r="KQ34" s="188">
        <v>838</v>
      </c>
      <c r="KR34" s="188">
        <v>7852</v>
      </c>
      <c r="KS34" s="188">
        <v>5247</v>
      </c>
      <c r="KT34" s="188">
        <v>-1492</v>
      </c>
      <c r="KU34" s="188">
        <v>0</v>
      </c>
      <c r="KV34" s="188">
        <v>0</v>
      </c>
      <c r="KX34" s="188">
        <v>6974</v>
      </c>
      <c r="KY34" s="188">
        <v>0</v>
      </c>
      <c r="KZ34" s="188">
        <v>5896</v>
      </c>
      <c r="LA34" s="188">
        <v>1864</v>
      </c>
      <c r="LB34" s="188">
        <v>304</v>
      </c>
      <c r="LC34" s="188">
        <v>5741</v>
      </c>
      <c r="LD34" s="188">
        <v>5319</v>
      </c>
      <c r="LE34" s="188">
        <v>-1905</v>
      </c>
      <c r="LF34" s="188">
        <v>0</v>
      </c>
      <c r="LG34" s="188">
        <v>0</v>
      </c>
      <c r="LI34" s="188">
        <v>5054</v>
      </c>
      <c r="LJ34" s="188">
        <v>0</v>
      </c>
      <c r="LK34" s="188">
        <v>4020</v>
      </c>
      <c r="LL34" s="188">
        <v>1584</v>
      </c>
      <c r="LM34" s="188">
        <v>-1388</v>
      </c>
      <c r="LN34" s="188">
        <v>11157</v>
      </c>
      <c r="LO34" s="188">
        <v>4463</v>
      </c>
      <c r="LP34" s="188">
        <v>-909</v>
      </c>
      <c r="LQ34" s="188">
        <v>-60</v>
      </c>
      <c r="LR34" s="188">
        <v>16</v>
      </c>
      <c r="LT34" s="188">
        <v>6086</v>
      </c>
      <c r="LU34" s="188">
        <v>0</v>
      </c>
      <c r="LV34" s="188">
        <v>1331</v>
      </c>
      <c r="LW34" s="188">
        <v>1642</v>
      </c>
      <c r="LX34" s="188">
        <v>2907</v>
      </c>
      <c r="LY34" s="188">
        <v>8630</v>
      </c>
      <c r="LZ34" s="188">
        <v>4681</v>
      </c>
      <c r="MA34" s="188">
        <v>-971</v>
      </c>
      <c r="MB34" s="188">
        <v>-60</v>
      </c>
      <c r="MC34" s="188">
        <v>12</v>
      </c>
    </row>
    <row r="35" spans="2:341">
      <c r="B35" s="208">
        <f t="shared" si="0"/>
        <v>6324.9666666666662</v>
      </c>
      <c r="C35" s="208">
        <f t="shared" si="1"/>
        <v>0</v>
      </c>
      <c r="D35" s="208">
        <f t="shared" si="2"/>
        <v>5127.3666666666668</v>
      </c>
      <c r="E35" s="208">
        <f t="shared" si="3"/>
        <v>1921.4</v>
      </c>
      <c r="F35" s="208">
        <f t="shared" si="4"/>
        <v>509.86666666666667</v>
      </c>
      <c r="G35" s="208">
        <f t="shared" si="5"/>
        <v>6718.6333333333332</v>
      </c>
      <c r="H35" s="208">
        <f t="shared" si="6"/>
        <v>4233.1333333333332</v>
      </c>
      <c r="I35" s="208">
        <f t="shared" si="7"/>
        <v>-764.26666666666665</v>
      </c>
      <c r="J35" s="208">
        <f t="shared" si="8"/>
        <v>-48.5</v>
      </c>
      <c r="K35" s="208">
        <f t="shared" si="9"/>
        <v>83.533333333333331</v>
      </c>
      <c r="M35" s="188">
        <v>6007</v>
      </c>
      <c r="N35" s="188">
        <v>0</v>
      </c>
      <c r="O35" s="188">
        <v>8784</v>
      </c>
      <c r="P35" s="188">
        <v>2058</v>
      </c>
      <c r="Q35" s="188">
        <v>496</v>
      </c>
      <c r="R35" s="188">
        <v>4903</v>
      </c>
      <c r="S35" s="188">
        <v>3406</v>
      </c>
      <c r="T35" s="188">
        <v>-932</v>
      </c>
      <c r="U35" s="188">
        <v>-60</v>
      </c>
      <c r="V35" s="188">
        <v>1166</v>
      </c>
      <c r="X35" s="188">
        <v>5058</v>
      </c>
      <c r="Y35" s="188">
        <v>0</v>
      </c>
      <c r="Z35" s="188">
        <v>4163</v>
      </c>
      <c r="AA35" s="188">
        <v>1486</v>
      </c>
      <c r="AB35" s="188">
        <v>-1117</v>
      </c>
      <c r="AC35" s="188">
        <v>8775</v>
      </c>
      <c r="AD35" s="188">
        <v>4207</v>
      </c>
      <c r="AE35" s="188">
        <v>-107</v>
      </c>
      <c r="AF35" s="188">
        <v>-80</v>
      </c>
      <c r="AG35" s="188">
        <v>35</v>
      </c>
      <c r="AI35" s="188">
        <v>6471</v>
      </c>
      <c r="AJ35" s="188">
        <v>0</v>
      </c>
      <c r="AK35" s="188">
        <v>970</v>
      </c>
      <c r="AL35" s="188">
        <v>1399</v>
      </c>
      <c r="AM35" s="188">
        <v>1460</v>
      </c>
      <c r="AN35" s="188">
        <v>8041</v>
      </c>
      <c r="AO35" s="188">
        <v>4478</v>
      </c>
      <c r="AP35" s="188">
        <v>-270</v>
      </c>
      <c r="AQ35" s="188">
        <v>-60</v>
      </c>
      <c r="AR35" s="188">
        <v>22</v>
      </c>
      <c r="AT35" s="188">
        <v>4065</v>
      </c>
      <c r="AU35" s="188">
        <v>0</v>
      </c>
      <c r="AV35" s="188">
        <v>8123</v>
      </c>
      <c r="AW35" s="188">
        <v>3039</v>
      </c>
      <c r="AX35" s="188">
        <v>-165</v>
      </c>
      <c r="AY35" s="188">
        <v>5450</v>
      </c>
      <c r="AZ35" s="188">
        <v>4457</v>
      </c>
      <c r="BA35" s="188">
        <v>-991</v>
      </c>
      <c r="BB35" s="188">
        <v>-60</v>
      </c>
      <c r="BC35" s="188">
        <v>13</v>
      </c>
      <c r="BE35" s="188">
        <v>7107</v>
      </c>
      <c r="BF35" s="188">
        <v>0</v>
      </c>
      <c r="BG35" s="188">
        <v>8761</v>
      </c>
      <c r="BH35" s="188">
        <v>3118</v>
      </c>
      <c r="BI35" s="188">
        <v>270</v>
      </c>
      <c r="BJ35" s="188">
        <v>1750</v>
      </c>
      <c r="BK35" s="188">
        <v>3613</v>
      </c>
      <c r="BL35" s="188">
        <v>-811</v>
      </c>
      <c r="BM35" s="188">
        <v>-60</v>
      </c>
      <c r="BN35" s="188">
        <v>36</v>
      </c>
      <c r="BP35" s="188">
        <v>6069</v>
      </c>
      <c r="BQ35" s="188">
        <v>0</v>
      </c>
      <c r="BR35" s="188">
        <v>6711</v>
      </c>
      <c r="BS35" s="188">
        <v>3374</v>
      </c>
      <c r="BT35" s="188">
        <v>-545</v>
      </c>
      <c r="BU35" s="188">
        <v>3067</v>
      </c>
      <c r="BV35" s="188">
        <v>4900</v>
      </c>
      <c r="BW35" s="188">
        <v>-1040</v>
      </c>
      <c r="BX35" s="188">
        <v>0</v>
      </c>
      <c r="BY35" s="188">
        <v>0</v>
      </c>
      <c r="CA35" s="188">
        <v>7110</v>
      </c>
      <c r="CB35" s="188">
        <v>0</v>
      </c>
      <c r="CC35" s="188">
        <v>8326</v>
      </c>
      <c r="CD35" s="188">
        <v>2177</v>
      </c>
      <c r="CE35" s="188">
        <v>150</v>
      </c>
      <c r="CF35" s="188">
        <v>3217</v>
      </c>
      <c r="CG35" s="188">
        <v>3648</v>
      </c>
      <c r="CH35" s="188">
        <v>-470</v>
      </c>
      <c r="CI35" s="188">
        <v>-60</v>
      </c>
      <c r="CJ35" s="188">
        <v>36</v>
      </c>
      <c r="CL35" s="188">
        <v>7110</v>
      </c>
      <c r="CM35" s="188">
        <v>0</v>
      </c>
      <c r="CN35" s="188">
        <v>8326</v>
      </c>
      <c r="CO35" s="188">
        <v>2177</v>
      </c>
      <c r="CP35" s="188">
        <v>150</v>
      </c>
      <c r="CQ35" s="188">
        <v>3217</v>
      </c>
      <c r="CR35" s="188">
        <v>3648</v>
      </c>
      <c r="CS35" s="188">
        <v>-470</v>
      </c>
      <c r="CT35" s="188">
        <v>-60</v>
      </c>
      <c r="CU35" s="188">
        <v>36</v>
      </c>
      <c r="CV35" s="190"/>
      <c r="CW35" s="188">
        <v>6063</v>
      </c>
      <c r="CX35" s="188">
        <v>0</v>
      </c>
      <c r="CY35" s="188">
        <v>5359</v>
      </c>
      <c r="CZ35" s="188">
        <v>1935</v>
      </c>
      <c r="DA35" s="188">
        <v>-1627</v>
      </c>
      <c r="DB35" s="188">
        <v>8809</v>
      </c>
      <c r="DC35" s="188">
        <v>5056</v>
      </c>
      <c r="DD35" s="188">
        <v>-1616</v>
      </c>
      <c r="DE35" s="188">
        <v>0</v>
      </c>
      <c r="DF35" s="188">
        <v>0</v>
      </c>
      <c r="DH35" s="188">
        <v>6974</v>
      </c>
      <c r="DI35" s="188">
        <v>0</v>
      </c>
      <c r="DJ35" s="188">
        <v>7354</v>
      </c>
      <c r="DK35" s="188">
        <v>1860</v>
      </c>
      <c r="DL35" s="188">
        <v>1957</v>
      </c>
      <c r="DM35" s="188">
        <v>4841</v>
      </c>
      <c r="DN35" s="188">
        <v>3605</v>
      </c>
      <c r="DO35" s="188">
        <v>-1315</v>
      </c>
      <c r="DP35" s="188">
        <v>-60</v>
      </c>
      <c r="DQ35" s="188">
        <v>38</v>
      </c>
      <c r="DS35" s="188">
        <v>6995</v>
      </c>
      <c r="DT35" s="188">
        <v>0</v>
      </c>
      <c r="DU35" s="188">
        <v>7008</v>
      </c>
      <c r="DV35" s="188">
        <v>2096</v>
      </c>
      <c r="DW35" s="188">
        <v>391</v>
      </c>
      <c r="DX35" s="188">
        <v>4808</v>
      </c>
      <c r="DY35" s="188">
        <v>4751</v>
      </c>
      <c r="DZ35" s="188">
        <v>-1523</v>
      </c>
      <c r="EA35" s="188">
        <v>-60</v>
      </c>
      <c r="EB35" s="188">
        <v>0</v>
      </c>
      <c r="ED35" s="188">
        <v>5927</v>
      </c>
      <c r="EE35" s="188">
        <v>0</v>
      </c>
      <c r="EF35" s="188">
        <v>4951</v>
      </c>
      <c r="EG35" s="188">
        <v>1876</v>
      </c>
      <c r="EH35" s="188">
        <v>429</v>
      </c>
      <c r="EI35" s="188">
        <v>7025</v>
      </c>
      <c r="EJ35" s="188">
        <v>3361</v>
      </c>
      <c r="EK35" s="188">
        <v>-23</v>
      </c>
      <c r="EL35" s="188">
        <v>-60</v>
      </c>
      <c r="EM35" s="188">
        <v>22</v>
      </c>
      <c r="EO35" s="188">
        <v>7109</v>
      </c>
      <c r="EP35" s="188">
        <v>0</v>
      </c>
      <c r="EQ35" s="188">
        <v>1122</v>
      </c>
      <c r="ER35" s="188">
        <v>1245</v>
      </c>
      <c r="ES35" s="188">
        <v>5837</v>
      </c>
      <c r="ET35" s="188">
        <v>8080</v>
      </c>
      <c r="EU35" s="188">
        <v>4086</v>
      </c>
      <c r="EV35" s="188">
        <v>-2880</v>
      </c>
      <c r="EW35" s="188">
        <v>-60</v>
      </c>
      <c r="EX35" s="188">
        <v>23</v>
      </c>
      <c r="EZ35" s="188">
        <v>7072</v>
      </c>
      <c r="FA35" s="188">
        <v>0</v>
      </c>
      <c r="FB35" s="188">
        <v>2477</v>
      </c>
      <c r="FC35" s="188">
        <v>1273</v>
      </c>
      <c r="FD35" s="188">
        <v>-33</v>
      </c>
      <c r="FE35" s="188">
        <v>9971</v>
      </c>
      <c r="FF35" s="188">
        <v>5421</v>
      </c>
      <c r="FG35" s="188">
        <v>-1826</v>
      </c>
      <c r="FH35" s="188">
        <v>0</v>
      </c>
      <c r="FI35" s="188">
        <v>0</v>
      </c>
      <c r="FK35" s="188">
        <v>7005</v>
      </c>
      <c r="FL35" s="188">
        <v>0</v>
      </c>
      <c r="FM35" s="188">
        <v>6695</v>
      </c>
      <c r="FN35" s="188">
        <v>1938</v>
      </c>
      <c r="FO35" s="188">
        <v>2122</v>
      </c>
      <c r="FP35" s="188">
        <v>4812</v>
      </c>
      <c r="FQ35" s="188">
        <v>3588</v>
      </c>
      <c r="FR35" s="188">
        <v>-1505</v>
      </c>
      <c r="FS35" s="188">
        <v>-60</v>
      </c>
      <c r="FT35" s="188">
        <v>69</v>
      </c>
      <c r="FV35" s="188">
        <v>6069</v>
      </c>
      <c r="FW35" s="188">
        <v>0</v>
      </c>
      <c r="FX35" s="188">
        <v>3638</v>
      </c>
      <c r="FY35" s="188">
        <v>1815</v>
      </c>
      <c r="FZ35" s="188">
        <v>-1247</v>
      </c>
      <c r="GA35" s="188">
        <v>9517</v>
      </c>
      <c r="GB35" s="188">
        <v>4923</v>
      </c>
      <c r="GC35" s="188">
        <v>-2556</v>
      </c>
      <c r="GD35" s="188">
        <v>0</v>
      </c>
      <c r="GE35" s="188">
        <v>0</v>
      </c>
      <c r="GG35" s="188">
        <v>7101</v>
      </c>
      <c r="GH35" s="188">
        <v>0</v>
      </c>
      <c r="GI35" s="188">
        <v>4657</v>
      </c>
      <c r="GJ35" s="188">
        <v>1243</v>
      </c>
      <c r="GK35" s="188">
        <v>-1837</v>
      </c>
      <c r="GL35" s="188">
        <v>8760</v>
      </c>
      <c r="GM35" s="188">
        <v>3616</v>
      </c>
      <c r="GN35" s="188">
        <v>465</v>
      </c>
      <c r="GO35" s="188">
        <v>-60</v>
      </c>
      <c r="GP35" s="188">
        <v>59</v>
      </c>
      <c r="GR35" s="188">
        <v>5911</v>
      </c>
      <c r="GS35" s="188">
        <v>0</v>
      </c>
      <c r="GT35" s="188">
        <v>5029</v>
      </c>
      <c r="GU35" s="188">
        <v>1414</v>
      </c>
      <c r="GV35" s="188">
        <v>-415</v>
      </c>
      <c r="GW35" s="188">
        <v>8372</v>
      </c>
      <c r="GX35" s="188">
        <v>3416</v>
      </c>
      <c r="GY35" s="188">
        <v>-516</v>
      </c>
      <c r="GZ35" s="188">
        <v>-50</v>
      </c>
      <c r="HA35" s="188">
        <v>26</v>
      </c>
      <c r="HC35" s="188">
        <v>6044</v>
      </c>
      <c r="HD35" s="188">
        <v>0</v>
      </c>
      <c r="HE35" s="188">
        <v>2905</v>
      </c>
      <c r="HF35" s="188">
        <v>1704</v>
      </c>
      <c r="HG35" s="188">
        <v>3715</v>
      </c>
      <c r="HH35" s="188">
        <v>4160</v>
      </c>
      <c r="HI35" s="188">
        <v>3500</v>
      </c>
      <c r="HJ35" s="188">
        <v>2490</v>
      </c>
      <c r="HK35" s="188">
        <v>-60</v>
      </c>
      <c r="HL35" s="188">
        <v>34</v>
      </c>
      <c r="HN35" s="188">
        <v>6048</v>
      </c>
      <c r="HO35" s="188">
        <v>0</v>
      </c>
      <c r="HP35" s="188">
        <v>2347</v>
      </c>
      <c r="HQ35" s="188">
        <v>608</v>
      </c>
      <c r="HR35" s="188">
        <v>-1923</v>
      </c>
      <c r="HS35" s="188">
        <v>13437</v>
      </c>
      <c r="HT35" s="188">
        <v>5194</v>
      </c>
      <c r="HU35" s="188">
        <v>-1726</v>
      </c>
      <c r="HV35" s="188">
        <v>0</v>
      </c>
      <c r="HW35" s="188">
        <v>0</v>
      </c>
      <c r="HY35" s="188">
        <v>6031</v>
      </c>
      <c r="HZ35" s="188">
        <v>0</v>
      </c>
      <c r="IA35" s="188">
        <v>3630</v>
      </c>
      <c r="IB35" s="188">
        <v>1532</v>
      </c>
      <c r="IC35" s="188">
        <v>3632</v>
      </c>
      <c r="ID35" s="188">
        <v>3789</v>
      </c>
      <c r="IE35" s="188">
        <v>3570</v>
      </c>
      <c r="IF35" s="188">
        <v>2380</v>
      </c>
      <c r="IG35" s="188">
        <v>-60</v>
      </c>
      <c r="IH35" s="188">
        <v>29</v>
      </c>
      <c r="IJ35" s="188">
        <v>6093</v>
      </c>
      <c r="IK35" s="188">
        <v>0</v>
      </c>
      <c r="IL35" s="188">
        <v>6301</v>
      </c>
      <c r="IM35" s="188">
        <v>2178</v>
      </c>
      <c r="IN35" s="188">
        <v>-1041</v>
      </c>
      <c r="IO35" s="188">
        <v>7092</v>
      </c>
      <c r="IP35" s="188">
        <v>3712</v>
      </c>
      <c r="IQ35" s="188">
        <v>479</v>
      </c>
      <c r="IR35" s="188">
        <v>-60</v>
      </c>
      <c r="IS35" s="188">
        <v>80</v>
      </c>
      <c r="IU35" s="188">
        <v>6087</v>
      </c>
      <c r="IV35" s="188">
        <v>0</v>
      </c>
      <c r="IW35" s="188">
        <v>4284</v>
      </c>
      <c r="IX35" s="188">
        <v>1586</v>
      </c>
      <c r="IY35" s="188">
        <v>648</v>
      </c>
      <c r="IZ35" s="188">
        <v>6980</v>
      </c>
      <c r="JA35" s="188">
        <v>4954</v>
      </c>
      <c r="JB35" s="188">
        <v>-319</v>
      </c>
      <c r="JC35" s="188">
        <v>-60</v>
      </c>
      <c r="JD35" s="188">
        <v>12</v>
      </c>
      <c r="JF35" s="188">
        <v>6855</v>
      </c>
      <c r="JG35" s="188">
        <v>0</v>
      </c>
      <c r="JH35" s="188">
        <v>7957</v>
      </c>
      <c r="JI35" s="188">
        <v>4341</v>
      </c>
      <c r="JJ35" s="188">
        <v>915</v>
      </c>
      <c r="JK35" s="188">
        <v>2267</v>
      </c>
      <c r="JL35" s="188">
        <v>3568</v>
      </c>
      <c r="JM35" s="188">
        <v>-325</v>
      </c>
      <c r="JN35" s="188">
        <v>-125</v>
      </c>
      <c r="JO35" s="188">
        <v>657</v>
      </c>
      <c r="JQ35" s="188">
        <v>7097</v>
      </c>
      <c r="JR35" s="188">
        <v>0</v>
      </c>
      <c r="JS35" s="188">
        <v>6240</v>
      </c>
      <c r="JT35" s="188">
        <v>1315</v>
      </c>
      <c r="JU35" s="188">
        <v>-1045</v>
      </c>
      <c r="JV35" s="188">
        <v>8634</v>
      </c>
      <c r="JW35" s="188">
        <v>3732</v>
      </c>
      <c r="JX35" s="188">
        <v>-829</v>
      </c>
      <c r="JY35" s="188">
        <v>-60</v>
      </c>
      <c r="JZ35" s="188">
        <v>69</v>
      </c>
      <c r="KB35" s="188">
        <v>6084</v>
      </c>
      <c r="KC35" s="188">
        <v>0</v>
      </c>
      <c r="KD35" s="188">
        <v>2767</v>
      </c>
      <c r="KE35" s="188">
        <v>1585</v>
      </c>
      <c r="KF35" s="188">
        <v>1051</v>
      </c>
      <c r="KG35" s="188">
        <v>8663</v>
      </c>
      <c r="KH35" s="188">
        <v>4874</v>
      </c>
      <c r="KI35" s="188">
        <v>-1318</v>
      </c>
      <c r="KJ35" s="188">
        <v>-60</v>
      </c>
      <c r="KK35" s="188">
        <v>15</v>
      </c>
      <c r="KM35" s="188">
        <v>6072</v>
      </c>
      <c r="KN35" s="188">
        <v>0</v>
      </c>
      <c r="KO35" s="188">
        <v>3442</v>
      </c>
      <c r="KP35" s="188">
        <v>2192</v>
      </c>
      <c r="KQ35" s="188">
        <v>865</v>
      </c>
      <c r="KR35" s="188">
        <v>7797</v>
      </c>
      <c r="KS35" s="188">
        <v>5247</v>
      </c>
      <c r="KT35" s="188">
        <v>-1496</v>
      </c>
      <c r="KU35" s="188">
        <v>0</v>
      </c>
      <c r="KV35" s="188">
        <v>0</v>
      </c>
      <c r="KX35" s="188">
        <v>6973</v>
      </c>
      <c r="KY35" s="188">
        <v>0</v>
      </c>
      <c r="KZ35" s="188">
        <v>6083</v>
      </c>
      <c r="LA35" s="188">
        <v>1869</v>
      </c>
      <c r="LB35" s="188">
        <v>406</v>
      </c>
      <c r="LC35" s="188">
        <v>5785</v>
      </c>
      <c r="LD35" s="188">
        <v>5319</v>
      </c>
      <c r="LE35" s="188">
        <v>-1842</v>
      </c>
      <c r="LF35" s="188">
        <v>0</v>
      </c>
      <c r="LG35" s="188">
        <v>0</v>
      </c>
      <c r="LI35" s="188">
        <v>5055</v>
      </c>
      <c r="LJ35" s="188">
        <v>0</v>
      </c>
      <c r="LK35" s="188">
        <v>4052</v>
      </c>
      <c r="LL35" s="188">
        <v>1572</v>
      </c>
      <c r="LM35" s="188">
        <v>-1277</v>
      </c>
      <c r="LN35" s="188">
        <v>11081</v>
      </c>
      <c r="LO35" s="188">
        <v>4463</v>
      </c>
      <c r="LP35" s="188">
        <v>-952</v>
      </c>
      <c r="LQ35" s="188">
        <v>-60</v>
      </c>
      <c r="LR35" s="188">
        <v>17</v>
      </c>
      <c r="LT35" s="188">
        <v>6087</v>
      </c>
      <c r="LU35" s="188">
        <v>0</v>
      </c>
      <c r="LV35" s="188">
        <v>1359</v>
      </c>
      <c r="LW35" s="188">
        <v>1637</v>
      </c>
      <c r="LX35" s="188">
        <v>3074</v>
      </c>
      <c r="LY35" s="188">
        <v>8459</v>
      </c>
      <c r="LZ35" s="188">
        <v>4681</v>
      </c>
      <c r="MA35" s="188">
        <v>-1084</v>
      </c>
      <c r="MB35" s="188">
        <v>-60</v>
      </c>
      <c r="MC35" s="188">
        <v>12</v>
      </c>
    </row>
    <row r="36" spans="2:341">
      <c r="B36" s="208">
        <f t="shared" si="0"/>
        <v>6324.3666666666668</v>
      </c>
      <c r="C36" s="208">
        <f t="shared" si="1"/>
        <v>0</v>
      </c>
      <c r="D36" s="208">
        <f t="shared" si="2"/>
        <v>5137.9666666666662</v>
      </c>
      <c r="E36" s="208">
        <f t="shared" si="3"/>
        <v>1905.9333333333334</v>
      </c>
      <c r="F36" s="208">
        <f t="shared" si="4"/>
        <v>518.79999999999995</v>
      </c>
      <c r="G36" s="208">
        <f t="shared" si="5"/>
        <v>6714.3</v>
      </c>
      <c r="H36" s="208">
        <f t="shared" si="6"/>
        <v>4233</v>
      </c>
      <c r="I36" s="208">
        <f t="shared" si="7"/>
        <v>-759.5</v>
      </c>
      <c r="J36" s="208">
        <f t="shared" si="8"/>
        <v>-49.166666666666664</v>
      </c>
      <c r="K36" s="208">
        <f t="shared" si="9"/>
        <v>83.166666666666671</v>
      </c>
      <c r="M36" s="188">
        <v>6004</v>
      </c>
      <c r="N36" s="188">
        <v>0</v>
      </c>
      <c r="O36" s="188">
        <v>8654</v>
      </c>
      <c r="P36" s="188">
        <v>1988</v>
      </c>
      <c r="Q36" s="188">
        <v>586</v>
      </c>
      <c r="R36" s="188">
        <v>4913</v>
      </c>
      <c r="S36" s="188">
        <v>3406</v>
      </c>
      <c r="T36" s="188">
        <v>-1055</v>
      </c>
      <c r="U36" s="188">
        <v>-60</v>
      </c>
      <c r="V36" s="188">
        <v>1159</v>
      </c>
      <c r="X36" s="188">
        <v>5050</v>
      </c>
      <c r="Y36" s="188">
        <v>0</v>
      </c>
      <c r="Z36" s="188">
        <v>4330</v>
      </c>
      <c r="AA36" s="188">
        <v>1572</v>
      </c>
      <c r="AB36" s="188">
        <v>-1069</v>
      </c>
      <c r="AC36" s="188">
        <v>8764</v>
      </c>
      <c r="AD36" s="188">
        <v>4207</v>
      </c>
      <c r="AE36" s="188">
        <v>-275</v>
      </c>
      <c r="AF36" s="188">
        <v>-80</v>
      </c>
      <c r="AG36" s="188">
        <v>35</v>
      </c>
      <c r="AI36" s="188">
        <v>6472</v>
      </c>
      <c r="AJ36" s="188">
        <v>0</v>
      </c>
      <c r="AK36" s="188">
        <v>961</v>
      </c>
      <c r="AL36" s="188">
        <v>1317</v>
      </c>
      <c r="AM36" s="188">
        <v>1420</v>
      </c>
      <c r="AN36" s="188">
        <v>8102</v>
      </c>
      <c r="AO36" s="188">
        <v>4478</v>
      </c>
      <c r="AP36" s="188">
        <v>-326</v>
      </c>
      <c r="AQ36" s="188">
        <v>-60</v>
      </c>
      <c r="AR36" s="188">
        <v>21</v>
      </c>
      <c r="AT36" s="188">
        <v>4069</v>
      </c>
      <c r="AU36" s="188">
        <v>0</v>
      </c>
      <c r="AV36" s="188">
        <v>8170</v>
      </c>
      <c r="AW36" s="188">
        <v>3067</v>
      </c>
      <c r="AX36" s="188">
        <v>-60</v>
      </c>
      <c r="AY36" s="188">
        <v>5505</v>
      </c>
      <c r="AZ36" s="188">
        <v>4457</v>
      </c>
      <c r="BA36" s="188">
        <v>-1004</v>
      </c>
      <c r="BB36" s="188">
        <v>-60</v>
      </c>
      <c r="BC36" s="188">
        <v>13</v>
      </c>
      <c r="BE36" s="188">
        <v>7101</v>
      </c>
      <c r="BF36" s="188">
        <v>0</v>
      </c>
      <c r="BG36" s="188">
        <v>8784</v>
      </c>
      <c r="BH36" s="188">
        <v>3107</v>
      </c>
      <c r="BI36" s="188">
        <v>332</v>
      </c>
      <c r="BJ36" s="188">
        <v>1775</v>
      </c>
      <c r="BK36" s="188">
        <v>3613</v>
      </c>
      <c r="BL36" s="188">
        <v>-966</v>
      </c>
      <c r="BM36" s="188">
        <v>-61</v>
      </c>
      <c r="BN36" s="188">
        <v>36</v>
      </c>
      <c r="BP36" s="188">
        <v>6072</v>
      </c>
      <c r="BQ36" s="188">
        <v>0</v>
      </c>
      <c r="BR36" s="188">
        <v>6744</v>
      </c>
      <c r="BS36" s="188">
        <v>3379</v>
      </c>
      <c r="BT36" s="188">
        <v>-555</v>
      </c>
      <c r="BU36" s="188">
        <v>3069</v>
      </c>
      <c r="BV36" s="188">
        <v>4900</v>
      </c>
      <c r="BW36" s="188">
        <v>-1099</v>
      </c>
      <c r="BX36" s="188">
        <v>0</v>
      </c>
      <c r="BY36" s="188">
        <v>0</v>
      </c>
      <c r="CA36" s="188">
        <v>7108</v>
      </c>
      <c r="CB36" s="188">
        <v>0</v>
      </c>
      <c r="CC36" s="188">
        <v>8379</v>
      </c>
      <c r="CD36" s="188">
        <v>2109</v>
      </c>
      <c r="CE36" s="188">
        <v>51</v>
      </c>
      <c r="CF36" s="188">
        <v>3161</v>
      </c>
      <c r="CG36" s="188">
        <v>3648</v>
      </c>
      <c r="CH36" s="188">
        <v>-394</v>
      </c>
      <c r="CI36" s="188">
        <v>-60</v>
      </c>
      <c r="CJ36" s="188">
        <v>36</v>
      </c>
      <c r="CL36" s="188">
        <v>7108</v>
      </c>
      <c r="CM36" s="188">
        <v>0</v>
      </c>
      <c r="CN36" s="188">
        <v>8379</v>
      </c>
      <c r="CO36" s="188">
        <v>2109</v>
      </c>
      <c r="CP36" s="188">
        <v>51</v>
      </c>
      <c r="CQ36" s="188">
        <v>3161</v>
      </c>
      <c r="CR36" s="188">
        <v>3648</v>
      </c>
      <c r="CS36" s="188">
        <v>-394</v>
      </c>
      <c r="CT36" s="188">
        <v>-60</v>
      </c>
      <c r="CU36" s="188">
        <v>36</v>
      </c>
      <c r="CV36" s="190"/>
      <c r="CW36" s="188">
        <v>6062</v>
      </c>
      <c r="CX36" s="188">
        <v>0</v>
      </c>
      <c r="CY36" s="188">
        <v>5358</v>
      </c>
      <c r="CZ36" s="188">
        <v>2000</v>
      </c>
      <c r="DA36" s="188">
        <v>-1557</v>
      </c>
      <c r="DB36" s="188">
        <v>8902</v>
      </c>
      <c r="DC36" s="188">
        <v>5048</v>
      </c>
      <c r="DD36" s="188">
        <v>-1649</v>
      </c>
      <c r="DE36" s="188">
        <v>0</v>
      </c>
      <c r="DF36" s="188">
        <v>0</v>
      </c>
      <c r="DH36" s="188">
        <v>6976</v>
      </c>
      <c r="DI36" s="188">
        <v>0</v>
      </c>
      <c r="DJ36" s="188">
        <v>7411</v>
      </c>
      <c r="DK36" s="188">
        <v>1806</v>
      </c>
      <c r="DL36" s="188">
        <v>1832</v>
      </c>
      <c r="DM36" s="188">
        <v>4868</v>
      </c>
      <c r="DN36" s="188">
        <v>3605</v>
      </c>
      <c r="DO36" s="188">
        <v>-1040</v>
      </c>
      <c r="DP36" s="188">
        <v>-60</v>
      </c>
      <c r="DQ36" s="188">
        <v>38</v>
      </c>
      <c r="DS36" s="188">
        <v>6998</v>
      </c>
      <c r="DT36" s="188">
        <v>0</v>
      </c>
      <c r="DU36" s="188">
        <v>7004</v>
      </c>
      <c r="DV36" s="188">
        <v>2031</v>
      </c>
      <c r="DW36" s="188">
        <v>618</v>
      </c>
      <c r="DX36" s="188">
        <v>4647</v>
      </c>
      <c r="DY36" s="188">
        <v>4764</v>
      </c>
      <c r="DZ36" s="188">
        <v>-1619</v>
      </c>
      <c r="EA36" s="188">
        <v>-60</v>
      </c>
      <c r="EB36" s="188">
        <v>0</v>
      </c>
      <c r="ED36" s="188">
        <v>5929</v>
      </c>
      <c r="EE36" s="188">
        <v>0</v>
      </c>
      <c r="EF36" s="188">
        <v>4985</v>
      </c>
      <c r="EG36" s="188">
        <v>1876</v>
      </c>
      <c r="EH36" s="188">
        <v>570</v>
      </c>
      <c r="EI36" s="188">
        <v>6949</v>
      </c>
      <c r="EJ36" s="188">
        <v>3361</v>
      </c>
      <c r="EK36" s="188">
        <v>-118</v>
      </c>
      <c r="EL36" s="188">
        <v>-60</v>
      </c>
      <c r="EM36" s="188">
        <v>22</v>
      </c>
      <c r="EO36" s="188">
        <v>7103</v>
      </c>
      <c r="EP36" s="188">
        <v>0</v>
      </c>
      <c r="EQ36" s="188">
        <v>1136</v>
      </c>
      <c r="ER36" s="188">
        <v>1055</v>
      </c>
      <c r="ES36" s="188">
        <v>5710</v>
      </c>
      <c r="ET36" s="188">
        <v>8099</v>
      </c>
      <c r="EU36" s="188">
        <v>4086</v>
      </c>
      <c r="EV36" s="188">
        <v>-2761</v>
      </c>
      <c r="EW36" s="188">
        <v>-60</v>
      </c>
      <c r="EX36" s="188">
        <v>23</v>
      </c>
      <c r="EZ36" s="188">
        <v>7070</v>
      </c>
      <c r="FA36" s="188">
        <v>0</v>
      </c>
      <c r="FB36" s="188">
        <v>2479</v>
      </c>
      <c r="FC36" s="188">
        <v>1221</v>
      </c>
      <c r="FD36" s="188">
        <v>-76</v>
      </c>
      <c r="FE36" s="188">
        <v>9925</v>
      </c>
      <c r="FF36" s="188">
        <v>5417</v>
      </c>
      <c r="FG36" s="188">
        <v>-1668</v>
      </c>
      <c r="FH36" s="188">
        <v>0</v>
      </c>
      <c r="FI36" s="188">
        <v>0</v>
      </c>
      <c r="FK36" s="188">
        <v>7005</v>
      </c>
      <c r="FL36" s="188">
        <v>0</v>
      </c>
      <c r="FM36" s="188">
        <v>6589</v>
      </c>
      <c r="FN36" s="188">
        <v>1926</v>
      </c>
      <c r="FO36" s="188">
        <v>2095</v>
      </c>
      <c r="FP36" s="188">
        <v>4903</v>
      </c>
      <c r="FQ36" s="188">
        <v>3588</v>
      </c>
      <c r="FR36" s="188">
        <v>-1465</v>
      </c>
      <c r="FS36" s="188">
        <v>-69</v>
      </c>
      <c r="FT36" s="188">
        <v>69</v>
      </c>
      <c r="FV36" s="188">
        <v>6075</v>
      </c>
      <c r="FW36" s="188">
        <v>0</v>
      </c>
      <c r="FX36" s="188">
        <v>3604</v>
      </c>
      <c r="FY36" s="188">
        <v>1811</v>
      </c>
      <c r="FZ36" s="188">
        <v>-1278</v>
      </c>
      <c r="GA36" s="188">
        <v>9460</v>
      </c>
      <c r="GB36" s="188">
        <v>4922</v>
      </c>
      <c r="GC36" s="188">
        <v>-2261</v>
      </c>
      <c r="GD36" s="188">
        <v>0</v>
      </c>
      <c r="GE36" s="188">
        <v>0</v>
      </c>
      <c r="GG36" s="188">
        <v>7098</v>
      </c>
      <c r="GH36" s="188">
        <v>0</v>
      </c>
      <c r="GI36" s="188">
        <v>4675</v>
      </c>
      <c r="GJ36" s="188">
        <v>1222</v>
      </c>
      <c r="GK36" s="188">
        <v>-1858</v>
      </c>
      <c r="GL36" s="188">
        <v>8935</v>
      </c>
      <c r="GM36" s="188">
        <v>3616</v>
      </c>
      <c r="GN36" s="188">
        <v>358</v>
      </c>
      <c r="GO36" s="188">
        <v>-60</v>
      </c>
      <c r="GP36" s="188">
        <v>59</v>
      </c>
      <c r="GR36" s="188">
        <v>5913</v>
      </c>
      <c r="GS36" s="188">
        <v>0</v>
      </c>
      <c r="GT36" s="188">
        <v>4901</v>
      </c>
      <c r="GU36" s="188">
        <v>1386</v>
      </c>
      <c r="GV36" s="188">
        <v>-492</v>
      </c>
      <c r="GW36" s="188">
        <v>8430</v>
      </c>
      <c r="GX36" s="188">
        <v>3416</v>
      </c>
      <c r="GY36" s="188">
        <v>-488</v>
      </c>
      <c r="GZ36" s="188">
        <v>-54</v>
      </c>
      <c r="HA36" s="188">
        <v>32</v>
      </c>
      <c r="HC36" s="188">
        <v>6046</v>
      </c>
      <c r="HD36" s="188">
        <v>0</v>
      </c>
      <c r="HE36" s="188">
        <v>2985</v>
      </c>
      <c r="HF36" s="188">
        <v>1718</v>
      </c>
      <c r="HG36" s="188">
        <v>3681</v>
      </c>
      <c r="HH36" s="188">
        <v>4138</v>
      </c>
      <c r="HI36" s="188">
        <v>3500</v>
      </c>
      <c r="HJ36" s="188">
        <v>2334</v>
      </c>
      <c r="HK36" s="188">
        <v>-60</v>
      </c>
      <c r="HL36" s="188">
        <v>34</v>
      </c>
      <c r="HN36" s="188">
        <v>6048</v>
      </c>
      <c r="HO36" s="188">
        <v>0</v>
      </c>
      <c r="HP36" s="188">
        <v>2341</v>
      </c>
      <c r="HQ36" s="188">
        <v>639</v>
      </c>
      <c r="HR36" s="188">
        <v>-1883</v>
      </c>
      <c r="HS36" s="188">
        <v>13431</v>
      </c>
      <c r="HT36" s="188">
        <v>5192</v>
      </c>
      <c r="HU36" s="188">
        <v>-1689</v>
      </c>
      <c r="HV36" s="188">
        <v>0</v>
      </c>
      <c r="HW36" s="188">
        <v>0</v>
      </c>
      <c r="HY36" s="188">
        <v>6034</v>
      </c>
      <c r="HZ36" s="188">
        <v>0</v>
      </c>
      <c r="IA36" s="188">
        <v>3694</v>
      </c>
      <c r="IB36" s="188">
        <v>1524</v>
      </c>
      <c r="IC36" s="188">
        <v>3657</v>
      </c>
      <c r="ID36" s="188">
        <v>3736</v>
      </c>
      <c r="IE36" s="188">
        <v>3570</v>
      </c>
      <c r="IF36" s="188">
        <v>2532</v>
      </c>
      <c r="IG36" s="188">
        <v>-60</v>
      </c>
      <c r="IH36" s="188">
        <v>29</v>
      </c>
      <c r="IJ36" s="188">
        <v>6095</v>
      </c>
      <c r="IK36" s="188">
        <v>0</v>
      </c>
      <c r="IL36" s="188">
        <v>6220</v>
      </c>
      <c r="IM36" s="188">
        <v>2113</v>
      </c>
      <c r="IN36" s="188">
        <v>-1117</v>
      </c>
      <c r="IO36" s="188">
        <v>7065</v>
      </c>
      <c r="IP36" s="188">
        <v>3712</v>
      </c>
      <c r="IQ36" s="188">
        <v>623</v>
      </c>
      <c r="IR36" s="188">
        <v>-60</v>
      </c>
      <c r="IS36" s="188">
        <v>80</v>
      </c>
      <c r="IU36" s="188">
        <v>6076</v>
      </c>
      <c r="IV36" s="188">
        <v>0</v>
      </c>
      <c r="IW36" s="188">
        <v>4282</v>
      </c>
      <c r="IX36" s="188">
        <v>1529</v>
      </c>
      <c r="IY36" s="188">
        <v>630</v>
      </c>
      <c r="IZ36" s="188">
        <v>6940</v>
      </c>
      <c r="JA36" s="188">
        <v>4954</v>
      </c>
      <c r="JB36" s="188">
        <v>-187</v>
      </c>
      <c r="JC36" s="188">
        <v>-60</v>
      </c>
      <c r="JD36" s="188">
        <v>12</v>
      </c>
      <c r="JF36" s="188">
        <v>6854</v>
      </c>
      <c r="JG36" s="188">
        <v>0</v>
      </c>
      <c r="JH36" s="188">
        <v>8006</v>
      </c>
      <c r="JI36" s="188">
        <v>4390</v>
      </c>
      <c r="JJ36" s="188">
        <v>961</v>
      </c>
      <c r="JK36" s="188">
        <v>2173</v>
      </c>
      <c r="JL36" s="188">
        <v>3568</v>
      </c>
      <c r="JM36" s="188">
        <v>-311</v>
      </c>
      <c r="JN36" s="188">
        <v>-126</v>
      </c>
      <c r="JO36" s="188">
        <v>649</v>
      </c>
      <c r="JQ36" s="188">
        <v>7093</v>
      </c>
      <c r="JR36" s="188">
        <v>0</v>
      </c>
      <c r="JS36" s="188">
        <v>6270</v>
      </c>
      <c r="JT36" s="188">
        <v>1306</v>
      </c>
      <c r="JU36" s="188">
        <v>-883</v>
      </c>
      <c r="JV36" s="188">
        <v>8674</v>
      </c>
      <c r="JW36" s="188">
        <v>3732</v>
      </c>
      <c r="JX36" s="188">
        <v>-1029</v>
      </c>
      <c r="JY36" s="188">
        <v>-65</v>
      </c>
      <c r="JZ36" s="188">
        <v>68</v>
      </c>
      <c r="KB36" s="188">
        <v>6083</v>
      </c>
      <c r="KC36" s="188">
        <v>0</v>
      </c>
      <c r="KD36" s="188">
        <v>2757</v>
      </c>
      <c r="KE36" s="188">
        <v>1575</v>
      </c>
      <c r="KF36" s="188">
        <v>1037</v>
      </c>
      <c r="KG36" s="188">
        <v>8753</v>
      </c>
      <c r="KH36" s="188">
        <v>4874</v>
      </c>
      <c r="KI36" s="188">
        <v>-1114</v>
      </c>
      <c r="KJ36" s="188">
        <v>-60</v>
      </c>
      <c r="KK36" s="188">
        <v>15</v>
      </c>
      <c r="KM36" s="188">
        <v>6069</v>
      </c>
      <c r="KN36" s="188">
        <v>0</v>
      </c>
      <c r="KO36" s="188">
        <v>3455</v>
      </c>
      <c r="KP36" s="188">
        <v>2282</v>
      </c>
      <c r="KQ36" s="188">
        <v>918</v>
      </c>
      <c r="KR36" s="188">
        <v>7802</v>
      </c>
      <c r="KS36" s="188">
        <v>5247</v>
      </c>
      <c r="KT36" s="188">
        <v>-1605</v>
      </c>
      <c r="KU36" s="188">
        <v>0</v>
      </c>
      <c r="KV36" s="188">
        <v>0</v>
      </c>
      <c r="KX36" s="188">
        <v>6984</v>
      </c>
      <c r="KY36" s="188">
        <v>0</v>
      </c>
      <c r="KZ36" s="188">
        <v>6144</v>
      </c>
      <c r="LA36" s="188">
        <v>1869</v>
      </c>
      <c r="LB36" s="188">
        <v>349</v>
      </c>
      <c r="LC36" s="188">
        <v>5777</v>
      </c>
      <c r="LD36" s="188">
        <v>5317</v>
      </c>
      <c r="LE36" s="188">
        <v>-2050</v>
      </c>
      <c r="LF36" s="188">
        <v>0</v>
      </c>
      <c r="LG36" s="188">
        <v>0</v>
      </c>
      <c r="LI36" s="188">
        <v>5051</v>
      </c>
      <c r="LJ36" s="188">
        <v>0</v>
      </c>
      <c r="LK36" s="188">
        <v>4047</v>
      </c>
      <c r="LL36" s="188">
        <v>1585</v>
      </c>
      <c r="LM36" s="188">
        <v>-1375</v>
      </c>
      <c r="LN36" s="188">
        <v>11173</v>
      </c>
      <c r="LO36" s="188">
        <v>4463</v>
      </c>
      <c r="LP36" s="188">
        <v>-1057</v>
      </c>
      <c r="LQ36" s="188">
        <v>-60</v>
      </c>
      <c r="LR36" s="188">
        <v>17</v>
      </c>
      <c r="LT36" s="188">
        <v>6085</v>
      </c>
      <c r="LU36" s="188">
        <v>0</v>
      </c>
      <c r="LV36" s="188">
        <v>1395</v>
      </c>
      <c r="LW36" s="188">
        <v>1666</v>
      </c>
      <c r="LX36" s="188">
        <v>3269</v>
      </c>
      <c r="LY36" s="188">
        <v>8199</v>
      </c>
      <c r="LZ36" s="188">
        <v>4681</v>
      </c>
      <c r="MA36" s="188">
        <v>-1008</v>
      </c>
      <c r="MB36" s="188">
        <v>-60</v>
      </c>
      <c r="MC36" s="188">
        <v>12</v>
      </c>
    </row>
    <row r="37" spans="2:341">
      <c r="B37" s="208">
        <f t="shared" si="0"/>
        <v>6326</v>
      </c>
      <c r="C37" s="208">
        <f t="shared" si="1"/>
        <v>0</v>
      </c>
      <c r="D37" s="208">
        <f t="shared" si="2"/>
        <v>5157.833333333333</v>
      </c>
      <c r="E37" s="208">
        <f t="shared" si="3"/>
        <v>2013.7</v>
      </c>
      <c r="F37" s="208">
        <f t="shared" si="4"/>
        <v>609.4666666666667</v>
      </c>
      <c r="G37" s="208">
        <f t="shared" si="5"/>
        <v>6702.5333333333338</v>
      </c>
      <c r="H37" s="208">
        <f t="shared" si="6"/>
        <v>4237</v>
      </c>
      <c r="I37" s="208">
        <f t="shared" si="7"/>
        <v>-686.33333333333337</v>
      </c>
      <c r="J37" s="208">
        <f t="shared" si="8"/>
        <v>-49.366666666666667</v>
      </c>
      <c r="K37" s="208">
        <f t="shared" si="9"/>
        <v>82.266666666666666</v>
      </c>
      <c r="M37" s="188">
        <v>6006</v>
      </c>
      <c r="N37" s="188">
        <v>0</v>
      </c>
      <c r="O37" s="188">
        <v>8751</v>
      </c>
      <c r="P37" s="188">
        <v>2343</v>
      </c>
      <c r="Q37" s="188">
        <v>736</v>
      </c>
      <c r="R37" s="188">
        <v>4863</v>
      </c>
      <c r="S37" s="188">
        <v>3416</v>
      </c>
      <c r="T37" s="188">
        <v>-1318</v>
      </c>
      <c r="U37" s="188">
        <v>-60</v>
      </c>
      <c r="V37" s="188">
        <v>1148</v>
      </c>
      <c r="X37" s="188">
        <v>5059</v>
      </c>
      <c r="Y37" s="188">
        <v>0</v>
      </c>
      <c r="Z37" s="188">
        <v>4577</v>
      </c>
      <c r="AA37" s="188">
        <v>1770</v>
      </c>
      <c r="AB37" s="188">
        <v>-825</v>
      </c>
      <c r="AC37" s="188">
        <v>8802</v>
      </c>
      <c r="AD37" s="188">
        <v>4211</v>
      </c>
      <c r="AE37" s="188">
        <v>-653</v>
      </c>
      <c r="AF37" s="188">
        <v>-70</v>
      </c>
      <c r="AG37" s="188">
        <v>35</v>
      </c>
      <c r="AI37" s="188">
        <v>6479</v>
      </c>
      <c r="AJ37" s="188">
        <v>0</v>
      </c>
      <c r="AK37" s="188">
        <v>978</v>
      </c>
      <c r="AL37" s="188">
        <v>1457</v>
      </c>
      <c r="AM37" s="188">
        <v>1532</v>
      </c>
      <c r="AN37" s="188">
        <v>8076</v>
      </c>
      <c r="AO37" s="188">
        <v>4526</v>
      </c>
      <c r="AP37" s="188">
        <v>-232</v>
      </c>
      <c r="AQ37" s="188">
        <v>-59</v>
      </c>
      <c r="AR37" s="188">
        <v>22</v>
      </c>
      <c r="AT37" s="188">
        <v>4065</v>
      </c>
      <c r="AU37" s="188">
        <v>0</v>
      </c>
      <c r="AV37" s="188">
        <v>8163</v>
      </c>
      <c r="AW37" s="188">
        <v>3014</v>
      </c>
      <c r="AX37" s="188">
        <v>102</v>
      </c>
      <c r="AY37" s="188">
        <v>5538</v>
      </c>
      <c r="AZ37" s="188">
        <v>4457</v>
      </c>
      <c r="BA37" s="188">
        <v>-1156</v>
      </c>
      <c r="BB37" s="188">
        <v>-60</v>
      </c>
      <c r="BC37" s="188">
        <v>13</v>
      </c>
      <c r="BE37" s="188">
        <v>7105</v>
      </c>
      <c r="BF37" s="188">
        <v>0</v>
      </c>
      <c r="BG37" s="188">
        <v>8581</v>
      </c>
      <c r="BH37" s="188">
        <v>3077</v>
      </c>
      <c r="BI37" s="188">
        <v>453</v>
      </c>
      <c r="BJ37" s="188">
        <v>1813</v>
      </c>
      <c r="BK37" s="188">
        <v>3619</v>
      </c>
      <c r="BL37" s="188">
        <v>-601</v>
      </c>
      <c r="BM37" s="188">
        <v>-60</v>
      </c>
      <c r="BN37" s="188">
        <v>36</v>
      </c>
      <c r="BP37" s="188">
        <v>6070</v>
      </c>
      <c r="BQ37" s="188">
        <v>0</v>
      </c>
      <c r="BR37" s="188">
        <v>6731</v>
      </c>
      <c r="BS37" s="188">
        <v>3486</v>
      </c>
      <c r="BT37" s="188">
        <v>-362</v>
      </c>
      <c r="BU37" s="188">
        <v>3071</v>
      </c>
      <c r="BV37" s="188">
        <v>4903</v>
      </c>
      <c r="BW37" s="188">
        <v>-1130</v>
      </c>
      <c r="BX37" s="188">
        <v>0</v>
      </c>
      <c r="BY37" s="188">
        <v>0</v>
      </c>
      <c r="CA37" s="188">
        <v>7111</v>
      </c>
      <c r="CB37" s="188">
        <v>0</v>
      </c>
      <c r="CC37" s="188">
        <v>8223</v>
      </c>
      <c r="CD37" s="188">
        <v>2207</v>
      </c>
      <c r="CE37" s="188">
        <v>123</v>
      </c>
      <c r="CF37" s="188">
        <v>3125</v>
      </c>
      <c r="CG37" s="188">
        <v>3670</v>
      </c>
      <c r="CH37" s="188">
        <v>-114</v>
      </c>
      <c r="CI37" s="188">
        <v>-60</v>
      </c>
      <c r="CJ37" s="188">
        <v>36</v>
      </c>
      <c r="CL37" s="188">
        <v>7111</v>
      </c>
      <c r="CM37" s="188">
        <v>0</v>
      </c>
      <c r="CN37" s="188">
        <v>8223</v>
      </c>
      <c r="CO37" s="188">
        <v>2207</v>
      </c>
      <c r="CP37" s="188">
        <v>123</v>
      </c>
      <c r="CQ37" s="188">
        <v>3125</v>
      </c>
      <c r="CR37" s="188">
        <v>3670</v>
      </c>
      <c r="CS37" s="188">
        <v>-114</v>
      </c>
      <c r="CT37" s="188">
        <v>-60</v>
      </c>
      <c r="CU37" s="188">
        <v>36</v>
      </c>
      <c r="CV37" s="190"/>
      <c r="CW37" s="188">
        <v>6062</v>
      </c>
      <c r="CX37" s="188">
        <v>0</v>
      </c>
      <c r="CY37" s="188">
        <v>5470</v>
      </c>
      <c r="CZ37" s="188">
        <v>2221</v>
      </c>
      <c r="DA37" s="188">
        <v>-1638</v>
      </c>
      <c r="DB37" s="188">
        <v>8906</v>
      </c>
      <c r="DC37" s="188">
        <v>5038</v>
      </c>
      <c r="DD37" s="188">
        <v>-1692</v>
      </c>
      <c r="DE37" s="188">
        <v>0</v>
      </c>
      <c r="DF37" s="188">
        <v>0</v>
      </c>
      <c r="DH37" s="188">
        <v>6982</v>
      </c>
      <c r="DI37" s="188">
        <v>0</v>
      </c>
      <c r="DJ37" s="188">
        <v>7617</v>
      </c>
      <c r="DK37" s="188">
        <v>1928</v>
      </c>
      <c r="DL37" s="188">
        <v>1881</v>
      </c>
      <c r="DM37" s="188">
        <v>4887</v>
      </c>
      <c r="DN37" s="188">
        <v>3610</v>
      </c>
      <c r="DO37" s="188">
        <v>-1111</v>
      </c>
      <c r="DP37" s="188">
        <v>-60</v>
      </c>
      <c r="DQ37" s="188">
        <v>38</v>
      </c>
      <c r="DS37" s="188">
        <v>6998</v>
      </c>
      <c r="DT37" s="188">
        <v>0</v>
      </c>
      <c r="DU37" s="188">
        <v>6990</v>
      </c>
      <c r="DV37" s="188">
        <v>2072</v>
      </c>
      <c r="DW37" s="188">
        <v>884</v>
      </c>
      <c r="DX37" s="188">
        <v>4584</v>
      </c>
      <c r="DY37" s="188">
        <v>4755</v>
      </c>
      <c r="DZ37" s="188">
        <v>-1506</v>
      </c>
      <c r="EA37" s="188">
        <v>-60</v>
      </c>
      <c r="EB37" s="188">
        <v>0</v>
      </c>
      <c r="ED37" s="188">
        <v>5925</v>
      </c>
      <c r="EE37" s="188">
        <v>0</v>
      </c>
      <c r="EF37" s="188">
        <v>5028</v>
      </c>
      <c r="EG37" s="188">
        <v>2099</v>
      </c>
      <c r="EH37" s="188">
        <v>562</v>
      </c>
      <c r="EI37" s="188">
        <v>6905</v>
      </c>
      <c r="EJ37" s="188">
        <v>3372</v>
      </c>
      <c r="EK37" s="188">
        <v>-85</v>
      </c>
      <c r="EL37" s="188">
        <v>-60</v>
      </c>
      <c r="EM37" s="188">
        <v>22</v>
      </c>
      <c r="EO37" s="188">
        <v>7114</v>
      </c>
      <c r="EP37" s="188">
        <v>0</v>
      </c>
      <c r="EQ37" s="188">
        <v>1194</v>
      </c>
      <c r="ER37" s="188">
        <v>1099</v>
      </c>
      <c r="ES37" s="188">
        <v>5625</v>
      </c>
      <c r="ET37" s="188">
        <v>8070</v>
      </c>
      <c r="EU37" s="188">
        <v>4100</v>
      </c>
      <c r="EV37" s="188">
        <v>-2466</v>
      </c>
      <c r="EW37" s="188">
        <v>-60</v>
      </c>
      <c r="EX37" s="188">
        <v>13</v>
      </c>
      <c r="EZ37" s="188">
        <v>7069</v>
      </c>
      <c r="FA37" s="188">
        <v>0</v>
      </c>
      <c r="FB37" s="188">
        <v>2661</v>
      </c>
      <c r="FC37" s="188">
        <v>1462</v>
      </c>
      <c r="FD37" s="188">
        <v>74</v>
      </c>
      <c r="FE37" s="188">
        <v>9848</v>
      </c>
      <c r="FF37" s="188">
        <v>5421</v>
      </c>
      <c r="FG37" s="188">
        <v>-1804</v>
      </c>
      <c r="FH37" s="188">
        <v>0</v>
      </c>
      <c r="FI37" s="188">
        <v>0</v>
      </c>
      <c r="FK37" s="188">
        <v>7009</v>
      </c>
      <c r="FL37" s="188">
        <v>0</v>
      </c>
      <c r="FM37" s="188">
        <v>6645</v>
      </c>
      <c r="FN37" s="188">
        <v>2065</v>
      </c>
      <c r="FO37" s="188">
        <v>2196</v>
      </c>
      <c r="FP37" s="188">
        <v>4975</v>
      </c>
      <c r="FQ37" s="188">
        <v>3592</v>
      </c>
      <c r="FR37" s="188">
        <v>-1652</v>
      </c>
      <c r="FS37" s="188">
        <v>-72</v>
      </c>
      <c r="FT37" s="188">
        <v>69</v>
      </c>
      <c r="FV37" s="188">
        <v>6069</v>
      </c>
      <c r="FW37" s="188">
        <v>0</v>
      </c>
      <c r="FX37" s="188">
        <v>3436</v>
      </c>
      <c r="FY37" s="188">
        <v>1871</v>
      </c>
      <c r="FZ37" s="188">
        <v>-1221</v>
      </c>
      <c r="GA37" s="188">
        <v>9481</v>
      </c>
      <c r="GB37" s="188">
        <v>4918</v>
      </c>
      <c r="GC37" s="188">
        <v>-1756</v>
      </c>
      <c r="GD37" s="188">
        <v>0</v>
      </c>
      <c r="GE37" s="188">
        <v>0</v>
      </c>
      <c r="GG37" s="188">
        <v>7101</v>
      </c>
      <c r="GH37" s="188">
        <v>0</v>
      </c>
      <c r="GI37" s="188">
        <v>4586</v>
      </c>
      <c r="GJ37" s="188">
        <v>1284</v>
      </c>
      <c r="GK37" s="188">
        <v>-1764</v>
      </c>
      <c r="GL37" s="188">
        <v>9022</v>
      </c>
      <c r="GM37" s="188">
        <v>3624</v>
      </c>
      <c r="GN37" s="188">
        <v>425</v>
      </c>
      <c r="GO37" s="188">
        <v>-60</v>
      </c>
      <c r="GP37" s="188">
        <v>59</v>
      </c>
      <c r="GR37" s="188">
        <v>5912</v>
      </c>
      <c r="GS37" s="188">
        <v>0</v>
      </c>
      <c r="GT37" s="188">
        <v>4999</v>
      </c>
      <c r="GU37" s="188">
        <v>1397</v>
      </c>
      <c r="GV37" s="188">
        <v>-373</v>
      </c>
      <c r="GW37" s="188">
        <v>8591</v>
      </c>
      <c r="GX37" s="188">
        <v>3363</v>
      </c>
      <c r="GY37" s="188">
        <v>-428</v>
      </c>
      <c r="GZ37" s="188">
        <v>-60</v>
      </c>
      <c r="HA37" s="188">
        <v>29</v>
      </c>
      <c r="HC37" s="188">
        <v>6047</v>
      </c>
      <c r="HD37" s="188">
        <v>0</v>
      </c>
      <c r="HE37" s="188">
        <v>3046</v>
      </c>
      <c r="HF37" s="188">
        <v>1663</v>
      </c>
      <c r="HG37" s="188">
        <v>3872</v>
      </c>
      <c r="HH37" s="188">
        <v>4226</v>
      </c>
      <c r="HI37" s="188">
        <v>3515</v>
      </c>
      <c r="HJ37" s="188">
        <v>2400</v>
      </c>
      <c r="HK37" s="188">
        <v>-59</v>
      </c>
      <c r="HL37" s="188">
        <v>34</v>
      </c>
      <c r="HN37" s="188">
        <v>6048</v>
      </c>
      <c r="HO37" s="188">
        <v>0</v>
      </c>
      <c r="HP37" s="188">
        <v>2384</v>
      </c>
      <c r="HQ37" s="188">
        <v>696</v>
      </c>
      <c r="HR37" s="188">
        <v>-1710</v>
      </c>
      <c r="HS37" s="188">
        <v>13394</v>
      </c>
      <c r="HT37" s="188">
        <v>5194</v>
      </c>
      <c r="HU37" s="188">
        <v>-1794</v>
      </c>
      <c r="HV37" s="188">
        <v>0</v>
      </c>
      <c r="HW37" s="188">
        <v>0</v>
      </c>
      <c r="HY37" s="188">
        <v>6030</v>
      </c>
      <c r="HZ37" s="188">
        <v>0</v>
      </c>
      <c r="IA37" s="188">
        <v>3585</v>
      </c>
      <c r="IB37" s="188">
        <v>1460</v>
      </c>
      <c r="IC37" s="188">
        <v>3700</v>
      </c>
      <c r="ID37" s="188">
        <v>3691</v>
      </c>
      <c r="IE37" s="188">
        <v>3597</v>
      </c>
      <c r="IF37" s="188">
        <v>2938</v>
      </c>
      <c r="IG37" s="188">
        <v>-60</v>
      </c>
      <c r="IH37" s="188">
        <v>33</v>
      </c>
      <c r="IJ37" s="188">
        <v>6092</v>
      </c>
      <c r="IK37" s="188">
        <v>0</v>
      </c>
      <c r="IL37" s="188">
        <v>6338</v>
      </c>
      <c r="IM37" s="188">
        <v>2344</v>
      </c>
      <c r="IN37" s="188">
        <v>-1093</v>
      </c>
      <c r="IO37" s="188">
        <v>7094</v>
      </c>
      <c r="IP37" s="188">
        <v>3721</v>
      </c>
      <c r="IQ37" s="188">
        <v>591</v>
      </c>
      <c r="IR37" s="188">
        <v>-60</v>
      </c>
      <c r="IS37" s="188">
        <v>81</v>
      </c>
      <c r="IU37" s="188">
        <v>6078</v>
      </c>
      <c r="IV37" s="188">
        <v>0</v>
      </c>
      <c r="IW37" s="188">
        <v>4417</v>
      </c>
      <c r="IX37" s="188">
        <v>1639</v>
      </c>
      <c r="IY37" s="188">
        <v>698</v>
      </c>
      <c r="IZ37" s="188">
        <v>6918</v>
      </c>
      <c r="JA37" s="188">
        <v>4932</v>
      </c>
      <c r="JB37" s="188">
        <v>-137</v>
      </c>
      <c r="JC37" s="188">
        <v>-60</v>
      </c>
      <c r="JD37" s="188">
        <v>11</v>
      </c>
      <c r="JF37" s="188">
        <v>6854</v>
      </c>
      <c r="JG37" s="188">
        <v>0</v>
      </c>
      <c r="JH37" s="188">
        <v>8028</v>
      </c>
      <c r="JI37" s="188">
        <v>4740</v>
      </c>
      <c r="JJ37" s="188">
        <v>959</v>
      </c>
      <c r="JK37" s="188">
        <v>2043</v>
      </c>
      <c r="JL37" s="188">
        <v>3556</v>
      </c>
      <c r="JM37" s="188">
        <v>-621</v>
      </c>
      <c r="JN37" s="188">
        <v>-126</v>
      </c>
      <c r="JO37" s="188">
        <v>640</v>
      </c>
      <c r="JQ37" s="188">
        <v>7096</v>
      </c>
      <c r="JR37" s="188">
        <v>0</v>
      </c>
      <c r="JS37" s="188">
        <v>6261</v>
      </c>
      <c r="JT37" s="188">
        <v>1398</v>
      </c>
      <c r="JU37" s="188">
        <v>-884</v>
      </c>
      <c r="JV37" s="188">
        <v>8667</v>
      </c>
      <c r="JW37" s="188">
        <v>3735</v>
      </c>
      <c r="JX37" s="188">
        <v>-832</v>
      </c>
      <c r="JY37" s="188">
        <v>-75</v>
      </c>
      <c r="JZ37" s="188">
        <v>69</v>
      </c>
      <c r="KB37" s="188">
        <v>6090</v>
      </c>
      <c r="KC37" s="188">
        <v>0</v>
      </c>
      <c r="KD37" s="188">
        <v>2624</v>
      </c>
      <c r="KE37" s="188">
        <v>1576</v>
      </c>
      <c r="KF37" s="188">
        <v>1112</v>
      </c>
      <c r="KG37" s="188">
        <v>8877</v>
      </c>
      <c r="KH37" s="188">
        <v>4885</v>
      </c>
      <c r="KI37" s="188">
        <v>-1098</v>
      </c>
      <c r="KJ37" s="188">
        <v>-60</v>
      </c>
      <c r="KK37" s="188">
        <v>15</v>
      </c>
      <c r="KM37" s="188">
        <v>6069</v>
      </c>
      <c r="KN37" s="188">
        <v>0</v>
      </c>
      <c r="KO37" s="188">
        <v>3429</v>
      </c>
      <c r="KP37" s="188">
        <v>2448</v>
      </c>
      <c r="KQ37" s="188">
        <v>761</v>
      </c>
      <c r="KR37" s="188">
        <v>7679</v>
      </c>
      <c r="KS37" s="188">
        <v>5256</v>
      </c>
      <c r="KT37" s="188">
        <v>-1093</v>
      </c>
      <c r="KU37" s="188">
        <v>0</v>
      </c>
      <c r="KV37" s="188">
        <v>0</v>
      </c>
      <c r="KX37" s="188">
        <v>6979</v>
      </c>
      <c r="KY37" s="188">
        <v>0</v>
      </c>
      <c r="KZ37" s="188">
        <v>6194</v>
      </c>
      <c r="LA37" s="188">
        <v>2001</v>
      </c>
      <c r="LB37" s="188">
        <v>436</v>
      </c>
      <c r="LC37" s="188">
        <v>5741</v>
      </c>
      <c r="LD37" s="188">
        <v>5312</v>
      </c>
      <c r="LE37" s="188">
        <v>-1802</v>
      </c>
      <c r="LF37" s="188">
        <v>0</v>
      </c>
      <c r="LG37" s="188">
        <v>0</v>
      </c>
      <c r="LI37" s="188">
        <v>5057</v>
      </c>
      <c r="LJ37" s="188">
        <v>0</v>
      </c>
      <c r="LK37" s="188">
        <v>4099</v>
      </c>
      <c r="LL37" s="188">
        <v>1655</v>
      </c>
      <c r="LM37" s="188">
        <v>-1108</v>
      </c>
      <c r="LN37" s="188">
        <v>11077</v>
      </c>
      <c r="LO37" s="188">
        <v>4463</v>
      </c>
      <c r="LP37" s="188">
        <v>-1034</v>
      </c>
      <c r="LQ37" s="188">
        <v>-60</v>
      </c>
      <c r="LR37" s="188">
        <v>17</v>
      </c>
      <c r="LT37" s="188">
        <v>6093</v>
      </c>
      <c r="LU37" s="188">
        <v>0</v>
      </c>
      <c r="LV37" s="188">
        <v>1477</v>
      </c>
      <c r="LW37" s="188">
        <v>1732</v>
      </c>
      <c r="LX37" s="188">
        <v>3433</v>
      </c>
      <c r="LY37" s="188">
        <v>7987</v>
      </c>
      <c r="LZ37" s="188">
        <v>4679</v>
      </c>
      <c r="MA37" s="188">
        <v>-715</v>
      </c>
      <c r="MB37" s="188">
        <v>-60</v>
      </c>
      <c r="MC37" s="188">
        <v>12</v>
      </c>
    </row>
    <row r="38" spans="2:341">
      <c r="B38" s="208">
        <f t="shared" ref="B38:B69" si="10">AVERAGE(M38,X38,AI38,AT38,BE38,BP38,CA38,CL38,CW38,DH38,DS38,ED38,EO38,EZ38,FK38,FV38,GG38,GR38,HC38,HN38,HY38,IJ38,IU38,JF38,JQ38,KB38,KM38,KX38,LI38,LT38)</f>
        <v>6326.166666666667</v>
      </c>
      <c r="C38" s="208">
        <f t="shared" ref="C38:C69" si="11">AVERAGE(N38,Y38,AJ38,AU38,BF38,BQ38,CB38,CM38,CX38,DI38,DT38,EE38,EP38,FA38,FL38,FW38,GH38,GS38,HD38,HO38,HZ38,IK38,IV38,JG38,JR38,KC38,KN38,KY38,LJ38,LU38)</f>
        <v>0</v>
      </c>
      <c r="D38" s="208">
        <f t="shared" ref="D38:D69" si="12">AVERAGE(O38,Z38,AK38,AV38,BG38,BR38,CC38,CN38,CY38,DJ38,DU38,EF38,EQ38,FB38,FM38,FX38,GI38,GT38,HE38,HP38,IA38,IL38,IW38,JH38,JS38,KD38,KO38,KZ38,LK38,LV38)</f>
        <v>5208.7666666666664</v>
      </c>
      <c r="E38" s="208">
        <f t="shared" ref="E38:E69" si="13">AVERAGE(P38,AA38,AL38,AW38,BH38,BS38,CD38,CO38,CZ38,DK38,DV38,EG38,ER38,FC38,FN38,FY38,GJ38,GU38,HF38,HQ38,IB38,IM38,IX38,JI38,JT38,KE38,KP38,LA38,LL38,LW38)</f>
        <v>2012.4666666666667</v>
      </c>
      <c r="F38" s="208">
        <f t="shared" ref="F38:F69" si="14">AVERAGE(Q38,AB38,AM38,AX38,BI38,BT38,CE38,CP38,DA38,DL38,DW38,EH38,ES38,FD38,FO38,FZ38,GK38,GV38,HG38,HR38,IC38,IN38,IY38,JJ38,JU38,KF38,KQ38,LB38,LM38,LX38)</f>
        <v>689.26666666666665</v>
      </c>
      <c r="G38" s="208">
        <f t="shared" ref="G38:G69" si="15">AVERAGE(R38,AC38,AN38,AY38,BJ38,BU38,CF38,CQ38,DB38,DM38,DX38,EI38,ET38,FE38,FP38,GA38,GL38,GW38,HH38,HS38,ID38,IO38,IZ38,JK38,JV38,KG38,KR38,LC38,LN38,LY38)</f>
        <v>6688.1</v>
      </c>
      <c r="H38" s="208">
        <f t="shared" ref="H38:H69" si="16">AVERAGE(S38,AD38,AO38,AZ38,BK38,BV38,CG38,CR38,DC38,DN38,DY38,EJ38,EU38,FF38,FQ38,GB38,GM38,GX38,HI38,HT38,IE38,IP38,JA38,JL38,JW38,KH38,KS38,LD38,LO38,LZ38)</f>
        <v>4237</v>
      </c>
      <c r="I38" s="208">
        <f t="shared" ref="I38:I69" si="17">AVERAGE(T38,AE38,AP38,BA38,BL38,BW38,CH38,CS38,DD38,DO38,DZ38,EK38,EV38,FG38,FR38,GC38,GN38,GY38,HJ38,HU38,IF38,IQ38,JB38,JM38,JX38,KI38,KT38,LE38,LP38,MA38)</f>
        <v>-705.5333333333333</v>
      </c>
      <c r="J38" s="208">
        <f t="shared" ref="J38:J69" si="18">AVERAGE(U38,AF38,AQ38,BB38,BM38,BX38,CI38,CT38,DE38,DP38,EA38,EL38,EW38,FH38,FS38,GD38,GO38,GZ38,HK38,HV38,IG38,IR38,JC38,JN38,JY38,KJ38,KU38,LF38,LQ38,MB38)</f>
        <v>-49.233333333333334</v>
      </c>
      <c r="K38" s="208">
        <f t="shared" ref="K38:K69" si="19">AVERAGE(V38,AG38,AR38,BC38,BN38,BY38,CJ38,CU38,DF38,DQ38,EB38,EM38,EX38,FI38,FT38,GE38,GP38,HA38,HL38,HW38,IH38,IS38,JD38,JO38,JZ38,KK38,KV38,LG38,LR38,MC38)</f>
        <v>81.966666666666669</v>
      </c>
      <c r="M38" s="188">
        <v>6005</v>
      </c>
      <c r="N38" s="188">
        <v>0</v>
      </c>
      <c r="O38" s="188">
        <v>8900</v>
      </c>
      <c r="P38" s="188">
        <v>2388</v>
      </c>
      <c r="Q38" s="188">
        <v>805</v>
      </c>
      <c r="R38" s="188">
        <v>4762</v>
      </c>
      <c r="S38" s="188">
        <v>3416</v>
      </c>
      <c r="T38" s="188">
        <v>-1275</v>
      </c>
      <c r="U38" s="188">
        <v>-60</v>
      </c>
      <c r="V38" s="188">
        <v>1150</v>
      </c>
      <c r="X38" s="188">
        <v>5057</v>
      </c>
      <c r="Y38" s="188">
        <v>0</v>
      </c>
      <c r="Z38" s="188">
        <v>4752</v>
      </c>
      <c r="AA38" s="188">
        <v>1778</v>
      </c>
      <c r="AB38" s="188">
        <v>-592</v>
      </c>
      <c r="AC38" s="188">
        <v>8725</v>
      </c>
      <c r="AD38" s="188">
        <v>4211</v>
      </c>
      <c r="AE38" s="188">
        <v>-847</v>
      </c>
      <c r="AF38" s="188">
        <v>-60</v>
      </c>
      <c r="AG38" s="188">
        <v>34</v>
      </c>
      <c r="AI38" s="188">
        <v>6492</v>
      </c>
      <c r="AJ38" s="188">
        <v>0</v>
      </c>
      <c r="AK38" s="188">
        <v>973</v>
      </c>
      <c r="AL38" s="188">
        <v>1588</v>
      </c>
      <c r="AM38" s="188">
        <v>1754</v>
      </c>
      <c r="AN38" s="188">
        <v>8125</v>
      </c>
      <c r="AO38" s="188">
        <v>4526</v>
      </c>
      <c r="AP38" s="188">
        <v>-436</v>
      </c>
      <c r="AQ38" s="188">
        <v>-60</v>
      </c>
      <c r="AR38" s="188">
        <v>22</v>
      </c>
      <c r="AT38" s="188">
        <v>4067</v>
      </c>
      <c r="AU38" s="188">
        <v>0</v>
      </c>
      <c r="AV38" s="188">
        <v>8228</v>
      </c>
      <c r="AW38" s="188">
        <v>3055</v>
      </c>
      <c r="AX38" s="188">
        <v>55</v>
      </c>
      <c r="AY38" s="188">
        <v>5619</v>
      </c>
      <c r="AZ38" s="188">
        <v>4457</v>
      </c>
      <c r="BA38" s="188">
        <v>-1113</v>
      </c>
      <c r="BB38" s="188">
        <v>-58</v>
      </c>
      <c r="BC38" s="188">
        <v>13</v>
      </c>
      <c r="BE38" s="188">
        <v>7105</v>
      </c>
      <c r="BF38" s="188">
        <v>0</v>
      </c>
      <c r="BG38" s="188">
        <v>8701</v>
      </c>
      <c r="BH38" s="188">
        <v>3205</v>
      </c>
      <c r="BI38" s="188">
        <v>751</v>
      </c>
      <c r="BJ38" s="188">
        <v>1884</v>
      </c>
      <c r="BK38" s="188">
        <v>3619</v>
      </c>
      <c r="BL38" s="188">
        <v>-825</v>
      </c>
      <c r="BM38" s="188">
        <v>-61</v>
      </c>
      <c r="BN38" s="188">
        <v>36</v>
      </c>
      <c r="BP38" s="188">
        <v>6069</v>
      </c>
      <c r="BQ38" s="188">
        <v>0</v>
      </c>
      <c r="BR38" s="188">
        <v>6793</v>
      </c>
      <c r="BS38" s="188">
        <v>3518</v>
      </c>
      <c r="BT38" s="188">
        <v>8</v>
      </c>
      <c r="BU38" s="188">
        <v>3020</v>
      </c>
      <c r="BV38" s="188">
        <v>4902</v>
      </c>
      <c r="BW38" s="188">
        <v>-1116</v>
      </c>
      <c r="BX38" s="188">
        <v>0</v>
      </c>
      <c r="BY38" s="188">
        <v>0</v>
      </c>
      <c r="CA38" s="188">
        <v>7114</v>
      </c>
      <c r="CB38" s="188">
        <v>0</v>
      </c>
      <c r="CC38" s="188">
        <v>8349</v>
      </c>
      <c r="CD38" s="188">
        <v>2201</v>
      </c>
      <c r="CE38" s="188">
        <v>92</v>
      </c>
      <c r="CF38" s="188">
        <v>3180</v>
      </c>
      <c r="CG38" s="188">
        <v>3670</v>
      </c>
      <c r="CH38" s="188">
        <v>-161</v>
      </c>
      <c r="CI38" s="188">
        <v>-60</v>
      </c>
      <c r="CJ38" s="188">
        <v>35</v>
      </c>
      <c r="CL38" s="188">
        <v>7114</v>
      </c>
      <c r="CM38" s="188">
        <v>0</v>
      </c>
      <c r="CN38" s="188">
        <v>8349</v>
      </c>
      <c r="CO38" s="188">
        <v>2201</v>
      </c>
      <c r="CP38" s="188">
        <v>92</v>
      </c>
      <c r="CQ38" s="188">
        <v>3180</v>
      </c>
      <c r="CR38" s="188">
        <v>3670</v>
      </c>
      <c r="CS38" s="188">
        <v>-161</v>
      </c>
      <c r="CT38" s="188">
        <v>-60</v>
      </c>
      <c r="CU38" s="188">
        <v>35</v>
      </c>
      <c r="CV38" s="190"/>
      <c r="CW38" s="188">
        <v>6065</v>
      </c>
      <c r="CX38" s="188">
        <v>0</v>
      </c>
      <c r="CY38" s="188">
        <v>5492</v>
      </c>
      <c r="CZ38" s="188">
        <v>2080</v>
      </c>
      <c r="DA38" s="188">
        <v>-1573</v>
      </c>
      <c r="DB38" s="188">
        <v>8958</v>
      </c>
      <c r="DC38" s="188">
        <v>5040</v>
      </c>
      <c r="DD38" s="188">
        <v>-1717</v>
      </c>
      <c r="DE38" s="188">
        <v>0</v>
      </c>
      <c r="DF38" s="188">
        <v>0</v>
      </c>
      <c r="DH38" s="188">
        <v>6983</v>
      </c>
      <c r="DI38" s="188">
        <v>0</v>
      </c>
      <c r="DJ38" s="188">
        <v>7745</v>
      </c>
      <c r="DK38" s="188">
        <v>1827</v>
      </c>
      <c r="DL38" s="188">
        <v>1739</v>
      </c>
      <c r="DM38" s="188">
        <v>4854</v>
      </c>
      <c r="DN38" s="188">
        <v>3610</v>
      </c>
      <c r="DO38" s="188">
        <v>-901</v>
      </c>
      <c r="DP38" s="188">
        <v>-60</v>
      </c>
      <c r="DQ38" s="188">
        <v>38</v>
      </c>
      <c r="DS38" s="188">
        <v>7000</v>
      </c>
      <c r="DT38" s="188">
        <v>0</v>
      </c>
      <c r="DU38" s="188">
        <v>7023</v>
      </c>
      <c r="DV38" s="188">
        <v>2157</v>
      </c>
      <c r="DW38" s="188">
        <v>1165</v>
      </c>
      <c r="DX38" s="188">
        <v>4524</v>
      </c>
      <c r="DY38" s="188">
        <v>4754</v>
      </c>
      <c r="DZ38" s="188">
        <v>-1507</v>
      </c>
      <c r="EA38" s="188">
        <v>-60</v>
      </c>
      <c r="EB38" s="188">
        <v>0</v>
      </c>
      <c r="ED38" s="188">
        <v>5927</v>
      </c>
      <c r="EE38" s="188">
        <v>0</v>
      </c>
      <c r="EF38" s="188">
        <v>5167</v>
      </c>
      <c r="EG38" s="188">
        <v>1981</v>
      </c>
      <c r="EH38" s="188">
        <v>625</v>
      </c>
      <c r="EI38" s="188">
        <v>6812</v>
      </c>
      <c r="EJ38" s="188">
        <v>3372</v>
      </c>
      <c r="EK38" s="188">
        <v>-42</v>
      </c>
      <c r="EL38" s="188">
        <v>-60</v>
      </c>
      <c r="EM38" s="188">
        <v>22</v>
      </c>
      <c r="EO38" s="188">
        <v>7109</v>
      </c>
      <c r="EP38" s="188">
        <v>0</v>
      </c>
      <c r="EQ38" s="188">
        <v>1235</v>
      </c>
      <c r="ER38" s="188">
        <v>1088</v>
      </c>
      <c r="ES38" s="188">
        <v>5702</v>
      </c>
      <c r="ET38" s="188">
        <v>8047</v>
      </c>
      <c r="EU38" s="188">
        <v>4100</v>
      </c>
      <c r="EV38" s="188">
        <v>-2393</v>
      </c>
      <c r="EW38" s="188">
        <v>-60</v>
      </c>
      <c r="EX38" s="188">
        <v>23</v>
      </c>
      <c r="EZ38" s="188">
        <v>7067</v>
      </c>
      <c r="FA38" s="188">
        <v>0</v>
      </c>
      <c r="FB38" s="188">
        <v>2678</v>
      </c>
      <c r="FC38" s="188">
        <v>1413</v>
      </c>
      <c r="FD38" s="188">
        <v>34</v>
      </c>
      <c r="FE38" s="188">
        <v>9671</v>
      </c>
      <c r="FF38" s="188">
        <v>5421</v>
      </c>
      <c r="FG38" s="188">
        <v>-1456</v>
      </c>
      <c r="FH38" s="188">
        <v>0</v>
      </c>
      <c r="FI38" s="188">
        <v>0</v>
      </c>
      <c r="FK38" s="188">
        <v>7005</v>
      </c>
      <c r="FL38" s="188">
        <v>0</v>
      </c>
      <c r="FM38" s="188">
        <v>6615</v>
      </c>
      <c r="FN38" s="188">
        <v>2038</v>
      </c>
      <c r="FO38" s="188">
        <v>2285</v>
      </c>
      <c r="FP38" s="188">
        <v>5114</v>
      </c>
      <c r="FQ38" s="188">
        <v>3592</v>
      </c>
      <c r="FR38" s="188">
        <v>-1769</v>
      </c>
      <c r="FS38" s="188">
        <v>-72</v>
      </c>
      <c r="FT38" s="188">
        <v>69</v>
      </c>
      <c r="FV38" s="188">
        <v>6072</v>
      </c>
      <c r="FW38" s="188">
        <v>0</v>
      </c>
      <c r="FX38" s="188">
        <v>3361</v>
      </c>
      <c r="FY38" s="188">
        <v>1709</v>
      </c>
      <c r="FZ38" s="188">
        <v>-879</v>
      </c>
      <c r="GA38" s="188">
        <v>9399</v>
      </c>
      <c r="GB38" s="188">
        <v>4918</v>
      </c>
      <c r="GC38" s="188">
        <v>-1772</v>
      </c>
      <c r="GD38" s="188">
        <v>0</v>
      </c>
      <c r="GE38" s="188">
        <v>0</v>
      </c>
      <c r="GG38" s="188">
        <v>7097</v>
      </c>
      <c r="GH38" s="188">
        <v>0</v>
      </c>
      <c r="GI38" s="188">
        <v>4607</v>
      </c>
      <c r="GJ38" s="188">
        <v>1286</v>
      </c>
      <c r="GK38" s="188">
        <v>-1758</v>
      </c>
      <c r="GL38" s="188">
        <v>9163</v>
      </c>
      <c r="GM38" s="188">
        <v>3624</v>
      </c>
      <c r="GN38" s="188">
        <v>308</v>
      </c>
      <c r="GO38" s="188">
        <v>-60</v>
      </c>
      <c r="GP38" s="188">
        <v>59</v>
      </c>
      <c r="GR38" s="188">
        <v>5910</v>
      </c>
      <c r="GS38" s="188">
        <v>0</v>
      </c>
      <c r="GT38" s="188">
        <v>5063</v>
      </c>
      <c r="GU38" s="188">
        <v>1409</v>
      </c>
      <c r="GV38" s="188">
        <v>-279</v>
      </c>
      <c r="GW38" s="188">
        <v>8630</v>
      </c>
      <c r="GX38" s="188">
        <v>3363</v>
      </c>
      <c r="GY38" s="188">
        <v>-603</v>
      </c>
      <c r="GZ38" s="188">
        <v>-60</v>
      </c>
      <c r="HA38" s="188">
        <v>32</v>
      </c>
      <c r="HC38" s="188">
        <v>6043</v>
      </c>
      <c r="HD38" s="188">
        <v>0</v>
      </c>
      <c r="HE38" s="188">
        <v>3112</v>
      </c>
      <c r="HF38" s="188">
        <v>1759</v>
      </c>
      <c r="HG38" s="188">
        <v>3926</v>
      </c>
      <c r="HH38" s="188">
        <v>4226</v>
      </c>
      <c r="HI38" s="188">
        <v>3515</v>
      </c>
      <c r="HJ38" s="188">
        <v>2473</v>
      </c>
      <c r="HK38" s="188">
        <v>-60</v>
      </c>
      <c r="HL38" s="188">
        <v>34</v>
      </c>
      <c r="HN38" s="188">
        <v>6050</v>
      </c>
      <c r="HO38" s="188">
        <v>0</v>
      </c>
      <c r="HP38" s="188">
        <v>2427</v>
      </c>
      <c r="HQ38" s="188">
        <v>807</v>
      </c>
      <c r="HR38" s="188">
        <v>-1594</v>
      </c>
      <c r="HS38" s="188">
        <v>13283</v>
      </c>
      <c r="HT38" s="188">
        <v>5194</v>
      </c>
      <c r="HU38" s="188">
        <v>-1740</v>
      </c>
      <c r="HV38" s="188">
        <v>0</v>
      </c>
      <c r="HW38" s="188">
        <v>0</v>
      </c>
      <c r="HY38" s="188">
        <v>6028</v>
      </c>
      <c r="HZ38" s="188">
        <v>0</v>
      </c>
      <c r="IA38" s="188">
        <v>3674</v>
      </c>
      <c r="IB38" s="188">
        <v>1539</v>
      </c>
      <c r="IC38" s="188">
        <v>3829</v>
      </c>
      <c r="ID38" s="188">
        <v>3655</v>
      </c>
      <c r="IE38" s="188">
        <v>3597</v>
      </c>
      <c r="IF38" s="188">
        <v>2848</v>
      </c>
      <c r="IG38" s="188">
        <v>-60</v>
      </c>
      <c r="IH38" s="188">
        <v>32</v>
      </c>
      <c r="IJ38" s="188">
        <v>6096</v>
      </c>
      <c r="IK38" s="188">
        <v>0</v>
      </c>
      <c r="IL38" s="188">
        <v>6317</v>
      </c>
      <c r="IM38" s="188">
        <v>2139</v>
      </c>
      <c r="IN38" s="188">
        <v>-1355</v>
      </c>
      <c r="IO38" s="188">
        <v>7125</v>
      </c>
      <c r="IP38" s="188">
        <v>3721</v>
      </c>
      <c r="IQ38" s="188">
        <v>744</v>
      </c>
      <c r="IR38" s="188">
        <v>-60</v>
      </c>
      <c r="IS38" s="188">
        <v>81</v>
      </c>
      <c r="IU38" s="188">
        <v>6080</v>
      </c>
      <c r="IV38" s="188">
        <v>0</v>
      </c>
      <c r="IW38" s="188">
        <v>4439</v>
      </c>
      <c r="IX38" s="188">
        <v>1655</v>
      </c>
      <c r="IY38" s="188">
        <v>679</v>
      </c>
      <c r="IZ38" s="188">
        <v>6875</v>
      </c>
      <c r="JA38" s="188">
        <v>4932</v>
      </c>
      <c r="JB38" s="188">
        <v>-231</v>
      </c>
      <c r="JC38" s="188">
        <v>-60</v>
      </c>
      <c r="JD38" s="188">
        <v>12</v>
      </c>
      <c r="JF38" s="188">
        <v>6845</v>
      </c>
      <c r="JG38" s="188">
        <v>0</v>
      </c>
      <c r="JH38" s="188">
        <v>7980</v>
      </c>
      <c r="JI38" s="188">
        <v>4626</v>
      </c>
      <c r="JJ38" s="188">
        <v>890</v>
      </c>
      <c r="JK38" s="188">
        <v>2084</v>
      </c>
      <c r="JL38" s="188">
        <v>3556</v>
      </c>
      <c r="JM38" s="188">
        <v>-325</v>
      </c>
      <c r="JN38" s="188">
        <v>-126</v>
      </c>
      <c r="JO38" s="188">
        <v>620</v>
      </c>
      <c r="JQ38" s="188">
        <v>7093</v>
      </c>
      <c r="JR38" s="188">
        <v>0</v>
      </c>
      <c r="JS38" s="188">
        <v>6351</v>
      </c>
      <c r="JT38" s="188">
        <v>1398</v>
      </c>
      <c r="JU38" s="188">
        <v>-826</v>
      </c>
      <c r="JV38" s="188">
        <v>8670</v>
      </c>
      <c r="JW38" s="188">
        <v>3735</v>
      </c>
      <c r="JX38" s="188">
        <v>-1037</v>
      </c>
      <c r="JY38" s="188">
        <v>-80</v>
      </c>
      <c r="JZ38" s="188">
        <v>68</v>
      </c>
      <c r="KB38" s="188">
        <v>6086</v>
      </c>
      <c r="KC38" s="188">
        <v>0</v>
      </c>
      <c r="KD38" s="188">
        <v>2658</v>
      </c>
      <c r="KE38" s="188">
        <v>1658</v>
      </c>
      <c r="KF38" s="188">
        <v>1171</v>
      </c>
      <c r="KG38" s="188">
        <v>8912</v>
      </c>
      <c r="KH38" s="188">
        <v>4885</v>
      </c>
      <c r="KI38" s="188">
        <v>-1168</v>
      </c>
      <c r="KJ38" s="188">
        <v>-60</v>
      </c>
      <c r="KK38" s="188">
        <v>15</v>
      </c>
      <c r="KM38" s="188">
        <v>6072</v>
      </c>
      <c r="KN38" s="188">
        <v>0</v>
      </c>
      <c r="KO38" s="188">
        <v>3388</v>
      </c>
      <c r="KP38" s="188">
        <v>2417</v>
      </c>
      <c r="KQ38" s="188">
        <v>798</v>
      </c>
      <c r="KR38" s="188">
        <v>7654</v>
      </c>
      <c r="KS38" s="188">
        <v>5256</v>
      </c>
      <c r="KT38" s="188">
        <v>-1185</v>
      </c>
      <c r="KU38" s="188">
        <v>0</v>
      </c>
      <c r="KV38" s="188">
        <v>0</v>
      </c>
      <c r="KX38" s="188">
        <v>6993</v>
      </c>
      <c r="KY38" s="188">
        <v>0</v>
      </c>
      <c r="KZ38" s="188">
        <v>6268</v>
      </c>
      <c r="LA38" s="188">
        <v>2015</v>
      </c>
      <c r="LB38" s="188">
        <v>442</v>
      </c>
      <c r="LC38" s="188">
        <v>5698</v>
      </c>
      <c r="LD38" s="188">
        <v>5312</v>
      </c>
      <c r="LE38" s="188">
        <v>-2021</v>
      </c>
      <c r="LF38" s="188">
        <v>0</v>
      </c>
      <c r="LG38" s="188">
        <v>0</v>
      </c>
      <c r="LI38" s="188">
        <v>5056</v>
      </c>
      <c r="LJ38" s="188">
        <v>0</v>
      </c>
      <c r="LK38" s="188">
        <v>4102</v>
      </c>
      <c r="LL38" s="188">
        <v>1708</v>
      </c>
      <c r="LM38" s="188">
        <v>-896</v>
      </c>
      <c r="LN38" s="188">
        <v>10971</v>
      </c>
      <c r="LO38" s="188">
        <v>4463</v>
      </c>
      <c r="LP38" s="188">
        <v>-1028</v>
      </c>
      <c r="LQ38" s="188">
        <v>-60</v>
      </c>
      <c r="LR38" s="188">
        <v>17</v>
      </c>
      <c r="LT38" s="188">
        <v>6085</v>
      </c>
      <c r="LU38" s="188">
        <v>0</v>
      </c>
      <c r="LV38" s="188">
        <v>1516</v>
      </c>
      <c r="LW38" s="188">
        <v>1731</v>
      </c>
      <c r="LX38" s="188">
        <v>3588</v>
      </c>
      <c r="LY38" s="188">
        <v>7823</v>
      </c>
      <c r="LZ38" s="188">
        <v>4679</v>
      </c>
      <c r="MA38" s="188">
        <v>-710</v>
      </c>
      <c r="MB38" s="188">
        <v>-60</v>
      </c>
      <c r="MC38" s="188">
        <v>12</v>
      </c>
    </row>
    <row r="39" spans="2:341">
      <c r="B39" s="208">
        <f t="shared" si="10"/>
        <v>6327.9666666666662</v>
      </c>
      <c r="C39" s="208">
        <f t="shared" si="11"/>
        <v>0</v>
      </c>
      <c r="D39" s="208">
        <f t="shared" si="12"/>
        <v>5210.8999999999996</v>
      </c>
      <c r="E39" s="208">
        <f t="shared" si="13"/>
        <v>1999.2666666666667</v>
      </c>
      <c r="F39" s="208">
        <f t="shared" si="14"/>
        <v>725</v>
      </c>
      <c r="G39" s="208">
        <f t="shared" si="15"/>
        <v>6677.7333333333336</v>
      </c>
      <c r="H39" s="208">
        <f t="shared" si="16"/>
        <v>4237.0333333333338</v>
      </c>
      <c r="I39" s="208">
        <f t="shared" si="17"/>
        <v>-666.26666666666665</v>
      </c>
      <c r="J39" s="208">
        <f t="shared" si="18"/>
        <v>-49.266666666666666</v>
      </c>
      <c r="K39" s="208">
        <f t="shared" si="19"/>
        <v>81.733333333333334</v>
      </c>
      <c r="M39" s="188">
        <v>6008</v>
      </c>
      <c r="N39" s="188">
        <v>0</v>
      </c>
      <c r="O39" s="188">
        <v>8937</v>
      </c>
      <c r="P39" s="188">
        <v>2343</v>
      </c>
      <c r="Q39" s="188">
        <v>748</v>
      </c>
      <c r="R39" s="188">
        <v>4715</v>
      </c>
      <c r="S39" s="188">
        <v>3416</v>
      </c>
      <c r="T39" s="188">
        <v>-1167</v>
      </c>
      <c r="U39" s="188">
        <v>-60</v>
      </c>
      <c r="V39" s="188">
        <v>1146</v>
      </c>
      <c r="X39" s="188">
        <v>5061</v>
      </c>
      <c r="Y39" s="188">
        <v>0</v>
      </c>
      <c r="Z39" s="188">
        <v>4718</v>
      </c>
      <c r="AA39" s="188">
        <v>1771</v>
      </c>
      <c r="AB39" s="188">
        <v>-582</v>
      </c>
      <c r="AC39" s="188">
        <v>8740</v>
      </c>
      <c r="AD39" s="188">
        <v>4211</v>
      </c>
      <c r="AE39" s="188">
        <v>-640</v>
      </c>
      <c r="AF39" s="188">
        <v>-60</v>
      </c>
      <c r="AG39" s="188">
        <v>34</v>
      </c>
      <c r="AI39" s="188">
        <v>6493</v>
      </c>
      <c r="AJ39" s="188">
        <v>0</v>
      </c>
      <c r="AK39" s="188">
        <v>933</v>
      </c>
      <c r="AL39" s="188">
        <v>1336</v>
      </c>
      <c r="AM39" s="188">
        <v>1964</v>
      </c>
      <c r="AN39" s="188">
        <v>8315</v>
      </c>
      <c r="AO39" s="188">
        <v>4526</v>
      </c>
      <c r="AP39" s="188">
        <v>-332</v>
      </c>
      <c r="AQ39" s="188">
        <v>-60</v>
      </c>
      <c r="AR39" s="188">
        <v>22</v>
      </c>
      <c r="AT39" s="188">
        <v>4070</v>
      </c>
      <c r="AU39" s="188">
        <v>0</v>
      </c>
      <c r="AV39" s="188">
        <v>8267</v>
      </c>
      <c r="AW39" s="188">
        <v>3020</v>
      </c>
      <c r="AX39" s="188">
        <v>22</v>
      </c>
      <c r="AY39" s="188">
        <v>5583</v>
      </c>
      <c r="AZ39" s="188">
        <v>4457</v>
      </c>
      <c r="BA39" s="188">
        <v>-907</v>
      </c>
      <c r="BB39" s="188">
        <v>-60</v>
      </c>
      <c r="BC39" s="188">
        <v>13</v>
      </c>
      <c r="BE39" s="188">
        <v>7103</v>
      </c>
      <c r="BF39" s="188">
        <v>0</v>
      </c>
      <c r="BG39" s="188">
        <v>8718</v>
      </c>
      <c r="BH39" s="188">
        <v>3151</v>
      </c>
      <c r="BI39" s="188">
        <v>677</v>
      </c>
      <c r="BJ39" s="188">
        <v>1906</v>
      </c>
      <c r="BK39" s="188">
        <v>3619</v>
      </c>
      <c r="BL39" s="188">
        <v>-843</v>
      </c>
      <c r="BM39" s="188">
        <v>-61</v>
      </c>
      <c r="BN39" s="188">
        <v>36</v>
      </c>
      <c r="BP39" s="188">
        <v>6073</v>
      </c>
      <c r="BQ39" s="188">
        <v>0</v>
      </c>
      <c r="BR39" s="188">
        <v>6770</v>
      </c>
      <c r="BS39" s="188">
        <v>3415</v>
      </c>
      <c r="BT39" s="188">
        <v>-81</v>
      </c>
      <c r="BU39" s="188">
        <v>2985</v>
      </c>
      <c r="BV39" s="188">
        <v>4902</v>
      </c>
      <c r="BW39" s="188">
        <v>-1108</v>
      </c>
      <c r="BX39" s="188">
        <v>0</v>
      </c>
      <c r="BY39" s="188">
        <v>0</v>
      </c>
      <c r="CA39" s="188">
        <v>7111</v>
      </c>
      <c r="CB39" s="188">
        <v>0</v>
      </c>
      <c r="CC39" s="188">
        <v>8248</v>
      </c>
      <c r="CD39" s="188">
        <v>2186</v>
      </c>
      <c r="CE39" s="188">
        <v>112</v>
      </c>
      <c r="CF39" s="188">
        <v>3195</v>
      </c>
      <c r="CG39" s="188">
        <v>3670</v>
      </c>
      <c r="CH39" s="188">
        <v>-44</v>
      </c>
      <c r="CI39" s="188">
        <v>-60</v>
      </c>
      <c r="CJ39" s="188">
        <v>36</v>
      </c>
      <c r="CL39" s="188">
        <v>7111</v>
      </c>
      <c r="CM39" s="188">
        <v>0</v>
      </c>
      <c r="CN39" s="188">
        <v>8248</v>
      </c>
      <c r="CO39" s="188">
        <v>2186</v>
      </c>
      <c r="CP39" s="188">
        <v>112</v>
      </c>
      <c r="CQ39" s="188">
        <v>3195</v>
      </c>
      <c r="CR39" s="188">
        <v>3670</v>
      </c>
      <c r="CS39" s="188">
        <v>-44</v>
      </c>
      <c r="CT39" s="188">
        <v>-60</v>
      </c>
      <c r="CU39" s="188">
        <v>36</v>
      </c>
      <c r="CV39" s="190"/>
      <c r="CW39" s="188">
        <v>6067</v>
      </c>
      <c r="CX39" s="188">
        <v>0</v>
      </c>
      <c r="CY39" s="188">
        <v>5571</v>
      </c>
      <c r="CZ39" s="188">
        <v>2076</v>
      </c>
      <c r="DA39" s="188">
        <v>-1688</v>
      </c>
      <c r="DB39" s="188">
        <v>9095</v>
      </c>
      <c r="DC39" s="188">
        <v>5042</v>
      </c>
      <c r="DD39" s="188">
        <v>-1663</v>
      </c>
      <c r="DE39" s="188">
        <v>0</v>
      </c>
      <c r="DF39" s="188">
        <v>0</v>
      </c>
      <c r="DH39" s="188">
        <v>6988</v>
      </c>
      <c r="DI39" s="188">
        <v>0</v>
      </c>
      <c r="DJ39" s="188">
        <v>7870</v>
      </c>
      <c r="DK39" s="188">
        <v>1812</v>
      </c>
      <c r="DL39" s="188">
        <v>1761</v>
      </c>
      <c r="DM39" s="188">
        <v>4824</v>
      </c>
      <c r="DN39" s="188">
        <v>3610</v>
      </c>
      <c r="DO39" s="188">
        <v>-1226</v>
      </c>
      <c r="DP39" s="188">
        <v>-60</v>
      </c>
      <c r="DQ39" s="188">
        <v>38</v>
      </c>
      <c r="DS39" s="188">
        <v>7001</v>
      </c>
      <c r="DT39" s="188">
        <v>0</v>
      </c>
      <c r="DU39" s="188">
        <v>6992</v>
      </c>
      <c r="DV39" s="188">
        <v>2094</v>
      </c>
      <c r="DW39" s="188">
        <v>1044</v>
      </c>
      <c r="DX39" s="188">
        <v>4465</v>
      </c>
      <c r="DY39" s="188">
        <v>4754</v>
      </c>
      <c r="DZ39" s="188">
        <v>-1432</v>
      </c>
      <c r="EA39" s="188">
        <v>-60</v>
      </c>
      <c r="EB39" s="188">
        <v>0</v>
      </c>
      <c r="ED39" s="188">
        <v>5926</v>
      </c>
      <c r="EE39" s="188">
        <v>0</v>
      </c>
      <c r="EF39" s="188">
        <v>5270</v>
      </c>
      <c r="EG39" s="188">
        <v>2000</v>
      </c>
      <c r="EH39" s="188">
        <v>599</v>
      </c>
      <c r="EI39" s="188">
        <v>6756</v>
      </c>
      <c r="EJ39" s="188">
        <v>3372</v>
      </c>
      <c r="EK39" s="188">
        <v>27</v>
      </c>
      <c r="EL39" s="188">
        <v>-60</v>
      </c>
      <c r="EM39" s="188">
        <v>22</v>
      </c>
      <c r="EO39" s="188">
        <v>7110</v>
      </c>
      <c r="EP39" s="188">
        <v>0</v>
      </c>
      <c r="EQ39" s="188">
        <v>1281</v>
      </c>
      <c r="ER39" s="188">
        <v>1099</v>
      </c>
      <c r="ES39" s="188">
        <v>5658</v>
      </c>
      <c r="ET39" s="188">
        <v>8035</v>
      </c>
      <c r="EU39" s="188">
        <v>4100</v>
      </c>
      <c r="EV39" s="188">
        <v>-2292</v>
      </c>
      <c r="EW39" s="188">
        <v>-60</v>
      </c>
      <c r="EX39" s="188">
        <v>23</v>
      </c>
      <c r="EZ39" s="188">
        <v>7068</v>
      </c>
      <c r="FA39" s="188">
        <v>0</v>
      </c>
      <c r="FB39" s="188">
        <v>2705</v>
      </c>
      <c r="FC39" s="188">
        <v>1487</v>
      </c>
      <c r="FD39" s="188">
        <v>135</v>
      </c>
      <c r="FE39" s="188">
        <v>9548</v>
      </c>
      <c r="FF39" s="188">
        <v>5421</v>
      </c>
      <c r="FG39" s="188">
        <v>-1564</v>
      </c>
      <c r="FH39" s="188">
        <v>0</v>
      </c>
      <c r="FI39" s="188">
        <v>0</v>
      </c>
      <c r="FK39" s="188">
        <v>7011</v>
      </c>
      <c r="FL39" s="188">
        <v>0</v>
      </c>
      <c r="FM39" s="188">
        <v>6431</v>
      </c>
      <c r="FN39" s="188">
        <v>1974</v>
      </c>
      <c r="FO39" s="188">
        <v>2146</v>
      </c>
      <c r="FP39" s="188">
        <v>5200</v>
      </c>
      <c r="FQ39" s="188">
        <v>3592</v>
      </c>
      <c r="FR39" s="188">
        <v>-1632</v>
      </c>
      <c r="FS39" s="188">
        <v>-72</v>
      </c>
      <c r="FT39" s="188">
        <v>69</v>
      </c>
      <c r="FV39" s="188">
        <v>6071</v>
      </c>
      <c r="FW39" s="188">
        <v>0</v>
      </c>
      <c r="FX39" s="188">
        <v>3394</v>
      </c>
      <c r="FY39" s="188">
        <v>1713</v>
      </c>
      <c r="FZ39" s="188">
        <v>-770</v>
      </c>
      <c r="GA39" s="188">
        <v>9328</v>
      </c>
      <c r="GB39" s="188">
        <v>4918</v>
      </c>
      <c r="GC39" s="188">
        <v>-1520</v>
      </c>
      <c r="GD39" s="188">
        <v>0</v>
      </c>
      <c r="GE39" s="188">
        <v>0</v>
      </c>
      <c r="GG39" s="188">
        <v>7099</v>
      </c>
      <c r="GH39" s="188">
        <v>0</v>
      </c>
      <c r="GI39" s="188">
        <v>4624</v>
      </c>
      <c r="GJ39" s="188">
        <v>1312</v>
      </c>
      <c r="GK39" s="188">
        <v>-1684</v>
      </c>
      <c r="GL39" s="188">
        <v>9006</v>
      </c>
      <c r="GM39" s="188">
        <v>3624</v>
      </c>
      <c r="GN39" s="188">
        <v>454</v>
      </c>
      <c r="GO39" s="188">
        <v>-60</v>
      </c>
      <c r="GP39" s="188">
        <v>59</v>
      </c>
      <c r="GR39" s="188">
        <v>5911</v>
      </c>
      <c r="GS39" s="188">
        <v>0</v>
      </c>
      <c r="GT39" s="188">
        <v>5071</v>
      </c>
      <c r="GU39" s="188">
        <v>1430</v>
      </c>
      <c r="GV39" s="188">
        <v>-237</v>
      </c>
      <c r="GW39" s="188">
        <v>8672</v>
      </c>
      <c r="GX39" s="188">
        <v>3363</v>
      </c>
      <c r="GY39" s="188">
        <v>-557</v>
      </c>
      <c r="GZ39" s="188">
        <v>-60</v>
      </c>
      <c r="HA39" s="188">
        <v>36</v>
      </c>
      <c r="HC39" s="188">
        <v>6052</v>
      </c>
      <c r="HD39" s="188">
        <v>0</v>
      </c>
      <c r="HE39" s="188">
        <v>3171</v>
      </c>
      <c r="HF39" s="188">
        <v>1653</v>
      </c>
      <c r="HG39" s="188">
        <v>4043</v>
      </c>
      <c r="HH39" s="188">
        <v>4191</v>
      </c>
      <c r="HI39" s="188">
        <v>3515</v>
      </c>
      <c r="HJ39" s="188">
        <v>2116</v>
      </c>
      <c r="HK39" s="188">
        <v>-59</v>
      </c>
      <c r="HL39" s="188">
        <v>34</v>
      </c>
      <c r="HN39" s="188">
        <v>6051</v>
      </c>
      <c r="HO39" s="188">
        <v>0</v>
      </c>
      <c r="HP39" s="188">
        <v>2447</v>
      </c>
      <c r="HQ39" s="188">
        <v>860</v>
      </c>
      <c r="HR39" s="188">
        <v>-1495</v>
      </c>
      <c r="HS39" s="188">
        <v>13273</v>
      </c>
      <c r="HT39" s="188">
        <v>5194</v>
      </c>
      <c r="HU39" s="188">
        <v>-1940</v>
      </c>
      <c r="HV39" s="188">
        <v>0</v>
      </c>
      <c r="HW39" s="188">
        <v>0</v>
      </c>
      <c r="HY39" s="188">
        <v>6032</v>
      </c>
      <c r="HZ39" s="188">
        <v>0</v>
      </c>
      <c r="IA39" s="188">
        <v>3651</v>
      </c>
      <c r="IB39" s="188">
        <v>1519</v>
      </c>
      <c r="IC39" s="188">
        <v>3871</v>
      </c>
      <c r="ID39" s="188">
        <v>3681</v>
      </c>
      <c r="IE39" s="188">
        <v>3597</v>
      </c>
      <c r="IF39" s="188">
        <v>2711</v>
      </c>
      <c r="IG39" s="188">
        <v>-60</v>
      </c>
      <c r="IH39" s="188">
        <v>27</v>
      </c>
      <c r="IJ39" s="188">
        <v>6096</v>
      </c>
      <c r="IK39" s="188">
        <v>0</v>
      </c>
      <c r="IL39" s="188">
        <v>6307</v>
      </c>
      <c r="IM39" s="188">
        <v>2166</v>
      </c>
      <c r="IN39" s="188">
        <v>-1212</v>
      </c>
      <c r="IO39" s="188">
        <v>7242</v>
      </c>
      <c r="IP39" s="188">
        <v>3721</v>
      </c>
      <c r="IQ39" s="188">
        <v>1082</v>
      </c>
      <c r="IR39" s="188">
        <v>-60</v>
      </c>
      <c r="IS39" s="188">
        <v>81</v>
      </c>
      <c r="IU39" s="188">
        <v>6082</v>
      </c>
      <c r="IV39" s="188">
        <v>0</v>
      </c>
      <c r="IW39" s="188">
        <v>4442</v>
      </c>
      <c r="IX39" s="188">
        <v>1704</v>
      </c>
      <c r="IY39" s="188">
        <v>687</v>
      </c>
      <c r="IZ39" s="188">
        <v>6865</v>
      </c>
      <c r="JA39" s="188">
        <v>4932</v>
      </c>
      <c r="JB39" s="188">
        <v>-410</v>
      </c>
      <c r="JC39" s="188">
        <v>-60</v>
      </c>
      <c r="JD39" s="188">
        <v>12</v>
      </c>
      <c r="JF39" s="188">
        <v>6846</v>
      </c>
      <c r="JG39" s="188">
        <v>0</v>
      </c>
      <c r="JH39" s="188">
        <v>7853</v>
      </c>
      <c r="JI39" s="188">
        <v>4759</v>
      </c>
      <c r="JJ39" s="188">
        <v>1009</v>
      </c>
      <c r="JK39" s="188">
        <v>2198</v>
      </c>
      <c r="JL39" s="188">
        <v>3556</v>
      </c>
      <c r="JM39" s="188">
        <v>-389</v>
      </c>
      <c r="JN39" s="188">
        <v>-126</v>
      </c>
      <c r="JO39" s="188">
        <v>615</v>
      </c>
      <c r="JQ39" s="188">
        <v>7096</v>
      </c>
      <c r="JR39" s="188">
        <v>0</v>
      </c>
      <c r="JS39" s="188">
        <v>6436</v>
      </c>
      <c r="JT39" s="188">
        <v>1463</v>
      </c>
      <c r="JU39" s="188">
        <v>-777</v>
      </c>
      <c r="JV39" s="188">
        <v>8605</v>
      </c>
      <c r="JW39" s="188">
        <v>3735</v>
      </c>
      <c r="JX39" s="188">
        <v>-1057</v>
      </c>
      <c r="JY39" s="188">
        <v>-80</v>
      </c>
      <c r="JZ39" s="188">
        <v>69</v>
      </c>
      <c r="KB39" s="188">
        <v>6088</v>
      </c>
      <c r="KC39" s="188">
        <v>0</v>
      </c>
      <c r="KD39" s="188">
        <v>2650</v>
      </c>
      <c r="KE39" s="188">
        <v>1644</v>
      </c>
      <c r="KF39" s="188">
        <v>1217</v>
      </c>
      <c r="KG39" s="188">
        <v>8857</v>
      </c>
      <c r="KH39" s="188">
        <v>4885</v>
      </c>
      <c r="KI39" s="188">
        <v>-1054</v>
      </c>
      <c r="KJ39" s="188">
        <v>-60</v>
      </c>
      <c r="KK39" s="188">
        <v>15</v>
      </c>
      <c r="KM39" s="188">
        <v>6077</v>
      </c>
      <c r="KN39" s="188">
        <v>0</v>
      </c>
      <c r="KO39" s="188">
        <v>3405</v>
      </c>
      <c r="KP39" s="188">
        <v>2530</v>
      </c>
      <c r="KQ39" s="188">
        <v>887</v>
      </c>
      <c r="KR39" s="188">
        <v>7675</v>
      </c>
      <c r="KS39" s="188">
        <v>5256</v>
      </c>
      <c r="KT39" s="188">
        <v>-1244</v>
      </c>
      <c r="KU39" s="188">
        <v>0</v>
      </c>
      <c r="KV39" s="188">
        <v>0</v>
      </c>
      <c r="KX39" s="188">
        <v>6995</v>
      </c>
      <c r="KY39" s="188">
        <v>0</v>
      </c>
      <c r="KZ39" s="188">
        <v>6179</v>
      </c>
      <c r="LA39" s="188">
        <v>2022</v>
      </c>
      <c r="LB39" s="188">
        <v>425</v>
      </c>
      <c r="LC39" s="188">
        <v>5638</v>
      </c>
      <c r="LD39" s="188">
        <v>5311</v>
      </c>
      <c r="LE39" s="188">
        <v>-1663</v>
      </c>
      <c r="LF39" s="188">
        <v>0</v>
      </c>
      <c r="LG39" s="188">
        <v>0</v>
      </c>
      <c r="LI39" s="188">
        <v>5054</v>
      </c>
      <c r="LJ39" s="188">
        <v>0</v>
      </c>
      <c r="LK39" s="188">
        <v>4174</v>
      </c>
      <c r="LL39" s="188">
        <v>1718</v>
      </c>
      <c r="LM39" s="188">
        <v>-716</v>
      </c>
      <c r="LN39" s="188">
        <v>10913</v>
      </c>
      <c r="LO39" s="188">
        <v>4463</v>
      </c>
      <c r="LP39" s="188">
        <v>-1102</v>
      </c>
      <c r="LQ39" s="188">
        <v>-60</v>
      </c>
      <c r="LR39" s="188">
        <v>17</v>
      </c>
      <c r="LT39" s="188">
        <v>6088</v>
      </c>
      <c r="LU39" s="188">
        <v>0</v>
      </c>
      <c r="LV39" s="188">
        <v>1564</v>
      </c>
      <c r="LW39" s="188">
        <v>1535</v>
      </c>
      <c r="LX39" s="188">
        <v>3875</v>
      </c>
      <c r="LY39" s="188">
        <v>7631</v>
      </c>
      <c r="LZ39" s="188">
        <v>4679</v>
      </c>
      <c r="MA39" s="188">
        <v>-548</v>
      </c>
      <c r="MB39" s="188">
        <v>-60</v>
      </c>
      <c r="MC39" s="188">
        <v>12</v>
      </c>
    </row>
    <row r="40" spans="2:341">
      <c r="B40" s="208">
        <f t="shared" si="10"/>
        <v>6326.5</v>
      </c>
      <c r="C40" s="208">
        <f t="shared" si="11"/>
        <v>0</v>
      </c>
      <c r="D40" s="208">
        <f t="shared" si="12"/>
        <v>5258.6</v>
      </c>
      <c r="E40" s="208">
        <f t="shared" si="13"/>
        <v>2046.4333333333334</v>
      </c>
      <c r="F40" s="208">
        <f t="shared" si="14"/>
        <v>868.23333333333335</v>
      </c>
      <c r="G40" s="208">
        <f t="shared" si="15"/>
        <v>6675.2666666666664</v>
      </c>
      <c r="H40" s="208">
        <f t="shared" si="16"/>
        <v>4237.2333333333336</v>
      </c>
      <c r="I40" s="208">
        <f t="shared" si="17"/>
        <v>-691.7</v>
      </c>
      <c r="J40" s="208">
        <f t="shared" si="18"/>
        <v>-49.266666666666666</v>
      </c>
      <c r="K40" s="208">
        <f t="shared" si="19"/>
        <v>81.466666666666669</v>
      </c>
      <c r="M40" s="188">
        <v>6003</v>
      </c>
      <c r="N40" s="188">
        <v>0</v>
      </c>
      <c r="O40" s="188">
        <v>8921</v>
      </c>
      <c r="P40" s="188">
        <v>2380</v>
      </c>
      <c r="Q40" s="188">
        <v>768</v>
      </c>
      <c r="R40" s="188">
        <v>4674</v>
      </c>
      <c r="S40" s="188">
        <v>3416</v>
      </c>
      <c r="T40" s="188">
        <v>-1022</v>
      </c>
      <c r="U40" s="188">
        <v>-60</v>
      </c>
      <c r="V40" s="188">
        <v>1136</v>
      </c>
      <c r="X40" s="188">
        <v>5057</v>
      </c>
      <c r="Y40" s="188">
        <v>0</v>
      </c>
      <c r="Z40" s="188">
        <v>4757</v>
      </c>
      <c r="AA40" s="188">
        <v>1612</v>
      </c>
      <c r="AB40" s="188">
        <v>-396</v>
      </c>
      <c r="AC40" s="188">
        <v>8802</v>
      </c>
      <c r="AD40" s="188">
        <v>4211</v>
      </c>
      <c r="AE40" s="188">
        <v>-731</v>
      </c>
      <c r="AF40" s="188">
        <v>-60</v>
      </c>
      <c r="AG40" s="188">
        <v>34</v>
      </c>
      <c r="AI40" s="188">
        <v>6499</v>
      </c>
      <c r="AJ40" s="188">
        <v>0</v>
      </c>
      <c r="AK40" s="188">
        <v>950</v>
      </c>
      <c r="AL40" s="188">
        <v>1274</v>
      </c>
      <c r="AM40" s="188">
        <v>2207</v>
      </c>
      <c r="AN40" s="188">
        <v>8345</v>
      </c>
      <c r="AO40" s="188">
        <v>4526</v>
      </c>
      <c r="AP40" s="188">
        <v>-443</v>
      </c>
      <c r="AQ40" s="188">
        <v>-60</v>
      </c>
      <c r="AR40" s="188">
        <v>22</v>
      </c>
      <c r="AT40" s="188">
        <v>4067</v>
      </c>
      <c r="AU40" s="188">
        <v>0</v>
      </c>
      <c r="AV40" s="188">
        <v>8283</v>
      </c>
      <c r="AW40" s="188">
        <v>3111</v>
      </c>
      <c r="AX40" s="188">
        <v>134</v>
      </c>
      <c r="AY40" s="188">
        <v>5643</v>
      </c>
      <c r="AZ40" s="188">
        <v>4457</v>
      </c>
      <c r="BA40" s="188">
        <v>-953</v>
      </c>
      <c r="BB40" s="188">
        <v>-60</v>
      </c>
      <c r="BC40" s="188">
        <v>13</v>
      </c>
      <c r="BE40" s="188">
        <v>7104</v>
      </c>
      <c r="BF40" s="188">
        <v>0</v>
      </c>
      <c r="BG40" s="188">
        <v>8764</v>
      </c>
      <c r="BH40" s="188">
        <v>3202</v>
      </c>
      <c r="BI40" s="188">
        <v>774</v>
      </c>
      <c r="BJ40" s="188">
        <v>1952</v>
      </c>
      <c r="BK40" s="188">
        <v>3619</v>
      </c>
      <c r="BL40" s="188">
        <v>-746</v>
      </c>
      <c r="BM40" s="188">
        <v>-60</v>
      </c>
      <c r="BN40" s="188">
        <v>36</v>
      </c>
      <c r="BP40" s="188">
        <v>6073</v>
      </c>
      <c r="BQ40" s="188">
        <v>0</v>
      </c>
      <c r="BR40" s="188">
        <v>6815</v>
      </c>
      <c r="BS40" s="188">
        <v>3450</v>
      </c>
      <c r="BT40" s="188">
        <v>474</v>
      </c>
      <c r="BU40" s="188">
        <v>3013</v>
      </c>
      <c r="BV40" s="188">
        <v>4902</v>
      </c>
      <c r="BW40" s="188">
        <v>-1190</v>
      </c>
      <c r="BX40" s="188">
        <v>0</v>
      </c>
      <c r="BY40" s="188">
        <v>0</v>
      </c>
      <c r="CA40" s="188">
        <v>7108</v>
      </c>
      <c r="CB40" s="188">
        <v>0</v>
      </c>
      <c r="CC40" s="188">
        <v>8401</v>
      </c>
      <c r="CD40" s="188">
        <v>2284</v>
      </c>
      <c r="CE40" s="188">
        <v>180</v>
      </c>
      <c r="CF40" s="188">
        <v>3255</v>
      </c>
      <c r="CG40" s="188">
        <v>3670</v>
      </c>
      <c r="CH40" s="188">
        <v>-206</v>
      </c>
      <c r="CI40" s="188">
        <v>-60</v>
      </c>
      <c r="CJ40" s="188">
        <v>36</v>
      </c>
      <c r="CL40" s="188">
        <v>7108</v>
      </c>
      <c r="CM40" s="188">
        <v>0</v>
      </c>
      <c r="CN40" s="188">
        <v>8401</v>
      </c>
      <c r="CO40" s="188">
        <v>2284</v>
      </c>
      <c r="CP40" s="188">
        <v>180</v>
      </c>
      <c r="CQ40" s="188">
        <v>3255</v>
      </c>
      <c r="CR40" s="188">
        <v>3670</v>
      </c>
      <c r="CS40" s="188">
        <v>-206</v>
      </c>
      <c r="CT40" s="188">
        <v>-60</v>
      </c>
      <c r="CU40" s="188">
        <v>36</v>
      </c>
      <c r="CV40" s="190"/>
      <c r="CW40" s="188">
        <v>6066</v>
      </c>
      <c r="CX40" s="188">
        <v>0</v>
      </c>
      <c r="CY40" s="188">
        <v>5601</v>
      </c>
      <c r="CZ40" s="188">
        <v>2040</v>
      </c>
      <c r="DA40" s="188">
        <v>-1632</v>
      </c>
      <c r="DB40" s="188">
        <v>9194</v>
      </c>
      <c r="DC40" s="188">
        <v>5044</v>
      </c>
      <c r="DD40" s="188">
        <v>-1668</v>
      </c>
      <c r="DE40" s="188">
        <v>0</v>
      </c>
      <c r="DF40" s="188">
        <v>0</v>
      </c>
      <c r="DH40" s="188">
        <v>6992</v>
      </c>
      <c r="DI40" s="188">
        <v>0</v>
      </c>
      <c r="DJ40" s="188">
        <v>7904</v>
      </c>
      <c r="DK40" s="188">
        <v>1841</v>
      </c>
      <c r="DL40" s="188">
        <v>1718</v>
      </c>
      <c r="DM40" s="188">
        <v>4768</v>
      </c>
      <c r="DN40" s="188">
        <v>3610</v>
      </c>
      <c r="DO40" s="188">
        <v>-1089</v>
      </c>
      <c r="DP40" s="188">
        <v>-60</v>
      </c>
      <c r="DQ40" s="188">
        <v>38</v>
      </c>
      <c r="DS40" s="188">
        <v>7001</v>
      </c>
      <c r="DT40" s="188">
        <v>0</v>
      </c>
      <c r="DU40" s="188">
        <v>6961</v>
      </c>
      <c r="DV40" s="188">
        <v>2009</v>
      </c>
      <c r="DW40" s="188">
        <v>1283</v>
      </c>
      <c r="DX40" s="188">
        <v>4425</v>
      </c>
      <c r="DY40" s="188">
        <v>4753</v>
      </c>
      <c r="DZ40" s="188">
        <v>-1588</v>
      </c>
      <c r="EA40" s="188">
        <v>-60</v>
      </c>
      <c r="EB40" s="188">
        <v>0</v>
      </c>
      <c r="ED40" s="188">
        <v>5927</v>
      </c>
      <c r="EE40" s="188">
        <v>0</v>
      </c>
      <c r="EF40" s="188">
        <v>5423</v>
      </c>
      <c r="EG40" s="188">
        <v>2023</v>
      </c>
      <c r="EH40" s="188">
        <v>821</v>
      </c>
      <c r="EI40" s="188">
        <v>6898</v>
      </c>
      <c r="EJ40" s="188">
        <v>3372</v>
      </c>
      <c r="EK40" s="188">
        <v>-96</v>
      </c>
      <c r="EL40" s="188">
        <v>-60</v>
      </c>
      <c r="EM40" s="188">
        <v>23</v>
      </c>
      <c r="EO40" s="188">
        <v>7115</v>
      </c>
      <c r="EP40" s="188">
        <v>0</v>
      </c>
      <c r="EQ40" s="188">
        <v>1272</v>
      </c>
      <c r="ER40" s="188">
        <v>1312</v>
      </c>
      <c r="ES40" s="188">
        <v>5743</v>
      </c>
      <c r="ET40" s="188">
        <v>8023</v>
      </c>
      <c r="EU40" s="188">
        <v>4100</v>
      </c>
      <c r="EV40" s="188">
        <v>-2378</v>
      </c>
      <c r="EW40" s="188">
        <v>-60</v>
      </c>
      <c r="EX40" s="188">
        <v>23</v>
      </c>
      <c r="EZ40" s="188">
        <v>7066</v>
      </c>
      <c r="FA40" s="188">
        <v>0</v>
      </c>
      <c r="FB40" s="188">
        <v>2714</v>
      </c>
      <c r="FC40" s="188">
        <v>1595</v>
      </c>
      <c r="FD40" s="188">
        <v>372</v>
      </c>
      <c r="FE40" s="188">
        <v>9425</v>
      </c>
      <c r="FF40" s="188">
        <v>5421</v>
      </c>
      <c r="FG40" s="188">
        <v>-1580</v>
      </c>
      <c r="FH40" s="188">
        <v>0</v>
      </c>
      <c r="FI40" s="188">
        <v>0</v>
      </c>
      <c r="FK40" s="188">
        <v>7011</v>
      </c>
      <c r="FL40" s="188">
        <v>0</v>
      </c>
      <c r="FM40" s="188">
        <v>6589</v>
      </c>
      <c r="FN40" s="188">
        <v>2177</v>
      </c>
      <c r="FO40" s="188">
        <v>2506</v>
      </c>
      <c r="FP40" s="188">
        <v>5266</v>
      </c>
      <c r="FQ40" s="188">
        <v>3592</v>
      </c>
      <c r="FR40" s="188">
        <v>-1830</v>
      </c>
      <c r="FS40" s="188">
        <v>-72</v>
      </c>
      <c r="FT40" s="188">
        <v>69</v>
      </c>
      <c r="FV40" s="188">
        <v>6071</v>
      </c>
      <c r="FW40" s="188">
        <v>0</v>
      </c>
      <c r="FX40" s="188">
        <v>3522</v>
      </c>
      <c r="FY40" s="188">
        <v>1881</v>
      </c>
      <c r="FZ40" s="188">
        <v>-651</v>
      </c>
      <c r="GA40" s="188">
        <v>9326</v>
      </c>
      <c r="GB40" s="188">
        <v>4917</v>
      </c>
      <c r="GC40" s="188">
        <v>-1897</v>
      </c>
      <c r="GD40" s="188">
        <v>0</v>
      </c>
      <c r="GE40" s="188">
        <v>0</v>
      </c>
      <c r="GG40" s="188">
        <v>7100</v>
      </c>
      <c r="GH40" s="188">
        <v>0</v>
      </c>
      <c r="GI40" s="188">
        <v>4648</v>
      </c>
      <c r="GJ40" s="188">
        <v>1354</v>
      </c>
      <c r="GK40" s="188">
        <v>-1623</v>
      </c>
      <c r="GL40" s="188">
        <v>8931</v>
      </c>
      <c r="GM40" s="188">
        <v>3624</v>
      </c>
      <c r="GN40" s="188">
        <v>722</v>
      </c>
      <c r="GO40" s="188">
        <v>-60</v>
      </c>
      <c r="GP40" s="188">
        <v>58</v>
      </c>
      <c r="GR40" s="188">
        <v>5899</v>
      </c>
      <c r="GS40" s="188">
        <v>0</v>
      </c>
      <c r="GT40" s="188">
        <v>5056</v>
      </c>
      <c r="GU40" s="188">
        <v>1441</v>
      </c>
      <c r="GV40" s="188">
        <v>-178</v>
      </c>
      <c r="GW40" s="188">
        <v>8555</v>
      </c>
      <c r="GX40" s="188">
        <v>3363</v>
      </c>
      <c r="GY40" s="188">
        <v>-445</v>
      </c>
      <c r="GZ40" s="188">
        <v>-60</v>
      </c>
      <c r="HA40" s="188">
        <v>39</v>
      </c>
      <c r="HC40" s="188">
        <v>6051</v>
      </c>
      <c r="HD40" s="188">
        <v>0</v>
      </c>
      <c r="HE40" s="188">
        <v>3206</v>
      </c>
      <c r="HF40" s="188">
        <v>1773</v>
      </c>
      <c r="HG40" s="188">
        <v>4127</v>
      </c>
      <c r="HH40" s="188">
        <v>4179</v>
      </c>
      <c r="HI40" s="188">
        <v>3515</v>
      </c>
      <c r="HJ40" s="188">
        <v>2394</v>
      </c>
      <c r="HK40" s="188">
        <v>-60</v>
      </c>
      <c r="HL40" s="188">
        <v>34</v>
      </c>
      <c r="HN40" s="188">
        <v>6046</v>
      </c>
      <c r="HO40" s="188">
        <v>0</v>
      </c>
      <c r="HP40" s="188">
        <v>2498</v>
      </c>
      <c r="HQ40" s="188">
        <v>977</v>
      </c>
      <c r="HR40" s="188">
        <v>-1547</v>
      </c>
      <c r="HS40" s="188">
        <v>13294</v>
      </c>
      <c r="HT40" s="188">
        <v>5200</v>
      </c>
      <c r="HU40" s="188">
        <v>-1747</v>
      </c>
      <c r="HV40" s="188">
        <v>0</v>
      </c>
      <c r="HW40" s="188">
        <v>0</v>
      </c>
      <c r="HY40" s="188">
        <v>6031</v>
      </c>
      <c r="HZ40" s="188">
        <v>0</v>
      </c>
      <c r="IA40" s="188">
        <v>3580</v>
      </c>
      <c r="IB40" s="188">
        <v>1474</v>
      </c>
      <c r="IC40" s="188">
        <v>4038</v>
      </c>
      <c r="ID40" s="188">
        <v>3794</v>
      </c>
      <c r="IE40" s="188">
        <v>3597</v>
      </c>
      <c r="IF40" s="188">
        <v>2871</v>
      </c>
      <c r="IG40" s="188">
        <v>-60</v>
      </c>
      <c r="IH40" s="188">
        <v>30</v>
      </c>
      <c r="IJ40" s="188">
        <v>6096</v>
      </c>
      <c r="IK40" s="188">
        <v>0</v>
      </c>
      <c r="IL40" s="188">
        <v>6444</v>
      </c>
      <c r="IM40" s="188">
        <v>2344</v>
      </c>
      <c r="IN40" s="188">
        <v>-1068</v>
      </c>
      <c r="IO40" s="188">
        <v>7114</v>
      </c>
      <c r="IP40" s="188">
        <v>3721</v>
      </c>
      <c r="IQ40" s="188">
        <v>763</v>
      </c>
      <c r="IR40" s="188">
        <v>-60</v>
      </c>
      <c r="IS40" s="188">
        <v>81</v>
      </c>
      <c r="IU40" s="188">
        <v>6081</v>
      </c>
      <c r="IV40" s="188">
        <v>0</v>
      </c>
      <c r="IW40" s="188">
        <v>4508</v>
      </c>
      <c r="IX40" s="188">
        <v>1721</v>
      </c>
      <c r="IY40" s="188">
        <v>781</v>
      </c>
      <c r="IZ40" s="188">
        <v>6804</v>
      </c>
      <c r="JA40" s="188">
        <v>4932</v>
      </c>
      <c r="JB40" s="188">
        <v>-222</v>
      </c>
      <c r="JC40" s="188">
        <v>-60</v>
      </c>
      <c r="JD40" s="188">
        <v>12</v>
      </c>
      <c r="JF40" s="188">
        <v>6845</v>
      </c>
      <c r="JG40" s="188">
        <v>0</v>
      </c>
      <c r="JH40" s="188">
        <v>7828</v>
      </c>
      <c r="JI40" s="188">
        <v>4914</v>
      </c>
      <c r="JJ40" s="188">
        <v>1144</v>
      </c>
      <c r="JK40" s="188">
        <v>2212</v>
      </c>
      <c r="JL40" s="188">
        <v>3556</v>
      </c>
      <c r="JM40" s="188">
        <v>-465</v>
      </c>
      <c r="JN40" s="188">
        <v>-126</v>
      </c>
      <c r="JO40" s="188">
        <v>610</v>
      </c>
      <c r="JQ40" s="188">
        <v>7087</v>
      </c>
      <c r="JR40" s="188">
        <v>0</v>
      </c>
      <c r="JS40" s="188">
        <v>6475</v>
      </c>
      <c r="JT40" s="188">
        <v>1361</v>
      </c>
      <c r="JU40" s="188">
        <v>-755</v>
      </c>
      <c r="JV40" s="188">
        <v>8628</v>
      </c>
      <c r="JW40" s="188">
        <v>3735</v>
      </c>
      <c r="JX40" s="188">
        <v>-781</v>
      </c>
      <c r="JY40" s="188">
        <v>-80</v>
      </c>
      <c r="JZ40" s="188">
        <v>69</v>
      </c>
      <c r="KB40" s="188">
        <v>6078</v>
      </c>
      <c r="KC40" s="188">
        <v>0</v>
      </c>
      <c r="KD40" s="188">
        <v>2693</v>
      </c>
      <c r="KE40" s="188">
        <v>1704</v>
      </c>
      <c r="KF40" s="188">
        <v>1486</v>
      </c>
      <c r="KG40" s="188">
        <v>8859</v>
      </c>
      <c r="KH40" s="188">
        <v>4885</v>
      </c>
      <c r="KI40" s="188">
        <v>-1191</v>
      </c>
      <c r="KJ40" s="188">
        <v>-60</v>
      </c>
      <c r="KK40" s="188">
        <v>16</v>
      </c>
      <c r="KM40" s="188">
        <v>6071</v>
      </c>
      <c r="KN40" s="188">
        <v>0</v>
      </c>
      <c r="KO40" s="188">
        <v>3396</v>
      </c>
      <c r="KP40" s="188">
        <v>2480</v>
      </c>
      <c r="KQ40" s="188">
        <v>983</v>
      </c>
      <c r="KR40" s="188">
        <v>7658</v>
      </c>
      <c r="KS40" s="188">
        <v>5256</v>
      </c>
      <c r="KT40" s="188">
        <v>-1317</v>
      </c>
      <c r="KU40" s="188">
        <v>0</v>
      </c>
      <c r="KV40" s="188">
        <v>0</v>
      </c>
      <c r="KX40" s="188">
        <v>7002</v>
      </c>
      <c r="KY40" s="188">
        <v>0</v>
      </c>
      <c r="KZ40" s="188">
        <v>6384</v>
      </c>
      <c r="LA40" s="188">
        <v>2099</v>
      </c>
      <c r="LB40" s="188">
        <v>789</v>
      </c>
      <c r="LC40" s="188">
        <v>5595</v>
      </c>
      <c r="LD40" s="188">
        <v>5311</v>
      </c>
      <c r="LE40" s="188">
        <v>-1931</v>
      </c>
      <c r="LF40" s="188">
        <v>0</v>
      </c>
      <c r="LG40" s="188">
        <v>0</v>
      </c>
      <c r="LI40" s="188">
        <v>5053</v>
      </c>
      <c r="LJ40" s="188">
        <v>0</v>
      </c>
      <c r="LK40" s="188">
        <v>4224</v>
      </c>
      <c r="LL40" s="188">
        <v>1765</v>
      </c>
      <c r="LM40" s="188">
        <v>-686</v>
      </c>
      <c r="LN40" s="188">
        <v>10865</v>
      </c>
      <c r="LO40" s="188">
        <v>4463</v>
      </c>
      <c r="LP40" s="188">
        <v>-1074</v>
      </c>
      <c r="LQ40" s="188">
        <v>-60</v>
      </c>
      <c r="LR40" s="188">
        <v>17</v>
      </c>
      <c r="LT40" s="188">
        <v>6087</v>
      </c>
      <c r="LU40" s="188">
        <v>0</v>
      </c>
      <c r="LV40" s="188">
        <v>1540</v>
      </c>
      <c r="LW40" s="188">
        <v>1511</v>
      </c>
      <c r="LX40" s="188">
        <v>4075</v>
      </c>
      <c r="LY40" s="188">
        <v>7506</v>
      </c>
      <c r="LZ40" s="188">
        <v>4679</v>
      </c>
      <c r="MA40" s="188">
        <v>-705</v>
      </c>
      <c r="MB40" s="188">
        <v>-60</v>
      </c>
      <c r="MC40" s="188">
        <v>12</v>
      </c>
    </row>
    <row r="41" spans="2:341">
      <c r="B41" s="208">
        <f t="shared" si="10"/>
        <v>6326.2</v>
      </c>
      <c r="C41" s="208">
        <f t="shared" si="11"/>
        <v>0</v>
      </c>
      <c r="D41" s="208">
        <f t="shared" si="12"/>
        <v>5283.0666666666666</v>
      </c>
      <c r="E41" s="208">
        <f t="shared" si="13"/>
        <v>2080.8333333333335</v>
      </c>
      <c r="F41" s="208">
        <f t="shared" si="14"/>
        <v>979.63333333333333</v>
      </c>
      <c r="G41" s="208">
        <f t="shared" si="15"/>
        <v>6691.7666666666664</v>
      </c>
      <c r="H41" s="208">
        <f t="shared" si="16"/>
        <v>4235.3</v>
      </c>
      <c r="I41" s="208">
        <f t="shared" si="17"/>
        <v>-698</v>
      </c>
      <c r="J41" s="208">
        <f t="shared" si="18"/>
        <v>-49.233333333333334</v>
      </c>
      <c r="K41" s="208">
        <f t="shared" si="19"/>
        <v>81.066666666666663</v>
      </c>
      <c r="M41" s="188">
        <v>6001</v>
      </c>
      <c r="N41" s="188">
        <v>0</v>
      </c>
      <c r="O41" s="188">
        <v>8831</v>
      </c>
      <c r="P41" s="188">
        <v>2249</v>
      </c>
      <c r="Q41" s="188">
        <v>666</v>
      </c>
      <c r="R41" s="188">
        <v>4634</v>
      </c>
      <c r="S41" s="188">
        <v>3416</v>
      </c>
      <c r="T41" s="188">
        <v>-1021</v>
      </c>
      <c r="U41" s="188">
        <v>-60</v>
      </c>
      <c r="V41" s="188">
        <v>1125</v>
      </c>
      <c r="X41" s="188">
        <v>5055</v>
      </c>
      <c r="Y41" s="188">
        <v>0</v>
      </c>
      <c r="Z41" s="188">
        <v>4905</v>
      </c>
      <c r="AA41" s="188">
        <v>1744</v>
      </c>
      <c r="AB41" s="188">
        <v>-166</v>
      </c>
      <c r="AC41" s="188">
        <v>8795</v>
      </c>
      <c r="AD41" s="188">
        <v>4211</v>
      </c>
      <c r="AE41" s="188">
        <v>-763</v>
      </c>
      <c r="AF41" s="188">
        <v>-60</v>
      </c>
      <c r="AG41" s="188">
        <v>34</v>
      </c>
      <c r="AI41" s="188">
        <v>6502</v>
      </c>
      <c r="AJ41" s="188">
        <v>0</v>
      </c>
      <c r="AK41" s="188">
        <v>995</v>
      </c>
      <c r="AL41" s="188">
        <v>1372</v>
      </c>
      <c r="AM41" s="188">
        <v>2262</v>
      </c>
      <c r="AN41" s="188">
        <v>8422</v>
      </c>
      <c r="AO41" s="188">
        <v>4526</v>
      </c>
      <c r="AP41" s="188">
        <v>-227</v>
      </c>
      <c r="AQ41" s="188">
        <v>-60</v>
      </c>
      <c r="AR41" s="188">
        <v>22</v>
      </c>
      <c r="AT41" s="188">
        <v>4063</v>
      </c>
      <c r="AU41" s="188">
        <v>0</v>
      </c>
      <c r="AV41" s="188">
        <v>8307</v>
      </c>
      <c r="AW41" s="188">
        <v>3242</v>
      </c>
      <c r="AX41" s="188">
        <v>290</v>
      </c>
      <c r="AY41" s="188">
        <v>5706</v>
      </c>
      <c r="AZ41" s="188">
        <v>4457</v>
      </c>
      <c r="BA41" s="188">
        <v>-1107</v>
      </c>
      <c r="BB41" s="188">
        <v>-60</v>
      </c>
      <c r="BC41" s="188">
        <v>13</v>
      </c>
      <c r="BE41" s="188">
        <v>7104</v>
      </c>
      <c r="BF41" s="188">
        <v>0</v>
      </c>
      <c r="BG41" s="188">
        <v>8748</v>
      </c>
      <c r="BH41" s="188">
        <v>3090</v>
      </c>
      <c r="BI41" s="188">
        <v>1022</v>
      </c>
      <c r="BJ41" s="188">
        <v>1968</v>
      </c>
      <c r="BK41" s="188">
        <v>3619</v>
      </c>
      <c r="BL41" s="188">
        <v>-936</v>
      </c>
      <c r="BM41" s="188">
        <v>-61</v>
      </c>
      <c r="BN41" s="188">
        <v>36</v>
      </c>
      <c r="BP41" s="188">
        <v>6070</v>
      </c>
      <c r="BQ41" s="188">
        <v>0</v>
      </c>
      <c r="BR41" s="188">
        <v>6653</v>
      </c>
      <c r="BS41" s="188">
        <v>3462</v>
      </c>
      <c r="BT41" s="188">
        <v>348</v>
      </c>
      <c r="BU41" s="188">
        <v>3010</v>
      </c>
      <c r="BV41" s="188">
        <v>4902</v>
      </c>
      <c r="BW41" s="188">
        <v>-968</v>
      </c>
      <c r="BX41" s="188">
        <v>0</v>
      </c>
      <c r="BY41" s="188">
        <v>0</v>
      </c>
      <c r="CA41" s="188">
        <v>7111</v>
      </c>
      <c r="CB41" s="188">
        <v>0</v>
      </c>
      <c r="CC41" s="188">
        <v>8390</v>
      </c>
      <c r="CD41" s="188">
        <v>2359</v>
      </c>
      <c r="CE41" s="188">
        <v>318</v>
      </c>
      <c r="CF41" s="188">
        <v>3302</v>
      </c>
      <c r="CG41" s="188">
        <v>3670</v>
      </c>
      <c r="CH41" s="188">
        <v>-110</v>
      </c>
      <c r="CI41" s="188">
        <v>-59</v>
      </c>
      <c r="CJ41" s="188">
        <v>36</v>
      </c>
      <c r="CL41" s="188">
        <v>7111</v>
      </c>
      <c r="CM41" s="188">
        <v>0</v>
      </c>
      <c r="CN41" s="188">
        <v>8390</v>
      </c>
      <c r="CO41" s="188">
        <v>2359</v>
      </c>
      <c r="CP41" s="188">
        <v>318</v>
      </c>
      <c r="CQ41" s="188">
        <v>3302</v>
      </c>
      <c r="CR41" s="188">
        <v>3670</v>
      </c>
      <c r="CS41" s="188">
        <v>-110</v>
      </c>
      <c r="CT41" s="188">
        <v>-59</v>
      </c>
      <c r="CU41" s="188">
        <v>36</v>
      </c>
      <c r="CV41" s="190"/>
      <c r="CW41" s="188">
        <v>6065</v>
      </c>
      <c r="CX41" s="188">
        <v>0</v>
      </c>
      <c r="CY41" s="188">
        <v>5632</v>
      </c>
      <c r="CZ41" s="188">
        <v>2141</v>
      </c>
      <c r="DA41" s="188">
        <v>-1606</v>
      </c>
      <c r="DB41" s="188">
        <v>9198</v>
      </c>
      <c r="DC41" s="188">
        <v>5045</v>
      </c>
      <c r="DD41" s="188">
        <v>-1512</v>
      </c>
      <c r="DE41" s="188">
        <v>0</v>
      </c>
      <c r="DF41" s="188">
        <v>0</v>
      </c>
      <c r="DH41" s="188">
        <v>6990</v>
      </c>
      <c r="DI41" s="188">
        <v>0</v>
      </c>
      <c r="DJ41" s="188">
        <v>8082</v>
      </c>
      <c r="DK41" s="188">
        <v>2039</v>
      </c>
      <c r="DL41" s="188">
        <v>1955</v>
      </c>
      <c r="DM41" s="188">
        <v>4781</v>
      </c>
      <c r="DN41" s="188">
        <v>3610</v>
      </c>
      <c r="DO41" s="188">
        <v>-1024</v>
      </c>
      <c r="DP41" s="188">
        <v>-60</v>
      </c>
      <c r="DQ41" s="188">
        <v>38</v>
      </c>
      <c r="DS41" s="188">
        <v>7006</v>
      </c>
      <c r="DT41" s="188">
        <v>0</v>
      </c>
      <c r="DU41" s="188">
        <v>6934</v>
      </c>
      <c r="DV41" s="188">
        <v>2088</v>
      </c>
      <c r="DW41" s="188">
        <v>1379</v>
      </c>
      <c r="DX41" s="188">
        <v>4400</v>
      </c>
      <c r="DY41" s="188">
        <v>4691</v>
      </c>
      <c r="DZ41" s="188">
        <v>-1321</v>
      </c>
      <c r="EA41" s="188">
        <v>-60</v>
      </c>
      <c r="EB41" s="188">
        <v>0</v>
      </c>
      <c r="ED41" s="188">
        <v>5919</v>
      </c>
      <c r="EE41" s="188">
        <v>0</v>
      </c>
      <c r="EF41" s="188">
        <v>5471</v>
      </c>
      <c r="EG41" s="188">
        <v>1924</v>
      </c>
      <c r="EH41" s="188">
        <v>1157</v>
      </c>
      <c r="EI41" s="188">
        <v>7025</v>
      </c>
      <c r="EJ41" s="188">
        <v>3372</v>
      </c>
      <c r="EK41" s="188">
        <v>-252</v>
      </c>
      <c r="EL41" s="188">
        <v>-60</v>
      </c>
      <c r="EM41" s="188">
        <v>23</v>
      </c>
      <c r="EO41" s="188">
        <v>7106</v>
      </c>
      <c r="EP41" s="188">
        <v>0</v>
      </c>
      <c r="EQ41" s="188">
        <v>1268</v>
      </c>
      <c r="ER41" s="188">
        <v>1397</v>
      </c>
      <c r="ES41" s="188">
        <v>5785</v>
      </c>
      <c r="ET41" s="188">
        <v>8042</v>
      </c>
      <c r="EU41" s="188">
        <v>4100</v>
      </c>
      <c r="EV41" s="188">
        <v>-2428</v>
      </c>
      <c r="EW41" s="188">
        <v>-60</v>
      </c>
      <c r="EX41" s="188">
        <v>23</v>
      </c>
      <c r="EZ41" s="188">
        <v>7063</v>
      </c>
      <c r="FA41" s="188">
        <v>0</v>
      </c>
      <c r="FB41" s="188">
        <v>2773</v>
      </c>
      <c r="FC41" s="188">
        <v>1880</v>
      </c>
      <c r="FD41" s="188">
        <v>713</v>
      </c>
      <c r="FE41" s="188">
        <v>9477</v>
      </c>
      <c r="FF41" s="188">
        <v>5421</v>
      </c>
      <c r="FG41" s="188">
        <v>-1889</v>
      </c>
      <c r="FH41" s="188">
        <v>0</v>
      </c>
      <c r="FI41" s="188">
        <v>0</v>
      </c>
      <c r="FK41" s="188">
        <v>7010</v>
      </c>
      <c r="FL41" s="188">
        <v>0</v>
      </c>
      <c r="FM41" s="188">
        <v>6535</v>
      </c>
      <c r="FN41" s="188">
        <v>1962</v>
      </c>
      <c r="FO41" s="188">
        <v>2410</v>
      </c>
      <c r="FP41" s="188">
        <v>5401</v>
      </c>
      <c r="FQ41" s="188">
        <v>3592</v>
      </c>
      <c r="FR41" s="188">
        <v>-1705</v>
      </c>
      <c r="FS41" s="188">
        <v>-72</v>
      </c>
      <c r="FT41" s="188">
        <v>69</v>
      </c>
      <c r="FV41" s="188">
        <v>6069</v>
      </c>
      <c r="FW41" s="188">
        <v>0</v>
      </c>
      <c r="FX41" s="188">
        <v>3514</v>
      </c>
      <c r="FY41" s="188">
        <v>1944</v>
      </c>
      <c r="FZ41" s="188">
        <v>-616</v>
      </c>
      <c r="GA41" s="188">
        <v>9393</v>
      </c>
      <c r="GB41" s="188">
        <v>4917</v>
      </c>
      <c r="GC41" s="188">
        <v>-1708</v>
      </c>
      <c r="GD41" s="188">
        <v>0</v>
      </c>
      <c r="GE41" s="188">
        <v>0</v>
      </c>
      <c r="GG41" s="188">
        <v>7095</v>
      </c>
      <c r="GH41" s="188">
        <v>0</v>
      </c>
      <c r="GI41" s="188">
        <v>4799</v>
      </c>
      <c r="GJ41" s="188">
        <v>1406</v>
      </c>
      <c r="GK41" s="188">
        <v>-1391</v>
      </c>
      <c r="GL41" s="188">
        <v>8838</v>
      </c>
      <c r="GM41" s="188">
        <v>3624</v>
      </c>
      <c r="GN41" s="188">
        <v>451</v>
      </c>
      <c r="GO41" s="188">
        <v>-60</v>
      </c>
      <c r="GP41" s="188">
        <v>59</v>
      </c>
      <c r="GR41" s="188">
        <v>5906</v>
      </c>
      <c r="GS41" s="188">
        <v>0</v>
      </c>
      <c r="GT41" s="188">
        <v>5108</v>
      </c>
      <c r="GU41" s="188">
        <v>1488</v>
      </c>
      <c r="GV41" s="188">
        <v>71</v>
      </c>
      <c r="GW41" s="188">
        <v>8542</v>
      </c>
      <c r="GX41" s="188">
        <v>3363</v>
      </c>
      <c r="GY41" s="188">
        <v>-489</v>
      </c>
      <c r="GZ41" s="188">
        <v>-60</v>
      </c>
      <c r="HA41" s="188">
        <v>42</v>
      </c>
      <c r="HC41" s="188">
        <v>6045</v>
      </c>
      <c r="HD41" s="188">
        <v>0</v>
      </c>
      <c r="HE41" s="188">
        <v>3255</v>
      </c>
      <c r="HF41" s="188">
        <v>1713</v>
      </c>
      <c r="HG41" s="188">
        <v>4112</v>
      </c>
      <c r="HH41" s="188">
        <v>4239</v>
      </c>
      <c r="HI41" s="188">
        <v>3515</v>
      </c>
      <c r="HJ41" s="188">
        <v>2289</v>
      </c>
      <c r="HK41" s="188">
        <v>-60</v>
      </c>
      <c r="HL41" s="188">
        <v>34</v>
      </c>
      <c r="HN41" s="188">
        <v>6049</v>
      </c>
      <c r="HO41" s="188">
        <v>0</v>
      </c>
      <c r="HP41" s="188">
        <v>2510</v>
      </c>
      <c r="HQ41" s="188">
        <v>933</v>
      </c>
      <c r="HR41" s="188">
        <v>-1370</v>
      </c>
      <c r="HS41" s="188">
        <v>13321</v>
      </c>
      <c r="HT41" s="188">
        <v>5203</v>
      </c>
      <c r="HU41" s="188">
        <v>-1837</v>
      </c>
      <c r="HV41" s="188">
        <v>0</v>
      </c>
      <c r="HW41" s="188">
        <v>0</v>
      </c>
      <c r="HY41" s="188">
        <v>6029</v>
      </c>
      <c r="HZ41" s="188">
        <v>0</v>
      </c>
      <c r="IA41" s="188">
        <v>3705</v>
      </c>
      <c r="IB41" s="188">
        <v>1499</v>
      </c>
      <c r="IC41" s="188">
        <v>4219</v>
      </c>
      <c r="ID41" s="188">
        <v>3813</v>
      </c>
      <c r="IE41" s="188">
        <v>3597</v>
      </c>
      <c r="IF41" s="188">
        <v>2620</v>
      </c>
      <c r="IG41" s="188">
        <v>-60</v>
      </c>
      <c r="IH41" s="188">
        <v>34</v>
      </c>
      <c r="IJ41" s="188">
        <v>6096</v>
      </c>
      <c r="IK41" s="188">
        <v>0</v>
      </c>
      <c r="IL41" s="188">
        <v>6546</v>
      </c>
      <c r="IM41" s="188">
        <v>2355</v>
      </c>
      <c r="IN41" s="188">
        <v>-1077</v>
      </c>
      <c r="IO41" s="188">
        <v>7148</v>
      </c>
      <c r="IP41" s="188">
        <v>3721</v>
      </c>
      <c r="IQ41" s="188">
        <v>802</v>
      </c>
      <c r="IR41" s="188">
        <v>-60</v>
      </c>
      <c r="IS41" s="188">
        <v>81</v>
      </c>
      <c r="IU41" s="188">
        <v>6080</v>
      </c>
      <c r="IV41" s="188">
        <v>0</v>
      </c>
      <c r="IW41" s="188">
        <v>4479</v>
      </c>
      <c r="IX41" s="188">
        <v>1693</v>
      </c>
      <c r="IY41" s="188">
        <v>800</v>
      </c>
      <c r="IZ41" s="188">
        <v>6757</v>
      </c>
      <c r="JA41" s="188">
        <v>4932</v>
      </c>
      <c r="JB41" s="188">
        <v>-178</v>
      </c>
      <c r="JC41" s="188">
        <v>-60</v>
      </c>
      <c r="JD41" s="188">
        <v>12</v>
      </c>
      <c r="JF41" s="188">
        <v>6842</v>
      </c>
      <c r="JG41" s="188">
        <v>0</v>
      </c>
      <c r="JH41" s="188">
        <v>7798</v>
      </c>
      <c r="JI41" s="188">
        <v>4897</v>
      </c>
      <c r="JJ41" s="188">
        <v>1018</v>
      </c>
      <c r="JK41" s="188">
        <v>2165</v>
      </c>
      <c r="JL41" s="188">
        <v>3556</v>
      </c>
      <c r="JM41" s="188">
        <v>-218</v>
      </c>
      <c r="JN41" s="188">
        <v>-126</v>
      </c>
      <c r="JO41" s="188">
        <v>602</v>
      </c>
      <c r="JQ41" s="188">
        <v>7100</v>
      </c>
      <c r="JR41" s="188">
        <v>0</v>
      </c>
      <c r="JS41" s="188">
        <v>6481</v>
      </c>
      <c r="JT41" s="188">
        <v>1348</v>
      </c>
      <c r="JU41" s="188">
        <v>-397</v>
      </c>
      <c r="JV41" s="188">
        <v>8622</v>
      </c>
      <c r="JW41" s="188">
        <v>3735</v>
      </c>
      <c r="JX41" s="188">
        <v>-987</v>
      </c>
      <c r="JY41" s="188">
        <v>-80</v>
      </c>
      <c r="JZ41" s="188">
        <v>69</v>
      </c>
      <c r="KB41" s="188">
        <v>6088</v>
      </c>
      <c r="KC41" s="188">
        <v>0</v>
      </c>
      <c r="KD41" s="188">
        <v>2671</v>
      </c>
      <c r="KE41" s="188">
        <v>1686</v>
      </c>
      <c r="KF41" s="188">
        <v>1489</v>
      </c>
      <c r="KG41" s="188">
        <v>9045</v>
      </c>
      <c r="KH41" s="188">
        <v>4885</v>
      </c>
      <c r="KI41" s="188">
        <v>-1172</v>
      </c>
      <c r="KJ41" s="188">
        <v>-60</v>
      </c>
      <c r="KK41" s="188">
        <v>15</v>
      </c>
      <c r="KM41" s="188">
        <v>6073</v>
      </c>
      <c r="KN41" s="188">
        <v>0</v>
      </c>
      <c r="KO41" s="188">
        <v>3399</v>
      </c>
      <c r="KP41" s="188">
        <v>2496</v>
      </c>
      <c r="KQ41" s="188">
        <v>1316</v>
      </c>
      <c r="KR41" s="188">
        <v>7685</v>
      </c>
      <c r="KS41" s="188">
        <v>5256</v>
      </c>
      <c r="KT41" s="188">
        <v>-1257</v>
      </c>
      <c r="KU41" s="188">
        <v>0</v>
      </c>
      <c r="KV41" s="188">
        <v>0</v>
      </c>
      <c r="KX41" s="188">
        <v>7001</v>
      </c>
      <c r="KY41" s="188">
        <v>0</v>
      </c>
      <c r="KZ41" s="188">
        <v>6474</v>
      </c>
      <c r="LA41" s="188">
        <v>2120</v>
      </c>
      <c r="LB41" s="188">
        <v>771</v>
      </c>
      <c r="LC41" s="188">
        <v>5509</v>
      </c>
      <c r="LD41" s="188">
        <v>5311</v>
      </c>
      <c r="LE41" s="188">
        <v>-2096</v>
      </c>
      <c r="LF41" s="188">
        <v>0</v>
      </c>
      <c r="LG41" s="188">
        <v>0</v>
      </c>
      <c r="LI41" s="188">
        <v>5056</v>
      </c>
      <c r="LJ41" s="188">
        <v>0</v>
      </c>
      <c r="LK41" s="188">
        <v>4269</v>
      </c>
      <c r="LL41" s="188">
        <v>1832</v>
      </c>
      <c r="LM41" s="188">
        <v>-711</v>
      </c>
      <c r="LN41" s="188">
        <v>10896</v>
      </c>
      <c r="LO41" s="188">
        <v>4463</v>
      </c>
      <c r="LP41" s="188">
        <v>-1046</v>
      </c>
      <c r="LQ41" s="188">
        <v>-60</v>
      </c>
      <c r="LR41" s="188">
        <v>17</v>
      </c>
      <c r="LT41" s="188">
        <v>6081</v>
      </c>
      <c r="LU41" s="188">
        <v>0</v>
      </c>
      <c r="LV41" s="188">
        <v>1570</v>
      </c>
      <c r="LW41" s="188">
        <v>1707</v>
      </c>
      <c r="LX41" s="188">
        <v>4304</v>
      </c>
      <c r="LY41" s="188">
        <v>7317</v>
      </c>
      <c r="LZ41" s="188">
        <v>4679</v>
      </c>
      <c r="MA41" s="188">
        <v>-741</v>
      </c>
      <c r="MB41" s="188">
        <v>-60</v>
      </c>
      <c r="MC41" s="188">
        <v>12</v>
      </c>
    </row>
    <row r="42" spans="2:341">
      <c r="B42" s="208">
        <f t="shared" si="10"/>
        <v>6326.7333333333336</v>
      </c>
      <c r="C42" s="208">
        <f t="shared" si="11"/>
        <v>0</v>
      </c>
      <c r="D42" s="208">
        <f t="shared" si="12"/>
        <v>5335.3</v>
      </c>
      <c r="E42" s="208">
        <f t="shared" si="13"/>
        <v>2086.0666666666666</v>
      </c>
      <c r="F42" s="208">
        <f t="shared" si="14"/>
        <v>1185.5333333333333</v>
      </c>
      <c r="G42" s="208">
        <f t="shared" si="15"/>
        <v>6693.166666666667</v>
      </c>
      <c r="H42" s="208">
        <f t="shared" si="16"/>
        <v>4237.3</v>
      </c>
      <c r="I42" s="208">
        <f t="shared" si="17"/>
        <v>-621.70000000000005</v>
      </c>
      <c r="J42" s="208">
        <f t="shared" si="18"/>
        <v>-52.966666666666669</v>
      </c>
      <c r="K42" s="208">
        <f t="shared" si="19"/>
        <v>80.433333333333337</v>
      </c>
      <c r="M42" s="188">
        <v>6001</v>
      </c>
      <c r="N42" s="188">
        <v>0</v>
      </c>
      <c r="O42" s="188">
        <v>8755</v>
      </c>
      <c r="P42" s="188">
        <v>2091</v>
      </c>
      <c r="Q42" s="188">
        <v>971</v>
      </c>
      <c r="R42" s="188">
        <v>4553</v>
      </c>
      <c r="S42" s="188">
        <v>3416</v>
      </c>
      <c r="T42" s="188">
        <v>-885</v>
      </c>
      <c r="U42" s="188">
        <v>-60</v>
      </c>
      <c r="V42" s="188">
        <v>1118</v>
      </c>
      <c r="X42" s="188">
        <v>5056</v>
      </c>
      <c r="Y42" s="188">
        <v>0</v>
      </c>
      <c r="Z42" s="188">
        <v>5031</v>
      </c>
      <c r="AA42" s="188">
        <v>1896</v>
      </c>
      <c r="AB42" s="188">
        <v>13</v>
      </c>
      <c r="AC42" s="188">
        <v>8839</v>
      </c>
      <c r="AD42" s="188">
        <v>4211</v>
      </c>
      <c r="AE42" s="188">
        <v>-1040</v>
      </c>
      <c r="AF42" s="188">
        <v>-59</v>
      </c>
      <c r="AG42" s="188">
        <v>34</v>
      </c>
      <c r="AI42" s="188">
        <v>6502</v>
      </c>
      <c r="AJ42" s="188">
        <v>0</v>
      </c>
      <c r="AK42" s="188">
        <v>988</v>
      </c>
      <c r="AL42" s="188">
        <v>1355</v>
      </c>
      <c r="AM42" s="188">
        <v>2450</v>
      </c>
      <c r="AN42" s="188">
        <v>8406</v>
      </c>
      <c r="AO42" s="188">
        <v>4526</v>
      </c>
      <c r="AP42" s="188">
        <v>22</v>
      </c>
      <c r="AQ42" s="188">
        <v>-59</v>
      </c>
      <c r="AR42" s="188">
        <v>22</v>
      </c>
      <c r="AT42" s="188">
        <v>4069</v>
      </c>
      <c r="AU42" s="188">
        <v>0</v>
      </c>
      <c r="AV42" s="188">
        <v>8283</v>
      </c>
      <c r="AW42" s="188">
        <v>3298</v>
      </c>
      <c r="AX42" s="188">
        <v>357</v>
      </c>
      <c r="AY42" s="188">
        <v>5713</v>
      </c>
      <c r="AZ42" s="188">
        <v>4457</v>
      </c>
      <c r="BA42" s="188">
        <v>-1039</v>
      </c>
      <c r="BB42" s="188">
        <v>-60</v>
      </c>
      <c r="BC42" s="188">
        <v>13</v>
      </c>
      <c r="BE42" s="188">
        <v>7103</v>
      </c>
      <c r="BF42" s="188">
        <v>0</v>
      </c>
      <c r="BG42" s="188">
        <v>8675</v>
      </c>
      <c r="BH42" s="188">
        <v>3003</v>
      </c>
      <c r="BI42" s="188">
        <v>1449</v>
      </c>
      <c r="BJ42" s="188">
        <v>1996</v>
      </c>
      <c r="BK42" s="188">
        <v>3619</v>
      </c>
      <c r="BL42" s="188">
        <v>-694</v>
      </c>
      <c r="BM42" s="188">
        <v>-70</v>
      </c>
      <c r="BN42" s="188">
        <v>36</v>
      </c>
      <c r="BP42" s="188">
        <v>6069</v>
      </c>
      <c r="BQ42" s="188">
        <v>0</v>
      </c>
      <c r="BR42" s="188">
        <v>6668</v>
      </c>
      <c r="BS42" s="188">
        <v>3440</v>
      </c>
      <c r="BT42" s="188">
        <v>534</v>
      </c>
      <c r="BU42" s="188">
        <v>3005</v>
      </c>
      <c r="BV42" s="188">
        <v>4910</v>
      </c>
      <c r="BW42" s="188">
        <v>-821</v>
      </c>
      <c r="BX42" s="188">
        <v>0</v>
      </c>
      <c r="BY42" s="188">
        <v>0</v>
      </c>
      <c r="CA42" s="188">
        <v>7105</v>
      </c>
      <c r="CB42" s="188">
        <v>0</v>
      </c>
      <c r="CC42" s="188">
        <v>8379</v>
      </c>
      <c r="CD42" s="188">
        <v>2495</v>
      </c>
      <c r="CE42" s="188">
        <v>355</v>
      </c>
      <c r="CF42" s="188">
        <v>3335</v>
      </c>
      <c r="CG42" s="188">
        <v>3670</v>
      </c>
      <c r="CH42" s="188">
        <v>-19</v>
      </c>
      <c r="CI42" s="188">
        <v>-74</v>
      </c>
      <c r="CJ42" s="188">
        <v>36</v>
      </c>
      <c r="CL42" s="188">
        <v>7105</v>
      </c>
      <c r="CM42" s="188">
        <v>0</v>
      </c>
      <c r="CN42" s="188">
        <v>8379</v>
      </c>
      <c r="CO42" s="188">
        <v>2495</v>
      </c>
      <c r="CP42" s="188">
        <v>355</v>
      </c>
      <c r="CQ42" s="188">
        <v>3335</v>
      </c>
      <c r="CR42" s="188">
        <v>3670</v>
      </c>
      <c r="CS42" s="188">
        <v>-19</v>
      </c>
      <c r="CT42" s="188">
        <v>-74</v>
      </c>
      <c r="CU42" s="188">
        <v>36</v>
      </c>
      <c r="CV42" s="190"/>
      <c r="CW42" s="188">
        <v>6064</v>
      </c>
      <c r="CX42" s="188">
        <v>0</v>
      </c>
      <c r="CY42" s="188">
        <v>5844</v>
      </c>
      <c r="CZ42" s="188">
        <v>2324</v>
      </c>
      <c r="DA42" s="188">
        <v>-1253</v>
      </c>
      <c r="DB42" s="188">
        <v>9194</v>
      </c>
      <c r="DC42" s="188">
        <v>5046</v>
      </c>
      <c r="DD42" s="188">
        <v>-1977</v>
      </c>
      <c r="DE42" s="188">
        <v>0</v>
      </c>
      <c r="DF42" s="188">
        <v>0</v>
      </c>
      <c r="DH42" s="188">
        <v>6988</v>
      </c>
      <c r="DI42" s="188">
        <v>0</v>
      </c>
      <c r="DJ42" s="188">
        <v>8170</v>
      </c>
      <c r="DK42" s="188">
        <v>2038</v>
      </c>
      <c r="DL42" s="188">
        <v>1904</v>
      </c>
      <c r="DM42" s="188">
        <v>4757</v>
      </c>
      <c r="DN42" s="188">
        <v>3610</v>
      </c>
      <c r="DO42" s="188">
        <v>-711</v>
      </c>
      <c r="DP42" s="188">
        <v>-64</v>
      </c>
      <c r="DQ42" s="188">
        <v>38</v>
      </c>
      <c r="DS42" s="188">
        <v>7007</v>
      </c>
      <c r="DT42" s="188">
        <v>0</v>
      </c>
      <c r="DU42" s="188">
        <v>6953</v>
      </c>
      <c r="DV42" s="188">
        <v>2041</v>
      </c>
      <c r="DW42" s="188">
        <v>1608</v>
      </c>
      <c r="DX42" s="188">
        <v>4319</v>
      </c>
      <c r="DY42" s="188">
        <v>4690</v>
      </c>
      <c r="DZ42" s="188">
        <v>-1248</v>
      </c>
      <c r="EA42" s="188">
        <v>-60</v>
      </c>
      <c r="EB42" s="188">
        <v>0</v>
      </c>
      <c r="ED42" s="188">
        <v>5924</v>
      </c>
      <c r="EE42" s="188">
        <v>0</v>
      </c>
      <c r="EF42" s="188">
        <v>5591</v>
      </c>
      <c r="EG42" s="188">
        <v>1927</v>
      </c>
      <c r="EH42" s="188">
        <v>1301</v>
      </c>
      <c r="EI42" s="188">
        <v>7006</v>
      </c>
      <c r="EJ42" s="188">
        <v>3372</v>
      </c>
      <c r="EK42" s="188">
        <v>-242</v>
      </c>
      <c r="EL42" s="188">
        <v>-69</v>
      </c>
      <c r="EM42" s="188">
        <v>23</v>
      </c>
      <c r="EO42" s="188">
        <v>7108</v>
      </c>
      <c r="EP42" s="188">
        <v>0</v>
      </c>
      <c r="EQ42" s="188">
        <v>1277</v>
      </c>
      <c r="ER42" s="188">
        <v>1475</v>
      </c>
      <c r="ES42" s="188">
        <v>5722</v>
      </c>
      <c r="ET42" s="188">
        <v>8117</v>
      </c>
      <c r="EU42" s="188">
        <v>4100</v>
      </c>
      <c r="EV42" s="188">
        <v>-2105</v>
      </c>
      <c r="EW42" s="188">
        <v>-67</v>
      </c>
      <c r="EX42" s="188">
        <v>22</v>
      </c>
      <c r="EZ42" s="188">
        <v>7065</v>
      </c>
      <c r="FA42" s="188">
        <v>0</v>
      </c>
      <c r="FB42" s="188">
        <v>2863</v>
      </c>
      <c r="FC42" s="188">
        <v>1496</v>
      </c>
      <c r="FD42" s="188">
        <v>455</v>
      </c>
      <c r="FE42" s="188">
        <v>9582</v>
      </c>
      <c r="FF42" s="188">
        <v>5420</v>
      </c>
      <c r="FG42" s="188">
        <v>-1485</v>
      </c>
      <c r="FH42" s="188">
        <v>0</v>
      </c>
      <c r="FI42" s="188">
        <v>0</v>
      </c>
      <c r="FK42" s="188">
        <v>7016</v>
      </c>
      <c r="FL42" s="188">
        <v>0</v>
      </c>
      <c r="FM42" s="188">
        <v>6682</v>
      </c>
      <c r="FN42" s="188">
        <v>2230</v>
      </c>
      <c r="FO42" s="188">
        <v>2616</v>
      </c>
      <c r="FP42" s="188">
        <v>5490</v>
      </c>
      <c r="FQ42" s="188">
        <v>3592</v>
      </c>
      <c r="FR42" s="188">
        <v>-1807</v>
      </c>
      <c r="FS42" s="188">
        <v>-72</v>
      </c>
      <c r="FT42" s="188">
        <v>71</v>
      </c>
      <c r="FV42" s="188">
        <v>6072</v>
      </c>
      <c r="FW42" s="188">
        <v>0</v>
      </c>
      <c r="FX42" s="188">
        <v>3622</v>
      </c>
      <c r="FY42" s="188">
        <v>1985</v>
      </c>
      <c r="FZ42" s="188">
        <v>-16</v>
      </c>
      <c r="GA42" s="188">
        <v>9247</v>
      </c>
      <c r="GB42" s="188">
        <v>4925</v>
      </c>
      <c r="GC42" s="188">
        <v>-2154</v>
      </c>
      <c r="GD42" s="188">
        <v>0</v>
      </c>
      <c r="GE42" s="188">
        <v>0</v>
      </c>
      <c r="GG42" s="188">
        <v>7097</v>
      </c>
      <c r="GH42" s="188">
        <v>0</v>
      </c>
      <c r="GI42" s="188">
        <v>4748</v>
      </c>
      <c r="GJ42" s="188">
        <v>1370</v>
      </c>
      <c r="GK42" s="188">
        <v>-1014</v>
      </c>
      <c r="GL42" s="188">
        <v>8781</v>
      </c>
      <c r="GM42" s="188">
        <v>3624</v>
      </c>
      <c r="GN42" s="188">
        <v>528</v>
      </c>
      <c r="GO42" s="188">
        <v>-74</v>
      </c>
      <c r="GP42" s="188">
        <v>59</v>
      </c>
      <c r="GR42" s="188">
        <v>5901</v>
      </c>
      <c r="GS42" s="188">
        <v>0</v>
      </c>
      <c r="GT42" s="188">
        <v>5170</v>
      </c>
      <c r="GU42" s="188">
        <v>1467</v>
      </c>
      <c r="GV42" s="188">
        <v>181</v>
      </c>
      <c r="GW42" s="188">
        <v>8504</v>
      </c>
      <c r="GX42" s="188">
        <v>3363</v>
      </c>
      <c r="GY42" s="188">
        <v>-525</v>
      </c>
      <c r="GZ42" s="188">
        <v>-74</v>
      </c>
      <c r="HA42" s="188">
        <v>43</v>
      </c>
      <c r="HC42" s="188">
        <v>6046</v>
      </c>
      <c r="HD42" s="188">
        <v>0</v>
      </c>
      <c r="HE42" s="188">
        <v>3339</v>
      </c>
      <c r="HF42" s="188">
        <v>1867</v>
      </c>
      <c r="HG42" s="188">
        <v>4858</v>
      </c>
      <c r="HH42" s="188">
        <v>4292</v>
      </c>
      <c r="HI42" s="188">
        <v>3515</v>
      </c>
      <c r="HJ42" s="188">
        <v>1808</v>
      </c>
      <c r="HK42" s="188">
        <v>-78</v>
      </c>
      <c r="HL42" s="188">
        <v>34</v>
      </c>
      <c r="HN42" s="188">
        <v>6046</v>
      </c>
      <c r="HO42" s="188">
        <v>0</v>
      </c>
      <c r="HP42" s="188">
        <v>2697</v>
      </c>
      <c r="HQ42" s="188">
        <v>705</v>
      </c>
      <c r="HR42" s="188">
        <v>-1275</v>
      </c>
      <c r="HS42" s="188">
        <v>13332</v>
      </c>
      <c r="HT42" s="188">
        <v>5244</v>
      </c>
      <c r="HU42" s="188">
        <v>-1609</v>
      </c>
      <c r="HV42" s="188">
        <v>0</v>
      </c>
      <c r="HW42" s="188">
        <v>0</v>
      </c>
      <c r="HY42" s="188">
        <v>6029</v>
      </c>
      <c r="HZ42" s="188">
        <v>0</v>
      </c>
      <c r="IA42" s="188">
        <v>3756</v>
      </c>
      <c r="IB42" s="188">
        <v>1512</v>
      </c>
      <c r="IC42" s="188">
        <v>4658</v>
      </c>
      <c r="ID42" s="188">
        <v>3774</v>
      </c>
      <c r="IE42" s="188">
        <v>3597</v>
      </c>
      <c r="IF42" s="188">
        <v>2529</v>
      </c>
      <c r="IG42" s="188">
        <v>-69</v>
      </c>
      <c r="IH42" s="188">
        <v>30</v>
      </c>
      <c r="IJ42" s="188">
        <v>6097</v>
      </c>
      <c r="IK42" s="188">
        <v>0</v>
      </c>
      <c r="IL42" s="188">
        <v>6579</v>
      </c>
      <c r="IM42" s="188">
        <v>2184</v>
      </c>
      <c r="IN42" s="188">
        <v>-889</v>
      </c>
      <c r="IO42" s="188">
        <v>7334</v>
      </c>
      <c r="IP42" s="188">
        <v>3721</v>
      </c>
      <c r="IQ42" s="188">
        <v>700</v>
      </c>
      <c r="IR42" s="188">
        <v>-74</v>
      </c>
      <c r="IS42" s="188">
        <v>81</v>
      </c>
      <c r="IU42" s="188">
        <v>6083</v>
      </c>
      <c r="IV42" s="188">
        <v>0</v>
      </c>
      <c r="IW42" s="188">
        <v>4609</v>
      </c>
      <c r="IX42" s="188">
        <v>1746</v>
      </c>
      <c r="IY42" s="188">
        <v>1299</v>
      </c>
      <c r="IZ42" s="188">
        <v>6708</v>
      </c>
      <c r="JA42" s="188">
        <v>4932</v>
      </c>
      <c r="JB42" s="188">
        <v>-100</v>
      </c>
      <c r="JC42" s="188">
        <v>-60</v>
      </c>
      <c r="JD42" s="188">
        <v>12</v>
      </c>
      <c r="JF42" s="188">
        <v>6838</v>
      </c>
      <c r="JG42" s="188">
        <v>0</v>
      </c>
      <c r="JH42" s="188">
        <v>7799</v>
      </c>
      <c r="JI42" s="188">
        <v>4986</v>
      </c>
      <c r="JJ42" s="188">
        <v>1053</v>
      </c>
      <c r="JK42" s="188">
        <v>2199</v>
      </c>
      <c r="JL42" s="188">
        <v>3556</v>
      </c>
      <c r="JM42" s="188">
        <v>-62</v>
      </c>
      <c r="JN42" s="188">
        <v>-102</v>
      </c>
      <c r="JO42" s="188">
        <v>592</v>
      </c>
      <c r="JQ42" s="188">
        <v>7102</v>
      </c>
      <c r="JR42" s="188">
        <v>0</v>
      </c>
      <c r="JS42" s="188">
        <v>6490</v>
      </c>
      <c r="JT42" s="188">
        <v>1241</v>
      </c>
      <c r="JU42" s="188">
        <v>60</v>
      </c>
      <c r="JV42" s="188">
        <v>8597</v>
      </c>
      <c r="JW42" s="188">
        <v>3735</v>
      </c>
      <c r="JX42" s="188">
        <v>-957</v>
      </c>
      <c r="JY42" s="188">
        <v>-90</v>
      </c>
      <c r="JZ42" s="188">
        <v>69</v>
      </c>
      <c r="KB42" s="188">
        <v>6084</v>
      </c>
      <c r="KC42" s="188">
        <v>0</v>
      </c>
      <c r="KD42" s="188">
        <v>2730</v>
      </c>
      <c r="KE42" s="188">
        <v>1701</v>
      </c>
      <c r="KF42" s="188">
        <v>1349</v>
      </c>
      <c r="KG42" s="188">
        <v>9061</v>
      </c>
      <c r="KH42" s="188">
        <v>4885</v>
      </c>
      <c r="KI42" s="188">
        <v>-781</v>
      </c>
      <c r="KJ42" s="188">
        <v>-60</v>
      </c>
      <c r="KK42" s="188">
        <v>15</v>
      </c>
      <c r="KM42" s="188">
        <v>6071</v>
      </c>
      <c r="KN42" s="188">
        <v>0</v>
      </c>
      <c r="KO42" s="188">
        <v>3418</v>
      </c>
      <c r="KP42" s="188">
        <v>2499</v>
      </c>
      <c r="KQ42" s="188">
        <v>1469</v>
      </c>
      <c r="KR42" s="188">
        <v>7615</v>
      </c>
      <c r="KS42" s="188">
        <v>5258</v>
      </c>
      <c r="KT42" s="188">
        <v>-958</v>
      </c>
      <c r="KU42" s="188">
        <v>0</v>
      </c>
      <c r="KV42" s="188">
        <v>0</v>
      </c>
      <c r="KX42" s="188">
        <v>7015</v>
      </c>
      <c r="KY42" s="188">
        <v>0</v>
      </c>
      <c r="KZ42" s="188">
        <v>6613</v>
      </c>
      <c r="LA42" s="188">
        <v>2226</v>
      </c>
      <c r="LB42" s="188">
        <v>1083</v>
      </c>
      <c r="LC42" s="188">
        <v>5484</v>
      </c>
      <c r="LD42" s="188">
        <v>5313</v>
      </c>
      <c r="LE42" s="188">
        <v>-1802</v>
      </c>
      <c r="LF42" s="188">
        <v>0</v>
      </c>
      <c r="LG42" s="188">
        <v>0</v>
      </c>
      <c r="LI42" s="188">
        <v>5054</v>
      </c>
      <c r="LJ42" s="188">
        <v>0</v>
      </c>
      <c r="LK42" s="188">
        <v>4371</v>
      </c>
      <c r="LL42" s="188">
        <v>1772</v>
      </c>
      <c r="LM42" s="188">
        <v>-362</v>
      </c>
      <c r="LN42" s="188">
        <v>10830</v>
      </c>
      <c r="LO42" s="188">
        <v>4463</v>
      </c>
      <c r="LP42" s="188">
        <v>-899</v>
      </c>
      <c r="LQ42" s="188">
        <v>-60</v>
      </c>
      <c r="LR42" s="188">
        <v>17</v>
      </c>
      <c r="LT42" s="188">
        <v>6085</v>
      </c>
      <c r="LU42" s="188">
        <v>0</v>
      </c>
      <c r="LV42" s="188">
        <v>1580</v>
      </c>
      <c r="LW42" s="188">
        <v>1717</v>
      </c>
      <c r="LX42" s="188">
        <v>4275</v>
      </c>
      <c r="LY42" s="188">
        <v>7390</v>
      </c>
      <c r="LZ42" s="188">
        <v>4679</v>
      </c>
      <c r="MA42" s="188">
        <v>-299</v>
      </c>
      <c r="MB42" s="188">
        <v>-60</v>
      </c>
      <c r="MC42" s="188">
        <v>12</v>
      </c>
    </row>
    <row r="43" spans="2:341">
      <c r="B43" s="208">
        <f t="shared" si="10"/>
        <v>6327.2</v>
      </c>
      <c r="C43" s="208">
        <f t="shared" si="11"/>
        <v>0</v>
      </c>
      <c r="D43" s="208">
        <f t="shared" si="12"/>
        <v>5438.4666666666662</v>
      </c>
      <c r="E43" s="208">
        <f t="shared" si="13"/>
        <v>2282.5333333333333</v>
      </c>
      <c r="F43" s="208">
        <f t="shared" si="14"/>
        <v>1617.7</v>
      </c>
      <c r="G43" s="208">
        <f t="shared" si="15"/>
        <v>6701.0666666666666</v>
      </c>
      <c r="H43" s="208">
        <f t="shared" si="16"/>
        <v>4268.7666666666664</v>
      </c>
      <c r="I43" s="208">
        <f t="shared" si="17"/>
        <v>-491.46666666666664</v>
      </c>
      <c r="J43" s="208">
        <f t="shared" si="18"/>
        <v>-57.633333333333333</v>
      </c>
      <c r="K43" s="208">
        <f t="shared" si="19"/>
        <v>78.566666666666663</v>
      </c>
      <c r="M43" s="188">
        <v>5998</v>
      </c>
      <c r="N43" s="188">
        <v>0</v>
      </c>
      <c r="O43" s="188">
        <v>8808</v>
      </c>
      <c r="P43" s="188">
        <v>2185</v>
      </c>
      <c r="Q43" s="188">
        <v>1441</v>
      </c>
      <c r="R43" s="188">
        <v>4468</v>
      </c>
      <c r="S43" s="188">
        <v>3396</v>
      </c>
      <c r="T43" s="188">
        <v>-585</v>
      </c>
      <c r="U43" s="188">
        <v>-60</v>
      </c>
      <c r="V43" s="188">
        <v>1103</v>
      </c>
      <c r="X43" s="188">
        <v>5055</v>
      </c>
      <c r="Y43" s="188">
        <v>0</v>
      </c>
      <c r="Z43" s="188">
        <v>5383</v>
      </c>
      <c r="AA43" s="188">
        <v>1994</v>
      </c>
      <c r="AB43" s="188">
        <v>447</v>
      </c>
      <c r="AC43" s="188">
        <v>8926</v>
      </c>
      <c r="AD43" s="188">
        <v>4292</v>
      </c>
      <c r="AE43" s="188">
        <v>-1015</v>
      </c>
      <c r="AF43" s="188">
        <v>-60</v>
      </c>
      <c r="AG43" s="188">
        <v>34</v>
      </c>
      <c r="AI43" s="188">
        <v>6512</v>
      </c>
      <c r="AJ43" s="188">
        <v>0</v>
      </c>
      <c r="AK43" s="188">
        <v>1013</v>
      </c>
      <c r="AL43" s="188">
        <v>1250</v>
      </c>
      <c r="AM43" s="188">
        <v>3269</v>
      </c>
      <c r="AN43" s="188">
        <v>8539</v>
      </c>
      <c r="AO43" s="188">
        <v>4652</v>
      </c>
      <c r="AP43" s="188">
        <v>24</v>
      </c>
      <c r="AQ43" s="188">
        <v>-60</v>
      </c>
      <c r="AR43" s="188">
        <v>22</v>
      </c>
      <c r="AT43" s="188">
        <v>4067</v>
      </c>
      <c r="AU43" s="188">
        <v>0</v>
      </c>
      <c r="AV43" s="188">
        <v>8289</v>
      </c>
      <c r="AW43" s="188">
        <v>3704</v>
      </c>
      <c r="AX43" s="188">
        <v>760</v>
      </c>
      <c r="AY43" s="188">
        <v>5721</v>
      </c>
      <c r="AZ43" s="188">
        <v>4465</v>
      </c>
      <c r="BA43" s="188">
        <v>-1194</v>
      </c>
      <c r="BB43" s="188">
        <v>-61</v>
      </c>
      <c r="BC43" s="188">
        <v>14</v>
      </c>
      <c r="BE43" s="188">
        <v>7097</v>
      </c>
      <c r="BF43" s="188">
        <v>0</v>
      </c>
      <c r="BG43" s="188">
        <v>8690</v>
      </c>
      <c r="BH43" s="188">
        <v>3732</v>
      </c>
      <c r="BI43" s="188">
        <v>1378</v>
      </c>
      <c r="BJ43" s="188">
        <v>2002</v>
      </c>
      <c r="BK43" s="188">
        <v>3655</v>
      </c>
      <c r="BL43" s="188">
        <v>-578</v>
      </c>
      <c r="BM43" s="188">
        <v>-80</v>
      </c>
      <c r="BN43" s="188">
        <v>36</v>
      </c>
      <c r="BP43" s="188">
        <v>6072</v>
      </c>
      <c r="BQ43" s="188">
        <v>0</v>
      </c>
      <c r="BR43" s="188">
        <v>6829</v>
      </c>
      <c r="BS43" s="188">
        <v>3640</v>
      </c>
      <c r="BT43" s="188">
        <v>869</v>
      </c>
      <c r="BU43" s="188">
        <v>3022</v>
      </c>
      <c r="BV43" s="188">
        <v>4940</v>
      </c>
      <c r="BW43" s="188">
        <v>-644</v>
      </c>
      <c r="BX43" s="188">
        <v>0</v>
      </c>
      <c r="BY43" s="188">
        <v>0</v>
      </c>
      <c r="CA43" s="188">
        <v>7110</v>
      </c>
      <c r="CB43" s="188">
        <v>0</v>
      </c>
      <c r="CC43" s="188">
        <v>8226</v>
      </c>
      <c r="CD43" s="188">
        <v>2670</v>
      </c>
      <c r="CE43" s="188">
        <v>691</v>
      </c>
      <c r="CF43" s="188">
        <v>3410</v>
      </c>
      <c r="CG43" s="188">
        <v>3729</v>
      </c>
      <c r="CH43" s="188">
        <v>390</v>
      </c>
      <c r="CI43" s="188">
        <v>-84</v>
      </c>
      <c r="CJ43" s="188">
        <v>35</v>
      </c>
      <c r="CL43" s="188">
        <v>7110</v>
      </c>
      <c r="CM43" s="188">
        <v>0</v>
      </c>
      <c r="CN43" s="188">
        <v>8226</v>
      </c>
      <c r="CO43" s="188">
        <v>2670</v>
      </c>
      <c r="CP43" s="188">
        <v>691</v>
      </c>
      <c r="CQ43" s="188">
        <v>3410</v>
      </c>
      <c r="CR43" s="188">
        <v>3729</v>
      </c>
      <c r="CS43" s="188">
        <v>390</v>
      </c>
      <c r="CT43" s="188">
        <v>-84</v>
      </c>
      <c r="CU43" s="188">
        <v>35</v>
      </c>
      <c r="CV43" s="190"/>
      <c r="CW43" s="188">
        <v>6064</v>
      </c>
      <c r="CX43" s="188">
        <v>0</v>
      </c>
      <c r="CY43" s="188">
        <v>5814</v>
      </c>
      <c r="CZ43" s="188">
        <v>2606</v>
      </c>
      <c r="DA43" s="188">
        <v>-991</v>
      </c>
      <c r="DB43" s="188">
        <v>9183</v>
      </c>
      <c r="DC43" s="188">
        <v>5060</v>
      </c>
      <c r="DD43" s="188">
        <v>-1970</v>
      </c>
      <c r="DE43" s="188">
        <v>0</v>
      </c>
      <c r="DF43" s="188">
        <v>0</v>
      </c>
      <c r="DH43" s="188">
        <v>6991</v>
      </c>
      <c r="DI43" s="188">
        <v>0</v>
      </c>
      <c r="DJ43" s="188">
        <v>8343</v>
      </c>
      <c r="DK43" s="188">
        <v>2379</v>
      </c>
      <c r="DL43" s="188">
        <v>2191</v>
      </c>
      <c r="DM43" s="188">
        <v>4723</v>
      </c>
      <c r="DN43" s="188">
        <v>3654</v>
      </c>
      <c r="DO43" s="188">
        <v>-445</v>
      </c>
      <c r="DP43" s="188">
        <v>-74</v>
      </c>
      <c r="DQ43" s="188">
        <v>38</v>
      </c>
      <c r="DS43" s="188">
        <v>6999</v>
      </c>
      <c r="DT43" s="188">
        <v>0</v>
      </c>
      <c r="DU43" s="188">
        <v>6995</v>
      </c>
      <c r="DV43" s="188">
        <v>2242</v>
      </c>
      <c r="DW43" s="188">
        <v>2073</v>
      </c>
      <c r="DX43" s="188">
        <v>4239</v>
      </c>
      <c r="DY43" s="188">
        <v>4688</v>
      </c>
      <c r="DZ43" s="188">
        <v>-1275</v>
      </c>
      <c r="EA43" s="188">
        <v>-69</v>
      </c>
      <c r="EB43" s="188">
        <v>0</v>
      </c>
      <c r="ED43" s="188">
        <v>5922</v>
      </c>
      <c r="EE43" s="188">
        <v>0</v>
      </c>
      <c r="EF43" s="188">
        <v>5809</v>
      </c>
      <c r="EG43" s="188">
        <v>2278</v>
      </c>
      <c r="EH43" s="188">
        <v>1761</v>
      </c>
      <c r="EI43" s="188">
        <v>6974</v>
      </c>
      <c r="EJ43" s="188">
        <v>3449</v>
      </c>
      <c r="EK43" s="188">
        <v>-474</v>
      </c>
      <c r="EL43" s="188">
        <v>-80</v>
      </c>
      <c r="EM43" s="188">
        <v>23</v>
      </c>
      <c r="EO43" s="188">
        <v>7106</v>
      </c>
      <c r="EP43" s="188">
        <v>0</v>
      </c>
      <c r="EQ43" s="188">
        <v>1292</v>
      </c>
      <c r="ER43" s="188">
        <v>1612</v>
      </c>
      <c r="ES43" s="188">
        <v>5537</v>
      </c>
      <c r="ET43" s="188">
        <v>8175</v>
      </c>
      <c r="EU43" s="188">
        <v>4107</v>
      </c>
      <c r="EV43" s="188">
        <v>-1237</v>
      </c>
      <c r="EW43" s="188">
        <v>-84</v>
      </c>
      <c r="EX43" s="188">
        <v>23</v>
      </c>
      <c r="EZ43" s="188">
        <v>7067</v>
      </c>
      <c r="FA43" s="188">
        <v>0</v>
      </c>
      <c r="FB43" s="188">
        <v>2891</v>
      </c>
      <c r="FC43" s="188">
        <v>1575</v>
      </c>
      <c r="FD43" s="188">
        <v>841</v>
      </c>
      <c r="FE43" s="188">
        <v>9596</v>
      </c>
      <c r="FF43" s="188">
        <v>5418</v>
      </c>
      <c r="FG43" s="188">
        <v>-739</v>
      </c>
      <c r="FH43" s="188">
        <v>0</v>
      </c>
      <c r="FI43" s="188">
        <v>0</v>
      </c>
      <c r="FK43" s="188">
        <v>7011</v>
      </c>
      <c r="FL43" s="188">
        <v>0</v>
      </c>
      <c r="FM43" s="188">
        <v>6975</v>
      </c>
      <c r="FN43" s="188">
        <v>2501</v>
      </c>
      <c r="FO43" s="188">
        <v>3272</v>
      </c>
      <c r="FP43" s="188">
        <v>5530</v>
      </c>
      <c r="FQ43" s="188">
        <v>3624</v>
      </c>
      <c r="FR43" s="188">
        <v>-2199</v>
      </c>
      <c r="FS43" s="188">
        <v>-72</v>
      </c>
      <c r="FT43" s="188">
        <v>73</v>
      </c>
      <c r="FV43" s="188">
        <v>6066</v>
      </c>
      <c r="FW43" s="188">
        <v>0</v>
      </c>
      <c r="FX43" s="188">
        <v>3709</v>
      </c>
      <c r="FY43" s="188">
        <v>2435</v>
      </c>
      <c r="FZ43" s="188">
        <v>518</v>
      </c>
      <c r="GA43" s="188">
        <v>9286</v>
      </c>
      <c r="GB43" s="188">
        <v>4958</v>
      </c>
      <c r="GC43" s="188">
        <v>-1937</v>
      </c>
      <c r="GD43" s="188">
        <v>0</v>
      </c>
      <c r="GE43" s="188">
        <v>0</v>
      </c>
      <c r="GG43" s="188">
        <v>7102</v>
      </c>
      <c r="GH43" s="188">
        <v>0</v>
      </c>
      <c r="GI43" s="188">
        <v>4854</v>
      </c>
      <c r="GJ43" s="188">
        <v>1311</v>
      </c>
      <c r="GK43" s="188">
        <v>-626</v>
      </c>
      <c r="GL43" s="188">
        <v>8694</v>
      </c>
      <c r="GM43" s="188">
        <v>3657</v>
      </c>
      <c r="GN43" s="188">
        <v>926</v>
      </c>
      <c r="GO43" s="188">
        <v>-90</v>
      </c>
      <c r="GP43" s="188">
        <v>59</v>
      </c>
      <c r="GR43" s="188">
        <v>5901</v>
      </c>
      <c r="GS43" s="188">
        <v>0</v>
      </c>
      <c r="GT43" s="188">
        <v>5478</v>
      </c>
      <c r="GU43" s="188">
        <v>1643</v>
      </c>
      <c r="GV43" s="188">
        <v>599</v>
      </c>
      <c r="GW43" s="188">
        <v>8438</v>
      </c>
      <c r="GX43" s="188">
        <v>3401</v>
      </c>
      <c r="GY43" s="188">
        <v>-171</v>
      </c>
      <c r="GZ43" s="188">
        <v>-80</v>
      </c>
      <c r="HA43" s="188">
        <v>37</v>
      </c>
      <c r="HC43" s="188">
        <v>6053</v>
      </c>
      <c r="HD43" s="188">
        <v>0</v>
      </c>
      <c r="HE43" s="188">
        <v>3647</v>
      </c>
      <c r="HF43" s="188">
        <v>2059</v>
      </c>
      <c r="HG43" s="188">
        <v>5869</v>
      </c>
      <c r="HH43" s="188">
        <v>4331</v>
      </c>
      <c r="HI43" s="188">
        <v>3595</v>
      </c>
      <c r="HJ43" s="188">
        <v>1085</v>
      </c>
      <c r="HK43" s="188">
        <v>-100</v>
      </c>
      <c r="HL43" s="188">
        <v>34</v>
      </c>
      <c r="HN43" s="188">
        <v>6049</v>
      </c>
      <c r="HO43" s="188">
        <v>0</v>
      </c>
      <c r="HP43" s="188">
        <v>2919</v>
      </c>
      <c r="HQ43" s="188">
        <v>922</v>
      </c>
      <c r="HR43" s="188">
        <v>-1164</v>
      </c>
      <c r="HS43" s="188">
        <v>13230</v>
      </c>
      <c r="HT43" s="188">
        <v>5294</v>
      </c>
      <c r="HU43" s="188">
        <v>-1398</v>
      </c>
      <c r="HV43" s="188">
        <v>0</v>
      </c>
      <c r="HW43" s="188">
        <v>0</v>
      </c>
      <c r="HY43" s="188">
        <v>6034</v>
      </c>
      <c r="HZ43" s="188">
        <v>0</v>
      </c>
      <c r="IA43" s="188">
        <v>3829</v>
      </c>
      <c r="IB43" s="188">
        <v>1643</v>
      </c>
      <c r="IC43" s="188">
        <v>5841</v>
      </c>
      <c r="ID43" s="188">
        <v>3856</v>
      </c>
      <c r="IE43" s="188">
        <v>3682</v>
      </c>
      <c r="IF43" s="188">
        <v>2113</v>
      </c>
      <c r="IG43" s="188">
        <v>-80</v>
      </c>
      <c r="IH43" s="188">
        <v>23</v>
      </c>
      <c r="IJ43" s="188">
        <v>6093</v>
      </c>
      <c r="IK43" s="188">
        <v>0</v>
      </c>
      <c r="IL43" s="188">
        <v>6854</v>
      </c>
      <c r="IM43" s="188">
        <v>2105</v>
      </c>
      <c r="IN43" s="188">
        <v>-531</v>
      </c>
      <c r="IO43" s="188">
        <v>7477</v>
      </c>
      <c r="IP43" s="188">
        <v>3724</v>
      </c>
      <c r="IQ43" s="188">
        <v>1065</v>
      </c>
      <c r="IR43" s="188">
        <v>-80</v>
      </c>
      <c r="IS43" s="188">
        <v>81</v>
      </c>
      <c r="IU43" s="188">
        <v>6080</v>
      </c>
      <c r="IV43" s="188">
        <v>0</v>
      </c>
      <c r="IW43" s="188">
        <v>4697</v>
      </c>
      <c r="IX43" s="188">
        <v>2185</v>
      </c>
      <c r="IY43" s="188">
        <v>1880</v>
      </c>
      <c r="IZ43" s="188">
        <v>6714</v>
      </c>
      <c r="JA43" s="188">
        <v>4919</v>
      </c>
      <c r="JB43" s="188">
        <v>-425</v>
      </c>
      <c r="JC43" s="188">
        <v>-60</v>
      </c>
      <c r="JD43" s="188">
        <v>11</v>
      </c>
      <c r="JF43" s="188">
        <v>6840</v>
      </c>
      <c r="JG43" s="188">
        <v>0</v>
      </c>
      <c r="JH43" s="188">
        <v>7870</v>
      </c>
      <c r="JI43" s="188">
        <v>5011</v>
      </c>
      <c r="JJ43" s="188">
        <v>1460</v>
      </c>
      <c r="JK43" s="188">
        <v>2246</v>
      </c>
      <c r="JL43" s="188">
        <v>3597</v>
      </c>
      <c r="JM43" s="188">
        <v>-145</v>
      </c>
      <c r="JN43" s="188">
        <v>-80</v>
      </c>
      <c r="JO43" s="188">
        <v>563</v>
      </c>
      <c r="JQ43" s="188">
        <v>7100</v>
      </c>
      <c r="JR43" s="188">
        <v>0</v>
      </c>
      <c r="JS43" s="188">
        <v>6793</v>
      </c>
      <c r="JT43" s="188">
        <v>1334</v>
      </c>
      <c r="JU43" s="188">
        <v>564</v>
      </c>
      <c r="JV43" s="188">
        <v>8592</v>
      </c>
      <c r="JW43" s="188">
        <v>3767</v>
      </c>
      <c r="JX43" s="188">
        <v>-943</v>
      </c>
      <c r="JY43" s="188">
        <v>-100</v>
      </c>
      <c r="JZ43" s="188">
        <v>69</v>
      </c>
      <c r="KB43" s="188">
        <v>6086</v>
      </c>
      <c r="KC43" s="188">
        <v>0</v>
      </c>
      <c r="KD43" s="188">
        <v>2907</v>
      </c>
      <c r="KE43" s="188">
        <v>1820</v>
      </c>
      <c r="KF43" s="188">
        <v>1645</v>
      </c>
      <c r="KG43" s="188">
        <v>9157</v>
      </c>
      <c r="KH43" s="188">
        <v>4906</v>
      </c>
      <c r="KI43" s="188">
        <v>-381</v>
      </c>
      <c r="KJ43" s="188">
        <v>-60</v>
      </c>
      <c r="KK43" s="188">
        <v>15</v>
      </c>
      <c r="KM43" s="188">
        <v>6073</v>
      </c>
      <c r="KN43" s="188">
        <v>0</v>
      </c>
      <c r="KO43" s="188">
        <v>3339</v>
      </c>
      <c r="KP43" s="188">
        <v>2770</v>
      </c>
      <c r="KQ43" s="188">
        <v>1559</v>
      </c>
      <c r="KR43" s="188">
        <v>7606</v>
      </c>
      <c r="KS43" s="188">
        <v>5267</v>
      </c>
      <c r="KT43" s="188">
        <v>-302</v>
      </c>
      <c r="KU43" s="188">
        <v>0</v>
      </c>
      <c r="KV43" s="188">
        <v>0</v>
      </c>
      <c r="KX43" s="188">
        <v>7009</v>
      </c>
      <c r="KY43" s="188">
        <v>0</v>
      </c>
      <c r="KZ43" s="188">
        <v>6429</v>
      </c>
      <c r="LA43" s="188">
        <v>2387</v>
      </c>
      <c r="LB43" s="188">
        <v>1521</v>
      </c>
      <c r="LC43" s="188">
        <v>5389</v>
      </c>
      <c r="LD43" s="188">
        <v>5318</v>
      </c>
      <c r="LE43" s="188">
        <v>-1638</v>
      </c>
      <c r="LF43" s="188">
        <v>0</v>
      </c>
      <c r="LG43" s="188">
        <v>0</v>
      </c>
      <c r="LI43" s="188">
        <v>5056</v>
      </c>
      <c r="LJ43" s="188">
        <v>0</v>
      </c>
      <c r="LK43" s="188">
        <v>4546</v>
      </c>
      <c r="LL43" s="188">
        <v>2089</v>
      </c>
      <c r="LM43" s="188">
        <v>165</v>
      </c>
      <c r="LN43" s="188">
        <v>10783</v>
      </c>
      <c r="LO43" s="188">
        <v>4448</v>
      </c>
      <c r="LP43" s="188">
        <v>-925</v>
      </c>
      <c r="LQ43" s="188">
        <v>-71</v>
      </c>
      <c r="LR43" s="188">
        <v>17</v>
      </c>
      <c r="LT43" s="188">
        <v>6093</v>
      </c>
      <c r="LU43" s="188">
        <v>0</v>
      </c>
      <c r="LV43" s="188">
        <v>1700</v>
      </c>
      <c r="LW43" s="188">
        <v>1724</v>
      </c>
      <c r="LX43" s="188">
        <v>5001</v>
      </c>
      <c r="LY43" s="188">
        <v>7315</v>
      </c>
      <c r="LZ43" s="188">
        <v>4672</v>
      </c>
      <c r="MA43" s="188">
        <v>-117</v>
      </c>
      <c r="MB43" s="188">
        <v>-60</v>
      </c>
      <c r="MC43" s="188">
        <v>12</v>
      </c>
    </row>
    <row r="44" spans="2:341">
      <c r="B44" s="208">
        <f t="shared" si="10"/>
        <v>6327.2333333333336</v>
      </c>
      <c r="C44" s="208">
        <f t="shared" si="11"/>
        <v>0</v>
      </c>
      <c r="D44" s="208">
        <f t="shared" si="12"/>
        <v>5548.8</v>
      </c>
      <c r="E44" s="208">
        <f t="shared" si="13"/>
        <v>2386.1</v>
      </c>
      <c r="F44" s="208">
        <f t="shared" si="14"/>
        <v>1957.5</v>
      </c>
      <c r="G44" s="208">
        <f t="shared" si="15"/>
        <v>6712.5666666666666</v>
      </c>
      <c r="H44" s="208">
        <f t="shared" si="16"/>
        <v>4269</v>
      </c>
      <c r="I44" s="208">
        <f t="shared" si="17"/>
        <v>-517.6</v>
      </c>
      <c r="J44" s="208">
        <f t="shared" si="18"/>
        <v>-61.466666666666669</v>
      </c>
      <c r="K44" s="208">
        <f t="shared" si="19"/>
        <v>76.533333333333331</v>
      </c>
      <c r="M44" s="188">
        <v>6006</v>
      </c>
      <c r="N44" s="188">
        <v>0</v>
      </c>
      <c r="O44" s="188">
        <v>8836</v>
      </c>
      <c r="P44" s="188">
        <v>2319</v>
      </c>
      <c r="Q44" s="188">
        <v>1818</v>
      </c>
      <c r="R44" s="188">
        <v>4328</v>
      </c>
      <c r="S44" s="188">
        <v>3396</v>
      </c>
      <c r="T44" s="188">
        <v>-794</v>
      </c>
      <c r="U44" s="188">
        <v>-59</v>
      </c>
      <c r="V44" s="188">
        <v>1090</v>
      </c>
      <c r="X44" s="188">
        <v>5053</v>
      </c>
      <c r="Y44" s="188">
        <v>0</v>
      </c>
      <c r="Z44" s="188">
        <v>5623</v>
      </c>
      <c r="AA44" s="188">
        <v>2014</v>
      </c>
      <c r="AB44" s="188">
        <v>846</v>
      </c>
      <c r="AC44" s="188">
        <v>8821</v>
      </c>
      <c r="AD44" s="188">
        <v>4292</v>
      </c>
      <c r="AE44" s="188">
        <v>-1041</v>
      </c>
      <c r="AF44" s="188">
        <v>-59</v>
      </c>
      <c r="AG44" s="188">
        <v>34</v>
      </c>
      <c r="AI44" s="188">
        <v>6510</v>
      </c>
      <c r="AJ44" s="188">
        <v>0</v>
      </c>
      <c r="AK44" s="188">
        <v>1091</v>
      </c>
      <c r="AL44" s="188">
        <v>1394</v>
      </c>
      <c r="AM44" s="188">
        <v>3909</v>
      </c>
      <c r="AN44" s="188">
        <v>8646</v>
      </c>
      <c r="AO44" s="188">
        <v>4652</v>
      </c>
      <c r="AP44" s="188">
        <v>-334</v>
      </c>
      <c r="AQ44" s="188">
        <v>-76</v>
      </c>
      <c r="AR44" s="188">
        <v>22</v>
      </c>
      <c r="AT44" s="188">
        <v>4059</v>
      </c>
      <c r="AU44" s="188">
        <v>0</v>
      </c>
      <c r="AV44" s="188">
        <v>8291</v>
      </c>
      <c r="AW44" s="188">
        <v>3821</v>
      </c>
      <c r="AX44" s="188">
        <v>1204</v>
      </c>
      <c r="AY44" s="188">
        <v>5747</v>
      </c>
      <c r="AZ44" s="188">
        <v>4465</v>
      </c>
      <c r="BA44" s="188">
        <v>-1270</v>
      </c>
      <c r="BB44" s="188">
        <v>-80</v>
      </c>
      <c r="BC44" s="188">
        <v>13</v>
      </c>
      <c r="BE44" s="188">
        <v>7102</v>
      </c>
      <c r="BF44" s="188">
        <v>0</v>
      </c>
      <c r="BG44" s="188">
        <v>8695</v>
      </c>
      <c r="BH44" s="188">
        <v>3903</v>
      </c>
      <c r="BI44" s="188">
        <v>1771</v>
      </c>
      <c r="BJ44" s="188">
        <v>2040</v>
      </c>
      <c r="BK44" s="188">
        <v>3655</v>
      </c>
      <c r="BL44" s="188">
        <v>-464</v>
      </c>
      <c r="BM44" s="188">
        <v>-80</v>
      </c>
      <c r="BN44" s="188">
        <v>36</v>
      </c>
      <c r="BP44" s="188">
        <v>6073</v>
      </c>
      <c r="BQ44" s="188">
        <v>0</v>
      </c>
      <c r="BR44" s="188">
        <v>6917</v>
      </c>
      <c r="BS44" s="188">
        <v>3836</v>
      </c>
      <c r="BT44" s="188">
        <v>1438</v>
      </c>
      <c r="BU44" s="188">
        <v>2999</v>
      </c>
      <c r="BV44" s="188">
        <v>4940</v>
      </c>
      <c r="BW44" s="188">
        <v>-642</v>
      </c>
      <c r="BX44" s="188">
        <v>0</v>
      </c>
      <c r="BY44" s="188">
        <v>0</v>
      </c>
      <c r="CA44" s="188">
        <v>7107</v>
      </c>
      <c r="CB44" s="188">
        <v>0</v>
      </c>
      <c r="CC44" s="188">
        <v>8179</v>
      </c>
      <c r="CD44" s="188">
        <v>2624</v>
      </c>
      <c r="CE44" s="188">
        <v>1213</v>
      </c>
      <c r="CF44" s="188">
        <v>3444</v>
      </c>
      <c r="CG44" s="188">
        <v>3729</v>
      </c>
      <c r="CH44" s="188">
        <v>474</v>
      </c>
      <c r="CI44" s="188">
        <v>-80</v>
      </c>
      <c r="CJ44" s="188">
        <v>35</v>
      </c>
      <c r="CL44" s="188">
        <v>7107</v>
      </c>
      <c r="CM44" s="188">
        <v>0</v>
      </c>
      <c r="CN44" s="188">
        <v>8179</v>
      </c>
      <c r="CO44" s="188">
        <v>2624</v>
      </c>
      <c r="CP44" s="188">
        <v>1213</v>
      </c>
      <c r="CQ44" s="188">
        <v>3444</v>
      </c>
      <c r="CR44" s="188">
        <v>3729</v>
      </c>
      <c r="CS44" s="188">
        <v>474</v>
      </c>
      <c r="CT44" s="188">
        <v>-80</v>
      </c>
      <c r="CU44" s="188">
        <v>35</v>
      </c>
      <c r="CV44" s="190"/>
      <c r="CW44" s="188">
        <v>6068</v>
      </c>
      <c r="CX44" s="188">
        <v>0</v>
      </c>
      <c r="CY44" s="188">
        <v>6003</v>
      </c>
      <c r="CZ44" s="188">
        <v>2858</v>
      </c>
      <c r="DA44" s="188">
        <v>-519</v>
      </c>
      <c r="DB44" s="188">
        <v>9209</v>
      </c>
      <c r="DC44" s="188">
        <v>5060</v>
      </c>
      <c r="DD44" s="188">
        <v>-2154</v>
      </c>
      <c r="DE44" s="188">
        <v>0</v>
      </c>
      <c r="DF44" s="188">
        <v>0</v>
      </c>
      <c r="DH44" s="188">
        <v>6996</v>
      </c>
      <c r="DI44" s="188">
        <v>0</v>
      </c>
      <c r="DJ44" s="188">
        <v>8325</v>
      </c>
      <c r="DK44" s="188">
        <v>2172</v>
      </c>
      <c r="DL44" s="188">
        <v>2449</v>
      </c>
      <c r="DM44" s="188">
        <v>4744</v>
      </c>
      <c r="DN44" s="188">
        <v>3654</v>
      </c>
      <c r="DO44" s="188">
        <v>-207</v>
      </c>
      <c r="DP44" s="188">
        <v>-78</v>
      </c>
      <c r="DQ44" s="188">
        <v>38</v>
      </c>
      <c r="DS44" s="188">
        <v>7004</v>
      </c>
      <c r="DT44" s="188">
        <v>0</v>
      </c>
      <c r="DU44" s="188">
        <v>6984</v>
      </c>
      <c r="DV44" s="188">
        <v>2254</v>
      </c>
      <c r="DW44" s="188">
        <v>2369</v>
      </c>
      <c r="DX44" s="188">
        <v>4135</v>
      </c>
      <c r="DY44" s="188">
        <v>4690</v>
      </c>
      <c r="DZ44" s="188">
        <v>-1058</v>
      </c>
      <c r="EA44" s="188">
        <v>-69</v>
      </c>
      <c r="EB44" s="188">
        <v>0</v>
      </c>
      <c r="ED44" s="188">
        <v>5924</v>
      </c>
      <c r="EE44" s="188">
        <v>0</v>
      </c>
      <c r="EF44" s="188">
        <v>5936</v>
      </c>
      <c r="EG44" s="188">
        <v>2345</v>
      </c>
      <c r="EH44" s="188">
        <v>2110</v>
      </c>
      <c r="EI44" s="188">
        <v>6912</v>
      </c>
      <c r="EJ44" s="188">
        <v>3449</v>
      </c>
      <c r="EK44" s="188">
        <v>-333</v>
      </c>
      <c r="EL44" s="188">
        <v>-80</v>
      </c>
      <c r="EM44" s="188">
        <v>23</v>
      </c>
      <c r="EO44" s="188">
        <v>7106</v>
      </c>
      <c r="EP44" s="188">
        <v>0</v>
      </c>
      <c r="EQ44" s="188">
        <v>1343</v>
      </c>
      <c r="ER44" s="188">
        <v>1749</v>
      </c>
      <c r="ES44" s="188">
        <v>5971</v>
      </c>
      <c r="ET44" s="188">
        <v>8104</v>
      </c>
      <c r="EU44" s="188">
        <v>4107</v>
      </c>
      <c r="EV44" s="188">
        <v>-1147</v>
      </c>
      <c r="EW44" s="188">
        <v>-90</v>
      </c>
      <c r="EX44" s="188">
        <v>23</v>
      </c>
      <c r="EZ44" s="188">
        <v>7064</v>
      </c>
      <c r="FA44" s="188">
        <v>0</v>
      </c>
      <c r="FB44" s="188">
        <v>3052</v>
      </c>
      <c r="FC44" s="188">
        <v>1727</v>
      </c>
      <c r="FD44" s="188">
        <v>968</v>
      </c>
      <c r="FE44" s="188">
        <v>9584</v>
      </c>
      <c r="FF44" s="188">
        <v>5418</v>
      </c>
      <c r="FG44" s="188">
        <v>-854</v>
      </c>
      <c r="FH44" s="188">
        <v>0</v>
      </c>
      <c r="FI44" s="188">
        <v>0</v>
      </c>
      <c r="FK44" s="188">
        <v>7014</v>
      </c>
      <c r="FL44" s="188">
        <v>0</v>
      </c>
      <c r="FM44" s="188">
        <v>7058</v>
      </c>
      <c r="FN44" s="188">
        <v>2359</v>
      </c>
      <c r="FO44" s="188">
        <v>3513</v>
      </c>
      <c r="FP44" s="188">
        <v>5566</v>
      </c>
      <c r="FQ44" s="188">
        <v>3624</v>
      </c>
      <c r="FR44" s="188">
        <v>-2047</v>
      </c>
      <c r="FS44" s="188">
        <v>-72</v>
      </c>
      <c r="FT44" s="188">
        <v>75</v>
      </c>
      <c r="FV44" s="188">
        <v>6069</v>
      </c>
      <c r="FW44" s="188">
        <v>0</v>
      </c>
      <c r="FX44" s="188">
        <v>3777</v>
      </c>
      <c r="FY44" s="188">
        <v>2877</v>
      </c>
      <c r="FZ44" s="188">
        <v>887</v>
      </c>
      <c r="GA44" s="188">
        <v>9405</v>
      </c>
      <c r="GB44" s="188">
        <v>4959</v>
      </c>
      <c r="GC44" s="188">
        <v>-2416</v>
      </c>
      <c r="GD44" s="188">
        <v>0</v>
      </c>
      <c r="GE44" s="188">
        <v>0</v>
      </c>
      <c r="GG44" s="188">
        <v>7097</v>
      </c>
      <c r="GH44" s="188">
        <v>0</v>
      </c>
      <c r="GI44" s="188">
        <v>4936</v>
      </c>
      <c r="GJ44" s="188">
        <v>1384</v>
      </c>
      <c r="GK44" s="188">
        <v>-315</v>
      </c>
      <c r="GL44" s="188">
        <v>8572</v>
      </c>
      <c r="GM44" s="188">
        <v>3657</v>
      </c>
      <c r="GN44" s="188">
        <v>1083</v>
      </c>
      <c r="GO44" s="188">
        <v>-90</v>
      </c>
      <c r="GP44" s="188">
        <v>59</v>
      </c>
      <c r="GR44" s="188">
        <v>5906</v>
      </c>
      <c r="GS44" s="188">
        <v>0</v>
      </c>
      <c r="GT44" s="188">
        <v>5591</v>
      </c>
      <c r="GU44" s="188">
        <v>1560</v>
      </c>
      <c r="GV44" s="188">
        <v>969</v>
      </c>
      <c r="GW44" s="188">
        <v>8389</v>
      </c>
      <c r="GX44" s="188">
        <v>3401</v>
      </c>
      <c r="GY44" s="188">
        <v>-156</v>
      </c>
      <c r="GZ44" s="188">
        <v>-80</v>
      </c>
      <c r="HA44" s="188">
        <v>38</v>
      </c>
      <c r="HC44" s="188">
        <v>6048</v>
      </c>
      <c r="HD44" s="188">
        <v>0</v>
      </c>
      <c r="HE44" s="188">
        <v>3905</v>
      </c>
      <c r="HF44" s="188">
        <v>2187</v>
      </c>
      <c r="HG44" s="188">
        <v>5848</v>
      </c>
      <c r="HH44" s="188">
        <v>4389</v>
      </c>
      <c r="HI44" s="188">
        <v>3595</v>
      </c>
      <c r="HJ44" s="188">
        <v>1276</v>
      </c>
      <c r="HK44" s="188">
        <v>-100</v>
      </c>
      <c r="HL44" s="188">
        <v>34</v>
      </c>
      <c r="HN44" s="188">
        <v>6050</v>
      </c>
      <c r="HO44" s="188">
        <v>0</v>
      </c>
      <c r="HP44" s="188">
        <v>3143</v>
      </c>
      <c r="HQ44" s="188">
        <v>1004</v>
      </c>
      <c r="HR44" s="188">
        <v>-491</v>
      </c>
      <c r="HS44" s="188">
        <v>13147</v>
      </c>
      <c r="HT44" s="188">
        <v>5298</v>
      </c>
      <c r="HU44" s="188">
        <v>-1506</v>
      </c>
      <c r="HV44" s="188">
        <v>0</v>
      </c>
      <c r="HW44" s="188">
        <v>0</v>
      </c>
      <c r="HY44" s="188">
        <v>6032</v>
      </c>
      <c r="HZ44" s="188">
        <v>0</v>
      </c>
      <c r="IA44" s="188">
        <v>4008</v>
      </c>
      <c r="IB44" s="188">
        <v>1866</v>
      </c>
      <c r="IC44" s="188">
        <v>5950</v>
      </c>
      <c r="ID44" s="188">
        <v>3843</v>
      </c>
      <c r="IE44" s="188">
        <v>3682</v>
      </c>
      <c r="IF44" s="188">
        <v>2037</v>
      </c>
      <c r="IG44" s="188">
        <v>-80</v>
      </c>
      <c r="IH44" s="188">
        <v>23</v>
      </c>
      <c r="IJ44" s="188">
        <v>6094</v>
      </c>
      <c r="IK44" s="188">
        <v>0</v>
      </c>
      <c r="IL44" s="188">
        <v>7171</v>
      </c>
      <c r="IM44" s="188">
        <v>2061</v>
      </c>
      <c r="IN44" s="188">
        <v>-477</v>
      </c>
      <c r="IO44" s="188">
        <v>7622</v>
      </c>
      <c r="IP44" s="188">
        <v>3724</v>
      </c>
      <c r="IQ44" s="188">
        <v>1286</v>
      </c>
      <c r="IR44" s="188">
        <v>-80</v>
      </c>
      <c r="IS44" s="188">
        <v>80</v>
      </c>
      <c r="IU44" s="188">
        <v>6080</v>
      </c>
      <c r="IV44" s="188">
        <v>0</v>
      </c>
      <c r="IW44" s="188">
        <v>4747</v>
      </c>
      <c r="IX44" s="188">
        <v>2236</v>
      </c>
      <c r="IY44" s="188">
        <v>2131</v>
      </c>
      <c r="IZ44" s="188">
        <v>6820</v>
      </c>
      <c r="JA44" s="188">
        <v>4919</v>
      </c>
      <c r="JB44" s="188">
        <v>-394</v>
      </c>
      <c r="JC44" s="188">
        <v>-80</v>
      </c>
      <c r="JD44" s="188">
        <v>11</v>
      </c>
      <c r="JF44" s="188">
        <v>6846</v>
      </c>
      <c r="JG44" s="188">
        <v>0</v>
      </c>
      <c r="JH44" s="188">
        <v>7912</v>
      </c>
      <c r="JI44" s="188">
        <v>5186</v>
      </c>
      <c r="JJ44" s="188">
        <v>1502</v>
      </c>
      <c r="JK44" s="188">
        <v>2368</v>
      </c>
      <c r="JL44" s="188">
        <v>3597</v>
      </c>
      <c r="JM44" s="188">
        <v>221</v>
      </c>
      <c r="JN44" s="188">
        <v>-80</v>
      </c>
      <c r="JO44" s="188">
        <v>515</v>
      </c>
      <c r="JQ44" s="188">
        <v>7095</v>
      </c>
      <c r="JR44" s="188">
        <v>0</v>
      </c>
      <c r="JS44" s="188">
        <v>7112</v>
      </c>
      <c r="JT44" s="188">
        <v>1400</v>
      </c>
      <c r="JU44" s="188">
        <v>792</v>
      </c>
      <c r="JV44" s="188">
        <v>8552</v>
      </c>
      <c r="JW44" s="188">
        <v>3767</v>
      </c>
      <c r="JX44" s="188">
        <v>-1186</v>
      </c>
      <c r="JY44" s="188">
        <v>-100</v>
      </c>
      <c r="JZ44" s="188">
        <v>69</v>
      </c>
      <c r="KB44" s="188">
        <v>6079</v>
      </c>
      <c r="KC44" s="188">
        <v>0</v>
      </c>
      <c r="KD44" s="188">
        <v>3152</v>
      </c>
      <c r="KE44" s="188">
        <v>1971</v>
      </c>
      <c r="KF44" s="188">
        <v>1825</v>
      </c>
      <c r="KG44" s="188">
        <v>9226</v>
      </c>
      <c r="KH44" s="188">
        <v>4906</v>
      </c>
      <c r="KI44" s="188">
        <v>-524</v>
      </c>
      <c r="KJ44" s="188">
        <v>-94</v>
      </c>
      <c r="KK44" s="188">
        <v>15</v>
      </c>
      <c r="KM44" s="188">
        <v>6072</v>
      </c>
      <c r="KN44" s="188">
        <v>0</v>
      </c>
      <c r="KO44" s="188">
        <v>3415</v>
      </c>
      <c r="KP44" s="188">
        <v>3259</v>
      </c>
      <c r="KQ44" s="188">
        <v>1954</v>
      </c>
      <c r="KR44" s="188">
        <v>7574</v>
      </c>
      <c r="KS44" s="188">
        <v>5267</v>
      </c>
      <c r="KT44" s="188">
        <v>-532</v>
      </c>
      <c r="KU44" s="188">
        <v>0</v>
      </c>
      <c r="KV44" s="188">
        <v>0</v>
      </c>
      <c r="KX44" s="188">
        <v>7014</v>
      </c>
      <c r="KY44" s="188">
        <v>0</v>
      </c>
      <c r="KZ44" s="188">
        <v>6638</v>
      </c>
      <c r="LA44" s="188">
        <v>2493</v>
      </c>
      <c r="LB44" s="188">
        <v>2175</v>
      </c>
      <c r="LC44" s="188">
        <v>5346</v>
      </c>
      <c r="LD44" s="188">
        <v>5318</v>
      </c>
      <c r="LE44" s="188">
        <v>-1912</v>
      </c>
      <c r="LF44" s="188">
        <v>0</v>
      </c>
      <c r="LG44" s="188">
        <v>0</v>
      </c>
      <c r="LI44" s="188">
        <v>5056</v>
      </c>
      <c r="LJ44" s="188">
        <v>0</v>
      </c>
      <c r="LK44" s="188">
        <v>4672</v>
      </c>
      <c r="LL44" s="188">
        <v>2200</v>
      </c>
      <c r="LM44" s="188">
        <v>589</v>
      </c>
      <c r="LN44" s="188">
        <v>10835</v>
      </c>
      <c r="LO44" s="188">
        <v>4448</v>
      </c>
      <c r="LP44" s="188">
        <v>-1059</v>
      </c>
      <c r="LQ44" s="188">
        <v>-80</v>
      </c>
      <c r="LR44" s="188">
        <v>16</v>
      </c>
      <c r="LT44" s="188">
        <v>6086</v>
      </c>
      <c r="LU44" s="188">
        <v>0</v>
      </c>
      <c r="LV44" s="188">
        <v>1773</v>
      </c>
      <c r="LW44" s="188">
        <v>1900</v>
      </c>
      <c r="LX44" s="188">
        <v>5113</v>
      </c>
      <c r="LY44" s="188">
        <v>7566</v>
      </c>
      <c r="LZ44" s="188">
        <v>4672</v>
      </c>
      <c r="MA44" s="188">
        <v>-349</v>
      </c>
      <c r="MB44" s="188">
        <v>-77</v>
      </c>
      <c r="MC44" s="188">
        <v>12</v>
      </c>
    </row>
    <row r="45" spans="2:341">
      <c r="B45" s="208">
        <f t="shared" si="10"/>
        <v>6326.9</v>
      </c>
      <c r="C45" s="208">
        <f t="shared" si="11"/>
        <v>0</v>
      </c>
      <c r="D45" s="208">
        <f t="shared" si="12"/>
        <v>5637.833333333333</v>
      </c>
      <c r="E45" s="208">
        <f t="shared" si="13"/>
        <v>2434.6999999999998</v>
      </c>
      <c r="F45" s="208">
        <f t="shared" si="14"/>
        <v>2184.9333333333334</v>
      </c>
      <c r="G45" s="208">
        <f t="shared" si="15"/>
        <v>6710.4666666666662</v>
      </c>
      <c r="H45" s="208">
        <f t="shared" si="16"/>
        <v>4168.333333333333</v>
      </c>
      <c r="I45" s="208">
        <f t="shared" si="17"/>
        <v>-522.4666666666667</v>
      </c>
      <c r="J45" s="208">
        <f t="shared" si="18"/>
        <v>-62</v>
      </c>
      <c r="K45" s="208">
        <f t="shared" si="19"/>
        <v>73.566666666666663</v>
      </c>
      <c r="M45" s="188">
        <v>6000</v>
      </c>
      <c r="N45" s="188">
        <v>0</v>
      </c>
      <c r="O45" s="188">
        <v>8852</v>
      </c>
      <c r="P45" s="188">
        <v>2448</v>
      </c>
      <c r="Q45" s="188">
        <v>2125</v>
      </c>
      <c r="R45" s="188">
        <v>4216</v>
      </c>
      <c r="S45" s="188">
        <v>3396</v>
      </c>
      <c r="T45" s="188">
        <v>-843</v>
      </c>
      <c r="U45" s="188">
        <v>-60</v>
      </c>
      <c r="V45" s="188">
        <v>1067</v>
      </c>
      <c r="X45" s="188">
        <v>5058</v>
      </c>
      <c r="Y45" s="188">
        <v>0</v>
      </c>
      <c r="Z45" s="188">
        <v>5647</v>
      </c>
      <c r="AA45" s="188">
        <v>1923</v>
      </c>
      <c r="AB45" s="188">
        <v>1656</v>
      </c>
      <c r="AC45" s="188">
        <v>8852</v>
      </c>
      <c r="AD45" s="188">
        <v>4292</v>
      </c>
      <c r="AE45" s="188">
        <v>-1318</v>
      </c>
      <c r="AF45" s="188">
        <v>-60</v>
      </c>
      <c r="AG45" s="188">
        <v>34</v>
      </c>
      <c r="AI45" s="188">
        <v>6514</v>
      </c>
      <c r="AJ45" s="188">
        <v>0</v>
      </c>
      <c r="AK45" s="188">
        <v>1157</v>
      </c>
      <c r="AL45" s="188">
        <v>1429</v>
      </c>
      <c r="AM45" s="188">
        <v>4311</v>
      </c>
      <c r="AN45" s="188">
        <v>8722</v>
      </c>
      <c r="AO45" s="188">
        <v>4652</v>
      </c>
      <c r="AP45" s="188">
        <v>-220</v>
      </c>
      <c r="AQ45" s="188">
        <v>-80</v>
      </c>
      <c r="AR45" s="188">
        <v>22</v>
      </c>
      <c r="AT45" s="188">
        <v>4064</v>
      </c>
      <c r="AU45" s="188">
        <v>0</v>
      </c>
      <c r="AV45" s="188">
        <v>8348</v>
      </c>
      <c r="AW45" s="188">
        <v>4137</v>
      </c>
      <c r="AX45" s="188">
        <v>1421</v>
      </c>
      <c r="AY45" s="188">
        <v>5767</v>
      </c>
      <c r="AZ45" s="188">
        <v>4465</v>
      </c>
      <c r="BA45" s="188">
        <v>-1193</v>
      </c>
      <c r="BB45" s="188">
        <v>-80</v>
      </c>
      <c r="BC45" s="188">
        <v>14</v>
      </c>
      <c r="BE45" s="188">
        <v>7101</v>
      </c>
      <c r="BF45" s="188">
        <v>0</v>
      </c>
      <c r="BG45" s="188">
        <v>8722</v>
      </c>
      <c r="BH45" s="188">
        <v>3767</v>
      </c>
      <c r="BI45" s="188">
        <v>1961</v>
      </c>
      <c r="BJ45" s="188">
        <v>2061</v>
      </c>
      <c r="BK45" s="188">
        <v>3655</v>
      </c>
      <c r="BL45" s="188">
        <v>-420</v>
      </c>
      <c r="BM45" s="188">
        <v>-80</v>
      </c>
      <c r="BN45" s="188">
        <v>36</v>
      </c>
      <c r="BP45" s="188">
        <v>6072</v>
      </c>
      <c r="BQ45" s="188">
        <v>0</v>
      </c>
      <c r="BR45" s="188">
        <v>6938</v>
      </c>
      <c r="BS45" s="188">
        <v>3785</v>
      </c>
      <c r="BT45" s="188">
        <v>1931</v>
      </c>
      <c r="BU45" s="188">
        <v>2990</v>
      </c>
      <c r="BV45" s="188">
        <v>4940</v>
      </c>
      <c r="BW45" s="188">
        <v>-895</v>
      </c>
      <c r="BX45" s="188">
        <v>0</v>
      </c>
      <c r="BY45" s="188">
        <v>0</v>
      </c>
      <c r="CA45" s="188">
        <v>7105</v>
      </c>
      <c r="CB45" s="188">
        <v>0</v>
      </c>
      <c r="CC45" s="188">
        <v>8232</v>
      </c>
      <c r="CD45" s="188">
        <v>2605</v>
      </c>
      <c r="CE45" s="188">
        <v>1533</v>
      </c>
      <c r="CF45" s="188">
        <v>3435</v>
      </c>
      <c r="CG45" s="188">
        <v>3729</v>
      </c>
      <c r="CH45" s="188">
        <v>594</v>
      </c>
      <c r="CI45" s="188">
        <v>-80</v>
      </c>
      <c r="CJ45" s="188">
        <v>36</v>
      </c>
      <c r="CL45" s="188">
        <v>7105</v>
      </c>
      <c r="CM45" s="188">
        <v>0</v>
      </c>
      <c r="CN45" s="188">
        <v>8232</v>
      </c>
      <c r="CO45" s="188">
        <v>2605</v>
      </c>
      <c r="CP45" s="188">
        <v>1533</v>
      </c>
      <c r="CQ45" s="188">
        <v>3435</v>
      </c>
      <c r="CR45" s="188">
        <v>3729</v>
      </c>
      <c r="CS45" s="188">
        <v>594</v>
      </c>
      <c r="CT45" s="188">
        <v>-80</v>
      </c>
      <c r="CU45" s="188">
        <v>36</v>
      </c>
      <c r="CV45" s="190"/>
      <c r="CW45" s="188">
        <v>6063</v>
      </c>
      <c r="CX45" s="188">
        <v>0</v>
      </c>
      <c r="CY45" s="188">
        <v>6182</v>
      </c>
      <c r="CZ45" s="188">
        <v>2898</v>
      </c>
      <c r="DA45" s="188">
        <v>-442</v>
      </c>
      <c r="DB45" s="188">
        <v>9096</v>
      </c>
      <c r="DC45" s="188">
        <v>5060</v>
      </c>
      <c r="DD45" s="188">
        <v>-1878</v>
      </c>
      <c r="DE45" s="188">
        <v>0</v>
      </c>
      <c r="DF45" s="188">
        <v>0</v>
      </c>
      <c r="DH45" s="188">
        <v>6991</v>
      </c>
      <c r="DI45" s="188">
        <v>0</v>
      </c>
      <c r="DJ45" s="188">
        <v>8481</v>
      </c>
      <c r="DK45" s="188">
        <v>2350</v>
      </c>
      <c r="DL45" s="188">
        <v>2607</v>
      </c>
      <c r="DM45" s="188">
        <v>4723</v>
      </c>
      <c r="DN45" s="188">
        <v>3654</v>
      </c>
      <c r="DO45" s="188">
        <v>-216</v>
      </c>
      <c r="DP45" s="188">
        <v>-79</v>
      </c>
      <c r="DQ45" s="188">
        <v>38</v>
      </c>
      <c r="DS45" s="188">
        <v>7009</v>
      </c>
      <c r="DT45" s="188">
        <v>0</v>
      </c>
      <c r="DU45" s="188">
        <v>6979</v>
      </c>
      <c r="DV45" s="188">
        <v>2118</v>
      </c>
      <c r="DW45" s="188">
        <v>2565</v>
      </c>
      <c r="DX45" s="188">
        <v>4061</v>
      </c>
      <c r="DY45" s="188">
        <v>4685</v>
      </c>
      <c r="DZ45" s="188">
        <v>-1335</v>
      </c>
      <c r="EA45" s="188">
        <v>-69</v>
      </c>
      <c r="EB45" s="188">
        <v>0</v>
      </c>
      <c r="ED45" s="188">
        <v>5922</v>
      </c>
      <c r="EE45" s="188">
        <v>0</v>
      </c>
      <c r="EF45" s="188">
        <v>5996</v>
      </c>
      <c r="EG45" s="188">
        <v>2447</v>
      </c>
      <c r="EH45" s="188">
        <v>2349</v>
      </c>
      <c r="EI45" s="188">
        <v>6890</v>
      </c>
      <c r="EJ45" s="188">
        <v>3449</v>
      </c>
      <c r="EK45" s="188">
        <v>-475</v>
      </c>
      <c r="EL45" s="188">
        <v>-80</v>
      </c>
      <c r="EM45" s="188">
        <v>23</v>
      </c>
      <c r="EO45" s="188">
        <v>7109</v>
      </c>
      <c r="EP45" s="188">
        <v>0</v>
      </c>
      <c r="EQ45" s="188">
        <v>1399</v>
      </c>
      <c r="ER45" s="188">
        <v>2027</v>
      </c>
      <c r="ES45" s="188">
        <v>6229</v>
      </c>
      <c r="ET45" s="188">
        <v>8081</v>
      </c>
      <c r="EU45" s="188">
        <v>4107</v>
      </c>
      <c r="EV45" s="188">
        <v>-1276</v>
      </c>
      <c r="EW45" s="188">
        <v>-90</v>
      </c>
      <c r="EX45" s="188">
        <v>22</v>
      </c>
      <c r="EZ45" s="188">
        <v>7067</v>
      </c>
      <c r="FA45" s="188">
        <v>0</v>
      </c>
      <c r="FB45" s="188">
        <v>3172</v>
      </c>
      <c r="FC45" s="188">
        <v>1848</v>
      </c>
      <c r="FD45" s="188">
        <v>1338</v>
      </c>
      <c r="FE45" s="188">
        <v>9540</v>
      </c>
      <c r="FF45" s="188">
        <v>5418</v>
      </c>
      <c r="FG45" s="188">
        <v>-963</v>
      </c>
      <c r="FH45" s="188">
        <v>0</v>
      </c>
      <c r="FI45" s="188">
        <v>0</v>
      </c>
      <c r="FK45" s="188">
        <v>7016</v>
      </c>
      <c r="FL45" s="188">
        <v>0</v>
      </c>
      <c r="FM45" s="188">
        <v>7289</v>
      </c>
      <c r="FN45" s="188">
        <v>2560</v>
      </c>
      <c r="FO45" s="188">
        <v>3660</v>
      </c>
      <c r="FP45" s="188">
        <v>5580</v>
      </c>
      <c r="FQ45" s="188">
        <v>3624</v>
      </c>
      <c r="FR45" s="188">
        <v>-2177</v>
      </c>
      <c r="FS45" s="188">
        <v>-72</v>
      </c>
      <c r="FT45" s="188">
        <v>78</v>
      </c>
      <c r="FV45" s="188">
        <v>6064</v>
      </c>
      <c r="FW45" s="188">
        <v>0</v>
      </c>
      <c r="FX45" s="188">
        <v>3916</v>
      </c>
      <c r="FY45" s="188">
        <v>2879</v>
      </c>
      <c r="FZ45" s="188">
        <v>1157</v>
      </c>
      <c r="GA45" s="188">
        <v>9367</v>
      </c>
      <c r="GB45" s="188">
        <v>4960</v>
      </c>
      <c r="GC45" s="188">
        <v>-2571</v>
      </c>
      <c r="GD45" s="188">
        <v>0</v>
      </c>
      <c r="GE45" s="188">
        <v>0</v>
      </c>
      <c r="GG45" s="188">
        <v>7103</v>
      </c>
      <c r="GH45" s="188">
        <v>0</v>
      </c>
      <c r="GI45" s="188">
        <v>5056</v>
      </c>
      <c r="GJ45" s="188">
        <v>1483</v>
      </c>
      <c r="GK45" s="188">
        <v>8</v>
      </c>
      <c r="GL45" s="188">
        <v>8561</v>
      </c>
      <c r="GM45" s="188">
        <v>3657</v>
      </c>
      <c r="GN45" s="188">
        <v>1120</v>
      </c>
      <c r="GO45" s="188">
        <v>-90</v>
      </c>
      <c r="GP45" s="188">
        <v>59</v>
      </c>
      <c r="GR45" s="188">
        <v>5907</v>
      </c>
      <c r="GS45" s="188">
        <v>0</v>
      </c>
      <c r="GT45" s="188">
        <v>5761</v>
      </c>
      <c r="GU45" s="188">
        <v>1678</v>
      </c>
      <c r="GV45" s="188">
        <v>1301</v>
      </c>
      <c r="GW45" s="188">
        <v>8372</v>
      </c>
      <c r="GX45" s="188">
        <v>3401</v>
      </c>
      <c r="GY45" s="188">
        <v>-190</v>
      </c>
      <c r="GZ45" s="188">
        <v>-80</v>
      </c>
      <c r="HA45" s="188">
        <v>39</v>
      </c>
      <c r="HC45" s="188">
        <v>6048</v>
      </c>
      <c r="HD45" s="188">
        <v>0</v>
      </c>
      <c r="HE45" s="188">
        <v>4138</v>
      </c>
      <c r="HF45" s="188">
        <v>2268</v>
      </c>
      <c r="HG45" s="188">
        <v>6033</v>
      </c>
      <c r="HH45" s="188">
        <v>4422</v>
      </c>
      <c r="HI45" s="188">
        <v>3595</v>
      </c>
      <c r="HJ45" s="188">
        <v>1125</v>
      </c>
      <c r="HK45" s="188">
        <v>-100</v>
      </c>
      <c r="HL45" s="188">
        <v>34</v>
      </c>
      <c r="HN45" s="188">
        <v>6044</v>
      </c>
      <c r="HO45" s="188">
        <v>0</v>
      </c>
      <c r="HP45" s="188">
        <v>3175</v>
      </c>
      <c r="HQ45" s="188">
        <v>1072</v>
      </c>
      <c r="HR45" s="188">
        <v>-40</v>
      </c>
      <c r="HS45" s="188">
        <v>13059</v>
      </c>
      <c r="HT45" s="188">
        <v>5298</v>
      </c>
      <c r="HU45" s="188">
        <v>-1755</v>
      </c>
      <c r="HV45" s="188">
        <v>0</v>
      </c>
      <c r="HW45" s="188">
        <v>0</v>
      </c>
      <c r="HY45" s="188">
        <v>6026</v>
      </c>
      <c r="HZ45" s="188">
        <v>0</v>
      </c>
      <c r="IA45" s="188">
        <v>4256</v>
      </c>
      <c r="IB45" s="188">
        <v>2063</v>
      </c>
      <c r="IC45" s="188">
        <v>5966</v>
      </c>
      <c r="ID45" s="188">
        <v>3840</v>
      </c>
      <c r="IE45" s="188">
        <v>3682</v>
      </c>
      <c r="IF45" s="188">
        <v>2105</v>
      </c>
      <c r="IG45" s="188">
        <v>-80</v>
      </c>
      <c r="IH45" s="188">
        <v>23</v>
      </c>
      <c r="IJ45" s="188">
        <v>6092</v>
      </c>
      <c r="IK45" s="188">
        <v>0</v>
      </c>
      <c r="IL45" s="188">
        <v>7314</v>
      </c>
      <c r="IM45" s="188">
        <v>2009</v>
      </c>
      <c r="IN45" s="188">
        <v>26</v>
      </c>
      <c r="IO45" s="188">
        <v>7616</v>
      </c>
      <c r="IP45" s="188">
        <v>3724</v>
      </c>
      <c r="IQ45" s="188">
        <v>1024</v>
      </c>
      <c r="IR45" s="188">
        <v>-80</v>
      </c>
      <c r="IS45" s="188">
        <v>80</v>
      </c>
      <c r="IU45" s="188">
        <v>6078</v>
      </c>
      <c r="IV45" s="188">
        <v>0</v>
      </c>
      <c r="IW45" s="188">
        <v>4575</v>
      </c>
      <c r="IX45" s="188">
        <v>2089</v>
      </c>
      <c r="IY45" s="188">
        <v>2305</v>
      </c>
      <c r="IZ45" s="188">
        <v>6935</v>
      </c>
      <c r="JA45" s="188">
        <v>4919</v>
      </c>
      <c r="JB45" s="188">
        <v>-76</v>
      </c>
      <c r="JC45" s="188">
        <v>-80</v>
      </c>
      <c r="JD45" s="188">
        <v>11</v>
      </c>
      <c r="JF45" s="188">
        <v>6844</v>
      </c>
      <c r="JG45" s="188">
        <v>0</v>
      </c>
      <c r="JH45" s="188">
        <v>7989</v>
      </c>
      <c r="JI45" s="188">
        <v>5237</v>
      </c>
      <c r="JJ45" s="188">
        <v>1468</v>
      </c>
      <c r="JK45" s="188">
        <v>2421</v>
      </c>
      <c r="JL45" s="188">
        <v>582</v>
      </c>
      <c r="JM45" s="188">
        <v>87</v>
      </c>
      <c r="JN45" s="188">
        <v>-80</v>
      </c>
      <c r="JO45" s="188">
        <v>442</v>
      </c>
      <c r="JQ45" s="188">
        <v>7097</v>
      </c>
      <c r="JR45" s="188">
        <v>0</v>
      </c>
      <c r="JS45" s="188">
        <v>7365</v>
      </c>
      <c r="JT45" s="188">
        <v>1356</v>
      </c>
      <c r="JU45" s="188">
        <v>918</v>
      </c>
      <c r="JV45" s="188">
        <v>8612</v>
      </c>
      <c r="JW45" s="188">
        <v>3767</v>
      </c>
      <c r="JX45" s="188">
        <v>-992</v>
      </c>
      <c r="JY45" s="188">
        <v>-100</v>
      </c>
      <c r="JZ45" s="188">
        <v>69</v>
      </c>
      <c r="KB45" s="188">
        <v>6084</v>
      </c>
      <c r="KC45" s="188">
        <v>0</v>
      </c>
      <c r="KD45" s="188">
        <v>3305</v>
      </c>
      <c r="KE45" s="188">
        <v>2153</v>
      </c>
      <c r="KF45" s="188">
        <v>1639</v>
      </c>
      <c r="KG45" s="188">
        <v>9274</v>
      </c>
      <c r="KH45" s="188">
        <v>4906</v>
      </c>
      <c r="KI45" s="188">
        <v>-712</v>
      </c>
      <c r="KJ45" s="188">
        <v>-100</v>
      </c>
      <c r="KK45" s="188">
        <v>15</v>
      </c>
      <c r="KM45" s="188">
        <v>6070</v>
      </c>
      <c r="KN45" s="188">
        <v>0</v>
      </c>
      <c r="KO45" s="188">
        <v>3365</v>
      </c>
      <c r="KP45" s="188">
        <v>3264</v>
      </c>
      <c r="KQ45" s="188">
        <v>2126</v>
      </c>
      <c r="KR45" s="188">
        <v>7492</v>
      </c>
      <c r="KS45" s="188">
        <v>5267</v>
      </c>
      <c r="KT45" s="188">
        <v>-340</v>
      </c>
      <c r="KU45" s="188">
        <v>0</v>
      </c>
      <c r="KV45" s="188">
        <v>0</v>
      </c>
      <c r="KX45" s="188">
        <v>7022</v>
      </c>
      <c r="KY45" s="188">
        <v>0</v>
      </c>
      <c r="KZ45" s="188">
        <v>6751</v>
      </c>
      <c r="LA45" s="188">
        <v>2554</v>
      </c>
      <c r="LB45" s="188">
        <v>2093</v>
      </c>
      <c r="LC45" s="188">
        <v>5286</v>
      </c>
      <c r="LD45" s="188">
        <v>5317</v>
      </c>
      <c r="LE45" s="188">
        <v>-1745</v>
      </c>
      <c r="LF45" s="188">
        <v>0</v>
      </c>
      <c r="LG45" s="188">
        <v>0</v>
      </c>
      <c r="LI45" s="188">
        <v>5052</v>
      </c>
      <c r="LJ45" s="188">
        <v>0</v>
      </c>
      <c r="LK45" s="188">
        <v>4771</v>
      </c>
      <c r="LL45" s="188">
        <v>2135</v>
      </c>
      <c r="LM45" s="188">
        <v>799</v>
      </c>
      <c r="LN45" s="188">
        <v>10833</v>
      </c>
      <c r="LO45" s="188">
        <v>4448</v>
      </c>
      <c r="LP45" s="188">
        <v>-918</v>
      </c>
      <c r="LQ45" s="188">
        <v>-80</v>
      </c>
      <c r="LR45" s="188">
        <v>17</v>
      </c>
      <c r="LT45" s="188">
        <v>6080</v>
      </c>
      <c r="LU45" s="188">
        <v>0</v>
      </c>
      <c r="LV45" s="188">
        <v>1772</v>
      </c>
      <c r="LW45" s="188">
        <v>1854</v>
      </c>
      <c r="LX45" s="188">
        <v>4972</v>
      </c>
      <c r="LY45" s="188">
        <v>7775</v>
      </c>
      <c r="LZ45" s="188">
        <v>4672</v>
      </c>
      <c r="MA45" s="188">
        <v>185</v>
      </c>
      <c r="MB45" s="188">
        <v>-80</v>
      </c>
      <c r="MC45" s="188">
        <v>12</v>
      </c>
    </row>
    <row r="46" spans="2:341">
      <c r="B46" s="208">
        <f t="shared" si="10"/>
        <v>6328</v>
      </c>
      <c r="C46" s="208">
        <f t="shared" si="11"/>
        <v>0</v>
      </c>
      <c r="D46" s="208">
        <f t="shared" si="12"/>
        <v>5761.7</v>
      </c>
      <c r="E46" s="208">
        <f t="shared" si="13"/>
        <v>2560.5333333333333</v>
      </c>
      <c r="F46" s="208">
        <f t="shared" si="14"/>
        <v>2508.1666666666665</v>
      </c>
      <c r="G46" s="208">
        <f t="shared" si="15"/>
        <v>6712.1</v>
      </c>
      <c r="H46" s="208">
        <f t="shared" si="16"/>
        <v>4268.0666666666666</v>
      </c>
      <c r="I46" s="208">
        <f t="shared" si="17"/>
        <v>-495.16666666666669</v>
      </c>
      <c r="J46" s="208">
        <f t="shared" si="18"/>
        <v>-61.966666666666669</v>
      </c>
      <c r="K46" s="208">
        <f t="shared" si="19"/>
        <v>69.333333333333329</v>
      </c>
      <c r="M46" s="188">
        <v>6004</v>
      </c>
      <c r="N46" s="188">
        <v>0</v>
      </c>
      <c r="O46" s="188">
        <v>8731</v>
      </c>
      <c r="P46" s="188">
        <v>2455</v>
      </c>
      <c r="Q46" s="188">
        <v>2199</v>
      </c>
      <c r="R46" s="188">
        <v>4159</v>
      </c>
      <c r="S46" s="188">
        <v>3396</v>
      </c>
      <c r="T46" s="188">
        <v>-785</v>
      </c>
      <c r="U46" s="188">
        <v>-60</v>
      </c>
      <c r="V46" s="188">
        <v>994</v>
      </c>
      <c r="X46" s="188">
        <v>5061</v>
      </c>
      <c r="Y46" s="188">
        <v>0</v>
      </c>
      <c r="Z46" s="188">
        <v>5783</v>
      </c>
      <c r="AA46" s="188">
        <v>2091</v>
      </c>
      <c r="AB46" s="188">
        <v>1832</v>
      </c>
      <c r="AC46" s="188">
        <v>8911</v>
      </c>
      <c r="AD46" s="188">
        <v>4292</v>
      </c>
      <c r="AE46" s="188">
        <v>-1158</v>
      </c>
      <c r="AF46" s="188">
        <v>-60</v>
      </c>
      <c r="AG46" s="188">
        <v>34</v>
      </c>
      <c r="AI46" s="188">
        <v>6523</v>
      </c>
      <c r="AJ46" s="188">
        <v>0</v>
      </c>
      <c r="AK46" s="188">
        <v>1301</v>
      </c>
      <c r="AL46" s="188">
        <v>1513</v>
      </c>
      <c r="AM46" s="188">
        <v>4881</v>
      </c>
      <c r="AN46" s="188">
        <v>8666</v>
      </c>
      <c r="AO46" s="188">
        <v>4652</v>
      </c>
      <c r="AP46" s="188">
        <v>-315</v>
      </c>
      <c r="AQ46" s="188">
        <v>-80</v>
      </c>
      <c r="AR46" s="188">
        <v>22</v>
      </c>
      <c r="AT46" s="188">
        <v>4062</v>
      </c>
      <c r="AU46" s="188">
        <v>0</v>
      </c>
      <c r="AV46" s="188">
        <v>8364</v>
      </c>
      <c r="AW46" s="188">
        <v>4453</v>
      </c>
      <c r="AX46" s="188">
        <v>1720</v>
      </c>
      <c r="AY46" s="188">
        <v>5790</v>
      </c>
      <c r="AZ46" s="188">
        <v>4465</v>
      </c>
      <c r="BA46" s="188">
        <v>-1121</v>
      </c>
      <c r="BB46" s="188">
        <v>-80</v>
      </c>
      <c r="BC46" s="188">
        <v>14</v>
      </c>
      <c r="BE46" s="188">
        <v>7096</v>
      </c>
      <c r="BF46" s="188">
        <v>0</v>
      </c>
      <c r="BG46" s="188">
        <v>8727</v>
      </c>
      <c r="BH46" s="188">
        <v>3920</v>
      </c>
      <c r="BI46" s="188">
        <v>2471</v>
      </c>
      <c r="BJ46" s="188">
        <v>2052</v>
      </c>
      <c r="BK46" s="188">
        <v>3655</v>
      </c>
      <c r="BL46" s="188">
        <v>-405</v>
      </c>
      <c r="BM46" s="188">
        <v>-80</v>
      </c>
      <c r="BN46" s="188">
        <v>36</v>
      </c>
      <c r="BP46" s="188">
        <v>6071</v>
      </c>
      <c r="BQ46" s="188">
        <v>0</v>
      </c>
      <c r="BR46" s="188">
        <v>6981</v>
      </c>
      <c r="BS46" s="188">
        <v>3851</v>
      </c>
      <c r="BT46" s="188">
        <v>2518</v>
      </c>
      <c r="BU46" s="188">
        <v>2974</v>
      </c>
      <c r="BV46" s="188">
        <v>4940</v>
      </c>
      <c r="BW46" s="188">
        <v>-818</v>
      </c>
      <c r="BX46" s="188">
        <v>0</v>
      </c>
      <c r="BY46" s="188">
        <v>0</v>
      </c>
      <c r="CA46" s="188">
        <v>7111</v>
      </c>
      <c r="CB46" s="188">
        <v>0</v>
      </c>
      <c r="CC46" s="188">
        <v>8390</v>
      </c>
      <c r="CD46" s="188">
        <v>2671</v>
      </c>
      <c r="CE46" s="188">
        <v>1800</v>
      </c>
      <c r="CF46" s="188">
        <v>3539</v>
      </c>
      <c r="CG46" s="188">
        <v>3729</v>
      </c>
      <c r="CH46" s="188">
        <v>625</v>
      </c>
      <c r="CI46" s="188">
        <v>-80</v>
      </c>
      <c r="CJ46" s="188">
        <v>35</v>
      </c>
      <c r="CL46" s="188">
        <v>7111</v>
      </c>
      <c r="CM46" s="188">
        <v>0</v>
      </c>
      <c r="CN46" s="188">
        <v>8390</v>
      </c>
      <c r="CO46" s="188">
        <v>2671</v>
      </c>
      <c r="CP46" s="188">
        <v>1800</v>
      </c>
      <c r="CQ46" s="188">
        <v>3539</v>
      </c>
      <c r="CR46" s="188">
        <v>3729</v>
      </c>
      <c r="CS46" s="188">
        <v>625</v>
      </c>
      <c r="CT46" s="188">
        <v>-80</v>
      </c>
      <c r="CU46" s="188">
        <v>35</v>
      </c>
      <c r="CV46" s="190"/>
      <c r="CW46" s="188">
        <v>6065</v>
      </c>
      <c r="CX46" s="188">
        <v>0</v>
      </c>
      <c r="CY46" s="188">
        <v>6414</v>
      </c>
      <c r="CZ46" s="188">
        <v>2980</v>
      </c>
      <c r="DA46" s="188">
        <v>-149</v>
      </c>
      <c r="DB46" s="188">
        <v>9034</v>
      </c>
      <c r="DC46" s="188">
        <v>5060</v>
      </c>
      <c r="DD46" s="188">
        <v>-1824</v>
      </c>
      <c r="DE46" s="188">
        <v>0</v>
      </c>
      <c r="DF46" s="188">
        <v>0</v>
      </c>
      <c r="DH46" s="188">
        <v>6994</v>
      </c>
      <c r="DI46" s="188">
        <v>0</v>
      </c>
      <c r="DJ46" s="188">
        <v>8660</v>
      </c>
      <c r="DK46" s="188">
        <v>2663</v>
      </c>
      <c r="DL46" s="188">
        <v>3024</v>
      </c>
      <c r="DM46" s="188">
        <v>4672</v>
      </c>
      <c r="DN46" s="188">
        <v>3654</v>
      </c>
      <c r="DO46" s="188">
        <v>-372</v>
      </c>
      <c r="DP46" s="188">
        <v>-78</v>
      </c>
      <c r="DQ46" s="188">
        <v>38</v>
      </c>
      <c r="DS46" s="188">
        <v>6999</v>
      </c>
      <c r="DT46" s="188">
        <v>0</v>
      </c>
      <c r="DU46" s="188">
        <v>7056</v>
      </c>
      <c r="DV46" s="188">
        <v>2214</v>
      </c>
      <c r="DW46" s="188">
        <v>2780</v>
      </c>
      <c r="DX46" s="188">
        <v>3996</v>
      </c>
      <c r="DY46" s="188">
        <v>4663</v>
      </c>
      <c r="DZ46" s="188">
        <v>-965</v>
      </c>
      <c r="EA46" s="188">
        <v>-69</v>
      </c>
      <c r="EB46" s="188">
        <v>0</v>
      </c>
      <c r="ED46" s="188">
        <v>5923</v>
      </c>
      <c r="EE46" s="188">
        <v>0</v>
      </c>
      <c r="EF46" s="188">
        <v>6092</v>
      </c>
      <c r="EG46" s="188">
        <v>2636</v>
      </c>
      <c r="EH46" s="188">
        <v>2608</v>
      </c>
      <c r="EI46" s="188">
        <v>6773</v>
      </c>
      <c r="EJ46" s="188">
        <v>3449</v>
      </c>
      <c r="EK46" s="188">
        <v>-463</v>
      </c>
      <c r="EL46" s="188">
        <v>-80</v>
      </c>
      <c r="EM46" s="188">
        <v>22</v>
      </c>
      <c r="EO46" s="188">
        <v>7102</v>
      </c>
      <c r="EP46" s="188">
        <v>0</v>
      </c>
      <c r="EQ46" s="188">
        <v>1450</v>
      </c>
      <c r="ER46" s="188">
        <v>2091</v>
      </c>
      <c r="ES46" s="188">
        <v>6429</v>
      </c>
      <c r="ET46" s="188">
        <v>8165</v>
      </c>
      <c r="EU46" s="188">
        <v>4107</v>
      </c>
      <c r="EV46" s="188">
        <v>-1119</v>
      </c>
      <c r="EW46" s="188">
        <v>-90</v>
      </c>
      <c r="EX46" s="188">
        <v>23</v>
      </c>
      <c r="EZ46" s="188">
        <v>7065</v>
      </c>
      <c r="FA46" s="188">
        <v>0</v>
      </c>
      <c r="FB46" s="188">
        <v>3312</v>
      </c>
      <c r="FC46" s="188">
        <v>1967</v>
      </c>
      <c r="FD46" s="188">
        <v>1883</v>
      </c>
      <c r="FE46" s="188">
        <v>9423</v>
      </c>
      <c r="FF46" s="188">
        <v>5418</v>
      </c>
      <c r="FG46" s="188">
        <v>-1092</v>
      </c>
      <c r="FH46" s="188">
        <v>0</v>
      </c>
      <c r="FI46" s="188">
        <v>0</v>
      </c>
      <c r="FK46" s="188">
        <v>7018</v>
      </c>
      <c r="FL46" s="188">
        <v>0</v>
      </c>
      <c r="FM46" s="188">
        <v>7492</v>
      </c>
      <c r="FN46" s="188">
        <v>2552</v>
      </c>
      <c r="FO46" s="188">
        <v>3906</v>
      </c>
      <c r="FP46" s="188">
        <v>5631</v>
      </c>
      <c r="FQ46" s="188">
        <v>3624</v>
      </c>
      <c r="FR46" s="188">
        <v>-1994</v>
      </c>
      <c r="FS46" s="188">
        <v>-72</v>
      </c>
      <c r="FT46" s="188">
        <v>80</v>
      </c>
      <c r="FV46" s="188">
        <v>6072</v>
      </c>
      <c r="FW46" s="188">
        <v>0</v>
      </c>
      <c r="FX46" s="188">
        <v>3951</v>
      </c>
      <c r="FY46" s="188">
        <v>2890</v>
      </c>
      <c r="FZ46" s="188">
        <v>1315</v>
      </c>
      <c r="GA46" s="188">
        <v>9343</v>
      </c>
      <c r="GB46" s="188">
        <v>4961</v>
      </c>
      <c r="GC46" s="188">
        <v>-2052</v>
      </c>
      <c r="GD46" s="188">
        <v>0</v>
      </c>
      <c r="GE46" s="188">
        <v>0</v>
      </c>
      <c r="GG46" s="188">
        <v>7104</v>
      </c>
      <c r="GH46" s="188">
        <v>0</v>
      </c>
      <c r="GI46" s="188">
        <v>5186</v>
      </c>
      <c r="GJ46" s="188">
        <v>1600</v>
      </c>
      <c r="GK46" s="188">
        <v>505</v>
      </c>
      <c r="GL46" s="188">
        <v>8519</v>
      </c>
      <c r="GM46" s="188">
        <v>3657</v>
      </c>
      <c r="GN46" s="188">
        <v>1068</v>
      </c>
      <c r="GO46" s="188">
        <v>-90</v>
      </c>
      <c r="GP46" s="188">
        <v>59</v>
      </c>
      <c r="GR46" s="188">
        <v>5910</v>
      </c>
      <c r="GS46" s="188">
        <v>0</v>
      </c>
      <c r="GT46" s="188">
        <v>5910</v>
      </c>
      <c r="GU46" s="188">
        <v>1862</v>
      </c>
      <c r="GV46" s="188">
        <v>1562</v>
      </c>
      <c r="GW46" s="188">
        <v>8338</v>
      </c>
      <c r="GX46" s="188">
        <v>3401</v>
      </c>
      <c r="GY46" s="188">
        <v>-166</v>
      </c>
      <c r="GZ46" s="188">
        <v>-80</v>
      </c>
      <c r="HA46" s="188">
        <v>42</v>
      </c>
      <c r="HC46" s="188">
        <v>6049</v>
      </c>
      <c r="HD46" s="188">
        <v>0</v>
      </c>
      <c r="HE46" s="188">
        <v>4199</v>
      </c>
      <c r="HF46" s="188">
        <v>2539</v>
      </c>
      <c r="HG46" s="188">
        <v>6131</v>
      </c>
      <c r="HH46" s="188">
        <v>4457</v>
      </c>
      <c r="HI46" s="188">
        <v>3595</v>
      </c>
      <c r="HJ46" s="188">
        <v>1316</v>
      </c>
      <c r="HK46" s="188">
        <v>-100</v>
      </c>
      <c r="HL46" s="188">
        <v>34</v>
      </c>
      <c r="HN46" s="188">
        <v>6049</v>
      </c>
      <c r="HO46" s="188">
        <v>0</v>
      </c>
      <c r="HP46" s="188">
        <v>3318</v>
      </c>
      <c r="HQ46" s="188">
        <v>1061</v>
      </c>
      <c r="HR46" s="188">
        <v>150</v>
      </c>
      <c r="HS46" s="188">
        <v>12858</v>
      </c>
      <c r="HT46" s="188">
        <v>5299</v>
      </c>
      <c r="HU46" s="188">
        <v>-1417</v>
      </c>
      <c r="HV46" s="188">
        <v>0</v>
      </c>
      <c r="HW46" s="188">
        <v>0</v>
      </c>
      <c r="HY46" s="188">
        <v>6024</v>
      </c>
      <c r="HZ46" s="188">
        <v>0</v>
      </c>
      <c r="IA46" s="188">
        <v>4531</v>
      </c>
      <c r="IB46" s="188">
        <v>2365</v>
      </c>
      <c r="IC46" s="188">
        <v>6039</v>
      </c>
      <c r="ID46" s="188">
        <v>3827</v>
      </c>
      <c r="IE46" s="188">
        <v>3682</v>
      </c>
      <c r="IF46" s="188">
        <v>1778</v>
      </c>
      <c r="IG46" s="188">
        <v>-80</v>
      </c>
      <c r="IH46" s="188">
        <v>23</v>
      </c>
      <c r="IJ46" s="188">
        <v>6090</v>
      </c>
      <c r="IK46" s="188">
        <v>0</v>
      </c>
      <c r="IL46" s="188">
        <v>7477</v>
      </c>
      <c r="IM46" s="188">
        <v>2050</v>
      </c>
      <c r="IN46" s="188">
        <v>386</v>
      </c>
      <c r="IO46" s="188">
        <v>7691</v>
      </c>
      <c r="IP46" s="188">
        <v>3724</v>
      </c>
      <c r="IQ46" s="188">
        <v>1188</v>
      </c>
      <c r="IR46" s="188">
        <v>-80</v>
      </c>
      <c r="IS46" s="188">
        <v>80</v>
      </c>
      <c r="IU46" s="188">
        <v>6078</v>
      </c>
      <c r="IV46" s="188">
        <v>0</v>
      </c>
      <c r="IW46" s="188">
        <v>4792</v>
      </c>
      <c r="IX46" s="188">
        <v>2408</v>
      </c>
      <c r="IY46" s="188">
        <v>2775</v>
      </c>
      <c r="IZ46" s="188">
        <v>6988</v>
      </c>
      <c r="JA46" s="188">
        <v>4919</v>
      </c>
      <c r="JB46" s="188">
        <v>-293</v>
      </c>
      <c r="JC46" s="188">
        <v>-80</v>
      </c>
      <c r="JD46" s="188">
        <v>11</v>
      </c>
      <c r="JF46" s="188">
        <v>6838</v>
      </c>
      <c r="JG46" s="188">
        <v>0</v>
      </c>
      <c r="JH46" s="188">
        <v>7990</v>
      </c>
      <c r="JI46" s="188">
        <v>5247</v>
      </c>
      <c r="JJ46" s="188">
        <v>1493</v>
      </c>
      <c r="JK46" s="188">
        <v>2483</v>
      </c>
      <c r="JL46" s="188">
        <v>3597</v>
      </c>
      <c r="JM46" s="188">
        <v>12</v>
      </c>
      <c r="JN46" s="188">
        <v>-80</v>
      </c>
      <c r="JO46" s="188">
        <v>385</v>
      </c>
      <c r="JQ46" s="188">
        <v>7094</v>
      </c>
      <c r="JR46" s="188">
        <v>0</v>
      </c>
      <c r="JS46" s="188">
        <v>7668</v>
      </c>
      <c r="JT46" s="188">
        <v>1282</v>
      </c>
      <c r="JU46" s="188">
        <v>1176</v>
      </c>
      <c r="JV46" s="188">
        <v>8625</v>
      </c>
      <c r="JW46" s="188">
        <v>3767</v>
      </c>
      <c r="JX46" s="188">
        <v>-772</v>
      </c>
      <c r="JY46" s="188">
        <v>-100</v>
      </c>
      <c r="JZ46" s="188">
        <v>69</v>
      </c>
      <c r="KB46" s="188">
        <v>6088</v>
      </c>
      <c r="KC46" s="188">
        <v>0</v>
      </c>
      <c r="KD46" s="188">
        <v>3424</v>
      </c>
      <c r="KE46" s="188">
        <v>2328</v>
      </c>
      <c r="KF46" s="188">
        <v>1886</v>
      </c>
      <c r="KG46" s="188">
        <v>9434</v>
      </c>
      <c r="KH46" s="188">
        <v>4906</v>
      </c>
      <c r="KI46" s="188">
        <v>-667</v>
      </c>
      <c r="KJ46" s="188">
        <v>-100</v>
      </c>
      <c r="KK46" s="188">
        <v>15</v>
      </c>
      <c r="KM46" s="188">
        <v>6070</v>
      </c>
      <c r="KN46" s="188">
        <v>0</v>
      </c>
      <c r="KO46" s="188">
        <v>3475</v>
      </c>
      <c r="KP46" s="188">
        <v>3456</v>
      </c>
      <c r="KQ46" s="188">
        <v>2651</v>
      </c>
      <c r="KR46" s="188">
        <v>7446</v>
      </c>
      <c r="KS46" s="188">
        <v>5267</v>
      </c>
      <c r="KT46" s="188">
        <v>-698</v>
      </c>
      <c r="KU46" s="188">
        <v>0</v>
      </c>
      <c r="KV46" s="188">
        <v>0</v>
      </c>
      <c r="KX46" s="188">
        <v>7030</v>
      </c>
      <c r="KY46" s="188">
        <v>0</v>
      </c>
      <c r="KZ46" s="188">
        <v>7087</v>
      </c>
      <c r="LA46" s="188">
        <v>2886</v>
      </c>
      <c r="LB46" s="188">
        <v>2629</v>
      </c>
      <c r="LC46" s="188">
        <v>5183</v>
      </c>
      <c r="LD46" s="188">
        <v>5314</v>
      </c>
      <c r="LE46" s="188">
        <v>-1872</v>
      </c>
      <c r="LF46" s="188">
        <v>0</v>
      </c>
      <c r="LG46" s="188">
        <v>0</v>
      </c>
      <c r="LI46" s="188">
        <v>5056</v>
      </c>
      <c r="LJ46" s="188">
        <v>0</v>
      </c>
      <c r="LK46" s="188">
        <v>4888</v>
      </c>
      <c r="LL46" s="188">
        <v>2132</v>
      </c>
      <c r="LM46" s="188">
        <v>1260</v>
      </c>
      <c r="LN46" s="188">
        <v>10959</v>
      </c>
      <c r="LO46" s="188">
        <v>4448</v>
      </c>
      <c r="LP46" s="188">
        <v>-883</v>
      </c>
      <c r="LQ46" s="188">
        <v>-80</v>
      </c>
      <c r="LR46" s="188">
        <v>17</v>
      </c>
      <c r="LT46" s="188">
        <v>6083</v>
      </c>
      <c r="LU46" s="188">
        <v>0</v>
      </c>
      <c r="LV46" s="188">
        <v>1812</v>
      </c>
      <c r="LW46" s="188">
        <v>1982</v>
      </c>
      <c r="LX46" s="188">
        <v>5585</v>
      </c>
      <c r="LY46" s="188">
        <v>7888</v>
      </c>
      <c r="LZ46" s="188">
        <v>4672</v>
      </c>
      <c r="MA46" s="188">
        <v>-216</v>
      </c>
      <c r="MB46" s="188">
        <v>-80</v>
      </c>
      <c r="MC46" s="188">
        <v>12</v>
      </c>
    </row>
    <row r="47" spans="2:341">
      <c r="B47" s="208">
        <f t="shared" si="10"/>
        <v>6327.5666666666666</v>
      </c>
      <c r="C47" s="208">
        <f t="shared" si="11"/>
        <v>0</v>
      </c>
      <c r="D47" s="208">
        <f t="shared" si="12"/>
        <v>5850.0666666666666</v>
      </c>
      <c r="E47" s="208">
        <f t="shared" si="13"/>
        <v>2715.6666666666665</v>
      </c>
      <c r="F47" s="208">
        <f t="shared" si="14"/>
        <v>2894.1333333333332</v>
      </c>
      <c r="G47" s="208">
        <f t="shared" si="15"/>
        <v>6721.0333333333338</v>
      </c>
      <c r="H47" s="208">
        <f t="shared" si="16"/>
        <v>4265.8</v>
      </c>
      <c r="I47" s="208">
        <f t="shared" si="17"/>
        <v>-533.5</v>
      </c>
      <c r="J47" s="208">
        <f t="shared" si="18"/>
        <v>-62.166666666666664</v>
      </c>
      <c r="K47" s="208">
        <f t="shared" si="19"/>
        <v>67.266666666666666</v>
      </c>
      <c r="M47" s="188">
        <v>5997</v>
      </c>
      <c r="N47" s="188">
        <v>0</v>
      </c>
      <c r="O47" s="188">
        <v>8730</v>
      </c>
      <c r="P47" s="188">
        <v>2517</v>
      </c>
      <c r="Q47" s="188">
        <v>2346</v>
      </c>
      <c r="R47" s="188">
        <v>4113</v>
      </c>
      <c r="S47" s="188">
        <v>3396</v>
      </c>
      <c r="T47" s="188">
        <v>-716</v>
      </c>
      <c r="U47" s="188">
        <v>-60</v>
      </c>
      <c r="V47" s="188">
        <v>960</v>
      </c>
      <c r="X47" s="188">
        <v>5059</v>
      </c>
      <c r="Y47" s="188">
        <v>0</v>
      </c>
      <c r="Z47" s="188">
        <v>5919</v>
      </c>
      <c r="AA47" s="188">
        <v>2243</v>
      </c>
      <c r="AB47" s="188">
        <v>2460</v>
      </c>
      <c r="AC47" s="188">
        <v>8906</v>
      </c>
      <c r="AD47" s="188">
        <v>4292</v>
      </c>
      <c r="AE47" s="188">
        <v>-1274</v>
      </c>
      <c r="AF47" s="188">
        <v>-60</v>
      </c>
      <c r="AG47" s="188">
        <v>34</v>
      </c>
      <c r="AI47" s="188">
        <v>6530</v>
      </c>
      <c r="AJ47" s="188">
        <v>0</v>
      </c>
      <c r="AK47" s="188">
        <v>1368</v>
      </c>
      <c r="AL47" s="188">
        <v>1447</v>
      </c>
      <c r="AM47" s="188">
        <v>5152</v>
      </c>
      <c r="AN47" s="188">
        <v>8810</v>
      </c>
      <c r="AO47" s="188">
        <v>4652</v>
      </c>
      <c r="AP47" s="188">
        <v>-11</v>
      </c>
      <c r="AQ47" s="188">
        <v>-80</v>
      </c>
      <c r="AR47" s="188">
        <v>22</v>
      </c>
      <c r="AT47" s="188">
        <v>4062</v>
      </c>
      <c r="AU47" s="188">
        <v>0</v>
      </c>
      <c r="AV47" s="188">
        <v>8440</v>
      </c>
      <c r="AW47" s="188">
        <v>4683</v>
      </c>
      <c r="AX47" s="188">
        <v>2034</v>
      </c>
      <c r="AY47" s="188">
        <v>5723</v>
      </c>
      <c r="AZ47" s="188">
        <v>4465</v>
      </c>
      <c r="BA47" s="188">
        <v>-1077</v>
      </c>
      <c r="BB47" s="188">
        <v>-80</v>
      </c>
      <c r="BC47" s="188">
        <v>13</v>
      </c>
      <c r="BE47" s="188">
        <v>7098</v>
      </c>
      <c r="BF47" s="188">
        <v>0</v>
      </c>
      <c r="BG47" s="188">
        <v>8847</v>
      </c>
      <c r="BH47" s="188">
        <v>4072</v>
      </c>
      <c r="BI47" s="188">
        <v>3024</v>
      </c>
      <c r="BJ47" s="188">
        <v>2016</v>
      </c>
      <c r="BK47" s="188">
        <v>3655</v>
      </c>
      <c r="BL47" s="188">
        <v>-535</v>
      </c>
      <c r="BM47" s="188">
        <v>-80</v>
      </c>
      <c r="BN47" s="188">
        <v>36</v>
      </c>
      <c r="BP47" s="188">
        <v>6067</v>
      </c>
      <c r="BQ47" s="188">
        <v>0</v>
      </c>
      <c r="BR47" s="188">
        <v>7070</v>
      </c>
      <c r="BS47" s="188">
        <v>4313</v>
      </c>
      <c r="BT47" s="188">
        <v>2745</v>
      </c>
      <c r="BU47" s="188">
        <v>2970</v>
      </c>
      <c r="BV47" s="188">
        <v>4940</v>
      </c>
      <c r="BW47" s="188">
        <v>-946</v>
      </c>
      <c r="BX47" s="188">
        <v>0</v>
      </c>
      <c r="BY47" s="188">
        <v>0</v>
      </c>
      <c r="CA47" s="188">
        <v>7109</v>
      </c>
      <c r="CB47" s="188">
        <v>0</v>
      </c>
      <c r="CC47" s="188">
        <v>8517</v>
      </c>
      <c r="CD47" s="188">
        <v>2663</v>
      </c>
      <c r="CE47" s="188">
        <v>2072</v>
      </c>
      <c r="CF47" s="188">
        <v>3618</v>
      </c>
      <c r="CG47" s="188">
        <v>3729</v>
      </c>
      <c r="CH47" s="188">
        <v>596</v>
      </c>
      <c r="CI47" s="188">
        <v>-80</v>
      </c>
      <c r="CJ47" s="188">
        <v>35</v>
      </c>
      <c r="CL47" s="188">
        <v>7109</v>
      </c>
      <c r="CM47" s="188">
        <v>0</v>
      </c>
      <c r="CN47" s="188">
        <v>8517</v>
      </c>
      <c r="CO47" s="188">
        <v>2663</v>
      </c>
      <c r="CP47" s="188">
        <v>2072</v>
      </c>
      <c r="CQ47" s="188">
        <v>3618</v>
      </c>
      <c r="CR47" s="188">
        <v>3729</v>
      </c>
      <c r="CS47" s="188">
        <v>596</v>
      </c>
      <c r="CT47" s="188">
        <v>-80</v>
      </c>
      <c r="CU47" s="188">
        <v>35</v>
      </c>
      <c r="CV47" s="190"/>
      <c r="CW47" s="188">
        <v>6065</v>
      </c>
      <c r="CX47" s="188">
        <v>0</v>
      </c>
      <c r="CY47" s="188">
        <v>6566</v>
      </c>
      <c r="CZ47" s="188">
        <v>3126</v>
      </c>
      <c r="DA47" s="188">
        <v>435</v>
      </c>
      <c r="DB47" s="188">
        <v>8986</v>
      </c>
      <c r="DC47" s="188">
        <v>5060</v>
      </c>
      <c r="DD47" s="188">
        <v>-1916</v>
      </c>
      <c r="DE47" s="188">
        <v>0</v>
      </c>
      <c r="DF47" s="188">
        <v>0</v>
      </c>
      <c r="DH47" s="188">
        <v>6997</v>
      </c>
      <c r="DI47" s="188">
        <v>0</v>
      </c>
      <c r="DJ47" s="188">
        <v>8777</v>
      </c>
      <c r="DK47" s="188">
        <v>2914</v>
      </c>
      <c r="DL47" s="188">
        <v>3253</v>
      </c>
      <c r="DM47" s="188">
        <v>4596</v>
      </c>
      <c r="DN47" s="188">
        <v>3654</v>
      </c>
      <c r="DO47" s="188">
        <v>-259</v>
      </c>
      <c r="DP47" s="188">
        <v>-79</v>
      </c>
      <c r="DQ47" s="188">
        <v>38</v>
      </c>
      <c r="DS47" s="188">
        <v>7001</v>
      </c>
      <c r="DT47" s="188">
        <v>0</v>
      </c>
      <c r="DU47" s="188">
        <v>7047</v>
      </c>
      <c r="DV47" s="188">
        <v>2330</v>
      </c>
      <c r="DW47" s="188">
        <v>2952</v>
      </c>
      <c r="DX47" s="188">
        <v>3951</v>
      </c>
      <c r="DY47" s="188">
        <v>4598</v>
      </c>
      <c r="DZ47" s="188">
        <v>-1084</v>
      </c>
      <c r="EA47" s="188">
        <v>-69</v>
      </c>
      <c r="EB47" s="188">
        <v>0</v>
      </c>
      <c r="ED47" s="188">
        <v>5924</v>
      </c>
      <c r="EE47" s="188">
        <v>0</v>
      </c>
      <c r="EF47" s="188">
        <v>6163</v>
      </c>
      <c r="EG47" s="188">
        <v>2991</v>
      </c>
      <c r="EH47" s="188">
        <v>2928</v>
      </c>
      <c r="EI47" s="188">
        <v>6675</v>
      </c>
      <c r="EJ47" s="188">
        <v>3449</v>
      </c>
      <c r="EK47" s="188">
        <v>-430</v>
      </c>
      <c r="EL47" s="188">
        <v>-81</v>
      </c>
      <c r="EM47" s="188">
        <v>22</v>
      </c>
      <c r="EO47" s="188">
        <v>7108</v>
      </c>
      <c r="EP47" s="188">
        <v>0</v>
      </c>
      <c r="EQ47" s="188">
        <v>1517</v>
      </c>
      <c r="ER47" s="188">
        <v>2383</v>
      </c>
      <c r="ES47" s="188">
        <v>6713</v>
      </c>
      <c r="ET47" s="188">
        <v>8381</v>
      </c>
      <c r="EU47" s="188">
        <v>4107</v>
      </c>
      <c r="EV47" s="188">
        <v>-1446</v>
      </c>
      <c r="EW47" s="188">
        <v>-90</v>
      </c>
      <c r="EX47" s="188">
        <v>23</v>
      </c>
      <c r="EZ47" s="188">
        <v>7063</v>
      </c>
      <c r="FA47" s="188">
        <v>0</v>
      </c>
      <c r="FB47" s="188">
        <v>3341</v>
      </c>
      <c r="FC47" s="188">
        <v>2029</v>
      </c>
      <c r="FD47" s="188">
        <v>2669</v>
      </c>
      <c r="FE47" s="188">
        <v>9297</v>
      </c>
      <c r="FF47" s="188">
        <v>5417</v>
      </c>
      <c r="FG47" s="188">
        <v>-969</v>
      </c>
      <c r="FH47" s="188">
        <v>0</v>
      </c>
      <c r="FI47" s="188">
        <v>0</v>
      </c>
      <c r="FK47" s="188">
        <v>7019</v>
      </c>
      <c r="FL47" s="188">
        <v>0</v>
      </c>
      <c r="FM47" s="188">
        <v>7675</v>
      </c>
      <c r="FN47" s="188">
        <v>2572</v>
      </c>
      <c r="FO47" s="188">
        <v>4280</v>
      </c>
      <c r="FP47" s="188">
        <v>5687</v>
      </c>
      <c r="FQ47" s="188">
        <v>3624</v>
      </c>
      <c r="FR47" s="188">
        <v>-1976</v>
      </c>
      <c r="FS47" s="188">
        <v>-72</v>
      </c>
      <c r="FT47" s="188">
        <v>80</v>
      </c>
      <c r="FV47" s="188">
        <v>6068</v>
      </c>
      <c r="FW47" s="188">
        <v>0</v>
      </c>
      <c r="FX47" s="188">
        <v>4023</v>
      </c>
      <c r="FY47" s="188">
        <v>2969</v>
      </c>
      <c r="FZ47" s="188">
        <v>1940</v>
      </c>
      <c r="GA47" s="188">
        <v>9494</v>
      </c>
      <c r="GB47" s="188">
        <v>4962</v>
      </c>
      <c r="GC47" s="188">
        <v>-2304</v>
      </c>
      <c r="GD47" s="188">
        <v>0</v>
      </c>
      <c r="GE47" s="188">
        <v>0</v>
      </c>
      <c r="GG47" s="188">
        <v>7100</v>
      </c>
      <c r="GH47" s="188">
        <v>0</v>
      </c>
      <c r="GI47" s="188">
        <v>5441</v>
      </c>
      <c r="GJ47" s="188">
        <v>1389</v>
      </c>
      <c r="GK47" s="188">
        <v>1259</v>
      </c>
      <c r="GL47" s="188">
        <v>8650</v>
      </c>
      <c r="GM47" s="188">
        <v>3657</v>
      </c>
      <c r="GN47" s="188">
        <v>792</v>
      </c>
      <c r="GO47" s="188">
        <v>-94</v>
      </c>
      <c r="GP47" s="188">
        <v>59</v>
      </c>
      <c r="GR47" s="188">
        <v>5905</v>
      </c>
      <c r="GS47" s="188">
        <v>0</v>
      </c>
      <c r="GT47" s="188">
        <v>5989</v>
      </c>
      <c r="GU47" s="188">
        <v>1831</v>
      </c>
      <c r="GV47" s="188">
        <v>1919</v>
      </c>
      <c r="GW47" s="188">
        <v>8364</v>
      </c>
      <c r="GX47" s="188">
        <v>3401</v>
      </c>
      <c r="GY47" s="188">
        <v>-118</v>
      </c>
      <c r="GZ47" s="188">
        <v>-80</v>
      </c>
      <c r="HA47" s="188">
        <v>41</v>
      </c>
      <c r="HC47" s="188">
        <v>6047</v>
      </c>
      <c r="HD47" s="188">
        <v>0</v>
      </c>
      <c r="HE47" s="188">
        <v>4208</v>
      </c>
      <c r="HF47" s="188">
        <v>2857</v>
      </c>
      <c r="HG47" s="188">
        <v>6551</v>
      </c>
      <c r="HH47" s="188">
        <v>4473</v>
      </c>
      <c r="HI47" s="188">
        <v>3595</v>
      </c>
      <c r="HJ47" s="188">
        <v>1285</v>
      </c>
      <c r="HK47" s="188">
        <v>-100</v>
      </c>
      <c r="HL47" s="188">
        <v>34</v>
      </c>
      <c r="HN47" s="188">
        <v>6050</v>
      </c>
      <c r="HO47" s="188">
        <v>0</v>
      </c>
      <c r="HP47" s="188">
        <v>3463</v>
      </c>
      <c r="HQ47" s="188">
        <v>1167</v>
      </c>
      <c r="HR47" s="188">
        <v>835</v>
      </c>
      <c r="HS47" s="188">
        <v>12803</v>
      </c>
      <c r="HT47" s="188">
        <v>5300</v>
      </c>
      <c r="HU47" s="188">
        <v>-1260</v>
      </c>
      <c r="HV47" s="188">
        <v>0</v>
      </c>
      <c r="HW47" s="188">
        <v>0</v>
      </c>
      <c r="HY47" s="188">
        <v>6028</v>
      </c>
      <c r="HZ47" s="188">
        <v>0</v>
      </c>
      <c r="IA47" s="188">
        <v>4559</v>
      </c>
      <c r="IB47" s="188">
        <v>3036</v>
      </c>
      <c r="IC47" s="188">
        <v>5914</v>
      </c>
      <c r="ID47" s="188">
        <v>3739</v>
      </c>
      <c r="IE47" s="188">
        <v>3682</v>
      </c>
      <c r="IF47" s="188">
        <v>2058</v>
      </c>
      <c r="IG47" s="188">
        <v>-80</v>
      </c>
      <c r="IH47" s="188">
        <v>22</v>
      </c>
      <c r="IJ47" s="188">
        <v>6094</v>
      </c>
      <c r="IK47" s="188">
        <v>0</v>
      </c>
      <c r="IL47" s="188">
        <v>7632</v>
      </c>
      <c r="IM47" s="188">
        <v>2080</v>
      </c>
      <c r="IN47" s="188">
        <v>810</v>
      </c>
      <c r="IO47" s="188">
        <v>7757</v>
      </c>
      <c r="IP47" s="188">
        <v>3724</v>
      </c>
      <c r="IQ47" s="188">
        <v>1067</v>
      </c>
      <c r="IR47" s="188">
        <v>-80</v>
      </c>
      <c r="IS47" s="188">
        <v>81</v>
      </c>
      <c r="IU47" s="188">
        <v>6078</v>
      </c>
      <c r="IV47" s="188">
        <v>0</v>
      </c>
      <c r="IW47" s="188">
        <v>4866</v>
      </c>
      <c r="IX47" s="188">
        <v>2682</v>
      </c>
      <c r="IY47" s="188">
        <v>3010</v>
      </c>
      <c r="IZ47" s="188">
        <v>6948</v>
      </c>
      <c r="JA47" s="188">
        <v>4919</v>
      </c>
      <c r="JB47" s="188">
        <v>-420</v>
      </c>
      <c r="JC47" s="188">
        <v>-80</v>
      </c>
      <c r="JD47" s="188">
        <v>11</v>
      </c>
      <c r="JF47" s="188">
        <v>6836</v>
      </c>
      <c r="JG47" s="188">
        <v>0</v>
      </c>
      <c r="JH47" s="188">
        <v>7988</v>
      </c>
      <c r="JI47" s="188">
        <v>5475</v>
      </c>
      <c r="JJ47" s="188">
        <v>1634</v>
      </c>
      <c r="JK47" s="188">
        <v>2444</v>
      </c>
      <c r="JL47" s="188">
        <v>3597</v>
      </c>
      <c r="JM47" s="188">
        <v>25</v>
      </c>
      <c r="JN47" s="188">
        <v>-80</v>
      </c>
      <c r="JO47" s="188">
        <v>359</v>
      </c>
      <c r="JQ47" s="188">
        <v>7092</v>
      </c>
      <c r="JR47" s="188">
        <v>0</v>
      </c>
      <c r="JS47" s="188">
        <v>7848</v>
      </c>
      <c r="JT47" s="188">
        <v>1487</v>
      </c>
      <c r="JU47" s="188">
        <v>1397</v>
      </c>
      <c r="JV47" s="188">
        <v>8672</v>
      </c>
      <c r="JW47" s="188">
        <v>3767</v>
      </c>
      <c r="JX47" s="188">
        <v>-879</v>
      </c>
      <c r="JY47" s="188">
        <v>-100</v>
      </c>
      <c r="JZ47" s="188">
        <v>69</v>
      </c>
      <c r="KB47" s="188">
        <v>6083</v>
      </c>
      <c r="KC47" s="188">
        <v>0</v>
      </c>
      <c r="KD47" s="188">
        <v>3527</v>
      </c>
      <c r="KE47" s="188">
        <v>2411</v>
      </c>
      <c r="KF47" s="188">
        <v>2177</v>
      </c>
      <c r="KG47" s="188">
        <v>9576</v>
      </c>
      <c r="KH47" s="188">
        <v>4906</v>
      </c>
      <c r="KI47" s="188">
        <v>-730</v>
      </c>
      <c r="KJ47" s="188">
        <v>-100</v>
      </c>
      <c r="KK47" s="188">
        <v>15</v>
      </c>
      <c r="KM47" s="188">
        <v>6069</v>
      </c>
      <c r="KN47" s="188">
        <v>0</v>
      </c>
      <c r="KO47" s="188">
        <v>3475</v>
      </c>
      <c r="KP47" s="188">
        <v>3654</v>
      </c>
      <c r="KQ47" s="188">
        <v>3192</v>
      </c>
      <c r="KR47" s="188">
        <v>7430</v>
      </c>
      <c r="KS47" s="188">
        <v>5267</v>
      </c>
      <c r="KT47" s="188">
        <v>-532</v>
      </c>
      <c r="KU47" s="188">
        <v>0</v>
      </c>
      <c r="KV47" s="188">
        <v>0</v>
      </c>
      <c r="KX47" s="188">
        <v>7029</v>
      </c>
      <c r="KY47" s="188">
        <v>0</v>
      </c>
      <c r="KZ47" s="188">
        <v>7190</v>
      </c>
      <c r="LA47" s="188">
        <v>2818</v>
      </c>
      <c r="LB47" s="188">
        <v>3282</v>
      </c>
      <c r="LC47" s="188">
        <v>5117</v>
      </c>
      <c r="LD47" s="188">
        <v>5310</v>
      </c>
      <c r="LE47" s="188">
        <v>-2167</v>
      </c>
      <c r="LF47" s="188">
        <v>0</v>
      </c>
      <c r="LG47" s="188">
        <v>0</v>
      </c>
      <c r="LI47" s="188">
        <v>5055</v>
      </c>
      <c r="LJ47" s="188">
        <v>0</v>
      </c>
      <c r="LK47" s="188">
        <v>4978</v>
      </c>
      <c r="LL47" s="188">
        <v>2415</v>
      </c>
      <c r="LM47" s="188">
        <v>1743</v>
      </c>
      <c r="LN47" s="188">
        <v>10887</v>
      </c>
      <c r="LO47" s="188">
        <v>4448</v>
      </c>
      <c r="LP47" s="188">
        <v>-1007</v>
      </c>
      <c r="LQ47" s="188">
        <v>-80</v>
      </c>
      <c r="LR47" s="188">
        <v>17</v>
      </c>
      <c r="LT47" s="188">
        <v>6085</v>
      </c>
      <c r="LU47" s="188">
        <v>0</v>
      </c>
      <c r="LV47" s="188">
        <v>1821</v>
      </c>
      <c r="LW47" s="188">
        <v>2253</v>
      </c>
      <c r="LX47" s="188">
        <v>6026</v>
      </c>
      <c r="LY47" s="188">
        <v>7930</v>
      </c>
      <c r="LZ47" s="188">
        <v>4672</v>
      </c>
      <c r="MA47" s="188">
        <v>-368</v>
      </c>
      <c r="MB47" s="188">
        <v>-80</v>
      </c>
      <c r="MC47" s="188">
        <v>12</v>
      </c>
    </row>
    <row r="48" spans="2:341">
      <c r="B48" s="208">
        <f t="shared" si="10"/>
        <v>6328.4333333333334</v>
      </c>
      <c r="C48" s="208">
        <f t="shared" si="11"/>
        <v>0</v>
      </c>
      <c r="D48" s="208">
        <f t="shared" si="12"/>
        <v>5903.3666666666668</v>
      </c>
      <c r="E48" s="208">
        <f t="shared" si="13"/>
        <v>2802.6333333333332</v>
      </c>
      <c r="F48" s="208">
        <f t="shared" si="14"/>
        <v>3084.5666666666666</v>
      </c>
      <c r="G48" s="208">
        <f t="shared" si="15"/>
        <v>6735.9333333333334</v>
      </c>
      <c r="H48" s="208">
        <f t="shared" si="16"/>
        <v>4274.2666666666664</v>
      </c>
      <c r="I48" s="208">
        <f t="shared" si="17"/>
        <v>-185.96666666666667</v>
      </c>
      <c r="J48" s="208">
        <f t="shared" si="18"/>
        <v>-70.13333333333334</v>
      </c>
      <c r="K48" s="208">
        <f t="shared" si="19"/>
        <v>65.400000000000006</v>
      </c>
      <c r="M48" s="188">
        <v>5995</v>
      </c>
      <c r="N48" s="188">
        <v>0</v>
      </c>
      <c r="O48" s="188">
        <v>8754</v>
      </c>
      <c r="P48" s="188">
        <v>2624</v>
      </c>
      <c r="Q48" s="188">
        <v>2467</v>
      </c>
      <c r="R48" s="188">
        <v>3990</v>
      </c>
      <c r="S48" s="188">
        <v>3396</v>
      </c>
      <c r="T48" s="188">
        <v>-736</v>
      </c>
      <c r="U48" s="188">
        <v>-74</v>
      </c>
      <c r="V48" s="188">
        <v>945</v>
      </c>
      <c r="X48" s="188">
        <v>5057</v>
      </c>
      <c r="Y48" s="188">
        <v>0</v>
      </c>
      <c r="Z48" s="188">
        <v>5941</v>
      </c>
      <c r="AA48" s="188">
        <v>2485</v>
      </c>
      <c r="AB48" s="188">
        <v>2426</v>
      </c>
      <c r="AC48" s="188">
        <v>8885</v>
      </c>
      <c r="AD48" s="188">
        <v>4292</v>
      </c>
      <c r="AE48" s="188">
        <v>-731</v>
      </c>
      <c r="AF48" s="188">
        <v>-60</v>
      </c>
      <c r="AG48" s="188">
        <v>34</v>
      </c>
      <c r="AI48" s="188">
        <v>6530</v>
      </c>
      <c r="AJ48" s="188">
        <v>0</v>
      </c>
      <c r="AK48" s="188">
        <v>1344</v>
      </c>
      <c r="AL48" s="188">
        <v>1418</v>
      </c>
      <c r="AM48" s="188">
        <v>5266</v>
      </c>
      <c r="AN48" s="188">
        <v>9341</v>
      </c>
      <c r="AO48" s="188">
        <v>4652</v>
      </c>
      <c r="AP48" s="188">
        <v>-157</v>
      </c>
      <c r="AQ48" s="188">
        <v>-85</v>
      </c>
      <c r="AR48" s="188">
        <v>22</v>
      </c>
      <c r="AT48" s="188">
        <v>4067</v>
      </c>
      <c r="AU48" s="188">
        <v>0</v>
      </c>
      <c r="AV48" s="188">
        <v>8510</v>
      </c>
      <c r="AW48" s="188">
        <v>4825</v>
      </c>
      <c r="AX48" s="188">
        <v>2678</v>
      </c>
      <c r="AY48" s="188">
        <v>5685</v>
      </c>
      <c r="AZ48" s="188">
        <v>4465</v>
      </c>
      <c r="BA48" s="188">
        <v>-1043</v>
      </c>
      <c r="BB48" s="188">
        <v>-80</v>
      </c>
      <c r="BC48" s="188">
        <v>14</v>
      </c>
      <c r="BE48" s="188">
        <v>7100</v>
      </c>
      <c r="BF48" s="188">
        <v>0</v>
      </c>
      <c r="BG48" s="188">
        <v>8776</v>
      </c>
      <c r="BH48" s="188">
        <v>4052</v>
      </c>
      <c r="BI48" s="188">
        <v>3194</v>
      </c>
      <c r="BJ48" s="188">
        <v>1989</v>
      </c>
      <c r="BK48" s="188">
        <v>3655</v>
      </c>
      <c r="BL48" s="188">
        <v>318</v>
      </c>
      <c r="BM48" s="188">
        <v>-103</v>
      </c>
      <c r="BN48" s="188">
        <v>36</v>
      </c>
      <c r="BP48" s="188">
        <v>6070</v>
      </c>
      <c r="BQ48" s="188">
        <v>0</v>
      </c>
      <c r="BR48" s="188">
        <v>7062</v>
      </c>
      <c r="BS48" s="188">
        <v>4472</v>
      </c>
      <c r="BT48" s="188">
        <v>2627</v>
      </c>
      <c r="BU48" s="188">
        <v>2949</v>
      </c>
      <c r="BV48" s="188">
        <v>4978</v>
      </c>
      <c r="BW48" s="188">
        <v>-47</v>
      </c>
      <c r="BX48" s="188">
        <v>0</v>
      </c>
      <c r="BY48" s="188">
        <v>0</v>
      </c>
      <c r="CA48" s="188">
        <v>7107</v>
      </c>
      <c r="CB48" s="188">
        <v>0</v>
      </c>
      <c r="CC48" s="188">
        <v>8597</v>
      </c>
      <c r="CD48" s="188">
        <v>2871</v>
      </c>
      <c r="CE48" s="188">
        <v>2173</v>
      </c>
      <c r="CF48" s="188">
        <v>3663</v>
      </c>
      <c r="CG48" s="188">
        <v>3729</v>
      </c>
      <c r="CH48" s="188">
        <v>1096</v>
      </c>
      <c r="CI48" s="188">
        <v>-104</v>
      </c>
      <c r="CJ48" s="188">
        <v>35</v>
      </c>
      <c r="CL48" s="188">
        <v>7107</v>
      </c>
      <c r="CM48" s="188">
        <v>0</v>
      </c>
      <c r="CN48" s="188">
        <v>8597</v>
      </c>
      <c r="CO48" s="188">
        <v>2871</v>
      </c>
      <c r="CP48" s="188">
        <v>2173</v>
      </c>
      <c r="CQ48" s="188">
        <v>3663</v>
      </c>
      <c r="CR48" s="188">
        <v>3729</v>
      </c>
      <c r="CS48" s="188">
        <v>1096</v>
      </c>
      <c r="CT48" s="188">
        <v>-104</v>
      </c>
      <c r="CU48" s="188">
        <v>35</v>
      </c>
      <c r="CV48" s="190"/>
      <c r="CW48" s="188">
        <v>6064</v>
      </c>
      <c r="CX48" s="188">
        <v>0</v>
      </c>
      <c r="CY48" s="188">
        <v>6621</v>
      </c>
      <c r="CZ48" s="188">
        <v>3181</v>
      </c>
      <c r="DA48" s="188">
        <v>460</v>
      </c>
      <c r="DB48" s="188">
        <v>8927</v>
      </c>
      <c r="DC48" s="188">
        <v>5102</v>
      </c>
      <c r="DD48" s="188">
        <v>-1396</v>
      </c>
      <c r="DE48" s="188">
        <v>0</v>
      </c>
      <c r="DF48" s="188">
        <v>0</v>
      </c>
      <c r="DH48" s="188">
        <v>6995</v>
      </c>
      <c r="DI48" s="188">
        <v>0</v>
      </c>
      <c r="DJ48" s="188">
        <v>8898</v>
      </c>
      <c r="DK48" s="188">
        <v>3098</v>
      </c>
      <c r="DL48" s="188">
        <v>3348</v>
      </c>
      <c r="DM48" s="188">
        <v>4558</v>
      </c>
      <c r="DN48" s="188">
        <v>3654</v>
      </c>
      <c r="DO48" s="188">
        <v>434</v>
      </c>
      <c r="DP48" s="188">
        <v>-93</v>
      </c>
      <c r="DQ48" s="188">
        <v>38</v>
      </c>
      <c r="DS48" s="188">
        <v>7006</v>
      </c>
      <c r="DT48" s="188">
        <v>0</v>
      </c>
      <c r="DU48" s="188">
        <v>7028</v>
      </c>
      <c r="DV48" s="188">
        <v>2271</v>
      </c>
      <c r="DW48" s="188">
        <v>2725</v>
      </c>
      <c r="DX48" s="188">
        <v>3887</v>
      </c>
      <c r="DY48" s="188">
        <v>4626</v>
      </c>
      <c r="DZ48" s="188">
        <v>-781</v>
      </c>
      <c r="EA48" s="188">
        <v>-69</v>
      </c>
      <c r="EB48" s="188">
        <v>0</v>
      </c>
      <c r="ED48" s="188">
        <v>5918</v>
      </c>
      <c r="EE48" s="188">
        <v>0</v>
      </c>
      <c r="EF48" s="188">
        <v>6296</v>
      </c>
      <c r="EG48" s="188">
        <v>3055</v>
      </c>
      <c r="EH48" s="188">
        <v>3324</v>
      </c>
      <c r="EI48" s="188">
        <v>6653</v>
      </c>
      <c r="EJ48" s="188">
        <v>3449</v>
      </c>
      <c r="EK48" s="188">
        <v>-456</v>
      </c>
      <c r="EL48" s="188">
        <v>-95</v>
      </c>
      <c r="EM48" s="188">
        <v>22</v>
      </c>
      <c r="EO48" s="188">
        <v>7106</v>
      </c>
      <c r="EP48" s="188">
        <v>0</v>
      </c>
      <c r="EQ48" s="188">
        <v>1514</v>
      </c>
      <c r="ER48" s="188">
        <v>2407</v>
      </c>
      <c r="ES48" s="188">
        <v>6881</v>
      </c>
      <c r="ET48" s="188">
        <v>8488</v>
      </c>
      <c r="EU48" s="188">
        <v>4107</v>
      </c>
      <c r="EV48" s="188">
        <v>-1072</v>
      </c>
      <c r="EW48" s="188">
        <v>-103</v>
      </c>
      <c r="EX48" s="188">
        <v>22</v>
      </c>
      <c r="EZ48" s="188">
        <v>7068</v>
      </c>
      <c r="FA48" s="188">
        <v>0</v>
      </c>
      <c r="FB48" s="188">
        <v>3448</v>
      </c>
      <c r="FC48" s="188">
        <v>2020</v>
      </c>
      <c r="FD48" s="188">
        <v>3212</v>
      </c>
      <c r="FE48" s="188">
        <v>9295</v>
      </c>
      <c r="FF48" s="188">
        <v>5418</v>
      </c>
      <c r="FG48" s="188">
        <v>-1043</v>
      </c>
      <c r="FH48" s="188">
        <v>0</v>
      </c>
      <c r="FI48" s="188">
        <v>0</v>
      </c>
      <c r="FK48" s="188">
        <v>7027</v>
      </c>
      <c r="FL48" s="188">
        <v>0</v>
      </c>
      <c r="FM48" s="188">
        <v>7741</v>
      </c>
      <c r="FN48" s="188">
        <v>2492</v>
      </c>
      <c r="FO48" s="188">
        <v>4727</v>
      </c>
      <c r="FP48" s="188">
        <v>5771</v>
      </c>
      <c r="FQ48" s="188">
        <v>3624</v>
      </c>
      <c r="FR48" s="188">
        <v>-1755</v>
      </c>
      <c r="FS48" s="188">
        <v>-109</v>
      </c>
      <c r="FT48" s="188">
        <v>69</v>
      </c>
      <c r="FV48" s="188">
        <v>6073</v>
      </c>
      <c r="FW48" s="188">
        <v>0</v>
      </c>
      <c r="FX48" s="188">
        <v>4001</v>
      </c>
      <c r="FY48" s="188">
        <v>3003</v>
      </c>
      <c r="FZ48" s="188">
        <v>2045</v>
      </c>
      <c r="GA48" s="188">
        <v>9497</v>
      </c>
      <c r="GB48" s="188">
        <v>5069</v>
      </c>
      <c r="GC48" s="188">
        <v>-1538</v>
      </c>
      <c r="GD48" s="188">
        <v>0</v>
      </c>
      <c r="GE48" s="188">
        <v>0</v>
      </c>
      <c r="GG48" s="188">
        <v>7107</v>
      </c>
      <c r="GH48" s="188">
        <v>0</v>
      </c>
      <c r="GI48" s="188">
        <v>5661</v>
      </c>
      <c r="GJ48" s="188">
        <v>1420</v>
      </c>
      <c r="GK48" s="188">
        <v>1093</v>
      </c>
      <c r="GL48" s="188">
        <v>8570</v>
      </c>
      <c r="GM48" s="188">
        <v>3657</v>
      </c>
      <c r="GN48" s="188">
        <v>1424</v>
      </c>
      <c r="GO48" s="188">
        <v>-117</v>
      </c>
      <c r="GP48" s="188">
        <v>59</v>
      </c>
      <c r="GR48" s="188">
        <v>5907</v>
      </c>
      <c r="GS48" s="188">
        <v>0</v>
      </c>
      <c r="GT48" s="188">
        <v>6135</v>
      </c>
      <c r="GU48" s="188">
        <v>2093</v>
      </c>
      <c r="GV48" s="188">
        <v>2228</v>
      </c>
      <c r="GW48" s="188">
        <v>8352</v>
      </c>
      <c r="GX48" s="188">
        <v>3401</v>
      </c>
      <c r="GY48" s="188">
        <v>-181</v>
      </c>
      <c r="GZ48" s="188">
        <v>-80</v>
      </c>
      <c r="HA48" s="188">
        <v>40</v>
      </c>
      <c r="HC48" s="188">
        <v>6045</v>
      </c>
      <c r="HD48" s="188">
        <v>0</v>
      </c>
      <c r="HE48" s="188">
        <v>4261</v>
      </c>
      <c r="HF48" s="188">
        <v>2971</v>
      </c>
      <c r="HG48" s="188">
        <v>7113</v>
      </c>
      <c r="HH48" s="188">
        <v>4534</v>
      </c>
      <c r="HI48" s="188">
        <v>3595</v>
      </c>
      <c r="HJ48" s="188">
        <v>1218</v>
      </c>
      <c r="HK48" s="188">
        <v>-114</v>
      </c>
      <c r="HL48" s="188">
        <v>35</v>
      </c>
      <c r="HN48" s="188">
        <v>6045</v>
      </c>
      <c r="HO48" s="188">
        <v>0</v>
      </c>
      <c r="HP48" s="188">
        <v>3509</v>
      </c>
      <c r="HQ48" s="188">
        <v>1270</v>
      </c>
      <c r="HR48" s="188">
        <v>966</v>
      </c>
      <c r="HS48" s="188">
        <v>12827</v>
      </c>
      <c r="HT48" s="188">
        <v>5336</v>
      </c>
      <c r="HU48" s="188">
        <v>-1144</v>
      </c>
      <c r="HV48" s="188">
        <v>0</v>
      </c>
      <c r="HW48" s="188">
        <v>0</v>
      </c>
      <c r="HY48" s="188">
        <v>6024</v>
      </c>
      <c r="HZ48" s="188">
        <v>0</v>
      </c>
      <c r="IA48" s="188">
        <v>4617</v>
      </c>
      <c r="IB48" s="188">
        <v>3308</v>
      </c>
      <c r="IC48" s="188">
        <v>5869</v>
      </c>
      <c r="ID48" s="188">
        <v>3738</v>
      </c>
      <c r="IE48" s="188">
        <v>3682</v>
      </c>
      <c r="IF48" s="188">
        <v>2599</v>
      </c>
      <c r="IG48" s="188">
        <v>-89</v>
      </c>
      <c r="IH48" s="188">
        <v>22</v>
      </c>
      <c r="IJ48" s="188">
        <v>6095</v>
      </c>
      <c r="IK48" s="188">
        <v>0</v>
      </c>
      <c r="IL48" s="188">
        <v>7799</v>
      </c>
      <c r="IM48" s="188">
        <v>2125</v>
      </c>
      <c r="IN48" s="188">
        <v>1136</v>
      </c>
      <c r="IO48" s="188">
        <v>7903</v>
      </c>
      <c r="IP48" s="188">
        <v>3724</v>
      </c>
      <c r="IQ48" s="188">
        <v>1162</v>
      </c>
      <c r="IR48" s="188">
        <v>-90</v>
      </c>
      <c r="IS48" s="188">
        <v>81</v>
      </c>
      <c r="IU48" s="188">
        <v>6080</v>
      </c>
      <c r="IV48" s="188">
        <v>0</v>
      </c>
      <c r="IW48" s="188">
        <v>4853</v>
      </c>
      <c r="IX48" s="188">
        <v>2800</v>
      </c>
      <c r="IY48" s="188">
        <v>3355</v>
      </c>
      <c r="IZ48" s="188">
        <v>6996</v>
      </c>
      <c r="JA48" s="188">
        <v>4919</v>
      </c>
      <c r="JB48" s="188">
        <v>-20</v>
      </c>
      <c r="JC48" s="188">
        <v>-80</v>
      </c>
      <c r="JD48" s="188">
        <v>11</v>
      </c>
      <c r="JF48" s="188">
        <v>6833</v>
      </c>
      <c r="JG48" s="188">
        <v>0</v>
      </c>
      <c r="JH48" s="188">
        <v>7985</v>
      </c>
      <c r="JI48" s="188">
        <v>5606</v>
      </c>
      <c r="JJ48" s="188">
        <v>1664</v>
      </c>
      <c r="JK48" s="188">
        <v>2409</v>
      </c>
      <c r="JL48" s="188">
        <v>3597</v>
      </c>
      <c r="JM48" s="188">
        <v>110</v>
      </c>
      <c r="JN48" s="188">
        <v>-80</v>
      </c>
      <c r="JO48" s="188">
        <v>330</v>
      </c>
      <c r="JQ48" s="188">
        <v>7096</v>
      </c>
      <c r="JR48" s="188">
        <v>0</v>
      </c>
      <c r="JS48" s="188">
        <v>7888</v>
      </c>
      <c r="JT48" s="188">
        <v>1652</v>
      </c>
      <c r="JU48" s="188">
        <v>1464</v>
      </c>
      <c r="JV48" s="188">
        <v>8627</v>
      </c>
      <c r="JW48" s="188">
        <v>3767</v>
      </c>
      <c r="JX48" s="188">
        <v>-443</v>
      </c>
      <c r="JY48" s="188">
        <v>-115</v>
      </c>
      <c r="JZ48" s="188">
        <v>69</v>
      </c>
      <c r="KB48" s="188">
        <v>6079</v>
      </c>
      <c r="KC48" s="188">
        <v>0</v>
      </c>
      <c r="KD48" s="188">
        <v>3501</v>
      </c>
      <c r="KE48" s="188">
        <v>2292</v>
      </c>
      <c r="KF48" s="188">
        <v>2608</v>
      </c>
      <c r="KG48" s="188">
        <v>9754</v>
      </c>
      <c r="KH48" s="188">
        <v>4906</v>
      </c>
      <c r="KI48" s="188">
        <v>-182</v>
      </c>
      <c r="KJ48" s="188">
        <v>-100</v>
      </c>
      <c r="KK48" s="188">
        <v>15</v>
      </c>
      <c r="KM48" s="188">
        <v>6073</v>
      </c>
      <c r="KN48" s="188">
        <v>0</v>
      </c>
      <c r="KO48" s="188">
        <v>3506</v>
      </c>
      <c r="KP48" s="188">
        <v>3859</v>
      </c>
      <c r="KQ48" s="188">
        <v>3859</v>
      </c>
      <c r="KR48" s="188">
        <v>7361</v>
      </c>
      <c r="KS48" s="188">
        <v>5268</v>
      </c>
      <c r="KT48" s="188">
        <v>-847</v>
      </c>
      <c r="KU48" s="188">
        <v>0</v>
      </c>
      <c r="KV48" s="188">
        <v>0</v>
      </c>
      <c r="KX48" s="188">
        <v>7039</v>
      </c>
      <c r="KY48" s="188">
        <v>0</v>
      </c>
      <c r="KZ48" s="188">
        <v>7276</v>
      </c>
      <c r="LA48" s="188">
        <v>2809</v>
      </c>
      <c r="LB48" s="188">
        <v>3509</v>
      </c>
      <c r="LC48" s="188">
        <v>5059</v>
      </c>
      <c r="LD48" s="188">
        <v>5311</v>
      </c>
      <c r="LE48" s="188">
        <v>-1335</v>
      </c>
      <c r="LF48" s="188">
        <v>0</v>
      </c>
      <c r="LG48" s="188">
        <v>0</v>
      </c>
      <c r="LI48" s="188">
        <v>5053</v>
      </c>
      <c r="LJ48" s="188">
        <v>0</v>
      </c>
      <c r="LK48" s="188">
        <v>5107</v>
      </c>
      <c r="LL48" s="188">
        <v>2368</v>
      </c>
      <c r="LM48" s="188">
        <v>1872</v>
      </c>
      <c r="LN48" s="188">
        <v>10858</v>
      </c>
      <c r="LO48" s="188">
        <v>4448</v>
      </c>
      <c r="LP48" s="188">
        <v>-382</v>
      </c>
      <c r="LQ48" s="188">
        <v>-80</v>
      </c>
      <c r="LR48" s="188">
        <v>16</v>
      </c>
      <c r="LT48" s="188">
        <v>6087</v>
      </c>
      <c r="LU48" s="188">
        <v>0</v>
      </c>
      <c r="LV48" s="188">
        <v>1875</v>
      </c>
      <c r="LW48" s="188">
        <v>2361</v>
      </c>
      <c r="LX48" s="188">
        <v>6075</v>
      </c>
      <c r="LY48" s="188">
        <v>7849</v>
      </c>
      <c r="LZ48" s="188">
        <v>4672</v>
      </c>
      <c r="MA48" s="188">
        <v>253</v>
      </c>
      <c r="MB48" s="188">
        <v>-80</v>
      </c>
      <c r="MC48" s="188">
        <v>12</v>
      </c>
    </row>
    <row r="49" spans="2:341">
      <c r="B49" s="208">
        <f t="shared" si="10"/>
        <v>6329.2</v>
      </c>
      <c r="C49" s="208">
        <f t="shared" si="11"/>
        <v>0</v>
      </c>
      <c r="D49" s="208">
        <f t="shared" si="12"/>
        <v>5880</v>
      </c>
      <c r="E49" s="208">
        <f t="shared" si="13"/>
        <v>2980.2666666666669</v>
      </c>
      <c r="F49" s="208">
        <f t="shared" si="14"/>
        <v>3473.3333333333335</v>
      </c>
      <c r="G49" s="208">
        <f t="shared" si="15"/>
        <v>6734.7333333333336</v>
      </c>
      <c r="H49" s="208">
        <f t="shared" si="16"/>
        <v>4451.9666666666662</v>
      </c>
      <c r="I49" s="208">
        <f t="shared" si="17"/>
        <v>454.13333333333333</v>
      </c>
      <c r="J49" s="208">
        <f t="shared" si="18"/>
        <v>-81.233333333333334</v>
      </c>
      <c r="K49" s="208">
        <f t="shared" si="19"/>
        <v>67.733333333333334</v>
      </c>
      <c r="M49" s="188">
        <v>6003</v>
      </c>
      <c r="N49" s="188">
        <v>0</v>
      </c>
      <c r="O49" s="188">
        <v>8715</v>
      </c>
      <c r="P49" s="188">
        <v>2741</v>
      </c>
      <c r="Q49" s="188">
        <v>2788</v>
      </c>
      <c r="R49" s="188">
        <v>3931</v>
      </c>
      <c r="S49" s="188">
        <v>3509</v>
      </c>
      <c r="T49" s="188">
        <v>-655</v>
      </c>
      <c r="U49" s="188">
        <v>-98</v>
      </c>
      <c r="V49" s="188">
        <v>931</v>
      </c>
      <c r="X49" s="188">
        <v>5060</v>
      </c>
      <c r="Y49" s="188">
        <v>0</v>
      </c>
      <c r="Z49" s="188">
        <v>5834</v>
      </c>
      <c r="AA49" s="188">
        <v>2957</v>
      </c>
      <c r="AB49" s="188">
        <v>2654</v>
      </c>
      <c r="AC49" s="188">
        <v>8936</v>
      </c>
      <c r="AD49" s="188">
        <v>4508</v>
      </c>
      <c r="AE49" s="188">
        <v>63</v>
      </c>
      <c r="AF49" s="188">
        <v>-74</v>
      </c>
      <c r="AG49" s="188">
        <v>27</v>
      </c>
      <c r="AI49" s="188">
        <v>6542</v>
      </c>
      <c r="AJ49" s="188">
        <v>0</v>
      </c>
      <c r="AK49" s="188">
        <v>1330</v>
      </c>
      <c r="AL49" s="188">
        <v>1330</v>
      </c>
      <c r="AM49" s="188">
        <v>5725</v>
      </c>
      <c r="AN49" s="188">
        <v>9657</v>
      </c>
      <c r="AO49" s="188">
        <v>4914</v>
      </c>
      <c r="AP49" s="188">
        <v>509</v>
      </c>
      <c r="AQ49" s="188">
        <v>-84</v>
      </c>
      <c r="AR49" s="188">
        <v>28</v>
      </c>
      <c r="AT49" s="188">
        <v>4066</v>
      </c>
      <c r="AU49" s="188">
        <v>0</v>
      </c>
      <c r="AV49" s="188">
        <v>8382</v>
      </c>
      <c r="AW49" s="188">
        <v>5226</v>
      </c>
      <c r="AX49" s="188">
        <v>3685</v>
      </c>
      <c r="AY49" s="188">
        <v>5656</v>
      </c>
      <c r="AZ49" s="188">
        <v>4640</v>
      </c>
      <c r="BA49" s="188">
        <v>-1218</v>
      </c>
      <c r="BB49" s="188">
        <v>-89</v>
      </c>
      <c r="BC49" s="188">
        <v>18</v>
      </c>
      <c r="BE49" s="188">
        <v>7097</v>
      </c>
      <c r="BF49" s="188">
        <v>0</v>
      </c>
      <c r="BG49" s="188">
        <v>8437</v>
      </c>
      <c r="BH49" s="188">
        <v>4347</v>
      </c>
      <c r="BI49" s="188">
        <v>3498</v>
      </c>
      <c r="BJ49" s="188">
        <v>1964</v>
      </c>
      <c r="BK49" s="188">
        <v>3774</v>
      </c>
      <c r="BL49" s="188">
        <v>1446</v>
      </c>
      <c r="BM49" s="188">
        <v>-126</v>
      </c>
      <c r="BN49" s="188">
        <v>38</v>
      </c>
      <c r="BP49" s="188">
        <v>6069</v>
      </c>
      <c r="BQ49" s="188">
        <v>0</v>
      </c>
      <c r="BR49" s="188">
        <v>7016</v>
      </c>
      <c r="BS49" s="188">
        <v>5329</v>
      </c>
      <c r="BT49" s="188">
        <v>2024</v>
      </c>
      <c r="BU49" s="188">
        <v>2925</v>
      </c>
      <c r="BV49" s="188">
        <v>5150</v>
      </c>
      <c r="BW49" s="188">
        <v>655</v>
      </c>
      <c r="BX49" s="188">
        <v>0</v>
      </c>
      <c r="BY49" s="188">
        <v>0</v>
      </c>
      <c r="CA49" s="188">
        <v>7108</v>
      </c>
      <c r="CB49" s="188">
        <v>0</v>
      </c>
      <c r="CC49" s="188">
        <v>8609</v>
      </c>
      <c r="CD49" s="188">
        <v>3220</v>
      </c>
      <c r="CE49" s="188">
        <v>2183</v>
      </c>
      <c r="CF49" s="188">
        <v>3753</v>
      </c>
      <c r="CG49" s="188">
        <v>3868</v>
      </c>
      <c r="CH49" s="188">
        <v>1752</v>
      </c>
      <c r="CI49" s="188">
        <v>-126</v>
      </c>
      <c r="CJ49" s="188">
        <v>37</v>
      </c>
      <c r="CL49" s="188">
        <v>7108</v>
      </c>
      <c r="CM49" s="188">
        <v>0</v>
      </c>
      <c r="CN49" s="188">
        <v>8609</v>
      </c>
      <c r="CO49" s="188">
        <v>3220</v>
      </c>
      <c r="CP49" s="188">
        <v>2183</v>
      </c>
      <c r="CQ49" s="188">
        <v>3753</v>
      </c>
      <c r="CR49" s="188">
        <v>3868</v>
      </c>
      <c r="CS49" s="188">
        <v>1752</v>
      </c>
      <c r="CT49" s="188">
        <v>-126</v>
      </c>
      <c r="CU49" s="188">
        <v>37</v>
      </c>
      <c r="CV49" s="190"/>
      <c r="CW49" s="188">
        <v>6064</v>
      </c>
      <c r="CX49" s="188">
        <v>0</v>
      </c>
      <c r="CY49" s="188">
        <v>6630</v>
      </c>
      <c r="CZ49" s="188">
        <v>3296</v>
      </c>
      <c r="DA49" s="188">
        <v>1311</v>
      </c>
      <c r="DB49" s="188">
        <v>8896</v>
      </c>
      <c r="DC49" s="188">
        <v>5246</v>
      </c>
      <c r="DD49" s="188">
        <v>-1186</v>
      </c>
      <c r="DE49" s="188">
        <v>0</v>
      </c>
      <c r="DF49" s="188">
        <v>0</v>
      </c>
      <c r="DH49" s="188">
        <v>7002</v>
      </c>
      <c r="DI49" s="188">
        <v>0</v>
      </c>
      <c r="DJ49" s="188">
        <v>8716</v>
      </c>
      <c r="DK49" s="188">
        <v>2751</v>
      </c>
      <c r="DL49" s="188">
        <v>4014</v>
      </c>
      <c r="DM49" s="188">
        <v>4493</v>
      </c>
      <c r="DN49" s="188">
        <v>3892</v>
      </c>
      <c r="DO49" s="188">
        <v>1446</v>
      </c>
      <c r="DP49" s="188">
        <v>-123</v>
      </c>
      <c r="DQ49" s="188">
        <v>43</v>
      </c>
      <c r="DS49" s="188">
        <v>7008</v>
      </c>
      <c r="DT49" s="188">
        <v>0</v>
      </c>
      <c r="DU49" s="188">
        <v>6949</v>
      </c>
      <c r="DV49" s="188">
        <v>2439</v>
      </c>
      <c r="DW49" s="188">
        <v>2695</v>
      </c>
      <c r="DX49" s="188">
        <v>3867</v>
      </c>
      <c r="DY49" s="188">
        <v>4772</v>
      </c>
      <c r="DZ49" s="188">
        <v>-44</v>
      </c>
      <c r="EA49" s="188">
        <v>-69</v>
      </c>
      <c r="EB49" s="188">
        <v>0</v>
      </c>
      <c r="ED49" s="188">
        <v>5921</v>
      </c>
      <c r="EE49" s="188">
        <v>0</v>
      </c>
      <c r="EF49" s="188">
        <v>6358</v>
      </c>
      <c r="EG49" s="188">
        <v>3444</v>
      </c>
      <c r="EH49" s="188">
        <v>3700</v>
      </c>
      <c r="EI49" s="188">
        <v>6649</v>
      </c>
      <c r="EJ49" s="188">
        <v>3662</v>
      </c>
      <c r="EK49" s="188">
        <v>230</v>
      </c>
      <c r="EL49" s="188">
        <v>-125</v>
      </c>
      <c r="EM49" s="188">
        <v>25</v>
      </c>
      <c r="EO49" s="188">
        <v>7105</v>
      </c>
      <c r="EP49" s="188">
        <v>0</v>
      </c>
      <c r="EQ49" s="188">
        <v>1366</v>
      </c>
      <c r="ER49" s="188">
        <v>2696</v>
      </c>
      <c r="ES49" s="188">
        <v>7122</v>
      </c>
      <c r="ET49" s="188">
        <v>8512</v>
      </c>
      <c r="EU49" s="188">
        <v>4448</v>
      </c>
      <c r="EV49" s="188">
        <v>-189</v>
      </c>
      <c r="EW49" s="188">
        <v>-123</v>
      </c>
      <c r="EX49" s="188">
        <v>46</v>
      </c>
      <c r="EZ49" s="188">
        <v>7062</v>
      </c>
      <c r="FA49" s="188">
        <v>0</v>
      </c>
      <c r="FB49" s="188">
        <v>3662</v>
      </c>
      <c r="FC49" s="188">
        <v>1695</v>
      </c>
      <c r="FD49" s="188">
        <v>3621</v>
      </c>
      <c r="FE49" s="188">
        <v>9286</v>
      </c>
      <c r="FF49" s="188">
        <v>5596</v>
      </c>
      <c r="FG49" s="188">
        <v>-85</v>
      </c>
      <c r="FH49" s="188">
        <v>0</v>
      </c>
      <c r="FI49" s="188">
        <v>0</v>
      </c>
      <c r="FK49" s="188">
        <v>7021</v>
      </c>
      <c r="FL49" s="188">
        <v>0</v>
      </c>
      <c r="FM49" s="188">
        <v>7621</v>
      </c>
      <c r="FN49" s="188">
        <v>2518</v>
      </c>
      <c r="FO49" s="188">
        <v>4995</v>
      </c>
      <c r="FP49" s="188">
        <v>5862</v>
      </c>
      <c r="FQ49" s="188">
        <v>3809</v>
      </c>
      <c r="FR49" s="188">
        <v>-702</v>
      </c>
      <c r="FS49" s="188">
        <v>-149</v>
      </c>
      <c r="FT49" s="188">
        <v>72</v>
      </c>
      <c r="FV49" s="188">
        <v>6069</v>
      </c>
      <c r="FW49" s="188">
        <v>0</v>
      </c>
      <c r="FX49" s="188">
        <v>3999</v>
      </c>
      <c r="FY49" s="188">
        <v>3344</v>
      </c>
      <c r="FZ49" s="188">
        <v>2002</v>
      </c>
      <c r="GA49" s="188">
        <v>9481</v>
      </c>
      <c r="GB49" s="188">
        <v>5254</v>
      </c>
      <c r="GC49" s="188">
        <v>-449</v>
      </c>
      <c r="GD49" s="188">
        <v>0</v>
      </c>
      <c r="GE49" s="188">
        <v>0</v>
      </c>
      <c r="GG49" s="188">
        <v>7103</v>
      </c>
      <c r="GH49" s="188">
        <v>0</v>
      </c>
      <c r="GI49" s="188">
        <v>5721</v>
      </c>
      <c r="GJ49" s="188">
        <v>1556</v>
      </c>
      <c r="GK49" s="188">
        <v>1214</v>
      </c>
      <c r="GL49" s="188">
        <v>8650</v>
      </c>
      <c r="GM49" s="188">
        <v>3842</v>
      </c>
      <c r="GN49" s="188">
        <v>2054</v>
      </c>
      <c r="GO49" s="188">
        <v>-147</v>
      </c>
      <c r="GP49" s="188">
        <v>58</v>
      </c>
      <c r="GR49" s="188">
        <v>5903</v>
      </c>
      <c r="GS49" s="188">
        <v>0</v>
      </c>
      <c r="GT49" s="188">
        <v>6226</v>
      </c>
      <c r="GU49" s="188">
        <v>2062</v>
      </c>
      <c r="GV49" s="188">
        <v>2783</v>
      </c>
      <c r="GW49" s="188">
        <v>8357</v>
      </c>
      <c r="GX49" s="188">
        <v>3655</v>
      </c>
      <c r="GY49" s="188">
        <v>467</v>
      </c>
      <c r="GZ49" s="188">
        <v>-80</v>
      </c>
      <c r="HA49" s="188">
        <v>38</v>
      </c>
      <c r="HC49" s="188">
        <v>6041</v>
      </c>
      <c r="HD49" s="188">
        <v>0</v>
      </c>
      <c r="HE49" s="188">
        <v>4439</v>
      </c>
      <c r="HF49" s="188">
        <v>3479</v>
      </c>
      <c r="HG49" s="188">
        <v>7486</v>
      </c>
      <c r="HH49" s="188">
        <v>4608</v>
      </c>
      <c r="HI49" s="188">
        <v>3831</v>
      </c>
      <c r="HJ49" s="188">
        <v>1336</v>
      </c>
      <c r="HK49" s="188">
        <v>-123</v>
      </c>
      <c r="HL49" s="188">
        <v>44</v>
      </c>
      <c r="HN49" s="188">
        <v>6049</v>
      </c>
      <c r="HO49" s="188">
        <v>0</v>
      </c>
      <c r="HP49" s="188">
        <v>3700</v>
      </c>
      <c r="HQ49" s="188">
        <v>1379</v>
      </c>
      <c r="HR49" s="188">
        <v>1637</v>
      </c>
      <c r="HS49" s="188">
        <v>12773</v>
      </c>
      <c r="HT49" s="188">
        <v>5472</v>
      </c>
      <c r="HU49" s="188">
        <v>-706</v>
      </c>
      <c r="HV49" s="188">
        <v>0</v>
      </c>
      <c r="HW49" s="188">
        <v>0</v>
      </c>
      <c r="HY49" s="188">
        <v>6030</v>
      </c>
      <c r="HZ49" s="188">
        <v>0</v>
      </c>
      <c r="IA49" s="188">
        <v>4667</v>
      </c>
      <c r="IB49" s="188">
        <v>2843</v>
      </c>
      <c r="IC49" s="188">
        <v>6189</v>
      </c>
      <c r="ID49" s="188">
        <v>3707</v>
      </c>
      <c r="IE49" s="188">
        <v>3879</v>
      </c>
      <c r="IF49" s="188">
        <v>3612</v>
      </c>
      <c r="IG49" s="188">
        <v>-100</v>
      </c>
      <c r="IH49" s="188">
        <v>30</v>
      </c>
      <c r="IJ49" s="188">
        <v>6099</v>
      </c>
      <c r="IK49" s="188">
        <v>0</v>
      </c>
      <c r="IL49" s="188">
        <v>7965</v>
      </c>
      <c r="IM49" s="188">
        <v>2264</v>
      </c>
      <c r="IN49" s="188">
        <v>2458</v>
      </c>
      <c r="IO49" s="188">
        <v>7830</v>
      </c>
      <c r="IP49" s="188">
        <v>3896</v>
      </c>
      <c r="IQ49" s="188">
        <v>1221</v>
      </c>
      <c r="IR49" s="188">
        <v>-100</v>
      </c>
      <c r="IS49" s="188">
        <v>82</v>
      </c>
      <c r="IU49" s="188">
        <v>6081</v>
      </c>
      <c r="IV49" s="188">
        <v>0</v>
      </c>
      <c r="IW49" s="188">
        <v>4591</v>
      </c>
      <c r="IX49" s="188">
        <v>3189</v>
      </c>
      <c r="IY49" s="188">
        <v>4433</v>
      </c>
      <c r="IZ49" s="188">
        <v>6868</v>
      </c>
      <c r="JA49" s="188">
        <v>5027</v>
      </c>
      <c r="JB49" s="188">
        <v>281</v>
      </c>
      <c r="JC49" s="188">
        <v>-80</v>
      </c>
      <c r="JD49" s="188">
        <v>13</v>
      </c>
      <c r="JF49" s="188">
        <v>6839</v>
      </c>
      <c r="JG49" s="188">
        <v>0</v>
      </c>
      <c r="JH49" s="188">
        <v>7986</v>
      </c>
      <c r="JI49" s="188">
        <v>5629</v>
      </c>
      <c r="JJ49" s="188">
        <v>1914</v>
      </c>
      <c r="JK49" s="188">
        <v>2374</v>
      </c>
      <c r="JL49" s="188">
        <v>3693</v>
      </c>
      <c r="JM49" s="188">
        <v>549</v>
      </c>
      <c r="JN49" s="188">
        <v>-80</v>
      </c>
      <c r="JO49" s="188">
        <v>321</v>
      </c>
      <c r="JQ49" s="188">
        <v>7092</v>
      </c>
      <c r="JR49" s="188">
        <v>0</v>
      </c>
      <c r="JS49" s="188">
        <v>7790</v>
      </c>
      <c r="JT49" s="188">
        <v>1627</v>
      </c>
      <c r="JU49" s="188">
        <v>1614</v>
      </c>
      <c r="JV49" s="188">
        <v>8719</v>
      </c>
      <c r="JW49" s="188">
        <v>3934</v>
      </c>
      <c r="JX49" s="188">
        <v>912</v>
      </c>
      <c r="JY49" s="188">
        <v>-144</v>
      </c>
      <c r="JZ49" s="188">
        <v>69</v>
      </c>
      <c r="KB49" s="188">
        <v>6085</v>
      </c>
      <c r="KC49" s="188">
        <v>0</v>
      </c>
      <c r="KD49" s="188">
        <v>3282</v>
      </c>
      <c r="KE49" s="188">
        <v>2197</v>
      </c>
      <c r="KF49" s="188">
        <v>3721</v>
      </c>
      <c r="KG49" s="188">
        <v>9860</v>
      </c>
      <c r="KH49" s="188">
        <v>5052</v>
      </c>
      <c r="KI49" s="188">
        <v>352</v>
      </c>
      <c r="KJ49" s="188">
        <v>-100</v>
      </c>
      <c r="KK49" s="188">
        <v>23</v>
      </c>
      <c r="KM49" s="188">
        <v>6073</v>
      </c>
      <c r="KN49" s="188">
        <v>0</v>
      </c>
      <c r="KO49" s="188">
        <v>3452</v>
      </c>
      <c r="KP49" s="188">
        <v>4543</v>
      </c>
      <c r="KQ49" s="188">
        <v>4314</v>
      </c>
      <c r="KR49" s="188">
        <v>7375</v>
      </c>
      <c r="KS49" s="188">
        <v>5464</v>
      </c>
      <c r="KT49" s="188">
        <v>-639</v>
      </c>
      <c r="KU49" s="188">
        <v>0</v>
      </c>
      <c r="KV49" s="188">
        <v>0</v>
      </c>
      <c r="KX49" s="188">
        <v>7042</v>
      </c>
      <c r="KY49" s="188">
        <v>0</v>
      </c>
      <c r="KZ49" s="188">
        <v>7285</v>
      </c>
      <c r="LA49" s="188">
        <v>3138</v>
      </c>
      <c r="LB49" s="188">
        <v>3581</v>
      </c>
      <c r="LC49" s="188">
        <v>4953</v>
      </c>
      <c r="LD49" s="188">
        <v>5444</v>
      </c>
      <c r="LE49" s="188">
        <v>-638</v>
      </c>
      <c r="LF49" s="188">
        <v>0</v>
      </c>
      <c r="LG49" s="188">
        <v>0</v>
      </c>
      <c r="LI49" s="188">
        <v>5051</v>
      </c>
      <c r="LJ49" s="188">
        <v>0</v>
      </c>
      <c r="LK49" s="188">
        <v>5240</v>
      </c>
      <c r="LL49" s="188">
        <v>2188</v>
      </c>
      <c r="LM49" s="188">
        <v>2126</v>
      </c>
      <c r="LN49" s="188">
        <v>10803</v>
      </c>
      <c r="LO49" s="188">
        <v>4614</v>
      </c>
      <c r="LP49" s="188">
        <v>721</v>
      </c>
      <c r="LQ49" s="188">
        <v>-91</v>
      </c>
      <c r="LR49" s="188">
        <v>33</v>
      </c>
      <c r="LT49" s="188">
        <v>6083</v>
      </c>
      <c r="LU49" s="188">
        <v>0</v>
      </c>
      <c r="LV49" s="188">
        <v>1823</v>
      </c>
      <c r="LW49" s="188">
        <v>2761</v>
      </c>
      <c r="LX49" s="188">
        <v>6530</v>
      </c>
      <c r="LY49" s="188">
        <v>7544</v>
      </c>
      <c r="LZ49" s="188">
        <v>4846</v>
      </c>
      <c r="MA49" s="188">
        <v>777</v>
      </c>
      <c r="MB49" s="188">
        <v>-80</v>
      </c>
      <c r="MC49" s="188">
        <v>19</v>
      </c>
    </row>
    <row r="50" spans="2:341">
      <c r="B50" s="208">
        <f t="shared" si="10"/>
        <v>6328.6333333333332</v>
      </c>
      <c r="C50" s="208">
        <f t="shared" si="11"/>
        <v>0</v>
      </c>
      <c r="D50" s="208">
        <f t="shared" si="12"/>
        <v>6004.1</v>
      </c>
      <c r="E50" s="208">
        <f t="shared" si="13"/>
        <v>3264.7666666666669</v>
      </c>
      <c r="F50" s="208">
        <f t="shared" si="14"/>
        <v>4012.0333333333333</v>
      </c>
      <c r="G50" s="208">
        <f t="shared" si="15"/>
        <v>6723.9333333333334</v>
      </c>
      <c r="H50" s="208">
        <f t="shared" si="16"/>
        <v>4453</v>
      </c>
      <c r="I50" s="208">
        <f t="shared" si="17"/>
        <v>388.96666666666664</v>
      </c>
      <c r="J50" s="208">
        <f t="shared" si="18"/>
        <v>-87.833333333333329</v>
      </c>
      <c r="K50" s="208">
        <f t="shared" si="19"/>
        <v>66.566666666666663</v>
      </c>
      <c r="M50" s="188">
        <v>6003</v>
      </c>
      <c r="N50" s="188">
        <v>0</v>
      </c>
      <c r="O50" s="188">
        <v>8770</v>
      </c>
      <c r="P50" s="188">
        <v>2769</v>
      </c>
      <c r="Q50" s="188">
        <v>2955</v>
      </c>
      <c r="R50" s="188">
        <v>3932</v>
      </c>
      <c r="S50" s="188">
        <v>3509</v>
      </c>
      <c r="T50" s="188">
        <v>-566</v>
      </c>
      <c r="U50" s="188">
        <v>-100</v>
      </c>
      <c r="V50" s="188">
        <v>923</v>
      </c>
      <c r="X50" s="188">
        <v>5057</v>
      </c>
      <c r="Y50" s="188">
        <v>0</v>
      </c>
      <c r="Z50" s="188">
        <v>6086</v>
      </c>
      <c r="AA50" s="188">
        <v>3447</v>
      </c>
      <c r="AB50" s="188">
        <v>3033</v>
      </c>
      <c r="AC50" s="188">
        <v>8855</v>
      </c>
      <c r="AD50" s="188">
        <v>4508</v>
      </c>
      <c r="AE50" s="188">
        <v>-184</v>
      </c>
      <c r="AF50" s="188">
        <v>-100</v>
      </c>
      <c r="AG50" s="188">
        <v>27</v>
      </c>
      <c r="AI50" s="188">
        <v>6543</v>
      </c>
      <c r="AJ50" s="188">
        <v>0</v>
      </c>
      <c r="AK50" s="188">
        <v>1436</v>
      </c>
      <c r="AL50" s="188">
        <v>1509</v>
      </c>
      <c r="AM50" s="188">
        <v>6167</v>
      </c>
      <c r="AN50" s="188">
        <v>9863</v>
      </c>
      <c r="AO50" s="188">
        <v>4914</v>
      </c>
      <c r="AP50" s="188">
        <v>432</v>
      </c>
      <c r="AQ50" s="188">
        <v>-100</v>
      </c>
      <c r="AR50" s="188">
        <v>28</v>
      </c>
      <c r="AT50" s="188">
        <v>4061</v>
      </c>
      <c r="AU50" s="188">
        <v>0</v>
      </c>
      <c r="AV50" s="188">
        <v>8485</v>
      </c>
      <c r="AW50" s="188">
        <v>5626</v>
      </c>
      <c r="AX50" s="188">
        <v>4289</v>
      </c>
      <c r="AY50" s="188">
        <v>5659</v>
      </c>
      <c r="AZ50" s="188">
        <v>4640</v>
      </c>
      <c r="BA50" s="188">
        <v>-1257</v>
      </c>
      <c r="BB50" s="188">
        <v>-100</v>
      </c>
      <c r="BC50" s="188">
        <v>18</v>
      </c>
      <c r="BE50" s="188">
        <v>7097</v>
      </c>
      <c r="BF50" s="188">
        <v>0</v>
      </c>
      <c r="BG50" s="188">
        <v>8479</v>
      </c>
      <c r="BH50" s="188">
        <v>4586</v>
      </c>
      <c r="BI50" s="188">
        <v>4125</v>
      </c>
      <c r="BJ50" s="188">
        <v>1945</v>
      </c>
      <c r="BK50" s="188">
        <v>3774</v>
      </c>
      <c r="BL50" s="188">
        <v>1264</v>
      </c>
      <c r="BM50" s="188">
        <v>-126</v>
      </c>
      <c r="BN50" s="188">
        <v>38</v>
      </c>
      <c r="BP50" s="188">
        <v>6073</v>
      </c>
      <c r="BQ50" s="188">
        <v>0</v>
      </c>
      <c r="BR50" s="188">
        <v>7058</v>
      </c>
      <c r="BS50" s="188">
        <v>5867</v>
      </c>
      <c r="BT50" s="188">
        <v>2742</v>
      </c>
      <c r="BU50" s="188">
        <v>2953</v>
      </c>
      <c r="BV50" s="188">
        <v>5150</v>
      </c>
      <c r="BW50" s="188">
        <v>607</v>
      </c>
      <c r="BX50" s="188">
        <v>0</v>
      </c>
      <c r="BY50" s="188">
        <v>0</v>
      </c>
      <c r="CA50" s="188">
        <v>7107</v>
      </c>
      <c r="CB50" s="188">
        <v>0</v>
      </c>
      <c r="CC50" s="188">
        <v>8716</v>
      </c>
      <c r="CD50" s="188">
        <v>3545</v>
      </c>
      <c r="CE50" s="188">
        <v>2776</v>
      </c>
      <c r="CF50" s="188">
        <v>3716</v>
      </c>
      <c r="CG50" s="188">
        <v>3868</v>
      </c>
      <c r="CH50" s="188">
        <v>1904</v>
      </c>
      <c r="CI50" s="188">
        <v>-126</v>
      </c>
      <c r="CJ50" s="188">
        <v>37</v>
      </c>
      <c r="CL50" s="188">
        <v>7107</v>
      </c>
      <c r="CM50" s="188">
        <v>0</v>
      </c>
      <c r="CN50" s="188">
        <v>8716</v>
      </c>
      <c r="CO50" s="188">
        <v>3545</v>
      </c>
      <c r="CP50" s="188">
        <v>2776</v>
      </c>
      <c r="CQ50" s="188">
        <v>3716</v>
      </c>
      <c r="CR50" s="188">
        <v>3868</v>
      </c>
      <c r="CS50" s="188">
        <v>1904</v>
      </c>
      <c r="CT50" s="188">
        <v>-126</v>
      </c>
      <c r="CU50" s="188">
        <v>37</v>
      </c>
      <c r="CV50" s="190"/>
      <c r="CW50" s="188">
        <v>6062</v>
      </c>
      <c r="CX50" s="188">
        <v>0</v>
      </c>
      <c r="CY50" s="188">
        <v>6888</v>
      </c>
      <c r="CZ50" s="188">
        <v>3467</v>
      </c>
      <c r="DA50" s="188">
        <v>1741</v>
      </c>
      <c r="DB50" s="188">
        <v>8807</v>
      </c>
      <c r="DC50" s="188">
        <v>5249</v>
      </c>
      <c r="DD50" s="188">
        <v>-984</v>
      </c>
      <c r="DE50" s="188">
        <v>0</v>
      </c>
      <c r="DF50" s="188">
        <v>0</v>
      </c>
      <c r="DH50" s="188">
        <v>7004</v>
      </c>
      <c r="DI50" s="188">
        <v>0</v>
      </c>
      <c r="DJ50" s="188">
        <v>8776</v>
      </c>
      <c r="DK50" s="188">
        <v>3086</v>
      </c>
      <c r="DL50" s="188">
        <v>4562</v>
      </c>
      <c r="DM50" s="188">
        <v>4441</v>
      </c>
      <c r="DN50" s="188">
        <v>3892</v>
      </c>
      <c r="DO50" s="188">
        <v>1747</v>
      </c>
      <c r="DP50" s="188">
        <v>-133</v>
      </c>
      <c r="DQ50" s="188">
        <v>43</v>
      </c>
      <c r="DS50" s="188">
        <v>6998</v>
      </c>
      <c r="DT50" s="188">
        <v>0</v>
      </c>
      <c r="DU50" s="188">
        <v>6997</v>
      </c>
      <c r="DV50" s="188">
        <v>2518</v>
      </c>
      <c r="DW50" s="188">
        <v>3048</v>
      </c>
      <c r="DX50" s="188">
        <v>3851</v>
      </c>
      <c r="DY50" s="188">
        <v>4798</v>
      </c>
      <c r="DZ50" s="188">
        <v>-188</v>
      </c>
      <c r="EA50" s="188">
        <v>-69</v>
      </c>
      <c r="EB50" s="188">
        <v>0</v>
      </c>
      <c r="ED50" s="188">
        <v>5923</v>
      </c>
      <c r="EE50" s="188">
        <v>0</v>
      </c>
      <c r="EF50" s="188">
        <v>6524</v>
      </c>
      <c r="EG50" s="188">
        <v>3643</v>
      </c>
      <c r="EH50" s="188">
        <v>4265</v>
      </c>
      <c r="EI50" s="188">
        <v>6596</v>
      </c>
      <c r="EJ50" s="188">
        <v>3662</v>
      </c>
      <c r="EK50" s="188">
        <v>317</v>
      </c>
      <c r="EL50" s="188">
        <v>-126</v>
      </c>
      <c r="EM50" s="188">
        <v>25</v>
      </c>
      <c r="EO50" s="188">
        <v>7101</v>
      </c>
      <c r="EP50" s="188">
        <v>0</v>
      </c>
      <c r="EQ50" s="188">
        <v>1338</v>
      </c>
      <c r="ER50" s="188">
        <v>3209</v>
      </c>
      <c r="ES50" s="188">
        <v>7570</v>
      </c>
      <c r="ET50" s="188">
        <v>8561</v>
      </c>
      <c r="EU50" s="188">
        <v>4448</v>
      </c>
      <c r="EV50" s="188">
        <v>-163</v>
      </c>
      <c r="EW50" s="188">
        <v>-143</v>
      </c>
      <c r="EX50" s="188">
        <v>46</v>
      </c>
      <c r="EZ50" s="188">
        <v>7057</v>
      </c>
      <c r="FA50" s="188">
        <v>0</v>
      </c>
      <c r="FB50" s="188">
        <v>3868</v>
      </c>
      <c r="FC50" s="188">
        <v>1992</v>
      </c>
      <c r="FD50" s="188">
        <v>4112</v>
      </c>
      <c r="FE50" s="188">
        <v>9317</v>
      </c>
      <c r="FF50" s="188">
        <v>5596</v>
      </c>
      <c r="FG50" s="188">
        <v>-493</v>
      </c>
      <c r="FH50" s="188">
        <v>0</v>
      </c>
      <c r="FI50" s="188">
        <v>0</v>
      </c>
      <c r="FK50" s="188">
        <v>7026</v>
      </c>
      <c r="FL50" s="188">
        <v>0</v>
      </c>
      <c r="FM50" s="188">
        <v>7673</v>
      </c>
      <c r="FN50" s="188">
        <v>2738</v>
      </c>
      <c r="FO50" s="188">
        <v>5386</v>
      </c>
      <c r="FP50" s="188">
        <v>5988</v>
      </c>
      <c r="FQ50" s="188">
        <v>3809</v>
      </c>
      <c r="FR50" s="188">
        <v>-865</v>
      </c>
      <c r="FS50" s="188">
        <v>-165</v>
      </c>
      <c r="FT50" s="188">
        <v>72</v>
      </c>
      <c r="FV50" s="188">
        <v>6070</v>
      </c>
      <c r="FW50" s="188">
        <v>0</v>
      </c>
      <c r="FX50" s="188">
        <v>4126</v>
      </c>
      <c r="FY50" s="188">
        <v>3625</v>
      </c>
      <c r="FZ50" s="188">
        <v>2296</v>
      </c>
      <c r="GA50" s="188">
        <v>9488</v>
      </c>
      <c r="GB50" s="188">
        <v>5255</v>
      </c>
      <c r="GC50" s="188">
        <v>-257</v>
      </c>
      <c r="GD50" s="188">
        <v>0</v>
      </c>
      <c r="GE50" s="188">
        <v>0</v>
      </c>
      <c r="GG50" s="188">
        <v>7101</v>
      </c>
      <c r="GH50" s="188">
        <v>0</v>
      </c>
      <c r="GI50" s="188">
        <v>5935</v>
      </c>
      <c r="GJ50" s="188">
        <v>1695</v>
      </c>
      <c r="GK50" s="188">
        <v>1523</v>
      </c>
      <c r="GL50" s="188">
        <v>8687</v>
      </c>
      <c r="GM50" s="188">
        <v>3842</v>
      </c>
      <c r="GN50" s="188">
        <v>1934</v>
      </c>
      <c r="GO50" s="188">
        <v>-150</v>
      </c>
      <c r="GP50" s="188">
        <v>58</v>
      </c>
      <c r="GR50" s="188">
        <v>5904</v>
      </c>
      <c r="GS50" s="188">
        <v>0</v>
      </c>
      <c r="GT50" s="188">
        <v>6619</v>
      </c>
      <c r="GU50" s="188">
        <v>2038</v>
      </c>
      <c r="GV50" s="188">
        <v>3411</v>
      </c>
      <c r="GW50" s="188">
        <v>8316</v>
      </c>
      <c r="GX50" s="188">
        <v>3655</v>
      </c>
      <c r="GY50" s="188">
        <v>291</v>
      </c>
      <c r="GZ50" s="188">
        <v>-80</v>
      </c>
      <c r="HA50" s="188">
        <v>39</v>
      </c>
      <c r="HC50" s="188">
        <v>6039</v>
      </c>
      <c r="HD50" s="188">
        <v>0</v>
      </c>
      <c r="HE50" s="188">
        <v>4638</v>
      </c>
      <c r="HF50" s="188">
        <v>3927</v>
      </c>
      <c r="HG50" s="188">
        <v>7853</v>
      </c>
      <c r="HH50" s="188">
        <v>4713</v>
      </c>
      <c r="HI50" s="188">
        <v>3831</v>
      </c>
      <c r="HJ50" s="188">
        <v>1335</v>
      </c>
      <c r="HK50" s="188">
        <v>-123</v>
      </c>
      <c r="HL50" s="188">
        <v>46</v>
      </c>
      <c r="HN50" s="188">
        <v>6050</v>
      </c>
      <c r="HO50" s="188">
        <v>0</v>
      </c>
      <c r="HP50" s="188">
        <v>3862</v>
      </c>
      <c r="HQ50" s="188">
        <v>1487</v>
      </c>
      <c r="HR50" s="188">
        <v>2202</v>
      </c>
      <c r="HS50" s="188">
        <v>12745</v>
      </c>
      <c r="HT50" s="188">
        <v>5473</v>
      </c>
      <c r="HU50" s="188">
        <v>-516</v>
      </c>
      <c r="HV50" s="188">
        <v>0</v>
      </c>
      <c r="HW50" s="188">
        <v>0</v>
      </c>
      <c r="HY50" s="188">
        <v>6029</v>
      </c>
      <c r="HZ50" s="188">
        <v>0</v>
      </c>
      <c r="IA50" s="188">
        <v>4953</v>
      </c>
      <c r="IB50" s="188">
        <v>2879</v>
      </c>
      <c r="IC50" s="188">
        <v>6962</v>
      </c>
      <c r="ID50" s="188">
        <v>3674</v>
      </c>
      <c r="IE50" s="188">
        <v>3879</v>
      </c>
      <c r="IF50" s="188">
        <v>3614</v>
      </c>
      <c r="IG50" s="188">
        <v>-100</v>
      </c>
      <c r="IH50" s="188">
        <v>30</v>
      </c>
      <c r="IJ50" s="188">
        <v>6097</v>
      </c>
      <c r="IK50" s="188">
        <v>0</v>
      </c>
      <c r="IL50" s="188">
        <v>8198</v>
      </c>
      <c r="IM50" s="188">
        <v>2505</v>
      </c>
      <c r="IN50" s="188">
        <v>2675</v>
      </c>
      <c r="IO50" s="188">
        <v>7802</v>
      </c>
      <c r="IP50" s="188">
        <v>3896</v>
      </c>
      <c r="IQ50" s="188">
        <v>1215</v>
      </c>
      <c r="IR50" s="188">
        <v>-100</v>
      </c>
      <c r="IS50" s="188">
        <v>82</v>
      </c>
      <c r="IU50" s="188">
        <v>6081</v>
      </c>
      <c r="IV50" s="188">
        <v>0</v>
      </c>
      <c r="IW50" s="188">
        <v>4725</v>
      </c>
      <c r="IX50" s="188">
        <v>3352</v>
      </c>
      <c r="IY50" s="188">
        <v>5224</v>
      </c>
      <c r="IZ50" s="188">
        <v>6703</v>
      </c>
      <c r="JA50" s="188">
        <v>5027</v>
      </c>
      <c r="JB50" s="188">
        <v>148</v>
      </c>
      <c r="JC50" s="188">
        <v>-100</v>
      </c>
      <c r="JD50" s="188">
        <v>13</v>
      </c>
      <c r="JF50" s="188">
        <v>6836</v>
      </c>
      <c r="JG50" s="188">
        <v>0</v>
      </c>
      <c r="JH50" s="188">
        <v>8017</v>
      </c>
      <c r="JI50" s="188">
        <v>6049</v>
      </c>
      <c r="JJ50" s="188">
        <v>2219</v>
      </c>
      <c r="JK50" s="188">
        <v>2365</v>
      </c>
      <c r="JL50" s="188">
        <v>3693</v>
      </c>
      <c r="JM50" s="188">
        <v>200</v>
      </c>
      <c r="JN50" s="188">
        <v>-80</v>
      </c>
      <c r="JO50" s="188">
        <v>291</v>
      </c>
      <c r="JQ50" s="188">
        <v>7095</v>
      </c>
      <c r="JR50" s="188">
        <v>0</v>
      </c>
      <c r="JS50" s="188">
        <v>7937</v>
      </c>
      <c r="JT50" s="188">
        <v>1855</v>
      </c>
      <c r="JU50" s="188">
        <v>2328</v>
      </c>
      <c r="JV50" s="188">
        <v>8698</v>
      </c>
      <c r="JW50" s="188">
        <v>3934</v>
      </c>
      <c r="JX50" s="188">
        <v>594</v>
      </c>
      <c r="JY50" s="188">
        <v>-151</v>
      </c>
      <c r="JZ50" s="188">
        <v>69</v>
      </c>
      <c r="KB50" s="188">
        <v>6085</v>
      </c>
      <c r="KC50" s="188">
        <v>0</v>
      </c>
      <c r="KD50" s="188">
        <v>3127</v>
      </c>
      <c r="KE50" s="188">
        <v>2464</v>
      </c>
      <c r="KF50" s="188">
        <v>4645</v>
      </c>
      <c r="KG50" s="188">
        <v>9906</v>
      </c>
      <c r="KH50" s="188">
        <v>5052</v>
      </c>
      <c r="KI50" s="188">
        <v>116</v>
      </c>
      <c r="KJ50" s="188">
        <v>-139</v>
      </c>
      <c r="KK50" s="188">
        <v>23</v>
      </c>
      <c r="KM50" s="188">
        <v>6072</v>
      </c>
      <c r="KN50" s="188">
        <v>0</v>
      </c>
      <c r="KO50" s="188">
        <v>3477</v>
      </c>
      <c r="KP50" s="188">
        <v>4919</v>
      </c>
      <c r="KQ50" s="188">
        <v>4772</v>
      </c>
      <c r="KR50" s="188">
        <v>7410</v>
      </c>
      <c r="KS50" s="188">
        <v>5464</v>
      </c>
      <c r="KT50" s="188">
        <v>-892</v>
      </c>
      <c r="KU50" s="188">
        <v>0</v>
      </c>
      <c r="KV50" s="188">
        <v>0</v>
      </c>
      <c r="KX50" s="188">
        <v>7046</v>
      </c>
      <c r="KY50" s="188">
        <v>0</v>
      </c>
      <c r="KZ50" s="188">
        <v>7504</v>
      </c>
      <c r="LA50" s="188">
        <v>3648</v>
      </c>
      <c r="LB50" s="188">
        <v>4112</v>
      </c>
      <c r="LC50" s="188">
        <v>4926</v>
      </c>
      <c r="LD50" s="188">
        <v>5444</v>
      </c>
      <c r="LE50" s="188">
        <v>-528</v>
      </c>
      <c r="LF50" s="188">
        <v>0</v>
      </c>
      <c r="LG50" s="188">
        <v>0</v>
      </c>
      <c r="LI50" s="188">
        <v>5058</v>
      </c>
      <c r="LJ50" s="188">
        <v>0</v>
      </c>
      <c r="LK50" s="188">
        <v>5428</v>
      </c>
      <c r="LL50" s="188">
        <v>2624</v>
      </c>
      <c r="LM50" s="188">
        <v>3305</v>
      </c>
      <c r="LN50" s="188">
        <v>10727</v>
      </c>
      <c r="LO50" s="188">
        <v>4614</v>
      </c>
      <c r="LP50" s="188">
        <v>377</v>
      </c>
      <c r="LQ50" s="188">
        <v>-100</v>
      </c>
      <c r="LR50" s="188">
        <v>33</v>
      </c>
      <c r="LT50" s="188">
        <v>6077</v>
      </c>
      <c r="LU50" s="188">
        <v>0</v>
      </c>
      <c r="LV50" s="188">
        <v>1767</v>
      </c>
      <c r="LW50" s="188">
        <v>3329</v>
      </c>
      <c r="LX50" s="188">
        <v>7287</v>
      </c>
      <c r="LY50" s="188">
        <v>7358</v>
      </c>
      <c r="LZ50" s="188">
        <v>4846</v>
      </c>
      <c r="MA50" s="188">
        <v>563</v>
      </c>
      <c r="MB50" s="188">
        <v>-98</v>
      </c>
      <c r="MC50" s="188">
        <v>19</v>
      </c>
    </row>
    <row r="51" spans="2:341">
      <c r="B51" s="208">
        <f t="shared" si="10"/>
        <v>6328.9333333333334</v>
      </c>
      <c r="C51" s="208">
        <f t="shared" si="11"/>
        <v>0</v>
      </c>
      <c r="D51" s="208">
        <f t="shared" si="12"/>
        <v>6114.7666666666664</v>
      </c>
      <c r="E51" s="208">
        <f t="shared" si="13"/>
        <v>3424.3666666666668</v>
      </c>
      <c r="F51" s="208">
        <f t="shared" si="14"/>
        <v>4363.5</v>
      </c>
      <c r="G51" s="208">
        <f t="shared" si="15"/>
        <v>6727.4</v>
      </c>
      <c r="H51" s="208">
        <f t="shared" si="16"/>
        <v>4454.833333333333</v>
      </c>
      <c r="I51" s="208">
        <f t="shared" si="17"/>
        <v>361.86666666666667</v>
      </c>
      <c r="J51" s="208">
        <f t="shared" si="18"/>
        <v>-88.7</v>
      </c>
      <c r="K51" s="208">
        <f t="shared" si="19"/>
        <v>66.8</v>
      </c>
      <c r="M51" s="188">
        <v>5996</v>
      </c>
      <c r="N51" s="188">
        <v>0</v>
      </c>
      <c r="O51" s="188">
        <v>8784</v>
      </c>
      <c r="P51" s="188">
        <v>2944</v>
      </c>
      <c r="Q51" s="188">
        <v>3267</v>
      </c>
      <c r="R51" s="188">
        <v>3877</v>
      </c>
      <c r="S51" s="188">
        <v>3509</v>
      </c>
      <c r="T51" s="188">
        <v>-579</v>
      </c>
      <c r="U51" s="188">
        <v>-100</v>
      </c>
      <c r="V51" s="188">
        <v>953</v>
      </c>
      <c r="X51" s="188">
        <v>5054</v>
      </c>
      <c r="Y51" s="188">
        <v>0</v>
      </c>
      <c r="Z51" s="188">
        <v>6383</v>
      </c>
      <c r="AA51" s="188">
        <v>3634</v>
      </c>
      <c r="AB51" s="188">
        <v>3409</v>
      </c>
      <c r="AC51" s="188">
        <v>8818</v>
      </c>
      <c r="AD51" s="188">
        <v>4508</v>
      </c>
      <c r="AE51" s="188">
        <v>-294</v>
      </c>
      <c r="AF51" s="188">
        <v>-100</v>
      </c>
      <c r="AG51" s="188">
        <v>27</v>
      </c>
      <c r="AI51" s="188">
        <v>6552</v>
      </c>
      <c r="AJ51" s="188">
        <v>0</v>
      </c>
      <c r="AK51" s="188">
        <v>1564</v>
      </c>
      <c r="AL51" s="188">
        <v>1647</v>
      </c>
      <c r="AM51" s="188">
        <v>6390</v>
      </c>
      <c r="AN51" s="188">
        <v>10062</v>
      </c>
      <c r="AO51" s="188">
        <v>4914</v>
      </c>
      <c r="AP51" s="188">
        <v>377</v>
      </c>
      <c r="AQ51" s="188">
        <v>-100</v>
      </c>
      <c r="AR51" s="188">
        <v>29</v>
      </c>
      <c r="AT51" s="188">
        <v>4068</v>
      </c>
      <c r="AU51" s="188">
        <v>0</v>
      </c>
      <c r="AV51" s="188">
        <v>8596</v>
      </c>
      <c r="AW51" s="188">
        <v>5872</v>
      </c>
      <c r="AX51" s="188">
        <v>4411</v>
      </c>
      <c r="AY51" s="188">
        <v>5665</v>
      </c>
      <c r="AZ51" s="188">
        <v>4640</v>
      </c>
      <c r="BA51" s="188">
        <v>-1291</v>
      </c>
      <c r="BB51" s="188">
        <v>-100</v>
      </c>
      <c r="BC51" s="188">
        <v>18</v>
      </c>
      <c r="BE51" s="188">
        <v>7093</v>
      </c>
      <c r="BF51" s="188">
        <v>0</v>
      </c>
      <c r="BG51" s="188">
        <v>8706</v>
      </c>
      <c r="BH51" s="188">
        <v>4713</v>
      </c>
      <c r="BI51" s="188">
        <v>4598</v>
      </c>
      <c r="BJ51" s="188">
        <v>1899</v>
      </c>
      <c r="BK51" s="188">
        <v>3774</v>
      </c>
      <c r="BL51" s="188">
        <v>1161</v>
      </c>
      <c r="BM51" s="188">
        <v>-127</v>
      </c>
      <c r="BN51" s="188">
        <v>38</v>
      </c>
      <c r="BP51" s="188">
        <v>6070</v>
      </c>
      <c r="BQ51" s="188">
        <v>0</v>
      </c>
      <c r="BR51" s="188">
        <v>7083</v>
      </c>
      <c r="BS51" s="188">
        <v>6018</v>
      </c>
      <c r="BT51" s="188">
        <v>3235</v>
      </c>
      <c r="BU51" s="188">
        <v>3029</v>
      </c>
      <c r="BV51" s="188">
        <v>5150</v>
      </c>
      <c r="BW51" s="188">
        <v>352</v>
      </c>
      <c r="BX51" s="188">
        <v>0</v>
      </c>
      <c r="BY51" s="188">
        <v>0</v>
      </c>
      <c r="CA51" s="188">
        <v>7106</v>
      </c>
      <c r="CB51" s="188">
        <v>0</v>
      </c>
      <c r="CC51" s="188">
        <v>8763</v>
      </c>
      <c r="CD51" s="188">
        <v>3687</v>
      </c>
      <c r="CE51" s="188">
        <v>3090</v>
      </c>
      <c r="CF51" s="188">
        <v>3726</v>
      </c>
      <c r="CG51" s="188">
        <v>3868</v>
      </c>
      <c r="CH51" s="188">
        <v>1751</v>
      </c>
      <c r="CI51" s="188">
        <v>-126</v>
      </c>
      <c r="CJ51" s="188">
        <v>32</v>
      </c>
      <c r="CL51" s="188">
        <v>7106</v>
      </c>
      <c r="CM51" s="188">
        <v>0</v>
      </c>
      <c r="CN51" s="188">
        <v>8763</v>
      </c>
      <c r="CO51" s="188">
        <v>3687</v>
      </c>
      <c r="CP51" s="188">
        <v>3090</v>
      </c>
      <c r="CQ51" s="188">
        <v>3726</v>
      </c>
      <c r="CR51" s="188">
        <v>3868</v>
      </c>
      <c r="CS51" s="188">
        <v>1751</v>
      </c>
      <c r="CT51" s="188">
        <v>-126</v>
      </c>
      <c r="CU51" s="188">
        <v>32</v>
      </c>
      <c r="CV51" s="190"/>
      <c r="CW51" s="188">
        <v>6063</v>
      </c>
      <c r="CX51" s="188">
        <v>0</v>
      </c>
      <c r="CY51" s="188">
        <v>7023</v>
      </c>
      <c r="CZ51" s="188">
        <v>3711</v>
      </c>
      <c r="DA51" s="188">
        <v>2109</v>
      </c>
      <c r="DB51" s="188">
        <v>8807</v>
      </c>
      <c r="DC51" s="188">
        <v>5251</v>
      </c>
      <c r="DD51" s="188">
        <v>-861</v>
      </c>
      <c r="DE51" s="188">
        <v>0</v>
      </c>
      <c r="DF51" s="188">
        <v>0</v>
      </c>
      <c r="DH51" s="188">
        <v>7000</v>
      </c>
      <c r="DI51" s="188">
        <v>0</v>
      </c>
      <c r="DJ51" s="188">
        <v>8923</v>
      </c>
      <c r="DK51" s="188">
        <v>3296</v>
      </c>
      <c r="DL51" s="188">
        <v>4954</v>
      </c>
      <c r="DM51" s="188">
        <v>4402</v>
      </c>
      <c r="DN51" s="188">
        <v>3892</v>
      </c>
      <c r="DO51" s="188">
        <v>1465</v>
      </c>
      <c r="DP51" s="188">
        <v>-133</v>
      </c>
      <c r="DQ51" s="188">
        <v>43</v>
      </c>
      <c r="DS51" s="188">
        <v>6993</v>
      </c>
      <c r="DT51" s="188">
        <v>0</v>
      </c>
      <c r="DU51" s="188">
        <v>7049</v>
      </c>
      <c r="DV51" s="188">
        <v>2441</v>
      </c>
      <c r="DW51" s="188">
        <v>3133</v>
      </c>
      <c r="DX51" s="188">
        <v>3750</v>
      </c>
      <c r="DY51" s="188">
        <v>4848</v>
      </c>
      <c r="DZ51" s="188">
        <v>-153</v>
      </c>
      <c r="EA51" s="188">
        <v>-69</v>
      </c>
      <c r="EB51" s="188">
        <v>0</v>
      </c>
      <c r="ED51" s="188">
        <v>5924</v>
      </c>
      <c r="EE51" s="188">
        <v>0</v>
      </c>
      <c r="EF51" s="188">
        <v>6560</v>
      </c>
      <c r="EG51" s="188">
        <v>3986</v>
      </c>
      <c r="EH51" s="188">
        <v>4692</v>
      </c>
      <c r="EI51" s="188">
        <v>6548</v>
      </c>
      <c r="EJ51" s="188">
        <v>3662</v>
      </c>
      <c r="EK51" s="188">
        <v>285</v>
      </c>
      <c r="EL51" s="188">
        <v>-128</v>
      </c>
      <c r="EM51" s="188">
        <v>24</v>
      </c>
      <c r="EO51" s="188">
        <v>7099</v>
      </c>
      <c r="EP51" s="188">
        <v>0</v>
      </c>
      <c r="EQ51" s="188">
        <v>1357</v>
      </c>
      <c r="ER51" s="188">
        <v>3438</v>
      </c>
      <c r="ES51" s="188">
        <v>7807</v>
      </c>
      <c r="ET51" s="188">
        <v>8545</v>
      </c>
      <c r="EU51" s="188">
        <v>4448</v>
      </c>
      <c r="EV51" s="188">
        <v>182</v>
      </c>
      <c r="EW51" s="188">
        <v>-151</v>
      </c>
      <c r="EX51" s="188">
        <v>46</v>
      </c>
      <c r="EZ51" s="188">
        <v>7071</v>
      </c>
      <c r="FA51" s="188">
        <v>0</v>
      </c>
      <c r="FB51" s="188">
        <v>3981</v>
      </c>
      <c r="FC51" s="188">
        <v>2358</v>
      </c>
      <c r="FD51" s="188">
        <v>4524</v>
      </c>
      <c r="FE51" s="188">
        <v>9373</v>
      </c>
      <c r="FF51" s="188">
        <v>5597</v>
      </c>
      <c r="FG51" s="188">
        <v>-462</v>
      </c>
      <c r="FH51" s="188">
        <v>0</v>
      </c>
      <c r="FI51" s="188">
        <v>0</v>
      </c>
      <c r="FK51" s="188">
        <v>7024</v>
      </c>
      <c r="FL51" s="188">
        <v>0</v>
      </c>
      <c r="FM51" s="188">
        <v>7825</v>
      </c>
      <c r="FN51" s="188">
        <v>2833</v>
      </c>
      <c r="FO51" s="188">
        <v>5777</v>
      </c>
      <c r="FP51" s="188">
        <v>6102</v>
      </c>
      <c r="FQ51" s="188">
        <v>3809</v>
      </c>
      <c r="FR51" s="188">
        <v>-718</v>
      </c>
      <c r="FS51" s="188">
        <v>-165</v>
      </c>
      <c r="FT51" s="188">
        <v>72</v>
      </c>
      <c r="FV51" s="188">
        <v>6071</v>
      </c>
      <c r="FW51" s="188">
        <v>0</v>
      </c>
      <c r="FX51" s="188">
        <v>4194</v>
      </c>
      <c r="FY51" s="188">
        <v>3801</v>
      </c>
      <c r="FZ51" s="188">
        <v>2732</v>
      </c>
      <c r="GA51" s="188">
        <v>9576</v>
      </c>
      <c r="GB51" s="188">
        <v>5256</v>
      </c>
      <c r="GC51" s="188">
        <v>-368</v>
      </c>
      <c r="GD51" s="188">
        <v>0</v>
      </c>
      <c r="GE51" s="188">
        <v>0</v>
      </c>
      <c r="GG51" s="188">
        <v>7099</v>
      </c>
      <c r="GH51" s="188">
        <v>0</v>
      </c>
      <c r="GI51" s="188">
        <v>6128</v>
      </c>
      <c r="GJ51" s="188">
        <v>1823</v>
      </c>
      <c r="GK51" s="188">
        <v>2072</v>
      </c>
      <c r="GL51" s="188">
        <v>8689</v>
      </c>
      <c r="GM51" s="188">
        <v>3842</v>
      </c>
      <c r="GN51" s="188">
        <v>2013</v>
      </c>
      <c r="GO51" s="188">
        <v>-151</v>
      </c>
      <c r="GP51" s="188">
        <v>59</v>
      </c>
      <c r="GR51" s="188">
        <v>5898</v>
      </c>
      <c r="GS51" s="188">
        <v>0</v>
      </c>
      <c r="GT51" s="188">
        <v>6789</v>
      </c>
      <c r="GU51" s="188">
        <v>2233</v>
      </c>
      <c r="GV51" s="188">
        <v>4059</v>
      </c>
      <c r="GW51" s="188">
        <v>8314</v>
      </c>
      <c r="GX51" s="188">
        <v>3655</v>
      </c>
      <c r="GY51" s="188">
        <v>247</v>
      </c>
      <c r="GZ51" s="188">
        <v>-80</v>
      </c>
      <c r="HA51" s="188">
        <v>38</v>
      </c>
      <c r="HC51" s="188">
        <v>6038</v>
      </c>
      <c r="HD51" s="188">
        <v>0</v>
      </c>
      <c r="HE51" s="188">
        <v>4846</v>
      </c>
      <c r="HF51" s="188">
        <v>4090</v>
      </c>
      <c r="HG51" s="188">
        <v>8106</v>
      </c>
      <c r="HH51" s="188">
        <v>4780</v>
      </c>
      <c r="HI51" s="188">
        <v>3831</v>
      </c>
      <c r="HJ51" s="188">
        <v>1164</v>
      </c>
      <c r="HK51" s="188">
        <v>-124</v>
      </c>
      <c r="HL51" s="188">
        <v>46</v>
      </c>
      <c r="HN51" s="188">
        <v>6058</v>
      </c>
      <c r="HO51" s="188">
        <v>0</v>
      </c>
      <c r="HP51" s="188">
        <v>3952</v>
      </c>
      <c r="HQ51" s="188">
        <v>1523</v>
      </c>
      <c r="HR51" s="188">
        <v>2697</v>
      </c>
      <c r="HS51" s="188">
        <v>12775</v>
      </c>
      <c r="HT51" s="188">
        <v>5474</v>
      </c>
      <c r="HU51" s="188">
        <v>-929</v>
      </c>
      <c r="HV51" s="188">
        <v>0</v>
      </c>
      <c r="HW51" s="188">
        <v>0</v>
      </c>
      <c r="HY51" s="188">
        <v>6031</v>
      </c>
      <c r="HZ51" s="188">
        <v>0</v>
      </c>
      <c r="IA51" s="188">
        <v>5058</v>
      </c>
      <c r="IB51" s="188">
        <v>3072</v>
      </c>
      <c r="IC51" s="188">
        <v>7424</v>
      </c>
      <c r="ID51" s="188">
        <v>3705</v>
      </c>
      <c r="IE51" s="188">
        <v>3879</v>
      </c>
      <c r="IF51" s="188">
        <v>3427</v>
      </c>
      <c r="IG51" s="188">
        <v>-100</v>
      </c>
      <c r="IH51" s="188">
        <v>30</v>
      </c>
      <c r="IJ51" s="188">
        <v>6095</v>
      </c>
      <c r="IK51" s="188">
        <v>0</v>
      </c>
      <c r="IL51" s="188">
        <v>8357</v>
      </c>
      <c r="IM51" s="188">
        <v>2627</v>
      </c>
      <c r="IN51" s="188">
        <v>3061</v>
      </c>
      <c r="IO51" s="188">
        <v>7829</v>
      </c>
      <c r="IP51" s="188">
        <v>3896</v>
      </c>
      <c r="IQ51" s="188">
        <v>1246</v>
      </c>
      <c r="IR51" s="188">
        <v>-100</v>
      </c>
      <c r="IS51" s="188">
        <v>82</v>
      </c>
      <c r="IU51" s="188">
        <v>6082</v>
      </c>
      <c r="IV51" s="188">
        <v>0</v>
      </c>
      <c r="IW51" s="188">
        <v>4898</v>
      </c>
      <c r="IX51" s="188">
        <v>3560</v>
      </c>
      <c r="IY51" s="188">
        <v>5728</v>
      </c>
      <c r="IZ51" s="188">
        <v>6746</v>
      </c>
      <c r="JA51" s="188">
        <v>5027</v>
      </c>
      <c r="JB51" s="188">
        <v>134</v>
      </c>
      <c r="JC51" s="188">
        <v>-100</v>
      </c>
      <c r="JD51" s="188">
        <v>13</v>
      </c>
      <c r="JF51" s="188">
        <v>6829</v>
      </c>
      <c r="JG51" s="188">
        <v>0</v>
      </c>
      <c r="JH51" s="188">
        <v>8043</v>
      </c>
      <c r="JI51" s="188">
        <v>6125</v>
      </c>
      <c r="JJ51" s="188">
        <v>2200</v>
      </c>
      <c r="JK51" s="188">
        <v>2353</v>
      </c>
      <c r="JL51" s="188">
        <v>3693</v>
      </c>
      <c r="JM51" s="188">
        <v>174</v>
      </c>
      <c r="JN51" s="188">
        <v>-80</v>
      </c>
      <c r="JO51" s="188">
        <v>277</v>
      </c>
      <c r="JQ51" s="188">
        <v>7104</v>
      </c>
      <c r="JR51" s="188">
        <v>0</v>
      </c>
      <c r="JS51" s="188">
        <v>8241</v>
      </c>
      <c r="JT51" s="188">
        <v>1840</v>
      </c>
      <c r="JU51" s="188">
        <v>2463</v>
      </c>
      <c r="JV51" s="188">
        <v>8707</v>
      </c>
      <c r="JW51" s="188">
        <v>3934</v>
      </c>
      <c r="JX51" s="188">
        <v>863</v>
      </c>
      <c r="JY51" s="188">
        <v>-150</v>
      </c>
      <c r="JZ51" s="188">
        <v>69</v>
      </c>
      <c r="KB51" s="188">
        <v>6084</v>
      </c>
      <c r="KC51" s="188">
        <v>0</v>
      </c>
      <c r="KD51" s="188">
        <v>3260</v>
      </c>
      <c r="KE51" s="188">
        <v>2543</v>
      </c>
      <c r="KF51" s="188">
        <v>5000</v>
      </c>
      <c r="KG51" s="188">
        <v>9970</v>
      </c>
      <c r="KH51" s="188">
        <v>5052</v>
      </c>
      <c r="KI51" s="188">
        <v>280</v>
      </c>
      <c r="KJ51" s="188">
        <v>-151</v>
      </c>
      <c r="KK51" s="188">
        <v>23</v>
      </c>
      <c r="KM51" s="188">
        <v>6068</v>
      </c>
      <c r="KN51" s="188">
        <v>0</v>
      </c>
      <c r="KO51" s="188">
        <v>3487</v>
      </c>
      <c r="KP51" s="188">
        <v>5154</v>
      </c>
      <c r="KQ51" s="188">
        <v>5262</v>
      </c>
      <c r="KR51" s="188">
        <v>7251</v>
      </c>
      <c r="KS51" s="188">
        <v>5464</v>
      </c>
      <c r="KT51" s="188">
        <v>-730</v>
      </c>
      <c r="KU51" s="188">
        <v>0</v>
      </c>
      <c r="KV51" s="188">
        <v>0</v>
      </c>
      <c r="KX51" s="188">
        <v>7053</v>
      </c>
      <c r="KY51" s="188">
        <v>0</v>
      </c>
      <c r="KZ51" s="188">
        <v>7655</v>
      </c>
      <c r="LA51" s="188">
        <v>3843</v>
      </c>
      <c r="LB51" s="188">
        <v>4400</v>
      </c>
      <c r="LC51" s="188">
        <v>4867</v>
      </c>
      <c r="LD51" s="188">
        <v>5444</v>
      </c>
      <c r="LE51" s="188">
        <v>-818</v>
      </c>
      <c r="LF51" s="188">
        <v>0</v>
      </c>
      <c r="LG51" s="188">
        <v>0</v>
      </c>
      <c r="LI51" s="188">
        <v>5055</v>
      </c>
      <c r="LJ51" s="188">
        <v>0</v>
      </c>
      <c r="LK51" s="188">
        <v>5361</v>
      </c>
      <c r="LL51" s="188">
        <v>2600</v>
      </c>
      <c r="LM51" s="188">
        <v>3595</v>
      </c>
      <c r="LN51" s="188">
        <v>10581</v>
      </c>
      <c r="LO51" s="188">
        <v>4614</v>
      </c>
      <c r="LP51" s="188">
        <v>621</v>
      </c>
      <c r="LQ51" s="188">
        <v>-100</v>
      </c>
      <c r="LR51" s="188">
        <v>33</v>
      </c>
      <c r="LT51" s="188">
        <v>6084</v>
      </c>
      <c r="LU51" s="188">
        <v>0</v>
      </c>
      <c r="LV51" s="188">
        <v>1814</v>
      </c>
      <c r="LW51" s="188">
        <v>3632</v>
      </c>
      <c r="LX51" s="188">
        <v>7620</v>
      </c>
      <c r="LY51" s="188">
        <v>7350</v>
      </c>
      <c r="LZ51" s="188">
        <v>4846</v>
      </c>
      <c r="MA51" s="188">
        <v>566</v>
      </c>
      <c r="MB51" s="188">
        <v>-100</v>
      </c>
      <c r="MC51" s="188">
        <v>20</v>
      </c>
    </row>
    <row r="52" spans="2:341">
      <c r="B52" s="208">
        <f t="shared" si="10"/>
        <v>6329.5333333333338</v>
      </c>
      <c r="C52" s="208">
        <f t="shared" si="11"/>
        <v>0</v>
      </c>
      <c r="D52" s="208">
        <f t="shared" si="12"/>
        <v>6209.3</v>
      </c>
      <c r="E52" s="208">
        <f t="shared" si="13"/>
        <v>3660.1</v>
      </c>
      <c r="F52" s="208">
        <f t="shared" si="14"/>
        <v>4807.5666666666666</v>
      </c>
      <c r="G52" s="208">
        <f t="shared" si="15"/>
        <v>6712.8</v>
      </c>
      <c r="H52" s="208">
        <f t="shared" si="16"/>
        <v>4353.7</v>
      </c>
      <c r="I52" s="208">
        <f t="shared" si="17"/>
        <v>418.66666666666669</v>
      </c>
      <c r="J52" s="208">
        <f t="shared" si="18"/>
        <v>-89.2</v>
      </c>
      <c r="K52" s="208">
        <f t="shared" si="19"/>
        <v>70.8</v>
      </c>
      <c r="M52" s="188">
        <v>5998</v>
      </c>
      <c r="N52" s="188">
        <v>0</v>
      </c>
      <c r="O52" s="188">
        <v>8824</v>
      </c>
      <c r="P52" s="188">
        <v>3044</v>
      </c>
      <c r="Q52" s="188">
        <v>3429</v>
      </c>
      <c r="R52" s="188">
        <v>3804</v>
      </c>
      <c r="S52" s="188">
        <v>3509</v>
      </c>
      <c r="T52" s="188">
        <v>-504</v>
      </c>
      <c r="U52" s="188">
        <v>-100</v>
      </c>
      <c r="V52" s="188">
        <v>999</v>
      </c>
      <c r="X52" s="188">
        <v>5053</v>
      </c>
      <c r="Y52" s="188">
        <v>0</v>
      </c>
      <c r="Z52" s="188">
        <v>6558</v>
      </c>
      <c r="AA52" s="188">
        <v>4002</v>
      </c>
      <c r="AB52" s="188">
        <v>3916</v>
      </c>
      <c r="AC52" s="188">
        <v>8772</v>
      </c>
      <c r="AD52" s="188">
        <v>4508</v>
      </c>
      <c r="AE52" s="188">
        <v>-373</v>
      </c>
      <c r="AF52" s="188">
        <v>-100</v>
      </c>
      <c r="AG52" s="188">
        <v>27</v>
      </c>
      <c r="AI52" s="188">
        <v>6547</v>
      </c>
      <c r="AJ52" s="188">
        <v>0</v>
      </c>
      <c r="AK52" s="188">
        <v>1600</v>
      </c>
      <c r="AL52" s="188">
        <v>1751</v>
      </c>
      <c r="AM52" s="188">
        <v>7019</v>
      </c>
      <c r="AN52" s="188">
        <v>10207</v>
      </c>
      <c r="AO52" s="188">
        <v>4914</v>
      </c>
      <c r="AP52" s="188">
        <v>264</v>
      </c>
      <c r="AQ52" s="188">
        <v>-100</v>
      </c>
      <c r="AR52" s="188">
        <v>30</v>
      </c>
      <c r="AT52" s="188">
        <v>4065</v>
      </c>
      <c r="AU52" s="188">
        <v>0</v>
      </c>
      <c r="AV52" s="188">
        <v>8602</v>
      </c>
      <c r="AW52" s="188">
        <v>6493</v>
      </c>
      <c r="AX52" s="188">
        <v>4873</v>
      </c>
      <c r="AY52" s="188">
        <v>5641</v>
      </c>
      <c r="AZ52" s="188">
        <v>4640</v>
      </c>
      <c r="BA52" s="188">
        <v>-1257</v>
      </c>
      <c r="BB52" s="188">
        <v>-97</v>
      </c>
      <c r="BC52" s="188">
        <v>18</v>
      </c>
      <c r="BE52" s="188">
        <v>7094</v>
      </c>
      <c r="BF52" s="188">
        <v>0</v>
      </c>
      <c r="BG52" s="188">
        <v>8859</v>
      </c>
      <c r="BH52" s="188">
        <v>5136</v>
      </c>
      <c r="BI52" s="188">
        <v>5154</v>
      </c>
      <c r="BJ52" s="188">
        <v>1900</v>
      </c>
      <c r="BK52" s="188">
        <v>3774</v>
      </c>
      <c r="BL52" s="188">
        <v>1425</v>
      </c>
      <c r="BM52" s="188">
        <v>-141</v>
      </c>
      <c r="BN52" s="188">
        <v>37</v>
      </c>
      <c r="BP52" s="188">
        <v>6072</v>
      </c>
      <c r="BQ52" s="188">
        <v>0</v>
      </c>
      <c r="BR52" s="188">
        <v>7133</v>
      </c>
      <c r="BS52" s="188">
        <v>6079</v>
      </c>
      <c r="BT52" s="188">
        <v>3841</v>
      </c>
      <c r="BU52" s="188">
        <v>3103</v>
      </c>
      <c r="BV52" s="188">
        <v>5150</v>
      </c>
      <c r="BW52" s="188">
        <v>691</v>
      </c>
      <c r="BX52" s="188">
        <v>0</v>
      </c>
      <c r="BY52" s="188">
        <v>0</v>
      </c>
      <c r="CA52" s="188">
        <v>7102</v>
      </c>
      <c r="CB52" s="188">
        <v>0</v>
      </c>
      <c r="CC52" s="188">
        <v>8858</v>
      </c>
      <c r="CD52" s="188">
        <v>4015</v>
      </c>
      <c r="CE52" s="188">
        <v>3559</v>
      </c>
      <c r="CF52" s="188">
        <v>3717</v>
      </c>
      <c r="CG52" s="188">
        <v>3868</v>
      </c>
      <c r="CH52" s="188">
        <v>1908</v>
      </c>
      <c r="CI52" s="188">
        <v>-130</v>
      </c>
      <c r="CJ52" s="188">
        <v>33</v>
      </c>
      <c r="CL52" s="188">
        <v>7102</v>
      </c>
      <c r="CM52" s="188">
        <v>0</v>
      </c>
      <c r="CN52" s="188">
        <v>8858</v>
      </c>
      <c r="CO52" s="188">
        <v>4015</v>
      </c>
      <c r="CP52" s="188">
        <v>3559</v>
      </c>
      <c r="CQ52" s="188">
        <v>3717</v>
      </c>
      <c r="CR52" s="188">
        <v>3868</v>
      </c>
      <c r="CS52" s="188">
        <v>1908</v>
      </c>
      <c r="CT52" s="188">
        <v>-130</v>
      </c>
      <c r="CU52" s="188">
        <v>33</v>
      </c>
      <c r="CV52" s="190"/>
      <c r="CW52" s="188">
        <v>6063</v>
      </c>
      <c r="CX52" s="188">
        <v>0</v>
      </c>
      <c r="CY52" s="188">
        <v>6989</v>
      </c>
      <c r="CZ52" s="188">
        <v>3559</v>
      </c>
      <c r="DA52" s="188">
        <v>2923</v>
      </c>
      <c r="DB52" s="188">
        <v>8797</v>
      </c>
      <c r="DC52" s="188">
        <v>5253</v>
      </c>
      <c r="DD52" s="188">
        <v>-716</v>
      </c>
      <c r="DE52" s="188">
        <v>0</v>
      </c>
      <c r="DF52" s="188">
        <v>0</v>
      </c>
      <c r="DH52" s="188">
        <v>7006</v>
      </c>
      <c r="DI52" s="188">
        <v>0</v>
      </c>
      <c r="DJ52" s="188">
        <v>9000</v>
      </c>
      <c r="DK52" s="188">
        <v>3753</v>
      </c>
      <c r="DL52" s="188">
        <v>5306</v>
      </c>
      <c r="DM52" s="188">
        <v>4430</v>
      </c>
      <c r="DN52" s="188">
        <v>3892</v>
      </c>
      <c r="DO52" s="188">
        <v>1509</v>
      </c>
      <c r="DP52" s="188">
        <v>-133</v>
      </c>
      <c r="DQ52" s="188">
        <v>43</v>
      </c>
      <c r="DS52" s="188">
        <v>7004</v>
      </c>
      <c r="DT52" s="188">
        <v>0</v>
      </c>
      <c r="DU52" s="188">
        <v>7111</v>
      </c>
      <c r="DV52" s="188">
        <v>2570</v>
      </c>
      <c r="DW52" s="188">
        <v>3347</v>
      </c>
      <c r="DX52" s="188">
        <v>3710</v>
      </c>
      <c r="DY52" s="188">
        <v>4923</v>
      </c>
      <c r="DZ52" s="188">
        <v>46</v>
      </c>
      <c r="EA52" s="188">
        <v>-69</v>
      </c>
      <c r="EB52" s="188">
        <v>0</v>
      </c>
      <c r="ED52" s="188">
        <v>5920</v>
      </c>
      <c r="EE52" s="188">
        <v>0</v>
      </c>
      <c r="EF52" s="188">
        <v>6630</v>
      </c>
      <c r="EG52" s="188">
        <v>4410</v>
      </c>
      <c r="EH52" s="188">
        <v>5300</v>
      </c>
      <c r="EI52" s="188">
        <v>6429</v>
      </c>
      <c r="EJ52" s="188">
        <v>3662</v>
      </c>
      <c r="EK52" s="188">
        <v>335</v>
      </c>
      <c r="EL52" s="188">
        <v>-126</v>
      </c>
      <c r="EM52" s="188">
        <v>25</v>
      </c>
      <c r="EO52" s="188">
        <v>7102</v>
      </c>
      <c r="EP52" s="188">
        <v>0</v>
      </c>
      <c r="EQ52" s="188">
        <v>1379</v>
      </c>
      <c r="ER52" s="188">
        <v>3802</v>
      </c>
      <c r="ES52" s="188">
        <v>7969</v>
      </c>
      <c r="ET52" s="188">
        <v>8594</v>
      </c>
      <c r="EU52" s="188">
        <v>4448</v>
      </c>
      <c r="EV52" s="188">
        <v>310</v>
      </c>
      <c r="EW52" s="188">
        <v>-150</v>
      </c>
      <c r="EX52" s="188">
        <v>47</v>
      </c>
      <c r="EZ52" s="188">
        <v>7064</v>
      </c>
      <c r="FA52" s="188">
        <v>0</v>
      </c>
      <c r="FB52" s="188">
        <v>4071</v>
      </c>
      <c r="FC52" s="188">
        <v>2499</v>
      </c>
      <c r="FD52" s="188">
        <v>5021</v>
      </c>
      <c r="FE52" s="188">
        <v>9312</v>
      </c>
      <c r="FF52" s="188">
        <v>5596</v>
      </c>
      <c r="FG52" s="188">
        <v>-460</v>
      </c>
      <c r="FH52" s="188">
        <v>0</v>
      </c>
      <c r="FI52" s="188">
        <v>0</v>
      </c>
      <c r="FK52" s="188">
        <v>7034</v>
      </c>
      <c r="FL52" s="188">
        <v>0</v>
      </c>
      <c r="FM52" s="188">
        <v>7979</v>
      </c>
      <c r="FN52" s="188">
        <v>2938</v>
      </c>
      <c r="FO52" s="188">
        <v>6366</v>
      </c>
      <c r="FP52" s="188">
        <v>6161</v>
      </c>
      <c r="FQ52" s="188">
        <v>3809</v>
      </c>
      <c r="FR52" s="188">
        <v>-675</v>
      </c>
      <c r="FS52" s="188">
        <v>-165</v>
      </c>
      <c r="FT52" s="188">
        <v>72</v>
      </c>
      <c r="FV52" s="188">
        <v>6070</v>
      </c>
      <c r="FW52" s="188">
        <v>0</v>
      </c>
      <c r="FX52" s="188">
        <v>4287</v>
      </c>
      <c r="FY52" s="188">
        <v>4075</v>
      </c>
      <c r="FZ52" s="188">
        <v>3136</v>
      </c>
      <c r="GA52" s="188">
        <v>9576</v>
      </c>
      <c r="GB52" s="188">
        <v>5257</v>
      </c>
      <c r="GC52" s="188">
        <v>-282</v>
      </c>
      <c r="GD52" s="188">
        <v>0</v>
      </c>
      <c r="GE52" s="188">
        <v>0</v>
      </c>
      <c r="GG52" s="188">
        <v>7095</v>
      </c>
      <c r="GH52" s="188">
        <v>0</v>
      </c>
      <c r="GI52" s="188">
        <v>6356</v>
      </c>
      <c r="GJ52" s="188">
        <v>1891</v>
      </c>
      <c r="GK52" s="188">
        <v>2526</v>
      </c>
      <c r="GL52" s="188">
        <v>8744</v>
      </c>
      <c r="GM52" s="188">
        <v>3842</v>
      </c>
      <c r="GN52" s="188">
        <v>1897</v>
      </c>
      <c r="GO52" s="188">
        <v>-150</v>
      </c>
      <c r="GP52" s="188">
        <v>59</v>
      </c>
      <c r="GR52" s="188">
        <v>5904</v>
      </c>
      <c r="GS52" s="188">
        <v>0</v>
      </c>
      <c r="GT52" s="188">
        <v>6875</v>
      </c>
      <c r="GU52" s="188">
        <v>2574</v>
      </c>
      <c r="GV52" s="188">
        <v>4294</v>
      </c>
      <c r="GW52" s="188">
        <v>8312</v>
      </c>
      <c r="GX52" s="188">
        <v>3655</v>
      </c>
      <c r="GY52" s="188">
        <v>177</v>
      </c>
      <c r="GZ52" s="188">
        <v>-80</v>
      </c>
      <c r="HA52" s="188">
        <v>39</v>
      </c>
      <c r="HC52" s="188">
        <v>6039</v>
      </c>
      <c r="HD52" s="188">
        <v>0</v>
      </c>
      <c r="HE52" s="188">
        <v>4950</v>
      </c>
      <c r="HF52" s="188">
        <v>4244</v>
      </c>
      <c r="HG52" s="188">
        <v>8619</v>
      </c>
      <c r="HH52" s="188">
        <v>4834</v>
      </c>
      <c r="HI52" s="188">
        <v>3831</v>
      </c>
      <c r="HJ52" s="188">
        <v>1205</v>
      </c>
      <c r="HK52" s="188">
        <v>-123</v>
      </c>
      <c r="HL52" s="188">
        <v>46</v>
      </c>
      <c r="HN52" s="188">
        <v>6055</v>
      </c>
      <c r="HO52" s="188">
        <v>0</v>
      </c>
      <c r="HP52" s="188">
        <v>3865</v>
      </c>
      <c r="HQ52" s="188">
        <v>1734</v>
      </c>
      <c r="HR52" s="188">
        <v>3363</v>
      </c>
      <c r="HS52" s="188">
        <v>12773</v>
      </c>
      <c r="HT52" s="188">
        <v>5474</v>
      </c>
      <c r="HU52" s="188">
        <v>-799</v>
      </c>
      <c r="HV52" s="188">
        <v>0</v>
      </c>
      <c r="HW52" s="188">
        <v>0</v>
      </c>
      <c r="HY52" s="188">
        <v>6032</v>
      </c>
      <c r="HZ52" s="188">
        <v>0</v>
      </c>
      <c r="IA52" s="188">
        <v>5296</v>
      </c>
      <c r="IB52" s="188">
        <v>3148</v>
      </c>
      <c r="IC52" s="188">
        <v>7791</v>
      </c>
      <c r="ID52" s="188">
        <v>3662</v>
      </c>
      <c r="IE52" s="188">
        <v>3879</v>
      </c>
      <c r="IF52" s="188">
        <v>3458</v>
      </c>
      <c r="IG52" s="188">
        <v>-100</v>
      </c>
      <c r="IH52" s="188">
        <v>30</v>
      </c>
      <c r="IJ52" s="188">
        <v>6095</v>
      </c>
      <c r="IK52" s="188">
        <v>0</v>
      </c>
      <c r="IL52" s="188">
        <v>8411</v>
      </c>
      <c r="IM52" s="188">
        <v>3206</v>
      </c>
      <c r="IN52" s="188">
        <v>3238</v>
      </c>
      <c r="IO52" s="188">
        <v>7856</v>
      </c>
      <c r="IP52" s="188">
        <v>3896</v>
      </c>
      <c r="IQ52" s="188">
        <v>1216</v>
      </c>
      <c r="IR52" s="188">
        <v>-100</v>
      </c>
      <c r="IS52" s="188">
        <v>81</v>
      </c>
      <c r="IU52" s="188">
        <v>6082</v>
      </c>
      <c r="IV52" s="188">
        <v>0</v>
      </c>
      <c r="IW52" s="188">
        <v>4986</v>
      </c>
      <c r="IX52" s="188">
        <v>3744</v>
      </c>
      <c r="IY52" s="188">
        <v>6183</v>
      </c>
      <c r="IZ52" s="188">
        <v>6634</v>
      </c>
      <c r="JA52" s="188">
        <v>5027</v>
      </c>
      <c r="JB52" s="188">
        <v>289</v>
      </c>
      <c r="JC52" s="188">
        <v>-100</v>
      </c>
      <c r="JD52" s="188">
        <v>13</v>
      </c>
      <c r="JF52" s="188">
        <v>6835</v>
      </c>
      <c r="JG52" s="188">
        <v>0</v>
      </c>
      <c r="JH52" s="188">
        <v>8064</v>
      </c>
      <c r="JI52" s="188">
        <v>6233</v>
      </c>
      <c r="JJ52" s="188">
        <v>2413</v>
      </c>
      <c r="JK52" s="188">
        <v>2249</v>
      </c>
      <c r="JL52" s="188">
        <v>582</v>
      </c>
      <c r="JM52" s="188">
        <v>309</v>
      </c>
      <c r="JN52" s="188">
        <v>-80</v>
      </c>
      <c r="JO52" s="188">
        <v>347</v>
      </c>
      <c r="JQ52" s="188">
        <v>7098</v>
      </c>
      <c r="JR52" s="188">
        <v>0</v>
      </c>
      <c r="JS52" s="188">
        <v>8566</v>
      </c>
      <c r="JT52" s="188">
        <v>2091</v>
      </c>
      <c r="JU52" s="188">
        <v>2646</v>
      </c>
      <c r="JV52" s="188">
        <v>8700</v>
      </c>
      <c r="JW52" s="188">
        <v>3934</v>
      </c>
      <c r="JX52" s="188">
        <v>797</v>
      </c>
      <c r="JY52" s="188">
        <v>-151</v>
      </c>
      <c r="JZ52" s="188">
        <v>69</v>
      </c>
      <c r="KB52" s="188">
        <v>6081</v>
      </c>
      <c r="KC52" s="188">
        <v>0</v>
      </c>
      <c r="KD52" s="188">
        <v>3407</v>
      </c>
      <c r="KE52" s="188">
        <v>2686</v>
      </c>
      <c r="KF52" s="188">
        <v>5527</v>
      </c>
      <c r="KG52" s="188">
        <v>10004</v>
      </c>
      <c r="KH52" s="188">
        <v>5052</v>
      </c>
      <c r="KI52" s="188">
        <v>55</v>
      </c>
      <c r="KJ52" s="188">
        <v>-151</v>
      </c>
      <c r="KK52" s="188">
        <v>24</v>
      </c>
      <c r="KM52" s="188">
        <v>6071</v>
      </c>
      <c r="KN52" s="188">
        <v>0</v>
      </c>
      <c r="KO52" s="188">
        <v>3590</v>
      </c>
      <c r="KP52" s="188">
        <v>5515</v>
      </c>
      <c r="KQ52" s="188">
        <v>5883</v>
      </c>
      <c r="KR52" s="188">
        <v>7170</v>
      </c>
      <c r="KS52" s="188">
        <v>5464</v>
      </c>
      <c r="KT52" s="188">
        <v>-759</v>
      </c>
      <c r="KU52" s="188">
        <v>0</v>
      </c>
      <c r="KV52" s="188">
        <v>0</v>
      </c>
      <c r="KX52" s="188">
        <v>7061</v>
      </c>
      <c r="KY52" s="188">
        <v>0</v>
      </c>
      <c r="KZ52" s="188">
        <v>7698</v>
      </c>
      <c r="LA52" s="188">
        <v>3996</v>
      </c>
      <c r="LB52" s="188">
        <v>4552</v>
      </c>
      <c r="LC52" s="188">
        <v>4816</v>
      </c>
      <c r="LD52" s="188">
        <v>5444</v>
      </c>
      <c r="LE52" s="188">
        <v>-492</v>
      </c>
      <c r="LF52" s="188">
        <v>0</v>
      </c>
      <c r="LG52" s="188">
        <v>0</v>
      </c>
      <c r="LI52" s="188">
        <v>5059</v>
      </c>
      <c r="LJ52" s="188">
        <v>0</v>
      </c>
      <c r="LK52" s="188">
        <v>5605</v>
      </c>
      <c r="LL52" s="188">
        <v>2988</v>
      </c>
      <c r="LM52" s="188">
        <v>4208</v>
      </c>
      <c r="LN52" s="188">
        <v>10488</v>
      </c>
      <c r="LO52" s="188">
        <v>4614</v>
      </c>
      <c r="LP52" s="188">
        <v>417</v>
      </c>
      <c r="LQ52" s="188">
        <v>-100</v>
      </c>
      <c r="LR52" s="188">
        <v>33</v>
      </c>
      <c r="LT52" s="188">
        <v>6083</v>
      </c>
      <c r="LU52" s="188">
        <v>0</v>
      </c>
      <c r="LV52" s="188">
        <v>1872</v>
      </c>
      <c r="LW52" s="188">
        <v>3612</v>
      </c>
      <c r="LX52" s="188">
        <v>8266</v>
      </c>
      <c r="LY52" s="188">
        <v>7272</v>
      </c>
      <c r="LZ52" s="188">
        <v>4846</v>
      </c>
      <c r="MA52" s="188">
        <v>661</v>
      </c>
      <c r="MB52" s="188">
        <v>-100</v>
      </c>
      <c r="MC52" s="188">
        <v>19</v>
      </c>
    </row>
    <row r="53" spans="2:341">
      <c r="B53" s="208">
        <f t="shared" si="10"/>
        <v>6329.5666666666666</v>
      </c>
      <c r="C53" s="208">
        <f t="shared" si="11"/>
        <v>0</v>
      </c>
      <c r="D53" s="208">
        <f t="shared" si="12"/>
        <v>6267.333333333333</v>
      </c>
      <c r="E53" s="208">
        <f t="shared" si="13"/>
        <v>3813.3666666666668</v>
      </c>
      <c r="F53" s="208">
        <f t="shared" si="14"/>
        <v>5053.1333333333332</v>
      </c>
      <c r="G53" s="208">
        <f t="shared" si="15"/>
        <v>6676.833333333333</v>
      </c>
      <c r="H53" s="208">
        <f t="shared" si="16"/>
        <v>4459.4666666666662</v>
      </c>
      <c r="I53" s="208">
        <f t="shared" si="17"/>
        <v>392.53333333333336</v>
      </c>
      <c r="J53" s="208">
        <f t="shared" si="18"/>
        <v>-90</v>
      </c>
      <c r="K53" s="208">
        <f t="shared" si="19"/>
        <v>75.266666666666666</v>
      </c>
      <c r="M53" s="188">
        <v>5996</v>
      </c>
      <c r="N53" s="188">
        <v>0</v>
      </c>
      <c r="O53" s="188">
        <v>8825</v>
      </c>
      <c r="P53" s="188">
        <v>3208</v>
      </c>
      <c r="Q53" s="188">
        <v>3546</v>
      </c>
      <c r="R53" s="188">
        <v>3743</v>
      </c>
      <c r="S53" s="188">
        <v>3509</v>
      </c>
      <c r="T53" s="188">
        <v>-479</v>
      </c>
      <c r="U53" s="188">
        <v>-100</v>
      </c>
      <c r="V53" s="188">
        <v>1042</v>
      </c>
      <c r="X53" s="188">
        <v>5056</v>
      </c>
      <c r="Y53" s="188">
        <v>0</v>
      </c>
      <c r="Z53" s="188">
        <v>6703</v>
      </c>
      <c r="AA53" s="188">
        <v>4206</v>
      </c>
      <c r="AB53" s="188">
        <v>4113</v>
      </c>
      <c r="AC53" s="188">
        <v>8739</v>
      </c>
      <c r="AD53" s="188">
        <v>4508</v>
      </c>
      <c r="AE53" s="188">
        <v>-174</v>
      </c>
      <c r="AF53" s="188">
        <v>-100</v>
      </c>
      <c r="AG53" s="188">
        <v>30</v>
      </c>
      <c r="AI53" s="188">
        <v>6558</v>
      </c>
      <c r="AJ53" s="188">
        <v>0</v>
      </c>
      <c r="AK53" s="188">
        <v>1621</v>
      </c>
      <c r="AL53" s="188">
        <v>1824</v>
      </c>
      <c r="AM53" s="188">
        <v>7096</v>
      </c>
      <c r="AN53" s="188">
        <v>10298</v>
      </c>
      <c r="AO53" s="188">
        <v>4914</v>
      </c>
      <c r="AP53" s="188">
        <v>568</v>
      </c>
      <c r="AQ53" s="188">
        <v>-100</v>
      </c>
      <c r="AR53" s="188">
        <v>35</v>
      </c>
      <c r="AT53" s="188">
        <v>4065</v>
      </c>
      <c r="AU53" s="188">
        <v>0</v>
      </c>
      <c r="AV53" s="188">
        <v>8570</v>
      </c>
      <c r="AW53" s="188">
        <v>6512</v>
      </c>
      <c r="AX53" s="188">
        <v>4770</v>
      </c>
      <c r="AY53" s="188">
        <v>5590</v>
      </c>
      <c r="AZ53" s="188">
        <v>4640</v>
      </c>
      <c r="BA53" s="188">
        <v>-1207</v>
      </c>
      <c r="BB53" s="188">
        <v>-100</v>
      </c>
      <c r="BC53" s="188">
        <v>18</v>
      </c>
      <c r="BE53" s="188">
        <v>7092</v>
      </c>
      <c r="BF53" s="188">
        <v>0</v>
      </c>
      <c r="BG53" s="188">
        <v>8871</v>
      </c>
      <c r="BH53" s="188">
        <v>5332</v>
      </c>
      <c r="BI53" s="188">
        <v>5819</v>
      </c>
      <c r="BJ53" s="188">
        <v>1972</v>
      </c>
      <c r="BK53" s="188">
        <v>3774</v>
      </c>
      <c r="BL53" s="188">
        <v>1007</v>
      </c>
      <c r="BM53" s="188">
        <v>-149</v>
      </c>
      <c r="BN53" s="188">
        <v>37</v>
      </c>
      <c r="BP53" s="188">
        <v>6069</v>
      </c>
      <c r="BQ53" s="188">
        <v>0</v>
      </c>
      <c r="BR53" s="188">
        <v>7195</v>
      </c>
      <c r="BS53" s="188">
        <v>6147</v>
      </c>
      <c r="BT53" s="188">
        <v>4486</v>
      </c>
      <c r="BU53" s="188">
        <v>3104</v>
      </c>
      <c r="BV53" s="188">
        <v>5152</v>
      </c>
      <c r="BW53" s="188">
        <v>555</v>
      </c>
      <c r="BX53" s="188">
        <v>0</v>
      </c>
      <c r="BY53" s="188">
        <v>0</v>
      </c>
      <c r="CA53" s="188">
        <v>7103</v>
      </c>
      <c r="CB53" s="188">
        <v>0</v>
      </c>
      <c r="CC53" s="188">
        <v>8929</v>
      </c>
      <c r="CD53" s="188">
        <v>4152</v>
      </c>
      <c r="CE53" s="188">
        <v>4118</v>
      </c>
      <c r="CF53" s="188">
        <v>3604</v>
      </c>
      <c r="CG53" s="188">
        <v>3868</v>
      </c>
      <c r="CH53" s="188">
        <v>1912</v>
      </c>
      <c r="CI53" s="188">
        <v>-132</v>
      </c>
      <c r="CJ53" s="188">
        <v>33</v>
      </c>
      <c r="CL53" s="188">
        <v>7103</v>
      </c>
      <c r="CM53" s="188">
        <v>0</v>
      </c>
      <c r="CN53" s="188">
        <v>8929</v>
      </c>
      <c r="CO53" s="188">
        <v>4152</v>
      </c>
      <c r="CP53" s="188">
        <v>4118</v>
      </c>
      <c r="CQ53" s="188">
        <v>3604</v>
      </c>
      <c r="CR53" s="188">
        <v>3868</v>
      </c>
      <c r="CS53" s="188">
        <v>1912</v>
      </c>
      <c r="CT53" s="188">
        <v>-132</v>
      </c>
      <c r="CU53" s="188">
        <v>33</v>
      </c>
      <c r="CV53" s="190"/>
      <c r="CW53" s="188">
        <v>6064</v>
      </c>
      <c r="CX53" s="188">
        <v>0</v>
      </c>
      <c r="CY53" s="188">
        <v>7061</v>
      </c>
      <c r="CZ53" s="188">
        <v>3657</v>
      </c>
      <c r="DA53" s="188">
        <v>3308</v>
      </c>
      <c r="DB53" s="188">
        <v>8667</v>
      </c>
      <c r="DC53" s="188">
        <v>5253</v>
      </c>
      <c r="DD53" s="188">
        <v>-751</v>
      </c>
      <c r="DE53" s="188">
        <v>0</v>
      </c>
      <c r="DF53" s="188">
        <v>0</v>
      </c>
      <c r="DH53" s="188">
        <v>7010</v>
      </c>
      <c r="DI53" s="188">
        <v>0</v>
      </c>
      <c r="DJ53" s="188">
        <v>9028</v>
      </c>
      <c r="DK53" s="188">
        <v>3872</v>
      </c>
      <c r="DL53" s="188">
        <v>5710</v>
      </c>
      <c r="DM53" s="188">
        <v>4415</v>
      </c>
      <c r="DN53" s="188">
        <v>3892</v>
      </c>
      <c r="DO53" s="188">
        <v>1416</v>
      </c>
      <c r="DP53" s="188">
        <v>-134</v>
      </c>
      <c r="DQ53" s="188">
        <v>43</v>
      </c>
      <c r="DS53" s="188">
        <v>6998</v>
      </c>
      <c r="DT53" s="188">
        <v>0</v>
      </c>
      <c r="DU53" s="188">
        <v>7125</v>
      </c>
      <c r="DV53" s="188">
        <v>2659</v>
      </c>
      <c r="DW53" s="188">
        <v>3500</v>
      </c>
      <c r="DX53" s="188">
        <v>3672</v>
      </c>
      <c r="DY53" s="188">
        <v>4981</v>
      </c>
      <c r="DZ53" s="188">
        <v>-11</v>
      </c>
      <c r="EA53" s="188">
        <v>-69</v>
      </c>
      <c r="EB53" s="188">
        <v>0</v>
      </c>
      <c r="ED53" s="188">
        <v>5923</v>
      </c>
      <c r="EE53" s="188">
        <v>0</v>
      </c>
      <c r="EF53" s="188">
        <v>6668</v>
      </c>
      <c r="EG53" s="188">
        <v>4598</v>
      </c>
      <c r="EH53" s="188">
        <v>5430</v>
      </c>
      <c r="EI53" s="188">
        <v>6384</v>
      </c>
      <c r="EJ53" s="188">
        <v>3662</v>
      </c>
      <c r="EK53" s="188">
        <v>190</v>
      </c>
      <c r="EL53" s="188">
        <v>-133</v>
      </c>
      <c r="EM53" s="188">
        <v>25</v>
      </c>
      <c r="EO53" s="188">
        <v>7103</v>
      </c>
      <c r="EP53" s="188">
        <v>0</v>
      </c>
      <c r="EQ53" s="188">
        <v>1320</v>
      </c>
      <c r="ER53" s="188">
        <v>3782</v>
      </c>
      <c r="ES53" s="188">
        <v>8441</v>
      </c>
      <c r="ET53" s="188">
        <v>8659</v>
      </c>
      <c r="EU53" s="188">
        <v>4448</v>
      </c>
      <c r="EV53" s="188">
        <v>-31</v>
      </c>
      <c r="EW53" s="188">
        <v>-151</v>
      </c>
      <c r="EX53" s="188">
        <v>47</v>
      </c>
      <c r="EZ53" s="188">
        <v>7063</v>
      </c>
      <c r="FA53" s="188">
        <v>0</v>
      </c>
      <c r="FB53" s="188">
        <v>4121</v>
      </c>
      <c r="FC53" s="188">
        <v>2692</v>
      </c>
      <c r="FD53" s="188">
        <v>5170</v>
      </c>
      <c r="FE53" s="188">
        <v>9333</v>
      </c>
      <c r="FF53" s="188">
        <v>5596</v>
      </c>
      <c r="FG53" s="188">
        <v>-375</v>
      </c>
      <c r="FH53" s="188">
        <v>0</v>
      </c>
      <c r="FI53" s="188">
        <v>0</v>
      </c>
      <c r="FK53" s="188">
        <v>7034</v>
      </c>
      <c r="FL53" s="188">
        <v>0</v>
      </c>
      <c r="FM53" s="188">
        <v>8195</v>
      </c>
      <c r="FN53" s="188">
        <v>3078</v>
      </c>
      <c r="FO53" s="188">
        <v>6526</v>
      </c>
      <c r="FP53" s="188">
        <v>6181</v>
      </c>
      <c r="FQ53" s="188">
        <v>3809</v>
      </c>
      <c r="FR53" s="188">
        <v>-763</v>
      </c>
      <c r="FS53" s="188">
        <v>-165</v>
      </c>
      <c r="FT53" s="188">
        <v>72</v>
      </c>
      <c r="FV53" s="188">
        <v>6069</v>
      </c>
      <c r="FW53" s="188">
        <v>0</v>
      </c>
      <c r="FX53" s="188">
        <v>4354</v>
      </c>
      <c r="FY53" s="188">
        <v>4265</v>
      </c>
      <c r="FZ53" s="188">
        <v>3589</v>
      </c>
      <c r="GA53" s="188">
        <v>9454</v>
      </c>
      <c r="GB53" s="188">
        <v>5258</v>
      </c>
      <c r="GC53" s="188">
        <v>-229</v>
      </c>
      <c r="GD53" s="188">
        <v>0</v>
      </c>
      <c r="GE53" s="188">
        <v>0</v>
      </c>
      <c r="GG53" s="188">
        <v>7096</v>
      </c>
      <c r="GH53" s="188">
        <v>0</v>
      </c>
      <c r="GI53" s="188">
        <v>6571</v>
      </c>
      <c r="GJ53" s="188">
        <v>2045</v>
      </c>
      <c r="GK53" s="188">
        <v>2590</v>
      </c>
      <c r="GL53" s="188">
        <v>8759</v>
      </c>
      <c r="GM53" s="188">
        <v>3842</v>
      </c>
      <c r="GN53" s="188">
        <v>2099</v>
      </c>
      <c r="GO53" s="188">
        <v>-151</v>
      </c>
      <c r="GP53" s="188">
        <v>59</v>
      </c>
      <c r="GR53" s="188">
        <v>5903</v>
      </c>
      <c r="GS53" s="188">
        <v>0</v>
      </c>
      <c r="GT53" s="188">
        <v>6917</v>
      </c>
      <c r="GU53" s="188">
        <v>2847</v>
      </c>
      <c r="GV53" s="188">
        <v>4633</v>
      </c>
      <c r="GW53" s="188">
        <v>8139</v>
      </c>
      <c r="GX53" s="188">
        <v>3655</v>
      </c>
      <c r="GY53" s="188">
        <v>214</v>
      </c>
      <c r="GZ53" s="188">
        <v>-80</v>
      </c>
      <c r="HA53" s="188">
        <v>38</v>
      </c>
      <c r="HC53" s="188">
        <v>6041</v>
      </c>
      <c r="HD53" s="188">
        <v>0</v>
      </c>
      <c r="HE53" s="188">
        <v>5005</v>
      </c>
      <c r="HF53" s="188">
        <v>4510</v>
      </c>
      <c r="HG53" s="188">
        <v>8676</v>
      </c>
      <c r="HH53" s="188">
        <v>4867</v>
      </c>
      <c r="HI53" s="188">
        <v>3831</v>
      </c>
      <c r="HJ53" s="188">
        <v>983</v>
      </c>
      <c r="HK53" s="188">
        <v>-123</v>
      </c>
      <c r="HL53" s="188">
        <v>35</v>
      </c>
      <c r="HN53" s="188">
        <v>6056</v>
      </c>
      <c r="HO53" s="188">
        <v>0</v>
      </c>
      <c r="HP53" s="188">
        <v>3933</v>
      </c>
      <c r="HQ53" s="188">
        <v>1985</v>
      </c>
      <c r="HR53" s="188">
        <v>3703</v>
      </c>
      <c r="HS53" s="188">
        <v>12696</v>
      </c>
      <c r="HT53" s="188">
        <v>5475</v>
      </c>
      <c r="HU53" s="188">
        <v>-945</v>
      </c>
      <c r="HV53" s="188">
        <v>0</v>
      </c>
      <c r="HW53" s="188">
        <v>0</v>
      </c>
      <c r="HY53" s="188">
        <v>6025</v>
      </c>
      <c r="HZ53" s="188">
        <v>0</v>
      </c>
      <c r="IA53" s="188">
        <v>5434</v>
      </c>
      <c r="IB53" s="188">
        <v>3149</v>
      </c>
      <c r="IC53" s="188">
        <v>7904</v>
      </c>
      <c r="ID53" s="188">
        <v>3631</v>
      </c>
      <c r="IE53" s="188">
        <v>3879</v>
      </c>
      <c r="IF53" s="188">
        <v>3425</v>
      </c>
      <c r="IG53" s="188">
        <v>-100</v>
      </c>
      <c r="IH53" s="188">
        <v>30</v>
      </c>
      <c r="IJ53" s="188">
        <v>6093</v>
      </c>
      <c r="IK53" s="188">
        <v>0</v>
      </c>
      <c r="IL53" s="188">
        <v>8464</v>
      </c>
      <c r="IM53" s="188">
        <v>3438</v>
      </c>
      <c r="IN53" s="188">
        <v>3241</v>
      </c>
      <c r="IO53" s="188">
        <v>7949</v>
      </c>
      <c r="IP53" s="188">
        <v>3896</v>
      </c>
      <c r="IQ53" s="188">
        <v>1184</v>
      </c>
      <c r="IR53" s="188">
        <v>-100</v>
      </c>
      <c r="IS53" s="188">
        <v>82</v>
      </c>
      <c r="IU53" s="188">
        <v>6082</v>
      </c>
      <c r="IV53" s="188">
        <v>0</v>
      </c>
      <c r="IW53" s="188">
        <v>4987</v>
      </c>
      <c r="IX53" s="188">
        <v>3788</v>
      </c>
      <c r="IY53" s="188">
        <v>6092</v>
      </c>
      <c r="IZ53" s="188">
        <v>6578</v>
      </c>
      <c r="JA53" s="188">
        <v>5027</v>
      </c>
      <c r="JB53" s="188">
        <v>433</v>
      </c>
      <c r="JC53" s="188">
        <v>-100</v>
      </c>
      <c r="JD53" s="188">
        <v>13</v>
      </c>
      <c r="JF53" s="188">
        <v>6836</v>
      </c>
      <c r="JG53" s="188">
        <v>0</v>
      </c>
      <c r="JH53" s="188">
        <v>8064</v>
      </c>
      <c r="JI53" s="188">
        <v>6508</v>
      </c>
      <c r="JJ53" s="188">
        <v>2515</v>
      </c>
      <c r="JK53" s="188">
        <v>2196</v>
      </c>
      <c r="JL53" s="188">
        <v>3693</v>
      </c>
      <c r="JM53" s="188">
        <v>242</v>
      </c>
      <c r="JN53" s="188">
        <v>-80</v>
      </c>
      <c r="JO53" s="188">
        <v>441</v>
      </c>
      <c r="JQ53" s="188">
        <v>7098</v>
      </c>
      <c r="JR53" s="188">
        <v>0</v>
      </c>
      <c r="JS53" s="188">
        <v>8745</v>
      </c>
      <c r="JT53" s="188">
        <v>2582</v>
      </c>
      <c r="JU53" s="188">
        <v>2684</v>
      </c>
      <c r="JV53" s="188">
        <v>8703</v>
      </c>
      <c r="JW53" s="188">
        <v>3934</v>
      </c>
      <c r="JX53" s="188">
        <v>839</v>
      </c>
      <c r="JY53" s="188">
        <v>-150</v>
      </c>
      <c r="JZ53" s="188">
        <v>69</v>
      </c>
      <c r="KB53" s="188">
        <v>6083</v>
      </c>
      <c r="KC53" s="188">
        <v>0</v>
      </c>
      <c r="KD53" s="188">
        <v>3501</v>
      </c>
      <c r="KE53" s="188">
        <v>2725</v>
      </c>
      <c r="KF53" s="188">
        <v>5927</v>
      </c>
      <c r="KG53" s="188">
        <v>10056</v>
      </c>
      <c r="KH53" s="188">
        <v>5052</v>
      </c>
      <c r="KI53" s="188">
        <v>-28</v>
      </c>
      <c r="KJ53" s="188">
        <v>-151</v>
      </c>
      <c r="KK53" s="188">
        <v>23</v>
      </c>
      <c r="KM53" s="188">
        <v>6072</v>
      </c>
      <c r="KN53" s="188">
        <v>0</v>
      </c>
      <c r="KO53" s="188">
        <v>3544</v>
      </c>
      <c r="KP53" s="188">
        <v>5757</v>
      </c>
      <c r="KQ53" s="188">
        <v>6207</v>
      </c>
      <c r="KR53" s="188">
        <v>7053</v>
      </c>
      <c r="KS53" s="188">
        <v>5464</v>
      </c>
      <c r="KT53" s="188">
        <v>-643</v>
      </c>
      <c r="KU53" s="188">
        <v>0</v>
      </c>
      <c r="KV53" s="188">
        <v>0</v>
      </c>
      <c r="KX53" s="188">
        <v>7058</v>
      </c>
      <c r="KY53" s="188">
        <v>0</v>
      </c>
      <c r="KZ53" s="188">
        <v>7720</v>
      </c>
      <c r="LA53" s="188">
        <v>4017</v>
      </c>
      <c r="LB53" s="188">
        <v>4641</v>
      </c>
      <c r="LC53" s="188">
        <v>4809</v>
      </c>
      <c r="LD53" s="188">
        <v>5444</v>
      </c>
      <c r="LE53" s="188">
        <v>-603</v>
      </c>
      <c r="LF53" s="188">
        <v>0</v>
      </c>
      <c r="LG53" s="188">
        <v>0</v>
      </c>
      <c r="LI53" s="188">
        <v>5053</v>
      </c>
      <c r="LJ53" s="188">
        <v>0</v>
      </c>
      <c r="LK53" s="188">
        <v>5604</v>
      </c>
      <c r="LL53" s="188">
        <v>3119</v>
      </c>
      <c r="LM53" s="188">
        <v>4536</v>
      </c>
      <c r="LN53" s="188">
        <v>10424</v>
      </c>
      <c r="LO53" s="188">
        <v>4614</v>
      </c>
      <c r="LP53" s="188">
        <v>280</v>
      </c>
      <c r="LQ53" s="188">
        <v>-100</v>
      </c>
      <c r="LR53" s="188">
        <v>33</v>
      </c>
      <c r="LT53" s="188">
        <v>6085</v>
      </c>
      <c r="LU53" s="188">
        <v>0</v>
      </c>
      <c r="LV53" s="188">
        <v>2016</v>
      </c>
      <c r="LW53" s="188">
        <v>3795</v>
      </c>
      <c r="LX53" s="188">
        <v>8505</v>
      </c>
      <c r="LY53" s="188">
        <v>7026</v>
      </c>
      <c r="LZ53" s="188">
        <v>4846</v>
      </c>
      <c r="MA53" s="188">
        <v>756</v>
      </c>
      <c r="MB53" s="188">
        <v>-100</v>
      </c>
      <c r="MC53" s="188">
        <v>20</v>
      </c>
    </row>
    <row r="54" spans="2:341">
      <c r="B54" s="208">
        <f t="shared" si="10"/>
        <v>6330.4</v>
      </c>
      <c r="C54" s="208">
        <f t="shared" si="11"/>
        <v>0</v>
      </c>
      <c r="D54" s="208">
        <f t="shared" si="12"/>
        <v>6318.1</v>
      </c>
      <c r="E54" s="208">
        <f t="shared" si="13"/>
        <v>3924.3333333333335</v>
      </c>
      <c r="F54" s="208">
        <f t="shared" si="14"/>
        <v>5178.7666666666664</v>
      </c>
      <c r="G54" s="208">
        <f t="shared" si="15"/>
        <v>6647.1</v>
      </c>
      <c r="H54" s="208">
        <f t="shared" si="16"/>
        <v>4504.2333333333336</v>
      </c>
      <c r="I54" s="208">
        <f t="shared" si="17"/>
        <v>372.43333333333334</v>
      </c>
      <c r="J54" s="208">
        <f t="shared" si="18"/>
        <v>-96.566666666666663</v>
      </c>
      <c r="K54" s="208">
        <f t="shared" si="19"/>
        <v>80.766666666666666</v>
      </c>
      <c r="M54" s="188">
        <v>5991</v>
      </c>
      <c r="N54" s="188">
        <v>0</v>
      </c>
      <c r="O54" s="188">
        <v>8860</v>
      </c>
      <c r="P54" s="188">
        <v>3213</v>
      </c>
      <c r="Q54" s="188">
        <v>3508</v>
      </c>
      <c r="R54" s="188">
        <v>3641</v>
      </c>
      <c r="S54" s="188">
        <v>3509</v>
      </c>
      <c r="T54" s="188">
        <v>-211</v>
      </c>
      <c r="U54" s="188">
        <v>-122</v>
      </c>
      <c r="V54" s="188">
        <v>1105</v>
      </c>
      <c r="X54" s="188">
        <v>5057</v>
      </c>
      <c r="Y54" s="188">
        <v>0</v>
      </c>
      <c r="Z54" s="188">
        <v>6847</v>
      </c>
      <c r="AA54" s="188">
        <v>4379</v>
      </c>
      <c r="AB54" s="188">
        <v>4190</v>
      </c>
      <c r="AC54" s="188">
        <v>8729</v>
      </c>
      <c r="AD54" s="188">
        <v>4508</v>
      </c>
      <c r="AE54" s="188">
        <v>-453</v>
      </c>
      <c r="AF54" s="188">
        <v>-100</v>
      </c>
      <c r="AG54" s="188">
        <v>35</v>
      </c>
      <c r="AI54" s="188">
        <v>6562</v>
      </c>
      <c r="AJ54" s="188">
        <v>0</v>
      </c>
      <c r="AK54" s="188">
        <v>1613</v>
      </c>
      <c r="AL54" s="188">
        <v>2020</v>
      </c>
      <c r="AM54" s="188">
        <v>7191</v>
      </c>
      <c r="AN54" s="188">
        <v>10370</v>
      </c>
      <c r="AO54" s="188">
        <v>4914</v>
      </c>
      <c r="AP54" s="188">
        <v>269</v>
      </c>
      <c r="AQ54" s="188">
        <v>-100</v>
      </c>
      <c r="AR54" s="188">
        <v>36</v>
      </c>
      <c r="AT54" s="188">
        <v>4065</v>
      </c>
      <c r="AU54" s="188">
        <v>0</v>
      </c>
      <c r="AV54" s="188">
        <v>8564</v>
      </c>
      <c r="AW54" s="188">
        <v>6833</v>
      </c>
      <c r="AX54" s="188">
        <v>4953</v>
      </c>
      <c r="AY54" s="188">
        <v>5600</v>
      </c>
      <c r="AZ54" s="188">
        <v>4660</v>
      </c>
      <c r="BA54" s="188">
        <v>-1456</v>
      </c>
      <c r="BB54" s="188">
        <v>-100</v>
      </c>
      <c r="BC54" s="188">
        <v>18</v>
      </c>
      <c r="BE54" s="188">
        <v>7096</v>
      </c>
      <c r="BF54" s="188">
        <v>0</v>
      </c>
      <c r="BG54" s="188">
        <v>8880</v>
      </c>
      <c r="BH54" s="188">
        <v>5388</v>
      </c>
      <c r="BI54" s="188">
        <v>5922</v>
      </c>
      <c r="BJ54" s="188">
        <v>1991</v>
      </c>
      <c r="BK54" s="188">
        <v>3774</v>
      </c>
      <c r="BL54" s="188">
        <v>1492</v>
      </c>
      <c r="BM54" s="188">
        <v>-164</v>
      </c>
      <c r="BN54" s="188">
        <v>37</v>
      </c>
      <c r="BP54" s="188">
        <v>6073</v>
      </c>
      <c r="BQ54" s="188">
        <v>0</v>
      </c>
      <c r="BR54" s="188">
        <v>7196</v>
      </c>
      <c r="BS54" s="188">
        <v>6216</v>
      </c>
      <c r="BT54" s="188">
        <v>4912</v>
      </c>
      <c r="BU54" s="188">
        <v>3022</v>
      </c>
      <c r="BV54" s="188">
        <v>5324</v>
      </c>
      <c r="BW54" s="188">
        <v>286</v>
      </c>
      <c r="BX54" s="188">
        <v>0</v>
      </c>
      <c r="BY54" s="188">
        <v>0</v>
      </c>
      <c r="CA54" s="188">
        <v>7100</v>
      </c>
      <c r="CB54" s="188">
        <v>0</v>
      </c>
      <c r="CC54" s="188">
        <v>9023</v>
      </c>
      <c r="CD54" s="188">
        <v>4330</v>
      </c>
      <c r="CE54" s="188">
        <v>4570</v>
      </c>
      <c r="CF54" s="188">
        <v>3502</v>
      </c>
      <c r="CG54" s="188">
        <v>3868</v>
      </c>
      <c r="CH54" s="188">
        <v>1948</v>
      </c>
      <c r="CI54" s="188">
        <v>-152</v>
      </c>
      <c r="CJ54" s="188">
        <v>33</v>
      </c>
      <c r="CL54" s="188">
        <v>7100</v>
      </c>
      <c r="CM54" s="188">
        <v>0</v>
      </c>
      <c r="CN54" s="188">
        <v>9023</v>
      </c>
      <c r="CO54" s="188">
        <v>4330</v>
      </c>
      <c r="CP54" s="188">
        <v>4570</v>
      </c>
      <c r="CQ54" s="188">
        <v>3502</v>
      </c>
      <c r="CR54" s="188">
        <v>3868</v>
      </c>
      <c r="CS54" s="188">
        <v>1948</v>
      </c>
      <c r="CT54" s="188">
        <v>-152</v>
      </c>
      <c r="CU54" s="188">
        <v>33</v>
      </c>
      <c r="CV54" s="190"/>
      <c r="CW54" s="188">
        <v>6062</v>
      </c>
      <c r="CX54" s="188">
        <v>0</v>
      </c>
      <c r="CY54" s="188">
        <v>7102</v>
      </c>
      <c r="CZ54" s="188">
        <v>4052</v>
      </c>
      <c r="DA54" s="188">
        <v>3246</v>
      </c>
      <c r="DB54" s="188">
        <v>8646</v>
      </c>
      <c r="DC54" s="188">
        <v>5361</v>
      </c>
      <c r="DD54" s="188">
        <v>-692</v>
      </c>
      <c r="DE54" s="188">
        <v>0</v>
      </c>
      <c r="DF54" s="188">
        <v>0</v>
      </c>
      <c r="DH54" s="188">
        <v>7007</v>
      </c>
      <c r="DI54" s="188">
        <v>0</v>
      </c>
      <c r="DJ54" s="188">
        <v>9080</v>
      </c>
      <c r="DK54" s="188">
        <v>3747</v>
      </c>
      <c r="DL54" s="188">
        <v>6056</v>
      </c>
      <c r="DM54" s="188">
        <v>4410</v>
      </c>
      <c r="DN54" s="188">
        <v>3892</v>
      </c>
      <c r="DO54" s="188">
        <v>1363</v>
      </c>
      <c r="DP54" s="188">
        <v>-148</v>
      </c>
      <c r="DQ54" s="188">
        <v>42</v>
      </c>
      <c r="DS54" s="188">
        <v>7000</v>
      </c>
      <c r="DT54" s="188">
        <v>0</v>
      </c>
      <c r="DU54" s="188">
        <v>7200</v>
      </c>
      <c r="DV54" s="188">
        <v>2566</v>
      </c>
      <c r="DW54" s="188">
        <v>3435</v>
      </c>
      <c r="DX54" s="188">
        <v>3560</v>
      </c>
      <c r="DY54" s="188">
        <v>5188</v>
      </c>
      <c r="DZ54" s="188">
        <v>-60</v>
      </c>
      <c r="EA54" s="188">
        <v>-96</v>
      </c>
      <c r="EB54" s="188">
        <v>0</v>
      </c>
      <c r="ED54" s="188">
        <v>5921</v>
      </c>
      <c r="EE54" s="188">
        <v>0</v>
      </c>
      <c r="EF54" s="188">
        <v>6698</v>
      </c>
      <c r="EG54" s="188">
        <v>4617</v>
      </c>
      <c r="EH54" s="188">
        <v>5436</v>
      </c>
      <c r="EI54" s="188">
        <v>6310</v>
      </c>
      <c r="EJ54" s="188">
        <v>3662</v>
      </c>
      <c r="EK54" s="188">
        <v>583</v>
      </c>
      <c r="EL54" s="188">
        <v>-140</v>
      </c>
      <c r="EM54" s="188">
        <v>25</v>
      </c>
      <c r="EO54" s="188">
        <v>7107</v>
      </c>
      <c r="EP54" s="188">
        <v>0</v>
      </c>
      <c r="EQ54" s="188">
        <v>1326</v>
      </c>
      <c r="ER54" s="188">
        <v>4115</v>
      </c>
      <c r="ES54" s="188">
        <v>8569</v>
      </c>
      <c r="ET54" s="188">
        <v>8730</v>
      </c>
      <c r="EU54" s="188">
        <v>4448</v>
      </c>
      <c r="EV54" s="188">
        <v>-395</v>
      </c>
      <c r="EW54" s="188">
        <v>-151</v>
      </c>
      <c r="EX54" s="188">
        <v>45</v>
      </c>
      <c r="EZ54" s="188">
        <v>7069</v>
      </c>
      <c r="FA54" s="188">
        <v>0</v>
      </c>
      <c r="FB54" s="188">
        <v>4176</v>
      </c>
      <c r="FC54" s="188">
        <v>2603</v>
      </c>
      <c r="FD54" s="188">
        <v>5006</v>
      </c>
      <c r="FE54" s="188">
        <v>9369</v>
      </c>
      <c r="FF54" s="188">
        <v>5752</v>
      </c>
      <c r="FG54" s="188">
        <v>-432</v>
      </c>
      <c r="FH54" s="188">
        <v>0</v>
      </c>
      <c r="FI54" s="188">
        <v>0</v>
      </c>
      <c r="FK54" s="188">
        <v>7031</v>
      </c>
      <c r="FL54" s="188">
        <v>0</v>
      </c>
      <c r="FM54" s="188">
        <v>8425</v>
      </c>
      <c r="FN54" s="188">
        <v>3124</v>
      </c>
      <c r="FO54" s="188">
        <v>6404</v>
      </c>
      <c r="FP54" s="188">
        <v>6198</v>
      </c>
      <c r="FQ54" s="188">
        <v>3809</v>
      </c>
      <c r="FR54" s="188">
        <v>-908</v>
      </c>
      <c r="FS54" s="188">
        <v>-184</v>
      </c>
      <c r="FT54" s="188">
        <v>72</v>
      </c>
      <c r="FV54" s="188">
        <v>6072</v>
      </c>
      <c r="FW54" s="188">
        <v>0</v>
      </c>
      <c r="FX54" s="188">
        <v>4384</v>
      </c>
      <c r="FY54" s="188">
        <v>4533</v>
      </c>
      <c r="FZ54" s="188">
        <v>3585</v>
      </c>
      <c r="GA54" s="188">
        <v>9385</v>
      </c>
      <c r="GB54" s="188">
        <v>5412</v>
      </c>
      <c r="GC54" s="188">
        <v>-83</v>
      </c>
      <c r="GD54" s="188">
        <v>0</v>
      </c>
      <c r="GE54" s="188">
        <v>0</v>
      </c>
      <c r="GG54" s="188">
        <v>7098</v>
      </c>
      <c r="GH54" s="188">
        <v>0</v>
      </c>
      <c r="GI54" s="188">
        <v>6787</v>
      </c>
      <c r="GJ54" s="188">
        <v>2177</v>
      </c>
      <c r="GK54" s="188">
        <v>3007</v>
      </c>
      <c r="GL54" s="188">
        <v>8870</v>
      </c>
      <c r="GM54" s="188">
        <v>3842</v>
      </c>
      <c r="GN54" s="188">
        <v>1736</v>
      </c>
      <c r="GO54" s="188">
        <v>-165</v>
      </c>
      <c r="GP54" s="188">
        <v>59</v>
      </c>
      <c r="GR54" s="188">
        <v>5900</v>
      </c>
      <c r="GS54" s="188">
        <v>0</v>
      </c>
      <c r="GT54" s="188">
        <v>6924</v>
      </c>
      <c r="GU54" s="188">
        <v>2832</v>
      </c>
      <c r="GV54" s="188">
        <v>4779</v>
      </c>
      <c r="GW54" s="188">
        <v>8124</v>
      </c>
      <c r="GX54" s="188">
        <v>3655</v>
      </c>
      <c r="GY54" s="188">
        <v>400</v>
      </c>
      <c r="GZ54" s="188">
        <v>-80</v>
      </c>
      <c r="HA54" s="188">
        <v>38</v>
      </c>
      <c r="HC54" s="188">
        <v>6041</v>
      </c>
      <c r="HD54" s="188">
        <v>0</v>
      </c>
      <c r="HE54" s="188">
        <v>5032</v>
      </c>
      <c r="HF54" s="188">
        <v>4558</v>
      </c>
      <c r="HG54" s="188">
        <v>8610</v>
      </c>
      <c r="HH54" s="188">
        <v>4902</v>
      </c>
      <c r="HI54" s="188">
        <v>3831</v>
      </c>
      <c r="HJ54" s="188">
        <v>1119</v>
      </c>
      <c r="HK54" s="188">
        <v>-147</v>
      </c>
      <c r="HL54" s="188">
        <v>34</v>
      </c>
      <c r="HN54" s="188">
        <v>6060</v>
      </c>
      <c r="HO54" s="188">
        <v>0</v>
      </c>
      <c r="HP54" s="188">
        <v>3997</v>
      </c>
      <c r="HQ54" s="188">
        <v>2297</v>
      </c>
      <c r="HR54" s="188">
        <v>3938</v>
      </c>
      <c r="HS54" s="188">
        <v>12622</v>
      </c>
      <c r="HT54" s="188">
        <v>5646</v>
      </c>
      <c r="HU54" s="188">
        <v>-1162</v>
      </c>
      <c r="HV54" s="188">
        <v>0</v>
      </c>
      <c r="HW54" s="188">
        <v>0</v>
      </c>
      <c r="HY54" s="188">
        <v>6032</v>
      </c>
      <c r="HZ54" s="188">
        <v>0</v>
      </c>
      <c r="IA54" s="188">
        <v>5413</v>
      </c>
      <c r="IB54" s="188">
        <v>2947</v>
      </c>
      <c r="IC54" s="188">
        <v>7793</v>
      </c>
      <c r="ID54" s="188">
        <v>3672</v>
      </c>
      <c r="IE54" s="188">
        <v>3879</v>
      </c>
      <c r="IF54" s="188">
        <v>4084</v>
      </c>
      <c r="IG54" s="188">
        <v>-100</v>
      </c>
      <c r="IH54" s="188">
        <v>31</v>
      </c>
      <c r="IJ54" s="188">
        <v>6098</v>
      </c>
      <c r="IK54" s="188">
        <v>0</v>
      </c>
      <c r="IL54" s="188">
        <v>8517</v>
      </c>
      <c r="IM54" s="188">
        <v>3616</v>
      </c>
      <c r="IN54" s="188">
        <v>3488</v>
      </c>
      <c r="IO54" s="188">
        <v>7860</v>
      </c>
      <c r="IP54" s="188">
        <v>3896</v>
      </c>
      <c r="IQ54" s="188">
        <v>1390</v>
      </c>
      <c r="IR54" s="188">
        <v>-100</v>
      </c>
      <c r="IS54" s="188">
        <v>82</v>
      </c>
      <c r="IU54" s="188">
        <v>6082</v>
      </c>
      <c r="IV54" s="188">
        <v>0</v>
      </c>
      <c r="IW54" s="188">
        <v>4996</v>
      </c>
      <c r="IX54" s="188">
        <v>3968</v>
      </c>
      <c r="IY54" s="188">
        <v>6632</v>
      </c>
      <c r="IZ54" s="188">
        <v>6525</v>
      </c>
      <c r="JA54" s="188">
        <v>5027</v>
      </c>
      <c r="JB54" s="188">
        <v>24</v>
      </c>
      <c r="JC54" s="188">
        <v>-100</v>
      </c>
      <c r="JD54" s="188">
        <v>16</v>
      </c>
      <c r="JF54" s="188">
        <v>6837</v>
      </c>
      <c r="JG54" s="188">
        <v>0</v>
      </c>
      <c r="JH54" s="188">
        <v>8056</v>
      </c>
      <c r="JI54" s="188">
        <v>6667</v>
      </c>
      <c r="JJ54" s="188">
        <v>2510</v>
      </c>
      <c r="JK54" s="188">
        <v>2099</v>
      </c>
      <c r="JL54" s="188">
        <v>3693</v>
      </c>
      <c r="JM54" s="188">
        <v>230</v>
      </c>
      <c r="JN54" s="188">
        <v>-94</v>
      </c>
      <c r="JO54" s="188">
        <v>535</v>
      </c>
      <c r="JQ54" s="188">
        <v>7099</v>
      </c>
      <c r="JR54" s="188">
        <v>0</v>
      </c>
      <c r="JS54" s="188">
        <v>8866</v>
      </c>
      <c r="JT54" s="188">
        <v>2880</v>
      </c>
      <c r="JU54" s="188">
        <v>2781</v>
      </c>
      <c r="JV54" s="188">
        <v>8733</v>
      </c>
      <c r="JW54" s="188">
        <v>3934</v>
      </c>
      <c r="JX54" s="188">
        <v>820</v>
      </c>
      <c r="JY54" s="188">
        <v>-151</v>
      </c>
      <c r="JZ54" s="188">
        <v>69</v>
      </c>
      <c r="KB54" s="188">
        <v>6079</v>
      </c>
      <c r="KC54" s="188">
        <v>0</v>
      </c>
      <c r="KD54" s="188">
        <v>3532</v>
      </c>
      <c r="KE54" s="188">
        <v>2959</v>
      </c>
      <c r="KF54" s="188">
        <v>5565</v>
      </c>
      <c r="KG54" s="188">
        <v>10099</v>
      </c>
      <c r="KH54" s="188">
        <v>5052</v>
      </c>
      <c r="KI54" s="188">
        <v>-95</v>
      </c>
      <c r="KJ54" s="188">
        <v>-151</v>
      </c>
      <c r="KK54" s="188">
        <v>25</v>
      </c>
      <c r="KM54" s="188">
        <v>6071</v>
      </c>
      <c r="KN54" s="188">
        <v>0</v>
      </c>
      <c r="KO54" s="188">
        <v>3510</v>
      </c>
      <c r="KP54" s="188">
        <v>5836</v>
      </c>
      <c r="KQ54" s="188">
        <v>6502</v>
      </c>
      <c r="KR54" s="188">
        <v>6945</v>
      </c>
      <c r="KS54" s="188">
        <v>5618</v>
      </c>
      <c r="KT54" s="188">
        <v>-777</v>
      </c>
      <c r="KU54" s="188">
        <v>0</v>
      </c>
      <c r="KV54" s="188">
        <v>0</v>
      </c>
      <c r="KX54" s="188">
        <v>7062</v>
      </c>
      <c r="KY54" s="188">
        <v>0</v>
      </c>
      <c r="KZ54" s="188">
        <v>7881</v>
      </c>
      <c r="LA54" s="188">
        <v>4050</v>
      </c>
      <c r="LB54" s="188">
        <v>4952</v>
      </c>
      <c r="LC54" s="188">
        <v>4714</v>
      </c>
      <c r="LD54" s="188">
        <v>5613</v>
      </c>
      <c r="LE54" s="188">
        <v>-702</v>
      </c>
      <c r="LF54" s="188">
        <v>0</v>
      </c>
      <c r="LG54" s="188">
        <v>0</v>
      </c>
      <c r="LI54" s="188">
        <v>5059</v>
      </c>
      <c r="LJ54" s="188">
        <v>0</v>
      </c>
      <c r="LK54" s="188">
        <v>5621</v>
      </c>
      <c r="LL54" s="188">
        <v>3064</v>
      </c>
      <c r="LM54" s="188">
        <v>4481</v>
      </c>
      <c r="LN54" s="188">
        <v>10353</v>
      </c>
      <c r="LO54" s="188">
        <v>4646</v>
      </c>
      <c r="LP54" s="188">
        <v>426</v>
      </c>
      <c r="LQ54" s="188">
        <v>-100</v>
      </c>
      <c r="LR54" s="188">
        <v>33</v>
      </c>
      <c r="LT54" s="188">
        <v>6081</v>
      </c>
      <c r="LU54" s="188">
        <v>0</v>
      </c>
      <c r="LV54" s="188">
        <v>2014</v>
      </c>
      <c r="LW54" s="188">
        <v>3813</v>
      </c>
      <c r="LX54" s="188">
        <v>8772</v>
      </c>
      <c r="LY54" s="188">
        <v>6930</v>
      </c>
      <c r="LZ54" s="188">
        <v>4846</v>
      </c>
      <c r="MA54" s="188">
        <v>481</v>
      </c>
      <c r="MB54" s="188">
        <v>-100</v>
      </c>
      <c r="MC54" s="188">
        <v>20</v>
      </c>
    </row>
    <row r="55" spans="2:341">
      <c r="B55" s="208">
        <f t="shared" si="10"/>
        <v>6330.5666666666666</v>
      </c>
      <c r="C55" s="208">
        <f t="shared" si="11"/>
        <v>0</v>
      </c>
      <c r="D55" s="208">
        <f t="shared" si="12"/>
        <v>6348.2333333333336</v>
      </c>
      <c r="E55" s="208">
        <f t="shared" si="13"/>
        <v>4238.166666666667</v>
      </c>
      <c r="F55" s="208">
        <f t="shared" si="14"/>
        <v>5427.0666666666666</v>
      </c>
      <c r="G55" s="208">
        <f t="shared" si="15"/>
        <v>6638.2</v>
      </c>
      <c r="H55" s="208">
        <f t="shared" si="16"/>
        <v>4972.1000000000004</v>
      </c>
      <c r="I55" s="208">
        <f t="shared" si="17"/>
        <v>585.29999999999995</v>
      </c>
      <c r="J55" s="208">
        <f t="shared" si="18"/>
        <v>-106.1</v>
      </c>
      <c r="K55" s="208">
        <f t="shared" si="19"/>
        <v>86.3</v>
      </c>
      <c r="M55" s="188">
        <v>5995</v>
      </c>
      <c r="N55" s="188">
        <v>0</v>
      </c>
      <c r="O55" s="188">
        <v>8871</v>
      </c>
      <c r="P55" s="188">
        <v>3204</v>
      </c>
      <c r="Q55" s="188">
        <v>3494</v>
      </c>
      <c r="R55" s="188">
        <v>3600</v>
      </c>
      <c r="S55" s="188">
        <v>3622</v>
      </c>
      <c r="T55" s="188">
        <v>523</v>
      </c>
      <c r="U55" s="188">
        <v>-174</v>
      </c>
      <c r="V55" s="188">
        <v>1158</v>
      </c>
      <c r="X55" s="188">
        <v>5057</v>
      </c>
      <c r="Y55" s="188">
        <v>0</v>
      </c>
      <c r="Z55" s="188">
        <v>6913</v>
      </c>
      <c r="AA55" s="188">
        <v>5258</v>
      </c>
      <c r="AB55" s="188">
        <v>4333</v>
      </c>
      <c r="AC55" s="188">
        <v>8765</v>
      </c>
      <c r="AD55" s="188">
        <v>5411</v>
      </c>
      <c r="AE55" s="188">
        <v>-978</v>
      </c>
      <c r="AF55" s="188">
        <v>-100</v>
      </c>
      <c r="AG55" s="188">
        <v>34</v>
      </c>
      <c r="AI55" s="188">
        <v>6569</v>
      </c>
      <c r="AJ55" s="188">
        <v>0</v>
      </c>
      <c r="AK55" s="188">
        <v>1495</v>
      </c>
      <c r="AL55" s="188">
        <v>2275</v>
      </c>
      <c r="AM55" s="188">
        <v>7704</v>
      </c>
      <c r="AN55" s="188">
        <v>10608</v>
      </c>
      <c r="AO55" s="188">
        <v>5703</v>
      </c>
      <c r="AP55" s="188">
        <v>488</v>
      </c>
      <c r="AQ55" s="188">
        <v>-100</v>
      </c>
      <c r="AR55" s="188">
        <v>37</v>
      </c>
      <c r="AT55" s="188">
        <v>4069</v>
      </c>
      <c r="AU55" s="188">
        <v>0</v>
      </c>
      <c r="AV55" s="188">
        <v>8614</v>
      </c>
      <c r="AW55" s="188">
        <v>7240</v>
      </c>
      <c r="AX55" s="188">
        <v>5235</v>
      </c>
      <c r="AY55" s="188">
        <v>5592</v>
      </c>
      <c r="AZ55" s="188">
        <v>5568</v>
      </c>
      <c r="BA55" s="188">
        <v>-1520</v>
      </c>
      <c r="BB55" s="188">
        <v>-100</v>
      </c>
      <c r="BC55" s="188">
        <v>18</v>
      </c>
      <c r="BE55" s="188">
        <v>7095</v>
      </c>
      <c r="BF55" s="188">
        <v>0</v>
      </c>
      <c r="BG55" s="188">
        <v>8965</v>
      </c>
      <c r="BH55" s="188">
        <v>5647</v>
      </c>
      <c r="BI55" s="188">
        <v>6212</v>
      </c>
      <c r="BJ55" s="188">
        <v>2010</v>
      </c>
      <c r="BK55" s="188">
        <v>3929</v>
      </c>
      <c r="BL55" s="188">
        <v>1693</v>
      </c>
      <c r="BM55" s="188">
        <v>-157</v>
      </c>
      <c r="BN55" s="188">
        <v>37</v>
      </c>
      <c r="BP55" s="188">
        <v>6071</v>
      </c>
      <c r="BQ55" s="188">
        <v>0</v>
      </c>
      <c r="BR55" s="188">
        <v>7223</v>
      </c>
      <c r="BS55" s="188">
        <v>6613</v>
      </c>
      <c r="BT55" s="188">
        <v>5739</v>
      </c>
      <c r="BU55" s="188">
        <v>2958</v>
      </c>
      <c r="BV55" s="188">
        <v>5945</v>
      </c>
      <c r="BW55" s="188">
        <v>182</v>
      </c>
      <c r="BX55" s="188">
        <v>0</v>
      </c>
      <c r="BY55" s="188">
        <v>0</v>
      </c>
      <c r="CA55" s="188">
        <v>7101</v>
      </c>
      <c r="CB55" s="188">
        <v>0</v>
      </c>
      <c r="CC55" s="188">
        <v>9032</v>
      </c>
      <c r="CD55" s="188">
        <v>4456</v>
      </c>
      <c r="CE55" s="188">
        <v>5153</v>
      </c>
      <c r="CF55" s="188">
        <v>3532</v>
      </c>
      <c r="CG55" s="188">
        <v>4030</v>
      </c>
      <c r="CH55" s="188">
        <v>2309</v>
      </c>
      <c r="CI55" s="188">
        <v>-172</v>
      </c>
      <c r="CJ55" s="188">
        <v>33</v>
      </c>
      <c r="CL55" s="188">
        <v>7101</v>
      </c>
      <c r="CM55" s="188">
        <v>0</v>
      </c>
      <c r="CN55" s="188">
        <v>9032</v>
      </c>
      <c r="CO55" s="188">
        <v>4456</v>
      </c>
      <c r="CP55" s="188">
        <v>5153</v>
      </c>
      <c r="CQ55" s="188">
        <v>3532</v>
      </c>
      <c r="CR55" s="188">
        <v>4030</v>
      </c>
      <c r="CS55" s="188">
        <v>2309</v>
      </c>
      <c r="CT55" s="188">
        <v>-172</v>
      </c>
      <c r="CU55" s="188">
        <v>33</v>
      </c>
      <c r="CV55" s="190"/>
      <c r="CW55" s="188">
        <v>6058</v>
      </c>
      <c r="CX55" s="188">
        <v>0</v>
      </c>
      <c r="CY55" s="188">
        <v>7098</v>
      </c>
      <c r="CZ55" s="188">
        <v>4783</v>
      </c>
      <c r="DA55" s="188">
        <v>2964</v>
      </c>
      <c r="DB55" s="188">
        <v>8588</v>
      </c>
      <c r="DC55" s="188">
        <v>6037</v>
      </c>
      <c r="DD55" s="188">
        <v>-294</v>
      </c>
      <c r="DE55" s="188">
        <v>0</v>
      </c>
      <c r="DF55" s="188">
        <v>0</v>
      </c>
      <c r="DH55" s="188">
        <v>7009</v>
      </c>
      <c r="DI55" s="188">
        <v>0</v>
      </c>
      <c r="DJ55" s="188">
        <v>9209</v>
      </c>
      <c r="DK55" s="188">
        <v>3968</v>
      </c>
      <c r="DL55" s="188">
        <v>6386</v>
      </c>
      <c r="DM55" s="188">
        <v>4410</v>
      </c>
      <c r="DN55" s="188">
        <v>4041</v>
      </c>
      <c r="DO55" s="188">
        <v>1646</v>
      </c>
      <c r="DP55" s="188">
        <v>-175</v>
      </c>
      <c r="DQ55" s="188">
        <v>43</v>
      </c>
      <c r="DS55" s="188">
        <v>6999</v>
      </c>
      <c r="DT55" s="188">
        <v>0</v>
      </c>
      <c r="DU55" s="188">
        <v>7069</v>
      </c>
      <c r="DV55" s="188">
        <v>2739</v>
      </c>
      <c r="DW55" s="188">
        <v>3789</v>
      </c>
      <c r="DX55" s="188">
        <v>3417</v>
      </c>
      <c r="DY55" s="188">
        <v>6069</v>
      </c>
      <c r="DZ55" s="188">
        <v>-62</v>
      </c>
      <c r="EA55" s="188">
        <v>-136</v>
      </c>
      <c r="EB55" s="188">
        <v>0</v>
      </c>
      <c r="ED55" s="188">
        <v>5919</v>
      </c>
      <c r="EE55" s="188">
        <v>0</v>
      </c>
      <c r="EF55" s="188">
        <v>6792</v>
      </c>
      <c r="EG55" s="188">
        <v>4786</v>
      </c>
      <c r="EH55" s="188">
        <v>5632</v>
      </c>
      <c r="EI55" s="188">
        <v>6270</v>
      </c>
      <c r="EJ55" s="188">
        <v>3864</v>
      </c>
      <c r="EK55" s="188">
        <v>1027</v>
      </c>
      <c r="EL55" s="188">
        <v>-151</v>
      </c>
      <c r="EM55" s="188">
        <v>25</v>
      </c>
      <c r="EO55" s="188">
        <v>7105</v>
      </c>
      <c r="EP55" s="188">
        <v>0</v>
      </c>
      <c r="EQ55" s="188">
        <v>1419</v>
      </c>
      <c r="ER55" s="188">
        <v>4331</v>
      </c>
      <c r="ES55" s="188">
        <v>8620</v>
      </c>
      <c r="ET55" s="188">
        <v>8775</v>
      </c>
      <c r="EU55" s="188">
        <v>4998</v>
      </c>
      <c r="EV55" s="188">
        <v>-110</v>
      </c>
      <c r="EW55" s="188">
        <v>-151</v>
      </c>
      <c r="EX55" s="188">
        <v>46</v>
      </c>
      <c r="EZ55" s="188">
        <v>7069</v>
      </c>
      <c r="FA55" s="188">
        <v>0</v>
      </c>
      <c r="FB55" s="188">
        <v>4223</v>
      </c>
      <c r="FC55" s="188">
        <v>3041</v>
      </c>
      <c r="FD55" s="188">
        <v>5172</v>
      </c>
      <c r="FE55" s="188">
        <v>9348</v>
      </c>
      <c r="FF55" s="188">
        <v>6410</v>
      </c>
      <c r="FG55" s="188">
        <v>-511</v>
      </c>
      <c r="FH55" s="188">
        <v>0</v>
      </c>
      <c r="FI55" s="188">
        <v>0</v>
      </c>
      <c r="FK55" s="188">
        <v>7030</v>
      </c>
      <c r="FL55" s="188">
        <v>0</v>
      </c>
      <c r="FM55" s="188">
        <v>8515</v>
      </c>
      <c r="FN55" s="188">
        <v>3681</v>
      </c>
      <c r="FO55" s="188">
        <v>6588</v>
      </c>
      <c r="FP55" s="188">
        <v>6174</v>
      </c>
      <c r="FQ55" s="188">
        <v>3968</v>
      </c>
      <c r="FR55" s="188">
        <v>-999</v>
      </c>
      <c r="FS55" s="188">
        <v>-201</v>
      </c>
      <c r="FT55" s="188">
        <v>72</v>
      </c>
      <c r="FV55" s="188">
        <v>6074</v>
      </c>
      <c r="FW55" s="188">
        <v>0</v>
      </c>
      <c r="FX55" s="188">
        <v>4407</v>
      </c>
      <c r="FY55" s="188">
        <v>5044</v>
      </c>
      <c r="FZ55" s="188">
        <v>3436</v>
      </c>
      <c r="GA55" s="188">
        <v>9424</v>
      </c>
      <c r="GB55" s="188">
        <v>6073</v>
      </c>
      <c r="GC55" s="188">
        <v>579</v>
      </c>
      <c r="GD55" s="188">
        <v>0</v>
      </c>
      <c r="GE55" s="188">
        <v>0</v>
      </c>
      <c r="GG55" s="188">
        <v>7098</v>
      </c>
      <c r="GH55" s="188">
        <v>0</v>
      </c>
      <c r="GI55" s="188">
        <v>6792</v>
      </c>
      <c r="GJ55" s="188">
        <v>2339</v>
      </c>
      <c r="GK55" s="188">
        <v>3169</v>
      </c>
      <c r="GL55" s="188">
        <v>9039</v>
      </c>
      <c r="GM55" s="188">
        <v>4020</v>
      </c>
      <c r="GN55" s="188">
        <v>1837</v>
      </c>
      <c r="GO55" s="188">
        <v>-175</v>
      </c>
      <c r="GP55" s="188">
        <v>38</v>
      </c>
      <c r="GR55" s="188">
        <v>5900</v>
      </c>
      <c r="GS55" s="188">
        <v>0</v>
      </c>
      <c r="GT55" s="188">
        <v>6995</v>
      </c>
      <c r="GU55" s="188">
        <v>2652</v>
      </c>
      <c r="GV55" s="188">
        <v>4734</v>
      </c>
      <c r="GW55" s="188">
        <v>8124</v>
      </c>
      <c r="GX55" s="188">
        <v>3841</v>
      </c>
      <c r="GY55" s="188">
        <v>1465</v>
      </c>
      <c r="GZ55" s="188">
        <v>-80</v>
      </c>
      <c r="HA55" s="188">
        <v>38</v>
      </c>
      <c r="HC55" s="188">
        <v>6042</v>
      </c>
      <c r="HD55" s="188">
        <v>0</v>
      </c>
      <c r="HE55" s="188">
        <v>5137</v>
      </c>
      <c r="HF55" s="188">
        <v>4649</v>
      </c>
      <c r="HG55" s="188">
        <v>8449</v>
      </c>
      <c r="HH55" s="188">
        <v>4857</v>
      </c>
      <c r="HI55" s="188">
        <v>3919</v>
      </c>
      <c r="HJ55" s="188">
        <v>1805</v>
      </c>
      <c r="HK55" s="188">
        <v>-187</v>
      </c>
      <c r="HL55" s="188">
        <v>48</v>
      </c>
      <c r="HN55" s="188">
        <v>6059</v>
      </c>
      <c r="HO55" s="188">
        <v>0</v>
      </c>
      <c r="HP55" s="188">
        <v>3961</v>
      </c>
      <c r="HQ55" s="188">
        <v>2751</v>
      </c>
      <c r="HR55" s="188">
        <v>3895</v>
      </c>
      <c r="HS55" s="188">
        <v>12665</v>
      </c>
      <c r="HT55" s="188">
        <v>6304</v>
      </c>
      <c r="HU55" s="188">
        <v>-1075</v>
      </c>
      <c r="HV55" s="188">
        <v>0</v>
      </c>
      <c r="HW55" s="188">
        <v>0</v>
      </c>
      <c r="HY55" s="188">
        <v>6026</v>
      </c>
      <c r="HZ55" s="188">
        <v>0</v>
      </c>
      <c r="IA55" s="188">
        <v>5291</v>
      </c>
      <c r="IB55" s="188">
        <v>2857</v>
      </c>
      <c r="IC55" s="188">
        <v>8012</v>
      </c>
      <c r="ID55" s="188">
        <v>3642</v>
      </c>
      <c r="IE55" s="188">
        <v>4008</v>
      </c>
      <c r="IF55" s="188">
        <v>4770</v>
      </c>
      <c r="IG55" s="188">
        <v>-100</v>
      </c>
      <c r="IH55" s="188">
        <v>42</v>
      </c>
      <c r="IJ55" s="188">
        <v>6094</v>
      </c>
      <c r="IK55" s="188">
        <v>0</v>
      </c>
      <c r="IL55" s="188">
        <v>8610</v>
      </c>
      <c r="IM55" s="188">
        <v>3774</v>
      </c>
      <c r="IN55" s="188">
        <v>4453</v>
      </c>
      <c r="IO55" s="188">
        <v>7767</v>
      </c>
      <c r="IP55" s="188">
        <v>4108</v>
      </c>
      <c r="IQ55" s="188">
        <v>1652</v>
      </c>
      <c r="IR55" s="188">
        <v>-100</v>
      </c>
      <c r="IS55" s="188">
        <v>83</v>
      </c>
      <c r="IU55" s="188">
        <v>6081</v>
      </c>
      <c r="IV55" s="188">
        <v>0</v>
      </c>
      <c r="IW55" s="188">
        <v>5045</v>
      </c>
      <c r="IX55" s="188">
        <v>4637</v>
      </c>
      <c r="IY55" s="188">
        <v>6771</v>
      </c>
      <c r="IZ55" s="188">
        <v>6505</v>
      </c>
      <c r="JA55" s="188">
        <v>5759</v>
      </c>
      <c r="JB55" s="188">
        <v>-217</v>
      </c>
      <c r="JC55" s="188">
        <v>-100</v>
      </c>
      <c r="JD55" s="188">
        <v>16</v>
      </c>
      <c r="JF55" s="188">
        <v>6837</v>
      </c>
      <c r="JG55" s="188">
        <v>0</v>
      </c>
      <c r="JH55" s="188">
        <v>8076</v>
      </c>
      <c r="JI55" s="188">
        <v>7211</v>
      </c>
      <c r="JJ55" s="188">
        <v>2620</v>
      </c>
      <c r="JK55" s="188">
        <v>1951</v>
      </c>
      <c r="JL55" s="188">
        <v>3819</v>
      </c>
      <c r="JM55" s="188">
        <v>412</v>
      </c>
      <c r="JN55" s="188">
        <v>-125</v>
      </c>
      <c r="JO55" s="188">
        <v>641</v>
      </c>
      <c r="JQ55" s="188">
        <v>7097</v>
      </c>
      <c r="JR55" s="188">
        <v>0</v>
      </c>
      <c r="JS55" s="188">
        <v>8836</v>
      </c>
      <c r="JT55" s="188">
        <v>3040</v>
      </c>
      <c r="JU55" s="188">
        <v>3352</v>
      </c>
      <c r="JV55" s="188">
        <v>8726</v>
      </c>
      <c r="JW55" s="188">
        <v>4109</v>
      </c>
      <c r="JX55" s="188">
        <v>1146</v>
      </c>
      <c r="JY55" s="188">
        <v>-150</v>
      </c>
      <c r="JZ55" s="188">
        <v>69</v>
      </c>
      <c r="KB55" s="188">
        <v>6081</v>
      </c>
      <c r="KC55" s="188">
        <v>0</v>
      </c>
      <c r="KD55" s="188">
        <v>3525</v>
      </c>
      <c r="KE55" s="188">
        <v>3109</v>
      </c>
      <c r="KF55" s="188">
        <v>6173</v>
      </c>
      <c r="KG55" s="188">
        <v>10078</v>
      </c>
      <c r="KH55" s="188">
        <v>5832</v>
      </c>
      <c r="KI55" s="188">
        <v>-59</v>
      </c>
      <c r="KJ55" s="188">
        <v>-151</v>
      </c>
      <c r="KK55" s="188">
        <v>25</v>
      </c>
      <c r="KM55" s="188">
        <v>6071</v>
      </c>
      <c r="KN55" s="188">
        <v>0</v>
      </c>
      <c r="KO55" s="188">
        <v>3555</v>
      </c>
      <c r="KP55" s="188">
        <v>6878</v>
      </c>
      <c r="KQ55" s="188">
        <v>6144</v>
      </c>
      <c r="KR55" s="188">
        <v>6818</v>
      </c>
      <c r="KS55" s="188">
        <v>6297</v>
      </c>
      <c r="KT55" s="188">
        <v>-576</v>
      </c>
      <c r="KU55" s="188">
        <v>0</v>
      </c>
      <c r="KV55" s="188">
        <v>0</v>
      </c>
      <c r="KX55" s="188">
        <v>7071</v>
      </c>
      <c r="KY55" s="188">
        <v>0</v>
      </c>
      <c r="KZ55" s="188">
        <v>7978</v>
      </c>
      <c r="LA55" s="188">
        <v>4031</v>
      </c>
      <c r="LB55" s="188">
        <v>5626</v>
      </c>
      <c r="LC55" s="188">
        <v>4614</v>
      </c>
      <c r="LD55" s="188">
        <v>6284</v>
      </c>
      <c r="LE55" s="188">
        <v>-731</v>
      </c>
      <c r="LF55" s="188">
        <v>0</v>
      </c>
      <c r="LG55" s="188">
        <v>0</v>
      </c>
      <c r="LI55" s="188">
        <v>5056</v>
      </c>
      <c r="LJ55" s="188">
        <v>0</v>
      </c>
      <c r="LK55" s="188">
        <v>5723</v>
      </c>
      <c r="LL55" s="188">
        <v>3302</v>
      </c>
      <c r="LM55" s="188">
        <v>4596</v>
      </c>
      <c r="LN55" s="188">
        <v>10438</v>
      </c>
      <c r="LO55" s="188">
        <v>5592</v>
      </c>
      <c r="LP55" s="188">
        <v>258</v>
      </c>
      <c r="LQ55" s="188">
        <v>-126</v>
      </c>
      <c r="LR55" s="188">
        <v>33</v>
      </c>
      <c r="LT55" s="188">
        <v>6083</v>
      </c>
      <c r="LU55" s="188">
        <v>0</v>
      </c>
      <c r="LV55" s="188">
        <v>2046</v>
      </c>
      <c r="LW55" s="188">
        <v>4393</v>
      </c>
      <c r="LX55" s="188">
        <v>9208</v>
      </c>
      <c r="LY55" s="188">
        <v>6919</v>
      </c>
      <c r="LZ55" s="188">
        <v>5573</v>
      </c>
      <c r="MA55" s="188">
        <v>590</v>
      </c>
      <c r="MB55" s="188">
        <v>-100</v>
      </c>
      <c r="MC55" s="188">
        <v>20</v>
      </c>
    </row>
    <row r="56" spans="2:341">
      <c r="B56" s="208">
        <f t="shared" si="10"/>
        <v>6328.9333333333334</v>
      </c>
      <c r="C56" s="208">
        <f t="shared" si="11"/>
        <v>0</v>
      </c>
      <c r="D56" s="208">
        <f t="shared" si="12"/>
        <v>6395.4</v>
      </c>
      <c r="E56" s="208">
        <f t="shared" si="13"/>
        <v>4417.2333333333336</v>
      </c>
      <c r="F56" s="208">
        <f t="shared" si="14"/>
        <v>5743.5666666666666</v>
      </c>
      <c r="G56" s="208">
        <f t="shared" si="15"/>
        <v>6620.8</v>
      </c>
      <c r="H56" s="208">
        <f t="shared" si="16"/>
        <v>4982.0666666666666</v>
      </c>
      <c r="I56" s="208">
        <f t="shared" si="17"/>
        <v>462.23333333333335</v>
      </c>
      <c r="J56" s="208">
        <f t="shared" si="18"/>
        <v>-115.96666666666667</v>
      </c>
      <c r="K56" s="208">
        <f t="shared" si="19"/>
        <v>96.666666666666671</v>
      </c>
      <c r="M56" s="188">
        <v>6003</v>
      </c>
      <c r="N56" s="188">
        <v>0</v>
      </c>
      <c r="O56" s="188">
        <v>8951</v>
      </c>
      <c r="P56" s="188">
        <v>3360</v>
      </c>
      <c r="Q56" s="188">
        <v>3889</v>
      </c>
      <c r="R56" s="188">
        <v>3490</v>
      </c>
      <c r="S56" s="188">
        <v>3622</v>
      </c>
      <c r="T56" s="188">
        <v>365</v>
      </c>
      <c r="U56" s="188">
        <v>-201</v>
      </c>
      <c r="V56" s="188">
        <v>1231</v>
      </c>
      <c r="X56" s="188">
        <v>4999</v>
      </c>
      <c r="Y56" s="188">
        <v>0</v>
      </c>
      <c r="Z56" s="188">
        <v>6961</v>
      </c>
      <c r="AA56" s="188">
        <v>5466</v>
      </c>
      <c r="AB56" s="188">
        <v>4736</v>
      </c>
      <c r="AC56" s="188">
        <v>8761</v>
      </c>
      <c r="AD56" s="188">
        <v>5411</v>
      </c>
      <c r="AE56" s="188">
        <v>-1095</v>
      </c>
      <c r="AF56" s="188">
        <v>-100</v>
      </c>
      <c r="AG56" s="188">
        <v>36</v>
      </c>
      <c r="AI56" s="188">
        <v>6569</v>
      </c>
      <c r="AJ56" s="188">
        <v>0</v>
      </c>
      <c r="AK56" s="188">
        <v>1487</v>
      </c>
      <c r="AL56" s="188">
        <v>2299</v>
      </c>
      <c r="AM56" s="188">
        <v>7655</v>
      </c>
      <c r="AN56" s="188">
        <v>10889</v>
      </c>
      <c r="AO56" s="188">
        <v>5703</v>
      </c>
      <c r="AP56" s="188">
        <v>408</v>
      </c>
      <c r="AQ56" s="188">
        <v>-139</v>
      </c>
      <c r="AR56" s="188">
        <v>42</v>
      </c>
      <c r="AT56" s="188">
        <v>4063</v>
      </c>
      <c r="AU56" s="188">
        <v>0</v>
      </c>
      <c r="AV56" s="188">
        <v>8656</v>
      </c>
      <c r="AW56" s="188">
        <v>7394</v>
      </c>
      <c r="AX56" s="188">
        <v>5357</v>
      </c>
      <c r="AY56" s="188">
        <v>5555</v>
      </c>
      <c r="AZ56" s="188">
        <v>5568</v>
      </c>
      <c r="BA56" s="188">
        <v>-1620</v>
      </c>
      <c r="BB56" s="188">
        <v>-100</v>
      </c>
      <c r="BC56" s="188">
        <v>20</v>
      </c>
      <c r="BE56" s="188">
        <v>7096</v>
      </c>
      <c r="BF56" s="188">
        <v>0</v>
      </c>
      <c r="BG56" s="188">
        <v>8985</v>
      </c>
      <c r="BH56" s="188">
        <v>5792</v>
      </c>
      <c r="BI56" s="188">
        <v>6681</v>
      </c>
      <c r="BJ56" s="188">
        <v>2040</v>
      </c>
      <c r="BK56" s="188">
        <v>3929</v>
      </c>
      <c r="BL56" s="188">
        <v>1391</v>
      </c>
      <c r="BM56" s="188">
        <v>-150</v>
      </c>
      <c r="BN56" s="188">
        <v>37</v>
      </c>
      <c r="BP56" s="188">
        <v>6074</v>
      </c>
      <c r="BQ56" s="188">
        <v>0</v>
      </c>
      <c r="BR56" s="188">
        <v>7207</v>
      </c>
      <c r="BS56" s="188">
        <v>6804</v>
      </c>
      <c r="BT56" s="188">
        <v>6097</v>
      </c>
      <c r="BU56" s="188">
        <v>3010</v>
      </c>
      <c r="BV56" s="188">
        <v>5948</v>
      </c>
      <c r="BW56" s="188">
        <v>-152</v>
      </c>
      <c r="BX56" s="188">
        <v>0</v>
      </c>
      <c r="BY56" s="188">
        <v>0</v>
      </c>
      <c r="CA56" s="188">
        <v>7102</v>
      </c>
      <c r="CB56" s="188">
        <v>0</v>
      </c>
      <c r="CC56" s="188">
        <v>9076</v>
      </c>
      <c r="CD56" s="188">
        <v>4704</v>
      </c>
      <c r="CE56" s="188">
        <v>5723</v>
      </c>
      <c r="CF56" s="188">
        <v>3494</v>
      </c>
      <c r="CG56" s="188">
        <v>4030</v>
      </c>
      <c r="CH56" s="188">
        <v>2011</v>
      </c>
      <c r="CI56" s="188">
        <v>-175</v>
      </c>
      <c r="CJ56" s="188">
        <v>33</v>
      </c>
      <c r="CL56" s="188">
        <v>7102</v>
      </c>
      <c r="CM56" s="188">
        <v>0</v>
      </c>
      <c r="CN56" s="188">
        <v>9076</v>
      </c>
      <c r="CO56" s="188">
        <v>4704</v>
      </c>
      <c r="CP56" s="188">
        <v>5723</v>
      </c>
      <c r="CQ56" s="188">
        <v>3494</v>
      </c>
      <c r="CR56" s="188">
        <v>4030</v>
      </c>
      <c r="CS56" s="188">
        <v>2011</v>
      </c>
      <c r="CT56" s="188">
        <v>-175</v>
      </c>
      <c r="CU56" s="188">
        <v>33</v>
      </c>
      <c r="CV56" s="190"/>
      <c r="CW56" s="188">
        <v>6055</v>
      </c>
      <c r="CX56" s="188">
        <v>0</v>
      </c>
      <c r="CY56" s="188">
        <v>7112</v>
      </c>
      <c r="CZ56" s="188">
        <v>5211</v>
      </c>
      <c r="DA56" s="188">
        <v>3274</v>
      </c>
      <c r="DB56" s="188">
        <v>8411</v>
      </c>
      <c r="DC56" s="188">
        <v>6035</v>
      </c>
      <c r="DD56" s="188">
        <v>-307</v>
      </c>
      <c r="DE56" s="188">
        <v>0</v>
      </c>
      <c r="DF56" s="188">
        <v>0</v>
      </c>
      <c r="DH56" s="188">
        <v>7007</v>
      </c>
      <c r="DI56" s="188">
        <v>0</v>
      </c>
      <c r="DJ56" s="188">
        <v>9184</v>
      </c>
      <c r="DK56" s="188">
        <v>4155</v>
      </c>
      <c r="DL56" s="188">
        <v>6660</v>
      </c>
      <c r="DM56" s="188">
        <v>4404</v>
      </c>
      <c r="DN56" s="188">
        <v>4041</v>
      </c>
      <c r="DO56" s="188">
        <v>1640</v>
      </c>
      <c r="DP56" s="188">
        <v>-176</v>
      </c>
      <c r="DQ56" s="188">
        <v>48</v>
      </c>
      <c r="DS56" s="188">
        <v>7000</v>
      </c>
      <c r="DT56" s="188">
        <v>0</v>
      </c>
      <c r="DU56" s="188">
        <v>7117</v>
      </c>
      <c r="DV56" s="188">
        <v>2814</v>
      </c>
      <c r="DW56" s="188">
        <v>4180</v>
      </c>
      <c r="DX56" s="188">
        <v>3359</v>
      </c>
      <c r="DY56" s="188">
        <v>6216</v>
      </c>
      <c r="DZ56" s="188">
        <v>-95</v>
      </c>
      <c r="EA56" s="188">
        <v>-177</v>
      </c>
      <c r="EB56" s="188">
        <v>0</v>
      </c>
      <c r="ED56" s="188">
        <v>5922</v>
      </c>
      <c r="EE56" s="188">
        <v>0</v>
      </c>
      <c r="EF56" s="188">
        <v>6860</v>
      </c>
      <c r="EG56" s="188">
        <v>4926</v>
      </c>
      <c r="EH56" s="188">
        <v>6099</v>
      </c>
      <c r="EI56" s="188">
        <v>6262</v>
      </c>
      <c r="EJ56" s="188">
        <v>3864</v>
      </c>
      <c r="EK56" s="188">
        <v>1008</v>
      </c>
      <c r="EL56" s="188">
        <v>-151</v>
      </c>
      <c r="EM56" s="188">
        <v>26</v>
      </c>
      <c r="EO56" s="188">
        <v>7109</v>
      </c>
      <c r="EP56" s="188">
        <v>0</v>
      </c>
      <c r="EQ56" s="188">
        <v>1460</v>
      </c>
      <c r="ER56" s="188">
        <v>4176</v>
      </c>
      <c r="ES56" s="188">
        <v>9232</v>
      </c>
      <c r="ET56" s="188">
        <v>8780</v>
      </c>
      <c r="EU56" s="188">
        <v>4998</v>
      </c>
      <c r="EV56" s="188">
        <v>-408</v>
      </c>
      <c r="EW56" s="188">
        <v>-151</v>
      </c>
      <c r="EX56" s="188">
        <v>69</v>
      </c>
      <c r="EZ56" s="188">
        <v>7065</v>
      </c>
      <c r="FA56" s="188">
        <v>0</v>
      </c>
      <c r="FB56" s="188">
        <v>4259</v>
      </c>
      <c r="FC56" s="188">
        <v>3387</v>
      </c>
      <c r="FD56" s="188">
        <v>5189</v>
      </c>
      <c r="FE56" s="188">
        <v>9285</v>
      </c>
      <c r="FF56" s="188">
        <v>6440</v>
      </c>
      <c r="FG56" s="188">
        <v>-556</v>
      </c>
      <c r="FH56" s="188">
        <v>0</v>
      </c>
      <c r="FI56" s="188">
        <v>0</v>
      </c>
      <c r="FK56" s="188">
        <v>7030</v>
      </c>
      <c r="FL56" s="188">
        <v>0</v>
      </c>
      <c r="FM56" s="188">
        <v>8594</v>
      </c>
      <c r="FN56" s="188">
        <v>3884</v>
      </c>
      <c r="FO56" s="188">
        <v>6618</v>
      </c>
      <c r="FP56" s="188">
        <v>6283</v>
      </c>
      <c r="FQ56" s="188">
        <v>3968</v>
      </c>
      <c r="FR56" s="188">
        <v>-1051</v>
      </c>
      <c r="FS56" s="188">
        <v>-201</v>
      </c>
      <c r="FT56" s="188">
        <v>52</v>
      </c>
      <c r="FV56" s="188">
        <v>6072</v>
      </c>
      <c r="FW56" s="188">
        <v>0</v>
      </c>
      <c r="FX56" s="188">
        <v>4520</v>
      </c>
      <c r="FY56" s="188">
        <v>5477</v>
      </c>
      <c r="FZ56" s="188">
        <v>3771</v>
      </c>
      <c r="GA56" s="188">
        <v>9330</v>
      </c>
      <c r="GB56" s="188">
        <v>6075</v>
      </c>
      <c r="GC56" s="188">
        <v>156</v>
      </c>
      <c r="GD56" s="188">
        <v>0</v>
      </c>
      <c r="GE56" s="188">
        <v>0</v>
      </c>
      <c r="GG56" s="188">
        <v>7099</v>
      </c>
      <c r="GH56" s="188">
        <v>0</v>
      </c>
      <c r="GI56" s="188">
        <v>6877</v>
      </c>
      <c r="GJ56" s="188">
        <v>2635</v>
      </c>
      <c r="GK56" s="188">
        <v>3303</v>
      </c>
      <c r="GL56" s="188">
        <v>9215</v>
      </c>
      <c r="GM56" s="188">
        <v>4020</v>
      </c>
      <c r="GN56" s="188">
        <v>1824</v>
      </c>
      <c r="GO56" s="188">
        <v>-175</v>
      </c>
      <c r="GP56" s="188">
        <v>38</v>
      </c>
      <c r="GR56" s="188">
        <v>5897</v>
      </c>
      <c r="GS56" s="188">
        <v>0</v>
      </c>
      <c r="GT56" s="188">
        <v>7095</v>
      </c>
      <c r="GU56" s="188">
        <v>2915</v>
      </c>
      <c r="GV56" s="188">
        <v>5161</v>
      </c>
      <c r="GW56" s="188">
        <v>8157</v>
      </c>
      <c r="GX56" s="188">
        <v>3841</v>
      </c>
      <c r="GY56" s="188">
        <v>1218</v>
      </c>
      <c r="GZ56" s="188">
        <v>-80</v>
      </c>
      <c r="HA56" s="188">
        <v>39</v>
      </c>
      <c r="HC56" s="188">
        <v>6046</v>
      </c>
      <c r="HD56" s="188">
        <v>0</v>
      </c>
      <c r="HE56" s="188">
        <v>5157</v>
      </c>
      <c r="HF56" s="188">
        <v>4712</v>
      </c>
      <c r="HG56" s="188">
        <v>8690</v>
      </c>
      <c r="HH56" s="188">
        <v>4915</v>
      </c>
      <c r="HI56" s="188">
        <v>3919</v>
      </c>
      <c r="HJ56" s="188">
        <v>1840</v>
      </c>
      <c r="HK56" s="188">
        <v>-187</v>
      </c>
      <c r="HL56" s="188">
        <v>114</v>
      </c>
      <c r="HN56" s="188">
        <v>6059</v>
      </c>
      <c r="HO56" s="188">
        <v>0</v>
      </c>
      <c r="HP56" s="188">
        <v>4033</v>
      </c>
      <c r="HQ56" s="188">
        <v>2946</v>
      </c>
      <c r="HR56" s="188">
        <v>3961</v>
      </c>
      <c r="HS56" s="188">
        <v>12668</v>
      </c>
      <c r="HT56" s="188">
        <v>6305</v>
      </c>
      <c r="HU56" s="188">
        <v>-1105</v>
      </c>
      <c r="HV56" s="188">
        <v>0</v>
      </c>
      <c r="HW56" s="188">
        <v>0</v>
      </c>
      <c r="HY56" s="188">
        <v>6029</v>
      </c>
      <c r="HZ56" s="188">
        <v>0</v>
      </c>
      <c r="IA56" s="188">
        <v>5334</v>
      </c>
      <c r="IB56" s="188">
        <v>2848</v>
      </c>
      <c r="IC56" s="188">
        <v>8117</v>
      </c>
      <c r="ID56" s="188">
        <v>3615</v>
      </c>
      <c r="IE56" s="188">
        <v>4008</v>
      </c>
      <c r="IF56" s="188">
        <v>4752</v>
      </c>
      <c r="IG56" s="188">
        <v>-100</v>
      </c>
      <c r="IH56" s="188">
        <v>76</v>
      </c>
      <c r="IJ56" s="188">
        <v>6096</v>
      </c>
      <c r="IK56" s="188">
        <v>0</v>
      </c>
      <c r="IL56" s="188">
        <v>8723</v>
      </c>
      <c r="IM56" s="188">
        <v>3796</v>
      </c>
      <c r="IN56" s="188">
        <v>4716</v>
      </c>
      <c r="IO56" s="188">
        <v>7778</v>
      </c>
      <c r="IP56" s="188">
        <v>4108</v>
      </c>
      <c r="IQ56" s="188">
        <v>1583</v>
      </c>
      <c r="IR56" s="188">
        <v>-100</v>
      </c>
      <c r="IS56" s="188">
        <v>84</v>
      </c>
      <c r="IU56" s="188">
        <v>6079</v>
      </c>
      <c r="IV56" s="188">
        <v>0</v>
      </c>
      <c r="IW56" s="188">
        <v>5115</v>
      </c>
      <c r="IX56" s="188">
        <v>4858</v>
      </c>
      <c r="IY56" s="188">
        <v>7260</v>
      </c>
      <c r="IZ56" s="188">
        <v>6366</v>
      </c>
      <c r="JA56" s="188">
        <v>5759</v>
      </c>
      <c r="JB56" s="188">
        <v>-296</v>
      </c>
      <c r="JC56" s="188">
        <v>-147</v>
      </c>
      <c r="JD56" s="188">
        <v>16</v>
      </c>
      <c r="JF56" s="188">
        <v>6831</v>
      </c>
      <c r="JG56" s="188">
        <v>0</v>
      </c>
      <c r="JH56" s="188">
        <v>8104</v>
      </c>
      <c r="JI56" s="188">
        <v>7428</v>
      </c>
      <c r="JJ56" s="188">
        <v>2786</v>
      </c>
      <c r="JK56" s="188">
        <v>1849</v>
      </c>
      <c r="JL56" s="188">
        <v>3819</v>
      </c>
      <c r="JM56" s="188">
        <v>451</v>
      </c>
      <c r="JN56" s="188">
        <v>-155</v>
      </c>
      <c r="JO56" s="188">
        <v>762</v>
      </c>
      <c r="JQ56" s="188">
        <v>7101</v>
      </c>
      <c r="JR56" s="188">
        <v>0</v>
      </c>
      <c r="JS56" s="188">
        <v>8887</v>
      </c>
      <c r="JT56" s="188">
        <v>3134</v>
      </c>
      <c r="JU56" s="188">
        <v>3952</v>
      </c>
      <c r="JV56" s="188">
        <v>8634</v>
      </c>
      <c r="JW56" s="188">
        <v>4109</v>
      </c>
      <c r="JX56" s="188">
        <v>1029</v>
      </c>
      <c r="JY56" s="188">
        <v>-150</v>
      </c>
      <c r="JZ56" s="188">
        <v>68</v>
      </c>
      <c r="KB56" s="188">
        <v>6089</v>
      </c>
      <c r="KC56" s="188">
        <v>0</v>
      </c>
      <c r="KD56" s="188">
        <v>3559</v>
      </c>
      <c r="KE56" s="188">
        <v>3051</v>
      </c>
      <c r="KF56" s="188">
        <v>6609</v>
      </c>
      <c r="KG56" s="188">
        <v>10159</v>
      </c>
      <c r="KH56" s="188">
        <v>5832</v>
      </c>
      <c r="KI56" s="188">
        <v>-45</v>
      </c>
      <c r="KJ56" s="188">
        <v>-196</v>
      </c>
      <c r="KK56" s="188">
        <v>25</v>
      </c>
      <c r="KM56" s="188">
        <v>6070</v>
      </c>
      <c r="KN56" s="188">
        <v>0</v>
      </c>
      <c r="KO56" s="188">
        <v>3578</v>
      </c>
      <c r="KP56" s="188">
        <v>7376</v>
      </c>
      <c r="KQ56" s="188">
        <v>6120</v>
      </c>
      <c r="KR56" s="188">
        <v>6669</v>
      </c>
      <c r="KS56" s="188">
        <v>6297</v>
      </c>
      <c r="KT56" s="188">
        <v>-752</v>
      </c>
      <c r="KU56" s="188">
        <v>0</v>
      </c>
      <c r="KV56" s="188">
        <v>0</v>
      </c>
      <c r="KX56" s="188">
        <v>7071</v>
      </c>
      <c r="KY56" s="188">
        <v>0</v>
      </c>
      <c r="KZ56" s="188">
        <v>8044</v>
      </c>
      <c r="LA56" s="188">
        <v>4049</v>
      </c>
      <c r="LB56" s="188">
        <v>6345</v>
      </c>
      <c r="LC56" s="188">
        <v>4483</v>
      </c>
      <c r="LD56" s="188">
        <v>6402</v>
      </c>
      <c r="LE56" s="188">
        <v>-988</v>
      </c>
      <c r="LF56" s="188">
        <v>0</v>
      </c>
      <c r="LG56" s="188">
        <v>0</v>
      </c>
      <c r="LI56" s="188">
        <v>5050</v>
      </c>
      <c r="LJ56" s="188">
        <v>0</v>
      </c>
      <c r="LK56" s="188">
        <v>5729</v>
      </c>
      <c r="LL56" s="188">
        <v>3415</v>
      </c>
      <c r="LM56" s="188">
        <v>4863</v>
      </c>
      <c r="LN56" s="188">
        <v>10433</v>
      </c>
      <c r="LO56" s="188">
        <v>5592</v>
      </c>
      <c r="LP56" s="188">
        <v>360</v>
      </c>
      <c r="LQ56" s="188">
        <v>-151</v>
      </c>
      <c r="LR56" s="188">
        <v>31</v>
      </c>
      <c r="LT56" s="188">
        <v>6083</v>
      </c>
      <c r="LU56" s="188">
        <v>0</v>
      </c>
      <c r="LV56" s="188">
        <v>2122</v>
      </c>
      <c r="LW56" s="188">
        <v>4801</v>
      </c>
      <c r="LX56" s="188">
        <v>9540</v>
      </c>
      <c r="LY56" s="188">
        <v>6836</v>
      </c>
      <c r="LZ56" s="188">
        <v>5573</v>
      </c>
      <c r="MA56" s="188">
        <v>290</v>
      </c>
      <c r="MB56" s="188">
        <v>-142</v>
      </c>
      <c r="MC56" s="188">
        <v>20</v>
      </c>
    </row>
    <row r="57" spans="2:341">
      <c r="B57" s="208">
        <f t="shared" si="10"/>
        <v>6324.4</v>
      </c>
      <c r="C57" s="208">
        <f t="shared" si="11"/>
        <v>0</v>
      </c>
      <c r="D57" s="208">
        <f t="shared" si="12"/>
        <v>6410.7666666666664</v>
      </c>
      <c r="E57" s="208">
        <f t="shared" si="13"/>
        <v>4451.6000000000004</v>
      </c>
      <c r="F57" s="208">
        <f t="shared" si="14"/>
        <v>5772.5666666666666</v>
      </c>
      <c r="G57" s="208">
        <f t="shared" si="15"/>
        <v>6591.7333333333336</v>
      </c>
      <c r="H57" s="208">
        <f t="shared" si="16"/>
        <v>4993.4333333333334</v>
      </c>
      <c r="I57" s="208">
        <f t="shared" si="17"/>
        <v>438.13333333333333</v>
      </c>
      <c r="J57" s="208">
        <f t="shared" si="18"/>
        <v>-118.5</v>
      </c>
      <c r="K57" s="208">
        <f t="shared" si="19"/>
        <v>121.2</v>
      </c>
      <c r="M57" s="188">
        <v>5999</v>
      </c>
      <c r="N57" s="188">
        <v>0</v>
      </c>
      <c r="O57" s="188">
        <v>8959</v>
      </c>
      <c r="P57" s="188">
        <v>3422</v>
      </c>
      <c r="Q57" s="188">
        <v>4062</v>
      </c>
      <c r="R57" s="188">
        <v>3357</v>
      </c>
      <c r="S57" s="188">
        <v>3622</v>
      </c>
      <c r="T57" s="188">
        <v>549</v>
      </c>
      <c r="U57" s="188">
        <v>-201</v>
      </c>
      <c r="V57" s="188">
        <v>1315</v>
      </c>
      <c r="X57" s="188">
        <v>4848</v>
      </c>
      <c r="Y57" s="188">
        <v>0</v>
      </c>
      <c r="Z57" s="188">
        <v>6996</v>
      </c>
      <c r="AA57" s="188">
        <v>5345</v>
      </c>
      <c r="AB57" s="188">
        <v>4647</v>
      </c>
      <c r="AC57" s="188">
        <v>8734</v>
      </c>
      <c r="AD57" s="188">
        <v>5411</v>
      </c>
      <c r="AE57" s="188">
        <v>-886</v>
      </c>
      <c r="AF57" s="188">
        <v>-100</v>
      </c>
      <c r="AG57" s="188">
        <v>58</v>
      </c>
      <c r="AI57" s="188">
        <v>6572</v>
      </c>
      <c r="AJ57" s="188">
        <v>0</v>
      </c>
      <c r="AK57" s="188">
        <v>1466</v>
      </c>
      <c r="AL57" s="188">
        <v>2402</v>
      </c>
      <c r="AM57" s="188">
        <v>7679</v>
      </c>
      <c r="AN57" s="188">
        <v>10997</v>
      </c>
      <c r="AO57" s="188">
        <v>5703</v>
      </c>
      <c r="AP57" s="188">
        <v>306</v>
      </c>
      <c r="AQ57" s="188">
        <v>-151</v>
      </c>
      <c r="AR57" s="188">
        <v>73</v>
      </c>
      <c r="AT57" s="188">
        <v>4068</v>
      </c>
      <c r="AU57" s="188">
        <v>0</v>
      </c>
      <c r="AV57" s="188">
        <v>8675</v>
      </c>
      <c r="AW57" s="188">
        <v>7373</v>
      </c>
      <c r="AX57" s="188">
        <v>5318</v>
      </c>
      <c r="AY57" s="188">
        <v>5550</v>
      </c>
      <c r="AZ57" s="188">
        <v>5568</v>
      </c>
      <c r="BA57" s="188">
        <v>-1829</v>
      </c>
      <c r="BB57" s="188">
        <v>-100</v>
      </c>
      <c r="BC57" s="188">
        <v>45</v>
      </c>
      <c r="BE57" s="188">
        <v>7094</v>
      </c>
      <c r="BF57" s="188">
        <v>0</v>
      </c>
      <c r="BG57" s="188">
        <v>8946</v>
      </c>
      <c r="BH57" s="188">
        <v>5774</v>
      </c>
      <c r="BI57" s="188">
        <v>6853</v>
      </c>
      <c r="BJ57" s="188">
        <v>2050</v>
      </c>
      <c r="BK57" s="188">
        <v>3929</v>
      </c>
      <c r="BL57" s="188">
        <v>1353</v>
      </c>
      <c r="BM57" s="188">
        <v>-151</v>
      </c>
      <c r="BN57" s="188">
        <v>37</v>
      </c>
      <c r="BP57" s="188">
        <v>6072</v>
      </c>
      <c r="BQ57" s="188">
        <v>0</v>
      </c>
      <c r="BR57" s="188">
        <v>7196</v>
      </c>
      <c r="BS57" s="188">
        <v>6913</v>
      </c>
      <c r="BT57" s="188">
        <v>5927</v>
      </c>
      <c r="BU57" s="188">
        <v>2974</v>
      </c>
      <c r="BV57" s="188">
        <v>5952</v>
      </c>
      <c r="BW57" s="188">
        <v>238</v>
      </c>
      <c r="BX57" s="188">
        <v>0</v>
      </c>
      <c r="BY57" s="188">
        <v>0</v>
      </c>
      <c r="CA57" s="188">
        <v>7104</v>
      </c>
      <c r="CB57" s="188">
        <v>0</v>
      </c>
      <c r="CC57" s="188">
        <v>9067</v>
      </c>
      <c r="CD57" s="188">
        <v>4714</v>
      </c>
      <c r="CE57" s="188">
        <v>5610</v>
      </c>
      <c r="CF57" s="188">
        <v>3493</v>
      </c>
      <c r="CG57" s="188">
        <v>4030</v>
      </c>
      <c r="CH57" s="188">
        <v>1970</v>
      </c>
      <c r="CI57" s="188">
        <v>-175</v>
      </c>
      <c r="CJ57" s="188">
        <v>33</v>
      </c>
      <c r="CL57" s="188">
        <v>7104</v>
      </c>
      <c r="CM57" s="188">
        <v>0</v>
      </c>
      <c r="CN57" s="188">
        <v>9067</v>
      </c>
      <c r="CO57" s="188">
        <v>4714</v>
      </c>
      <c r="CP57" s="188">
        <v>5610</v>
      </c>
      <c r="CQ57" s="188">
        <v>3493</v>
      </c>
      <c r="CR57" s="188">
        <v>4030</v>
      </c>
      <c r="CS57" s="188">
        <v>1970</v>
      </c>
      <c r="CT57" s="188">
        <v>-175</v>
      </c>
      <c r="CU57" s="188">
        <v>33</v>
      </c>
      <c r="CV57" s="190"/>
      <c r="CW57" s="188">
        <v>6052</v>
      </c>
      <c r="CX57" s="188">
        <v>0</v>
      </c>
      <c r="CY57" s="188">
        <v>7152</v>
      </c>
      <c r="CZ57" s="188">
        <v>5206</v>
      </c>
      <c r="DA57" s="188">
        <v>3266</v>
      </c>
      <c r="DB57" s="188">
        <v>8249</v>
      </c>
      <c r="DC57" s="188">
        <v>6035</v>
      </c>
      <c r="DD57" s="188">
        <v>-467</v>
      </c>
      <c r="DE57" s="188">
        <v>0</v>
      </c>
      <c r="DF57" s="188">
        <v>0</v>
      </c>
      <c r="DH57" s="188">
        <v>7004</v>
      </c>
      <c r="DI57" s="188">
        <v>0</v>
      </c>
      <c r="DJ57" s="188">
        <v>9205</v>
      </c>
      <c r="DK57" s="188">
        <v>4128</v>
      </c>
      <c r="DL57" s="188">
        <v>6792</v>
      </c>
      <c r="DM57" s="188">
        <v>4345</v>
      </c>
      <c r="DN57" s="188">
        <v>4041</v>
      </c>
      <c r="DO57" s="188">
        <v>1506</v>
      </c>
      <c r="DP57" s="188">
        <v>-175</v>
      </c>
      <c r="DQ57" s="188">
        <v>80</v>
      </c>
      <c r="DS57" s="188">
        <v>7000</v>
      </c>
      <c r="DT57" s="188">
        <v>0</v>
      </c>
      <c r="DU57" s="188">
        <v>7236</v>
      </c>
      <c r="DV57" s="188">
        <v>2970</v>
      </c>
      <c r="DW57" s="188">
        <v>4242</v>
      </c>
      <c r="DX57" s="188">
        <v>3273</v>
      </c>
      <c r="DY57" s="188">
        <v>6345</v>
      </c>
      <c r="DZ57" s="188">
        <v>-146</v>
      </c>
      <c r="EA57" s="188">
        <v>-202</v>
      </c>
      <c r="EB57" s="188">
        <v>0</v>
      </c>
      <c r="ED57" s="188">
        <v>5920</v>
      </c>
      <c r="EE57" s="188">
        <v>0</v>
      </c>
      <c r="EF57" s="188">
        <v>6888</v>
      </c>
      <c r="EG57" s="188">
        <v>4956</v>
      </c>
      <c r="EH57" s="188">
        <v>6295</v>
      </c>
      <c r="EI57" s="188">
        <v>6178</v>
      </c>
      <c r="EJ57" s="188">
        <v>3864</v>
      </c>
      <c r="EK57" s="188">
        <v>916</v>
      </c>
      <c r="EL57" s="188">
        <v>-150</v>
      </c>
      <c r="EM57" s="188">
        <v>45</v>
      </c>
      <c r="EO57" s="188">
        <v>7108</v>
      </c>
      <c r="EP57" s="188">
        <v>0</v>
      </c>
      <c r="EQ57" s="188">
        <v>1485</v>
      </c>
      <c r="ER57" s="188">
        <v>4113</v>
      </c>
      <c r="ES57" s="188">
        <v>9227</v>
      </c>
      <c r="ET57" s="188">
        <v>8720</v>
      </c>
      <c r="EU57" s="188">
        <v>4998</v>
      </c>
      <c r="EV57" s="188">
        <v>-569</v>
      </c>
      <c r="EW57" s="188">
        <v>-151</v>
      </c>
      <c r="EX57" s="188">
        <v>129</v>
      </c>
      <c r="EZ57" s="188">
        <v>7069</v>
      </c>
      <c r="FA57" s="188">
        <v>0</v>
      </c>
      <c r="FB57" s="188">
        <v>4265</v>
      </c>
      <c r="FC57" s="188">
        <v>3520</v>
      </c>
      <c r="FD57" s="188">
        <v>5200</v>
      </c>
      <c r="FE57" s="188">
        <v>9204</v>
      </c>
      <c r="FF57" s="188">
        <v>6506</v>
      </c>
      <c r="FG57" s="188">
        <v>-616</v>
      </c>
      <c r="FH57" s="188">
        <v>0</v>
      </c>
      <c r="FI57" s="188">
        <v>0</v>
      </c>
      <c r="FK57" s="188">
        <v>7040</v>
      </c>
      <c r="FL57" s="188">
        <v>0</v>
      </c>
      <c r="FM57" s="188">
        <v>8666</v>
      </c>
      <c r="FN57" s="188">
        <v>3901</v>
      </c>
      <c r="FO57" s="188">
        <v>6664</v>
      </c>
      <c r="FP57" s="188">
        <v>6287</v>
      </c>
      <c r="FQ57" s="188">
        <v>3968</v>
      </c>
      <c r="FR57" s="188">
        <v>-937</v>
      </c>
      <c r="FS57" s="188">
        <v>-201</v>
      </c>
      <c r="FT57" s="188">
        <v>85</v>
      </c>
      <c r="FV57" s="188">
        <v>6073</v>
      </c>
      <c r="FW57" s="188">
        <v>0</v>
      </c>
      <c r="FX57" s="188">
        <v>4621</v>
      </c>
      <c r="FY57" s="188">
        <v>5656</v>
      </c>
      <c r="FZ57" s="188">
        <v>3788</v>
      </c>
      <c r="GA57" s="188">
        <v>9363</v>
      </c>
      <c r="GB57" s="188">
        <v>6075</v>
      </c>
      <c r="GC57" s="188">
        <v>29</v>
      </c>
      <c r="GD57" s="188">
        <v>0</v>
      </c>
      <c r="GE57" s="188">
        <v>0</v>
      </c>
      <c r="GG57" s="188">
        <v>7100</v>
      </c>
      <c r="GH57" s="188">
        <v>0</v>
      </c>
      <c r="GI57" s="188">
        <v>6917</v>
      </c>
      <c r="GJ57" s="188">
        <v>2697</v>
      </c>
      <c r="GK57" s="188">
        <v>3421</v>
      </c>
      <c r="GL57" s="188">
        <v>9090</v>
      </c>
      <c r="GM57" s="188">
        <v>4020</v>
      </c>
      <c r="GN57" s="188">
        <v>1641</v>
      </c>
      <c r="GO57" s="188">
        <v>-175</v>
      </c>
      <c r="GP57" s="188">
        <v>39</v>
      </c>
      <c r="GR57" s="188">
        <v>5897</v>
      </c>
      <c r="GS57" s="188">
        <v>0</v>
      </c>
      <c r="GT57" s="188">
        <v>7083</v>
      </c>
      <c r="GU57" s="188">
        <v>3051</v>
      </c>
      <c r="GV57" s="188">
        <v>5007</v>
      </c>
      <c r="GW57" s="188">
        <v>8163</v>
      </c>
      <c r="GX57" s="188">
        <v>3841</v>
      </c>
      <c r="GY57" s="188">
        <v>1274</v>
      </c>
      <c r="GZ57" s="188">
        <v>-80</v>
      </c>
      <c r="HA57" s="188">
        <v>40</v>
      </c>
      <c r="HC57" s="188">
        <v>6040</v>
      </c>
      <c r="HD57" s="188">
        <v>0</v>
      </c>
      <c r="HE57" s="188">
        <v>5161</v>
      </c>
      <c r="HF57" s="188">
        <v>4665</v>
      </c>
      <c r="HG57" s="188">
        <v>8784</v>
      </c>
      <c r="HH57" s="188">
        <v>4943</v>
      </c>
      <c r="HI57" s="188">
        <v>3919</v>
      </c>
      <c r="HJ57" s="188">
        <v>1759</v>
      </c>
      <c r="HK57" s="188">
        <v>-187</v>
      </c>
      <c r="HL57" s="188">
        <v>266</v>
      </c>
      <c r="HN57" s="188">
        <v>6057</v>
      </c>
      <c r="HO57" s="188">
        <v>0</v>
      </c>
      <c r="HP57" s="188">
        <v>4025</v>
      </c>
      <c r="HQ57" s="188">
        <v>2927</v>
      </c>
      <c r="HR57" s="188">
        <v>4120</v>
      </c>
      <c r="HS57" s="188">
        <v>12654</v>
      </c>
      <c r="HT57" s="188">
        <v>6306</v>
      </c>
      <c r="HU57" s="188">
        <v>-1087</v>
      </c>
      <c r="HV57" s="188">
        <v>0</v>
      </c>
      <c r="HW57" s="188">
        <v>0</v>
      </c>
      <c r="HY57" s="188">
        <v>6033</v>
      </c>
      <c r="HZ57" s="188">
        <v>0</v>
      </c>
      <c r="IA57" s="188">
        <v>5355</v>
      </c>
      <c r="IB57" s="188">
        <v>2832</v>
      </c>
      <c r="IC57" s="188">
        <v>8362</v>
      </c>
      <c r="ID57" s="188">
        <v>3613</v>
      </c>
      <c r="IE57" s="188">
        <v>4008</v>
      </c>
      <c r="IF57" s="188">
        <v>4658</v>
      </c>
      <c r="IG57" s="188">
        <v>-100</v>
      </c>
      <c r="IH57" s="188">
        <v>154</v>
      </c>
      <c r="IJ57" s="188">
        <v>6093</v>
      </c>
      <c r="IK57" s="188">
        <v>0</v>
      </c>
      <c r="IL57" s="188">
        <v>8732</v>
      </c>
      <c r="IM57" s="188">
        <v>3859</v>
      </c>
      <c r="IN57" s="188">
        <v>4815</v>
      </c>
      <c r="IO57" s="188">
        <v>7858</v>
      </c>
      <c r="IP57" s="188">
        <v>4108</v>
      </c>
      <c r="IQ57" s="188">
        <v>1312</v>
      </c>
      <c r="IR57" s="188">
        <v>-100</v>
      </c>
      <c r="IS57" s="188">
        <v>85</v>
      </c>
      <c r="IU57" s="188">
        <v>6082</v>
      </c>
      <c r="IV57" s="188">
        <v>0</v>
      </c>
      <c r="IW57" s="188">
        <v>5096</v>
      </c>
      <c r="IX57" s="188">
        <v>4925</v>
      </c>
      <c r="IY57" s="188">
        <v>7494</v>
      </c>
      <c r="IZ57" s="188">
        <v>6368</v>
      </c>
      <c r="JA57" s="188">
        <v>5759</v>
      </c>
      <c r="JB57" s="188">
        <v>-317</v>
      </c>
      <c r="JC57" s="188">
        <v>-151</v>
      </c>
      <c r="JD57" s="188">
        <v>16</v>
      </c>
      <c r="JF57" s="188">
        <v>6841</v>
      </c>
      <c r="JG57" s="188">
        <v>0</v>
      </c>
      <c r="JH57" s="188">
        <v>8113</v>
      </c>
      <c r="JI57" s="188">
        <v>7661</v>
      </c>
      <c r="JJ57" s="188">
        <v>2791</v>
      </c>
      <c r="JK57" s="188">
        <v>1749</v>
      </c>
      <c r="JL57" s="188">
        <v>3819</v>
      </c>
      <c r="JM57" s="188">
        <v>474</v>
      </c>
      <c r="JN57" s="188">
        <v>-176</v>
      </c>
      <c r="JO57" s="188">
        <v>911</v>
      </c>
      <c r="JQ57" s="188">
        <v>7096</v>
      </c>
      <c r="JR57" s="188">
        <v>0</v>
      </c>
      <c r="JS57" s="188">
        <v>8895</v>
      </c>
      <c r="JT57" s="188">
        <v>3082</v>
      </c>
      <c r="JU57" s="188">
        <v>3895</v>
      </c>
      <c r="JV57" s="188">
        <v>8658</v>
      </c>
      <c r="JW57" s="188">
        <v>4109</v>
      </c>
      <c r="JX57" s="188">
        <v>1079</v>
      </c>
      <c r="JY57" s="188">
        <v>-151</v>
      </c>
      <c r="JZ57" s="188">
        <v>71</v>
      </c>
      <c r="KB57" s="188">
        <v>6084</v>
      </c>
      <c r="KC57" s="188">
        <v>0</v>
      </c>
      <c r="KD57" s="188">
        <v>3561</v>
      </c>
      <c r="KE57" s="188">
        <v>3101</v>
      </c>
      <c r="KF57" s="188">
        <v>6464</v>
      </c>
      <c r="KG57" s="188">
        <v>10341</v>
      </c>
      <c r="KH57" s="188">
        <v>5832</v>
      </c>
      <c r="KI57" s="188">
        <v>-163</v>
      </c>
      <c r="KJ57" s="188">
        <v>-202</v>
      </c>
      <c r="KK57" s="188">
        <v>27</v>
      </c>
      <c r="KM57" s="188">
        <v>6075</v>
      </c>
      <c r="KN57" s="188">
        <v>0</v>
      </c>
      <c r="KO57" s="188">
        <v>3563</v>
      </c>
      <c r="KP57" s="188">
        <v>7408</v>
      </c>
      <c r="KQ57" s="188">
        <v>6173</v>
      </c>
      <c r="KR57" s="188">
        <v>6577</v>
      </c>
      <c r="KS57" s="188">
        <v>6303</v>
      </c>
      <c r="KT57" s="188">
        <v>-701</v>
      </c>
      <c r="KU57" s="188">
        <v>0</v>
      </c>
      <c r="KV57" s="188">
        <v>0</v>
      </c>
      <c r="KX57" s="188">
        <v>7073</v>
      </c>
      <c r="KY57" s="188">
        <v>0</v>
      </c>
      <c r="KZ57" s="188">
        <v>7992</v>
      </c>
      <c r="LA57" s="188">
        <v>3776</v>
      </c>
      <c r="LB57" s="188">
        <v>6577</v>
      </c>
      <c r="LC57" s="188">
        <v>4415</v>
      </c>
      <c r="LD57" s="188">
        <v>6537</v>
      </c>
      <c r="LE57" s="188">
        <v>-807</v>
      </c>
      <c r="LF57" s="188">
        <v>0</v>
      </c>
      <c r="LG57" s="188">
        <v>0</v>
      </c>
      <c r="LI57" s="188">
        <v>5051</v>
      </c>
      <c r="LJ57" s="188">
        <v>0</v>
      </c>
      <c r="LK57" s="188">
        <v>5802</v>
      </c>
      <c r="LL57" s="188">
        <v>3541</v>
      </c>
      <c r="LM57" s="188">
        <v>4765</v>
      </c>
      <c r="LN57" s="188">
        <v>10326</v>
      </c>
      <c r="LO57" s="188">
        <v>5592</v>
      </c>
      <c r="LP57" s="188">
        <v>361</v>
      </c>
      <c r="LQ57" s="188">
        <v>-150</v>
      </c>
      <c r="LR57" s="188">
        <v>67</v>
      </c>
      <c r="LT57" s="188">
        <v>6083</v>
      </c>
      <c r="LU57" s="188">
        <v>0</v>
      </c>
      <c r="LV57" s="188">
        <v>2138</v>
      </c>
      <c r="LW57" s="188">
        <v>4916</v>
      </c>
      <c r="LX57" s="188">
        <v>9329</v>
      </c>
      <c r="LY57" s="188">
        <v>6730</v>
      </c>
      <c r="LZ57" s="188">
        <v>5573</v>
      </c>
      <c r="MA57" s="188">
        <v>274</v>
      </c>
      <c r="MB57" s="188">
        <v>-151</v>
      </c>
      <c r="MC57" s="188">
        <v>27</v>
      </c>
    </row>
    <row r="58" spans="2:341">
      <c r="B58" s="208">
        <f t="shared" si="10"/>
        <v>6318.5333333333338</v>
      </c>
      <c r="C58" s="208">
        <f t="shared" si="11"/>
        <v>0</v>
      </c>
      <c r="D58" s="208">
        <f t="shared" si="12"/>
        <v>6434.7</v>
      </c>
      <c r="E58" s="208">
        <f t="shared" si="13"/>
        <v>4504.4666666666662</v>
      </c>
      <c r="F58" s="208">
        <f t="shared" si="14"/>
        <v>5866.2</v>
      </c>
      <c r="G58" s="208">
        <f t="shared" si="15"/>
        <v>6560.0333333333338</v>
      </c>
      <c r="H58" s="208">
        <f t="shared" si="16"/>
        <v>5009.1000000000004</v>
      </c>
      <c r="I58" s="208">
        <f t="shared" si="17"/>
        <v>498.16666666666669</v>
      </c>
      <c r="J58" s="208">
        <f t="shared" si="18"/>
        <v>-118.36666666666666</v>
      </c>
      <c r="K58" s="208">
        <f t="shared" si="19"/>
        <v>164.16666666666666</v>
      </c>
      <c r="M58" s="188">
        <v>5995</v>
      </c>
      <c r="N58" s="188">
        <v>0</v>
      </c>
      <c r="O58" s="188">
        <v>8968</v>
      </c>
      <c r="P58" s="188">
        <v>3484</v>
      </c>
      <c r="Q58" s="188">
        <v>4321</v>
      </c>
      <c r="R58" s="188">
        <v>3226</v>
      </c>
      <c r="S58" s="188">
        <v>3622</v>
      </c>
      <c r="T58" s="188">
        <v>489</v>
      </c>
      <c r="U58" s="188">
        <v>-201</v>
      </c>
      <c r="V58" s="188">
        <v>1407</v>
      </c>
      <c r="X58" s="188">
        <v>4681</v>
      </c>
      <c r="Y58" s="188">
        <v>0</v>
      </c>
      <c r="Z58" s="188">
        <v>7060</v>
      </c>
      <c r="AA58" s="188">
        <v>5350</v>
      </c>
      <c r="AB58" s="188">
        <v>5015</v>
      </c>
      <c r="AC58" s="188">
        <v>8637</v>
      </c>
      <c r="AD58" s="188">
        <v>5411</v>
      </c>
      <c r="AE58" s="188">
        <v>-854</v>
      </c>
      <c r="AF58" s="188">
        <v>-100</v>
      </c>
      <c r="AG58" s="188">
        <v>143</v>
      </c>
      <c r="AI58" s="188">
        <v>6584</v>
      </c>
      <c r="AJ58" s="188">
        <v>0</v>
      </c>
      <c r="AK58" s="188">
        <v>1559</v>
      </c>
      <c r="AL58" s="188">
        <v>2615</v>
      </c>
      <c r="AM58" s="188">
        <v>7820</v>
      </c>
      <c r="AN58" s="188">
        <v>10992</v>
      </c>
      <c r="AO58" s="188">
        <v>5703</v>
      </c>
      <c r="AP58" s="188">
        <v>382</v>
      </c>
      <c r="AQ58" s="188">
        <v>-151</v>
      </c>
      <c r="AR58" s="188">
        <v>102</v>
      </c>
      <c r="AT58" s="188">
        <v>4069</v>
      </c>
      <c r="AU58" s="188">
        <v>0</v>
      </c>
      <c r="AV58" s="188">
        <v>8693</v>
      </c>
      <c r="AW58" s="188">
        <v>7420</v>
      </c>
      <c r="AX58" s="188">
        <v>5261</v>
      </c>
      <c r="AY58" s="188">
        <v>5524</v>
      </c>
      <c r="AZ58" s="188">
        <v>5568</v>
      </c>
      <c r="BA58" s="188">
        <v>-1552</v>
      </c>
      <c r="BB58" s="188">
        <v>-100</v>
      </c>
      <c r="BC58" s="188">
        <v>112</v>
      </c>
      <c r="BE58" s="188">
        <v>7096</v>
      </c>
      <c r="BF58" s="188">
        <v>0</v>
      </c>
      <c r="BG58" s="188">
        <v>8974</v>
      </c>
      <c r="BH58" s="188">
        <v>5818</v>
      </c>
      <c r="BI58" s="188">
        <v>6832</v>
      </c>
      <c r="BJ58" s="188">
        <v>2014</v>
      </c>
      <c r="BK58" s="188">
        <v>3929</v>
      </c>
      <c r="BL58" s="188">
        <v>1483</v>
      </c>
      <c r="BM58" s="188">
        <v>-150</v>
      </c>
      <c r="BN58" s="188">
        <v>38</v>
      </c>
      <c r="BP58" s="188">
        <v>6076</v>
      </c>
      <c r="BQ58" s="188">
        <v>0</v>
      </c>
      <c r="BR58" s="188">
        <v>7283</v>
      </c>
      <c r="BS58" s="188">
        <v>6980</v>
      </c>
      <c r="BT58" s="188">
        <v>5936</v>
      </c>
      <c r="BU58" s="188">
        <v>2948</v>
      </c>
      <c r="BV58" s="188">
        <v>5961</v>
      </c>
      <c r="BW58" s="188">
        <v>209</v>
      </c>
      <c r="BX58" s="188">
        <v>0</v>
      </c>
      <c r="BY58" s="188">
        <v>0</v>
      </c>
      <c r="CA58" s="188">
        <v>7100</v>
      </c>
      <c r="CB58" s="188">
        <v>0</v>
      </c>
      <c r="CC58" s="188">
        <v>9074</v>
      </c>
      <c r="CD58" s="188">
        <v>4763</v>
      </c>
      <c r="CE58" s="188">
        <v>5753</v>
      </c>
      <c r="CF58" s="188">
        <v>3505</v>
      </c>
      <c r="CG58" s="188">
        <v>4030</v>
      </c>
      <c r="CH58" s="188">
        <v>2158</v>
      </c>
      <c r="CI58" s="188">
        <v>-175</v>
      </c>
      <c r="CJ58" s="188">
        <v>40</v>
      </c>
      <c r="CL58" s="188">
        <v>7100</v>
      </c>
      <c r="CM58" s="188">
        <v>0</v>
      </c>
      <c r="CN58" s="188">
        <v>9074</v>
      </c>
      <c r="CO58" s="188">
        <v>4763</v>
      </c>
      <c r="CP58" s="188">
        <v>5753</v>
      </c>
      <c r="CQ58" s="188">
        <v>3505</v>
      </c>
      <c r="CR58" s="188">
        <v>4030</v>
      </c>
      <c r="CS58" s="188">
        <v>2158</v>
      </c>
      <c r="CT58" s="188">
        <v>-175</v>
      </c>
      <c r="CU58" s="188">
        <v>40</v>
      </c>
      <c r="CV58" s="190"/>
      <c r="CW58" s="188">
        <v>6045</v>
      </c>
      <c r="CX58" s="188">
        <v>0</v>
      </c>
      <c r="CY58" s="188">
        <v>7129</v>
      </c>
      <c r="CZ58" s="188">
        <v>5185</v>
      </c>
      <c r="DA58" s="188">
        <v>3234</v>
      </c>
      <c r="DB58" s="188">
        <v>8239</v>
      </c>
      <c r="DC58" s="188">
        <v>6044</v>
      </c>
      <c r="DD58" s="188">
        <v>-377</v>
      </c>
      <c r="DE58" s="188">
        <v>0</v>
      </c>
      <c r="DF58" s="188">
        <v>0</v>
      </c>
      <c r="DH58" s="188">
        <v>7014</v>
      </c>
      <c r="DI58" s="188">
        <v>0</v>
      </c>
      <c r="DJ58" s="188">
        <v>9242</v>
      </c>
      <c r="DK58" s="188">
        <v>4211</v>
      </c>
      <c r="DL58" s="188">
        <v>6977</v>
      </c>
      <c r="DM58" s="188">
        <v>4346</v>
      </c>
      <c r="DN58" s="188">
        <v>4041</v>
      </c>
      <c r="DO58" s="188">
        <v>1601</v>
      </c>
      <c r="DP58" s="188">
        <v>-175</v>
      </c>
      <c r="DQ58" s="188">
        <v>163</v>
      </c>
      <c r="DS58" s="188">
        <v>6998</v>
      </c>
      <c r="DT58" s="188">
        <v>0</v>
      </c>
      <c r="DU58" s="188">
        <v>7298</v>
      </c>
      <c r="DV58" s="188">
        <v>3187</v>
      </c>
      <c r="DW58" s="188">
        <v>4708</v>
      </c>
      <c r="DX58" s="188">
        <v>3131</v>
      </c>
      <c r="DY58" s="188">
        <v>6494</v>
      </c>
      <c r="DZ58" s="188">
        <v>-219</v>
      </c>
      <c r="EA58" s="188">
        <v>-201</v>
      </c>
      <c r="EB58" s="188">
        <v>0</v>
      </c>
      <c r="ED58" s="188">
        <v>5914</v>
      </c>
      <c r="EE58" s="188">
        <v>0</v>
      </c>
      <c r="EF58" s="188">
        <v>6899</v>
      </c>
      <c r="EG58" s="188">
        <v>5026</v>
      </c>
      <c r="EH58" s="188">
        <v>6445</v>
      </c>
      <c r="EI58" s="188">
        <v>5957</v>
      </c>
      <c r="EJ58" s="188">
        <v>3864</v>
      </c>
      <c r="EK58" s="188">
        <v>733</v>
      </c>
      <c r="EL58" s="188">
        <v>-150</v>
      </c>
      <c r="EM58" s="188">
        <v>98</v>
      </c>
      <c r="EO58" s="188">
        <v>7108</v>
      </c>
      <c r="EP58" s="188">
        <v>0</v>
      </c>
      <c r="EQ58" s="188">
        <v>1501</v>
      </c>
      <c r="ER58" s="188">
        <v>4178</v>
      </c>
      <c r="ES58" s="188">
        <v>9270</v>
      </c>
      <c r="ET58" s="188">
        <v>8738</v>
      </c>
      <c r="EU58" s="188">
        <v>4998</v>
      </c>
      <c r="EV58" s="188">
        <v>-335</v>
      </c>
      <c r="EW58" s="188">
        <v>-150</v>
      </c>
      <c r="EX58" s="188">
        <v>223</v>
      </c>
      <c r="EZ58" s="188">
        <v>7060</v>
      </c>
      <c r="FA58" s="188">
        <v>0</v>
      </c>
      <c r="FB58" s="188">
        <v>4297</v>
      </c>
      <c r="FC58" s="188">
        <v>3623</v>
      </c>
      <c r="FD58" s="188">
        <v>5232</v>
      </c>
      <c r="FE58" s="188">
        <v>9186</v>
      </c>
      <c r="FF58" s="188">
        <v>6632</v>
      </c>
      <c r="FG58" s="188">
        <v>-684</v>
      </c>
      <c r="FH58" s="188">
        <v>0</v>
      </c>
      <c r="FI58" s="188">
        <v>0</v>
      </c>
      <c r="FK58" s="188">
        <v>7048</v>
      </c>
      <c r="FL58" s="188">
        <v>0</v>
      </c>
      <c r="FM58" s="188">
        <v>8725</v>
      </c>
      <c r="FN58" s="188">
        <v>3875</v>
      </c>
      <c r="FO58" s="188">
        <v>6767</v>
      </c>
      <c r="FP58" s="188">
        <v>6360</v>
      </c>
      <c r="FQ58" s="188">
        <v>3968</v>
      </c>
      <c r="FR58" s="188">
        <v>-966</v>
      </c>
      <c r="FS58" s="188">
        <v>-201</v>
      </c>
      <c r="FT58" s="188">
        <v>169</v>
      </c>
      <c r="FV58" s="188">
        <v>6072</v>
      </c>
      <c r="FW58" s="188">
        <v>0</v>
      </c>
      <c r="FX58" s="188">
        <v>4589</v>
      </c>
      <c r="FY58" s="188">
        <v>5541</v>
      </c>
      <c r="FZ58" s="188">
        <v>3626</v>
      </c>
      <c r="GA58" s="188">
        <v>9406</v>
      </c>
      <c r="GB58" s="188">
        <v>6084</v>
      </c>
      <c r="GC58" s="188">
        <v>354</v>
      </c>
      <c r="GD58" s="188">
        <v>0</v>
      </c>
      <c r="GE58" s="188">
        <v>0</v>
      </c>
      <c r="GG58" s="188">
        <v>7101</v>
      </c>
      <c r="GH58" s="188">
        <v>0</v>
      </c>
      <c r="GI58" s="188">
        <v>6946</v>
      </c>
      <c r="GJ58" s="188">
        <v>2689</v>
      </c>
      <c r="GK58" s="188">
        <v>3444</v>
      </c>
      <c r="GL58" s="188">
        <v>9074</v>
      </c>
      <c r="GM58" s="188">
        <v>4020</v>
      </c>
      <c r="GN58" s="188">
        <v>1876</v>
      </c>
      <c r="GO58" s="188">
        <v>-175</v>
      </c>
      <c r="GP58" s="188">
        <v>39</v>
      </c>
      <c r="GR58" s="188">
        <v>5899</v>
      </c>
      <c r="GS58" s="188">
        <v>0</v>
      </c>
      <c r="GT58" s="188">
        <v>7140</v>
      </c>
      <c r="GU58" s="188">
        <v>3100</v>
      </c>
      <c r="GV58" s="188">
        <v>4844</v>
      </c>
      <c r="GW58" s="188">
        <v>8098</v>
      </c>
      <c r="GX58" s="188">
        <v>3841</v>
      </c>
      <c r="GY58" s="188">
        <v>1371</v>
      </c>
      <c r="GZ58" s="188">
        <v>-80</v>
      </c>
      <c r="HA58" s="188">
        <v>48</v>
      </c>
      <c r="HC58" s="188">
        <v>6038</v>
      </c>
      <c r="HD58" s="188">
        <v>0</v>
      </c>
      <c r="HE58" s="188">
        <v>5159</v>
      </c>
      <c r="HF58" s="188">
        <v>4675</v>
      </c>
      <c r="HG58" s="188">
        <v>8839</v>
      </c>
      <c r="HH58" s="188">
        <v>4986</v>
      </c>
      <c r="HI58" s="188">
        <v>3919</v>
      </c>
      <c r="HJ58" s="188">
        <v>1814</v>
      </c>
      <c r="HK58" s="188">
        <v>-187</v>
      </c>
      <c r="HL58" s="188">
        <v>500</v>
      </c>
      <c r="HN58" s="188">
        <v>6060</v>
      </c>
      <c r="HO58" s="188">
        <v>0</v>
      </c>
      <c r="HP58" s="188">
        <v>4061</v>
      </c>
      <c r="HQ58" s="188">
        <v>2978</v>
      </c>
      <c r="HR58" s="188">
        <v>4228</v>
      </c>
      <c r="HS58" s="188">
        <v>12593</v>
      </c>
      <c r="HT58" s="188">
        <v>6309</v>
      </c>
      <c r="HU58" s="188">
        <v>-1046</v>
      </c>
      <c r="HV58" s="188">
        <v>0</v>
      </c>
      <c r="HW58" s="188">
        <v>0</v>
      </c>
      <c r="HY58" s="188">
        <v>6029</v>
      </c>
      <c r="HZ58" s="188">
        <v>0</v>
      </c>
      <c r="IA58" s="188">
        <v>5392</v>
      </c>
      <c r="IB58" s="188">
        <v>2942</v>
      </c>
      <c r="IC58" s="188">
        <v>8568</v>
      </c>
      <c r="ID58" s="188">
        <v>3558</v>
      </c>
      <c r="IE58" s="188">
        <v>4008</v>
      </c>
      <c r="IF58" s="188">
        <v>4695</v>
      </c>
      <c r="IG58" s="188">
        <v>-100</v>
      </c>
      <c r="IH58" s="188">
        <v>277</v>
      </c>
      <c r="IJ58" s="188">
        <v>6100</v>
      </c>
      <c r="IK58" s="188">
        <v>0</v>
      </c>
      <c r="IL58" s="188">
        <v>8775</v>
      </c>
      <c r="IM58" s="188">
        <v>3847</v>
      </c>
      <c r="IN58" s="188">
        <v>4801</v>
      </c>
      <c r="IO58" s="188">
        <v>7951</v>
      </c>
      <c r="IP58" s="188">
        <v>4108</v>
      </c>
      <c r="IQ58" s="188">
        <v>1484</v>
      </c>
      <c r="IR58" s="188">
        <v>-100</v>
      </c>
      <c r="IS58" s="188">
        <v>95</v>
      </c>
      <c r="IU58" s="188">
        <v>6081</v>
      </c>
      <c r="IV58" s="188">
        <v>0</v>
      </c>
      <c r="IW58" s="188">
        <v>5068</v>
      </c>
      <c r="IX58" s="188">
        <v>4940</v>
      </c>
      <c r="IY58" s="188">
        <v>7284</v>
      </c>
      <c r="IZ58" s="188">
        <v>6270</v>
      </c>
      <c r="JA58" s="188">
        <v>5759</v>
      </c>
      <c r="JB58" s="188">
        <v>-125</v>
      </c>
      <c r="JC58" s="188">
        <v>-151</v>
      </c>
      <c r="JD58" s="188">
        <v>17</v>
      </c>
      <c r="JF58" s="188">
        <v>6835</v>
      </c>
      <c r="JG58" s="188">
        <v>0</v>
      </c>
      <c r="JH58" s="188">
        <v>8137</v>
      </c>
      <c r="JI58" s="188">
        <v>7980</v>
      </c>
      <c r="JJ58" s="188">
        <v>3059</v>
      </c>
      <c r="JK58" s="188">
        <v>1767</v>
      </c>
      <c r="JL58" s="188">
        <v>3819</v>
      </c>
      <c r="JM58" s="188">
        <v>444</v>
      </c>
      <c r="JN58" s="188">
        <v>-176</v>
      </c>
      <c r="JO58" s="188">
        <v>1064</v>
      </c>
      <c r="JQ58" s="188">
        <v>7099</v>
      </c>
      <c r="JR58" s="188">
        <v>0</v>
      </c>
      <c r="JS58" s="188">
        <v>8922</v>
      </c>
      <c r="JT58" s="188">
        <v>2916</v>
      </c>
      <c r="JU58" s="188">
        <v>3847</v>
      </c>
      <c r="JV58" s="188">
        <v>8705</v>
      </c>
      <c r="JW58" s="188">
        <v>4109</v>
      </c>
      <c r="JX58" s="188">
        <v>1173</v>
      </c>
      <c r="JY58" s="188">
        <v>-150</v>
      </c>
      <c r="JZ58" s="188">
        <v>98</v>
      </c>
      <c r="KB58" s="188">
        <v>6081</v>
      </c>
      <c r="KC58" s="188">
        <v>0</v>
      </c>
      <c r="KD58" s="188">
        <v>3581</v>
      </c>
      <c r="KE58" s="188">
        <v>3173</v>
      </c>
      <c r="KF58" s="188">
        <v>6608</v>
      </c>
      <c r="KG58" s="188">
        <v>10423</v>
      </c>
      <c r="KH58" s="188">
        <v>5832</v>
      </c>
      <c r="KI58" s="188">
        <v>-203</v>
      </c>
      <c r="KJ58" s="188">
        <v>-202</v>
      </c>
      <c r="KK58" s="188">
        <v>41</v>
      </c>
      <c r="KM58" s="188">
        <v>6071</v>
      </c>
      <c r="KN58" s="188">
        <v>0</v>
      </c>
      <c r="KO58" s="188">
        <v>3563</v>
      </c>
      <c r="KP58" s="188">
        <v>7579</v>
      </c>
      <c r="KQ58" s="188">
        <v>6526</v>
      </c>
      <c r="KR58" s="188">
        <v>6429</v>
      </c>
      <c r="KS58" s="188">
        <v>6334</v>
      </c>
      <c r="KT58" s="188">
        <v>-939</v>
      </c>
      <c r="KU58" s="188">
        <v>0</v>
      </c>
      <c r="KV58" s="188">
        <v>0</v>
      </c>
      <c r="KX58" s="188">
        <v>7068</v>
      </c>
      <c r="KY58" s="188">
        <v>0</v>
      </c>
      <c r="KZ58" s="188">
        <v>7984</v>
      </c>
      <c r="LA58" s="188">
        <v>3757</v>
      </c>
      <c r="LB58" s="188">
        <v>6756</v>
      </c>
      <c r="LC58" s="188">
        <v>4290</v>
      </c>
      <c r="LD58" s="188">
        <v>6671</v>
      </c>
      <c r="LE58" s="188">
        <v>-673</v>
      </c>
      <c r="LF58" s="188">
        <v>0</v>
      </c>
      <c r="LG58" s="188">
        <v>0</v>
      </c>
      <c r="LI58" s="188">
        <v>5053</v>
      </c>
      <c r="LJ58" s="188">
        <v>0</v>
      </c>
      <c r="LK58" s="188">
        <v>5842</v>
      </c>
      <c r="LL58" s="188">
        <v>3602</v>
      </c>
      <c r="LM58" s="188">
        <v>5016</v>
      </c>
      <c r="LN58" s="188">
        <v>10180</v>
      </c>
      <c r="LO58" s="188">
        <v>5592</v>
      </c>
      <c r="LP58" s="188">
        <v>182</v>
      </c>
      <c r="LQ58" s="188">
        <v>-150</v>
      </c>
      <c r="LR58" s="188">
        <v>177</v>
      </c>
      <c r="LT58" s="188">
        <v>6081</v>
      </c>
      <c r="LU58" s="188">
        <v>0</v>
      </c>
      <c r="LV58" s="188">
        <v>2106</v>
      </c>
      <c r="LW58" s="188">
        <v>4937</v>
      </c>
      <c r="LX58" s="188">
        <v>9216</v>
      </c>
      <c r="LY58" s="188">
        <v>6763</v>
      </c>
      <c r="LZ58" s="188">
        <v>5573</v>
      </c>
      <c r="MA58" s="188">
        <v>312</v>
      </c>
      <c r="MB58" s="188">
        <v>-151</v>
      </c>
      <c r="MC58" s="188">
        <v>34</v>
      </c>
    </row>
    <row r="59" spans="2:341">
      <c r="B59" s="208">
        <f t="shared" si="10"/>
        <v>6312.5</v>
      </c>
      <c r="C59" s="208">
        <f t="shared" si="11"/>
        <v>0</v>
      </c>
      <c r="D59" s="208">
        <f t="shared" si="12"/>
        <v>6430.0666666666666</v>
      </c>
      <c r="E59" s="208">
        <f t="shared" si="13"/>
        <v>4506.6333333333332</v>
      </c>
      <c r="F59" s="208">
        <f t="shared" si="14"/>
        <v>5884.833333333333</v>
      </c>
      <c r="G59" s="208">
        <f t="shared" si="15"/>
        <v>6509.0666666666666</v>
      </c>
      <c r="H59" s="208">
        <f t="shared" si="16"/>
        <v>5030.4333333333334</v>
      </c>
      <c r="I59" s="208">
        <f t="shared" si="17"/>
        <v>444.9</v>
      </c>
      <c r="J59" s="208">
        <f t="shared" si="18"/>
        <v>-118.36666666666666</v>
      </c>
      <c r="K59" s="208">
        <f t="shared" si="19"/>
        <v>228.03333333333333</v>
      </c>
      <c r="M59" s="188">
        <v>5998</v>
      </c>
      <c r="N59" s="188">
        <v>0</v>
      </c>
      <c r="O59" s="188">
        <v>8967</v>
      </c>
      <c r="P59" s="188">
        <v>3526</v>
      </c>
      <c r="Q59" s="188">
        <v>4672</v>
      </c>
      <c r="R59" s="188">
        <v>3199</v>
      </c>
      <c r="S59" s="188">
        <v>3622</v>
      </c>
      <c r="T59" s="188">
        <v>352</v>
      </c>
      <c r="U59" s="188">
        <v>-201</v>
      </c>
      <c r="V59" s="188">
        <v>1524</v>
      </c>
      <c r="X59" s="188">
        <v>4502</v>
      </c>
      <c r="Y59" s="188">
        <v>0</v>
      </c>
      <c r="Z59" s="188">
        <v>6846</v>
      </c>
      <c r="AA59" s="188">
        <v>5389</v>
      </c>
      <c r="AB59" s="188">
        <v>5222</v>
      </c>
      <c r="AC59" s="188">
        <v>8592</v>
      </c>
      <c r="AD59" s="188">
        <v>5411</v>
      </c>
      <c r="AE59" s="188">
        <v>-747</v>
      </c>
      <c r="AF59" s="188">
        <v>-100</v>
      </c>
      <c r="AG59" s="188">
        <v>286</v>
      </c>
      <c r="AI59" s="188">
        <v>6586</v>
      </c>
      <c r="AJ59" s="188">
        <v>0</v>
      </c>
      <c r="AK59" s="188">
        <v>1555</v>
      </c>
      <c r="AL59" s="188">
        <v>2566</v>
      </c>
      <c r="AM59" s="188">
        <v>7756</v>
      </c>
      <c r="AN59" s="188">
        <v>10927</v>
      </c>
      <c r="AO59" s="188">
        <v>5703</v>
      </c>
      <c r="AP59" s="188">
        <v>317</v>
      </c>
      <c r="AQ59" s="188">
        <v>-151</v>
      </c>
      <c r="AR59" s="188">
        <v>133</v>
      </c>
      <c r="AT59" s="188">
        <v>4065</v>
      </c>
      <c r="AU59" s="188">
        <v>0</v>
      </c>
      <c r="AV59" s="188">
        <v>8688</v>
      </c>
      <c r="AW59" s="188">
        <v>7282</v>
      </c>
      <c r="AX59" s="188">
        <v>5161</v>
      </c>
      <c r="AY59" s="188">
        <v>5485</v>
      </c>
      <c r="AZ59" s="188">
        <v>5568</v>
      </c>
      <c r="BA59" s="188">
        <v>-1560</v>
      </c>
      <c r="BB59" s="188">
        <v>-100</v>
      </c>
      <c r="BC59" s="188">
        <v>231</v>
      </c>
      <c r="BE59" s="188">
        <v>7097</v>
      </c>
      <c r="BF59" s="188">
        <v>0</v>
      </c>
      <c r="BG59" s="188">
        <v>8963</v>
      </c>
      <c r="BH59" s="188">
        <v>5848</v>
      </c>
      <c r="BI59" s="188">
        <v>6585</v>
      </c>
      <c r="BJ59" s="188">
        <v>1960</v>
      </c>
      <c r="BK59" s="188">
        <v>3929</v>
      </c>
      <c r="BL59" s="188">
        <v>1579</v>
      </c>
      <c r="BM59" s="188">
        <v>-150</v>
      </c>
      <c r="BN59" s="188">
        <v>57</v>
      </c>
      <c r="BP59" s="188">
        <v>6077</v>
      </c>
      <c r="BQ59" s="188">
        <v>0</v>
      </c>
      <c r="BR59" s="188">
        <v>7253</v>
      </c>
      <c r="BS59" s="188">
        <v>6987</v>
      </c>
      <c r="BT59" s="188">
        <v>5721</v>
      </c>
      <c r="BU59" s="188">
        <v>2932</v>
      </c>
      <c r="BV59" s="188">
        <v>5994</v>
      </c>
      <c r="BW59" s="188">
        <v>304</v>
      </c>
      <c r="BX59" s="188">
        <v>0</v>
      </c>
      <c r="BY59" s="188">
        <v>0</v>
      </c>
      <c r="CA59" s="188">
        <v>7100</v>
      </c>
      <c r="CB59" s="188">
        <v>0</v>
      </c>
      <c r="CC59" s="188">
        <v>9021</v>
      </c>
      <c r="CD59" s="188">
        <v>4745</v>
      </c>
      <c r="CE59" s="188">
        <v>5912</v>
      </c>
      <c r="CF59" s="188">
        <v>3515</v>
      </c>
      <c r="CG59" s="188">
        <v>4030</v>
      </c>
      <c r="CH59" s="188">
        <v>1798</v>
      </c>
      <c r="CI59" s="188">
        <v>-175</v>
      </c>
      <c r="CJ59" s="188">
        <v>86</v>
      </c>
      <c r="CL59" s="188">
        <v>7100</v>
      </c>
      <c r="CM59" s="188">
        <v>0</v>
      </c>
      <c r="CN59" s="188">
        <v>9021</v>
      </c>
      <c r="CO59" s="188">
        <v>4745</v>
      </c>
      <c r="CP59" s="188">
        <v>5912</v>
      </c>
      <c r="CQ59" s="188">
        <v>3515</v>
      </c>
      <c r="CR59" s="188">
        <v>4030</v>
      </c>
      <c r="CS59" s="188">
        <v>1798</v>
      </c>
      <c r="CT59" s="188">
        <v>-175</v>
      </c>
      <c r="CU59" s="188">
        <v>86</v>
      </c>
      <c r="CV59" s="190"/>
      <c r="CW59" s="188">
        <v>6041</v>
      </c>
      <c r="CX59" s="188">
        <v>0</v>
      </c>
      <c r="CY59" s="188">
        <v>7129</v>
      </c>
      <c r="CZ59" s="188">
        <v>5202</v>
      </c>
      <c r="DA59" s="188">
        <v>3153</v>
      </c>
      <c r="DB59" s="188">
        <v>8105</v>
      </c>
      <c r="DC59" s="188">
        <v>6064</v>
      </c>
      <c r="DD59" s="188">
        <v>-291</v>
      </c>
      <c r="DE59" s="188">
        <v>0</v>
      </c>
      <c r="DF59" s="188">
        <v>0</v>
      </c>
      <c r="DH59" s="188">
        <v>7018</v>
      </c>
      <c r="DI59" s="188">
        <v>0</v>
      </c>
      <c r="DJ59" s="188">
        <v>9251</v>
      </c>
      <c r="DK59" s="188">
        <v>4139</v>
      </c>
      <c r="DL59" s="188">
        <v>6872</v>
      </c>
      <c r="DM59" s="188">
        <v>4332</v>
      </c>
      <c r="DN59" s="188">
        <v>4041</v>
      </c>
      <c r="DO59" s="188">
        <v>1567</v>
      </c>
      <c r="DP59" s="188">
        <v>-175</v>
      </c>
      <c r="DQ59" s="188">
        <v>281</v>
      </c>
      <c r="DS59" s="188">
        <v>6998</v>
      </c>
      <c r="DT59" s="188">
        <v>0</v>
      </c>
      <c r="DU59" s="188">
        <v>7313</v>
      </c>
      <c r="DV59" s="188">
        <v>3292</v>
      </c>
      <c r="DW59" s="188">
        <v>5087</v>
      </c>
      <c r="DX59" s="188">
        <v>3035</v>
      </c>
      <c r="DY59" s="188">
        <v>6648</v>
      </c>
      <c r="DZ59" s="188">
        <v>-444</v>
      </c>
      <c r="EA59" s="188">
        <v>-201</v>
      </c>
      <c r="EB59" s="188">
        <v>0</v>
      </c>
      <c r="ED59" s="188">
        <v>5912</v>
      </c>
      <c r="EE59" s="188">
        <v>0</v>
      </c>
      <c r="EF59" s="188">
        <v>6891</v>
      </c>
      <c r="EG59" s="188">
        <v>4974</v>
      </c>
      <c r="EH59" s="188">
        <v>6484</v>
      </c>
      <c r="EI59" s="188">
        <v>5914</v>
      </c>
      <c r="EJ59" s="188">
        <v>3864</v>
      </c>
      <c r="EK59" s="188">
        <v>855</v>
      </c>
      <c r="EL59" s="188">
        <v>-150</v>
      </c>
      <c r="EM59" s="188">
        <v>206</v>
      </c>
      <c r="EO59" s="188">
        <v>7107</v>
      </c>
      <c r="EP59" s="188">
        <v>0</v>
      </c>
      <c r="EQ59" s="188">
        <v>1580</v>
      </c>
      <c r="ER59" s="188">
        <v>4186</v>
      </c>
      <c r="ES59" s="188">
        <v>9274</v>
      </c>
      <c r="ET59" s="188">
        <v>8705</v>
      </c>
      <c r="EU59" s="188">
        <v>4998</v>
      </c>
      <c r="EV59" s="188">
        <v>-378</v>
      </c>
      <c r="EW59" s="188">
        <v>-151</v>
      </c>
      <c r="EX59" s="188">
        <v>342</v>
      </c>
      <c r="EZ59" s="188">
        <v>7062</v>
      </c>
      <c r="FA59" s="188">
        <v>0</v>
      </c>
      <c r="FB59" s="188">
        <v>4324</v>
      </c>
      <c r="FC59" s="188">
        <v>3627</v>
      </c>
      <c r="FD59" s="188">
        <v>5243</v>
      </c>
      <c r="FE59" s="188">
        <v>9141</v>
      </c>
      <c r="FF59" s="188">
        <v>6797</v>
      </c>
      <c r="FG59" s="188">
        <v>-631</v>
      </c>
      <c r="FH59" s="188">
        <v>0</v>
      </c>
      <c r="FI59" s="188">
        <v>0</v>
      </c>
      <c r="FK59" s="188">
        <v>7042</v>
      </c>
      <c r="FL59" s="188">
        <v>0</v>
      </c>
      <c r="FM59" s="188">
        <v>8756</v>
      </c>
      <c r="FN59" s="188">
        <v>3837</v>
      </c>
      <c r="FO59" s="188">
        <v>6646</v>
      </c>
      <c r="FP59" s="188">
        <v>6378</v>
      </c>
      <c r="FQ59" s="188">
        <v>3968</v>
      </c>
      <c r="FR59" s="188">
        <v>-933</v>
      </c>
      <c r="FS59" s="188">
        <v>-201</v>
      </c>
      <c r="FT59" s="188">
        <v>297</v>
      </c>
      <c r="FV59" s="188">
        <v>6071</v>
      </c>
      <c r="FW59" s="188">
        <v>0</v>
      </c>
      <c r="FX59" s="188">
        <v>4589</v>
      </c>
      <c r="FY59" s="188">
        <v>5506</v>
      </c>
      <c r="FZ59" s="188">
        <v>3594</v>
      </c>
      <c r="GA59" s="188">
        <v>9316</v>
      </c>
      <c r="GB59" s="188">
        <v>6124</v>
      </c>
      <c r="GC59" s="188">
        <v>330</v>
      </c>
      <c r="GD59" s="188">
        <v>0</v>
      </c>
      <c r="GE59" s="188">
        <v>0</v>
      </c>
      <c r="GG59" s="188">
        <v>7100</v>
      </c>
      <c r="GH59" s="188">
        <v>0</v>
      </c>
      <c r="GI59" s="188">
        <v>6968</v>
      </c>
      <c r="GJ59" s="188">
        <v>2667</v>
      </c>
      <c r="GK59" s="188">
        <v>3578</v>
      </c>
      <c r="GL59" s="188">
        <v>9083</v>
      </c>
      <c r="GM59" s="188">
        <v>4020</v>
      </c>
      <c r="GN59" s="188">
        <v>1628</v>
      </c>
      <c r="GO59" s="188">
        <v>-175</v>
      </c>
      <c r="GP59" s="188">
        <v>31</v>
      </c>
      <c r="GR59" s="188">
        <v>5901</v>
      </c>
      <c r="GS59" s="188">
        <v>0</v>
      </c>
      <c r="GT59" s="188">
        <v>7178</v>
      </c>
      <c r="GU59" s="188">
        <v>3108</v>
      </c>
      <c r="GV59" s="188">
        <v>4946</v>
      </c>
      <c r="GW59" s="188">
        <v>8039</v>
      </c>
      <c r="GX59" s="188">
        <v>3841</v>
      </c>
      <c r="GY59" s="188">
        <v>1283</v>
      </c>
      <c r="GZ59" s="188">
        <v>-80</v>
      </c>
      <c r="HA59" s="188">
        <v>82</v>
      </c>
      <c r="HC59" s="188">
        <v>6032</v>
      </c>
      <c r="HD59" s="188">
        <v>0</v>
      </c>
      <c r="HE59" s="188">
        <v>5160</v>
      </c>
      <c r="HF59" s="188">
        <v>4617</v>
      </c>
      <c r="HG59" s="188">
        <v>8692</v>
      </c>
      <c r="HH59" s="188">
        <v>5011</v>
      </c>
      <c r="HI59" s="188">
        <v>3919</v>
      </c>
      <c r="HJ59" s="188">
        <v>1724</v>
      </c>
      <c r="HK59" s="188">
        <v>-187</v>
      </c>
      <c r="HL59" s="188">
        <v>750</v>
      </c>
      <c r="HN59" s="188">
        <v>6057</v>
      </c>
      <c r="HO59" s="188">
        <v>0</v>
      </c>
      <c r="HP59" s="188">
        <v>4072</v>
      </c>
      <c r="HQ59" s="188">
        <v>3028</v>
      </c>
      <c r="HR59" s="188">
        <v>4304</v>
      </c>
      <c r="HS59" s="188">
        <v>12563</v>
      </c>
      <c r="HT59" s="188">
        <v>6316</v>
      </c>
      <c r="HU59" s="188">
        <v>-1157</v>
      </c>
      <c r="HV59" s="188">
        <v>0</v>
      </c>
      <c r="HW59" s="188">
        <v>0</v>
      </c>
      <c r="HY59" s="188">
        <v>6026</v>
      </c>
      <c r="HZ59" s="188">
        <v>0</v>
      </c>
      <c r="IA59" s="188">
        <v>5373</v>
      </c>
      <c r="IB59" s="188">
        <v>2892</v>
      </c>
      <c r="IC59" s="188">
        <v>8560</v>
      </c>
      <c r="ID59" s="188">
        <v>3442</v>
      </c>
      <c r="IE59" s="188">
        <v>4008</v>
      </c>
      <c r="IF59" s="188">
        <v>4725</v>
      </c>
      <c r="IG59" s="188">
        <v>-100</v>
      </c>
      <c r="IH59" s="188">
        <v>431</v>
      </c>
      <c r="IJ59" s="188">
        <v>6096</v>
      </c>
      <c r="IK59" s="188">
        <v>0</v>
      </c>
      <c r="IL59" s="188">
        <v>8786</v>
      </c>
      <c r="IM59" s="188">
        <v>3755</v>
      </c>
      <c r="IN59" s="188">
        <v>4536</v>
      </c>
      <c r="IO59" s="188">
        <v>8071</v>
      </c>
      <c r="IP59" s="188">
        <v>4108</v>
      </c>
      <c r="IQ59" s="188">
        <v>1418</v>
      </c>
      <c r="IR59" s="188">
        <v>-100</v>
      </c>
      <c r="IS59" s="188">
        <v>120</v>
      </c>
      <c r="IU59" s="188">
        <v>6078</v>
      </c>
      <c r="IV59" s="188">
        <v>0</v>
      </c>
      <c r="IW59" s="188">
        <v>5073</v>
      </c>
      <c r="IX59" s="188">
        <v>5044</v>
      </c>
      <c r="IY59" s="188">
        <v>7324</v>
      </c>
      <c r="IZ59" s="188">
        <v>6277</v>
      </c>
      <c r="JA59" s="188">
        <v>5759</v>
      </c>
      <c r="JB59" s="188">
        <v>-242</v>
      </c>
      <c r="JC59" s="188">
        <v>-150</v>
      </c>
      <c r="JD59" s="188">
        <v>19</v>
      </c>
      <c r="JF59" s="188">
        <v>6837</v>
      </c>
      <c r="JG59" s="188">
        <v>0</v>
      </c>
      <c r="JH59" s="188">
        <v>8121</v>
      </c>
      <c r="JI59" s="188">
        <v>8077</v>
      </c>
      <c r="JJ59" s="188">
        <v>3191</v>
      </c>
      <c r="JK59" s="188">
        <v>1702</v>
      </c>
      <c r="JL59" s="188">
        <v>3819</v>
      </c>
      <c r="JM59" s="188">
        <v>226</v>
      </c>
      <c r="JN59" s="188">
        <v>-176</v>
      </c>
      <c r="JO59" s="188">
        <v>1250</v>
      </c>
      <c r="JQ59" s="188">
        <v>7105</v>
      </c>
      <c r="JR59" s="188">
        <v>0</v>
      </c>
      <c r="JS59" s="188">
        <v>8900</v>
      </c>
      <c r="JT59" s="188">
        <v>2906</v>
      </c>
      <c r="JU59" s="188">
        <v>3831</v>
      </c>
      <c r="JV59" s="188">
        <v>8659</v>
      </c>
      <c r="JW59" s="188">
        <v>4109</v>
      </c>
      <c r="JX59" s="188">
        <v>1068</v>
      </c>
      <c r="JY59" s="188">
        <v>-150</v>
      </c>
      <c r="JZ59" s="188">
        <v>178</v>
      </c>
      <c r="KB59" s="188">
        <v>6085</v>
      </c>
      <c r="KC59" s="188">
        <v>0</v>
      </c>
      <c r="KD59" s="188">
        <v>3538</v>
      </c>
      <c r="KE59" s="188">
        <v>3148</v>
      </c>
      <c r="KF59" s="188">
        <v>6481</v>
      </c>
      <c r="KG59" s="188">
        <v>10393</v>
      </c>
      <c r="KH59" s="188">
        <v>5832</v>
      </c>
      <c r="KI59" s="188">
        <v>-34</v>
      </c>
      <c r="KJ59" s="188">
        <v>-202</v>
      </c>
      <c r="KK59" s="188">
        <v>82</v>
      </c>
      <c r="KM59" s="188">
        <v>6072</v>
      </c>
      <c r="KN59" s="188">
        <v>0</v>
      </c>
      <c r="KO59" s="188">
        <v>3556</v>
      </c>
      <c r="KP59" s="188">
        <v>7660</v>
      </c>
      <c r="KQ59" s="188">
        <v>6534</v>
      </c>
      <c r="KR59" s="188">
        <v>6331</v>
      </c>
      <c r="KS59" s="188">
        <v>6394</v>
      </c>
      <c r="KT59" s="188">
        <v>-1034</v>
      </c>
      <c r="KU59" s="188">
        <v>0</v>
      </c>
      <c r="KV59" s="188">
        <v>0</v>
      </c>
      <c r="KX59" s="188">
        <v>7074</v>
      </c>
      <c r="KY59" s="188">
        <v>0</v>
      </c>
      <c r="KZ59" s="188">
        <v>8022</v>
      </c>
      <c r="LA59" s="188">
        <v>3794</v>
      </c>
      <c r="LB59" s="188">
        <v>6820</v>
      </c>
      <c r="LC59" s="188">
        <v>4112</v>
      </c>
      <c r="LD59" s="188">
        <v>6832</v>
      </c>
      <c r="LE59" s="188">
        <v>-806</v>
      </c>
      <c r="LF59" s="188">
        <v>0</v>
      </c>
      <c r="LG59" s="188">
        <v>0</v>
      </c>
      <c r="LI59" s="188">
        <v>5051</v>
      </c>
      <c r="LJ59" s="188">
        <v>0</v>
      </c>
      <c r="LK59" s="188">
        <v>5890</v>
      </c>
      <c r="LL59" s="188">
        <v>3669</v>
      </c>
      <c r="LM59" s="188">
        <v>5163</v>
      </c>
      <c r="LN59" s="188">
        <v>10013</v>
      </c>
      <c r="LO59" s="188">
        <v>5592</v>
      </c>
      <c r="LP59" s="188">
        <v>303</v>
      </c>
      <c r="LQ59" s="188">
        <v>-150</v>
      </c>
      <c r="LR59" s="188">
        <v>326</v>
      </c>
      <c r="LT59" s="188">
        <v>6085</v>
      </c>
      <c r="LU59" s="188">
        <v>0</v>
      </c>
      <c r="LV59" s="188">
        <v>2118</v>
      </c>
      <c r="LW59" s="188">
        <v>4983</v>
      </c>
      <c r="LX59" s="188">
        <v>9291</v>
      </c>
      <c r="LY59" s="188">
        <v>6525</v>
      </c>
      <c r="LZ59" s="188">
        <v>5573</v>
      </c>
      <c r="MA59" s="188">
        <v>329</v>
      </c>
      <c r="MB59" s="188">
        <v>-151</v>
      </c>
      <c r="MC59" s="188">
        <v>43</v>
      </c>
    </row>
    <row r="60" spans="2:341">
      <c r="B60" s="208">
        <f t="shared" si="10"/>
        <v>6307.6333333333332</v>
      </c>
      <c r="C60" s="208">
        <f t="shared" si="11"/>
        <v>0</v>
      </c>
      <c r="D60" s="208">
        <f t="shared" si="12"/>
        <v>6436.4</v>
      </c>
      <c r="E60" s="208">
        <f t="shared" si="13"/>
        <v>4446.833333333333</v>
      </c>
      <c r="F60" s="208">
        <f t="shared" si="14"/>
        <v>5853.7</v>
      </c>
      <c r="G60" s="208">
        <f t="shared" si="15"/>
        <v>6462.4666666666662</v>
      </c>
      <c r="H60" s="208">
        <f t="shared" si="16"/>
        <v>5059.2</v>
      </c>
      <c r="I60" s="208">
        <f t="shared" si="17"/>
        <v>442.06666666666666</v>
      </c>
      <c r="J60" s="208">
        <f t="shared" si="18"/>
        <v>-123.26666666666667</v>
      </c>
      <c r="K60" s="208">
        <f t="shared" si="19"/>
        <v>318.13333333333333</v>
      </c>
      <c r="M60" s="188">
        <v>5998</v>
      </c>
      <c r="N60" s="188">
        <v>0</v>
      </c>
      <c r="O60" s="188">
        <v>8959</v>
      </c>
      <c r="P60" s="188">
        <v>3636</v>
      </c>
      <c r="Q60" s="188">
        <v>4878</v>
      </c>
      <c r="R60" s="188">
        <v>3035</v>
      </c>
      <c r="S60" s="188">
        <v>3622</v>
      </c>
      <c r="T60" s="188">
        <v>391</v>
      </c>
      <c r="U60" s="188">
        <v>-225</v>
      </c>
      <c r="V60" s="188">
        <v>1671</v>
      </c>
      <c r="X60" s="188">
        <v>4336</v>
      </c>
      <c r="Y60" s="188">
        <v>0</v>
      </c>
      <c r="Z60" s="188">
        <v>6936</v>
      </c>
      <c r="AA60" s="188">
        <v>5403</v>
      </c>
      <c r="AB60" s="188">
        <v>5290</v>
      </c>
      <c r="AC60" s="188">
        <v>8568</v>
      </c>
      <c r="AD60" s="188">
        <v>5411</v>
      </c>
      <c r="AE60" s="188">
        <v>-975</v>
      </c>
      <c r="AF60" s="188">
        <v>-100</v>
      </c>
      <c r="AG60" s="188">
        <v>465</v>
      </c>
      <c r="AI60" s="188">
        <v>6585</v>
      </c>
      <c r="AJ60" s="188">
        <v>0</v>
      </c>
      <c r="AK60" s="188">
        <v>1524</v>
      </c>
      <c r="AL60" s="188">
        <v>2562</v>
      </c>
      <c r="AM60" s="188">
        <v>7651</v>
      </c>
      <c r="AN60" s="188">
        <v>10972</v>
      </c>
      <c r="AO60" s="188">
        <v>5703</v>
      </c>
      <c r="AP60" s="188">
        <v>340</v>
      </c>
      <c r="AQ60" s="188">
        <v>-151</v>
      </c>
      <c r="AR60" s="188">
        <v>178</v>
      </c>
      <c r="AT60" s="188">
        <v>4070</v>
      </c>
      <c r="AU60" s="188">
        <v>0</v>
      </c>
      <c r="AV60" s="188">
        <v>8676</v>
      </c>
      <c r="AW60" s="188">
        <v>7345</v>
      </c>
      <c r="AX60" s="188">
        <v>5083</v>
      </c>
      <c r="AY60" s="188">
        <v>5429</v>
      </c>
      <c r="AZ60" s="188">
        <v>5568</v>
      </c>
      <c r="BA60" s="188">
        <v>-1695</v>
      </c>
      <c r="BB60" s="188">
        <v>-100</v>
      </c>
      <c r="BC60" s="188">
        <v>393</v>
      </c>
      <c r="BE60" s="188">
        <v>7095</v>
      </c>
      <c r="BF60" s="188">
        <v>0</v>
      </c>
      <c r="BG60" s="188">
        <v>8963</v>
      </c>
      <c r="BH60" s="188">
        <v>5469</v>
      </c>
      <c r="BI60" s="188">
        <v>6779</v>
      </c>
      <c r="BJ60" s="188">
        <v>1909</v>
      </c>
      <c r="BK60" s="188">
        <v>3929</v>
      </c>
      <c r="BL60" s="188">
        <v>1650</v>
      </c>
      <c r="BM60" s="188">
        <v>-165</v>
      </c>
      <c r="BN60" s="188">
        <v>118</v>
      </c>
      <c r="BP60" s="188">
        <v>6074</v>
      </c>
      <c r="BQ60" s="188">
        <v>0</v>
      </c>
      <c r="BR60" s="188">
        <v>7258</v>
      </c>
      <c r="BS60" s="188">
        <v>6996</v>
      </c>
      <c r="BT60" s="188">
        <v>5557</v>
      </c>
      <c r="BU60" s="188">
        <v>2879</v>
      </c>
      <c r="BV60" s="188">
        <v>6055</v>
      </c>
      <c r="BW60" s="188">
        <v>401</v>
      </c>
      <c r="BX60" s="188">
        <v>0</v>
      </c>
      <c r="BY60" s="188">
        <v>0</v>
      </c>
      <c r="CA60" s="188">
        <v>7102</v>
      </c>
      <c r="CB60" s="188">
        <v>0</v>
      </c>
      <c r="CC60" s="188">
        <v>9010</v>
      </c>
      <c r="CD60" s="188">
        <v>4576</v>
      </c>
      <c r="CE60" s="188">
        <v>5708</v>
      </c>
      <c r="CF60" s="188">
        <v>3475</v>
      </c>
      <c r="CG60" s="188">
        <v>4030</v>
      </c>
      <c r="CH60" s="188">
        <v>1994</v>
      </c>
      <c r="CI60" s="188">
        <v>-189</v>
      </c>
      <c r="CJ60" s="188">
        <v>188</v>
      </c>
      <c r="CL60" s="188">
        <v>7102</v>
      </c>
      <c r="CM60" s="188">
        <v>0</v>
      </c>
      <c r="CN60" s="188">
        <v>9010</v>
      </c>
      <c r="CO60" s="188">
        <v>4576</v>
      </c>
      <c r="CP60" s="188">
        <v>5708</v>
      </c>
      <c r="CQ60" s="188">
        <v>3475</v>
      </c>
      <c r="CR60" s="188">
        <v>4030</v>
      </c>
      <c r="CS60" s="188">
        <v>1994</v>
      </c>
      <c r="CT60" s="188">
        <v>-189</v>
      </c>
      <c r="CU60" s="188">
        <v>188</v>
      </c>
      <c r="CV60" s="190"/>
      <c r="CW60" s="188">
        <v>6037</v>
      </c>
      <c r="CX60" s="188">
        <v>0</v>
      </c>
      <c r="CY60" s="188">
        <v>7139</v>
      </c>
      <c r="CZ60" s="188">
        <v>5284</v>
      </c>
      <c r="DA60" s="188">
        <v>3088</v>
      </c>
      <c r="DB60" s="188">
        <v>7961</v>
      </c>
      <c r="DC60" s="188">
        <v>6100</v>
      </c>
      <c r="DD60" s="188">
        <v>-150</v>
      </c>
      <c r="DE60" s="188">
        <v>0</v>
      </c>
      <c r="DF60" s="188">
        <v>0</v>
      </c>
      <c r="DH60" s="188">
        <v>7019</v>
      </c>
      <c r="DI60" s="188">
        <v>0</v>
      </c>
      <c r="DJ60" s="188">
        <v>9247</v>
      </c>
      <c r="DK60" s="188">
        <v>4046</v>
      </c>
      <c r="DL60" s="188">
        <v>6854</v>
      </c>
      <c r="DM60" s="188">
        <v>4278</v>
      </c>
      <c r="DN60" s="188">
        <v>4041</v>
      </c>
      <c r="DO60" s="188">
        <v>1868</v>
      </c>
      <c r="DP60" s="188">
        <v>-190</v>
      </c>
      <c r="DQ60" s="188">
        <v>432</v>
      </c>
      <c r="DS60" s="188">
        <v>6995</v>
      </c>
      <c r="DT60" s="188">
        <v>0</v>
      </c>
      <c r="DU60" s="188">
        <v>7294</v>
      </c>
      <c r="DV60" s="188">
        <v>3209</v>
      </c>
      <c r="DW60" s="188">
        <v>5090</v>
      </c>
      <c r="DX60" s="188">
        <v>2879</v>
      </c>
      <c r="DY60" s="188">
        <v>6833</v>
      </c>
      <c r="DZ60" s="188">
        <v>-123</v>
      </c>
      <c r="EA60" s="188">
        <v>-225</v>
      </c>
      <c r="EB60" s="188">
        <v>0</v>
      </c>
      <c r="ED60" s="188">
        <v>5919</v>
      </c>
      <c r="EE60" s="188">
        <v>0</v>
      </c>
      <c r="EF60" s="188">
        <v>6892</v>
      </c>
      <c r="EG60" s="188">
        <v>4881</v>
      </c>
      <c r="EH60" s="188">
        <v>5906</v>
      </c>
      <c r="EI60" s="188">
        <v>5820</v>
      </c>
      <c r="EJ60" s="188">
        <v>3864</v>
      </c>
      <c r="EK60" s="188">
        <v>918</v>
      </c>
      <c r="EL60" s="188">
        <v>-157</v>
      </c>
      <c r="EM60" s="188">
        <v>359</v>
      </c>
      <c r="EO60" s="188">
        <v>7107</v>
      </c>
      <c r="EP60" s="188">
        <v>0</v>
      </c>
      <c r="EQ60" s="188">
        <v>1612</v>
      </c>
      <c r="ER60" s="188">
        <v>4166</v>
      </c>
      <c r="ES60" s="188">
        <v>9193</v>
      </c>
      <c r="ET60" s="188">
        <v>8715</v>
      </c>
      <c r="EU60" s="188">
        <v>4998</v>
      </c>
      <c r="EV60" s="188">
        <v>-808</v>
      </c>
      <c r="EW60" s="188">
        <v>-151</v>
      </c>
      <c r="EX60" s="188">
        <v>471</v>
      </c>
      <c r="EZ60" s="188">
        <v>7060</v>
      </c>
      <c r="FA60" s="188">
        <v>0</v>
      </c>
      <c r="FB60" s="188">
        <v>4375</v>
      </c>
      <c r="FC60" s="188">
        <v>3516</v>
      </c>
      <c r="FD60" s="188">
        <v>5091</v>
      </c>
      <c r="FE60" s="188">
        <v>9056</v>
      </c>
      <c r="FF60" s="188">
        <v>6986</v>
      </c>
      <c r="FG60" s="188">
        <v>-554</v>
      </c>
      <c r="FH60" s="188">
        <v>0</v>
      </c>
      <c r="FI60" s="188">
        <v>0</v>
      </c>
      <c r="FK60" s="188">
        <v>7043</v>
      </c>
      <c r="FL60" s="188">
        <v>0</v>
      </c>
      <c r="FM60" s="188">
        <v>8786</v>
      </c>
      <c r="FN60" s="188">
        <v>3630</v>
      </c>
      <c r="FO60" s="188">
        <v>6597</v>
      </c>
      <c r="FP60" s="188">
        <v>6339</v>
      </c>
      <c r="FQ60" s="188">
        <v>3968</v>
      </c>
      <c r="FR60" s="188">
        <v>-854</v>
      </c>
      <c r="FS60" s="188">
        <v>-201</v>
      </c>
      <c r="FT60" s="188">
        <v>456</v>
      </c>
      <c r="FV60" s="188">
        <v>6070</v>
      </c>
      <c r="FW60" s="188">
        <v>0</v>
      </c>
      <c r="FX60" s="188">
        <v>4649</v>
      </c>
      <c r="FY60" s="188">
        <v>5501</v>
      </c>
      <c r="FZ60" s="188">
        <v>3947</v>
      </c>
      <c r="GA60" s="188">
        <v>9178</v>
      </c>
      <c r="GB60" s="188">
        <v>6239</v>
      </c>
      <c r="GC60" s="188">
        <v>155</v>
      </c>
      <c r="GD60" s="188">
        <v>0</v>
      </c>
      <c r="GE60" s="188">
        <v>0</v>
      </c>
      <c r="GG60" s="188">
        <v>7102</v>
      </c>
      <c r="GH60" s="188">
        <v>0</v>
      </c>
      <c r="GI60" s="188">
        <v>6916</v>
      </c>
      <c r="GJ60" s="188">
        <v>2386</v>
      </c>
      <c r="GK60" s="188">
        <v>3749</v>
      </c>
      <c r="GL60" s="188">
        <v>9371</v>
      </c>
      <c r="GM60" s="188">
        <v>4020</v>
      </c>
      <c r="GN60" s="188">
        <v>1364</v>
      </c>
      <c r="GO60" s="188">
        <v>-189</v>
      </c>
      <c r="GP60" s="188">
        <v>50</v>
      </c>
      <c r="GR60" s="188">
        <v>5893</v>
      </c>
      <c r="GS60" s="188">
        <v>0</v>
      </c>
      <c r="GT60" s="188">
        <v>7107</v>
      </c>
      <c r="GU60" s="188">
        <v>3041</v>
      </c>
      <c r="GV60" s="188">
        <v>4894</v>
      </c>
      <c r="GW60" s="188">
        <v>8050</v>
      </c>
      <c r="GX60" s="188">
        <v>3841</v>
      </c>
      <c r="GY60" s="188">
        <v>1444</v>
      </c>
      <c r="GZ60" s="188">
        <v>-80</v>
      </c>
      <c r="HA60" s="188">
        <v>116</v>
      </c>
      <c r="HC60" s="188">
        <v>6036</v>
      </c>
      <c r="HD60" s="188">
        <v>0</v>
      </c>
      <c r="HE60" s="188">
        <v>5186</v>
      </c>
      <c r="HF60" s="188">
        <v>4736</v>
      </c>
      <c r="HG60" s="188">
        <v>9020</v>
      </c>
      <c r="HH60" s="188">
        <v>4980</v>
      </c>
      <c r="HI60" s="188">
        <v>3919</v>
      </c>
      <c r="HJ60" s="188">
        <v>912</v>
      </c>
      <c r="HK60" s="188">
        <v>-192</v>
      </c>
      <c r="HL60" s="188">
        <v>1015</v>
      </c>
      <c r="HN60" s="188">
        <v>6060</v>
      </c>
      <c r="HO60" s="188">
        <v>0</v>
      </c>
      <c r="HP60" s="188">
        <v>3982</v>
      </c>
      <c r="HQ60" s="188">
        <v>2959</v>
      </c>
      <c r="HR60" s="188">
        <v>3915</v>
      </c>
      <c r="HS60" s="188">
        <v>12601</v>
      </c>
      <c r="HT60" s="188">
        <v>6344</v>
      </c>
      <c r="HU60" s="188">
        <v>-1135</v>
      </c>
      <c r="HV60" s="188">
        <v>0</v>
      </c>
      <c r="HW60" s="188">
        <v>0</v>
      </c>
      <c r="HY60" s="188">
        <v>6027</v>
      </c>
      <c r="HZ60" s="188">
        <v>0</v>
      </c>
      <c r="IA60" s="188">
        <v>5418</v>
      </c>
      <c r="IB60" s="188">
        <v>2851</v>
      </c>
      <c r="IC60" s="188">
        <v>8652</v>
      </c>
      <c r="ID60" s="188">
        <v>3366</v>
      </c>
      <c r="IE60" s="188">
        <v>4001</v>
      </c>
      <c r="IF60" s="188">
        <v>4618</v>
      </c>
      <c r="IG60" s="188">
        <v>-100</v>
      </c>
      <c r="IH60" s="188">
        <v>593</v>
      </c>
      <c r="IJ60" s="188">
        <v>6097</v>
      </c>
      <c r="IK60" s="188">
        <v>0</v>
      </c>
      <c r="IL60" s="188">
        <v>8789</v>
      </c>
      <c r="IM60" s="188">
        <v>3361</v>
      </c>
      <c r="IN60" s="188">
        <v>4756</v>
      </c>
      <c r="IO60" s="188">
        <v>8029</v>
      </c>
      <c r="IP60" s="188">
        <v>4108</v>
      </c>
      <c r="IQ60" s="188">
        <v>1569</v>
      </c>
      <c r="IR60" s="188">
        <v>-100</v>
      </c>
      <c r="IS60" s="188">
        <v>193</v>
      </c>
      <c r="IU60" s="188">
        <v>6084</v>
      </c>
      <c r="IV60" s="188">
        <v>0</v>
      </c>
      <c r="IW60" s="188">
        <v>5105</v>
      </c>
      <c r="IX60" s="188">
        <v>4986</v>
      </c>
      <c r="IY60" s="188">
        <v>7276</v>
      </c>
      <c r="IZ60" s="188">
        <v>6200</v>
      </c>
      <c r="JA60" s="188">
        <v>5759</v>
      </c>
      <c r="JB60" s="188">
        <v>-393</v>
      </c>
      <c r="JC60" s="188">
        <v>-151</v>
      </c>
      <c r="JD60" s="188">
        <v>37</v>
      </c>
      <c r="JF60" s="188">
        <v>6838</v>
      </c>
      <c r="JG60" s="188">
        <v>0</v>
      </c>
      <c r="JH60" s="188">
        <v>8118</v>
      </c>
      <c r="JI60" s="188">
        <v>8317</v>
      </c>
      <c r="JJ60" s="188">
        <v>3346</v>
      </c>
      <c r="JK60" s="188">
        <v>1619</v>
      </c>
      <c r="JL60" s="188">
        <v>3819</v>
      </c>
      <c r="JM60" s="188">
        <v>347</v>
      </c>
      <c r="JN60" s="188">
        <v>-190</v>
      </c>
      <c r="JO60" s="188">
        <v>1567</v>
      </c>
      <c r="JQ60" s="188">
        <v>7105</v>
      </c>
      <c r="JR60" s="188">
        <v>0</v>
      </c>
      <c r="JS60" s="188">
        <v>8905</v>
      </c>
      <c r="JT60" s="188">
        <v>2794</v>
      </c>
      <c r="JU60" s="188">
        <v>4039</v>
      </c>
      <c r="JV60" s="188">
        <v>8726</v>
      </c>
      <c r="JW60" s="188">
        <v>4109</v>
      </c>
      <c r="JX60" s="188">
        <v>936</v>
      </c>
      <c r="JY60" s="188">
        <v>-151</v>
      </c>
      <c r="JZ60" s="188">
        <v>317</v>
      </c>
      <c r="KB60" s="188">
        <v>6088</v>
      </c>
      <c r="KC60" s="188">
        <v>0</v>
      </c>
      <c r="KD60" s="188">
        <v>3479</v>
      </c>
      <c r="KE60" s="188">
        <v>3094</v>
      </c>
      <c r="KF60" s="188">
        <v>6308</v>
      </c>
      <c r="KG60" s="188">
        <v>10427</v>
      </c>
      <c r="KH60" s="188">
        <v>5832</v>
      </c>
      <c r="KI60" s="188">
        <v>-130</v>
      </c>
      <c r="KJ60" s="188">
        <v>-201</v>
      </c>
      <c r="KK60" s="188">
        <v>146</v>
      </c>
      <c r="KM60" s="188">
        <v>6074</v>
      </c>
      <c r="KN60" s="188">
        <v>0</v>
      </c>
      <c r="KO60" s="188">
        <v>3565</v>
      </c>
      <c r="KP60" s="188">
        <v>7636</v>
      </c>
      <c r="KQ60" s="188">
        <v>6293</v>
      </c>
      <c r="KR60" s="188">
        <v>6117</v>
      </c>
      <c r="KS60" s="188">
        <v>6479</v>
      </c>
      <c r="KT60" s="188">
        <v>-375</v>
      </c>
      <c r="KU60" s="188">
        <v>0</v>
      </c>
      <c r="KV60" s="188">
        <v>0</v>
      </c>
      <c r="KX60" s="188">
        <v>7072</v>
      </c>
      <c r="KY60" s="188">
        <v>0</v>
      </c>
      <c r="KZ60" s="188">
        <v>8117</v>
      </c>
      <c r="LA60" s="188">
        <v>3693</v>
      </c>
      <c r="LB60" s="188">
        <v>6747</v>
      </c>
      <c r="LC60" s="188">
        <v>3969</v>
      </c>
      <c r="LD60" s="188">
        <v>7003</v>
      </c>
      <c r="LE60" s="188">
        <v>-997</v>
      </c>
      <c r="LF60" s="188">
        <v>0</v>
      </c>
      <c r="LG60" s="188">
        <v>0</v>
      </c>
      <c r="LI60" s="188">
        <v>5054</v>
      </c>
      <c r="LJ60" s="188">
        <v>0</v>
      </c>
      <c r="LK60" s="188">
        <v>5891</v>
      </c>
      <c r="LL60" s="188">
        <v>3677</v>
      </c>
      <c r="LM60" s="188">
        <v>5191</v>
      </c>
      <c r="LN60" s="188">
        <v>9931</v>
      </c>
      <c r="LO60" s="188">
        <v>5592</v>
      </c>
      <c r="LP60" s="188">
        <v>62</v>
      </c>
      <c r="LQ60" s="188">
        <v>-150</v>
      </c>
      <c r="LR60" s="188">
        <v>509</v>
      </c>
      <c r="LT60" s="188">
        <v>6087</v>
      </c>
      <c r="LU60" s="188">
        <v>0</v>
      </c>
      <c r="LV60" s="188">
        <v>2184</v>
      </c>
      <c r="LW60" s="188">
        <v>5078</v>
      </c>
      <c r="LX60" s="188">
        <v>9005</v>
      </c>
      <c r="LY60" s="188">
        <v>6520</v>
      </c>
      <c r="LZ60" s="188">
        <v>5573</v>
      </c>
      <c r="MA60" s="188">
        <v>488</v>
      </c>
      <c r="MB60" s="188">
        <v>-151</v>
      </c>
      <c r="MC60" s="188">
        <v>82</v>
      </c>
    </row>
    <row r="61" spans="2:341">
      <c r="B61" s="208">
        <f t="shared" si="10"/>
        <v>6304.7333333333336</v>
      </c>
      <c r="C61" s="208">
        <f t="shared" si="11"/>
        <v>0</v>
      </c>
      <c r="D61" s="208">
        <f t="shared" si="12"/>
        <v>6446.2666666666664</v>
      </c>
      <c r="E61" s="208">
        <f t="shared" si="13"/>
        <v>4548.333333333333</v>
      </c>
      <c r="F61" s="208">
        <f t="shared" si="14"/>
        <v>6256.4333333333334</v>
      </c>
      <c r="G61" s="208">
        <f t="shared" si="15"/>
        <v>6429.8</v>
      </c>
      <c r="H61" s="208">
        <f t="shared" si="16"/>
        <v>5125.3999999999996</v>
      </c>
      <c r="I61" s="208">
        <f t="shared" si="17"/>
        <v>376.1</v>
      </c>
      <c r="J61" s="208">
        <f t="shared" si="18"/>
        <v>-130.19999999999999</v>
      </c>
      <c r="K61" s="208">
        <f t="shared" si="19"/>
        <v>430.26666666666665</v>
      </c>
      <c r="M61" s="188">
        <v>6000</v>
      </c>
      <c r="N61" s="188">
        <v>0</v>
      </c>
      <c r="O61" s="188">
        <v>8944</v>
      </c>
      <c r="P61" s="188">
        <v>3794</v>
      </c>
      <c r="Q61" s="188">
        <v>5369</v>
      </c>
      <c r="R61" s="188">
        <v>2977</v>
      </c>
      <c r="S61" s="188">
        <v>3640</v>
      </c>
      <c r="T61" s="188">
        <v>272</v>
      </c>
      <c r="U61" s="188">
        <v>-262</v>
      </c>
      <c r="V61" s="188">
        <v>1908</v>
      </c>
      <c r="X61" s="188">
        <v>4258</v>
      </c>
      <c r="Y61" s="188">
        <v>0</v>
      </c>
      <c r="Z61" s="188">
        <v>7056</v>
      </c>
      <c r="AA61" s="188">
        <v>5585</v>
      </c>
      <c r="AB61" s="188">
        <v>5461</v>
      </c>
      <c r="AC61" s="188">
        <v>8512</v>
      </c>
      <c r="AD61" s="188">
        <v>5527</v>
      </c>
      <c r="AE61" s="188">
        <v>-769</v>
      </c>
      <c r="AF61" s="188">
        <v>-100</v>
      </c>
      <c r="AG61" s="188">
        <v>668</v>
      </c>
      <c r="AI61" s="188">
        <v>6584</v>
      </c>
      <c r="AJ61" s="188">
        <v>0</v>
      </c>
      <c r="AK61" s="188">
        <v>1605</v>
      </c>
      <c r="AL61" s="188">
        <v>2627</v>
      </c>
      <c r="AM61" s="188">
        <v>8120</v>
      </c>
      <c r="AN61" s="188">
        <v>10822</v>
      </c>
      <c r="AO61" s="188">
        <v>5792</v>
      </c>
      <c r="AP61" s="188">
        <v>240</v>
      </c>
      <c r="AQ61" s="188">
        <v>-150</v>
      </c>
      <c r="AR61" s="188">
        <v>250</v>
      </c>
      <c r="AT61" s="188">
        <v>4064</v>
      </c>
      <c r="AU61" s="188">
        <v>0</v>
      </c>
      <c r="AV61" s="188">
        <v>8681</v>
      </c>
      <c r="AW61" s="188">
        <v>7606</v>
      </c>
      <c r="AX61" s="188">
        <v>5479</v>
      </c>
      <c r="AY61" s="188">
        <v>5390</v>
      </c>
      <c r="AZ61" s="188">
        <v>5612</v>
      </c>
      <c r="BA61" s="188">
        <v>-1743</v>
      </c>
      <c r="BB61" s="188">
        <v>-100</v>
      </c>
      <c r="BC61" s="188">
        <v>579</v>
      </c>
      <c r="BE61" s="188">
        <v>7097</v>
      </c>
      <c r="BF61" s="188">
        <v>0</v>
      </c>
      <c r="BG61" s="188">
        <v>8976</v>
      </c>
      <c r="BH61" s="188">
        <v>5278</v>
      </c>
      <c r="BI61" s="188">
        <v>7272</v>
      </c>
      <c r="BJ61" s="188">
        <v>1853</v>
      </c>
      <c r="BK61" s="188">
        <v>3947</v>
      </c>
      <c r="BL61" s="188">
        <v>1997</v>
      </c>
      <c r="BM61" s="188">
        <v>-175</v>
      </c>
      <c r="BN61" s="188">
        <v>210</v>
      </c>
      <c r="BP61" s="188">
        <v>6070</v>
      </c>
      <c r="BQ61" s="188">
        <v>0</v>
      </c>
      <c r="BR61" s="188">
        <v>7298</v>
      </c>
      <c r="BS61" s="188">
        <v>7031</v>
      </c>
      <c r="BT61" s="188">
        <v>5764</v>
      </c>
      <c r="BU61" s="188">
        <v>2874</v>
      </c>
      <c r="BV61" s="188">
        <v>6188</v>
      </c>
      <c r="BW61" s="188">
        <v>618</v>
      </c>
      <c r="BX61" s="188">
        <v>0</v>
      </c>
      <c r="BY61" s="188">
        <v>0</v>
      </c>
      <c r="CA61" s="188">
        <v>7103</v>
      </c>
      <c r="CB61" s="188">
        <v>0</v>
      </c>
      <c r="CC61" s="188">
        <v>9000</v>
      </c>
      <c r="CD61" s="188">
        <v>4377</v>
      </c>
      <c r="CE61" s="188">
        <v>6254</v>
      </c>
      <c r="CF61" s="188">
        <v>3457</v>
      </c>
      <c r="CG61" s="188">
        <v>4046</v>
      </c>
      <c r="CH61" s="188">
        <v>2024</v>
      </c>
      <c r="CI61" s="188">
        <v>-201</v>
      </c>
      <c r="CJ61" s="188">
        <v>328</v>
      </c>
      <c r="CL61" s="188">
        <v>7103</v>
      </c>
      <c r="CM61" s="188">
        <v>0</v>
      </c>
      <c r="CN61" s="188">
        <v>9000</v>
      </c>
      <c r="CO61" s="188">
        <v>4377</v>
      </c>
      <c r="CP61" s="188">
        <v>6254</v>
      </c>
      <c r="CQ61" s="188">
        <v>3457</v>
      </c>
      <c r="CR61" s="188">
        <v>4046</v>
      </c>
      <c r="CS61" s="188">
        <v>2024</v>
      </c>
      <c r="CT61" s="188">
        <v>-201</v>
      </c>
      <c r="CU61" s="188">
        <v>328</v>
      </c>
      <c r="CV61" s="190"/>
      <c r="CW61" s="188">
        <v>6034</v>
      </c>
      <c r="CX61" s="188">
        <v>0</v>
      </c>
      <c r="CY61" s="188">
        <v>7031</v>
      </c>
      <c r="CZ61" s="188">
        <v>5627</v>
      </c>
      <c r="DA61" s="188">
        <v>3106</v>
      </c>
      <c r="DB61" s="188">
        <v>7818</v>
      </c>
      <c r="DC61" s="188">
        <v>6201</v>
      </c>
      <c r="DD61" s="188">
        <v>74</v>
      </c>
      <c r="DE61" s="188">
        <v>0</v>
      </c>
      <c r="DF61" s="188">
        <v>0</v>
      </c>
      <c r="DH61" s="188">
        <v>7018</v>
      </c>
      <c r="DI61" s="188">
        <v>0</v>
      </c>
      <c r="DJ61" s="188">
        <v>9222</v>
      </c>
      <c r="DK61" s="188">
        <v>3907</v>
      </c>
      <c r="DL61" s="188">
        <v>7359</v>
      </c>
      <c r="DM61" s="188">
        <v>4257</v>
      </c>
      <c r="DN61" s="188">
        <v>4070</v>
      </c>
      <c r="DO61" s="188">
        <v>1725</v>
      </c>
      <c r="DP61" s="188">
        <v>-201</v>
      </c>
      <c r="DQ61" s="188">
        <v>613</v>
      </c>
      <c r="DS61" s="188">
        <v>6996</v>
      </c>
      <c r="DT61" s="188">
        <v>0</v>
      </c>
      <c r="DU61" s="188">
        <v>7309</v>
      </c>
      <c r="DV61" s="188">
        <v>3580</v>
      </c>
      <c r="DW61" s="188">
        <v>6141</v>
      </c>
      <c r="DX61" s="188">
        <v>2791</v>
      </c>
      <c r="DY61" s="188">
        <v>7032</v>
      </c>
      <c r="DZ61" s="188">
        <v>-798</v>
      </c>
      <c r="EA61" s="188">
        <v>-263</v>
      </c>
      <c r="EB61" s="188">
        <v>0</v>
      </c>
      <c r="ED61" s="188">
        <v>5922</v>
      </c>
      <c r="EE61" s="188">
        <v>0</v>
      </c>
      <c r="EF61" s="188">
        <v>6899</v>
      </c>
      <c r="EG61" s="188">
        <v>5319</v>
      </c>
      <c r="EH61" s="188">
        <v>6184</v>
      </c>
      <c r="EI61" s="188">
        <v>5712</v>
      </c>
      <c r="EJ61" s="188">
        <v>3888</v>
      </c>
      <c r="EK61" s="188">
        <v>773</v>
      </c>
      <c r="EL61" s="188">
        <v>-175</v>
      </c>
      <c r="EM61" s="188">
        <v>520</v>
      </c>
      <c r="EO61" s="188">
        <v>7110</v>
      </c>
      <c r="EP61" s="188">
        <v>0</v>
      </c>
      <c r="EQ61" s="188">
        <v>1675</v>
      </c>
      <c r="ER61" s="188">
        <v>4795</v>
      </c>
      <c r="ES61" s="188">
        <v>9144</v>
      </c>
      <c r="ET61" s="188">
        <v>8734</v>
      </c>
      <c r="EU61" s="188">
        <v>5112</v>
      </c>
      <c r="EV61" s="188">
        <v>-603</v>
      </c>
      <c r="EW61" s="188">
        <v>-151</v>
      </c>
      <c r="EX61" s="188">
        <v>594</v>
      </c>
      <c r="EZ61" s="188">
        <v>7057</v>
      </c>
      <c r="FA61" s="188">
        <v>0</v>
      </c>
      <c r="FB61" s="188">
        <v>4458</v>
      </c>
      <c r="FC61" s="188">
        <v>3651</v>
      </c>
      <c r="FD61" s="188">
        <v>5381</v>
      </c>
      <c r="FE61" s="188">
        <v>9025</v>
      </c>
      <c r="FF61" s="188">
        <v>7248</v>
      </c>
      <c r="FG61" s="188">
        <v>-728</v>
      </c>
      <c r="FH61" s="188">
        <v>0</v>
      </c>
      <c r="FI61" s="188">
        <v>0</v>
      </c>
      <c r="FK61" s="188">
        <v>7042</v>
      </c>
      <c r="FL61" s="188">
        <v>0</v>
      </c>
      <c r="FM61" s="188">
        <v>8767</v>
      </c>
      <c r="FN61" s="188">
        <v>3555</v>
      </c>
      <c r="FO61" s="188">
        <v>6828</v>
      </c>
      <c r="FP61" s="188">
        <v>6374</v>
      </c>
      <c r="FQ61" s="188">
        <v>3988</v>
      </c>
      <c r="FR61" s="188">
        <v>-637</v>
      </c>
      <c r="FS61" s="188">
        <v>-201</v>
      </c>
      <c r="FT61" s="188">
        <v>614</v>
      </c>
      <c r="FV61" s="188">
        <v>6074</v>
      </c>
      <c r="FW61" s="188">
        <v>0</v>
      </c>
      <c r="FX61" s="188">
        <v>4656</v>
      </c>
      <c r="FY61" s="188">
        <v>5634</v>
      </c>
      <c r="FZ61" s="188">
        <v>4233</v>
      </c>
      <c r="GA61" s="188">
        <v>9238</v>
      </c>
      <c r="GB61" s="188">
        <v>6445</v>
      </c>
      <c r="GC61" s="188">
        <v>-125</v>
      </c>
      <c r="GD61" s="188">
        <v>0</v>
      </c>
      <c r="GE61" s="188">
        <v>0</v>
      </c>
      <c r="GG61" s="188">
        <v>7104</v>
      </c>
      <c r="GH61" s="188">
        <v>0</v>
      </c>
      <c r="GI61" s="188">
        <v>6792</v>
      </c>
      <c r="GJ61" s="188">
        <v>2331</v>
      </c>
      <c r="GK61" s="188">
        <v>4117</v>
      </c>
      <c r="GL61" s="188">
        <v>9582</v>
      </c>
      <c r="GM61" s="188">
        <v>4058</v>
      </c>
      <c r="GN61" s="188">
        <v>1301</v>
      </c>
      <c r="GO61" s="188">
        <v>-201</v>
      </c>
      <c r="GP61" s="188">
        <v>116</v>
      </c>
      <c r="GR61" s="188">
        <v>5899</v>
      </c>
      <c r="GS61" s="188">
        <v>0</v>
      </c>
      <c r="GT61" s="188">
        <v>7201</v>
      </c>
      <c r="GU61" s="188">
        <v>3027</v>
      </c>
      <c r="GV61" s="188">
        <v>5455</v>
      </c>
      <c r="GW61" s="188">
        <v>7934</v>
      </c>
      <c r="GX61" s="188">
        <v>3803</v>
      </c>
      <c r="GY61" s="188">
        <v>1382</v>
      </c>
      <c r="GZ61" s="188">
        <v>-80</v>
      </c>
      <c r="HA61" s="188">
        <v>171</v>
      </c>
      <c r="HC61" s="188">
        <v>6027</v>
      </c>
      <c r="HD61" s="188">
        <v>0</v>
      </c>
      <c r="HE61" s="188">
        <v>5201</v>
      </c>
      <c r="HF61" s="188">
        <v>4814</v>
      </c>
      <c r="HG61" s="188">
        <v>9652</v>
      </c>
      <c r="HH61" s="188">
        <v>4987</v>
      </c>
      <c r="HI61" s="188">
        <v>3880</v>
      </c>
      <c r="HJ61" s="188">
        <v>411</v>
      </c>
      <c r="HK61" s="188">
        <v>-195</v>
      </c>
      <c r="HL61" s="188">
        <v>1271</v>
      </c>
      <c r="HN61" s="188">
        <v>6062</v>
      </c>
      <c r="HO61" s="188">
        <v>0</v>
      </c>
      <c r="HP61" s="188">
        <v>3884</v>
      </c>
      <c r="HQ61" s="188">
        <v>3201</v>
      </c>
      <c r="HR61" s="188">
        <v>4137</v>
      </c>
      <c r="HS61" s="188">
        <v>12654</v>
      </c>
      <c r="HT61" s="188">
        <v>6405</v>
      </c>
      <c r="HU61" s="188">
        <v>-926</v>
      </c>
      <c r="HV61" s="188">
        <v>0</v>
      </c>
      <c r="HW61" s="188">
        <v>0</v>
      </c>
      <c r="HY61" s="188">
        <v>6031</v>
      </c>
      <c r="HZ61" s="188">
        <v>0</v>
      </c>
      <c r="IA61" s="188">
        <v>5559</v>
      </c>
      <c r="IB61" s="188">
        <v>2968</v>
      </c>
      <c r="IC61" s="188">
        <v>8791</v>
      </c>
      <c r="ID61" s="188">
        <v>3224</v>
      </c>
      <c r="IE61" s="188">
        <v>4041</v>
      </c>
      <c r="IF61" s="188">
        <v>4588</v>
      </c>
      <c r="IG61" s="188">
        <v>-100</v>
      </c>
      <c r="IH61" s="188">
        <v>758</v>
      </c>
      <c r="IJ61" s="188">
        <v>6097</v>
      </c>
      <c r="IK61" s="188">
        <v>0</v>
      </c>
      <c r="IL61" s="188">
        <v>8784</v>
      </c>
      <c r="IM61" s="188">
        <v>3008</v>
      </c>
      <c r="IN61" s="188">
        <v>5465</v>
      </c>
      <c r="IO61" s="188">
        <v>7944</v>
      </c>
      <c r="IP61" s="188">
        <v>4103</v>
      </c>
      <c r="IQ61" s="188">
        <v>1873</v>
      </c>
      <c r="IR61" s="188">
        <v>-100</v>
      </c>
      <c r="IS61" s="188">
        <v>301</v>
      </c>
      <c r="IU61" s="188">
        <v>6081</v>
      </c>
      <c r="IV61" s="188">
        <v>0</v>
      </c>
      <c r="IW61" s="188">
        <v>5155</v>
      </c>
      <c r="IX61" s="188">
        <v>5059</v>
      </c>
      <c r="IY61" s="188">
        <v>8095</v>
      </c>
      <c r="IZ61" s="188">
        <v>6189</v>
      </c>
      <c r="JA61" s="188">
        <v>5832</v>
      </c>
      <c r="JB61" s="188">
        <v>-716</v>
      </c>
      <c r="JC61" s="188">
        <v>-150</v>
      </c>
      <c r="JD61" s="188">
        <v>78</v>
      </c>
      <c r="JF61" s="188">
        <v>6837</v>
      </c>
      <c r="JG61" s="188">
        <v>0</v>
      </c>
      <c r="JH61" s="188">
        <v>8122</v>
      </c>
      <c r="JI61" s="188">
        <v>8320</v>
      </c>
      <c r="JJ61" s="188">
        <v>3782</v>
      </c>
      <c r="JK61" s="188">
        <v>1536</v>
      </c>
      <c r="JL61" s="188">
        <v>3834</v>
      </c>
      <c r="JM61" s="188">
        <v>-9</v>
      </c>
      <c r="JN61" s="188">
        <v>-221</v>
      </c>
      <c r="JO61" s="188">
        <v>2001</v>
      </c>
      <c r="JQ61" s="188">
        <v>7106</v>
      </c>
      <c r="JR61" s="188">
        <v>0</v>
      </c>
      <c r="JS61" s="188">
        <v>8911</v>
      </c>
      <c r="JT61" s="188">
        <v>2850</v>
      </c>
      <c r="JU61" s="188">
        <v>4619</v>
      </c>
      <c r="JV61" s="188">
        <v>8709</v>
      </c>
      <c r="JW61" s="188">
        <v>4157</v>
      </c>
      <c r="JX61" s="188">
        <v>785</v>
      </c>
      <c r="JY61" s="188">
        <v>-150</v>
      </c>
      <c r="JZ61" s="188">
        <v>497</v>
      </c>
      <c r="KB61" s="188">
        <v>6084</v>
      </c>
      <c r="KC61" s="188">
        <v>0</v>
      </c>
      <c r="KD61" s="188">
        <v>3445</v>
      </c>
      <c r="KE61" s="188">
        <v>2940</v>
      </c>
      <c r="KF61" s="188">
        <v>6595</v>
      </c>
      <c r="KG61" s="188">
        <v>10549</v>
      </c>
      <c r="KH61" s="188">
        <v>5853</v>
      </c>
      <c r="KI61" s="188">
        <v>-7</v>
      </c>
      <c r="KJ61" s="188">
        <v>-201</v>
      </c>
      <c r="KK61" s="188">
        <v>255</v>
      </c>
      <c r="KM61" s="188">
        <v>6071</v>
      </c>
      <c r="KN61" s="188">
        <v>0</v>
      </c>
      <c r="KO61" s="188">
        <v>3550</v>
      </c>
      <c r="KP61" s="188">
        <v>7436</v>
      </c>
      <c r="KQ61" s="188">
        <v>6751</v>
      </c>
      <c r="KR61" s="188">
        <v>6089</v>
      </c>
      <c r="KS61" s="188">
        <v>6595</v>
      </c>
      <c r="KT61" s="188">
        <v>-412</v>
      </c>
      <c r="KU61" s="188">
        <v>0</v>
      </c>
      <c r="KV61" s="188">
        <v>0</v>
      </c>
      <c r="KX61" s="188">
        <v>7069</v>
      </c>
      <c r="KY61" s="188">
        <v>0</v>
      </c>
      <c r="KZ61" s="188">
        <v>8095</v>
      </c>
      <c r="LA61" s="188">
        <v>3995</v>
      </c>
      <c r="LB61" s="188">
        <v>7176</v>
      </c>
      <c r="LC61" s="188">
        <v>3922</v>
      </c>
      <c r="LD61" s="188">
        <v>7152</v>
      </c>
      <c r="LE61" s="188">
        <v>-1166</v>
      </c>
      <c r="LF61" s="188">
        <v>0</v>
      </c>
      <c r="LG61" s="188">
        <v>0</v>
      </c>
      <c r="LI61" s="188">
        <v>5052</v>
      </c>
      <c r="LJ61" s="188">
        <v>0</v>
      </c>
      <c r="LK61" s="188">
        <v>5886</v>
      </c>
      <c r="LL61" s="188">
        <v>3962</v>
      </c>
      <c r="LM61" s="188">
        <v>5540</v>
      </c>
      <c r="LN61" s="188">
        <v>9874</v>
      </c>
      <c r="LO61" s="188">
        <v>5654</v>
      </c>
      <c r="LP61" s="188">
        <v>-296</v>
      </c>
      <c r="LQ61" s="188">
        <v>-177</v>
      </c>
      <c r="LR61" s="188">
        <v>699</v>
      </c>
      <c r="LT61" s="188">
        <v>6090</v>
      </c>
      <c r="LU61" s="188">
        <v>0</v>
      </c>
      <c r="LV61" s="188">
        <v>2226</v>
      </c>
      <c r="LW61" s="188">
        <v>5796</v>
      </c>
      <c r="LX61" s="188">
        <v>9169</v>
      </c>
      <c r="LY61" s="188">
        <v>6410</v>
      </c>
      <c r="LZ61" s="188">
        <v>5613</v>
      </c>
      <c r="MA61" s="188">
        <v>131</v>
      </c>
      <c r="MB61" s="188">
        <v>-151</v>
      </c>
      <c r="MC61" s="188">
        <v>149</v>
      </c>
    </row>
    <row r="62" spans="2:341">
      <c r="B62" s="208">
        <f t="shared" si="10"/>
        <v>6301.4666666666662</v>
      </c>
      <c r="C62" s="208">
        <f t="shared" si="11"/>
        <v>0</v>
      </c>
      <c r="D62" s="208">
        <f t="shared" si="12"/>
        <v>6464.2</v>
      </c>
      <c r="E62" s="208">
        <f t="shared" si="13"/>
        <v>4598.3999999999996</v>
      </c>
      <c r="F62" s="208">
        <f t="shared" si="14"/>
        <v>6436.5666666666666</v>
      </c>
      <c r="G62" s="208">
        <f t="shared" si="15"/>
        <v>6392.166666666667</v>
      </c>
      <c r="H62" s="208">
        <f t="shared" si="16"/>
        <v>5186.6000000000004</v>
      </c>
      <c r="I62" s="208">
        <f t="shared" si="17"/>
        <v>323.13333333333333</v>
      </c>
      <c r="J62" s="208">
        <f t="shared" si="18"/>
        <v>-132.66666666666666</v>
      </c>
      <c r="K62" s="208">
        <f t="shared" si="19"/>
        <v>550.36666666666667</v>
      </c>
      <c r="M62" s="188">
        <v>5991</v>
      </c>
      <c r="N62" s="188">
        <v>0</v>
      </c>
      <c r="O62" s="188">
        <v>8928</v>
      </c>
      <c r="P62" s="188">
        <v>3752</v>
      </c>
      <c r="Q62" s="188">
        <v>5292</v>
      </c>
      <c r="R62" s="188">
        <v>2899</v>
      </c>
      <c r="S62" s="188">
        <v>3640</v>
      </c>
      <c r="T62" s="188">
        <v>433</v>
      </c>
      <c r="U62" s="188">
        <v>-262</v>
      </c>
      <c r="V62" s="188">
        <v>2113</v>
      </c>
      <c r="X62" s="188">
        <v>4211</v>
      </c>
      <c r="Y62" s="188">
        <v>0</v>
      </c>
      <c r="Z62" s="188">
        <v>7129</v>
      </c>
      <c r="AA62" s="188">
        <v>5797</v>
      </c>
      <c r="AB62" s="188">
        <v>5523</v>
      </c>
      <c r="AC62" s="188">
        <v>8525</v>
      </c>
      <c r="AD62" s="188">
        <v>5527</v>
      </c>
      <c r="AE62" s="188">
        <v>-849</v>
      </c>
      <c r="AF62" s="188">
        <v>-100</v>
      </c>
      <c r="AG62" s="188">
        <v>878</v>
      </c>
      <c r="AI62" s="188">
        <v>6585</v>
      </c>
      <c r="AJ62" s="188">
        <v>0</v>
      </c>
      <c r="AK62" s="188">
        <v>1645</v>
      </c>
      <c r="AL62" s="188">
        <v>2713</v>
      </c>
      <c r="AM62" s="188">
        <v>8617</v>
      </c>
      <c r="AN62" s="188">
        <v>10804</v>
      </c>
      <c r="AO62" s="188">
        <v>5792</v>
      </c>
      <c r="AP62" s="188">
        <v>256</v>
      </c>
      <c r="AQ62" s="188">
        <v>-185</v>
      </c>
      <c r="AR62" s="188">
        <v>304</v>
      </c>
      <c r="AT62" s="188">
        <v>4066</v>
      </c>
      <c r="AU62" s="188">
        <v>0</v>
      </c>
      <c r="AV62" s="188">
        <v>8692</v>
      </c>
      <c r="AW62" s="188">
        <v>7707</v>
      </c>
      <c r="AX62" s="188">
        <v>5474</v>
      </c>
      <c r="AY62" s="188">
        <v>5321</v>
      </c>
      <c r="AZ62" s="188">
        <v>5612</v>
      </c>
      <c r="BA62" s="188">
        <v>-1852</v>
      </c>
      <c r="BB62" s="188">
        <v>-100</v>
      </c>
      <c r="BC62" s="188">
        <v>773</v>
      </c>
      <c r="BE62" s="188">
        <v>7095</v>
      </c>
      <c r="BF62" s="188">
        <v>0</v>
      </c>
      <c r="BG62" s="188">
        <v>8959</v>
      </c>
      <c r="BH62" s="188">
        <v>5284</v>
      </c>
      <c r="BI62" s="188">
        <v>7511</v>
      </c>
      <c r="BJ62" s="188">
        <v>1861</v>
      </c>
      <c r="BK62" s="188">
        <v>3947</v>
      </c>
      <c r="BL62" s="188">
        <v>1713</v>
      </c>
      <c r="BM62" s="188">
        <v>-175</v>
      </c>
      <c r="BN62" s="188">
        <v>329</v>
      </c>
      <c r="BP62" s="188">
        <v>6067</v>
      </c>
      <c r="BQ62" s="188">
        <v>0</v>
      </c>
      <c r="BR62" s="188">
        <v>7326</v>
      </c>
      <c r="BS62" s="188">
        <v>7106</v>
      </c>
      <c r="BT62" s="188">
        <v>5765</v>
      </c>
      <c r="BU62" s="188">
        <v>2833</v>
      </c>
      <c r="BV62" s="188">
        <v>6275</v>
      </c>
      <c r="BW62" s="188">
        <v>701</v>
      </c>
      <c r="BX62" s="188">
        <v>0</v>
      </c>
      <c r="BY62" s="188">
        <v>0</v>
      </c>
      <c r="CA62" s="188">
        <v>7100</v>
      </c>
      <c r="CB62" s="188">
        <v>0</v>
      </c>
      <c r="CC62" s="188">
        <v>9023</v>
      </c>
      <c r="CD62" s="188">
        <v>4407</v>
      </c>
      <c r="CE62" s="188">
        <v>6630</v>
      </c>
      <c r="CF62" s="188">
        <v>3406</v>
      </c>
      <c r="CG62" s="188">
        <v>4046</v>
      </c>
      <c r="CH62" s="188">
        <v>1884</v>
      </c>
      <c r="CI62" s="188">
        <v>-201</v>
      </c>
      <c r="CJ62" s="188">
        <v>494</v>
      </c>
      <c r="CL62" s="188">
        <v>7100</v>
      </c>
      <c r="CM62" s="188">
        <v>0</v>
      </c>
      <c r="CN62" s="188">
        <v>9023</v>
      </c>
      <c r="CO62" s="188">
        <v>4407</v>
      </c>
      <c r="CP62" s="188">
        <v>6630</v>
      </c>
      <c r="CQ62" s="188">
        <v>3406</v>
      </c>
      <c r="CR62" s="188">
        <v>4046</v>
      </c>
      <c r="CS62" s="188">
        <v>1884</v>
      </c>
      <c r="CT62" s="188">
        <v>-201</v>
      </c>
      <c r="CU62" s="188">
        <v>494</v>
      </c>
      <c r="CV62" s="190"/>
      <c r="CW62" s="188">
        <v>6028</v>
      </c>
      <c r="CX62" s="188">
        <v>0</v>
      </c>
      <c r="CY62" s="188">
        <v>6995</v>
      </c>
      <c r="CZ62" s="188">
        <v>5623</v>
      </c>
      <c r="DA62" s="188">
        <v>3303</v>
      </c>
      <c r="DB62" s="188">
        <v>7733</v>
      </c>
      <c r="DC62" s="188">
        <v>6277</v>
      </c>
      <c r="DD62" s="188">
        <v>228</v>
      </c>
      <c r="DE62" s="188">
        <v>0</v>
      </c>
      <c r="DF62" s="188">
        <v>0</v>
      </c>
      <c r="DH62" s="188">
        <v>7017</v>
      </c>
      <c r="DI62" s="188">
        <v>0</v>
      </c>
      <c r="DJ62" s="188">
        <v>9259</v>
      </c>
      <c r="DK62" s="188">
        <v>3918</v>
      </c>
      <c r="DL62" s="188">
        <v>7675</v>
      </c>
      <c r="DM62" s="188">
        <v>4233</v>
      </c>
      <c r="DN62" s="188">
        <v>4070</v>
      </c>
      <c r="DO62" s="188">
        <v>1679</v>
      </c>
      <c r="DP62" s="188">
        <v>-201</v>
      </c>
      <c r="DQ62" s="188">
        <v>785</v>
      </c>
      <c r="DS62" s="188">
        <v>6993</v>
      </c>
      <c r="DT62" s="188">
        <v>0</v>
      </c>
      <c r="DU62" s="188">
        <v>7274</v>
      </c>
      <c r="DV62" s="188">
        <v>3638</v>
      </c>
      <c r="DW62" s="188">
        <v>6319</v>
      </c>
      <c r="DX62" s="188">
        <v>2674</v>
      </c>
      <c r="DY62" s="188">
        <v>7367</v>
      </c>
      <c r="DZ62" s="188">
        <v>-1079</v>
      </c>
      <c r="EA62" s="188">
        <v>-263</v>
      </c>
      <c r="EB62" s="188">
        <v>0</v>
      </c>
      <c r="ED62" s="188">
        <v>5917</v>
      </c>
      <c r="EE62" s="188">
        <v>0</v>
      </c>
      <c r="EF62" s="188">
        <v>6934</v>
      </c>
      <c r="EG62" s="188">
        <v>5115</v>
      </c>
      <c r="EH62" s="188">
        <v>6675</v>
      </c>
      <c r="EI62" s="188">
        <v>5583</v>
      </c>
      <c r="EJ62" s="188">
        <v>3888</v>
      </c>
      <c r="EK62" s="188">
        <v>646</v>
      </c>
      <c r="EL62" s="188">
        <v>-175</v>
      </c>
      <c r="EM62" s="188">
        <v>722</v>
      </c>
      <c r="EO62" s="188">
        <v>7109</v>
      </c>
      <c r="EP62" s="188">
        <v>0</v>
      </c>
      <c r="EQ62" s="188">
        <v>1664</v>
      </c>
      <c r="ER62" s="188">
        <v>4989</v>
      </c>
      <c r="ES62" s="188">
        <v>9294</v>
      </c>
      <c r="ET62" s="188">
        <v>8671</v>
      </c>
      <c r="EU62" s="188">
        <v>5112</v>
      </c>
      <c r="EV62" s="188">
        <v>-824</v>
      </c>
      <c r="EW62" s="188">
        <v>-151</v>
      </c>
      <c r="EX62" s="188">
        <v>722</v>
      </c>
      <c r="EZ62" s="188">
        <v>7059</v>
      </c>
      <c r="FA62" s="188">
        <v>0</v>
      </c>
      <c r="FB62" s="188">
        <v>4495</v>
      </c>
      <c r="FC62" s="188">
        <v>3761</v>
      </c>
      <c r="FD62" s="188">
        <v>5416</v>
      </c>
      <c r="FE62" s="188">
        <v>8979</v>
      </c>
      <c r="FF62" s="188">
        <v>7462</v>
      </c>
      <c r="FG62" s="188">
        <v>-684</v>
      </c>
      <c r="FH62" s="188">
        <v>0</v>
      </c>
      <c r="FI62" s="188">
        <v>0</v>
      </c>
      <c r="FK62" s="188">
        <v>7043</v>
      </c>
      <c r="FL62" s="188">
        <v>0</v>
      </c>
      <c r="FM62" s="188">
        <v>8771</v>
      </c>
      <c r="FN62" s="188">
        <v>3514</v>
      </c>
      <c r="FO62" s="188">
        <v>6963</v>
      </c>
      <c r="FP62" s="188">
        <v>6420</v>
      </c>
      <c r="FQ62" s="188">
        <v>3988</v>
      </c>
      <c r="FR62" s="188">
        <v>-778</v>
      </c>
      <c r="FS62" s="188">
        <v>-201</v>
      </c>
      <c r="FT62" s="188">
        <v>766</v>
      </c>
      <c r="FV62" s="188">
        <v>6072</v>
      </c>
      <c r="FW62" s="188">
        <v>0</v>
      </c>
      <c r="FX62" s="188">
        <v>4692</v>
      </c>
      <c r="FY62" s="188">
        <v>5743</v>
      </c>
      <c r="FZ62" s="188">
        <v>4498</v>
      </c>
      <c r="GA62" s="188">
        <v>9225</v>
      </c>
      <c r="GB62" s="188">
        <v>6653</v>
      </c>
      <c r="GC62" s="188">
        <v>-305</v>
      </c>
      <c r="GD62" s="188">
        <v>0</v>
      </c>
      <c r="GE62" s="188">
        <v>0</v>
      </c>
      <c r="GG62" s="188">
        <v>7101</v>
      </c>
      <c r="GH62" s="188">
        <v>0</v>
      </c>
      <c r="GI62" s="188">
        <v>6681</v>
      </c>
      <c r="GJ62" s="188">
        <v>2428</v>
      </c>
      <c r="GK62" s="188">
        <v>4360</v>
      </c>
      <c r="GL62" s="188">
        <v>9552</v>
      </c>
      <c r="GM62" s="188">
        <v>4058</v>
      </c>
      <c r="GN62" s="188">
        <v>1459</v>
      </c>
      <c r="GO62" s="188">
        <v>-201</v>
      </c>
      <c r="GP62" s="188">
        <v>207</v>
      </c>
      <c r="GR62" s="188">
        <v>5898</v>
      </c>
      <c r="GS62" s="188">
        <v>0</v>
      </c>
      <c r="GT62" s="188">
        <v>7219</v>
      </c>
      <c r="GU62" s="188">
        <v>2954</v>
      </c>
      <c r="GV62" s="188">
        <v>5603</v>
      </c>
      <c r="GW62" s="188">
        <v>7995</v>
      </c>
      <c r="GX62" s="188">
        <v>3803</v>
      </c>
      <c r="GY62" s="188">
        <v>1360</v>
      </c>
      <c r="GZ62" s="188">
        <v>-80</v>
      </c>
      <c r="HA62" s="188">
        <v>240</v>
      </c>
      <c r="HC62" s="188">
        <v>6021</v>
      </c>
      <c r="HD62" s="188">
        <v>0</v>
      </c>
      <c r="HE62" s="188">
        <v>5246</v>
      </c>
      <c r="HF62" s="188">
        <v>4844</v>
      </c>
      <c r="HG62" s="188">
        <v>9689</v>
      </c>
      <c r="HH62" s="188">
        <v>5003</v>
      </c>
      <c r="HI62" s="188">
        <v>3880</v>
      </c>
      <c r="HJ62" s="188">
        <v>400</v>
      </c>
      <c r="HK62" s="188">
        <v>-195</v>
      </c>
      <c r="HL62" s="188">
        <v>1487</v>
      </c>
      <c r="HN62" s="188">
        <v>6065</v>
      </c>
      <c r="HO62" s="188">
        <v>0</v>
      </c>
      <c r="HP62" s="188">
        <v>3979</v>
      </c>
      <c r="HQ62" s="188">
        <v>3213</v>
      </c>
      <c r="HR62" s="188">
        <v>4117</v>
      </c>
      <c r="HS62" s="188">
        <v>12620</v>
      </c>
      <c r="HT62" s="188">
        <v>6443</v>
      </c>
      <c r="HU62" s="188">
        <v>-948</v>
      </c>
      <c r="HV62" s="188">
        <v>0</v>
      </c>
      <c r="HW62" s="188">
        <v>0</v>
      </c>
      <c r="HY62" s="188">
        <v>6033</v>
      </c>
      <c r="HZ62" s="188">
        <v>0</v>
      </c>
      <c r="IA62" s="188">
        <v>5745</v>
      </c>
      <c r="IB62" s="188">
        <v>2965</v>
      </c>
      <c r="IC62" s="188">
        <v>8756</v>
      </c>
      <c r="ID62" s="188">
        <v>3190</v>
      </c>
      <c r="IE62" s="188">
        <v>4041</v>
      </c>
      <c r="IF62" s="188">
        <v>4687</v>
      </c>
      <c r="IG62" s="188">
        <v>-100</v>
      </c>
      <c r="IH62" s="188">
        <v>907</v>
      </c>
      <c r="IJ62" s="188">
        <v>6096</v>
      </c>
      <c r="IK62" s="188">
        <v>0</v>
      </c>
      <c r="IL62" s="188">
        <v>8806</v>
      </c>
      <c r="IM62" s="188">
        <v>3047</v>
      </c>
      <c r="IN62" s="188">
        <v>6001</v>
      </c>
      <c r="IO62" s="188">
        <v>7921</v>
      </c>
      <c r="IP62" s="188">
        <v>4103</v>
      </c>
      <c r="IQ62" s="188">
        <v>1741</v>
      </c>
      <c r="IR62" s="188">
        <v>-100</v>
      </c>
      <c r="IS62" s="188">
        <v>432</v>
      </c>
      <c r="IU62" s="188">
        <v>6077</v>
      </c>
      <c r="IV62" s="188">
        <v>0</v>
      </c>
      <c r="IW62" s="188">
        <v>5124</v>
      </c>
      <c r="IX62" s="188">
        <v>5148</v>
      </c>
      <c r="IY62" s="188">
        <v>8119</v>
      </c>
      <c r="IZ62" s="188">
        <v>6184</v>
      </c>
      <c r="JA62" s="188">
        <v>5832</v>
      </c>
      <c r="JB62" s="188">
        <v>-650</v>
      </c>
      <c r="JC62" s="188">
        <v>-151</v>
      </c>
      <c r="JD62" s="188">
        <v>136</v>
      </c>
      <c r="JF62" s="188">
        <v>6831</v>
      </c>
      <c r="JG62" s="188">
        <v>0</v>
      </c>
      <c r="JH62" s="188">
        <v>8120</v>
      </c>
      <c r="JI62" s="188">
        <v>8357</v>
      </c>
      <c r="JJ62" s="188">
        <v>3772</v>
      </c>
      <c r="JK62" s="188">
        <v>1456</v>
      </c>
      <c r="JL62" s="188">
        <v>3834</v>
      </c>
      <c r="JM62" s="188">
        <v>-58</v>
      </c>
      <c r="JN62" s="188">
        <v>-233</v>
      </c>
      <c r="JO62" s="188">
        <v>2473</v>
      </c>
      <c r="JQ62" s="188">
        <v>7108</v>
      </c>
      <c r="JR62" s="188">
        <v>0</v>
      </c>
      <c r="JS62" s="188">
        <v>8891</v>
      </c>
      <c r="JT62" s="188">
        <v>2906</v>
      </c>
      <c r="JU62" s="188">
        <v>4998</v>
      </c>
      <c r="JV62" s="188">
        <v>8628</v>
      </c>
      <c r="JW62" s="188">
        <v>4157</v>
      </c>
      <c r="JX62" s="188">
        <v>634</v>
      </c>
      <c r="JY62" s="188">
        <v>-150</v>
      </c>
      <c r="JZ62" s="188">
        <v>703</v>
      </c>
      <c r="KB62" s="188">
        <v>6084</v>
      </c>
      <c r="KC62" s="188">
        <v>0</v>
      </c>
      <c r="KD62" s="188">
        <v>3489</v>
      </c>
      <c r="KE62" s="188">
        <v>2967</v>
      </c>
      <c r="KF62" s="188">
        <v>6835</v>
      </c>
      <c r="KG62" s="188">
        <v>10615</v>
      </c>
      <c r="KH62" s="188">
        <v>5853</v>
      </c>
      <c r="KI62" s="188">
        <v>-157</v>
      </c>
      <c r="KJ62" s="188">
        <v>-202</v>
      </c>
      <c r="KK62" s="188">
        <v>386</v>
      </c>
      <c r="KM62" s="188">
        <v>6071</v>
      </c>
      <c r="KN62" s="188">
        <v>0</v>
      </c>
      <c r="KO62" s="188">
        <v>3555</v>
      </c>
      <c r="KP62" s="188">
        <v>7222</v>
      </c>
      <c r="KQ62" s="188">
        <v>7050</v>
      </c>
      <c r="KR62" s="188">
        <v>6030</v>
      </c>
      <c r="KS62" s="188">
        <v>6708</v>
      </c>
      <c r="KT62" s="188">
        <v>-329</v>
      </c>
      <c r="KU62" s="188">
        <v>0</v>
      </c>
      <c r="KV62" s="188">
        <v>0</v>
      </c>
      <c r="KX62" s="188">
        <v>7069</v>
      </c>
      <c r="KY62" s="188">
        <v>0</v>
      </c>
      <c r="KZ62" s="188">
        <v>8152</v>
      </c>
      <c r="LA62" s="188">
        <v>4216</v>
      </c>
      <c r="LB62" s="188">
        <v>7360</v>
      </c>
      <c r="LC62" s="188">
        <v>3799</v>
      </c>
      <c r="LD62" s="188">
        <v>7917</v>
      </c>
      <c r="LE62" s="188">
        <v>-1266</v>
      </c>
      <c r="LF62" s="188">
        <v>0</v>
      </c>
      <c r="LG62" s="188">
        <v>0</v>
      </c>
      <c r="LI62" s="188">
        <v>5054</v>
      </c>
      <c r="LJ62" s="188">
        <v>0</v>
      </c>
      <c r="LK62" s="188">
        <v>5898</v>
      </c>
      <c r="LL62" s="188">
        <v>4092</v>
      </c>
      <c r="LM62" s="188">
        <v>5711</v>
      </c>
      <c r="LN62" s="188">
        <v>9836</v>
      </c>
      <c r="LO62" s="188">
        <v>5654</v>
      </c>
      <c r="LP62" s="188">
        <v>-300</v>
      </c>
      <c r="LQ62" s="188">
        <v>-202</v>
      </c>
      <c r="LR62" s="188">
        <v>926</v>
      </c>
      <c r="LT62" s="188">
        <v>6083</v>
      </c>
      <c r="LU62" s="188">
        <v>0</v>
      </c>
      <c r="LV62" s="188">
        <v>2212</v>
      </c>
      <c r="LW62" s="188">
        <v>6119</v>
      </c>
      <c r="LX62" s="188">
        <v>9141</v>
      </c>
      <c r="LY62" s="188">
        <v>6363</v>
      </c>
      <c r="LZ62" s="188">
        <v>5613</v>
      </c>
      <c r="MA62" s="188">
        <v>68</v>
      </c>
      <c r="MB62" s="188">
        <v>-151</v>
      </c>
      <c r="MC62" s="188">
        <v>234</v>
      </c>
    </row>
    <row r="63" spans="2:341">
      <c r="B63" s="208">
        <f t="shared" si="10"/>
        <v>6297.9333333333334</v>
      </c>
      <c r="C63" s="208">
        <f t="shared" si="11"/>
        <v>0</v>
      </c>
      <c r="D63" s="208">
        <f t="shared" si="12"/>
        <v>6486.4</v>
      </c>
      <c r="E63" s="208">
        <f t="shared" si="13"/>
        <v>4618.5</v>
      </c>
      <c r="F63" s="208">
        <f t="shared" si="14"/>
        <v>6421.5</v>
      </c>
      <c r="G63" s="208">
        <f t="shared" si="15"/>
        <v>6333.1</v>
      </c>
      <c r="H63" s="208">
        <f t="shared" si="16"/>
        <v>5228.7</v>
      </c>
      <c r="I63" s="208">
        <f t="shared" si="17"/>
        <v>292.23333333333335</v>
      </c>
      <c r="J63" s="208">
        <f t="shared" si="18"/>
        <v>-133.13333333333333</v>
      </c>
      <c r="K63" s="208">
        <f t="shared" si="19"/>
        <v>679.1</v>
      </c>
      <c r="M63" s="188">
        <v>5996</v>
      </c>
      <c r="N63" s="188">
        <v>0</v>
      </c>
      <c r="O63" s="188">
        <v>8965</v>
      </c>
      <c r="P63" s="188">
        <v>3819</v>
      </c>
      <c r="Q63" s="188">
        <v>5451</v>
      </c>
      <c r="R63" s="188">
        <v>2917</v>
      </c>
      <c r="S63" s="188">
        <v>3640</v>
      </c>
      <c r="T63" s="188">
        <v>811</v>
      </c>
      <c r="U63" s="188">
        <v>-262</v>
      </c>
      <c r="V63" s="188">
        <v>2335</v>
      </c>
      <c r="X63" s="188">
        <v>4067</v>
      </c>
      <c r="Y63" s="188">
        <v>0</v>
      </c>
      <c r="Z63" s="188">
        <v>7193</v>
      </c>
      <c r="AA63" s="188">
        <v>5962</v>
      </c>
      <c r="AB63" s="188">
        <v>5227</v>
      </c>
      <c r="AC63" s="188">
        <v>8465</v>
      </c>
      <c r="AD63" s="188">
        <v>5527</v>
      </c>
      <c r="AE63" s="188">
        <v>-842</v>
      </c>
      <c r="AF63" s="188">
        <v>-100</v>
      </c>
      <c r="AG63" s="188">
        <v>1070</v>
      </c>
      <c r="AI63" s="188">
        <v>6583</v>
      </c>
      <c r="AJ63" s="188">
        <v>0</v>
      </c>
      <c r="AK63" s="188">
        <v>1682</v>
      </c>
      <c r="AL63" s="188">
        <v>2731</v>
      </c>
      <c r="AM63" s="188">
        <v>8775</v>
      </c>
      <c r="AN63" s="188">
        <v>10708</v>
      </c>
      <c r="AO63" s="188">
        <v>5792</v>
      </c>
      <c r="AP63" s="188">
        <v>126</v>
      </c>
      <c r="AQ63" s="188">
        <v>-201</v>
      </c>
      <c r="AR63" s="188">
        <v>338</v>
      </c>
      <c r="AT63" s="188">
        <v>4067</v>
      </c>
      <c r="AU63" s="188">
        <v>0</v>
      </c>
      <c r="AV63" s="188">
        <v>8668</v>
      </c>
      <c r="AW63" s="188">
        <v>7761</v>
      </c>
      <c r="AX63" s="188">
        <v>5462</v>
      </c>
      <c r="AY63" s="188">
        <v>5208</v>
      </c>
      <c r="AZ63" s="188">
        <v>5612</v>
      </c>
      <c r="BA63" s="188">
        <v>-1878</v>
      </c>
      <c r="BB63" s="188">
        <v>-100</v>
      </c>
      <c r="BC63" s="188">
        <v>980</v>
      </c>
      <c r="BE63" s="188">
        <v>7096</v>
      </c>
      <c r="BF63" s="188">
        <v>0</v>
      </c>
      <c r="BG63" s="188">
        <v>8963</v>
      </c>
      <c r="BH63" s="188">
        <v>5279</v>
      </c>
      <c r="BI63" s="188">
        <v>7484</v>
      </c>
      <c r="BJ63" s="188">
        <v>1895</v>
      </c>
      <c r="BK63" s="188">
        <v>3947</v>
      </c>
      <c r="BL63" s="188">
        <v>1797</v>
      </c>
      <c r="BM63" s="188">
        <v>-175</v>
      </c>
      <c r="BN63" s="188">
        <v>464</v>
      </c>
      <c r="BP63" s="188">
        <v>6071</v>
      </c>
      <c r="BQ63" s="188">
        <v>0</v>
      </c>
      <c r="BR63" s="188">
        <v>7336</v>
      </c>
      <c r="BS63" s="188">
        <v>7178</v>
      </c>
      <c r="BT63" s="188">
        <v>5989</v>
      </c>
      <c r="BU63" s="188">
        <v>2797</v>
      </c>
      <c r="BV63" s="188">
        <v>6380</v>
      </c>
      <c r="BW63" s="188">
        <v>529</v>
      </c>
      <c r="BX63" s="188">
        <v>0</v>
      </c>
      <c r="BY63" s="188">
        <v>0</v>
      </c>
      <c r="CA63" s="188">
        <v>7103</v>
      </c>
      <c r="CB63" s="188">
        <v>0</v>
      </c>
      <c r="CC63" s="188">
        <v>9120</v>
      </c>
      <c r="CD63" s="188">
        <v>4385</v>
      </c>
      <c r="CE63" s="188">
        <v>6502</v>
      </c>
      <c r="CF63" s="188">
        <v>3430</v>
      </c>
      <c r="CG63" s="188">
        <v>4046</v>
      </c>
      <c r="CH63" s="188">
        <v>1699</v>
      </c>
      <c r="CI63" s="188">
        <v>-201</v>
      </c>
      <c r="CJ63" s="188">
        <v>680</v>
      </c>
      <c r="CL63" s="188">
        <v>7103</v>
      </c>
      <c r="CM63" s="188">
        <v>0</v>
      </c>
      <c r="CN63" s="188">
        <v>9120</v>
      </c>
      <c r="CO63" s="188">
        <v>4385</v>
      </c>
      <c r="CP63" s="188">
        <v>6502</v>
      </c>
      <c r="CQ63" s="188">
        <v>3430</v>
      </c>
      <c r="CR63" s="188">
        <v>4046</v>
      </c>
      <c r="CS63" s="188">
        <v>1699</v>
      </c>
      <c r="CT63" s="188">
        <v>-201</v>
      </c>
      <c r="CU63" s="188">
        <v>680</v>
      </c>
      <c r="CV63" s="190"/>
      <c r="CW63" s="188">
        <v>6028</v>
      </c>
      <c r="CX63" s="188">
        <v>0</v>
      </c>
      <c r="CY63" s="188">
        <v>7006</v>
      </c>
      <c r="CZ63" s="188">
        <v>5593</v>
      </c>
      <c r="DA63" s="188">
        <v>3350</v>
      </c>
      <c r="DB63" s="188">
        <v>7681</v>
      </c>
      <c r="DC63" s="188">
        <v>6375</v>
      </c>
      <c r="DD63" s="188">
        <v>144</v>
      </c>
      <c r="DE63" s="188">
        <v>0</v>
      </c>
      <c r="DF63" s="188">
        <v>0</v>
      </c>
      <c r="DH63" s="188">
        <v>7021</v>
      </c>
      <c r="DI63" s="188">
        <v>0</v>
      </c>
      <c r="DJ63" s="188">
        <v>9254</v>
      </c>
      <c r="DK63" s="188">
        <v>3757</v>
      </c>
      <c r="DL63" s="188">
        <v>7457</v>
      </c>
      <c r="DM63" s="188">
        <v>4141</v>
      </c>
      <c r="DN63" s="188">
        <v>4070</v>
      </c>
      <c r="DO63" s="188">
        <v>1917</v>
      </c>
      <c r="DP63" s="188">
        <v>-201</v>
      </c>
      <c r="DQ63" s="188">
        <v>925</v>
      </c>
      <c r="DS63" s="188">
        <v>7003</v>
      </c>
      <c r="DT63" s="188">
        <v>0</v>
      </c>
      <c r="DU63" s="188">
        <v>7289</v>
      </c>
      <c r="DV63" s="188">
        <v>3640</v>
      </c>
      <c r="DW63" s="188">
        <v>6299</v>
      </c>
      <c r="DX63" s="188">
        <v>2575</v>
      </c>
      <c r="DY63" s="188">
        <v>7677</v>
      </c>
      <c r="DZ63" s="188">
        <v>-1160</v>
      </c>
      <c r="EA63" s="188">
        <v>-263</v>
      </c>
      <c r="EB63" s="188">
        <v>0</v>
      </c>
      <c r="ED63" s="188">
        <v>5923</v>
      </c>
      <c r="EE63" s="188">
        <v>0</v>
      </c>
      <c r="EF63" s="188">
        <v>6973</v>
      </c>
      <c r="EG63" s="188">
        <v>5086</v>
      </c>
      <c r="EH63" s="188">
        <v>6809</v>
      </c>
      <c r="EI63" s="188">
        <v>5454</v>
      </c>
      <c r="EJ63" s="188">
        <v>3888</v>
      </c>
      <c r="EK63" s="188">
        <v>649</v>
      </c>
      <c r="EL63" s="188">
        <v>-174</v>
      </c>
      <c r="EM63" s="188">
        <v>927</v>
      </c>
      <c r="EO63" s="188">
        <v>7108</v>
      </c>
      <c r="EP63" s="188">
        <v>0</v>
      </c>
      <c r="EQ63" s="188">
        <v>1674</v>
      </c>
      <c r="ER63" s="188">
        <v>4902</v>
      </c>
      <c r="ES63" s="188">
        <v>9146</v>
      </c>
      <c r="ET63" s="188">
        <v>8681</v>
      </c>
      <c r="EU63" s="188">
        <v>5112</v>
      </c>
      <c r="EV63" s="188">
        <v>-674</v>
      </c>
      <c r="EW63" s="188">
        <v>-151</v>
      </c>
      <c r="EX63" s="188">
        <v>841</v>
      </c>
      <c r="EZ63" s="188">
        <v>7055</v>
      </c>
      <c r="FA63" s="188">
        <v>0</v>
      </c>
      <c r="FB63" s="188">
        <v>4525</v>
      </c>
      <c r="FC63" s="188">
        <v>3788</v>
      </c>
      <c r="FD63" s="188">
        <v>5409</v>
      </c>
      <c r="FE63" s="188">
        <v>8951</v>
      </c>
      <c r="FF63" s="188">
        <v>7624</v>
      </c>
      <c r="FG63" s="188">
        <v>-781</v>
      </c>
      <c r="FH63" s="188">
        <v>0</v>
      </c>
      <c r="FI63" s="188">
        <v>0</v>
      </c>
      <c r="FK63" s="188">
        <v>7045</v>
      </c>
      <c r="FL63" s="188">
        <v>0</v>
      </c>
      <c r="FM63" s="188">
        <v>8802</v>
      </c>
      <c r="FN63" s="188">
        <v>3520</v>
      </c>
      <c r="FO63" s="188">
        <v>6976</v>
      </c>
      <c r="FP63" s="188">
        <v>6459</v>
      </c>
      <c r="FQ63" s="188">
        <v>3988</v>
      </c>
      <c r="FR63" s="188">
        <v>-875</v>
      </c>
      <c r="FS63" s="188">
        <v>-201</v>
      </c>
      <c r="FT63" s="188">
        <v>948</v>
      </c>
      <c r="FV63" s="188">
        <v>6070</v>
      </c>
      <c r="FW63" s="188">
        <v>0</v>
      </c>
      <c r="FX63" s="188">
        <v>4721</v>
      </c>
      <c r="FY63" s="188">
        <v>5769</v>
      </c>
      <c r="FZ63" s="188">
        <v>4414</v>
      </c>
      <c r="GA63" s="188">
        <v>9195</v>
      </c>
      <c r="GB63" s="188">
        <v>6861</v>
      </c>
      <c r="GC63" s="188">
        <v>-170</v>
      </c>
      <c r="GD63" s="188">
        <v>0</v>
      </c>
      <c r="GE63" s="188">
        <v>0</v>
      </c>
      <c r="GG63" s="188">
        <v>7108</v>
      </c>
      <c r="GH63" s="188">
        <v>0</v>
      </c>
      <c r="GI63" s="188">
        <v>6684</v>
      </c>
      <c r="GJ63" s="188">
        <v>2601</v>
      </c>
      <c r="GK63" s="188">
        <v>4602</v>
      </c>
      <c r="GL63" s="188">
        <v>9353</v>
      </c>
      <c r="GM63" s="188">
        <v>4058</v>
      </c>
      <c r="GN63" s="188">
        <v>1245</v>
      </c>
      <c r="GO63" s="188">
        <v>-201</v>
      </c>
      <c r="GP63" s="188">
        <v>315</v>
      </c>
      <c r="GR63" s="188">
        <v>5898</v>
      </c>
      <c r="GS63" s="188">
        <v>0</v>
      </c>
      <c r="GT63" s="188">
        <v>7248</v>
      </c>
      <c r="GU63" s="188">
        <v>2823</v>
      </c>
      <c r="GV63" s="188">
        <v>5611</v>
      </c>
      <c r="GW63" s="188">
        <v>8039</v>
      </c>
      <c r="GX63" s="188">
        <v>3803</v>
      </c>
      <c r="GY63" s="188">
        <v>1392</v>
      </c>
      <c r="GZ63" s="188">
        <v>-80</v>
      </c>
      <c r="HA63" s="188">
        <v>347</v>
      </c>
      <c r="HC63" s="188">
        <v>6019</v>
      </c>
      <c r="HD63" s="188">
        <v>0</v>
      </c>
      <c r="HE63" s="188">
        <v>5241</v>
      </c>
      <c r="HF63" s="188">
        <v>4812</v>
      </c>
      <c r="HG63" s="188">
        <v>9555</v>
      </c>
      <c r="HH63" s="188">
        <v>5034</v>
      </c>
      <c r="HI63" s="188">
        <v>3880</v>
      </c>
      <c r="HJ63" s="188">
        <v>373</v>
      </c>
      <c r="HK63" s="188">
        <v>-195</v>
      </c>
      <c r="HL63" s="188">
        <v>1735</v>
      </c>
      <c r="HN63" s="188">
        <v>6063</v>
      </c>
      <c r="HO63" s="188">
        <v>0</v>
      </c>
      <c r="HP63" s="188">
        <v>4096</v>
      </c>
      <c r="HQ63" s="188">
        <v>3245</v>
      </c>
      <c r="HR63" s="188">
        <v>4281</v>
      </c>
      <c r="HS63" s="188">
        <v>12622</v>
      </c>
      <c r="HT63" s="188">
        <v>6484</v>
      </c>
      <c r="HU63" s="188">
        <v>-1219</v>
      </c>
      <c r="HV63" s="188">
        <v>0</v>
      </c>
      <c r="HW63" s="188">
        <v>0</v>
      </c>
      <c r="HY63" s="188">
        <v>6035</v>
      </c>
      <c r="HZ63" s="188">
        <v>0</v>
      </c>
      <c r="IA63" s="188">
        <v>5836</v>
      </c>
      <c r="IB63" s="188">
        <v>3120</v>
      </c>
      <c r="IC63" s="188">
        <v>8669</v>
      </c>
      <c r="ID63" s="188">
        <v>3110</v>
      </c>
      <c r="IE63" s="188">
        <v>4041</v>
      </c>
      <c r="IF63" s="188">
        <v>4534</v>
      </c>
      <c r="IG63" s="188">
        <v>-100</v>
      </c>
      <c r="IH63" s="188">
        <v>1055</v>
      </c>
      <c r="IJ63" s="188">
        <v>6097</v>
      </c>
      <c r="IK63" s="188">
        <v>0</v>
      </c>
      <c r="IL63" s="188">
        <v>8794</v>
      </c>
      <c r="IM63" s="188">
        <v>3123</v>
      </c>
      <c r="IN63" s="188">
        <v>6066</v>
      </c>
      <c r="IO63" s="188">
        <v>7668</v>
      </c>
      <c r="IP63" s="188">
        <v>4103</v>
      </c>
      <c r="IQ63" s="188">
        <v>1767</v>
      </c>
      <c r="IR63" s="188">
        <v>-100</v>
      </c>
      <c r="IS63" s="188">
        <v>601</v>
      </c>
      <c r="IU63" s="188">
        <v>6077</v>
      </c>
      <c r="IV63" s="188">
        <v>0</v>
      </c>
      <c r="IW63" s="188">
        <v>5127</v>
      </c>
      <c r="IX63" s="188">
        <v>5280</v>
      </c>
      <c r="IY63" s="188">
        <v>8061</v>
      </c>
      <c r="IZ63" s="188">
        <v>6126</v>
      </c>
      <c r="JA63" s="188">
        <v>5832</v>
      </c>
      <c r="JB63" s="188">
        <v>-714</v>
      </c>
      <c r="JC63" s="188">
        <v>-150</v>
      </c>
      <c r="JD63" s="188">
        <v>220</v>
      </c>
      <c r="JF63" s="188">
        <v>6838</v>
      </c>
      <c r="JG63" s="188">
        <v>0</v>
      </c>
      <c r="JH63" s="188">
        <v>8124</v>
      </c>
      <c r="JI63" s="188">
        <v>8396</v>
      </c>
      <c r="JJ63" s="188">
        <v>3637</v>
      </c>
      <c r="JK63" s="188">
        <v>1391</v>
      </c>
      <c r="JL63" s="188">
        <v>3834</v>
      </c>
      <c r="JM63" s="188">
        <v>68</v>
      </c>
      <c r="JN63" s="188">
        <v>-233</v>
      </c>
      <c r="JO63" s="188">
        <v>2919</v>
      </c>
      <c r="JQ63" s="188">
        <v>7105</v>
      </c>
      <c r="JR63" s="188">
        <v>0</v>
      </c>
      <c r="JS63" s="188">
        <v>8876</v>
      </c>
      <c r="JT63" s="188">
        <v>2908</v>
      </c>
      <c r="JU63" s="188">
        <v>4928</v>
      </c>
      <c r="JV63" s="188">
        <v>8531</v>
      </c>
      <c r="JW63" s="188">
        <v>4157</v>
      </c>
      <c r="JX63" s="188">
        <v>526</v>
      </c>
      <c r="JY63" s="188">
        <v>-151</v>
      </c>
      <c r="JZ63" s="188">
        <v>946</v>
      </c>
      <c r="KB63" s="188">
        <v>6084</v>
      </c>
      <c r="KC63" s="188">
        <v>0</v>
      </c>
      <c r="KD63" s="188">
        <v>3465</v>
      </c>
      <c r="KE63" s="188">
        <v>3009</v>
      </c>
      <c r="KF63" s="188">
        <v>6907</v>
      </c>
      <c r="KG63" s="188">
        <v>10619</v>
      </c>
      <c r="KH63" s="188">
        <v>5853</v>
      </c>
      <c r="KI63" s="188">
        <v>-295</v>
      </c>
      <c r="KJ63" s="188">
        <v>-201</v>
      </c>
      <c r="KK63" s="188">
        <v>533</v>
      </c>
      <c r="KM63" s="188">
        <v>6076</v>
      </c>
      <c r="KN63" s="188">
        <v>0</v>
      </c>
      <c r="KO63" s="188">
        <v>3607</v>
      </c>
      <c r="KP63" s="188">
        <v>7278</v>
      </c>
      <c r="KQ63" s="188">
        <v>7144</v>
      </c>
      <c r="KR63" s="188">
        <v>5928</v>
      </c>
      <c r="KS63" s="188">
        <v>6843</v>
      </c>
      <c r="KT63" s="188">
        <v>-439</v>
      </c>
      <c r="KU63" s="188">
        <v>0</v>
      </c>
      <c r="KV63" s="188">
        <v>0</v>
      </c>
      <c r="KX63" s="188">
        <v>7069</v>
      </c>
      <c r="KY63" s="188">
        <v>0</v>
      </c>
      <c r="KZ63" s="188">
        <v>8101</v>
      </c>
      <c r="LA63" s="188">
        <v>4108</v>
      </c>
      <c r="LB63" s="188">
        <v>7301</v>
      </c>
      <c r="LC63" s="188">
        <v>3684</v>
      </c>
      <c r="LD63" s="188">
        <v>8121</v>
      </c>
      <c r="LE63" s="188">
        <v>-1093</v>
      </c>
      <c r="LF63" s="188">
        <v>0</v>
      </c>
      <c r="LG63" s="188">
        <v>0</v>
      </c>
      <c r="LI63" s="188">
        <v>5046</v>
      </c>
      <c r="LJ63" s="188">
        <v>0</v>
      </c>
      <c r="LK63" s="188">
        <v>5881</v>
      </c>
      <c r="LL63" s="188">
        <v>4088</v>
      </c>
      <c r="LM63" s="188">
        <v>5741</v>
      </c>
      <c r="LN63" s="188">
        <v>9694</v>
      </c>
      <c r="LO63" s="188">
        <v>5654</v>
      </c>
      <c r="LP63" s="188">
        <v>-423</v>
      </c>
      <c r="LQ63" s="188">
        <v>-202</v>
      </c>
      <c r="LR63" s="188">
        <v>1168</v>
      </c>
      <c r="LT63" s="188">
        <v>6084</v>
      </c>
      <c r="LU63" s="188">
        <v>0</v>
      </c>
      <c r="LV63" s="188">
        <v>2221</v>
      </c>
      <c r="LW63" s="188">
        <v>6209</v>
      </c>
      <c r="LX63" s="188">
        <v>8890</v>
      </c>
      <c r="LY63" s="188">
        <v>6207</v>
      </c>
      <c r="LZ63" s="188">
        <v>5613</v>
      </c>
      <c r="MA63" s="188">
        <v>54</v>
      </c>
      <c r="MB63" s="188">
        <v>-151</v>
      </c>
      <c r="MC63" s="188">
        <v>346</v>
      </c>
    </row>
    <row r="64" spans="2:341">
      <c r="B64" s="208">
        <f t="shared" si="10"/>
        <v>6296.8</v>
      </c>
      <c r="C64" s="208">
        <f t="shared" si="11"/>
        <v>0</v>
      </c>
      <c r="D64" s="208">
        <f t="shared" si="12"/>
        <v>6486.9333333333334</v>
      </c>
      <c r="E64" s="208">
        <f t="shared" si="13"/>
        <v>4664.2</v>
      </c>
      <c r="F64" s="208">
        <f t="shared" si="14"/>
        <v>6459.4333333333334</v>
      </c>
      <c r="G64" s="208">
        <f t="shared" si="15"/>
        <v>6307.1333333333332</v>
      </c>
      <c r="H64" s="208">
        <f t="shared" si="16"/>
        <v>5273.2666666666664</v>
      </c>
      <c r="I64" s="208">
        <f t="shared" si="17"/>
        <v>321</v>
      </c>
      <c r="J64" s="208">
        <f t="shared" si="18"/>
        <v>-133</v>
      </c>
      <c r="K64" s="208">
        <f t="shared" si="19"/>
        <v>805.4</v>
      </c>
      <c r="M64" s="188">
        <v>5994</v>
      </c>
      <c r="N64" s="188">
        <v>0</v>
      </c>
      <c r="O64" s="188">
        <v>8946</v>
      </c>
      <c r="P64" s="188">
        <v>3995</v>
      </c>
      <c r="Q64" s="188">
        <v>5605</v>
      </c>
      <c r="R64" s="188">
        <v>2957</v>
      </c>
      <c r="S64" s="188">
        <v>3640</v>
      </c>
      <c r="T64" s="188">
        <v>633</v>
      </c>
      <c r="U64" s="188">
        <v>-262</v>
      </c>
      <c r="V64" s="188">
        <v>2516</v>
      </c>
      <c r="X64" s="188">
        <v>4070</v>
      </c>
      <c r="Y64" s="188">
        <v>0</v>
      </c>
      <c r="Z64" s="188">
        <v>7169</v>
      </c>
      <c r="AA64" s="188">
        <v>5755</v>
      </c>
      <c r="AB64" s="188">
        <v>5644</v>
      </c>
      <c r="AC64" s="188">
        <v>8354</v>
      </c>
      <c r="AD64" s="188">
        <v>5527</v>
      </c>
      <c r="AE64" s="188">
        <v>-646</v>
      </c>
      <c r="AF64" s="188">
        <v>-100</v>
      </c>
      <c r="AG64" s="188">
        <v>1264</v>
      </c>
      <c r="AI64" s="188">
        <v>6579</v>
      </c>
      <c r="AJ64" s="188">
        <v>0</v>
      </c>
      <c r="AK64" s="188">
        <v>1719</v>
      </c>
      <c r="AL64" s="188">
        <v>2792</v>
      </c>
      <c r="AM64" s="188">
        <v>9147</v>
      </c>
      <c r="AN64" s="188">
        <v>10664</v>
      </c>
      <c r="AO64" s="188">
        <v>5792</v>
      </c>
      <c r="AP64" s="188">
        <v>95</v>
      </c>
      <c r="AQ64" s="188">
        <v>-201</v>
      </c>
      <c r="AR64" s="188">
        <v>394</v>
      </c>
      <c r="AT64" s="188">
        <v>4067</v>
      </c>
      <c r="AU64" s="188">
        <v>0</v>
      </c>
      <c r="AV64" s="188">
        <v>8699</v>
      </c>
      <c r="AW64" s="188">
        <v>7771</v>
      </c>
      <c r="AX64" s="188">
        <v>5419</v>
      </c>
      <c r="AY64" s="188">
        <v>5153</v>
      </c>
      <c r="AZ64" s="188">
        <v>5612</v>
      </c>
      <c r="BA64" s="188">
        <v>-1831</v>
      </c>
      <c r="BB64" s="188">
        <v>-100</v>
      </c>
      <c r="BC64" s="188">
        <v>1193</v>
      </c>
      <c r="BE64" s="188">
        <v>7100</v>
      </c>
      <c r="BF64" s="188">
        <v>0</v>
      </c>
      <c r="BG64" s="188">
        <v>8949</v>
      </c>
      <c r="BH64" s="188">
        <v>5268</v>
      </c>
      <c r="BI64" s="188">
        <v>7424</v>
      </c>
      <c r="BJ64" s="188">
        <v>1995</v>
      </c>
      <c r="BK64" s="188">
        <v>3947</v>
      </c>
      <c r="BL64" s="188">
        <v>1909</v>
      </c>
      <c r="BM64" s="188">
        <v>-175</v>
      </c>
      <c r="BN64" s="188">
        <v>617</v>
      </c>
      <c r="BP64" s="188">
        <v>6070</v>
      </c>
      <c r="BQ64" s="188">
        <v>0</v>
      </c>
      <c r="BR64" s="188">
        <v>7323</v>
      </c>
      <c r="BS64" s="188">
        <v>7217</v>
      </c>
      <c r="BT64" s="188">
        <v>5998</v>
      </c>
      <c r="BU64" s="188">
        <v>2792</v>
      </c>
      <c r="BV64" s="188">
        <v>6501</v>
      </c>
      <c r="BW64" s="188">
        <v>571</v>
      </c>
      <c r="BX64" s="188">
        <v>0</v>
      </c>
      <c r="BY64" s="188">
        <v>0</v>
      </c>
      <c r="CA64" s="188">
        <v>7102</v>
      </c>
      <c r="CB64" s="188">
        <v>0</v>
      </c>
      <c r="CC64" s="188">
        <v>9117</v>
      </c>
      <c r="CD64" s="188">
        <v>4464</v>
      </c>
      <c r="CE64" s="188">
        <v>6630</v>
      </c>
      <c r="CF64" s="188">
        <v>3440</v>
      </c>
      <c r="CG64" s="188">
        <v>4046</v>
      </c>
      <c r="CH64" s="188">
        <v>1701</v>
      </c>
      <c r="CI64" s="188">
        <v>-201</v>
      </c>
      <c r="CJ64" s="188">
        <v>881</v>
      </c>
      <c r="CL64" s="188">
        <v>7102</v>
      </c>
      <c r="CM64" s="188">
        <v>0</v>
      </c>
      <c r="CN64" s="188">
        <v>9117</v>
      </c>
      <c r="CO64" s="188">
        <v>4464</v>
      </c>
      <c r="CP64" s="188">
        <v>6630</v>
      </c>
      <c r="CQ64" s="188">
        <v>3440</v>
      </c>
      <c r="CR64" s="188">
        <v>4046</v>
      </c>
      <c r="CS64" s="188">
        <v>1701</v>
      </c>
      <c r="CT64" s="188">
        <v>-201</v>
      </c>
      <c r="CU64" s="188">
        <v>881</v>
      </c>
      <c r="CV64" s="190"/>
      <c r="CW64" s="188">
        <v>6027</v>
      </c>
      <c r="CX64" s="188">
        <v>0</v>
      </c>
      <c r="CY64" s="188">
        <v>7038</v>
      </c>
      <c r="CZ64" s="188">
        <v>5676</v>
      </c>
      <c r="DA64" s="188">
        <v>3510</v>
      </c>
      <c r="DB64" s="188">
        <v>7540</v>
      </c>
      <c r="DC64" s="188">
        <v>6472</v>
      </c>
      <c r="DD64" s="188">
        <v>218</v>
      </c>
      <c r="DE64" s="188">
        <v>0</v>
      </c>
      <c r="DF64" s="188">
        <v>0</v>
      </c>
      <c r="DH64" s="188">
        <v>7025</v>
      </c>
      <c r="DI64" s="188">
        <v>0</v>
      </c>
      <c r="DJ64" s="188">
        <v>9278</v>
      </c>
      <c r="DK64" s="188">
        <v>3926</v>
      </c>
      <c r="DL64" s="188">
        <v>7636</v>
      </c>
      <c r="DM64" s="188">
        <v>4085</v>
      </c>
      <c r="DN64" s="188">
        <v>4070</v>
      </c>
      <c r="DO64" s="188">
        <v>1771</v>
      </c>
      <c r="DP64" s="188">
        <v>-201</v>
      </c>
      <c r="DQ64" s="188">
        <v>1090</v>
      </c>
      <c r="DS64" s="188">
        <v>7000</v>
      </c>
      <c r="DT64" s="188">
        <v>0</v>
      </c>
      <c r="DU64" s="188">
        <v>7295</v>
      </c>
      <c r="DV64" s="188">
        <v>3729</v>
      </c>
      <c r="DW64" s="188">
        <v>6516</v>
      </c>
      <c r="DX64" s="188">
        <v>2553</v>
      </c>
      <c r="DY64" s="188">
        <v>7978</v>
      </c>
      <c r="DZ64" s="188">
        <v>-1325</v>
      </c>
      <c r="EA64" s="188">
        <v>-263</v>
      </c>
      <c r="EB64" s="188">
        <v>0</v>
      </c>
      <c r="ED64" s="188">
        <v>5921</v>
      </c>
      <c r="EE64" s="188">
        <v>0</v>
      </c>
      <c r="EF64" s="188">
        <v>7004</v>
      </c>
      <c r="EG64" s="188">
        <v>5088</v>
      </c>
      <c r="EH64" s="188">
        <v>6568</v>
      </c>
      <c r="EI64" s="188">
        <v>5457</v>
      </c>
      <c r="EJ64" s="188">
        <v>3888</v>
      </c>
      <c r="EK64" s="188">
        <v>701</v>
      </c>
      <c r="EL64" s="188">
        <v>-170</v>
      </c>
      <c r="EM64" s="188">
        <v>1109</v>
      </c>
      <c r="EO64" s="188">
        <v>7108</v>
      </c>
      <c r="EP64" s="188">
        <v>0</v>
      </c>
      <c r="EQ64" s="188">
        <v>1631</v>
      </c>
      <c r="ER64" s="188">
        <v>5025</v>
      </c>
      <c r="ES64" s="188">
        <v>9376</v>
      </c>
      <c r="ET64" s="188">
        <v>8670</v>
      </c>
      <c r="EU64" s="188">
        <v>5112</v>
      </c>
      <c r="EV64" s="188">
        <v>-749</v>
      </c>
      <c r="EW64" s="188">
        <v>-151</v>
      </c>
      <c r="EX64" s="188">
        <v>989</v>
      </c>
      <c r="EZ64" s="188">
        <v>7052</v>
      </c>
      <c r="FA64" s="188">
        <v>0</v>
      </c>
      <c r="FB64" s="188">
        <v>4502</v>
      </c>
      <c r="FC64" s="188">
        <v>3780</v>
      </c>
      <c r="FD64" s="188">
        <v>5446</v>
      </c>
      <c r="FE64" s="188">
        <v>8996</v>
      </c>
      <c r="FF64" s="188">
        <v>7814</v>
      </c>
      <c r="FG64" s="188">
        <v>-807</v>
      </c>
      <c r="FH64" s="188">
        <v>0</v>
      </c>
      <c r="FI64" s="188">
        <v>0</v>
      </c>
      <c r="FK64" s="188">
        <v>7050</v>
      </c>
      <c r="FL64" s="188">
        <v>0</v>
      </c>
      <c r="FM64" s="188">
        <v>8807</v>
      </c>
      <c r="FN64" s="188">
        <v>3528</v>
      </c>
      <c r="FO64" s="188">
        <v>6898</v>
      </c>
      <c r="FP64" s="188">
        <v>6480</v>
      </c>
      <c r="FQ64" s="188">
        <v>3988</v>
      </c>
      <c r="FR64" s="188">
        <v>-860</v>
      </c>
      <c r="FS64" s="188">
        <v>-201</v>
      </c>
      <c r="FT64" s="188">
        <v>1106</v>
      </c>
      <c r="FV64" s="188">
        <v>6072</v>
      </c>
      <c r="FW64" s="188">
        <v>0</v>
      </c>
      <c r="FX64" s="188">
        <v>4735</v>
      </c>
      <c r="FY64" s="188">
        <v>5891</v>
      </c>
      <c r="FZ64" s="188">
        <v>4276</v>
      </c>
      <c r="GA64" s="188">
        <v>9214</v>
      </c>
      <c r="GB64" s="188">
        <v>7097</v>
      </c>
      <c r="GC64" s="188">
        <v>-152</v>
      </c>
      <c r="GD64" s="188">
        <v>0</v>
      </c>
      <c r="GE64" s="188">
        <v>0</v>
      </c>
      <c r="GG64" s="188">
        <v>7104</v>
      </c>
      <c r="GH64" s="188">
        <v>0</v>
      </c>
      <c r="GI64" s="188">
        <v>6683</v>
      </c>
      <c r="GJ64" s="188">
        <v>2589</v>
      </c>
      <c r="GK64" s="188">
        <v>4596</v>
      </c>
      <c r="GL64" s="188">
        <v>9273</v>
      </c>
      <c r="GM64" s="188">
        <v>4058</v>
      </c>
      <c r="GN64" s="188">
        <v>1390</v>
      </c>
      <c r="GO64" s="188">
        <v>-201</v>
      </c>
      <c r="GP64" s="188">
        <v>457</v>
      </c>
      <c r="GR64" s="188">
        <v>5895</v>
      </c>
      <c r="GS64" s="188">
        <v>0</v>
      </c>
      <c r="GT64" s="188">
        <v>7273</v>
      </c>
      <c r="GU64" s="188">
        <v>2821</v>
      </c>
      <c r="GV64" s="188">
        <v>5455</v>
      </c>
      <c r="GW64" s="188">
        <v>8121</v>
      </c>
      <c r="GX64" s="188">
        <v>3803</v>
      </c>
      <c r="GY64" s="188">
        <v>1456</v>
      </c>
      <c r="GZ64" s="188">
        <v>-80</v>
      </c>
      <c r="HA64" s="188">
        <v>424</v>
      </c>
      <c r="HC64" s="188">
        <v>6017</v>
      </c>
      <c r="HD64" s="188">
        <v>0</v>
      </c>
      <c r="HE64" s="188">
        <v>5246</v>
      </c>
      <c r="HF64" s="188">
        <v>4808</v>
      </c>
      <c r="HG64" s="188">
        <v>9516</v>
      </c>
      <c r="HH64" s="188">
        <v>5016</v>
      </c>
      <c r="HI64" s="188">
        <v>3880</v>
      </c>
      <c r="HJ64" s="188">
        <v>468</v>
      </c>
      <c r="HK64" s="188">
        <v>-195</v>
      </c>
      <c r="HL64" s="188">
        <v>1971</v>
      </c>
      <c r="HN64" s="188">
        <v>6063</v>
      </c>
      <c r="HO64" s="188">
        <v>0</v>
      </c>
      <c r="HP64" s="188">
        <v>4057</v>
      </c>
      <c r="HQ64" s="188">
        <v>3290</v>
      </c>
      <c r="HR64" s="188">
        <v>4198</v>
      </c>
      <c r="HS64" s="188">
        <v>12710</v>
      </c>
      <c r="HT64" s="188">
        <v>6521</v>
      </c>
      <c r="HU64" s="188">
        <v>-1017</v>
      </c>
      <c r="HV64" s="188">
        <v>0</v>
      </c>
      <c r="HW64" s="188">
        <v>0</v>
      </c>
      <c r="HY64" s="188">
        <v>6026</v>
      </c>
      <c r="HZ64" s="188">
        <v>0</v>
      </c>
      <c r="IA64" s="188">
        <v>5838</v>
      </c>
      <c r="IB64" s="188">
        <v>3262</v>
      </c>
      <c r="IC64" s="188">
        <v>8583</v>
      </c>
      <c r="ID64" s="188">
        <v>3055</v>
      </c>
      <c r="IE64" s="188">
        <v>4041</v>
      </c>
      <c r="IF64" s="188">
        <v>4607</v>
      </c>
      <c r="IG64" s="188">
        <v>-100</v>
      </c>
      <c r="IH64" s="188">
        <v>1181</v>
      </c>
      <c r="IJ64" s="188">
        <v>6096</v>
      </c>
      <c r="IK64" s="188">
        <v>0</v>
      </c>
      <c r="IL64" s="188">
        <v>8782</v>
      </c>
      <c r="IM64" s="188">
        <v>3371</v>
      </c>
      <c r="IN64" s="188">
        <v>6004</v>
      </c>
      <c r="IO64" s="188">
        <v>7643</v>
      </c>
      <c r="IP64" s="188">
        <v>4103</v>
      </c>
      <c r="IQ64" s="188">
        <v>1600</v>
      </c>
      <c r="IR64" s="188">
        <v>-100</v>
      </c>
      <c r="IS64" s="188">
        <v>767</v>
      </c>
      <c r="IU64" s="188">
        <v>6087</v>
      </c>
      <c r="IV64" s="188">
        <v>0</v>
      </c>
      <c r="IW64" s="188">
        <v>5117</v>
      </c>
      <c r="IX64" s="188">
        <v>5268</v>
      </c>
      <c r="IY64" s="188">
        <v>7949</v>
      </c>
      <c r="IZ64" s="188">
        <v>6167</v>
      </c>
      <c r="JA64" s="188">
        <v>5832</v>
      </c>
      <c r="JB64" s="188">
        <v>-510</v>
      </c>
      <c r="JC64" s="188">
        <v>-151</v>
      </c>
      <c r="JD64" s="188">
        <v>297</v>
      </c>
      <c r="JF64" s="188">
        <v>6828</v>
      </c>
      <c r="JG64" s="188">
        <v>0</v>
      </c>
      <c r="JH64" s="188">
        <v>8126</v>
      </c>
      <c r="JI64" s="188">
        <v>8406</v>
      </c>
      <c r="JJ64" s="188">
        <v>3559</v>
      </c>
      <c r="JK64" s="188">
        <v>1323</v>
      </c>
      <c r="JL64" s="188">
        <v>3834</v>
      </c>
      <c r="JM64" s="188">
        <v>111</v>
      </c>
      <c r="JN64" s="188">
        <v>-233</v>
      </c>
      <c r="JO64" s="188">
        <v>3291</v>
      </c>
      <c r="JQ64" s="188">
        <v>7097</v>
      </c>
      <c r="JR64" s="188">
        <v>0</v>
      </c>
      <c r="JS64" s="188">
        <v>8857</v>
      </c>
      <c r="JT64" s="188">
        <v>2886</v>
      </c>
      <c r="JU64" s="188">
        <v>4826</v>
      </c>
      <c r="JV64" s="188">
        <v>8386</v>
      </c>
      <c r="JW64" s="188">
        <v>4157</v>
      </c>
      <c r="JX64" s="188">
        <v>616</v>
      </c>
      <c r="JY64" s="188">
        <v>-151</v>
      </c>
      <c r="JZ64" s="188">
        <v>1200</v>
      </c>
      <c r="KB64" s="188">
        <v>6082</v>
      </c>
      <c r="KC64" s="188">
        <v>0</v>
      </c>
      <c r="KD64" s="188">
        <v>3448</v>
      </c>
      <c r="KE64" s="188">
        <v>3010</v>
      </c>
      <c r="KF64" s="188">
        <v>6926</v>
      </c>
      <c r="KG64" s="188">
        <v>10672</v>
      </c>
      <c r="KH64" s="188">
        <v>5853</v>
      </c>
      <c r="KI64" s="188">
        <v>-223</v>
      </c>
      <c r="KJ64" s="188">
        <v>-201</v>
      </c>
      <c r="KK64" s="188">
        <v>679</v>
      </c>
      <c r="KM64" s="188">
        <v>6070</v>
      </c>
      <c r="KN64" s="188">
        <v>0</v>
      </c>
      <c r="KO64" s="188">
        <v>3616</v>
      </c>
      <c r="KP64" s="188">
        <v>7359</v>
      </c>
      <c r="KQ64" s="188">
        <v>7148</v>
      </c>
      <c r="KR64" s="188">
        <v>5835</v>
      </c>
      <c r="KS64" s="188">
        <v>6971</v>
      </c>
      <c r="KT64" s="188">
        <v>-249</v>
      </c>
      <c r="KU64" s="188">
        <v>0</v>
      </c>
      <c r="KV64" s="188">
        <v>0</v>
      </c>
      <c r="KX64" s="188">
        <v>7066</v>
      </c>
      <c r="KY64" s="188">
        <v>0</v>
      </c>
      <c r="KZ64" s="188">
        <v>8099</v>
      </c>
      <c r="LA64" s="188">
        <v>4036</v>
      </c>
      <c r="LB64" s="188">
        <v>7521</v>
      </c>
      <c r="LC64" s="188">
        <v>3606</v>
      </c>
      <c r="LD64" s="188">
        <v>8348</v>
      </c>
      <c r="LE64" s="188">
        <v>-1262</v>
      </c>
      <c r="LF64" s="188">
        <v>0</v>
      </c>
      <c r="LG64" s="188">
        <v>0</v>
      </c>
      <c r="LI64" s="188">
        <v>5053</v>
      </c>
      <c r="LJ64" s="188">
        <v>0</v>
      </c>
      <c r="LK64" s="188">
        <v>5911</v>
      </c>
      <c r="LL64" s="188">
        <v>4101</v>
      </c>
      <c r="LM64" s="188">
        <v>5743</v>
      </c>
      <c r="LN64" s="188">
        <v>9581</v>
      </c>
      <c r="LO64" s="188">
        <v>5654</v>
      </c>
      <c r="LP64" s="188">
        <v>-402</v>
      </c>
      <c r="LQ64" s="188">
        <v>-201</v>
      </c>
      <c r="LR64" s="188">
        <v>1382</v>
      </c>
      <c r="LT64" s="188">
        <v>6081</v>
      </c>
      <c r="LU64" s="188">
        <v>0</v>
      </c>
      <c r="LV64" s="188">
        <v>2226</v>
      </c>
      <c r="LW64" s="188">
        <v>6350</v>
      </c>
      <c r="LX64" s="188">
        <v>9036</v>
      </c>
      <c r="LY64" s="188">
        <v>6036</v>
      </c>
      <c r="LZ64" s="188">
        <v>5613</v>
      </c>
      <c r="MA64" s="188">
        <v>115</v>
      </c>
      <c r="MB64" s="188">
        <v>-151</v>
      </c>
      <c r="MC64" s="188">
        <v>473</v>
      </c>
    </row>
    <row r="65" spans="2:341">
      <c r="B65" s="208">
        <f t="shared" si="10"/>
        <v>6297.3</v>
      </c>
      <c r="C65" s="208">
        <f t="shared" si="11"/>
        <v>0</v>
      </c>
      <c r="D65" s="208">
        <f t="shared" si="12"/>
        <v>6480.5333333333338</v>
      </c>
      <c r="E65" s="208">
        <f t="shared" si="13"/>
        <v>4704.2333333333336</v>
      </c>
      <c r="F65" s="208">
        <f t="shared" si="14"/>
        <v>6436.666666666667</v>
      </c>
      <c r="G65" s="208">
        <f t="shared" si="15"/>
        <v>6287.833333333333</v>
      </c>
      <c r="H65" s="208">
        <f t="shared" si="16"/>
        <v>5314.7666666666664</v>
      </c>
      <c r="I65" s="208">
        <f t="shared" si="17"/>
        <v>326.76666666666665</v>
      </c>
      <c r="J65" s="208">
        <f t="shared" si="18"/>
        <v>-133.26666666666668</v>
      </c>
      <c r="K65" s="208">
        <f t="shared" si="19"/>
        <v>910.9666666666667</v>
      </c>
      <c r="M65" s="188">
        <v>5989</v>
      </c>
      <c r="N65" s="188">
        <v>0</v>
      </c>
      <c r="O65" s="188">
        <v>8951</v>
      </c>
      <c r="P65" s="188">
        <v>4084</v>
      </c>
      <c r="Q65" s="188">
        <v>5378</v>
      </c>
      <c r="R65" s="188">
        <v>2984</v>
      </c>
      <c r="S65" s="188">
        <v>3640</v>
      </c>
      <c r="T65" s="188">
        <v>706</v>
      </c>
      <c r="U65" s="188">
        <v>-262</v>
      </c>
      <c r="V65" s="188">
        <v>2115</v>
      </c>
      <c r="X65" s="188">
        <v>4067</v>
      </c>
      <c r="Y65" s="188">
        <v>0</v>
      </c>
      <c r="Z65" s="188">
        <v>6783</v>
      </c>
      <c r="AA65" s="188">
        <v>6059</v>
      </c>
      <c r="AB65" s="188">
        <v>5840</v>
      </c>
      <c r="AC65" s="188">
        <v>8276</v>
      </c>
      <c r="AD65" s="188">
        <v>5527</v>
      </c>
      <c r="AE65" s="188">
        <v>-884</v>
      </c>
      <c r="AF65" s="188">
        <v>-100</v>
      </c>
      <c r="AG65" s="188">
        <v>1485</v>
      </c>
      <c r="AI65" s="188">
        <v>6585</v>
      </c>
      <c r="AJ65" s="188">
        <v>0</v>
      </c>
      <c r="AK65" s="188">
        <v>1745</v>
      </c>
      <c r="AL65" s="188">
        <v>2972</v>
      </c>
      <c r="AM65" s="188">
        <v>9043</v>
      </c>
      <c r="AN65" s="188">
        <v>10591</v>
      </c>
      <c r="AO65" s="188">
        <v>5792</v>
      </c>
      <c r="AP65" s="188">
        <v>3</v>
      </c>
      <c r="AQ65" s="188">
        <v>-201</v>
      </c>
      <c r="AR65" s="188">
        <v>464</v>
      </c>
      <c r="AT65" s="188">
        <v>4066</v>
      </c>
      <c r="AU65" s="188">
        <v>0</v>
      </c>
      <c r="AV65" s="188">
        <v>8686</v>
      </c>
      <c r="AW65" s="188">
        <v>7778</v>
      </c>
      <c r="AX65" s="188">
        <v>5387</v>
      </c>
      <c r="AY65" s="188">
        <v>5178</v>
      </c>
      <c r="AZ65" s="188">
        <v>5612</v>
      </c>
      <c r="BA65" s="188">
        <v>-1899</v>
      </c>
      <c r="BB65" s="188">
        <v>-100</v>
      </c>
      <c r="BC65" s="188">
        <v>1395</v>
      </c>
      <c r="BE65" s="188">
        <v>7092</v>
      </c>
      <c r="BF65" s="188">
        <v>0</v>
      </c>
      <c r="BG65" s="188">
        <v>8952</v>
      </c>
      <c r="BH65" s="188">
        <v>5277</v>
      </c>
      <c r="BI65" s="188">
        <v>7529</v>
      </c>
      <c r="BJ65" s="188">
        <v>2110</v>
      </c>
      <c r="BK65" s="188">
        <v>3947</v>
      </c>
      <c r="BL65" s="188">
        <v>1806</v>
      </c>
      <c r="BM65" s="188">
        <v>-176</v>
      </c>
      <c r="BN65" s="188">
        <v>771</v>
      </c>
      <c r="BP65" s="188">
        <v>6072</v>
      </c>
      <c r="BQ65" s="188">
        <v>0</v>
      </c>
      <c r="BR65" s="188">
        <v>7352</v>
      </c>
      <c r="BS65" s="188">
        <v>7375</v>
      </c>
      <c r="BT65" s="188">
        <v>6134</v>
      </c>
      <c r="BU65" s="188">
        <v>2745</v>
      </c>
      <c r="BV65" s="188">
        <v>6612</v>
      </c>
      <c r="BW65" s="188">
        <v>564</v>
      </c>
      <c r="BX65" s="188">
        <v>0</v>
      </c>
      <c r="BY65" s="188">
        <v>0</v>
      </c>
      <c r="CA65" s="188">
        <v>7100</v>
      </c>
      <c r="CB65" s="188">
        <v>0</v>
      </c>
      <c r="CC65" s="188">
        <v>9157</v>
      </c>
      <c r="CD65" s="188">
        <v>4429</v>
      </c>
      <c r="CE65" s="188">
        <v>6504</v>
      </c>
      <c r="CF65" s="188">
        <v>3477</v>
      </c>
      <c r="CG65" s="188">
        <v>4046</v>
      </c>
      <c r="CH65" s="188">
        <v>1741</v>
      </c>
      <c r="CI65" s="188">
        <v>-201</v>
      </c>
      <c r="CJ65" s="188">
        <v>1090</v>
      </c>
      <c r="CL65" s="188">
        <v>7100</v>
      </c>
      <c r="CM65" s="188">
        <v>0</v>
      </c>
      <c r="CN65" s="188">
        <v>9157</v>
      </c>
      <c r="CO65" s="188">
        <v>4429</v>
      </c>
      <c r="CP65" s="188">
        <v>6504</v>
      </c>
      <c r="CQ65" s="188">
        <v>3477</v>
      </c>
      <c r="CR65" s="188">
        <v>4046</v>
      </c>
      <c r="CS65" s="188">
        <v>1741</v>
      </c>
      <c r="CT65" s="188">
        <v>-201</v>
      </c>
      <c r="CU65" s="188">
        <v>1090</v>
      </c>
      <c r="CV65" s="190"/>
      <c r="CW65" s="188">
        <v>6028</v>
      </c>
      <c r="CX65" s="188">
        <v>0</v>
      </c>
      <c r="CY65" s="188">
        <v>7066</v>
      </c>
      <c r="CZ65" s="188">
        <v>5724</v>
      </c>
      <c r="DA65" s="188">
        <v>3749</v>
      </c>
      <c r="DB65" s="188">
        <v>7398</v>
      </c>
      <c r="DC65" s="188">
        <v>6563</v>
      </c>
      <c r="DD65" s="188">
        <v>205</v>
      </c>
      <c r="DE65" s="188">
        <v>0</v>
      </c>
      <c r="DF65" s="188">
        <v>0</v>
      </c>
      <c r="DH65" s="188">
        <v>7027</v>
      </c>
      <c r="DI65" s="188">
        <v>0</v>
      </c>
      <c r="DJ65" s="188">
        <v>9259</v>
      </c>
      <c r="DK65" s="188">
        <v>3940</v>
      </c>
      <c r="DL65" s="188">
        <v>7614</v>
      </c>
      <c r="DM65" s="188">
        <v>4031</v>
      </c>
      <c r="DN65" s="188">
        <v>4070</v>
      </c>
      <c r="DO65" s="188">
        <v>1807</v>
      </c>
      <c r="DP65" s="188">
        <v>-201</v>
      </c>
      <c r="DQ65" s="188">
        <v>1235</v>
      </c>
      <c r="DS65" s="188">
        <v>6993</v>
      </c>
      <c r="DT65" s="188">
        <v>0</v>
      </c>
      <c r="DU65" s="188">
        <v>7298</v>
      </c>
      <c r="DV65" s="188">
        <v>3794</v>
      </c>
      <c r="DW65" s="188">
        <v>6367</v>
      </c>
      <c r="DX65" s="188">
        <v>2490</v>
      </c>
      <c r="DY65" s="188">
        <v>8274</v>
      </c>
      <c r="DZ65" s="188">
        <v>-1111</v>
      </c>
      <c r="EA65" s="188">
        <v>-263</v>
      </c>
      <c r="EB65" s="188">
        <v>0</v>
      </c>
      <c r="ED65" s="188">
        <v>5919</v>
      </c>
      <c r="EE65" s="188">
        <v>0</v>
      </c>
      <c r="EF65" s="188">
        <v>6999</v>
      </c>
      <c r="EG65" s="188">
        <v>5080</v>
      </c>
      <c r="EH65" s="188">
        <v>6212</v>
      </c>
      <c r="EI65" s="188">
        <v>5370</v>
      </c>
      <c r="EJ65" s="188">
        <v>3888</v>
      </c>
      <c r="EK65" s="188">
        <v>791</v>
      </c>
      <c r="EL65" s="188">
        <v>-175</v>
      </c>
      <c r="EM65" s="188">
        <v>1323</v>
      </c>
      <c r="EO65" s="188">
        <v>7113</v>
      </c>
      <c r="EP65" s="188">
        <v>0</v>
      </c>
      <c r="EQ65" s="188">
        <v>1648</v>
      </c>
      <c r="ER65" s="188">
        <v>5028</v>
      </c>
      <c r="ES65" s="188">
        <v>9268</v>
      </c>
      <c r="ET65" s="188">
        <v>8657</v>
      </c>
      <c r="EU65" s="188">
        <v>5112</v>
      </c>
      <c r="EV65" s="188">
        <v>-771</v>
      </c>
      <c r="EW65" s="188">
        <v>-151</v>
      </c>
      <c r="EX65" s="188">
        <v>1080</v>
      </c>
      <c r="EZ65" s="188">
        <v>7057</v>
      </c>
      <c r="FA65" s="188">
        <v>0</v>
      </c>
      <c r="FB65" s="188">
        <v>4535</v>
      </c>
      <c r="FC65" s="188">
        <v>3832</v>
      </c>
      <c r="FD65" s="188">
        <v>5578</v>
      </c>
      <c r="FE65" s="188">
        <v>8883</v>
      </c>
      <c r="FF65" s="188">
        <v>7895</v>
      </c>
      <c r="FG65" s="188">
        <v>-803</v>
      </c>
      <c r="FH65" s="188">
        <v>0</v>
      </c>
      <c r="FI65" s="188">
        <v>0</v>
      </c>
      <c r="FK65" s="188">
        <v>7053</v>
      </c>
      <c r="FL65" s="188">
        <v>0</v>
      </c>
      <c r="FM65" s="188">
        <v>8791</v>
      </c>
      <c r="FN65" s="188">
        <v>3510</v>
      </c>
      <c r="FO65" s="188">
        <v>6851</v>
      </c>
      <c r="FP65" s="188">
        <v>6603</v>
      </c>
      <c r="FQ65" s="188">
        <v>3988</v>
      </c>
      <c r="FR65" s="188">
        <v>-853</v>
      </c>
      <c r="FS65" s="188">
        <v>-201</v>
      </c>
      <c r="FT65" s="188">
        <v>1265</v>
      </c>
      <c r="FV65" s="188">
        <v>6074</v>
      </c>
      <c r="FW65" s="188">
        <v>0</v>
      </c>
      <c r="FX65" s="188">
        <v>4745</v>
      </c>
      <c r="FY65" s="188">
        <v>6070</v>
      </c>
      <c r="FZ65" s="188">
        <v>4213</v>
      </c>
      <c r="GA65" s="188">
        <v>9217</v>
      </c>
      <c r="GB65" s="188">
        <v>7346</v>
      </c>
      <c r="GC65" s="188">
        <v>-254</v>
      </c>
      <c r="GD65" s="188">
        <v>0</v>
      </c>
      <c r="GE65" s="188">
        <v>0</v>
      </c>
      <c r="GG65" s="188">
        <v>7106</v>
      </c>
      <c r="GH65" s="188">
        <v>0</v>
      </c>
      <c r="GI65" s="188">
        <v>6618</v>
      </c>
      <c r="GJ65" s="188">
        <v>2430</v>
      </c>
      <c r="GK65" s="188">
        <v>4494</v>
      </c>
      <c r="GL65" s="188">
        <v>9347</v>
      </c>
      <c r="GM65" s="188">
        <v>4058</v>
      </c>
      <c r="GN65" s="188">
        <v>1319</v>
      </c>
      <c r="GO65" s="188">
        <v>-201</v>
      </c>
      <c r="GP65" s="188">
        <v>597</v>
      </c>
      <c r="GR65" s="188">
        <v>5901</v>
      </c>
      <c r="GS65" s="188">
        <v>0</v>
      </c>
      <c r="GT65" s="188">
        <v>7261</v>
      </c>
      <c r="GU65" s="188">
        <v>2722</v>
      </c>
      <c r="GV65" s="188">
        <v>5410</v>
      </c>
      <c r="GW65" s="188">
        <v>8146</v>
      </c>
      <c r="GX65" s="188">
        <v>3803</v>
      </c>
      <c r="GY65" s="188">
        <v>1344</v>
      </c>
      <c r="GZ65" s="188">
        <v>-80</v>
      </c>
      <c r="HA65" s="188">
        <v>504</v>
      </c>
      <c r="HC65" s="188">
        <v>6014</v>
      </c>
      <c r="HD65" s="188">
        <v>0</v>
      </c>
      <c r="HE65" s="188">
        <v>5270</v>
      </c>
      <c r="HF65" s="188">
        <v>4893</v>
      </c>
      <c r="HG65" s="188">
        <v>9461</v>
      </c>
      <c r="HH65" s="188">
        <v>5061</v>
      </c>
      <c r="HI65" s="188">
        <v>3880</v>
      </c>
      <c r="HJ65" s="188">
        <v>340</v>
      </c>
      <c r="HK65" s="188">
        <v>-195</v>
      </c>
      <c r="HL65" s="188">
        <v>2139</v>
      </c>
      <c r="HN65" s="188">
        <v>6058</v>
      </c>
      <c r="HO65" s="188">
        <v>0</v>
      </c>
      <c r="HP65" s="188">
        <v>4133</v>
      </c>
      <c r="HQ65" s="188">
        <v>3286</v>
      </c>
      <c r="HR65" s="188">
        <v>4277</v>
      </c>
      <c r="HS65" s="188">
        <v>12779</v>
      </c>
      <c r="HT65" s="188">
        <v>6586</v>
      </c>
      <c r="HU65" s="188">
        <v>-1081</v>
      </c>
      <c r="HV65" s="188">
        <v>0</v>
      </c>
      <c r="HW65" s="188">
        <v>0</v>
      </c>
      <c r="HY65" s="188">
        <v>6029</v>
      </c>
      <c r="HZ65" s="188">
        <v>0</v>
      </c>
      <c r="IA65" s="188">
        <v>5915</v>
      </c>
      <c r="IB65" s="188">
        <v>3270</v>
      </c>
      <c r="IC65" s="188">
        <v>8559</v>
      </c>
      <c r="ID65" s="188">
        <v>3024</v>
      </c>
      <c r="IE65" s="188">
        <v>4041</v>
      </c>
      <c r="IF65" s="188">
        <v>4504</v>
      </c>
      <c r="IG65" s="188">
        <v>-100</v>
      </c>
      <c r="IH65" s="188">
        <v>1303</v>
      </c>
      <c r="IJ65" s="188">
        <v>6094</v>
      </c>
      <c r="IK65" s="188">
        <v>0</v>
      </c>
      <c r="IL65" s="188">
        <v>8836</v>
      </c>
      <c r="IM65" s="188">
        <v>3351</v>
      </c>
      <c r="IN65" s="188">
        <v>6002</v>
      </c>
      <c r="IO65" s="188">
        <v>7661</v>
      </c>
      <c r="IP65" s="188">
        <v>4103</v>
      </c>
      <c r="IQ65" s="188">
        <v>1579</v>
      </c>
      <c r="IR65" s="188">
        <v>-100</v>
      </c>
      <c r="IS65" s="188">
        <v>961</v>
      </c>
      <c r="IU65" s="188">
        <v>6082</v>
      </c>
      <c r="IV65" s="188">
        <v>0</v>
      </c>
      <c r="IW65" s="188">
        <v>5029</v>
      </c>
      <c r="IX65" s="188">
        <v>5271</v>
      </c>
      <c r="IY65" s="188">
        <v>7981</v>
      </c>
      <c r="IZ65" s="188">
        <v>6150</v>
      </c>
      <c r="JA65" s="188">
        <v>5832</v>
      </c>
      <c r="JB65" s="188">
        <v>-446</v>
      </c>
      <c r="JC65" s="188">
        <v>-151</v>
      </c>
      <c r="JD65" s="188">
        <v>396</v>
      </c>
      <c r="JF65" s="188">
        <v>6836</v>
      </c>
      <c r="JG65" s="188">
        <v>0</v>
      </c>
      <c r="JH65" s="188">
        <v>8114</v>
      </c>
      <c r="JI65" s="188">
        <v>8507</v>
      </c>
      <c r="JJ65" s="188">
        <v>3465</v>
      </c>
      <c r="JK65" s="188">
        <v>1294</v>
      </c>
      <c r="JL65" s="188">
        <v>3834</v>
      </c>
      <c r="JM65" s="188">
        <v>152</v>
      </c>
      <c r="JN65" s="188">
        <v>-234</v>
      </c>
      <c r="JO65" s="188">
        <v>3613</v>
      </c>
      <c r="JQ65" s="188">
        <v>7102</v>
      </c>
      <c r="JR65" s="188">
        <v>0</v>
      </c>
      <c r="JS65" s="188">
        <v>8838</v>
      </c>
      <c r="JT65" s="188">
        <v>2893</v>
      </c>
      <c r="JU65" s="188">
        <v>4909</v>
      </c>
      <c r="JV65" s="188">
        <v>8171</v>
      </c>
      <c r="JW65" s="188">
        <v>4157</v>
      </c>
      <c r="JX65" s="188">
        <v>648</v>
      </c>
      <c r="JY65" s="188">
        <v>-150</v>
      </c>
      <c r="JZ65" s="188">
        <v>1460</v>
      </c>
      <c r="KB65" s="188">
        <v>6082</v>
      </c>
      <c r="KC65" s="188">
        <v>0</v>
      </c>
      <c r="KD65" s="188">
        <v>3461</v>
      </c>
      <c r="KE65" s="188">
        <v>2993</v>
      </c>
      <c r="KF65" s="188">
        <v>6748</v>
      </c>
      <c r="KG65" s="188">
        <v>10712</v>
      </c>
      <c r="KH65" s="188">
        <v>5853</v>
      </c>
      <c r="KI65" s="188">
        <v>28</v>
      </c>
      <c r="KJ65" s="188">
        <v>-202</v>
      </c>
      <c r="KK65" s="188">
        <v>848</v>
      </c>
      <c r="KM65" s="188">
        <v>6071</v>
      </c>
      <c r="KN65" s="188">
        <v>0</v>
      </c>
      <c r="KO65" s="188">
        <v>3589</v>
      </c>
      <c r="KP65" s="188">
        <v>7524</v>
      </c>
      <c r="KQ65" s="188">
        <v>7181</v>
      </c>
      <c r="KR65" s="188">
        <v>5764</v>
      </c>
      <c r="KS65" s="188">
        <v>7065</v>
      </c>
      <c r="KT65" s="188">
        <v>-199</v>
      </c>
      <c r="KU65" s="188">
        <v>0</v>
      </c>
      <c r="KV65" s="188">
        <v>0</v>
      </c>
      <c r="KX65" s="188">
        <v>7073</v>
      </c>
      <c r="KY65" s="188">
        <v>0</v>
      </c>
      <c r="KZ65" s="188">
        <v>8087</v>
      </c>
      <c r="LA65" s="188">
        <v>4067</v>
      </c>
      <c r="LB65" s="188">
        <v>7550</v>
      </c>
      <c r="LC65" s="188">
        <v>3511</v>
      </c>
      <c r="LD65" s="188">
        <v>8606</v>
      </c>
      <c r="LE65" s="188">
        <v>-1232</v>
      </c>
      <c r="LF65" s="188">
        <v>0</v>
      </c>
      <c r="LG65" s="188">
        <v>0</v>
      </c>
      <c r="LI65" s="188">
        <v>5049</v>
      </c>
      <c r="LJ65" s="188">
        <v>0</v>
      </c>
      <c r="LK65" s="188">
        <v>5934</v>
      </c>
      <c r="LL65" s="188">
        <v>4112</v>
      </c>
      <c r="LM65" s="188">
        <v>5715</v>
      </c>
      <c r="LN65" s="188">
        <v>9543</v>
      </c>
      <c r="LO65" s="188">
        <v>5654</v>
      </c>
      <c r="LP65" s="188">
        <v>-129</v>
      </c>
      <c r="LQ65" s="188">
        <v>-202</v>
      </c>
      <c r="LR65" s="188">
        <v>1608</v>
      </c>
      <c r="LT65" s="188">
        <v>6087</v>
      </c>
      <c r="LU65" s="188">
        <v>0</v>
      </c>
      <c r="LV65" s="188">
        <v>2207</v>
      </c>
      <c r="LW65" s="188">
        <v>6427</v>
      </c>
      <c r="LX65" s="188">
        <v>9177</v>
      </c>
      <c r="LY65" s="188">
        <v>5985</v>
      </c>
      <c r="LZ65" s="188">
        <v>5613</v>
      </c>
      <c r="MA65" s="188">
        <v>187</v>
      </c>
      <c r="MB65" s="188">
        <v>-151</v>
      </c>
      <c r="MC65" s="188">
        <v>587</v>
      </c>
    </row>
    <row r="66" spans="2:341">
      <c r="B66" s="208">
        <f t="shared" si="10"/>
        <v>6298.1</v>
      </c>
      <c r="C66" s="208">
        <f t="shared" si="11"/>
        <v>0</v>
      </c>
      <c r="D66" s="208">
        <f t="shared" si="12"/>
        <v>6487.5</v>
      </c>
      <c r="E66" s="208">
        <f t="shared" si="13"/>
        <v>4704.0666666666666</v>
      </c>
      <c r="F66" s="208">
        <f t="shared" si="14"/>
        <v>6380.9333333333334</v>
      </c>
      <c r="G66" s="208">
        <f t="shared" si="15"/>
        <v>6261.2</v>
      </c>
      <c r="H66" s="208">
        <f t="shared" si="16"/>
        <v>5362.2666666666664</v>
      </c>
      <c r="I66" s="208">
        <f t="shared" si="17"/>
        <v>245.3</v>
      </c>
      <c r="J66" s="208">
        <f t="shared" si="18"/>
        <v>-134.53333333333333</v>
      </c>
      <c r="K66" s="208">
        <f t="shared" si="19"/>
        <v>1031.2333333333333</v>
      </c>
      <c r="M66" s="188">
        <v>5993</v>
      </c>
      <c r="N66" s="188">
        <v>0</v>
      </c>
      <c r="O66" s="188">
        <v>8948</v>
      </c>
      <c r="P66" s="188">
        <v>4187</v>
      </c>
      <c r="Q66" s="188">
        <v>5045</v>
      </c>
      <c r="R66" s="188">
        <v>3028</v>
      </c>
      <c r="S66" s="188">
        <v>3640</v>
      </c>
      <c r="T66" s="188">
        <v>928</v>
      </c>
      <c r="U66" s="188">
        <v>-277</v>
      </c>
      <c r="V66" s="188">
        <v>2288</v>
      </c>
      <c r="X66" s="188">
        <v>4069</v>
      </c>
      <c r="Y66" s="188">
        <v>0</v>
      </c>
      <c r="Z66" s="188">
        <v>6876</v>
      </c>
      <c r="AA66" s="188">
        <v>6036</v>
      </c>
      <c r="AB66" s="188">
        <v>6004</v>
      </c>
      <c r="AC66" s="188">
        <v>8200</v>
      </c>
      <c r="AD66" s="188">
        <v>5527</v>
      </c>
      <c r="AE66" s="188">
        <v>-908</v>
      </c>
      <c r="AF66" s="188">
        <v>-100</v>
      </c>
      <c r="AG66" s="188">
        <v>1694</v>
      </c>
      <c r="AI66" s="188">
        <v>6582</v>
      </c>
      <c r="AJ66" s="188">
        <v>0</v>
      </c>
      <c r="AK66" s="188">
        <v>1715</v>
      </c>
      <c r="AL66" s="188">
        <v>2965</v>
      </c>
      <c r="AM66" s="188">
        <v>9068</v>
      </c>
      <c r="AN66" s="188">
        <v>10609</v>
      </c>
      <c r="AO66" s="188">
        <v>5792</v>
      </c>
      <c r="AP66" s="188">
        <v>221</v>
      </c>
      <c r="AQ66" s="188">
        <v>-202</v>
      </c>
      <c r="AR66" s="188">
        <v>501</v>
      </c>
      <c r="AT66" s="188">
        <v>4063</v>
      </c>
      <c r="AU66" s="188">
        <v>0</v>
      </c>
      <c r="AV66" s="188">
        <v>8685</v>
      </c>
      <c r="AW66" s="188">
        <v>7706</v>
      </c>
      <c r="AX66" s="188">
        <v>5102</v>
      </c>
      <c r="AY66" s="188">
        <v>5115</v>
      </c>
      <c r="AZ66" s="188">
        <v>5612</v>
      </c>
      <c r="BA66" s="188">
        <v>-2002</v>
      </c>
      <c r="BB66" s="188">
        <v>-100</v>
      </c>
      <c r="BC66" s="188">
        <v>1593</v>
      </c>
      <c r="BE66" s="188">
        <v>7099</v>
      </c>
      <c r="BF66" s="188">
        <v>0</v>
      </c>
      <c r="BG66" s="188">
        <v>8964</v>
      </c>
      <c r="BH66" s="188">
        <v>5317</v>
      </c>
      <c r="BI66" s="188">
        <v>7431</v>
      </c>
      <c r="BJ66" s="188">
        <v>2165</v>
      </c>
      <c r="BK66" s="188">
        <v>3947</v>
      </c>
      <c r="BL66" s="188">
        <v>1672</v>
      </c>
      <c r="BM66" s="188">
        <v>-175</v>
      </c>
      <c r="BN66" s="188">
        <v>931</v>
      </c>
      <c r="BP66" s="188">
        <v>6067</v>
      </c>
      <c r="BQ66" s="188">
        <v>0</v>
      </c>
      <c r="BR66" s="188">
        <v>7366</v>
      </c>
      <c r="BS66" s="188">
        <v>7323</v>
      </c>
      <c r="BT66" s="188">
        <v>6095</v>
      </c>
      <c r="BU66" s="188">
        <v>2715</v>
      </c>
      <c r="BV66" s="188">
        <v>6741</v>
      </c>
      <c r="BW66" s="188">
        <v>636</v>
      </c>
      <c r="BX66" s="188">
        <v>0</v>
      </c>
      <c r="BY66" s="188">
        <v>0</v>
      </c>
      <c r="CA66" s="188">
        <v>7107</v>
      </c>
      <c r="CB66" s="188">
        <v>0</v>
      </c>
      <c r="CC66" s="188">
        <v>9167</v>
      </c>
      <c r="CD66" s="188">
        <v>4397</v>
      </c>
      <c r="CE66" s="188">
        <v>6334</v>
      </c>
      <c r="CF66" s="188">
        <v>3475</v>
      </c>
      <c r="CG66" s="188">
        <v>4046</v>
      </c>
      <c r="CH66" s="188">
        <v>1583</v>
      </c>
      <c r="CI66" s="188">
        <v>-201</v>
      </c>
      <c r="CJ66" s="188">
        <v>1321</v>
      </c>
      <c r="CL66" s="188">
        <v>7107</v>
      </c>
      <c r="CM66" s="188">
        <v>0</v>
      </c>
      <c r="CN66" s="188">
        <v>9167</v>
      </c>
      <c r="CO66" s="188">
        <v>4397</v>
      </c>
      <c r="CP66" s="188">
        <v>6334</v>
      </c>
      <c r="CQ66" s="188">
        <v>3475</v>
      </c>
      <c r="CR66" s="188">
        <v>4046</v>
      </c>
      <c r="CS66" s="188">
        <v>1583</v>
      </c>
      <c r="CT66" s="188">
        <v>-201</v>
      </c>
      <c r="CU66" s="188">
        <v>1321</v>
      </c>
      <c r="CV66" s="190"/>
      <c r="CW66" s="188">
        <v>6032</v>
      </c>
      <c r="CX66" s="188">
        <v>0</v>
      </c>
      <c r="CY66" s="188">
        <v>7051</v>
      </c>
      <c r="CZ66" s="188">
        <v>5726</v>
      </c>
      <c r="DA66" s="188">
        <v>3731</v>
      </c>
      <c r="DB66" s="188">
        <v>7282</v>
      </c>
      <c r="DC66" s="188">
        <v>6649</v>
      </c>
      <c r="DD66" s="188">
        <v>0</v>
      </c>
      <c r="DE66" s="188">
        <v>0</v>
      </c>
      <c r="DF66" s="188">
        <v>0</v>
      </c>
      <c r="DH66" s="188">
        <v>7030</v>
      </c>
      <c r="DI66" s="188">
        <v>0</v>
      </c>
      <c r="DJ66" s="188">
        <v>9177</v>
      </c>
      <c r="DK66" s="188">
        <v>3932</v>
      </c>
      <c r="DL66" s="188">
        <v>7656</v>
      </c>
      <c r="DM66" s="188">
        <v>3955</v>
      </c>
      <c r="DN66" s="188">
        <v>4070</v>
      </c>
      <c r="DO66" s="188">
        <v>1663</v>
      </c>
      <c r="DP66" s="188">
        <v>-216</v>
      </c>
      <c r="DQ66" s="188">
        <v>1363</v>
      </c>
      <c r="DS66" s="188">
        <v>6994</v>
      </c>
      <c r="DT66" s="188">
        <v>0</v>
      </c>
      <c r="DU66" s="188">
        <v>7307</v>
      </c>
      <c r="DV66" s="188">
        <v>3763</v>
      </c>
      <c r="DW66" s="188">
        <v>6228</v>
      </c>
      <c r="DX66" s="188">
        <v>2476</v>
      </c>
      <c r="DY66" s="188">
        <v>8595</v>
      </c>
      <c r="DZ66" s="188">
        <v>-1120</v>
      </c>
      <c r="EA66" s="188">
        <v>-263</v>
      </c>
      <c r="EB66" s="188">
        <v>0</v>
      </c>
      <c r="ED66" s="188">
        <v>5920</v>
      </c>
      <c r="EE66" s="188">
        <v>0</v>
      </c>
      <c r="EF66" s="188">
        <v>7042</v>
      </c>
      <c r="EG66" s="188">
        <v>5032</v>
      </c>
      <c r="EH66" s="188">
        <v>6295</v>
      </c>
      <c r="EI66" s="188">
        <v>5253</v>
      </c>
      <c r="EJ66" s="188">
        <v>3888</v>
      </c>
      <c r="EK66" s="188">
        <v>728</v>
      </c>
      <c r="EL66" s="188">
        <v>-175</v>
      </c>
      <c r="EM66" s="188">
        <v>1529</v>
      </c>
      <c r="EO66" s="188">
        <v>7109</v>
      </c>
      <c r="EP66" s="188">
        <v>0</v>
      </c>
      <c r="EQ66" s="188">
        <v>1669</v>
      </c>
      <c r="ER66" s="188">
        <v>5034</v>
      </c>
      <c r="ES66" s="188">
        <v>9318</v>
      </c>
      <c r="ET66" s="188">
        <v>8661</v>
      </c>
      <c r="EU66" s="188">
        <v>5112</v>
      </c>
      <c r="EV66" s="188">
        <v>-919</v>
      </c>
      <c r="EW66" s="188">
        <v>-151</v>
      </c>
      <c r="EX66" s="188">
        <v>1193</v>
      </c>
      <c r="EZ66" s="188">
        <v>7053</v>
      </c>
      <c r="FA66" s="188">
        <v>0</v>
      </c>
      <c r="FB66" s="188">
        <v>4525</v>
      </c>
      <c r="FC66" s="188">
        <v>3770</v>
      </c>
      <c r="FD66" s="188">
        <v>5396</v>
      </c>
      <c r="FE66" s="188">
        <v>8805</v>
      </c>
      <c r="FF66" s="188">
        <v>8070</v>
      </c>
      <c r="FG66" s="188">
        <v>-841</v>
      </c>
      <c r="FH66" s="188">
        <v>0</v>
      </c>
      <c r="FI66" s="188">
        <v>0</v>
      </c>
      <c r="FK66" s="188">
        <v>7054</v>
      </c>
      <c r="FL66" s="188">
        <v>0</v>
      </c>
      <c r="FM66" s="188">
        <v>8765</v>
      </c>
      <c r="FN66" s="188">
        <v>3384</v>
      </c>
      <c r="FO66" s="188">
        <v>6598</v>
      </c>
      <c r="FP66" s="188">
        <v>6718</v>
      </c>
      <c r="FQ66" s="188">
        <v>3988</v>
      </c>
      <c r="FR66" s="188">
        <v>-825</v>
      </c>
      <c r="FS66" s="188">
        <v>-201</v>
      </c>
      <c r="FT66" s="188">
        <v>1427</v>
      </c>
      <c r="FV66" s="188">
        <v>6074</v>
      </c>
      <c r="FW66" s="188">
        <v>0</v>
      </c>
      <c r="FX66" s="188">
        <v>4739</v>
      </c>
      <c r="FY66" s="188">
        <v>6201</v>
      </c>
      <c r="FZ66" s="188">
        <v>3986</v>
      </c>
      <c r="GA66" s="188">
        <v>9091</v>
      </c>
      <c r="GB66" s="188">
        <v>7607</v>
      </c>
      <c r="GC66" s="188">
        <v>-497</v>
      </c>
      <c r="GD66" s="188">
        <v>0</v>
      </c>
      <c r="GE66" s="188">
        <v>0</v>
      </c>
      <c r="GG66" s="188">
        <v>7103</v>
      </c>
      <c r="GH66" s="188">
        <v>0</v>
      </c>
      <c r="GI66" s="188">
        <v>6577</v>
      </c>
      <c r="GJ66" s="188">
        <v>2353</v>
      </c>
      <c r="GK66" s="188">
        <v>4460</v>
      </c>
      <c r="GL66" s="188">
        <v>9523</v>
      </c>
      <c r="GM66" s="188">
        <v>4058</v>
      </c>
      <c r="GN66" s="188">
        <v>1335</v>
      </c>
      <c r="GO66" s="188">
        <v>-201</v>
      </c>
      <c r="GP66" s="188">
        <v>799</v>
      </c>
      <c r="GR66" s="188">
        <v>5897</v>
      </c>
      <c r="GS66" s="188">
        <v>0</v>
      </c>
      <c r="GT66" s="188">
        <v>7292</v>
      </c>
      <c r="GU66" s="188">
        <v>2746</v>
      </c>
      <c r="GV66" s="188">
        <v>5634</v>
      </c>
      <c r="GW66" s="188">
        <v>8116</v>
      </c>
      <c r="GX66" s="188">
        <v>3803</v>
      </c>
      <c r="GY66" s="188">
        <v>1301</v>
      </c>
      <c r="GZ66" s="188">
        <v>-80</v>
      </c>
      <c r="HA66" s="188">
        <v>599</v>
      </c>
      <c r="HC66" s="188">
        <v>6013</v>
      </c>
      <c r="HD66" s="188">
        <v>0</v>
      </c>
      <c r="HE66" s="188">
        <v>5252</v>
      </c>
      <c r="HF66" s="188">
        <v>4889</v>
      </c>
      <c r="HG66" s="188">
        <v>9354</v>
      </c>
      <c r="HH66" s="188">
        <v>5023</v>
      </c>
      <c r="HI66" s="188">
        <v>3880</v>
      </c>
      <c r="HJ66" s="188">
        <v>145</v>
      </c>
      <c r="HK66" s="188">
        <v>-200</v>
      </c>
      <c r="HL66" s="188">
        <v>2335</v>
      </c>
      <c r="HN66" s="188">
        <v>6061</v>
      </c>
      <c r="HO66" s="188">
        <v>0</v>
      </c>
      <c r="HP66" s="188">
        <v>4223</v>
      </c>
      <c r="HQ66" s="188">
        <v>3267</v>
      </c>
      <c r="HR66" s="188">
        <v>4324</v>
      </c>
      <c r="HS66" s="188">
        <v>12738</v>
      </c>
      <c r="HT66" s="188">
        <v>6595</v>
      </c>
      <c r="HU66" s="188">
        <v>-1088</v>
      </c>
      <c r="HV66" s="188">
        <v>0</v>
      </c>
      <c r="HW66" s="188">
        <v>0</v>
      </c>
      <c r="HY66" s="188">
        <v>6032</v>
      </c>
      <c r="HZ66" s="188">
        <v>0</v>
      </c>
      <c r="IA66" s="188">
        <v>5919</v>
      </c>
      <c r="IB66" s="188">
        <v>3273</v>
      </c>
      <c r="IC66" s="188">
        <v>8544</v>
      </c>
      <c r="ID66" s="188">
        <v>2960</v>
      </c>
      <c r="IE66" s="188">
        <v>4034</v>
      </c>
      <c r="IF66" s="188">
        <v>4317</v>
      </c>
      <c r="IG66" s="188">
        <v>-100</v>
      </c>
      <c r="IH66" s="188">
        <v>1444</v>
      </c>
      <c r="IJ66" s="188">
        <v>6097</v>
      </c>
      <c r="IK66" s="188">
        <v>0</v>
      </c>
      <c r="IL66" s="188">
        <v>8829</v>
      </c>
      <c r="IM66" s="188">
        <v>3297</v>
      </c>
      <c r="IN66" s="188">
        <v>5913</v>
      </c>
      <c r="IO66" s="188">
        <v>7547</v>
      </c>
      <c r="IP66" s="188">
        <v>4103</v>
      </c>
      <c r="IQ66" s="188">
        <v>1807</v>
      </c>
      <c r="IR66" s="188">
        <v>-100</v>
      </c>
      <c r="IS66" s="188">
        <v>1085</v>
      </c>
      <c r="IU66" s="188">
        <v>6077</v>
      </c>
      <c r="IV66" s="188">
        <v>0</v>
      </c>
      <c r="IW66" s="188">
        <v>5061</v>
      </c>
      <c r="IX66" s="188">
        <v>5313</v>
      </c>
      <c r="IY66" s="188">
        <v>8066</v>
      </c>
      <c r="IZ66" s="188">
        <v>6075</v>
      </c>
      <c r="JA66" s="188">
        <v>5832</v>
      </c>
      <c r="JB66" s="188">
        <v>-448</v>
      </c>
      <c r="JC66" s="188">
        <v>-151</v>
      </c>
      <c r="JD66" s="188">
        <v>518</v>
      </c>
      <c r="JF66" s="188">
        <v>6835</v>
      </c>
      <c r="JG66" s="188">
        <v>0</v>
      </c>
      <c r="JH66" s="188">
        <v>8127</v>
      </c>
      <c r="JI66" s="188">
        <v>8578</v>
      </c>
      <c r="JJ66" s="188">
        <v>3546</v>
      </c>
      <c r="JK66" s="188">
        <v>1283</v>
      </c>
      <c r="JL66" s="188">
        <v>3834</v>
      </c>
      <c r="JM66" s="188">
        <v>21</v>
      </c>
      <c r="JN66" s="188">
        <v>-238</v>
      </c>
      <c r="JO66" s="188">
        <v>3871</v>
      </c>
      <c r="JQ66" s="188">
        <v>7106</v>
      </c>
      <c r="JR66" s="188">
        <v>0</v>
      </c>
      <c r="JS66" s="188">
        <v>8856</v>
      </c>
      <c r="JT66" s="188">
        <v>2925</v>
      </c>
      <c r="JU66" s="188">
        <v>4844</v>
      </c>
      <c r="JV66" s="188">
        <v>8154</v>
      </c>
      <c r="JW66" s="188">
        <v>4157</v>
      </c>
      <c r="JX66" s="188">
        <v>525</v>
      </c>
      <c r="JY66" s="188">
        <v>-151</v>
      </c>
      <c r="JZ66" s="188">
        <v>1694</v>
      </c>
      <c r="KB66" s="188">
        <v>6084</v>
      </c>
      <c r="KC66" s="188">
        <v>0</v>
      </c>
      <c r="KD66" s="188">
        <v>3448</v>
      </c>
      <c r="KE66" s="188">
        <v>3043</v>
      </c>
      <c r="KF66" s="188">
        <v>7046</v>
      </c>
      <c r="KG66" s="188">
        <v>10598</v>
      </c>
      <c r="KH66" s="188">
        <v>5853</v>
      </c>
      <c r="KI66" s="188">
        <v>-395</v>
      </c>
      <c r="KJ66" s="188">
        <v>-201</v>
      </c>
      <c r="KK66" s="188">
        <v>1013</v>
      </c>
      <c r="KM66" s="188">
        <v>6075</v>
      </c>
      <c r="KN66" s="188">
        <v>0</v>
      </c>
      <c r="KO66" s="188">
        <v>3598</v>
      </c>
      <c r="KP66" s="188">
        <v>7619</v>
      </c>
      <c r="KQ66" s="188">
        <v>7150</v>
      </c>
      <c r="KR66" s="188">
        <v>5707</v>
      </c>
      <c r="KS66" s="188">
        <v>7154</v>
      </c>
      <c r="KT66" s="188">
        <v>-428</v>
      </c>
      <c r="KU66" s="188">
        <v>0</v>
      </c>
      <c r="KV66" s="188">
        <v>0</v>
      </c>
      <c r="KX66" s="188">
        <v>7073</v>
      </c>
      <c r="KY66" s="188">
        <v>0</v>
      </c>
      <c r="KZ66" s="188">
        <v>8102</v>
      </c>
      <c r="LA66" s="188">
        <v>4077</v>
      </c>
      <c r="LB66" s="188">
        <v>7278</v>
      </c>
      <c r="LC66" s="188">
        <v>3433</v>
      </c>
      <c r="LD66" s="188">
        <v>8968</v>
      </c>
      <c r="LE66" s="188">
        <v>-1427</v>
      </c>
      <c r="LF66" s="188">
        <v>0</v>
      </c>
      <c r="LG66" s="188">
        <v>0</v>
      </c>
      <c r="LI66" s="188">
        <v>5053</v>
      </c>
      <c r="LJ66" s="188">
        <v>0</v>
      </c>
      <c r="LK66" s="188">
        <v>5973</v>
      </c>
      <c r="LL66" s="188">
        <v>4170</v>
      </c>
      <c r="LM66" s="188">
        <v>5782</v>
      </c>
      <c r="LN66" s="188">
        <v>9483</v>
      </c>
      <c r="LO66" s="188">
        <v>5654</v>
      </c>
      <c r="LP66" s="188">
        <v>-341</v>
      </c>
      <c r="LQ66" s="188">
        <v>-201</v>
      </c>
      <c r="LR66" s="188">
        <v>1759</v>
      </c>
      <c r="LT66" s="188">
        <v>6084</v>
      </c>
      <c r="LU66" s="188">
        <v>0</v>
      </c>
      <c r="LV66" s="188">
        <v>2205</v>
      </c>
      <c r="LW66" s="188">
        <v>6402</v>
      </c>
      <c r="LX66" s="188">
        <v>8866</v>
      </c>
      <c r="LY66" s="188">
        <v>6173</v>
      </c>
      <c r="LZ66" s="188">
        <v>5613</v>
      </c>
      <c r="MA66" s="188">
        <v>133</v>
      </c>
      <c r="MB66" s="188">
        <v>-151</v>
      </c>
      <c r="MC66" s="188">
        <v>659</v>
      </c>
    </row>
    <row r="67" spans="2:341">
      <c r="B67" s="208">
        <f t="shared" si="10"/>
        <v>6296.333333333333</v>
      </c>
      <c r="C67" s="208">
        <f t="shared" si="11"/>
        <v>0</v>
      </c>
      <c r="D67" s="208">
        <f t="shared" si="12"/>
        <v>6478.2</v>
      </c>
      <c r="E67" s="208">
        <f t="shared" si="13"/>
        <v>4766.8666666666668</v>
      </c>
      <c r="F67" s="208">
        <f t="shared" si="14"/>
        <v>6514.2</v>
      </c>
      <c r="G67" s="208">
        <f t="shared" si="15"/>
        <v>6242.6</v>
      </c>
      <c r="H67" s="208">
        <f t="shared" si="16"/>
        <v>5400.3666666666668</v>
      </c>
      <c r="I67" s="208">
        <f t="shared" si="17"/>
        <v>104.13333333333334</v>
      </c>
      <c r="J67" s="208">
        <f t="shared" si="18"/>
        <v>-135.26666666666668</v>
      </c>
      <c r="K67" s="208">
        <f t="shared" si="19"/>
        <v>1140.8</v>
      </c>
      <c r="M67" s="188">
        <v>5991</v>
      </c>
      <c r="N67" s="188">
        <v>0</v>
      </c>
      <c r="O67" s="188">
        <v>8902</v>
      </c>
      <c r="P67" s="188">
        <v>4219</v>
      </c>
      <c r="Q67" s="188">
        <v>4879</v>
      </c>
      <c r="R67" s="188">
        <v>3045</v>
      </c>
      <c r="S67" s="188">
        <v>3631</v>
      </c>
      <c r="T67" s="188">
        <v>1264</v>
      </c>
      <c r="U67" s="188">
        <v>-284</v>
      </c>
      <c r="V67" s="188">
        <v>2470</v>
      </c>
      <c r="X67" s="188">
        <v>4064</v>
      </c>
      <c r="Y67" s="188">
        <v>0</v>
      </c>
      <c r="Z67" s="188">
        <v>6910</v>
      </c>
      <c r="AA67" s="188">
        <v>5842</v>
      </c>
      <c r="AB67" s="188">
        <v>6018</v>
      </c>
      <c r="AC67" s="188">
        <v>8120</v>
      </c>
      <c r="AD67" s="188">
        <v>5497</v>
      </c>
      <c r="AE67" s="188">
        <v>-644</v>
      </c>
      <c r="AF67" s="188">
        <v>-100</v>
      </c>
      <c r="AG67" s="188">
        <v>1880</v>
      </c>
      <c r="AI67" s="188">
        <v>6583</v>
      </c>
      <c r="AJ67" s="188">
        <v>0</v>
      </c>
      <c r="AK67" s="188">
        <v>1720</v>
      </c>
      <c r="AL67" s="188">
        <v>3129</v>
      </c>
      <c r="AM67" s="188">
        <v>8719</v>
      </c>
      <c r="AN67" s="188">
        <v>10731</v>
      </c>
      <c r="AO67" s="188">
        <v>5809</v>
      </c>
      <c r="AP67" s="188">
        <v>240</v>
      </c>
      <c r="AQ67" s="188">
        <v>-201</v>
      </c>
      <c r="AR67" s="188">
        <v>587</v>
      </c>
      <c r="AT67" s="188">
        <v>4067</v>
      </c>
      <c r="AU67" s="188">
        <v>0</v>
      </c>
      <c r="AV67" s="188">
        <v>8714</v>
      </c>
      <c r="AW67" s="188">
        <v>7648</v>
      </c>
      <c r="AX67" s="188">
        <v>4952</v>
      </c>
      <c r="AY67" s="188">
        <v>5025</v>
      </c>
      <c r="AZ67" s="188">
        <v>5546</v>
      </c>
      <c r="BA67" s="188">
        <v>-1726</v>
      </c>
      <c r="BB67" s="188">
        <v>-100</v>
      </c>
      <c r="BC67" s="188">
        <v>1757</v>
      </c>
      <c r="BE67" s="188">
        <v>7095</v>
      </c>
      <c r="BF67" s="188">
        <v>0</v>
      </c>
      <c r="BG67" s="188">
        <v>8969</v>
      </c>
      <c r="BH67" s="188">
        <v>5291</v>
      </c>
      <c r="BI67" s="188">
        <v>7393</v>
      </c>
      <c r="BJ67" s="188">
        <v>2237</v>
      </c>
      <c r="BK67" s="188">
        <v>3940</v>
      </c>
      <c r="BL67" s="188">
        <v>1516</v>
      </c>
      <c r="BM67" s="188">
        <v>-175</v>
      </c>
      <c r="BN67" s="188">
        <v>1083</v>
      </c>
      <c r="BP67" s="188">
        <v>6066</v>
      </c>
      <c r="BQ67" s="188">
        <v>0</v>
      </c>
      <c r="BR67" s="188">
        <v>7337</v>
      </c>
      <c r="BS67" s="188">
        <v>7620</v>
      </c>
      <c r="BT67" s="188">
        <v>6045</v>
      </c>
      <c r="BU67" s="188">
        <v>2712</v>
      </c>
      <c r="BV67" s="188">
        <v>6849</v>
      </c>
      <c r="BW67" s="188">
        <v>600</v>
      </c>
      <c r="BX67" s="188">
        <v>0</v>
      </c>
      <c r="BY67" s="188">
        <v>0</v>
      </c>
      <c r="CA67" s="188">
        <v>7101</v>
      </c>
      <c r="CB67" s="188">
        <v>0</v>
      </c>
      <c r="CC67" s="188">
        <v>9155</v>
      </c>
      <c r="CD67" s="188">
        <v>4526</v>
      </c>
      <c r="CE67" s="188">
        <v>6311</v>
      </c>
      <c r="CF67" s="188">
        <v>3494</v>
      </c>
      <c r="CG67" s="188">
        <v>4032</v>
      </c>
      <c r="CH67" s="188">
        <v>1453</v>
      </c>
      <c r="CI67" s="188">
        <v>-201</v>
      </c>
      <c r="CJ67" s="188">
        <v>1519</v>
      </c>
      <c r="CL67" s="188">
        <v>7101</v>
      </c>
      <c r="CM67" s="188">
        <v>0</v>
      </c>
      <c r="CN67" s="188">
        <v>9155</v>
      </c>
      <c r="CO67" s="188">
        <v>4526</v>
      </c>
      <c r="CP67" s="188">
        <v>6311</v>
      </c>
      <c r="CQ67" s="188">
        <v>3494</v>
      </c>
      <c r="CR67" s="188">
        <v>4032</v>
      </c>
      <c r="CS67" s="188">
        <v>1453</v>
      </c>
      <c r="CT67" s="188">
        <v>-201</v>
      </c>
      <c r="CU67" s="188">
        <v>1519</v>
      </c>
      <c r="CV67" s="190"/>
      <c r="CW67" s="188">
        <v>6032</v>
      </c>
      <c r="CX67" s="188">
        <v>0</v>
      </c>
      <c r="CY67" s="188">
        <v>6989</v>
      </c>
      <c r="CZ67" s="188">
        <v>5773</v>
      </c>
      <c r="DA67" s="188">
        <v>4059</v>
      </c>
      <c r="DB67" s="188">
        <v>7193</v>
      </c>
      <c r="DC67" s="188">
        <v>6740</v>
      </c>
      <c r="DD67" s="188">
        <v>-81</v>
      </c>
      <c r="DE67" s="188">
        <v>0</v>
      </c>
      <c r="DF67" s="188">
        <v>0</v>
      </c>
      <c r="DH67" s="188">
        <v>7031</v>
      </c>
      <c r="DI67" s="188">
        <v>0</v>
      </c>
      <c r="DJ67" s="188">
        <v>9142</v>
      </c>
      <c r="DK67" s="188">
        <v>3980</v>
      </c>
      <c r="DL67" s="188">
        <v>7854</v>
      </c>
      <c r="DM67" s="188">
        <v>3970</v>
      </c>
      <c r="DN67" s="188">
        <v>4063</v>
      </c>
      <c r="DO67" s="188">
        <v>1481</v>
      </c>
      <c r="DP67" s="188">
        <v>-232</v>
      </c>
      <c r="DQ67" s="188">
        <v>1441</v>
      </c>
      <c r="DS67" s="188">
        <v>6995</v>
      </c>
      <c r="DT67" s="188">
        <v>0</v>
      </c>
      <c r="DU67" s="188">
        <v>7280</v>
      </c>
      <c r="DV67" s="188">
        <v>3731</v>
      </c>
      <c r="DW67" s="188">
        <v>6630</v>
      </c>
      <c r="DX67" s="188">
        <v>2434</v>
      </c>
      <c r="DY67" s="188">
        <v>8824</v>
      </c>
      <c r="DZ67" s="188">
        <v>-1131</v>
      </c>
      <c r="EA67" s="188">
        <v>-263</v>
      </c>
      <c r="EB67" s="188">
        <v>0</v>
      </c>
      <c r="ED67" s="188">
        <v>5920</v>
      </c>
      <c r="EE67" s="188">
        <v>0</v>
      </c>
      <c r="EF67" s="188">
        <v>7095</v>
      </c>
      <c r="EG67" s="188">
        <v>5120</v>
      </c>
      <c r="EH67" s="188">
        <v>6483</v>
      </c>
      <c r="EI67" s="188">
        <v>5137</v>
      </c>
      <c r="EJ67" s="188">
        <v>3882</v>
      </c>
      <c r="EK67" s="188">
        <v>515</v>
      </c>
      <c r="EL67" s="188">
        <v>-175</v>
      </c>
      <c r="EM67" s="188">
        <v>1700</v>
      </c>
      <c r="EO67" s="188">
        <v>7105</v>
      </c>
      <c r="EP67" s="188">
        <v>0</v>
      </c>
      <c r="EQ67" s="188">
        <v>1670</v>
      </c>
      <c r="ER67" s="188">
        <v>4988</v>
      </c>
      <c r="ES67" s="188">
        <v>9563</v>
      </c>
      <c r="ET67" s="188">
        <v>8593</v>
      </c>
      <c r="EU67" s="188">
        <v>5123</v>
      </c>
      <c r="EV67" s="188">
        <v>-1133</v>
      </c>
      <c r="EW67" s="188">
        <v>-151</v>
      </c>
      <c r="EX67" s="188">
        <v>1314</v>
      </c>
      <c r="EZ67" s="188">
        <v>7050</v>
      </c>
      <c r="FA67" s="188">
        <v>0</v>
      </c>
      <c r="FB67" s="188">
        <v>4570</v>
      </c>
      <c r="FC67" s="188">
        <v>3944</v>
      </c>
      <c r="FD67" s="188">
        <v>5518</v>
      </c>
      <c r="FE67" s="188">
        <v>8782</v>
      </c>
      <c r="FF67" s="188">
        <v>8223</v>
      </c>
      <c r="FG67" s="188">
        <v>-1115</v>
      </c>
      <c r="FH67" s="188">
        <v>0</v>
      </c>
      <c r="FI67" s="188">
        <v>0</v>
      </c>
      <c r="FK67" s="188">
        <v>7051</v>
      </c>
      <c r="FL67" s="188">
        <v>0</v>
      </c>
      <c r="FM67" s="188">
        <v>8728</v>
      </c>
      <c r="FN67" s="188">
        <v>3222</v>
      </c>
      <c r="FO67" s="188">
        <v>6530</v>
      </c>
      <c r="FP67" s="188">
        <v>6817</v>
      </c>
      <c r="FQ67" s="188">
        <v>3993</v>
      </c>
      <c r="FR67" s="188">
        <v>-689</v>
      </c>
      <c r="FS67" s="188">
        <v>-201</v>
      </c>
      <c r="FT67" s="188">
        <v>1568</v>
      </c>
      <c r="FV67" s="188">
        <v>6073</v>
      </c>
      <c r="FW67" s="188">
        <v>0</v>
      </c>
      <c r="FX67" s="188">
        <v>4710</v>
      </c>
      <c r="FY67" s="188">
        <v>6360</v>
      </c>
      <c r="FZ67" s="188">
        <v>3937</v>
      </c>
      <c r="GA67" s="188">
        <v>8930</v>
      </c>
      <c r="GB67" s="188">
        <v>7819</v>
      </c>
      <c r="GC67" s="188">
        <v>-633</v>
      </c>
      <c r="GD67" s="188">
        <v>0</v>
      </c>
      <c r="GE67" s="188">
        <v>0</v>
      </c>
      <c r="GG67" s="188">
        <v>7108</v>
      </c>
      <c r="GH67" s="188">
        <v>0</v>
      </c>
      <c r="GI67" s="188">
        <v>6091</v>
      </c>
      <c r="GJ67" s="188">
        <v>2340</v>
      </c>
      <c r="GK67" s="188">
        <v>5271</v>
      </c>
      <c r="GL67" s="188">
        <v>9428</v>
      </c>
      <c r="GM67" s="188">
        <v>4058</v>
      </c>
      <c r="GN67" s="188">
        <v>1213</v>
      </c>
      <c r="GO67" s="188">
        <v>-201</v>
      </c>
      <c r="GP67" s="188">
        <v>960</v>
      </c>
      <c r="GR67" s="188">
        <v>5893</v>
      </c>
      <c r="GS67" s="188">
        <v>0</v>
      </c>
      <c r="GT67" s="188">
        <v>7360</v>
      </c>
      <c r="GU67" s="188">
        <v>2766</v>
      </c>
      <c r="GV67" s="188">
        <v>6066</v>
      </c>
      <c r="GW67" s="188">
        <v>8178</v>
      </c>
      <c r="GX67" s="188">
        <v>3801</v>
      </c>
      <c r="GY67" s="188">
        <v>756</v>
      </c>
      <c r="GZ67" s="188">
        <v>-80</v>
      </c>
      <c r="HA67" s="188">
        <v>669</v>
      </c>
      <c r="HC67" s="188">
        <v>6011</v>
      </c>
      <c r="HD67" s="188">
        <v>0</v>
      </c>
      <c r="HE67" s="188">
        <v>5350</v>
      </c>
      <c r="HF67" s="188">
        <v>4867</v>
      </c>
      <c r="HG67" s="188">
        <v>9524</v>
      </c>
      <c r="HH67" s="188">
        <v>5117</v>
      </c>
      <c r="HI67" s="188">
        <v>3892</v>
      </c>
      <c r="HJ67" s="188">
        <v>-176</v>
      </c>
      <c r="HK67" s="188">
        <v>-201</v>
      </c>
      <c r="HL67" s="188">
        <v>2524</v>
      </c>
      <c r="HN67" s="188">
        <v>6057</v>
      </c>
      <c r="HO67" s="188">
        <v>0</v>
      </c>
      <c r="HP67" s="188">
        <v>4308</v>
      </c>
      <c r="HQ67" s="188">
        <v>3308</v>
      </c>
      <c r="HR67" s="188">
        <v>4297</v>
      </c>
      <c r="HS67" s="188">
        <v>12707</v>
      </c>
      <c r="HT67" s="188">
        <v>6585</v>
      </c>
      <c r="HU67" s="188">
        <v>-1251</v>
      </c>
      <c r="HV67" s="188">
        <v>0</v>
      </c>
      <c r="HW67" s="188">
        <v>0</v>
      </c>
      <c r="HY67" s="188">
        <v>6033</v>
      </c>
      <c r="HZ67" s="188">
        <v>0</v>
      </c>
      <c r="IA67" s="188">
        <v>5918</v>
      </c>
      <c r="IB67" s="188">
        <v>3381</v>
      </c>
      <c r="IC67" s="188">
        <v>8794</v>
      </c>
      <c r="ID67" s="188">
        <v>2891</v>
      </c>
      <c r="IE67" s="188">
        <v>4048</v>
      </c>
      <c r="IF67" s="188">
        <v>4143</v>
      </c>
      <c r="IG67" s="188">
        <v>-100</v>
      </c>
      <c r="IH67" s="188">
        <v>1565</v>
      </c>
      <c r="IJ67" s="188">
        <v>6095</v>
      </c>
      <c r="IK67" s="188">
        <v>0</v>
      </c>
      <c r="IL67" s="188">
        <v>8837</v>
      </c>
      <c r="IM67" s="188">
        <v>3552</v>
      </c>
      <c r="IN67" s="188">
        <v>6025</v>
      </c>
      <c r="IO67" s="188">
        <v>7361</v>
      </c>
      <c r="IP67" s="188">
        <v>4096</v>
      </c>
      <c r="IQ67" s="188">
        <v>1687</v>
      </c>
      <c r="IR67" s="188">
        <v>-100</v>
      </c>
      <c r="IS67" s="188">
        <v>1245</v>
      </c>
      <c r="IU67" s="188">
        <v>6076</v>
      </c>
      <c r="IV67" s="188">
        <v>0</v>
      </c>
      <c r="IW67" s="188">
        <v>5170</v>
      </c>
      <c r="IX67" s="188">
        <v>5408</v>
      </c>
      <c r="IY67" s="188">
        <v>8289</v>
      </c>
      <c r="IZ67" s="188">
        <v>6038</v>
      </c>
      <c r="JA67" s="188">
        <v>5836</v>
      </c>
      <c r="JB67" s="188">
        <v>-918</v>
      </c>
      <c r="JC67" s="188">
        <v>-150</v>
      </c>
      <c r="JD67" s="188">
        <v>554</v>
      </c>
      <c r="JF67" s="188">
        <v>6834</v>
      </c>
      <c r="JG67" s="188">
        <v>0</v>
      </c>
      <c r="JH67" s="188">
        <v>8090</v>
      </c>
      <c r="JI67" s="188">
        <v>8689</v>
      </c>
      <c r="JJ67" s="188">
        <v>3634</v>
      </c>
      <c r="JK67" s="188">
        <v>1263</v>
      </c>
      <c r="JL67" s="188">
        <v>3847</v>
      </c>
      <c r="JM67" s="188">
        <v>-45</v>
      </c>
      <c r="JN67" s="188">
        <v>-239</v>
      </c>
      <c r="JO67" s="188">
        <v>4080</v>
      </c>
      <c r="JQ67" s="188">
        <v>7106</v>
      </c>
      <c r="JR67" s="188">
        <v>0</v>
      </c>
      <c r="JS67" s="188">
        <v>8737</v>
      </c>
      <c r="JT67" s="188">
        <v>3141</v>
      </c>
      <c r="JU67" s="188">
        <v>4951</v>
      </c>
      <c r="JV67" s="188">
        <v>8163</v>
      </c>
      <c r="JW67" s="188">
        <v>4160</v>
      </c>
      <c r="JX67" s="188">
        <v>374</v>
      </c>
      <c r="JY67" s="188">
        <v>-150</v>
      </c>
      <c r="JZ67" s="188">
        <v>1878</v>
      </c>
      <c r="KB67" s="188">
        <v>6084</v>
      </c>
      <c r="KC67" s="188">
        <v>0</v>
      </c>
      <c r="KD67" s="188">
        <v>3551</v>
      </c>
      <c r="KE67" s="188">
        <v>3143</v>
      </c>
      <c r="KF67" s="188">
        <v>7214</v>
      </c>
      <c r="KG67" s="188">
        <v>10644</v>
      </c>
      <c r="KH67" s="188">
        <v>5886</v>
      </c>
      <c r="KI67" s="188">
        <v>-870</v>
      </c>
      <c r="KJ67" s="188">
        <v>-201</v>
      </c>
      <c r="KK67" s="188">
        <v>1123</v>
      </c>
      <c r="KM67" s="188">
        <v>6074</v>
      </c>
      <c r="KN67" s="188">
        <v>0</v>
      </c>
      <c r="KO67" s="188">
        <v>3609</v>
      </c>
      <c r="KP67" s="188">
        <v>7625</v>
      </c>
      <c r="KQ67" s="188">
        <v>7177</v>
      </c>
      <c r="KR67" s="188">
        <v>5709</v>
      </c>
      <c r="KS67" s="188">
        <v>7253</v>
      </c>
      <c r="KT67" s="188">
        <v>-438</v>
      </c>
      <c r="KU67" s="188">
        <v>0</v>
      </c>
      <c r="KV67" s="188">
        <v>0</v>
      </c>
      <c r="KX67" s="188">
        <v>7066</v>
      </c>
      <c r="KY67" s="188">
        <v>0</v>
      </c>
      <c r="KZ67" s="188">
        <v>8101</v>
      </c>
      <c r="LA67" s="188">
        <v>4143</v>
      </c>
      <c r="LB67" s="188">
        <v>7953</v>
      </c>
      <c r="LC67" s="188">
        <v>3413</v>
      </c>
      <c r="LD67" s="188">
        <v>9315</v>
      </c>
      <c r="LE67" s="188">
        <v>-2197</v>
      </c>
      <c r="LF67" s="188">
        <v>0</v>
      </c>
      <c r="LG67" s="188">
        <v>0</v>
      </c>
      <c r="LI67" s="188">
        <v>5049</v>
      </c>
      <c r="LJ67" s="188">
        <v>0</v>
      </c>
      <c r="LK67" s="188">
        <v>6013</v>
      </c>
      <c r="LL67" s="188">
        <v>4238</v>
      </c>
      <c r="LM67" s="188">
        <v>6003</v>
      </c>
      <c r="LN67" s="188">
        <v>9486</v>
      </c>
      <c r="LO67" s="188">
        <v>5634</v>
      </c>
      <c r="LP67" s="188">
        <v>-588</v>
      </c>
      <c r="LQ67" s="188">
        <v>-201</v>
      </c>
      <c r="LR67" s="188">
        <v>1990</v>
      </c>
      <c r="LT67" s="188">
        <v>6079</v>
      </c>
      <c r="LU67" s="188">
        <v>0</v>
      </c>
      <c r="LV67" s="188">
        <v>2165</v>
      </c>
      <c r="LW67" s="188">
        <v>6486</v>
      </c>
      <c r="LX67" s="188">
        <v>9026</v>
      </c>
      <c r="LY67" s="188">
        <v>6166</v>
      </c>
      <c r="LZ67" s="188">
        <v>5597</v>
      </c>
      <c r="MA67" s="188">
        <v>64</v>
      </c>
      <c r="MB67" s="188">
        <v>-151</v>
      </c>
      <c r="MC67" s="188">
        <v>798</v>
      </c>
    </row>
    <row r="68" spans="2:341">
      <c r="B68" s="208">
        <f t="shared" si="10"/>
        <v>6296.9333333333334</v>
      </c>
      <c r="C68" s="208">
        <f t="shared" si="11"/>
        <v>0</v>
      </c>
      <c r="D68" s="208">
        <f t="shared" si="12"/>
        <v>6479.2</v>
      </c>
      <c r="E68" s="208">
        <f t="shared" si="13"/>
        <v>4761.2666666666664</v>
      </c>
      <c r="F68" s="208">
        <f t="shared" si="14"/>
        <v>6466.4333333333334</v>
      </c>
      <c r="G68" s="208">
        <f t="shared" si="15"/>
        <v>6220.9333333333334</v>
      </c>
      <c r="H68" s="208">
        <f t="shared" si="16"/>
        <v>5439.6</v>
      </c>
      <c r="I68" s="208">
        <f t="shared" si="17"/>
        <v>99.8</v>
      </c>
      <c r="J68" s="208">
        <f t="shared" si="18"/>
        <v>-135.43333333333334</v>
      </c>
      <c r="K68" s="208">
        <f t="shared" si="19"/>
        <v>1257.3666666666666</v>
      </c>
      <c r="M68" s="188">
        <v>5965</v>
      </c>
      <c r="N68" s="188">
        <v>0</v>
      </c>
      <c r="O68" s="188">
        <v>8902</v>
      </c>
      <c r="P68" s="188">
        <v>4146</v>
      </c>
      <c r="Q68" s="188">
        <v>4647</v>
      </c>
      <c r="R68" s="188">
        <v>3084</v>
      </c>
      <c r="S68" s="188">
        <v>3631</v>
      </c>
      <c r="T68" s="188">
        <v>1372</v>
      </c>
      <c r="U68" s="188">
        <v>-284</v>
      </c>
      <c r="V68" s="188">
        <v>2662</v>
      </c>
      <c r="X68" s="188">
        <v>4069</v>
      </c>
      <c r="Y68" s="188">
        <v>0</v>
      </c>
      <c r="Z68" s="188">
        <v>6887</v>
      </c>
      <c r="AA68" s="188">
        <v>5983</v>
      </c>
      <c r="AB68" s="188">
        <v>6165</v>
      </c>
      <c r="AC68" s="188">
        <v>8152</v>
      </c>
      <c r="AD68" s="188">
        <v>5497</v>
      </c>
      <c r="AE68" s="188">
        <v>-907</v>
      </c>
      <c r="AF68" s="188">
        <v>-100</v>
      </c>
      <c r="AG68" s="188">
        <v>2076</v>
      </c>
      <c r="AI68" s="188">
        <v>6582</v>
      </c>
      <c r="AJ68" s="188">
        <v>0</v>
      </c>
      <c r="AK68" s="188">
        <v>1695</v>
      </c>
      <c r="AL68" s="188">
        <v>3128</v>
      </c>
      <c r="AM68" s="188">
        <v>8366</v>
      </c>
      <c r="AN68" s="188">
        <v>11089</v>
      </c>
      <c r="AO68" s="188">
        <v>5809</v>
      </c>
      <c r="AP68" s="188">
        <v>184</v>
      </c>
      <c r="AQ68" s="188">
        <v>-201</v>
      </c>
      <c r="AR68" s="188">
        <v>652</v>
      </c>
      <c r="AT68" s="188">
        <v>4063</v>
      </c>
      <c r="AU68" s="188">
        <v>0</v>
      </c>
      <c r="AV68" s="188">
        <v>8705</v>
      </c>
      <c r="AW68" s="188">
        <v>7601</v>
      </c>
      <c r="AX68" s="188">
        <v>4956</v>
      </c>
      <c r="AY68" s="188">
        <v>4943</v>
      </c>
      <c r="AZ68" s="188">
        <v>5546</v>
      </c>
      <c r="BA68" s="188">
        <v>-1778</v>
      </c>
      <c r="BB68" s="188">
        <v>-100</v>
      </c>
      <c r="BC68" s="188">
        <v>1936</v>
      </c>
      <c r="BE68" s="188">
        <v>7099</v>
      </c>
      <c r="BF68" s="188">
        <v>0</v>
      </c>
      <c r="BG68" s="188">
        <v>8959</v>
      </c>
      <c r="BH68" s="188">
        <v>5308</v>
      </c>
      <c r="BI68" s="188">
        <v>7487</v>
      </c>
      <c r="BJ68" s="188">
        <v>2280</v>
      </c>
      <c r="BK68" s="188">
        <v>3940</v>
      </c>
      <c r="BL68" s="188">
        <v>1336</v>
      </c>
      <c r="BM68" s="188">
        <v>-175</v>
      </c>
      <c r="BN68" s="188">
        <v>1242</v>
      </c>
      <c r="BP68" s="188">
        <v>6068</v>
      </c>
      <c r="BQ68" s="188">
        <v>0</v>
      </c>
      <c r="BR68" s="188">
        <v>7341</v>
      </c>
      <c r="BS68" s="188">
        <v>7522</v>
      </c>
      <c r="BT68" s="188">
        <v>6125</v>
      </c>
      <c r="BU68" s="188">
        <v>2681</v>
      </c>
      <c r="BV68" s="188">
        <v>6965</v>
      </c>
      <c r="BW68" s="188">
        <v>612</v>
      </c>
      <c r="BX68" s="188">
        <v>0</v>
      </c>
      <c r="BY68" s="188">
        <v>0</v>
      </c>
      <c r="CA68" s="188">
        <v>7098</v>
      </c>
      <c r="CB68" s="188">
        <v>0</v>
      </c>
      <c r="CC68" s="188">
        <v>9127</v>
      </c>
      <c r="CD68" s="188">
        <v>4421</v>
      </c>
      <c r="CE68" s="188">
        <v>6228</v>
      </c>
      <c r="CF68" s="188">
        <v>3458</v>
      </c>
      <c r="CG68" s="188">
        <v>4032</v>
      </c>
      <c r="CH68" s="188">
        <v>1550</v>
      </c>
      <c r="CI68" s="188">
        <v>-201</v>
      </c>
      <c r="CJ68" s="188">
        <v>1699</v>
      </c>
      <c r="CL68" s="188">
        <v>7098</v>
      </c>
      <c r="CM68" s="188">
        <v>0</v>
      </c>
      <c r="CN68" s="188">
        <v>9127</v>
      </c>
      <c r="CO68" s="188">
        <v>4421</v>
      </c>
      <c r="CP68" s="188">
        <v>6228</v>
      </c>
      <c r="CQ68" s="188">
        <v>3458</v>
      </c>
      <c r="CR68" s="188">
        <v>4032</v>
      </c>
      <c r="CS68" s="188">
        <v>1550</v>
      </c>
      <c r="CT68" s="188">
        <v>-201</v>
      </c>
      <c r="CU68" s="188">
        <v>1699</v>
      </c>
      <c r="CV68" s="190"/>
      <c r="CW68" s="188">
        <v>6032</v>
      </c>
      <c r="CX68" s="188">
        <v>0</v>
      </c>
      <c r="CY68" s="188">
        <v>7039</v>
      </c>
      <c r="CZ68" s="188">
        <v>5860</v>
      </c>
      <c r="DA68" s="188">
        <v>4214</v>
      </c>
      <c r="DB68" s="188">
        <v>7089</v>
      </c>
      <c r="DC68" s="188">
        <v>6832</v>
      </c>
      <c r="DD68" s="188">
        <v>-193</v>
      </c>
      <c r="DE68" s="188">
        <v>0</v>
      </c>
      <c r="DF68" s="188">
        <v>0</v>
      </c>
      <c r="DH68" s="188">
        <v>7029</v>
      </c>
      <c r="DI68" s="188">
        <v>0</v>
      </c>
      <c r="DJ68" s="188">
        <v>9115</v>
      </c>
      <c r="DK68" s="188">
        <v>4015</v>
      </c>
      <c r="DL68" s="188">
        <v>7822</v>
      </c>
      <c r="DM68" s="188">
        <v>3834</v>
      </c>
      <c r="DN68" s="188">
        <v>4063</v>
      </c>
      <c r="DO68" s="188">
        <v>1534</v>
      </c>
      <c r="DP68" s="188">
        <v>-233</v>
      </c>
      <c r="DQ68" s="188">
        <v>1589</v>
      </c>
      <c r="DS68" s="188">
        <v>6996</v>
      </c>
      <c r="DT68" s="188">
        <v>0</v>
      </c>
      <c r="DU68" s="188">
        <v>7303</v>
      </c>
      <c r="DV68" s="188">
        <v>3697</v>
      </c>
      <c r="DW68" s="188">
        <v>6528</v>
      </c>
      <c r="DX68" s="188">
        <v>2427</v>
      </c>
      <c r="DY68" s="188">
        <v>9060</v>
      </c>
      <c r="DZ68" s="188">
        <v>-1146</v>
      </c>
      <c r="EA68" s="188">
        <v>-263</v>
      </c>
      <c r="EB68" s="188">
        <v>0</v>
      </c>
      <c r="ED68" s="188">
        <v>5921</v>
      </c>
      <c r="EE68" s="188">
        <v>0</v>
      </c>
      <c r="EF68" s="188">
        <v>7085</v>
      </c>
      <c r="EG68" s="188">
        <v>5086</v>
      </c>
      <c r="EH68" s="188">
        <v>6302</v>
      </c>
      <c r="EI68" s="188">
        <v>4976</v>
      </c>
      <c r="EJ68" s="188">
        <v>3882</v>
      </c>
      <c r="EK68" s="188">
        <v>644</v>
      </c>
      <c r="EL68" s="188">
        <v>-175</v>
      </c>
      <c r="EM68" s="188">
        <v>1875</v>
      </c>
      <c r="EO68" s="188">
        <v>7107</v>
      </c>
      <c r="EP68" s="188">
        <v>0</v>
      </c>
      <c r="EQ68" s="188">
        <v>1670</v>
      </c>
      <c r="ER68" s="188">
        <v>4949</v>
      </c>
      <c r="ES68" s="188">
        <v>9609</v>
      </c>
      <c r="ET68" s="188">
        <v>8436</v>
      </c>
      <c r="EU68" s="188">
        <v>5123</v>
      </c>
      <c r="EV68" s="188">
        <v>-1185</v>
      </c>
      <c r="EW68" s="188">
        <v>-151</v>
      </c>
      <c r="EX68" s="188">
        <v>1375</v>
      </c>
      <c r="EZ68" s="188">
        <v>7053</v>
      </c>
      <c r="FA68" s="188">
        <v>0</v>
      </c>
      <c r="FB68" s="188">
        <v>4559</v>
      </c>
      <c r="FC68" s="188">
        <v>3872</v>
      </c>
      <c r="FD68" s="188">
        <v>5558</v>
      </c>
      <c r="FE68" s="188">
        <v>8810</v>
      </c>
      <c r="FF68" s="188">
        <v>8335</v>
      </c>
      <c r="FG68" s="188">
        <v>-1086</v>
      </c>
      <c r="FH68" s="188">
        <v>0</v>
      </c>
      <c r="FI68" s="188">
        <v>0</v>
      </c>
      <c r="FK68" s="188">
        <v>7055</v>
      </c>
      <c r="FL68" s="188">
        <v>0</v>
      </c>
      <c r="FM68" s="188">
        <v>8738</v>
      </c>
      <c r="FN68" s="188">
        <v>3212</v>
      </c>
      <c r="FO68" s="188">
        <v>6306</v>
      </c>
      <c r="FP68" s="188">
        <v>6899</v>
      </c>
      <c r="FQ68" s="188">
        <v>3993</v>
      </c>
      <c r="FR68" s="188">
        <v>-798</v>
      </c>
      <c r="FS68" s="188">
        <v>-201</v>
      </c>
      <c r="FT68" s="188">
        <v>1787</v>
      </c>
      <c r="FV68" s="188">
        <v>6073</v>
      </c>
      <c r="FW68" s="188">
        <v>0</v>
      </c>
      <c r="FX68" s="188">
        <v>4750</v>
      </c>
      <c r="FY68" s="188">
        <v>6465</v>
      </c>
      <c r="FZ68" s="188">
        <v>3960</v>
      </c>
      <c r="GA68" s="188">
        <v>8722</v>
      </c>
      <c r="GB68" s="188">
        <v>7967</v>
      </c>
      <c r="GC68" s="188">
        <v>-591</v>
      </c>
      <c r="GD68" s="188">
        <v>0</v>
      </c>
      <c r="GE68" s="188">
        <v>0</v>
      </c>
      <c r="GG68" s="188">
        <v>7103</v>
      </c>
      <c r="GH68" s="188">
        <v>0</v>
      </c>
      <c r="GI68" s="188">
        <v>5990</v>
      </c>
      <c r="GJ68" s="188">
        <v>2351</v>
      </c>
      <c r="GK68" s="188">
        <v>5274</v>
      </c>
      <c r="GL68" s="188">
        <v>9427</v>
      </c>
      <c r="GM68" s="188">
        <v>4058</v>
      </c>
      <c r="GN68" s="188">
        <v>1316</v>
      </c>
      <c r="GO68" s="188">
        <v>-202</v>
      </c>
      <c r="GP68" s="188">
        <v>1120</v>
      </c>
      <c r="GR68" s="188">
        <v>5921</v>
      </c>
      <c r="GS68" s="188">
        <v>0</v>
      </c>
      <c r="GT68" s="188">
        <v>7432</v>
      </c>
      <c r="GU68" s="188">
        <v>2732</v>
      </c>
      <c r="GV68" s="188">
        <v>5856</v>
      </c>
      <c r="GW68" s="188">
        <v>8231</v>
      </c>
      <c r="GX68" s="188">
        <v>3801</v>
      </c>
      <c r="GY68" s="188">
        <v>942</v>
      </c>
      <c r="GZ68" s="188">
        <v>-80</v>
      </c>
      <c r="HA68" s="188">
        <v>784</v>
      </c>
      <c r="HC68" s="188">
        <v>6012</v>
      </c>
      <c r="HD68" s="188">
        <v>0</v>
      </c>
      <c r="HE68" s="188">
        <v>5363</v>
      </c>
      <c r="HF68" s="188">
        <v>4936</v>
      </c>
      <c r="HG68" s="188">
        <v>9378</v>
      </c>
      <c r="HH68" s="188">
        <v>5094</v>
      </c>
      <c r="HI68" s="188">
        <v>3892</v>
      </c>
      <c r="HJ68" s="188">
        <v>-284</v>
      </c>
      <c r="HK68" s="188">
        <v>-201</v>
      </c>
      <c r="HL68" s="188">
        <v>2733</v>
      </c>
      <c r="HN68" s="188">
        <v>6064</v>
      </c>
      <c r="HO68" s="188">
        <v>0</v>
      </c>
      <c r="HP68" s="188">
        <v>4323</v>
      </c>
      <c r="HQ68" s="188">
        <v>3390</v>
      </c>
      <c r="HR68" s="188">
        <v>4447</v>
      </c>
      <c r="HS68" s="188">
        <v>12810</v>
      </c>
      <c r="HT68" s="188">
        <v>6621</v>
      </c>
      <c r="HU68" s="188">
        <v>-1321</v>
      </c>
      <c r="HV68" s="188">
        <v>0</v>
      </c>
      <c r="HW68" s="188">
        <v>0</v>
      </c>
      <c r="HY68" s="188">
        <v>6030</v>
      </c>
      <c r="HZ68" s="188">
        <v>0</v>
      </c>
      <c r="IA68" s="188">
        <v>5914</v>
      </c>
      <c r="IB68" s="188">
        <v>3224</v>
      </c>
      <c r="IC68" s="188">
        <v>8691</v>
      </c>
      <c r="ID68" s="188">
        <v>2825</v>
      </c>
      <c r="IE68" s="188">
        <v>4048</v>
      </c>
      <c r="IF68" s="188">
        <v>4262</v>
      </c>
      <c r="IG68" s="188">
        <v>-100</v>
      </c>
      <c r="IH68" s="188">
        <v>1719</v>
      </c>
      <c r="IJ68" s="188">
        <v>6097</v>
      </c>
      <c r="IK68" s="188">
        <v>0</v>
      </c>
      <c r="IL68" s="188">
        <v>8850</v>
      </c>
      <c r="IM68" s="188">
        <v>3522</v>
      </c>
      <c r="IN68" s="188">
        <v>5969</v>
      </c>
      <c r="IO68" s="188">
        <v>7330</v>
      </c>
      <c r="IP68" s="188">
        <v>4096</v>
      </c>
      <c r="IQ68" s="188">
        <v>1557</v>
      </c>
      <c r="IR68" s="188">
        <v>-100</v>
      </c>
      <c r="IS68" s="188">
        <v>1391</v>
      </c>
      <c r="IU68" s="188">
        <v>6076</v>
      </c>
      <c r="IV68" s="188">
        <v>0</v>
      </c>
      <c r="IW68" s="188">
        <v>5161</v>
      </c>
      <c r="IX68" s="188">
        <v>5418</v>
      </c>
      <c r="IY68" s="188">
        <v>8344</v>
      </c>
      <c r="IZ68" s="188">
        <v>5906</v>
      </c>
      <c r="JA68" s="188">
        <v>5836</v>
      </c>
      <c r="JB68" s="188">
        <v>-671</v>
      </c>
      <c r="JC68" s="188">
        <v>-151</v>
      </c>
      <c r="JD68" s="188">
        <v>696</v>
      </c>
      <c r="JF68" s="188">
        <v>6835</v>
      </c>
      <c r="JG68" s="188">
        <v>0</v>
      </c>
      <c r="JH68" s="188">
        <v>8071</v>
      </c>
      <c r="JI68" s="188">
        <v>8699</v>
      </c>
      <c r="JJ68" s="188">
        <v>3827</v>
      </c>
      <c r="JK68" s="188">
        <v>1285</v>
      </c>
      <c r="JL68" s="188">
        <v>3847</v>
      </c>
      <c r="JM68" s="188">
        <v>-79</v>
      </c>
      <c r="JN68" s="188">
        <v>-239</v>
      </c>
      <c r="JO68" s="188">
        <v>4231</v>
      </c>
      <c r="JQ68" s="188">
        <v>7104</v>
      </c>
      <c r="JR68" s="188">
        <v>0</v>
      </c>
      <c r="JS68" s="188">
        <v>8705</v>
      </c>
      <c r="JT68" s="188">
        <v>3166</v>
      </c>
      <c r="JU68" s="188">
        <v>5074</v>
      </c>
      <c r="JV68" s="188">
        <v>8169</v>
      </c>
      <c r="JW68" s="188">
        <v>4160</v>
      </c>
      <c r="JX68" s="188">
        <v>146</v>
      </c>
      <c r="JY68" s="188">
        <v>-151</v>
      </c>
      <c r="JZ68" s="188">
        <v>2055</v>
      </c>
      <c r="KB68" s="188">
        <v>6085</v>
      </c>
      <c r="KC68" s="188">
        <v>0</v>
      </c>
      <c r="KD68" s="188">
        <v>3625</v>
      </c>
      <c r="KE68" s="188">
        <v>3103</v>
      </c>
      <c r="KF68" s="188">
        <v>7122</v>
      </c>
      <c r="KG68" s="188">
        <v>10674</v>
      </c>
      <c r="KH68" s="188">
        <v>5886</v>
      </c>
      <c r="KI68" s="188">
        <v>-927</v>
      </c>
      <c r="KJ68" s="188">
        <v>-202</v>
      </c>
      <c r="KK68" s="188">
        <v>1289</v>
      </c>
      <c r="KM68" s="188">
        <v>6072</v>
      </c>
      <c r="KN68" s="188">
        <v>0</v>
      </c>
      <c r="KO68" s="188">
        <v>3642</v>
      </c>
      <c r="KP68" s="188">
        <v>7955</v>
      </c>
      <c r="KQ68" s="188">
        <v>7309</v>
      </c>
      <c r="KR68" s="188">
        <v>5592</v>
      </c>
      <c r="KS68" s="188">
        <v>7351</v>
      </c>
      <c r="KT68" s="188">
        <v>-527</v>
      </c>
      <c r="KU68" s="188">
        <v>0</v>
      </c>
      <c r="KV68" s="188">
        <v>0</v>
      </c>
      <c r="KX68" s="188">
        <v>7067</v>
      </c>
      <c r="KY68" s="188">
        <v>0</v>
      </c>
      <c r="KZ68" s="188">
        <v>8077</v>
      </c>
      <c r="LA68" s="188">
        <v>4069</v>
      </c>
      <c r="LB68" s="188">
        <v>7324</v>
      </c>
      <c r="LC68" s="188">
        <v>3437</v>
      </c>
      <c r="LD68" s="188">
        <v>9654</v>
      </c>
      <c r="LE68" s="188">
        <v>-2066</v>
      </c>
      <c r="LF68" s="188">
        <v>0</v>
      </c>
      <c r="LG68" s="188">
        <v>0</v>
      </c>
      <c r="LI68" s="188">
        <v>5053</v>
      </c>
      <c r="LJ68" s="188">
        <v>0</v>
      </c>
      <c r="LK68" s="188">
        <v>6060</v>
      </c>
      <c r="LL68" s="188">
        <v>4124</v>
      </c>
      <c r="LM68" s="188">
        <v>5832</v>
      </c>
      <c r="LN68" s="188">
        <v>9489</v>
      </c>
      <c r="LO68" s="188">
        <v>5634</v>
      </c>
      <c r="LP68" s="188">
        <v>-746</v>
      </c>
      <c r="LQ68" s="188">
        <v>-201</v>
      </c>
      <c r="LR68" s="188">
        <v>2222</v>
      </c>
      <c r="LT68" s="188">
        <v>6081</v>
      </c>
      <c r="LU68" s="188">
        <v>0</v>
      </c>
      <c r="LV68" s="188">
        <v>2161</v>
      </c>
      <c r="LW68" s="188">
        <v>6463</v>
      </c>
      <c r="LX68" s="188">
        <v>9045</v>
      </c>
      <c r="LY68" s="188">
        <v>6021</v>
      </c>
      <c r="LZ68" s="188">
        <v>5597</v>
      </c>
      <c r="MA68" s="188">
        <v>294</v>
      </c>
      <c r="MB68" s="188">
        <v>-151</v>
      </c>
      <c r="MC68" s="188">
        <v>889</v>
      </c>
    </row>
    <row r="69" spans="2:341">
      <c r="B69" s="208">
        <f t="shared" si="10"/>
        <v>6298.1</v>
      </c>
      <c r="C69" s="208">
        <f t="shared" si="11"/>
        <v>0</v>
      </c>
      <c r="D69" s="208">
        <f t="shared" si="12"/>
        <v>6472.833333333333</v>
      </c>
      <c r="E69" s="208">
        <f t="shared" si="13"/>
        <v>4717.666666666667</v>
      </c>
      <c r="F69" s="208">
        <f t="shared" si="14"/>
        <v>6420.3666666666668</v>
      </c>
      <c r="G69" s="208">
        <f t="shared" si="15"/>
        <v>6207.2333333333336</v>
      </c>
      <c r="H69" s="208">
        <f t="shared" si="16"/>
        <v>5476.5</v>
      </c>
      <c r="I69" s="208">
        <f t="shared" si="17"/>
        <v>77.433333333333337</v>
      </c>
      <c r="J69" s="208">
        <f t="shared" si="18"/>
        <v>-135.43333333333334</v>
      </c>
      <c r="K69" s="208">
        <f t="shared" si="19"/>
        <v>1368.1666666666667</v>
      </c>
      <c r="M69" s="188">
        <v>5987</v>
      </c>
      <c r="N69" s="188">
        <v>0</v>
      </c>
      <c r="O69" s="188">
        <v>8924</v>
      </c>
      <c r="P69" s="188">
        <v>4130</v>
      </c>
      <c r="Q69" s="188">
        <v>4541</v>
      </c>
      <c r="R69" s="188">
        <v>3171</v>
      </c>
      <c r="S69" s="188">
        <v>3631</v>
      </c>
      <c r="T69" s="188">
        <v>1250</v>
      </c>
      <c r="U69" s="188">
        <v>-284</v>
      </c>
      <c r="V69" s="188">
        <v>2852</v>
      </c>
      <c r="X69" s="188">
        <v>4070</v>
      </c>
      <c r="Y69" s="188">
        <v>0</v>
      </c>
      <c r="Z69" s="188">
        <v>6847</v>
      </c>
      <c r="AA69" s="188">
        <v>5906</v>
      </c>
      <c r="AB69" s="188">
        <v>5899</v>
      </c>
      <c r="AC69" s="188">
        <v>8042</v>
      </c>
      <c r="AD69" s="188">
        <v>5497</v>
      </c>
      <c r="AE69" s="188">
        <v>-736</v>
      </c>
      <c r="AF69" s="188">
        <v>-100</v>
      </c>
      <c r="AG69" s="188">
        <v>2348</v>
      </c>
      <c r="AI69" s="188">
        <v>6581</v>
      </c>
      <c r="AJ69" s="188">
        <v>0</v>
      </c>
      <c r="AK69" s="188">
        <v>1678</v>
      </c>
      <c r="AL69" s="188">
        <v>3110</v>
      </c>
      <c r="AM69" s="188">
        <v>8234</v>
      </c>
      <c r="AN69" s="188">
        <v>11248</v>
      </c>
      <c r="AO69" s="188">
        <v>5809</v>
      </c>
      <c r="AP69" s="188">
        <v>363</v>
      </c>
      <c r="AQ69" s="188">
        <v>-201</v>
      </c>
      <c r="AR69" s="188">
        <v>761</v>
      </c>
      <c r="AT69" s="188">
        <v>4067</v>
      </c>
      <c r="AU69" s="188">
        <v>0</v>
      </c>
      <c r="AV69" s="188">
        <v>8704</v>
      </c>
      <c r="AW69" s="188">
        <v>7605</v>
      </c>
      <c r="AX69" s="188">
        <v>4913</v>
      </c>
      <c r="AY69" s="188">
        <v>4848</v>
      </c>
      <c r="AZ69" s="188">
        <v>5546</v>
      </c>
      <c r="BA69" s="188">
        <v>-1832</v>
      </c>
      <c r="BB69" s="188">
        <v>-100</v>
      </c>
      <c r="BC69" s="188">
        <v>2117</v>
      </c>
      <c r="BE69" s="188">
        <v>7097</v>
      </c>
      <c r="BF69" s="188">
        <v>0</v>
      </c>
      <c r="BG69" s="188">
        <v>8926</v>
      </c>
      <c r="BH69" s="188">
        <v>5291</v>
      </c>
      <c r="BI69" s="188">
        <v>7352</v>
      </c>
      <c r="BJ69" s="188">
        <v>2337</v>
      </c>
      <c r="BK69" s="188">
        <v>3940</v>
      </c>
      <c r="BL69" s="188">
        <v>1383</v>
      </c>
      <c r="BM69" s="188">
        <v>-175</v>
      </c>
      <c r="BN69" s="188">
        <v>1373</v>
      </c>
      <c r="BP69" s="188">
        <v>6069</v>
      </c>
      <c r="BQ69" s="188">
        <v>0</v>
      </c>
      <c r="BR69" s="188">
        <v>7341</v>
      </c>
      <c r="BS69" s="188">
        <v>7516</v>
      </c>
      <c r="BT69" s="188">
        <v>6100</v>
      </c>
      <c r="BU69" s="188">
        <v>2650</v>
      </c>
      <c r="BV69" s="188">
        <v>7066</v>
      </c>
      <c r="BW69" s="188">
        <v>582</v>
      </c>
      <c r="BX69" s="188">
        <v>0</v>
      </c>
      <c r="BY69" s="188">
        <v>0</v>
      </c>
      <c r="CA69" s="188">
        <v>7100</v>
      </c>
      <c r="CB69" s="188">
        <v>0</v>
      </c>
      <c r="CC69" s="188">
        <v>9185</v>
      </c>
      <c r="CD69" s="188">
        <v>4424</v>
      </c>
      <c r="CE69" s="188">
        <v>6207</v>
      </c>
      <c r="CF69" s="188">
        <v>3402</v>
      </c>
      <c r="CG69" s="188">
        <v>4032</v>
      </c>
      <c r="CH69" s="188">
        <v>1374</v>
      </c>
      <c r="CI69" s="188">
        <v>-201</v>
      </c>
      <c r="CJ69" s="188">
        <v>1871</v>
      </c>
      <c r="CL69" s="188">
        <v>7100</v>
      </c>
      <c r="CM69" s="188">
        <v>0</v>
      </c>
      <c r="CN69" s="188">
        <v>9185</v>
      </c>
      <c r="CO69" s="188">
        <v>4424</v>
      </c>
      <c r="CP69" s="188">
        <v>6207</v>
      </c>
      <c r="CQ69" s="188">
        <v>3402</v>
      </c>
      <c r="CR69" s="188">
        <v>4032</v>
      </c>
      <c r="CS69" s="188">
        <v>1374</v>
      </c>
      <c r="CT69" s="188">
        <v>-201</v>
      </c>
      <c r="CU69" s="188">
        <v>1871</v>
      </c>
      <c r="CV69" s="190"/>
      <c r="CW69" s="188">
        <v>6031</v>
      </c>
      <c r="CX69" s="188">
        <v>0</v>
      </c>
      <c r="CY69" s="188">
        <v>6984</v>
      </c>
      <c r="CZ69" s="188">
        <v>5794</v>
      </c>
      <c r="DA69" s="188">
        <v>4191</v>
      </c>
      <c r="DB69" s="188">
        <v>7015</v>
      </c>
      <c r="DC69" s="188">
        <v>6942</v>
      </c>
      <c r="DD69" s="188">
        <v>-196</v>
      </c>
      <c r="DE69" s="188">
        <v>0</v>
      </c>
      <c r="DF69" s="188">
        <v>0</v>
      </c>
      <c r="DH69" s="188">
        <v>7033</v>
      </c>
      <c r="DI69" s="188">
        <v>0</v>
      </c>
      <c r="DJ69" s="188">
        <v>9065</v>
      </c>
      <c r="DK69" s="188">
        <v>4067</v>
      </c>
      <c r="DL69" s="188">
        <v>7832</v>
      </c>
      <c r="DM69" s="188">
        <v>3823</v>
      </c>
      <c r="DN69" s="188">
        <v>4063</v>
      </c>
      <c r="DO69" s="188">
        <v>1396</v>
      </c>
      <c r="DP69" s="188">
        <v>-233</v>
      </c>
      <c r="DQ69" s="188">
        <v>1685</v>
      </c>
      <c r="DS69" s="188">
        <v>6997</v>
      </c>
      <c r="DT69" s="188">
        <v>0</v>
      </c>
      <c r="DU69" s="188">
        <v>7355</v>
      </c>
      <c r="DV69" s="188">
        <v>3667</v>
      </c>
      <c r="DW69" s="188">
        <v>6484</v>
      </c>
      <c r="DX69" s="188">
        <v>2389</v>
      </c>
      <c r="DY69" s="188">
        <v>9256</v>
      </c>
      <c r="DZ69" s="188">
        <v>-1333</v>
      </c>
      <c r="EA69" s="188">
        <v>-263</v>
      </c>
      <c r="EB69" s="188">
        <v>0</v>
      </c>
      <c r="ED69" s="188">
        <v>5922</v>
      </c>
      <c r="EE69" s="188">
        <v>0</v>
      </c>
      <c r="EF69" s="188">
        <v>7122</v>
      </c>
      <c r="EG69" s="188">
        <v>5005</v>
      </c>
      <c r="EH69" s="188">
        <v>6488</v>
      </c>
      <c r="EI69" s="188">
        <v>4843</v>
      </c>
      <c r="EJ69" s="188">
        <v>3882</v>
      </c>
      <c r="EK69" s="188">
        <v>386</v>
      </c>
      <c r="EL69" s="188">
        <v>-175</v>
      </c>
      <c r="EM69" s="188">
        <v>2051</v>
      </c>
      <c r="EO69" s="188">
        <v>7106</v>
      </c>
      <c r="EP69" s="188">
        <v>0</v>
      </c>
      <c r="EQ69" s="188">
        <v>1675</v>
      </c>
      <c r="ER69" s="188">
        <v>4868</v>
      </c>
      <c r="ES69" s="188">
        <v>9402</v>
      </c>
      <c r="ET69" s="188">
        <v>8500</v>
      </c>
      <c r="EU69" s="188">
        <v>5123</v>
      </c>
      <c r="EV69" s="188">
        <v>-983</v>
      </c>
      <c r="EW69" s="188">
        <v>-151</v>
      </c>
      <c r="EX69" s="188">
        <v>1445</v>
      </c>
      <c r="EZ69" s="188">
        <v>7049</v>
      </c>
      <c r="FA69" s="188">
        <v>0</v>
      </c>
      <c r="FB69" s="188">
        <v>4545</v>
      </c>
      <c r="FC69" s="188">
        <v>3855</v>
      </c>
      <c r="FD69" s="188">
        <v>5544</v>
      </c>
      <c r="FE69" s="188">
        <v>8765</v>
      </c>
      <c r="FF69" s="188">
        <v>8497</v>
      </c>
      <c r="FG69" s="188">
        <v>-1179</v>
      </c>
      <c r="FH69" s="188">
        <v>0</v>
      </c>
      <c r="FI69" s="188">
        <v>0</v>
      </c>
      <c r="FK69" s="188">
        <v>7059</v>
      </c>
      <c r="FL69" s="188">
        <v>0</v>
      </c>
      <c r="FM69" s="188">
        <v>8697</v>
      </c>
      <c r="FN69" s="188">
        <v>3130</v>
      </c>
      <c r="FO69" s="188">
        <v>6339</v>
      </c>
      <c r="FP69" s="188">
        <v>6932</v>
      </c>
      <c r="FQ69" s="188">
        <v>3993</v>
      </c>
      <c r="FR69" s="188">
        <v>-861</v>
      </c>
      <c r="FS69" s="188">
        <v>-202</v>
      </c>
      <c r="FT69" s="188">
        <v>1899</v>
      </c>
      <c r="FV69" s="188">
        <v>6073</v>
      </c>
      <c r="FW69" s="188">
        <v>0</v>
      </c>
      <c r="FX69" s="188">
        <v>4743</v>
      </c>
      <c r="FY69" s="188">
        <v>6445</v>
      </c>
      <c r="FZ69" s="188">
        <v>3875</v>
      </c>
      <c r="GA69" s="188">
        <v>8639</v>
      </c>
      <c r="GB69" s="188">
        <v>8113</v>
      </c>
      <c r="GC69" s="188">
        <v>-386</v>
      </c>
      <c r="GD69" s="188">
        <v>0</v>
      </c>
      <c r="GE69" s="188">
        <v>0</v>
      </c>
      <c r="GG69" s="188">
        <v>7105</v>
      </c>
      <c r="GH69" s="188">
        <v>0</v>
      </c>
      <c r="GI69" s="188">
        <v>5970</v>
      </c>
      <c r="GJ69" s="188">
        <v>2342</v>
      </c>
      <c r="GK69" s="188">
        <v>5481</v>
      </c>
      <c r="GL69" s="188">
        <v>9380</v>
      </c>
      <c r="GM69" s="188">
        <v>4058</v>
      </c>
      <c r="GN69" s="188">
        <v>939</v>
      </c>
      <c r="GO69" s="188">
        <v>-202</v>
      </c>
      <c r="GP69" s="188">
        <v>1247</v>
      </c>
      <c r="GR69" s="188">
        <v>5926</v>
      </c>
      <c r="GS69" s="188">
        <v>0</v>
      </c>
      <c r="GT69" s="188">
        <v>7463</v>
      </c>
      <c r="GU69" s="188">
        <v>2674</v>
      </c>
      <c r="GV69" s="188">
        <v>5921</v>
      </c>
      <c r="GW69" s="188">
        <v>8138</v>
      </c>
      <c r="GX69" s="188">
        <v>3801</v>
      </c>
      <c r="GY69" s="188">
        <v>892</v>
      </c>
      <c r="GZ69" s="188">
        <v>-80</v>
      </c>
      <c r="HA69" s="188">
        <v>842</v>
      </c>
      <c r="HC69" s="188">
        <v>6020</v>
      </c>
      <c r="HD69" s="188">
        <v>0</v>
      </c>
      <c r="HE69" s="188">
        <v>5196</v>
      </c>
      <c r="HF69" s="188">
        <v>4827</v>
      </c>
      <c r="HG69" s="188">
        <v>9250</v>
      </c>
      <c r="HH69" s="188">
        <v>5262</v>
      </c>
      <c r="HI69" s="188">
        <v>3892</v>
      </c>
      <c r="HJ69" s="188">
        <v>-337</v>
      </c>
      <c r="HK69" s="188">
        <v>-201</v>
      </c>
      <c r="HL69" s="188">
        <v>2996</v>
      </c>
      <c r="HN69" s="188">
        <v>6056</v>
      </c>
      <c r="HO69" s="188">
        <v>0</v>
      </c>
      <c r="HP69" s="188">
        <v>4336</v>
      </c>
      <c r="HQ69" s="188">
        <v>3323</v>
      </c>
      <c r="HR69" s="188">
        <v>4474</v>
      </c>
      <c r="HS69" s="188">
        <v>12807</v>
      </c>
      <c r="HT69" s="188">
        <v>6645</v>
      </c>
      <c r="HU69" s="188">
        <v>-1265</v>
      </c>
      <c r="HV69" s="188">
        <v>0</v>
      </c>
      <c r="HW69" s="188">
        <v>0</v>
      </c>
      <c r="HY69" s="188">
        <v>6032</v>
      </c>
      <c r="HZ69" s="188">
        <v>0</v>
      </c>
      <c r="IA69" s="188">
        <v>5892</v>
      </c>
      <c r="IB69" s="188">
        <v>3170</v>
      </c>
      <c r="IC69" s="188">
        <v>8677</v>
      </c>
      <c r="ID69" s="188">
        <v>2817</v>
      </c>
      <c r="IE69" s="188">
        <v>4048</v>
      </c>
      <c r="IF69" s="188">
        <v>4130</v>
      </c>
      <c r="IG69" s="188">
        <v>-100</v>
      </c>
      <c r="IH69" s="188">
        <v>1915</v>
      </c>
      <c r="IJ69" s="188">
        <v>6095</v>
      </c>
      <c r="IK69" s="188">
        <v>0</v>
      </c>
      <c r="IL69" s="188">
        <v>8851</v>
      </c>
      <c r="IM69" s="188">
        <v>3485</v>
      </c>
      <c r="IN69" s="188">
        <v>5961</v>
      </c>
      <c r="IO69" s="188">
        <v>7299</v>
      </c>
      <c r="IP69" s="188">
        <v>4096</v>
      </c>
      <c r="IQ69" s="188">
        <v>1658</v>
      </c>
      <c r="IR69" s="188">
        <v>-100</v>
      </c>
      <c r="IS69" s="188">
        <v>1481</v>
      </c>
      <c r="IU69" s="188">
        <v>6085</v>
      </c>
      <c r="IV69" s="188">
        <v>0</v>
      </c>
      <c r="IW69" s="188">
        <v>5166</v>
      </c>
      <c r="IX69" s="188">
        <v>5334</v>
      </c>
      <c r="IY69" s="188">
        <v>8412</v>
      </c>
      <c r="IZ69" s="188">
        <v>5851</v>
      </c>
      <c r="JA69" s="188">
        <v>5836</v>
      </c>
      <c r="JB69" s="188">
        <v>-588</v>
      </c>
      <c r="JC69" s="188">
        <v>-151</v>
      </c>
      <c r="JD69" s="188">
        <v>752</v>
      </c>
      <c r="JF69" s="188">
        <v>6831</v>
      </c>
      <c r="JG69" s="188">
        <v>0</v>
      </c>
      <c r="JH69" s="188">
        <v>8093</v>
      </c>
      <c r="JI69" s="188">
        <v>8669</v>
      </c>
      <c r="JJ69" s="188">
        <v>3884</v>
      </c>
      <c r="JK69" s="188">
        <v>1242</v>
      </c>
      <c r="JL69" s="188">
        <v>3847</v>
      </c>
      <c r="JM69" s="188">
        <v>-43</v>
      </c>
      <c r="JN69" s="188">
        <v>-239</v>
      </c>
      <c r="JO69" s="188">
        <v>4353</v>
      </c>
      <c r="JQ69" s="188">
        <v>7101</v>
      </c>
      <c r="JR69" s="188">
        <v>0</v>
      </c>
      <c r="JS69" s="188">
        <v>8627</v>
      </c>
      <c r="JT69" s="188">
        <v>3034</v>
      </c>
      <c r="JU69" s="188">
        <v>4962</v>
      </c>
      <c r="JV69" s="188">
        <v>8180</v>
      </c>
      <c r="JW69" s="188">
        <v>4160</v>
      </c>
      <c r="JX69" s="188">
        <v>203</v>
      </c>
      <c r="JY69" s="188">
        <v>-151</v>
      </c>
      <c r="JZ69" s="188">
        <v>2214</v>
      </c>
      <c r="KB69" s="188">
        <v>6075</v>
      </c>
      <c r="KC69" s="188">
        <v>0</v>
      </c>
      <c r="KD69" s="188">
        <v>3671</v>
      </c>
      <c r="KE69" s="188">
        <v>3051</v>
      </c>
      <c r="KF69" s="188">
        <v>6935</v>
      </c>
      <c r="KG69" s="188">
        <v>10740</v>
      </c>
      <c r="KH69" s="188">
        <v>5886</v>
      </c>
      <c r="KI69" s="188">
        <v>-774</v>
      </c>
      <c r="KJ69" s="188">
        <v>-201</v>
      </c>
      <c r="KK69" s="188">
        <v>1482</v>
      </c>
      <c r="KM69" s="188">
        <v>6074</v>
      </c>
      <c r="KN69" s="188">
        <v>0</v>
      </c>
      <c r="KO69" s="188">
        <v>3628</v>
      </c>
      <c r="KP69" s="188">
        <v>7937</v>
      </c>
      <c r="KQ69" s="188">
        <v>7142</v>
      </c>
      <c r="KR69" s="188">
        <v>5514</v>
      </c>
      <c r="KS69" s="188">
        <v>7408</v>
      </c>
      <c r="KT69" s="188">
        <v>-391</v>
      </c>
      <c r="KU69" s="188">
        <v>0</v>
      </c>
      <c r="KV69" s="188">
        <v>0</v>
      </c>
      <c r="KX69" s="188">
        <v>7068</v>
      </c>
      <c r="KY69" s="188">
        <v>0</v>
      </c>
      <c r="KZ69" s="188">
        <v>8132</v>
      </c>
      <c r="LA69" s="188">
        <v>4063</v>
      </c>
      <c r="LB69" s="188">
        <v>7256</v>
      </c>
      <c r="LC69" s="188">
        <v>3459</v>
      </c>
      <c r="LD69" s="188">
        <v>9965</v>
      </c>
      <c r="LE69" s="188">
        <v>-1963</v>
      </c>
      <c r="LF69" s="188">
        <v>0</v>
      </c>
      <c r="LG69" s="188">
        <v>0</v>
      </c>
      <c r="LI69" s="188">
        <v>5054</v>
      </c>
      <c r="LJ69" s="188">
        <v>0</v>
      </c>
      <c r="LK69" s="188">
        <v>6042</v>
      </c>
      <c r="LL69" s="188">
        <v>3940</v>
      </c>
      <c r="LM69" s="188">
        <v>5670</v>
      </c>
      <c r="LN69" s="188">
        <v>9536</v>
      </c>
      <c r="LO69" s="188">
        <v>5634</v>
      </c>
      <c r="LP69" s="188">
        <v>-668</v>
      </c>
      <c r="LQ69" s="188">
        <v>-201</v>
      </c>
      <c r="LR69" s="188">
        <v>2462</v>
      </c>
      <c r="LT69" s="188">
        <v>6080</v>
      </c>
      <c r="LU69" s="188">
        <v>0</v>
      </c>
      <c r="LV69" s="188">
        <v>2142</v>
      </c>
      <c r="LW69" s="188">
        <v>6444</v>
      </c>
      <c r="LX69" s="188">
        <v>8978</v>
      </c>
      <c r="LY69" s="188">
        <v>5986</v>
      </c>
      <c r="LZ69" s="188">
        <v>5597</v>
      </c>
      <c r="MA69" s="188">
        <v>-72</v>
      </c>
      <c r="MB69" s="188">
        <v>-151</v>
      </c>
      <c r="MC69" s="188">
        <v>1028</v>
      </c>
    </row>
    <row r="70" spans="2:341">
      <c r="B70" s="208">
        <f t="shared" ref="B70:B101" si="20">AVERAGE(M70,X70,AI70,AT70,BE70,BP70,CA70,CL70,CW70,DH70,DS70,ED70,EO70,EZ70,FK70,FV70,GG70,GR70,HC70,HN70,HY70,IJ70,IU70,JF70,JQ70,KB70,KM70,KX70,LI70,LT70)</f>
        <v>6297.3</v>
      </c>
      <c r="C70" s="208">
        <f t="shared" ref="C70:C101" si="21">AVERAGE(N70,Y70,AJ70,AU70,BF70,BQ70,CB70,CM70,CX70,DI70,DT70,EE70,EP70,FA70,FL70,FW70,GH70,GS70,HD70,HO70,HZ70,IK70,IV70,JG70,JR70,KC70,KN70,KY70,LJ70,LU70)</f>
        <v>0</v>
      </c>
      <c r="D70" s="208">
        <f t="shared" ref="D70:D101" si="22">AVERAGE(O70,Z70,AK70,AV70,BG70,BR70,CC70,CN70,CY70,DJ70,DU70,EF70,EQ70,FB70,FM70,FX70,GI70,GT70,HE70,HP70,IA70,IL70,IW70,JH70,JS70,KD70,KO70,KZ70,LK70,LV70)</f>
        <v>6471.5333333333338</v>
      </c>
      <c r="E70" s="208">
        <f t="shared" ref="E70:E101" si="23">AVERAGE(P70,AA70,AL70,AW70,BH70,BS70,CD70,CO70,CZ70,DK70,DV70,EG70,ER70,FC70,FN70,FY70,GJ70,GU70,HF70,HQ70,IB70,IM70,IX70,JI70,JT70,KE70,KP70,LA70,LL70,LW70)</f>
        <v>4698.7333333333336</v>
      </c>
      <c r="F70" s="208">
        <f t="shared" ref="F70:F101" si="24">AVERAGE(Q70,AB70,AM70,AX70,BI70,BT70,CE70,CP70,DA70,DL70,DW70,EH70,ES70,FD70,FO70,FZ70,GK70,GV70,HG70,HR70,IC70,IN70,IY70,JJ70,JU70,KF70,KQ70,LB70,LM70,LX70)</f>
        <v>6387.5</v>
      </c>
      <c r="G70" s="208">
        <f t="shared" ref="G70:G101" si="25">AVERAGE(R70,AC70,AN70,AY70,BJ70,BU70,CF70,CQ70,DB70,DM70,DX70,EI70,ET70,FE70,FP70,GA70,GL70,GW70,HH70,HS70,ID70,IO70,IZ70,JK70,JV70,KG70,KR70,LC70,LN70,LY70)</f>
        <v>6209.0666666666666</v>
      </c>
      <c r="H70" s="208">
        <f t="shared" ref="H70:H101" si="26">AVERAGE(S70,AD70,AO70,AZ70,BK70,BV70,CG70,CR70,DC70,DN70,DY70,EJ70,EU70,FF70,FQ70,GB70,GM70,GX70,HI70,HT70,IE70,IP70,JA70,JL70,JW70,KH70,KS70,LD70,LO70,LZ70)</f>
        <v>5509.9333333333334</v>
      </c>
      <c r="I70" s="208">
        <f t="shared" ref="I70:I101" si="27">AVERAGE(T70,AE70,AP70,BA70,BL70,BW70,CH70,CS70,DD70,DO70,DZ70,EK70,EV70,FG70,FR70,GC70,GN70,GY70,HJ70,HU70,IF70,IQ70,JB70,JM70,JX70,KI70,KT70,LE70,LP70,MA70)</f>
        <v>78.900000000000006</v>
      </c>
      <c r="J70" s="208">
        <f t="shared" ref="J70:J101" si="28">AVERAGE(U70,AF70,AQ70,BB70,BM70,BX70,CI70,CT70,DE70,DP70,EA70,EL70,EW70,FH70,FS70,GD70,GO70,GZ70,HK70,HV70,IG70,IR70,JC70,JN70,JY70,KJ70,KU70,LF70,LQ70,MB70)</f>
        <v>-135.26666666666668</v>
      </c>
      <c r="K70" s="208">
        <f t="shared" ref="K70:K101" si="29">AVERAGE(V70,AG70,AR70,BC70,BN70,BY70,CJ70,CU70,DF70,DQ70,EB70,EM70,EX70,FI70,FT70,GE70,GP70,HA70,HL70,HW70,IH70,IS70,JD70,JO70,JZ70,KK70,KV70,LG70,LR70,MC70)</f>
        <v>1483.9666666666667</v>
      </c>
      <c r="M70" s="188">
        <v>5991</v>
      </c>
      <c r="N70" s="188">
        <v>0</v>
      </c>
      <c r="O70" s="188">
        <v>8930</v>
      </c>
      <c r="P70" s="188">
        <v>4117</v>
      </c>
      <c r="Q70" s="188">
        <v>4503</v>
      </c>
      <c r="R70" s="188">
        <v>3282</v>
      </c>
      <c r="S70" s="188">
        <v>3631</v>
      </c>
      <c r="T70" s="188">
        <v>1175</v>
      </c>
      <c r="U70" s="188">
        <v>-284</v>
      </c>
      <c r="V70" s="188">
        <v>3068</v>
      </c>
      <c r="X70" s="188">
        <v>4067</v>
      </c>
      <c r="Y70" s="188">
        <v>0</v>
      </c>
      <c r="Z70" s="188">
        <v>6724</v>
      </c>
      <c r="AA70" s="188">
        <v>5937</v>
      </c>
      <c r="AB70" s="188">
        <v>6067</v>
      </c>
      <c r="AC70" s="188">
        <v>8121</v>
      </c>
      <c r="AD70" s="188">
        <v>5497</v>
      </c>
      <c r="AE70" s="188">
        <v>-876</v>
      </c>
      <c r="AF70" s="188">
        <v>-100</v>
      </c>
      <c r="AG70" s="188">
        <v>2603</v>
      </c>
      <c r="AI70" s="188">
        <v>6583</v>
      </c>
      <c r="AJ70" s="188">
        <v>0</v>
      </c>
      <c r="AK70" s="188">
        <v>1701</v>
      </c>
      <c r="AL70" s="188">
        <v>3127</v>
      </c>
      <c r="AM70" s="188">
        <v>8241</v>
      </c>
      <c r="AN70" s="188">
        <v>11133</v>
      </c>
      <c r="AO70" s="188">
        <v>5809</v>
      </c>
      <c r="AP70" s="188">
        <v>318</v>
      </c>
      <c r="AQ70" s="188">
        <v>-202</v>
      </c>
      <c r="AR70" s="188">
        <v>816</v>
      </c>
      <c r="AT70" s="188">
        <v>4062</v>
      </c>
      <c r="AU70" s="188">
        <v>0</v>
      </c>
      <c r="AV70" s="188">
        <v>8708</v>
      </c>
      <c r="AW70" s="188">
        <v>7520</v>
      </c>
      <c r="AX70" s="188">
        <v>4786</v>
      </c>
      <c r="AY70" s="188">
        <v>4798</v>
      </c>
      <c r="AZ70" s="188">
        <v>5546</v>
      </c>
      <c r="BA70" s="188">
        <v>-1705</v>
      </c>
      <c r="BB70" s="188">
        <v>-100</v>
      </c>
      <c r="BC70" s="188">
        <v>2319</v>
      </c>
      <c r="BE70" s="188">
        <v>7102</v>
      </c>
      <c r="BF70" s="188">
        <v>0</v>
      </c>
      <c r="BG70" s="188">
        <v>8939</v>
      </c>
      <c r="BH70" s="188">
        <v>5318</v>
      </c>
      <c r="BI70" s="188">
        <v>7287</v>
      </c>
      <c r="BJ70" s="188">
        <v>2358</v>
      </c>
      <c r="BK70" s="188">
        <v>3940</v>
      </c>
      <c r="BL70" s="188">
        <v>1265</v>
      </c>
      <c r="BM70" s="188">
        <v>-175</v>
      </c>
      <c r="BN70" s="188">
        <v>1488</v>
      </c>
      <c r="BP70" s="188">
        <v>6070</v>
      </c>
      <c r="BQ70" s="188">
        <v>0</v>
      </c>
      <c r="BR70" s="188">
        <v>7371</v>
      </c>
      <c r="BS70" s="188">
        <v>7495</v>
      </c>
      <c r="BT70" s="188">
        <v>6061</v>
      </c>
      <c r="BU70" s="188">
        <v>2607</v>
      </c>
      <c r="BV70" s="188">
        <v>7188</v>
      </c>
      <c r="BW70" s="188">
        <v>511</v>
      </c>
      <c r="BX70" s="188">
        <v>0</v>
      </c>
      <c r="BY70" s="188">
        <v>0</v>
      </c>
      <c r="CA70" s="188">
        <v>7098</v>
      </c>
      <c r="CB70" s="188">
        <v>0</v>
      </c>
      <c r="CC70" s="188">
        <v>9194</v>
      </c>
      <c r="CD70" s="188">
        <v>4385</v>
      </c>
      <c r="CE70" s="188">
        <v>6043</v>
      </c>
      <c r="CF70" s="188">
        <v>3423</v>
      </c>
      <c r="CG70" s="188">
        <v>4032</v>
      </c>
      <c r="CH70" s="188">
        <v>1393</v>
      </c>
      <c r="CI70" s="188">
        <v>-201</v>
      </c>
      <c r="CJ70" s="188">
        <v>2063</v>
      </c>
      <c r="CL70" s="188">
        <v>7098</v>
      </c>
      <c r="CM70" s="188">
        <v>0</v>
      </c>
      <c r="CN70" s="188">
        <v>9194</v>
      </c>
      <c r="CO70" s="188">
        <v>4385</v>
      </c>
      <c r="CP70" s="188">
        <v>6043</v>
      </c>
      <c r="CQ70" s="188">
        <v>3423</v>
      </c>
      <c r="CR70" s="188">
        <v>4032</v>
      </c>
      <c r="CS70" s="188">
        <v>1393</v>
      </c>
      <c r="CT70" s="188">
        <v>-201</v>
      </c>
      <c r="CU70" s="188">
        <v>2063</v>
      </c>
      <c r="CV70" s="190"/>
      <c r="CW70" s="188">
        <v>6037</v>
      </c>
      <c r="CX70" s="188">
        <v>0</v>
      </c>
      <c r="CY70" s="188">
        <v>7014</v>
      </c>
      <c r="CZ70" s="188">
        <v>5852</v>
      </c>
      <c r="DA70" s="188">
        <v>4258</v>
      </c>
      <c r="DB70" s="188">
        <v>6855</v>
      </c>
      <c r="DC70" s="188">
        <v>6999</v>
      </c>
      <c r="DD70" s="188">
        <v>-117</v>
      </c>
      <c r="DE70" s="188">
        <v>0</v>
      </c>
      <c r="DF70" s="188">
        <v>0</v>
      </c>
      <c r="DH70" s="188">
        <v>7031</v>
      </c>
      <c r="DI70" s="188">
        <v>0</v>
      </c>
      <c r="DJ70" s="188">
        <v>9073</v>
      </c>
      <c r="DK70" s="188">
        <v>4005</v>
      </c>
      <c r="DL70" s="188">
        <v>7766</v>
      </c>
      <c r="DM70" s="188">
        <v>3813</v>
      </c>
      <c r="DN70" s="188">
        <v>4063</v>
      </c>
      <c r="DO70" s="188">
        <v>1442</v>
      </c>
      <c r="DP70" s="188">
        <v>-232</v>
      </c>
      <c r="DQ70" s="188">
        <v>1826</v>
      </c>
      <c r="DS70" s="188">
        <v>6993</v>
      </c>
      <c r="DT70" s="188">
        <v>0</v>
      </c>
      <c r="DU70" s="188">
        <v>7345</v>
      </c>
      <c r="DV70" s="188">
        <v>3665</v>
      </c>
      <c r="DW70" s="188">
        <v>6501</v>
      </c>
      <c r="DX70" s="188">
        <v>2380</v>
      </c>
      <c r="DY70" s="188">
        <v>9417</v>
      </c>
      <c r="DZ70" s="188">
        <v>-1154</v>
      </c>
      <c r="EA70" s="188">
        <v>-263</v>
      </c>
      <c r="EB70" s="188">
        <v>0</v>
      </c>
      <c r="ED70" s="188">
        <v>5914</v>
      </c>
      <c r="EE70" s="188">
        <v>0</v>
      </c>
      <c r="EF70" s="188">
        <v>7142</v>
      </c>
      <c r="EG70" s="188">
        <v>4957</v>
      </c>
      <c r="EH70" s="188">
        <v>6249</v>
      </c>
      <c r="EI70" s="188">
        <v>4890</v>
      </c>
      <c r="EJ70" s="188">
        <v>3882</v>
      </c>
      <c r="EK70" s="188">
        <v>491</v>
      </c>
      <c r="EL70" s="188">
        <v>-175</v>
      </c>
      <c r="EM70" s="188">
        <v>2206</v>
      </c>
      <c r="EO70" s="188">
        <v>7108</v>
      </c>
      <c r="EP70" s="188">
        <v>0</v>
      </c>
      <c r="EQ70" s="188">
        <v>1666</v>
      </c>
      <c r="ER70" s="188">
        <v>4864</v>
      </c>
      <c r="ES70" s="188">
        <v>9378</v>
      </c>
      <c r="ET70" s="188">
        <v>8581</v>
      </c>
      <c r="EU70" s="188">
        <v>5123</v>
      </c>
      <c r="EV70" s="188">
        <v>-1046</v>
      </c>
      <c r="EW70" s="188">
        <v>-150</v>
      </c>
      <c r="EX70" s="188">
        <v>1543</v>
      </c>
      <c r="EZ70" s="188">
        <v>7052</v>
      </c>
      <c r="FA70" s="188">
        <v>0</v>
      </c>
      <c r="FB70" s="188">
        <v>4512</v>
      </c>
      <c r="FC70" s="188">
        <v>3624</v>
      </c>
      <c r="FD70" s="188">
        <v>5402</v>
      </c>
      <c r="FE70" s="188">
        <v>8805</v>
      </c>
      <c r="FF70" s="188">
        <v>8714</v>
      </c>
      <c r="FG70" s="188">
        <v>-900</v>
      </c>
      <c r="FH70" s="188">
        <v>0</v>
      </c>
      <c r="FI70" s="188">
        <v>0</v>
      </c>
      <c r="FK70" s="188">
        <v>7059</v>
      </c>
      <c r="FL70" s="188">
        <v>0</v>
      </c>
      <c r="FM70" s="188">
        <v>8683</v>
      </c>
      <c r="FN70" s="188">
        <v>3156</v>
      </c>
      <c r="FO70" s="188">
        <v>6174</v>
      </c>
      <c r="FP70" s="188">
        <v>7009</v>
      </c>
      <c r="FQ70" s="188">
        <v>3993</v>
      </c>
      <c r="FR70" s="188">
        <v>-768</v>
      </c>
      <c r="FS70" s="188">
        <v>-201</v>
      </c>
      <c r="FT70" s="188">
        <v>2021</v>
      </c>
      <c r="FV70" s="188">
        <v>6071</v>
      </c>
      <c r="FW70" s="188">
        <v>0</v>
      </c>
      <c r="FX70" s="188">
        <v>4734</v>
      </c>
      <c r="FY70" s="188">
        <v>6411</v>
      </c>
      <c r="FZ70" s="188">
        <v>3678</v>
      </c>
      <c r="GA70" s="188">
        <v>8611</v>
      </c>
      <c r="GB70" s="188">
        <v>8269</v>
      </c>
      <c r="GC70" s="188">
        <v>-235</v>
      </c>
      <c r="GD70" s="188">
        <v>0</v>
      </c>
      <c r="GE70" s="188">
        <v>0</v>
      </c>
      <c r="GG70" s="188">
        <v>7098</v>
      </c>
      <c r="GH70" s="188">
        <v>0</v>
      </c>
      <c r="GI70" s="188">
        <v>5971</v>
      </c>
      <c r="GJ70" s="188">
        <v>2341</v>
      </c>
      <c r="GK70" s="188">
        <v>5282</v>
      </c>
      <c r="GL70" s="188">
        <v>9475</v>
      </c>
      <c r="GM70" s="188">
        <v>4058</v>
      </c>
      <c r="GN70" s="188">
        <v>1157</v>
      </c>
      <c r="GO70" s="188">
        <v>-201</v>
      </c>
      <c r="GP70" s="188">
        <v>1330</v>
      </c>
      <c r="GR70" s="188">
        <v>5918</v>
      </c>
      <c r="GS70" s="188">
        <v>0</v>
      </c>
      <c r="GT70" s="188">
        <v>7459</v>
      </c>
      <c r="GU70" s="188">
        <v>2701</v>
      </c>
      <c r="GV70" s="188">
        <v>5928</v>
      </c>
      <c r="GW70" s="188">
        <v>8113</v>
      </c>
      <c r="GX70" s="188">
        <v>3801</v>
      </c>
      <c r="GY70" s="188">
        <v>944</v>
      </c>
      <c r="GZ70" s="188">
        <v>-80</v>
      </c>
      <c r="HA70" s="188">
        <v>977</v>
      </c>
      <c r="HC70" s="188">
        <v>6020</v>
      </c>
      <c r="HD70" s="188">
        <v>0</v>
      </c>
      <c r="HE70" s="188">
        <v>5188</v>
      </c>
      <c r="HF70" s="188">
        <v>4604</v>
      </c>
      <c r="HG70" s="188">
        <v>9190</v>
      </c>
      <c r="HH70" s="188">
        <v>5353</v>
      </c>
      <c r="HI70" s="188">
        <v>3892</v>
      </c>
      <c r="HJ70" s="188">
        <v>-547</v>
      </c>
      <c r="HK70" s="188">
        <v>-201</v>
      </c>
      <c r="HL70" s="188">
        <v>3348</v>
      </c>
      <c r="HN70" s="188">
        <v>6061</v>
      </c>
      <c r="HO70" s="188">
        <v>0</v>
      </c>
      <c r="HP70" s="188">
        <v>4373</v>
      </c>
      <c r="HQ70" s="188">
        <v>3371</v>
      </c>
      <c r="HR70" s="188">
        <v>4531</v>
      </c>
      <c r="HS70" s="188">
        <v>12903</v>
      </c>
      <c r="HT70" s="188">
        <v>6676</v>
      </c>
      <c r="HU70" s="188">
        <v>-1315</v>
      </c>
      <c r="HV70" s="188">
        <v>0</v>
      </c>
      <c r="HW70" s="188">
        <v>0</v>
      </c>
      <c r="HY70" s="188">
        <v>6029</v>
      </c>
      <c r="HZ70" s="188">
        <v>0</v>
      </c>
      <c r="IA70" s="188">
        <v>5896</v>
      </c>
      <c r="IB70" s="188">
        <v>3146</v>
      </c>
      <c r="IC70" s="188">
        <v>8659</v>
      </c>
      <c r="ID70" s="188">
        <v>2772</v>
      </c>
      <c r="IE70" s="188">
        <v>4048</v>
      </c>
      <c r="IF70" s="188">
        <v>4190</v>
      </c>
      <c r="IG70" s="188">
        <v>-100</v>
      </c>
      <c r="IH70" s="188">
        <v>2126</v>
      </c>
      <c r="IJ70" s="188">
        <v>6095</v>
      </c>
      <c r="IK70" s="188">
        <v>0</v>
      </c>
      <c r="IL70" s="188">
        <v>8859</v>
      </c>
      <c r="IM70" s="188">
        <v>3470</v>
      </c>
      <c r="IN70" s="188">
        <v>5935</v>
      </c>
      <c r="IO70" s="188">
        <v>7373</v>
      </c>
      <c r="IP70" s="188">
        <v>4096</v>
      </c>
      <c r="IQ70" s="188">
        <v>1574</v>
      </c>
      <c r="IR70" s="188">
        <v>-100</v>
      </c>
      <c r="IS70" s="188">
        <v>1643</v>
      </c>
      <c r="IU70" s="188">
        <v>6082</v>
      </c>
      <c r="IV70" s="188">
        <v>0</v>
      </c>
      <c r="IW70" s="188">
        <v>5134</v>
      </c>
      <c r="IX70" s="188">
        <v>5292</v>
      </c>
      <c r="IY70" s="188">
        <v>8548</v>
      </c>
      <c r="IZ70" s="188">
        <v>5738</v>
      </c>
      <c r="JA70" s="188">
        <v>5836</v>
      </c>
      <c r="JB70" s="188">
        <v>-632</v>
      </c>
      <c r="JC70" s="188">
        <v>-150</v>
      </c>
      <c r="JD70" s="188">
        <v>836</v>
      </c>
      <c r="JF70" s="188">
        <v>6826</v>
      </c>
      <c r="JG70" s="188">
        <v>0</v>
      </c>
      <c r="JH70" s="188">
        <v>8121</v>
      </c>
      <c r="JI70" s="188">
        <v>8743</v>
      </c>
      <c r="JJ70" s="188">
        <v>4124</v>
      </c>
      <c r="JK70" s="188">
        <v>1244</v>
      </c>
      <c r="JL70" s="188">
        <v>3847</v>
      </c>
      <c r="JM70" s="188">
        <v>-236</v>
      </c>
      <c r="JN70" s="188">
        <v>-239</v>
      </c>
      <c r="JO70" s="188">
        <v>4457</v>
      </c>
      <c r="JQ70" s="188">
        <v>7102</v>
      </c>
      <c r="JR70" s="188">
        <v>0</v>
      </c>
      <c r="JS70" s="188">
        <v>8575</v>
      </c>
      <c r="JT70" s="188">
        <v>3002</v>
      </c>
      <c r="JU70" s="188">
        <v>4980</v>
      </c>
      <c r="JV70" s="188">
        <v>8130</v>
      </c>
      <c r="JW70" s="188">
        <v>4160</v>
      </c>
      <c r="JX70" s="188">
        <v>142</v>
      </c>
      <c r="JY70" s="188">
        <v>-150</v>
      </c>
      <c r="JZ70" s="188">
        <v>2413</v>
      </c>
      <c r="KB70" s="188">
        <v>6076</v>
      </c>
      <c r="KC70" s="188">
        <v>0</v>
      </c>
      <c r="KD70" s="188">
        <v>3662</v>
      </c>
      <c r="KE70" s="188">
        <v>3030</v>
      </c>
      <c r="KF70" s="188">
        <v>6859</v>
      </c>
      <c r="KG70" s="188">
        <v>10673</v>
      </c>
      <c r="KH70" s="188">
        <v>5886</v>
      </c>
      <c r="KI70" s="188">
        <v>-917</v>
      </c>
      <c r="KJ70" s="188">
        <v>-201</v>
      </c>
      <c r="KK70" s="188">
        <v>1627</v>
      </c>
      <c r="KM70" s="188">
        <v>6070</v>
      </c>
      <c r="KN70" s="188">
        <v>0</v>
      </c>
      <c r="KO70" s="188">
        <v>3624</v>
      </c>
      <c r="KP70" s="188">
        <v>8014</v>
      </c>
      <c r="KQ70" s="188">
        <v>7320</v>
      </c>
      <c r="KR70" s="188">
        <v>5463</v>
      </c>
      <c r="KS70" s="188">
        <v>7493</v>
      </c>
      <c r="KT70" s="188">
        <v>-541</v>
      </c>
      <c r="KU70" s="188">
        <v>0</v>
      </c>
      <c r="KV70" s="188">
        <v>0</v>
      </c>
      <c r="KX70" s="188">
        <v>7069</v>
      </c>
      <c r="KY70" s="188">
        <v>0</v>
      </c>
      <c r="KZ70" s="188">
        <v>8138</v>
      </c>
      <c r="LA70" s="188">
        <v>4090</v>
      </c>
      <c r="LB70" s="188">
        <v>7214</v>
      </c>
      <c r="LC70" s="188">
        <v>3433</v>
      </c>
      <c r="LD70" s="188">
        <v>10139</v>
      </c>
      <c r="LE70" s="188">
        <v>-1938</v>
      </c>
      <c r="LF70" s="188">
        <v>0</v>
      </c>
      <c r="LG70" s="188">
        <v>0</v>
      </c>
      <c r="LI70" s="188">
        <v>5055</v>
      </c>
      <c r="LJ70" s="188">
        <v>0</v>
      </c>
      <c r="LK70" s="188">
        <v>6093</v>
      </c>
      <c r="LL70" s="188">
        <v>3924</v>
      </c>
      <c r="LM70" s="188">
        <v>5591</v>
      </c>
      <c r="LN70" s="188">
        <v>9591</v>
      </c>
      <c r="LO70" s="188">
        <v>5634</v>
      </c>
      <c r="LP70" s="188">
        <v>-852</v>
      </c>
      <c r="LQ70" s="188">
        <v>-202</v>
      </c>
      <c r="LR70" s="188">
        <v>2688</v>
      </c>
      <c r="LT70" s="188">
        <v>6082</v>
      </c>
      <c r="LU70" s="188">
        <v>0</v>
      </c>
      <c r="LV70" s="188">
        <v>2123</v>
      </c>
      <c r="LW70" s="188">
        <v>6416</v>
      </c>
      <c r="LX70" s="188">
        <v>9027</v>
      </c>
      <c r="LY70" s="188">
        <v>5922</v>
      </c>
      <c r="LZ70" s="188">
        <v>5597</v>
      </c>
      <c r="MA70" s="188">
        <v>151</v>
      </c>
      <c r="MB70" s="188">
        <v>-150</v>
      </c>
      <c r="MC70" s="188">
        <v>1058</v>
      </c>
    </row>
    <row r="71" spans="2:341">
      <c r="B71" s="208">
        <f t="shared" si="20"/>
        <v>6298.7</v>
      </c>
      <c r="C71" s="208">
        <f t="shared" si="21"/>
        <v>0</v>
      </c>
      <c r="D71" s="208">
        <f t="shared" si="22"/>
        <v>6451.166666666667</v>
      </c>
      <c r="E71" s="208">
        <f t="shared" si="23"/>
        <v>4657</v>
      </c>
      <c r="F71" s="208">
        <f t="shared" si="24"/>
        <v>6279.7333333333336</v>
      </c>
      <c r="G71" s="208">
        <f t="shared" si="25"/>
        <v>6217.6</v>
      </c>
      <c r="H71" s="208">
        <f t="shared" si="26"/>
        <v>5544.3</v>
      </c>
      <c r="I71" s="208">
        <f t="shared" si="27"/>
        <v>54.733333333333334</v>
      </c>
      <c r="J71" s="208">
        <f t="shared" si="28"/>
        <v>-135.36666666666667</v>
      </c>
      <c r="K71" s="208">
        <f t="shared" si="29"/>
        <v>1592.8</v>
      </c>
      <c r="M71" s="188">
        <v>5993</v>
      </c>
      <c r="N71" s="188">
        <v>0</v>
      </c>
      <c r="O71" s="188">
        <v>8950</v>
      </c>
      <c r="P71" s="188">
        <v>4070</v>
      </c>
      <c r="Q71" s="188">
        <v>4460</v>
      </c>
      <c r="R71" s="188">
        <v>3444</v>
      </c>
      <c r="S71" s="188">
        <v>3631</v>
      </c>
      <c r="T71" s="188">
        <v>975</v>
      </c>
      <c r="U71" s="188">
        <v>-284</v>
      </c>
      <c r="V71" s="188">
        <v>3206</v>
      </c>
      <c r="X71" s="188">
        <v>4069</v>
      </c>
      <c r="Y71" s="188">
        <v>0</v>
      </c>
      <c r="Z71" s="188">
        <v>6698</v>
      </c>
      <c r="AA71" s="188">
        <v>5910</v>
      </c>
      <c r="AB71" s="188">
        <v>5688</v>
      </c>
      <c r="AC71" s="188">
        <v>7988</v>
      </c>
      <c r="AD71" s="188">
        <v>5497</v>
      </c>
      <c r="AE71" s="188">
        <v>-748</v>
      </c>
      <c r="AF71" s="188">
        <v>-100</v>
      </c>
      <c r="AG71" s="188">
        <v>2857</v>
      </c>
      <c r="AI71" s="188">
        <v>6582</v>
      </c>
      <c r="AJ71" s="188">
        <v>0</v>
      </c>
      <c r="AK71" s="188">
        <v>1733</v>
      </c>
      <c r="AL71" s="188">
        <v>3142</v>
      </c>
      <c r="AM71" s="188">
        <v>8218</v>
      </c>
      <c r="AN71" s="188">
        <v>11265</v>
      </c>
      <c r="AO71" s="188">
        <v>5809</v>
      </c>
      <c r="AP71" s="188">
        <v>131</v>
      </c>
      <c r="AQ71" s="188">
        <v>-201</v>
      </c>
      <c r="AR71" s="188">
        <v>896</v>
      </c>
      <c r="AT71" s="188">
        <v>4066</v>
      </c>
      <c r="AU71" s="188">
        <v>0</v>
      </c>
      <c r="AV71" s="188">
        <v>8699</v>
      </c>
      <c r="AW71" s="188">
        <v>7488</v>
      </c>
      <c r="AX71" s="188">
        <v>4721</v>
      </c>
      <c r="AY71" s="188">
        <v>4739</v>
      </c>
      <c r="AZ71" s="188">
        <v>5546</v>
      </c>
      <c r="BA71" s="188">
        <v>-1823</v>
      </c>
      <c r="BB71" s="188">
        <v>-100</v>
      </c>
      <c r="BC71" s="188">
        <v>2508</v>
      </c>
      <c r="BE71" s="188">
        <v>7104</v>
      </c>
      <c r="BF71" s="188">
        <v>0</v>
      </c>
      <c r="BG71" s="188">
        <v>8920</v>
      </c>
      <c r="BH71" s="188">
        <v>5317</v>
      </c>
      <c r="BI71" s="188">
        <v>7300</v>
      </c>
      <c r="BJ71" s="188">
        <v>2257</v>
      </c>
      <c r="BK71" s="188">
        <v>3940</v>
      </c>
      <c r="BL71" s="188">
        <v>1366</v>
      </c>
      <c r="BM71" s="188">
        <v>-175</v>
      </c>
      <c r="BN71" s="188">
        <v>1610</v>
      </c>
      <c r="BP71" s="188">
        <v>6066</v>
      </c>
      <c r="BQ71" s="188">
        <v>0</v>
      </c>
      <c r="BR71" s="188">
        <v>7376</v>
      </c>
      <c r="BS71" s="188">
        <v>7485</v>
      </c>
      <c r="BT71" s="188">
        <v>6081</v>
      </c>
      <c r="BU71" s="188">
        <v>2538</v>
      </c>
      <c r="BV71" s="188">
        <v>7299</v>
      </c>
      <c r="BW71" s="188">
        <v>505</v>
      </c>
      <c r="BX71" s="188">
        <v>0</v>
      </c>
      <c r="BY71" s="188">
        <v>0</v>
      </c>
      <c r="CA71" s="188">
        <v>7106</v>
      </c>
      <c r="CB71" s="188">
        <v>0</v>
      </c>
      <c r="CC71" s="188">
        <v>9157</v>
      </c>
      <c r="CD71" s="188">
        <v>4359</v>
      </c>
      <c r="CE71" s="188">
        <v>5842</v>
      </c>
      <c r="CF71" s="188">
        <v>3418</v>
      </c>
      <c r="CG71" s="188">
        <v>4032</v>
      </c>
      <c r="CH71" s="188">
        <v>1378</v>
      </c>
      <c r="CI71" s="188">
        <v>-201</v>
      </c>
      <c r="CJ71" s="188">
        <v>2277</v>
      </c>
      <c r="CL71" s="188">
        <v>7106</v>
      </c>
      <c r="CM71" s="188">
        <v>0</v>
      </c>
      <c r="CN71" s="188">
        <v>9157</v>
      </c>
      <c r="CO71" s="188">
        <v>4359</v>
      </c>
      <c r="CP71" s="188">
        <v>5842</v>
      </c>
      <c r="CQ71" s="188">
        <v>3418</v>
      </c>
      <c r="CR71" s="188">
        <v>4032</v>
      </c>
      <c r="CS71" s="188">
        <v>1378</v>
      </c>
      <c r="CT71" s="188">
        <v>-201</v>
      </c>
      <c r="CU71" s="188">
        <v>2277</v>
      </c>
      <c r="CV71" s="190"/>
      <c r="CW71" s="188">
        <v>6027</v>
      </c>
      <c r="CX71" s="188">
        <v>0</v>
      </c>
      <c r="CY71" s="188">
        <v>7001</v>
      </c>
      <c r="CZ71" s="188">
        <v>5857</v>
      </c>
      <c r="DA71" s="188">
        <v>4243</v>
      </c>
      <c r="DB71" s="188">
        <v>6814</v>
      </c>
      <c r="DC71" s="188">
        <v>7085</v>
      </c>
      <c r="DD71" s="188">
        <v>-208</v>
      </c>
      <c r="DE71" s="188">
        <v>0</v>
      </c>
      <c r="DF71" s="188">
        <v>0</v>
      </c>
      <c r="DH71" s="188">
        <v>7034</v>
      </c>
      <c r="DI71" s="188">
        <v>0</v>
      </c>
      <c r="DJ71" s="188">
        <v>9058</v>
      </c>
      <c r="DK71" s="188">
        <v>3937</v>
      </c>
      <c r="DL71" s="188">
        <v>7653</v>
      </c>
      <c r="DM71" s="188">
        <v>3729</v>
      </c>
      <c r="DN71" s="188">
        <v>4063</v>
      </c>
      <c r="DO71" s="188">
        <v>1594</v>
      </c>
      <c r="DP71" s="188">
        <v>-232</v>
      </c>
      <c r="DQ71" s="188">
        <v>1981</v>
      </c>
      <c r="DS71" s="188">
        <v>6990</v>
      </c>
      <c r="DT71" s="188">
        <v>0</v>
      </c>
      <c r="DU71" s="188">
        <v>7343</v>
      </c>
      <c r="DV71" s="188">
        <v>3669</v>
      </c>
      <c r="DW71" s="188">
        <v>6463</v>
      </c>
      <c r="DX71" s="188">
        <v>2351</v>
      </c>
      <c r="DY71" s="188">
        <v>9532</v>
      </c>
      <c r="DZ71" s="188">
        <v>-1076</v>
      </c>
      <c r="EA71" s="188">
        <v>-263</v>
      </c>
      <c r="EB71" s="188">
        <v>0</v>
      </c>
      <c r="ED71" s="188">
        <v>5917</v>
      </c>
      <c r="EE71" s="188">
        <v>0</v>
      </c>
      <c r="EF71" s="188">
        <v>7119</v>
      </c>
      <c r="EG71" s="188">
        <v>5012</v>
      </c>
      <c r="EH71" s="188">
        <v>6381</v>
      </c>
      <c r="EI71" s="188">
        <v>4898</v>
      </c>
      <c r="EJ71" s="188">
        <v>3882</v>
      </c>
      <c r="EK71" s="188">
        <v>395</v>
      </c>
      <c r="EL71" s="188">
        <v>-175</v>
      </c>
      <c r="EM71" s="188">
        <v>2348</v>
      </c>
      <c r="EO71" s="188">
        <v>7110</v>
      </c>
      <c r="EP71" s="188">
        <v>0</v>
      </c>
      <c r="EQ71" s="188">
        <v>1657</v>
      </c>
      <c r="ER71" s="188">
        <v>4797</v>
      </c>
      <c r="ES71" s="188">
        <v>9222</v>
      </c>
      <c r="ET71" s="188">
        <v>8866</v>
      </c>
      <c r="EU71" s="188">
        <v>5123</v>
      </c>
      <c r="EV71" s="188">
        <v>-1221</v>
      </c>
      <c r="EW71" s="188">
        <v>-151</v>
      </c>
      <c r="EX71" s="188">
        <v>1613</v>
      </c>
      <c r="EZ71" s="188">
        <v>7053</v>
      </c>
      <c r="FA71" s="188">
        <v>0</v>
      </c>
      <c r="FB71" s="188">
        <v>4423</v>
      </c>
      <c r="FC71" s="188">
        <v>3443</v>
      </c>
      <c r="FD71" s="188">
        <v>5323</v>
      </c>
      <c r="FE71" s="188">
        <v>8839</v>
      </c>
      <c r="FF71" s="188">
        <v>8932</v>
      </c>
      <c r="FG71" s="188">
        <v>-1164</v>
      </c>
      <c r="FH71" s="188">
        <v>0</v>
      </c>
      <c r="FI71" s="188">
        <v>0</v>
      </c>
      <c r="FK71" s="188">
        <v>7062</v>
      </c>
      <c r="FL71" s="188">
        <v>0</v>
      </c>
      <c r="FM71" s="188">
        <v>8705</v>
      </c>
      <c r="FN71" s="188">
        <v>3190</v>
      </c>
      <c r="FO71" s="188">
        <v>5925</v>
      </c>
      <c r="FP71" s="188">
        <v>6943</v>
      </c>
      <c r="FQ71" s="188">
        <v>3993</v>
      </c>
      <c r="FR71" s="188">
        <v>-851</v>
      </c>
      <c r="FS71" s="188">
        <v>-201</v>
      </c>
      <c r="FT71" s="188">
        <v>2230</v>
      </c>
      <c r="FV71" s="188">
        <v>6076</v>
      </c>
      <c r="FW71" s="188">
        <v>0</v>
      </c>
      <c r="FX71" s="188">
        <v>4757</v>
      </c>
      <c r="FY71" s="188">
        <v>6425</v>
      </c>
      <c r="FZ71" s="188">
        <v>3779</v>
      </c>
      <c r="GA71" s="188">
        <v>8554</v>
      </c>
      <c r="GB71" s="188">
        <v>8430</v>
      </c>
      <c r="GC71" s="188">
        <v>-508</v>
      </c>
      <c r="GD71" s="188">
        <v>0</v>
      </c>
      <c r="GE71" s="188">
        <v>0</v>
      </c>
      <c r="GG71" s="188">
        <v>7100</v>
      </c>
      <c r="GH71" s="188">
        <v>0</v>
      </c>
      <c r="GI71" s="188">
        <v>5955</v>
      </c>
      <c r="GJ71" s="188">
        <v>2266</v>
      </c>
      <c r="GK71" s="188">
        <v>4961</v>
      </c>
      <c r="GL71" s="188">
        <v>9586</v>
      </c>
      <c r="GM71" s="188">
        <v>4058</v>
      </c>
      <c r="GN71" s="188">
        <v>1155</v>
      </c>
      <c r="GO71" s="188">
        <v>-201</v>
      </c>
      <c r="GP71" s="188">
        <v>1476</v>
      </c>
      <c r="GR71" s="188">
        <v>5915</v>
      </c>
      <c r="GS71" s="188">
        <v>0</v>
      </c>
      <c r="GT71" s="188">
        <v>7481</v>
      </c>
      <c r="GU71" s="188">
        <v>2667</v>
      </c>
      <c r="GV71" s="188">
        <v>5840</v>
      </c>
      <c r="GW71" s="188">
        <v>8181</v>
      </c>
      <c r="GX71" s="188">
        <v>3801</v>
      </c>
      <c r="GY71" s="188">
        <v>865</v>
      </c>
      <c r="GZ71" s="188">
        <v>-80</v>
      </c>
      <c r="HA71" s="188">
        <v>1038</v>
      </c>
      <c r="HC71" s="188">
        <v>6025</v>
      </c>
      <c r="HD71" s="188">
        <v>0</v>
      </c>
      <c r="HE71" s="188">
        <v>5183</v>
      </c>
      <c r="HF71" s="188">
        <v>4452</v>
      </c>
      <c r="HG71" s="188">
        <v>9060</v>
      </c>
      <c r="HH71" s="188">
        <v>5466</v>
      </c>
      <c r="HI71" s="188">
        <v>3892</v>
      </c>
      <c r="HJ71" s="188">
        <v>-533</v>
      </c>
      <c r="HK71" s="188">
        <v>-201</v>
      </c>
      <c r="HL71" s="188">
        <v>3714</v>
      </c>
      <c r="HN71" s="188">
        <v>6064</v>
      </c>
      <c r="HO71" s="188">
        <v>0</v>
      </c>
      <c r="HP71" s="188">
        <v>4300</v>
      </c>
      <c r="HQ71" s="188">
        <v>3260</v>
      </c>
      <c r="HR71" s="188">
        <v>4365</v>
      </c>
      <c r="HS71" s="188">
        <v>13023</v>
      </c>
      <c r="HT71" s="188">
        <v>6720</v>
      </c>
      <c r="HU71" s="188">
        <v>-1340</v>
      </c>
      <c r="HV71" s="188">
        <v>0</v>
      </c>
      <c r="HW71" s="188">
        <v>0</v>
      </c>
      <c r="HY71" s="188">
        <v>6030</v>
      </c>
      <c r="HZ71" s="188">
        <v>0</v>
      </c>
      <c r="IA71" s="188">
        <v>5875</v>
      </c>
      <c r="IB71" s="188">
        <v>3061</v>
      </c>
      <c r="IC71" s="188">
        <v>8513</v>
      </c>
      <c r="ID71" s="188">
        <v>2752</v>
      </c>
      <c r="IE71" s="188">
        <v>4048</v>
      </c>
      <c r="IF71" s="188">
        <v>4318</v>
      </c>
      <c r="IG71" s="188">
        <v>-100</v>
      </c>
      <c r="IH71" s="188">
        <v>2267</v>
      </c>
      <c r="IJ71" s="188">
        <v>6097</v>
      </c>
      <c r="IK71" s="188">
        <v>0</v>
      </c>
      <c r="IL71" s="188">
        <v>8861</v>
      </c>
      <c r="IM71" s="188">
        <v>3358</v>
      </c>
      <c r="IN71" s="188">
        <v>5681</v>
      </c>
      <c r="IO71" s="188">
        <v>7328</v>
      </c>
      <c r="IP71" s="188">
        <v>4096</v>
      </c>
      <c r="IQ71" s="188">
        <v>1692</v>
      </c>
      <c r="IR71" s="188">
        <v>-100</v>
      </c>
      <c r="IS71" s="188">
        <v>1743</v>
      </c>
      <c r="IU71" s="188">
        <v>6080</v>
      </c>
      <c r="IV71" s="188">
        <v>0</v>
      </c>
      <c r="IW71" s="188">
        <v>5141</v>
      </c>
      <c r="IX71" s="188">
        <v>5306</v>
      </c>
      <c r="IY71" s="188">
        <v>8641</v>
      </c>
      <c r="IZ71" s="188">
        <v>5736</v>
      </c>
      <c r="JA71" s="188">
        <v>5836</v>
      </c>
      <c r="JB71" s="188">
        <v>-660</v>
      </c>
      <c r="JC71" s="188">
        <v>-151</v>
      </c>
      <c r="JD71" s="188">
        <v>865</v>
      </c>
      <c r="JF71" s="188">
        <v>6812</v>
      </c>
      <c r="JG71" s="188">
        <v>0</v>
      </c>
      <c r="JH71" s="188">
        <v>8136</v>
      </c>
      <c r="JI71" s="188">
        <v>8769</v>
      </c>
      <c r="JJ71" s="188">
        <v>4194</v>
      </c>
      <c r="JK71" s="188">
        <v>1241</v>
      </c>
      <c r="JL71" s="188">
        <v>3847</v>
      </c>
      <c r="JM71" s="188">
        <v>-283</v>
      </c>
      <c r="JN71" s="188">
        <v>-239</v>
      </c>
      <c r="JO71" s="188">
        <v>4527</v>
      </c>
      <c r="JQ71" s="188">
        <v>7107</v>
      </c>
      <c r="JR71" s="188">
        <v>0</v>
      </c>
      <c r="JS71" s="188">
        <v>8492</v>
      </c>
      <c r="JT71" s="188">
        <v>2871</v>
      </c>
      <c r="JU71" s="188">
        <v>4723</v>
      </c>
      <c r="JV71" s="188">
        <v>8182</v>
      </c>
      <c r="JW71" s="188">
        <v>4160</v>
      </c>
      <c r="JX71" s="188">
        <v>199</v>
      </c>
      <c r="JY71" s="188">
        <v>-150</v>
      </c>
      <c r="JZ71" s="188">
        <v>2620</v>
      </c>
      <c r="KB71" s="188">
        <v>6081</v>
      </c>
      <c r="KC71" s="188">
        <v>0</v>
      </c>
      <c r="KD71" s="188">
        <v>3667</v>
      </c>
      <c r="KE71" s="188">
        <v>3032</v>
      </c>
      <c r="KF71" s="188">
        <v>6752</v>
      </c>
      <c r="KG71" s="188">
        <v>10592</v>
      </c>
      <c r="KH71" s="188">
        <v>5886</v>
      </c>
      <c r="KI71" s="188">
        <v>-836</v>
      </c>
      <c r="KJ71" s="188">
        <v>-202</v>
      </c>
      <c r="KK71" s="188">
        <v>1728</v>
      </c>
      <c r="KM71" s="188">
        <v>6074</v>
      </c>
      <c r="KN71" s="188">
        <v>0</v>
      </c>
      <c r="KO71" s="188">
        <v>3616</v>
      </c>
      <c r="KP71" s="188">
        <v>7904</v>
      </c>
      <c r="KQ71" s="188">
        <v>7107</v>
      </c>
      <c r="KR71" s="188">
        <v>5435</v>
      </c>
      <c r="KS71" s="188">
        <v>7631</v>
      </c>
      <c r="KT71" s="188">
        <v>-490</v>
      </c>
      <c r="KU71" s="188">
        <v>0</v>
      </c>
      <c r="KV71" s="188">
        <v>0</v>
      </c>
      <c r="KX71" s="188">
        <v>7073</v>
      </c>
      <c r="KY71" s="188">
        <v>0</v>
      </c>
      <c r="KZ71" s="188">
        <v>7799</v>
      </c>
      <c r="LA71" s="188">
        <v>4075</v>
      </c>
      <c r="LB71" s="188">
        <v>6842</v>
      </c>
      <c r="LC71" s="188">
        <v>3393</v>
      </c>
      <c r="LD71" s="188">
        <v>10297</v>
      </c>
      <c r="LE71" s="188">
        <v>-1814</v>
      </c>
      <c r="LF71" s="188">
        <v>0</v>
      </c>
      <c r="LG71" s="188">
        <v>0</v>
      </c>
      <c r="LI71" s="188">
        <v>5056</v>
      </c>
      <c r="LJ71" s="188">
        <v>0</v>
      </c>
      <c r="LK71" s="188">
        <v>6105</v>
      </c>
      <c r="LL71" s="188">
        <v>3830</v>
      </c>
      <c r="LM71" s="188">
        <v>5404</v>
      </c>
      <c r="LN71" s="188">
        <v>9610</v>
      </c>
      <c r="LO71" s="188">
        <v>5634</v>
      </c>
      <c r="LP71" s="188">
        <v>-765</v>
      </c>
      <c r="LQ71" s="188">
        <v>-202</v>
      </c>
      <c r="LR71" s="188">
        <v>2866</v>
      </c>
      <c r="LT71" s="188">
        <v>6086</v>
      </c>
      <c r="LU71" s="188">
        <v>0</v>
      </c>
      <c r="LV71" s="188">
        <v>2171</v>
      </c>
      <c r="LW71" s="188">
        <v>6399</v>
      </c>
      <c r="LX71" s="188">
        <v>9168</v>
      </c>
      <c r="LY71" s="188">
        <v>5942</v>
      </c>
      <c r="LZ71" s="188">
        <v>5597</v>
      </c>
      <c r="MA71" s="188">
        <v>11</v>
      </c>
      <c r="MB71" s="188">
        <v>-151</v>
      </c>
      <c r="MC71" s="188">
        <v>1137</v>
      </c>
    </row>
    <row r="72" spans="2:341">
      <c r="B72" s="208">
        <f t="shared" si="20"/>
        <v>6297.3</v>
      </c>
      <c r="C72" s="208">
        <f t="shared" si="21"/>
        <v>0</v>
      </c>
      <c r="D72" s="208">
        <f t="shared" si="22"/>
        <v>6429.1</v>
      </c>
      <c r="E72" s="208">
        <f t="shared" si="23"/>
        <v>4653.0333333333338</v>
      </c>
      <c r="F72" s="208">
        <f t="shared" si="24"/>
        <v>6169.9</v>
      </c>
      <c r="G72" s="208">
        <f t="shared" si="25"/>
        <v>6229.3666666666668</v>
      </c>
      <c r="H72" s="208">
        <f t="shared" si="26"/>
        <v>5576.4333333333334</v>
      </c>
      <c r="I72" s="208">
        <f t="shared" si="27"/>
        <v>-59.06666666666667</v>
      </c>
      <c r="J72" s="208">
        <f t="shared" si="28"/>
        <v>-135.06666666666666</v>
      </c>
      <c r="K72" s="208">
        <f t="shared" si="29"/>
        <v>1703.8666666666666</v>
      </c>
      <c r="M72" s="188">
        <v>5982</v>
      </c>
      <c r="N72" s="188">
        <v>0</v>
      </c>
      <c r="O72" s="188">
        <v>8916</v>
      </c>
      <c r="P72" s="188">
        <v>3965</v>
      </c>
      <c r="Q72" s="188">
        <v>4257</v>
      </c>
      <c r="R72" s="188">
        <v>3653</v>
      </c>
      <c r="S72" s="188">
        <v>3631</v>
      </c>
      <c r="T72" s="188">
        <v>905</v>
      </c>
      <c r="U72" s="188">
        <v>-284</v>
      </c>
      <c r="V72" s="188">
        <v>3326</v>
      </c>
      <c r="X72" s="188">
        <v>4067</v>
      </c>
      <c r="Y72" s="188">
        <v>0</v>
      </c>
      <c r="Z72" s="188">
        <v>6524</v>
      </c>
      <c r="AA72" s="188">
        <v>5850</v>
      </c>
      <c r="AB72" s="188">
        <v>5371</v>
      </c>
      <c r="AC72" s="188">
        <v>8090</v>
      </c>
      <c r="AD72" s="188">
        <v>5497</v>
      </c>
      <c r="AE72" s="188">
        <v>-1029</v>
      </c>
      <c r="AF72" s="188">
        <v>-100</v>
      </c>
      <c r="AG72" s="188">
        <v>3094</v>
      </c>
      <c r="AI72" s="188">
        <v>6585</v>
      </c>
      <c r="AJ72" s="188">
        <v>0</v>
      </c>
      <c r="AK72" s="188">
        <v>1680</v>
      </c>
      <c r="AL72" s="188">
        <v>3088</v>
      </c>
      <c r="AM72" s="188">
        <v>8134</v>
      </c>
      <c r="AN72" s="188">
        <v>11308</v>
      </c>
      <c r="AO72" s="188">
        <v>5809</v>
      </c>
      <c r="AP72" s="188">
        <v>227</v>
      </c>
      <c r="AQ72" s="188">
        <v>-201</v>
      </c>
      <c r="AR72" s="188">
        <v>920</v>
      </c>
      <c r="AT72" s="188">
        <v>4063</v>
      </c>
      <c r="AU72" s="188">
        <v>0</v>
      </c>
      <c r="AV72" s="188">
        <v>8679</v>
      </c>
      <c r="AW72" s="188">
        <v>7411</v>
      </c>
      <c r="AX72" s="188">
        <v>4659</v>
      </c>
      <c r="AY72" s="188">
        <v>4645</v>
      </c>
      <c r="AZ72" s="188">
        <v>5546</v>
      </c>
      <c r="BA72" s="188">
        <v>-1902</v>
      </c>
      <c r="BB72" s="188">
        <v>-100</v>
      </c>
      <c r="BC72" s="188">
        <v>2736</v>
      </c>
      <c r="BE72" s="188">
        <v>7097</v>
      </c>
      <c r="BF72" s="188">
        <v>0</v>
      </c>
      <c r="BG72" s="188">
        <v>8947</v>
      </c>
      <c r="BH72" s="188">
        <v>5366</v>
      </c>
      <c r="BI72" s="188">
        <v>7300</v>
      </c>
      <c r="BJ72" s="188">
        <v>2102</v>
      </c>
      <c r="BK72" s="188">
        <v>3940</v>
      </c>
      <c r="BL72" s="188">
        <v>1029</v>
      </c>
      <c r="BM72" s="188">
        <v>-175</v>
      </c>
      <c r="BN72" s="188">
        <v>1746</v>
      </c>
      <c r="BP72" s="188">
        <v>6069</v>
      </c>
      <c r="BQ72" s="188">
        <v>0</v>
      </c>
      <c r="BR72" s="188">
        <v>7389</v>
      </c>
      <c r="BS72" s="188">
        <v>7415</v>
      </c>
      <c r="BT72" s="188">
        <v>5941</v>
      </c>
      <c r="BU72" s="188">
        <v>2490</v>
      </c>
      <c r="BV72" s="188">
        <v>7391</v>
      </c>
      <c r="BW72" s="188">
        <v>465</v>
      </c>
      <c r="BX72" s="188">
        <v>0</v>
      </c>
      <c r="BY72" s="188">
        <v>0</v>
      </c>
      <c r="CA72" s="188">
        <v>7102</v>
      </c>
      <c r="CB72" s="188">
        <v>0</v>
      </c>
      <c r="CC72" s="188">
        <v>9098</v>
      </c>
      <c r="CD72" s="188">
        <v>4361</v>
      </c>
      <c r="CE72" s="188">
        <v>5650</v>
      </c>
      <c r="CF72" s="188">
        <v>3369</v>
      </c>
      <c r="CG72" s="188">
        <v>4032</v>
      </c>
      <c r="CH72" s="188">
        <v>1158</v>
      </c>
      <c r="CI72" s="188">
        <v>-201</v>
      </c>
      <c r="CJ72" s="188">
        <v>2497</v>
      </c>
      <c r="CL72" s="188">
        <v>7102</v>
      </c>
      <c r="CM72" s="188">
        <v>0</v>
      </c>
      <c r="CN72" s="188">
        <v>9098</v>
      </c>
      <c r="CO72" s="188">
        <v>4361</v>
      </c>
      <c r="CP72" s="188">
        <v>5650</v>
      </c>
      <c r="CQ72" s="188">
        <v>3369</v>
      </c>
      <c r="CR72" s="188">
        <v>4032</v>
      </c>
      <c r="CS72" s="188">
        <v>1158</v>
      </c>
      <c r="CT72" s="188">
        <v>-201</v>
      </c>
      <c r="CU72" s="188">
        <v>2497</v>
      </c>
      <c r="CV72" s="190"/>
      <c r="CW72" s="188">
        <v>6031</v>
      </c>
      <c r="CX72" s="188">
        <v>0</v>
      </c>
      <c r="CY72" s="188">
        <v>6996</v>
      </c>
      <c r="CZ72" s="188">
        <v>5833</v>
      </c>
      <c r="DA72" s="188">
        <v>4212</v>
      </c>
      <c r="DB72" s="188">
        <v>6694</v>
      </c>
      <c r="DC72" s="188">
        <v>7222</v>
      </c>
      <c r="DD72" s="188">
        <v>-312</v>
      </c>
      <c r="DE72" s="188">
        <v>0</v>
      </c>
      <c r="DF72" s="188">
        <v>0</v>
      </c>
      <c r="DH72" s="188">
        <v>7040</v>
      </c>
      <c r="DI72" s="188">
        <v>0</v>
      </c>
      <c r="DJ72" s="188">
        <v>9087</v>
      </c>
      <c r="DK72" s="188">
        <v>4001</v>
      </c>
      <c r="DL72" s="188">
        <v>7730</v>
      </c>
      <c r="DM72" s="188">
        <v>3687</v>
      </c>
      <c r="DN72" s="188">
        <v>4063</v>
      </c>
      <c r="DO72" s="188">
        <v>1389</v>
      </c>
      <c r="DP72" s="188">
        <v>-232</v>
      </c>
      <c r="DQ72" s="188">
        <v>2109</v>
      </c>
      <c r="DS72" s="188">
        <v>6994</v>
      </c>
      <c r="DT72" s="188">
        <v>0</v>
      </c>
      <c r="DU72" s="188">
        <v>7331</v>
      </c>
      <c r="DV72" s="188">
        <v>3659</v>
      </c>
      <c r="DW72" s="188">
        <v>6579</v>
      </c>
      <c r="DX72" s="188">
        <v>2317</v>
      </c>
      <c r="DY72" s="188">
        <v>9639</v>
      </c>
      <c r="DZ72" s="188">
        <v>-1269</v>
      </c>
      <c r="EA72" s="188">
        <v>-263</v>
      </c>
      <c r="EB72" s="188">
        <v>0</v>
      </c>
      <c r="ED72" s="188">
        <v>5915</v>
      </c>
      <c r="EE72" s="188">
        <v>0</v>
      </c>
      <c r="EF72" s="188">
        <v>7112</v>
      </c>
      <c r="EG72" s="188">
        <v>5038</v>
      </c>
      <c r="EH72" s="188">
        <v>6245</v>
      </c>
      <c r="EI72" s="188">
        <v>4869</v>
      </c>
      <c r="EJ72" s="188">
        <v>3882</v>
      </c>
      <c r="EK72" s="188">
        <v>-14</v>
      </c>
      <c r="EL72" s="188">
        <v>-175</v>
      </c>
      <c r="EM72" s="188">
        <v>2518</v>
      </c>
      <c r="EO72" s="188">
        <v>7108</v>
      </c>
      <c r="EP72" s="188">
        <v>0</v>
      </c>
      <c r="EQ72" s="188">
        <v>1624</v>
      </c>
      <c r="ER72" s="188">
        <v>4765</v>
      </c>
      <c r="ES72" s="188">
        <v>8903</v>
      </c>
      <c r="ET72" s="188">
        <v>9056</v>
      </c>
      <c r="EU72" s="188">
        <v>5123</v>
      </c>
      <c r="EV72" s="188">
        <v>-1071</v>
      </c>
      <c r="EW72" s="188">
        <v>-151</v>
      </c>
      <c r="EX72" s="188">
        <v>1697</v>
      </c>
      <c r="EZ72" s="188">
        <v>7057</v>
      </c>
      <c r="FA72" s="188">
        <v>0</v>
      </c>
      <c r="FB72" s="188">
        <v>4398</v>
      </c>
      <c r="FC72" s="188">
        <v>3435</v>
      </c>
      <c r="FD72" s="188">
        <v>5137</v>
      </c>
      <c r="FE72" s="188">
        <v>8806</v>
      </c>
      <c r="FF72" s="188">
        <v>9084</v>
      </c>
      <c r="FG72" s="188">
        <v>-1071</v>
      </c>
      <c r="FH72" s="188">
        <v>0</v>
      </c>
      <c r="FI72" s="188">
        <v>0</v>
      </c>
      <c r="FK72" s="188">
        <v>7065</v>
      </c>
      <c r="FL72" s="188">
        <v>0</v>
      </c>
      <c r="FM72" s="188">
        <v>8697</v>
      </c>
      <c r="FN72" s="188">
        <v>3257</v>
      </c>
      <c r="FO72" s="188">
        <v>5989</v>
      </c>
      <c r="FP72" s="188">
        <v>6925</v>
      </c>
      <c r="FQ72" s="188">
        <v>3993</v>
      </c>
      <c r="FR72" s="188">
        <v>-1103</v>
      </c>
      <c r="FS72" s="188">
        <v>-201</v>
      </c>
      <c r="FT72" s="188">
        <v>2426</v>
      </c>
      <c r="FV72" s="188">
        <v>6072</v>
      </c>
      <c r="FW72" s="188">
        <v>0</v>
      </c>
      <c r="FX72" s="188">
        <v>4704</v>
      </c>
      <c r="FY72" s="188">
        <v>6381</v>
      </c>
      <c r="FZ72" s="188">
        <v>3611</v>
      </c>
      <c r="GA72" s="188">
        <v>8525</v>
      </c>
      <c r="GB72" s="188">
        <v>8650</v>
      </c>
      <c r="GC72" s="188">
        <v>-485</v>
      </c>
      <c r="GD72" s="188">
        <v>0</v>
      </c>
      <c r="GE72" s="188">
        <v>0</v>
      </c>
      <c r="GG72" s="188">
        <v>7099</v>
      </c>
      <c r="GH72" s="188">
        <v>0</v>
      </c>
      <c r="GI72" s="188">
        <v>6000</v>
      </c>
      <c r="GJ72" s="188">
        <v>2400</v>
      </c>
      <c r="GK72" s="188">
        <v>4835</v>
      </c>
      <c r="GL72" s="188">
        <v>9678</v>
      </c>
      <c r="GM72" s="188">
        <v>4058</v>
      </c>
      <c r="GN72" s="188">
        <v>898</v>
      </c>
      <c r="GO72" s="188">
        <v>-201</v>
      </c>
      <c r="GP72" s="188">
        <v>1641</v>
      </c>
      <c r="GR72" s="188">
        <v>5911</v>
      </c>
      <c r="GS72" s="188">
        <v>0</v>
      </c>
      <c r="GT72" s="188">
        <v>7457</v>
      </c>
      <c r="GU72" s="188">
        <v>2649</v>
      </c>
      <c r="GV72" s="188">
        <v>5747</v>
      </c>
      <c r="GW72" s="188">
        <v>8303</v>
      </c>
      <c r="GX72" s="188">
        <v>3801</v>
      </c>
      <c r="GY72" s="188">
        <v>603</v>
      </c>
      <c r="GZ72" s="188">
        <v>-80</v>
      </c>
      <c r="HA72" s="188">
        <v>1161</v>
      </c>
      <c r="HC72" s="188">
        <v>6023</v>
      </c>
      <c r="HD72" s="188">
        <v>0</v>
      </c>
      <c r="HE72" s="188">
        <v>5101</v>
      </c>
      <c r="HF72" s="188">
        <v>4317</v>
      </c>
      <c r="HG72" s="188">
        <v>8351</v>
      </c>
      <c r="HH72" s="188">
        <v>5561</v>
      </c>
      <c r="HI72" s="188">
        <v>3892</v>
      </c>
      <c r="HJ72" s="188">
        <v>-164</v>
      </c>
      <c r="HK72" s="188">
        <v>-201</v>
      </c>
      <c r="HL72" s="188">
        <v>3997</v>
      </c>
      <c r="HN72" s="188">
        <v>6060</v>
      </c>
      <c r="HO72" s="188">
        <v>0</v>
      </c>
      <c r="HP72" s="188">
        <v>4314</v>
      </c>
      <c r="HQ72" s="188">
        <v>3299</v>
      </c>
      <c r="HR72" s="188">
        <v>4362</v>
      </c>
      <c r="HS72" s="188">
        <v>12955</v>
      </c>
      <c r="HT72" s="188">
        <v>6789</v>
      </c>
      <c r="HU72" s="188">
        <v>-1350</v>
      </c>
      <c r="HV72" s="188">
        <v>0</v>
      </c>
      <c r="HW72" s="188">
        <v>0</v>
      </c>
      <c r="HY72" s="188">
        <v>6029</v>
      </c>
      <c r="HZ72" s="188">
        <v>0</v>
      </c>
      <c r="IA72" s="188">
        <v>5887</v>
      </c>
      <c r="IB72" s="188">
        <v>3205</v>
      </c>
      <c r="IC72" s="188">
        <v>8616</v>
      </c>
      <c r="ID72" s="188">
        <v>2773</v>
      </c>
      <c r="IE72" s="188">
        <v>4048</v>
      </c>
      <c r="IF72" s="188">
        <v>3706</v>
      </c>
      <c r="IG72" s="188">
        <v>-100</v>
      </c>
      <c r="IH72" s="188">
        <v>2503</v>
      </c>
      <c r="IJ72" s="188">
        <v>6091</v>
      </c>
      <c r="IK72" s="188">
        <v>0</v>
      </c>
      <c r="IL72" s="188">
        <v>8869</v>
      </c>
      <c r="IM72" s="188">
        <v>3373</v>
      </c>
      <c r="IN72" s="188">
        <v>5728</v>
      </c>
      <c r="IO72" s="188">
        <v>7318</v>
      </c>
      <c r="IP72" s="188">
        <v>4096</v>
      </c>
      <c r="IQ72" s="188">
        <v>1342</v>
      </c>
      <c r="IR72" s="188">
        <v>-100</v>
      </c>
      <c r="IS72" s="188">
        <v>1789</v>
      </c>
      <c r="IU72" s="188">
        <v>6080</v>
      </c>
      <c r="IV72" s="188">
        <v>0</v>
      </c>
      <c r="IW72" s="188">
        <v>5154</v>
      </c>
      <c r="IX72" s="188">
        <v>5291</v>
      </c>
      <c r="IY72" s="188">
        <v>8525</v>
      </c>
      <c r="IZ72" s="188">
        <v>5761</v>
      </c>
      <c r="JA72" s="188">
        <v>5836</v>
      </c>
      <c r="JB72" s="188">
        <v>-689</v>
      </c>
      <c r="JC72" s="188">
        <v>-151</v>
      </c>
      <c r="JD72" s="188">
        <v>949</v>
      </c>
      <c r="JF72" s="188">
        <v>6812</v>
      </c>
      <c r="JG72" s="188">
        <v>0</v>
      </c>
      <c r="JH72" s="188">
        <v>8130</v>
      </c>
      <c r="JI72" s="188">
        <v>8787</v>
      </c>
      <c r="JJ72" s="188">
        <v>4122</v>
      </c>
      <c r="JK72" s="188">
        <v>1224</v>
      </c>
      <c r="JL72" s="188">
        <v>3847</v>
      </c>
      <c r="JM72" s="188">
        <v>-371</v>
      </c>
      <c r="JN72" s="188">
        <v>-249</v>
      </c>
      <c r="JO72" s="188">
        <v>4603</v>
      </c>
      <c r="JQ72" s="188">
        <v>7105</v>
      </c>
      <c r="JR72" s="188">
        <v>0</v>
      </c>
      <c r="JS72" s="188">
        <v>8445</v>
      </c>
      <c r="JT72" s="188">
        <v>2936</v>
      </c>
      <c r="JU72" s="188">
        <v>4545</v>
      </c>
      <c r="JV72" s="188">
        <v>8281</v>
      </c>
      <c r="JW72" s="188">
        <v>4160</v>
      </c>
      <c r="JX72" s="188">
        <v>-27</v>
      </c>
      <c r="JY72" s="188">
        <v>-134</v>
      </c>
      <c r="JZ72" s="188">
        <v>2833</v>
      </c>
      <c r="KB72" s="188">
        <v>6081</v>
      </c>
      <c r="KC72" s="188">
        <v>0</v>
      </c>
      <c r="KD72" s="188">
        <v>3627</v>
      </c>
      <c r="KE72" s="188">
        <v>2963</v>
      </c>
      <c r="KF72" s="188">
        <v>6724</v>
      </c>
      <c r="KG72" s="188">
        <v>10667</v>
      </c>
      <c r="KH72" s="188">
        <v>5886</v>
      </c>
      <c r="KI72" s="188">
        <v>-1139</v>
      </c>
      <c r="KJ72" s="188">
        <v>-201</v>
      </c>
      <c r="KK72" s="188">
        <v>1861</v>
      </c>
      <c r="KM72" s="188">
        <v>6074</v>
      </c>
      <c r="KN72" s="188">
        <v>0</v>
      </c>
      <c r="KO72" s="188">
        <v>3607</v>
      </c>
      <c r="KP72" s="188">
        <v>7859</v>
      </c>
      <c r="KQ72" s="188">
        <v>6997</v>
      </c>
      <c r="KR72" s="188">
        <v>5403</v>
      </c>
      <c r="KS72" s="188">
        <v>7655</v>
      </c>
      <c r="KT72" s="188">
        <v>-260</v>
      </c>
      <c r="KU72" s="188">
        <v>0</v>
      </c>
      <c r="KV72" s="188">
        <v>0</v>
      </c>
      <c r="KX72" s="188">
        <v>7070</v>
      </c>
      <c r="KY72" s="188">
        <v>0</v>
      </c>
      <c r="KZ72" s="188">
        <v>7762</v>
      </c>
      <c r="LA72" s="188">
        <v>4088</v>
      </c>
      <c r="LB72" s="188">
        <v>6884</v>
      </c>
      <c r="LC72" s="188">
        <v>3477</v>
      </c>
      <c r="LD72" s="188">
        <v>10460</v>
      </c>
      <c r="LE72" s="188">
        <v>-1790</v>
      </c>
      <c r="LF72" s="188">
        <v>0</v>
      </c>
      <c r="LG72" s="188">
        <v>0</v>
      </c>
      <c r="LI72" s="188">
        <v>5053</v>
      </c>
      <c r="LJ72" s="188">
        <v>0</v>
      </c>
      <c r="LK72" s="188">
        <v>6124</v>
      </c>
      <c r="LL72" s="188">
        <v>3893</v>
      </c>
      <c r="LM72" s="188">
        <v>5463</v>
      </c>
      <c r="LN72" s="188">
        <v>9571</v>
      </c>
      <c r="LO72" s="188">
        <v>5634</v>
      </c>
      <c r="LP72" s="188">
        <v>-923</v>
      </c>
      <c r="LQ72" s="188">
        <v>-201</v>
      </c>
      <c r="LR72" s="188">
        <v>3064</v>
      </c>
      <c r="LT72" s="188">
        <v>6082</v>
      </c>
      <c r="LU72" s="188">
        <v>0</v>
      </c>
      <c r="LV72" s="188">
        <v>2116</v>
      </c>
      <c r="LW72" s="188">
        <v>6345</v>
      </c>
      <c r="LX72" s="188">
        <v>8830</v>
      </c>
      <c r="LY72" s="188">
        <v>6004</v>
      </c>
      <c r="LZ72" s="188">
        <v>5597</v>
      </c>
      <c r="MA72" s="188">
        <v>317</v>
      </c>
      <c r="MB72" s="188">
        <v>-150</v>
      </c>
      <c r="MC72" s="188">
        <v>1149</v>
      </c>
    </row>
    <row r="73" spans="2:341">
      <c r="B73" s="208">
        <f t="shared" si="20"/>
        <v>6297</v>
      </c>
      <c r="C73" s="208">
        <f t="shared" si="21"/>
        <v>0</v>
      </c>
      <c r="D73" s="208">
        <f t="shared" si="22"/>
        <v>6458.9</v>
      </c>
      <c r="E73" s="208">
        <f t="shared" si="23"/>
        <v>4730.2666666666664</v>
      </c>
      <c r="F73" s="208">
        <f t="shared" si="24"/>
        <v>6180.1333333333332</v>
      </c>
      <c r="G73" s="208">
        <f t="shared" si="25"/>
        <v>6259.7666666666664</v>
      </c>
      <c r="H73" s="208">
        <f t="shared" si="26"/>
        <v>5605.6333333333332</v>
      </c>
      <c r="I73" s="208">
        <f t="shared" si="27"/>
        <v>-308.60000000000002</v>
      </c>
      <c r="J73" s="208">
        <f t="shared" si="28"/>
        <v>-135.86666666666667</v>
      </c>
      <c r="K73" s="208">
        <f t="shared" si="29"/>
        <v>1807.7666666666667</v>
      </c>
      <c r="M73" s="188">
        <v>5987</v>
      </c>
      <c r="N73" s="188">
        <v>0</v>
      </c>
      <c r="O73" s="188">
        <v>8905</v>
      </c>
      <c r="P73" s="188">
        <v>3952</v>
      </c>
      <c r="Q73" s="188">
        <v>4328</v>
      </c>
      <c r="R73" s="188">
        <v>3818</v>
      </c>
      <c r="S73" s="188">
        <v>3612</v>
      </c>
      <c r="T73" s="188">
        <v>757</v>
      </c>
      <c r="U73" s="188">
        <v>-284</v>
      </c>
      <c r="V73" s="188">
        <v>3423</v>
      </c>
      <c r="X73" s="188">
        <v>4069</v>
      </c>
      <c r="Y73" s="188">
        <v>0</v>
      </c>
      <c r="Z73" s="188">
        <v>6449</v>
      </c>
      <c r="AA73" s="188">
        <v>6293</v>
      </c>
      <c r="AB73" s="188">
        <v>4932</v>
      </c>
      <c r="AC73" s="188">
        <v>8104</v>
      </c>
      <c r="AD73" s="188">
        <v>5509</v>
      </c>
      <c r="AE73" s="188">
        <v>-1041</v>
      </c>
      <c r="AF73" s="188">
        <v>-100</v>
      </c>
      <c r="AG73" s="188">
        <v>3357</v>
      </c>
      <c r="AI73" s="188">
        <v>6585</v>
      </c>
      <c r="AJ73" s="188">
        <v>0</v>
      </c>
      <c r="AK73" s="188">
        <v>1693</v>
      </c>
      <c r="AL73" s="188">
        <v>2780</v>
      </c>
      <c r="AM73" s="188">
        <v>8388</v>
      </c>
      <c r="AN73" s="188">
        <v>11378</v>
      </c>
      <c r="AO73" s="188">
        <v>5759</v>
      </c>
      <c r="AP73" s="188">
        <v>150</v>
      </c>
      <c r="AQ73" s="188">
        <v>-201</v>
      </c>
      <c r="AR73" s="188">
        <v>960</v>
      </c>
      <c r="AT73" s="188">
        <v>4062</v>
      </c>
      <c r="AU73" s="188">
        <v>0</v>
      </c>
      <c r="AV73" s="188">
        <v>8719</v>
      </c>
      <c r="AW73" s="188">
        <v>7242</v>
      </c>
      <c r="AX73" s="188">
        <v>4443</v>
      </c>
      <c r="AY73" s="188">
        <v>4592</v>
      </c>
      <c r="AZ73" s="188">
        <v>5549</v>
      </c>
      <c r="BA73" s="188">
        <v>-1844</v>
      </c>
      <c r="BB73" s="188">
        <v>-100</v>
      </c>
      <c r="BC73" s="188">
        <v>2976</v>
      </c>
      <c r="BE73" s="188">
        <v>7101</v>
      </c>
      <c r="BF73" s="188">
        <v>0</v>
      </c>
      <c r="BG73" s="188">
        <v>8945</v>
      </c>
      <c r="BH73" s="188">
        <v>5467</v>
      </c>
      <c r="BI73" s="188">
        <v>7559</v>
      </c>
      <c r="BJ73" s="188">
        <v>1980</v>
      </c>
      <c r="BK73" s="188">
        <v>3934</v>
      </c>
      <c r="BL73" s="188">
        <v>784</v>
      </c>
      <c r="BM73" s="188">
        <v>-176</v>
      </c>
      <c r="BN73" s="188">
        <v>1887</v>
      </c>
      <c r="BP73" s="188">
        <v>6071</v>
      </c>
      <c r="BQ73" s="188">
        <v>0</v>
      </c>
      <c r="BR73" s="188">
        <v>7401</v>
      </c>
      <c r="BS73" s="188">
        <v>7669</v>
      </c>
      <c r="BT73" s="188">
        <v>5862</v>
      </c>
      <c r="BU73" s="188">
        <v>2460</v>
      </c>
      <c r="BV73" s="188">
        <v>7515</v>
      </c>
      <c r="BW73" s="188">
        <v>367</v>
      </c>
      <c r="BX73" s="188">
        <v>0</v>
      </c>
      <c r="BY73" s="188">
        <v>0</v>
      </c>
      <c r="CA73" s="188">
        <v>7100</v>
      </c>
      <c r="CB73" s="188">
        <v>0</v>
      </c>
      <c r="CC73" s="188">
        <v>9025</v>
      </c>
      <c r="CD73" s="188">
        <v>4575</v>
      </c>
      <c r="CE73" s="188">
        <v>5936</v>
      </c>
      <c r="CF73" s="188">
        <v>3334</v>
      </c>
      <c r="CG73" s="188">
        <v>4014</v>
      </c>
      <c r="CH73" s="188">
        <v>701</v>
      </c>
      <c r="CI73" s="188">
        <v>-201</v>
      </c>
      <c r="CJ73" s="188">
        <v>2741</v>
      </c>
      <c r="CL73" s="188">
        <v>7100</v>
      </c>
      <c r="CM73" s="188">
        <v>0</v>
      </c>
      <c r="CN73" s="188">
        <v>9025</v>
      </c>
      <c r="CO73" s="188">
        <v>4575</v>
      </c>
      <c r="CP73" s="188">
        <v>5936</v>
      </c>
      <c r="CQ73" s="188">
        <v>3334</v>
      </c>
      <c r="CR73" s="188">
        <v>4014</v>
      </c>
      <c r="CS73" s="188">
        <v>701</v>
      </c>
      <c r="CT73" s="188">
        <v>-201</v>
      </c>
      <c r="CU73" s="188">
        <v>2741</v>
      </c>
      <c r="CV73" s="190"/>
      <c r="CW73" s="188">
        <v>6031</v>
      </c>
      <c r="CX73" s="188">
        <v>0</v>
      </c>
      <c r="CY73" s="188">
        <v>7101</v>
      </c>
      <c r="CZ73" s="188">
        <v>6086</v>
      </c>
      <c r="DA73" s="188">
        <v>3641</v>
      </c>
      <c r="DB73" s="188">
        <v>6671</v>
      </c>
      <c r="DC73" s="188">
        <v>7358</v>
      </c>
      <c r="DD73" s="188">
        <v>-131</v>
      </c>
      <c r="DE73" s="188">
        <v>0</v>
      </c>
      <c r="DF73" s="188">
        <v>0</v>
      </c>
      <c r="DH73" s="188">
        <v>7042</v>
      </c>
      <c r="DI73" s="188">
        <v>0</v>
      </c>
      <c r="DJ73" s="188">
        <v>9091</v>
      </c>
      <c r="DK73" s="188">
        <v>4185</v>
      </c>
      <c r="DL73" s="188">
        <v>7620</v>
      </c>
      <c r="DM73" s="188">
        <v>3684</v>
      </c>
      <c r="DN73" s="188">
        <v>4050</v>
      </c>
      <c r="DO73" s="188">
        <v>1129</v>
      </c>
      <c r="DP73" s="188">
        <v>-232</v>
      </c>
      <c r="DQ73" s="188">
        <v>2183</v>
      </c>
      <c r="DS73" s="188">
        <v>6993</v>
      </c>
      <c r="DT73" s="188">
        <v>0</v>
      </c>
      <c r="DU73" s="188">
        <v>7248</v>
      </c>
      <c r="DV73" s="188">
        <v>3781</v>
      </c>
      <c r="DW73" s="188">
        <v>6276</v>
      </c>
      <c r="DX73" s="188">
        <v>2317</v>
      </c>
      <c r="DY73" s="188">
        <v>9764</v>
      </c>
      <c r="DZ73" s="188">
        <v>-1051</v>
      </c>
      <c r="EA73" s="188">
        <v>-263</v>
      </c>
      <c r="EB73" s="188">
        <v>0</v>
      </c>
      <c r="ED73" s="188">
        <v>5914</v>
      </c>
      <c r="EE73" s="188">
        <v>0</v>
      </c>
      <c r="EF73" s="188">
        <v>7153</v>
      </c>
      <c r="EG73" s="188">
        <v>5066</v>
      </c>
      <c r="EH73" s="188">
        <v>6461</v>
      </c>
      <c r="EI73" s="188">
        <v>4776</v>
      </c>
      <c r="EJ73" s="188">
        <v>3868</v>
      </c>
      <c r="EK73" s="188">
        <v>-228</v>
      </c>
      <c r="EL73" s="188">
        <v>-176</v>
      </c>
      <c r="EM73" s="188">
        <v>2768</v>
      </c>
      <c r="EO73" s="188">
        <v>7109</v>
      </c>
      <c r="EP73" s="188">
        <v>0</v>
      </c>
      <c r="EQ73" s="188">
        <v>1611</v>
      </c>
      <c r="ER73" s="188">
        <v>4176</v>
      </c>
      <c r="ES73" s="188">
        <v>9272</v>
      </c>
      <c r="ET73" s="188">
        <v>9163</v>
      </c>
      <c r="EU73" s="188">
        <v>5103</v>
      </c>
      <c r="EV73" s="188">
        <v>-1189</v>
      </c>
      <c r="EW73" s="188">
        <v>-150</v>
      </c>
      <c r="EX73" s="188">
        <v>1767</v>
      </c>
      <c r="EZ73" s="188">
        <v>7050</v>
      </c>
      <c r="FA73" s="188">
        <v>0</v>
      </c>
      <c r="FB73" s="188">
        <v>4568</v>
      </c>
      <c r="FC73" s="188">
        <v>3576</v>
      </c>
      <c r="FD73" s="188">
        <v>5298</v>
      </c>
      <c r="FE73" s="188">
        <v>8785</v>
      </c>
      <c r="FF73" s="188">
        <v>9210</v>
      </c>
      <c r="FG73" s="188">
        <v>-1687</v>
      </c>
      <c r="FH73" s="188">
        <v>0</v>
      </c>
      <c r="FI73" s="188">
        <v>0</v>
      </c>
      <c r="FK73" s="188">
        <v>7062</v>
      </c>
      <c r="FL73" s="188">
        <v>0</v>
      </c>
      <c r="FM73" s="188">
        <v>8743</v>
      </c>
      <c r="FN73" s="188">
        <v>3199</v>
      </c>
      <c r="FO73" s="188">
        <v>6206</v>
      </c>
      <c r="FP73" s="188">
        <v>7038</v>
      </c>
      <c r="FQ73" s="188">
        <v>4006</v>
      </c>
      <c r="FR73" s="188">
        <v>-1703</v>
      </c>
      <c r="FS73" s="188">
        <v>-201</v>
      </c>
      <c r="FT73" s="188">
        <v>2605</v>
      </c>
      <c r="FV73" s="188">
        <v>6069</v>
      </c>
      <c r="FW73" s="188">
        <v>0</v>
      </c>
      <c r="FX73" s="188">
        <v>4744</v>
      </c>
      <c r="FY73" s="188">
        <v>6668</v>
      </c>
      <c r="FZ73" s="188">
        <v>3296</v>
      </c>
      <c r="GA73" s="188">
        <v>8601</v>
      </c>
      <c r="GB73" s="188">
        <v>8774</v>
      </c>
      <c r="GC73" s="188">
        <v>-928</v>
      </c>
      <c r="GD73" s="188">
        <v>0</v>
      </c>
      <c r="GE73" s="188">
        <v>0</v>
      </c>
      <c r="GG73" s="188">
        <v>7102</v>
      </c>
      <c r="GH73" s="188">
        <v>0</v>
      </c>
      <c r="GI73" s="188">
        <v>6132</v>
      </c>
      <c r="GJ73" s="188">
        <v>2514</v>
      </c>
      <c r="GK73" s="188">
        <v>4625</v>
      </c>
      <c r="GL73" s="188">
        <v>9861</v>
      </c>
      <c r="GM73" s="188">
        <v>4057</v>
      </c>
      <c r="GN73" s="188">
        <v>554</v>
      </c>
      <c r="GO73" s="188">
        <v>-201</v>
      </c>
      <c r="GP73" s="188">
        <v>1711</v>
      </c>
      <c r="GR73" s="188">
        <v>5912</v>
      </c>
      <c r="GS73" s="188">
        <v>0</v>
      </c>
      <c r="GT73" s="188">
        <v>7530</v>
      </c>
      <c r="GU73" s="188">
        <v>2744</v>
      </c>
      <c r="GV73" s="188">
        <v>6126</v>
      </c>
      <c r="GW73" s="188">
        <v>8377</v>
      </c>
      <c r="GX73" s="188">
        <v>3796</v>
      </c>
      <c r="GY73" s="188">
        <v>58</v>
      </c>
      <c r="GZ73" s="188">
        <v>-80</v>
      </c>
      <c r="HA73" s="188">
        <v>1235</v>
      </c>
      <c r="HC73" s="188">
        <v>6021</v>
      </c>
      <c r="HD73" s="188">
        <v>0</v>
      </c>
      <c r="HE73" s="188">
        <v>5211</v>
      </c>
      <c r="HF73" s="188">
        <v>4279</v>
      </c>
      <c r="HG73" s="188">
        <v>8315</v>
      </c>
      <c r="HH73" s="188">
        <v>5653</v>
      </c>
      <c r="HI73" s="188">
        <v>3869</v>
      </c>
      <c r="HJ73" s="188">
        <v>-767</v>
      </c>
      <c r="HK73" s="188">
        <v>-201</v>
      </c>
      <c r="HL73" s="188">
        <v>4262</v>
      </c>
      <c r="HN73" s="188">
        <v>6059</v>
      </c>
      <c r="HO73" s="188">
        <v>0</v>
      </c>
      <c r="HP73" s="188">
        <v>4367</v>
      </c>
      <c r="HQ73" s="188">
        <v>3510</v>
      </c>
      <c r="HR73" s="188">
        <v>4199</v>
      </c>
      <c r="HS73" s="188">
        <v>13035</v>
      </c>
      <c r="HT73" s="188">
        <v>6885</v>
      </c>
      <c r="HU73" s="188">
        <v>-1294</v>
      </c>
      <c r="HV73" s="188">
        <v>0</v>
      </c>
      <c r="HW73" s="188">
        <v>0</v>
      </c>
      <c r="HY73" s="188">
        <v>6030</v>
      </c>
      <c r="HZ73" s="188">
        <v>0</v>
      </c>
      <c r="IA73" s="188">
        <v>5875</v>
      </c>
      <c r="IB73" s="188">
        <v>3980</v>
      </c>
      <c r="IC73" s="188">
        <v>8274</v>
      </c>
      <c r="ID73" s="188">
        <v>2723</v>
      </c>
      <c r="IE73" s="188">
        <v>4069</v>
      </c>
      <c r="IF73" s="188">
        <v>3325</v>
      </c>
      <c r="IG73" s="188">
        <v>-100</v>
      </c>
      <c r="IH73" s="188">
        <v>2644</v>
      </c>
      <c r="IJ73" s="188">
        <v>6100</v>
      </c>
      <c r="IK73" s="188">
        <v>0</v>
      </c>
      <c r="IL73" s="188">
        <v>8885</v>
      </c>
      <c r="IM73" s="188">
        <v>3498</v>
      </c>
      <c r="IN73" s="188">
        <v>5896</v>
      </c>
      <c r="IO73" s="188">
        <v>7451</v>
      </c>
      <c r="IP73" s="188">
        <v>4101</v>
      </c>
      <c r="IQ73" s="188">
        <v>1127</v>
      </c>
      <c r="IR73" s="188">
        <v>-100</v>
      </c>
      <c r="IS73" s="188">
        <v>1825</v>
      </c>
      <c r="IU73" s="188">
        <v>6078</v>
      </c>
      <c r="IV73" s="188">
        <v>0</v>
      </c>
      <c r="IW73" s="188">
        <v>5174</v>
      </c>
      <c r="IX73" s="188">
        <v>5070</v>
      </c>
      <c r="IY73" s="188">
        <v>8442</v>
      </c>
      <c r="IZ73" s="188">
        <v>5966</v>
      </c>
      <c r="JA73" s="188">
        <v>5895</v>
      </c>
      <c r="JB73" s="188">
        <v>-786</v>
      </c>
      <c r="JC73" s="188">
        <v>-151</v>
      </c>
      <c r="JD73" s="188">
        <v>961</v>
      </c>
      <c r="JF73" s="188">
        <v>6804</v>
      </c>
      <c r="JG73" s="188">
        <v>0</v>
      </c>
      <c r="JH73" s="188">
        <v>8109</v>
      </c>
      <c r="JI73" s="188">
        <v>9159</v>
      </c>
      <c r="JJ73" s="188">
        <v>4245</v>
      </c>
      <c r="JK73" s="188">
        <v>1236</v>
      </c>
      <c r="JL73" s="188">
        <v>3831</v>
      </c>
      <c r="JM73" s="188">
        <v>-829</v>
      </c>
      <c r="JN73" s="188">
        <v>-255</v>
      </c>
      <c r="JO73" s="188">
        <v>4675</v>
      </c>
      <c r="JQ73" s="188">
        <v>7104</v>
      </c>
      <c r="JR73" s="188">
        <v>0</v>
      </c>
      <c r="JS73" s="188">
        <v>8651</v>
      </c>
      <c r="JT73" s="188">
        <v>2919</v>
      </c>
      <c r="JU73" s="188">
        <v>4435</v>
      </c>
      <c r="JV73" s="188">
        <v>8310</v>
      </c>
      <c r="JW73" s="188">
        <v>4156</v>
      </c>
      <c r="JX73" s="188">
        <v>-434</v>
      </c>
      <c r="JY73" s="188">
        <v>-150</v>
      </c>
      <c r="JZ73" s="188">
        <v>3009</v>
      </c>
      <c r="KB73" s="188">
        <v>6082</v>
      </c>
      <c r="KC73" s="188">
        <v>0</v>
      </c>
      <c r="KD73" s="188">
        <v>3686</v>
      </c>
      <c r="KE73" s="188">
        <v>2533</v>
      </c>
      <c r="KF73" s="188">
        <v>7178</v>
      </c>
      <c r="KG73" s="188">
        <v>10659</v>
      </c>
      <c r="KH73" s="188">
        <v>5956</v>
      </c>
      <c r="KI73" s="188">
        <v>-1157</v>
      </c>
      <c r="KJ73" s="188">
        <v>-201</v>
      </c>
      <c r="KK73" s="188">
        <v>1978</v>
      </c>
      <c r="KM73" s="188">
        <v>6068</v>
      </c>
      <c r="KN73" s="188">
        <v>0</v>
      </c>
      <c r="KO73" s="188">
        <v>3612</v>
      </c>
      <c r="KP73" s="188">
        <v>7963</v>
      </c>
      <c r="KQ73" s="188">
        <v>7042</v>
      </c>
      <c r="KR73" s="188">
        <v>5369</v>
      </c>
      <c r="KS73" s="188">
        <v>7688</v>
      </c>
      <c r="KT73" s="188">
        <v>-356</v>
      </c>
      <c r="KU73" s="188">
        <v>0</v>
      </c>
      <c r="KV73" s="188">
        <v>0</v>
      </c>
      <c r="KX73" s="188">
        <v>7072</v>
      </c>
      <c r="KY73" s="188">
        <v>0</v>
      </c>
      <c r="KZ73" s="188">
        <v>7849</v>
      </c>
      <c r="LA73" s="188">
        <v>4221</v>
      </c>
      <c r="LB73" s="188">
        <v>6783</v>
      </c>
      <c r="LC73" s="188">
        <v>3510</v>
      </c>
      <c r="LD73" s="188">
        <v>10570</v>
      </c>
      <c r="LE73" s="188">
        <v>-2104</v>
      </c>
      <c r="LF73" s="188">
        <v>0</v>
      </c>
      <c r="LG73" s="188">
        <v>0</v>
      </c>
      <c r="LI73" s="188">
        <v>5049</v>
      </c>
      <c r="LJ73" s="188">
        <v>0</v>
      </c>
      <c r="LK73" s="188">
        <v>6073</v>
      </c>
      <c r="LL73" s="188">
        <v>3989</v>
      </c>
      <c r="LM73" s="188">
        <v>5545</v>
      </c>
      <c r="LN73" s="188">
        <v>9593</v>
      </c>
      <c r="LO73" s="188">
        <v>5591</v>
      </c>
      <c r="LP73" s="188">
        <v>-1420</v>
      </c>
      <c r="LQ73" s="188">
        <v>-201</v>
      </c>
      <c r="LR73" s="188">
        <v>3278</v>
      </c>
      <c r="LT73" s="188">
        <v>6084</v>
      </c>
      <c r="LU73" s="188">
        <v>0</v>
      </c>
      <c r="LV73" s="188">
        <v>2192</v>
      </c>
      <c r="LW73" s="188">
        <v>6239</v>
      </c>
      <c r="LX73" s="188">
        <v>8845</v>
      </c>
      <c r="LY73" s="188">
        <v>6015</v>
      </c>
      <c r="LZ73" s="188">
        <v>5666</v>
      </c>
      <c r="MA73" s="188">
        <v>38</v>
      </c>
      <c r="MB73" s="188">
        <v>-151</v>
      </c>
      <c r="MC73" s="188">
        <v>1247</v>
      </c>
    </row>
    <row r="74" spans="2:341">
      <c r="B74" s="208">
        <f t="shared" si="20"/>
        <v>6296.3666666666668</v>
      </c>
      <c r="C74" s="208">
        <f t="shared" si="21"/>
        <v>0</v>
      </c>
      <c r="D74" s="208">
        <f t="shared" si="22"/>
        <v>6426.0333333333338</v>
      </c>
      <c r="E74" s="208">
        <f t="shared" si="23"/>
        <v>4692.5333333333338</v>
      </c>
      <c r="F74" s="208">
        <f t="shared" si="24"/>
        <v>6037.9333333333334</v>
      </c>
      <c r="G74" s="208">
        <f t="shared" si="25"/>
        <v>6298.166666666667</v>
      </c>
      <c r="H74" s="208">
        <f t="shared" si="26"/>
        <v>5627.7666666666664</v>
      </c>
      <c r="I74" s="208">
        <f t="shared" si="27"/>
        <v>-328.26666666666665</v>
      </c>
      <c r="J74" s="208">
        <f t="shared" si="28"/>
        <v>-135.9</v>
      </c>
      <c r="K74" s="208">
        <f t="shared" si="29"/>
        <v>1895.4666666666667</v>
      </c>
      <c r="M74" s="188">
        <v>5958</v>
      </c>
      <c r="N74" s="188">
        <v>0</v>
      </c>
      <c r="O74" s="188">
        <v>8936</v>
      </c>
      <c r="P74" s="188">
        <v>3916</v>
      </c>
      <c r="Q74" s="188">
        <v>4372</v>
      </c>
      <c r="R74" s="188">
        <v>4033</v>
      </c>
      <c r="S74" s="188">
        <v>3612</v>
      </c>
      <c r="T74" s="188">
        <v>730</v>
      </c>
      <c r="U74" s="188">
        <v>-284</v>
      </c>
      <c r="V74" s="188">
        <v>3489</v>
      </c>
      <c r="X74" s="188">
        <v>4068</v>
      </c>
      <c r="Y74" s="188">
        <v>0</v>
      </c>
      <c r="Z74" s="188">
        <v>6344</v>
      </c>
      <c r="AA74" s="188">
        <v>6357</v>
      </c>
      <c r="AB74" s="188">
        <v>4821</v>
      </c>
      <c r="AC74" s="188">
        <v>8011</v>
      </c>
      <c r="AD74" s="188">
        <v>5509</v>
      </c>
      <c r="AE74" s="188">
        <v>-1478</v>
      </c>
      <c r="AF74" s="188">
        <v>-100</v>
      </c>
      <c r="AG74" s="188">
        <v>3524</v>
      </c>
      <c r="AI74" s="188">
        <v>6584</v>
      </c>
      <c r="AJ74" s="188">
        <v>0</v>
      </c>
      <c r="AK74" s="188">
        <v>1671</v>
      </c>
      <c r="AL74" s="188">
        <v>2662</v>
      </c>
      <c r="AM74" s="188">
        <v>8183</v>
      </c>
      <c r="AN74" s="188">
        <v>11580</v>
      </c>
      <c r="AO74" s="188">
        <v>5759</v>
      </c>
      <c r="AP74" s="188">
        <v>345</v>
      </c>
      <c r="AQ74" s="188">
        <v>-202</v>
      </c>
      <c r="AR74" s="188">
        <v>1013</v>
      </c>
      <c r="AT74" s="188">
        <v>4065</v>
      </c>
      <c r="AU74" s="188">
        <v>0</v>
      </c>
      <c r="AV74" s="188">
        <v>8712</v>
      </c>
      <c r="AW74" s="188">
        <v>7106</v>
      </c>
      <c r="AX74" s="188">
        <v>4336</v>
      </c>
      <c r="AY74" s="188">
        <v>4604</v>
      </c>
      <c r="AZ74" s="188">
        <v>5549</v>
      </c>
      <c r="BA74" s="188">
        <v>-1991</v>
      </c>
      <c r="BB74" s="188">
        <v>-100</v>
      </c>
      <c r="BC74" s="188">
        <v>3183</v>
      </c>
      <c r="BE74" s="188">
        <v>7100</v>
      </c>
      <c r="BF74" s="188">
        <v>0</v>
      </c>
      <c r="BG74" s="188">
        <v>8916</v>
      </c>
      <c r="BH74" s="188">
        <v>5481</v>
      </c>
      <c r="BI74" s="188">
        <v>7510</v>
      </c>
      <c r="BJ74" s="188">
        <v>1899</v>
      </c>
      <c r="BK74" s="188">
        <v>3934</v>
      </c>
      <c r="BL74" s="188">
        <v>594</v>
      </c>
      <c r="BM74" s="188">
        <v>-175</v>
      </c>
      <c r="BN74" s="188">
        <v>2043</v>
      </c>
      <c r="BP74" s="188">
        <v>6071</v>
      </c>
      <c r="BQ74" s="188">
        <v>0</v>
      </c>
      <c r="BR74" s="188">
        <v>7410</v>
      </c>
      <c r="BS74" s="188">
        <v>7686</v>
      </c>
      <c r="BT74" s="188">
        <v>5758</v>
      </c>
      <c r="BU74" s="188">
        <v>2461</v>
      </c>
      <c r="BV74" s="188">
        <v>7603</v>
      </c>
      <c r="BW74" s="188">
        <v>302</v>
      </c>
      <c r="BX74" s="188">
        <v>0</v>
      </c>
      <c r="BY74" s="188">
        <v>0</v>
      </c>
      <c r="CA74" s="188">
        <v>7104</v>
      </c>
      <c r="CB74" s="188">
        <v>0</v>
      </c>
      <c r="CC74" s="188">
        <v>8926</v>
      </c>
      <c r="CD74" s="188">
        <v>4552</v>
      </c>
      <c r="CE74" s="188">
        <v>5670</v>
      </c>
      <c r="CF74" s="188">
        <v>3325</v>
      </c>
      <c r="CG74" s="188">
        <v>4014</v>
      </c>
      <c r="CH74" s="188">
        <v>717</v>
      </c>
      <c r="CI74" s="188">
        <v>-201</v>
      </c>
      <c r="CJ74" s="188">
        <v>2930</v>
      </c>
      <c r="CL74" s="188">
        <v>7104</v>
      </c>
      <c r="CM74" s="188">
        <v>0</v>
      </c>
      <c r="CN74" s="188">
        <v>8926</v>
      </c>
      <c r="CO74" s="188">
        <v>4552</v>
      </c>
      <c r="CP74" s="188">
        <v>5670</v>
      </c>
      <c r="CQ74" s="188">
        <v>3325</v>
      </c>
      <c r="CR74" s="188">
        <v>4014</v>
      </c>
      <c r="CS74" s="188">
        <v>717</v>
      </c>
      <c r="CT74" s="188">
        <v>-201</v>
      </c>
      <c r="CU74" s="188">
        <v>2930</v>
      </c>
      <c r="CV74" s="190"/>
      <c r="CW74" s="188">
        <v>6030</v>
      </c>
      <c r="CX74" s="188">
        <v>0</v>
      </c>
      <c r="CY74" s="188">
        <v>7142</v>
      </c>
      <c r="CZ74" s="188">
        <v>6302</v>
      </c>
      <c r="DA74" s="188">
        <v>3508</v>
      </c>
      <c r="DB74" s="188">
        <v>6434</v>
      </c>
      <c r="DC74" s="188">
        <v>7430</v>
      </c>
      <c r="DD74" s="188">
        <v>-192</v>
      </c>
      <c r="DE74" s="188">
        <v>0</v>
      </c>
      <c r="DF74" s="188">
        <v>0</v>
      </c>
      <c r="DH74" s="188">
        <v>7046</v>
      </c>
      <c r="DI74" s="188">
        <v>0</v>
      </c>
      <c r="DJ74" s="188">
        <v>9016</v>
      </c>
      <c r="DK74" s="188">
        <v>4160</v>
      </c>
      <c r="DL74" s="188">
        <v>7179</v>
      </c>
      <c r="DM74" s="188">
        <v>3659</v>
      </c>
      <c r="DN74" s="188">
        <v>4050</v>
      </c>
      <c r="DO74" s="188">
        <v>1315</v>
      </c>
      <c r="DP74" s="188">
        <v>-232</v>
      </c>
      <c r="DQ74" s="188">
        <v>2272</v>
      </c>
      <c r="DS74" s="188">
        <v>6993</v>
      </c>
      <c r="DT74" s="188">
        <v>0</v>
      </c>
      <c r="DU74" s="188">
        <v>7248</v>
      </c>
      <c r="DV74" s="188">
        <v>3789</v>
      </c>
      <c r="DW74" s="188">
        <v>6373</v>
      </c>
      <c r="DX74" s="188">
        <v>2325</v>
      </c>
      <c r="DY74" s="188">
        <v>9838</v>
      </c>
      <c r="DZ74" s="188">
        <v>-955</v>
      </c>
      <c r="EA74" s="188">
        <v>-263</v>
      </c>
      <c r="EB74" s="188">
        <v>0</v>
      </c>
      <c r="ED74" s="188">
        <v>5913</v>
      </c>
      <c r="EE74" s="188">
        <v>0</v>
      </c>
      <c r="EF74" s="188">
        <v>6795</v>
      </c>
      <c r="EG74" s="188">
        <v>5149</v>
      </c>
      <c r="EH74" s="188">
        <v>6707</v>
      </c>
      <c r="EI74" s="188">
        <v>4721</v>
      </c>
      <c r="EJ74" s="188">
        <v>3868</v>
      </c>
      <c r="EK74" s="188">
        <v>-312</v>
      </c>
      <c r="EL74" s="188">
        <v>-175</v>
      </c>
      <c r="EM74" s="188">
        <v>2910</v>
      </c>
      <c r="EO74" s="188">
        <v>7108</v>
      </c>
      <c r="EP74" s="188">
        <v>0</v>
      </c>
      <c r="EQ74" s="188">
        <v>1554</v>
      </c>
      <c r="ER74" s="188">
        <v>4103</v>
      </c>
      <c r="ES74" s="188">
        <v>9218</v>
      </c>
      <c r="ET74" s="188">
        <v>9233</v>
      </c>
      <c r="EU74" s="188">
        <v>5103</v>
      </c>
      <c r="EV74" s="188">
        <v>-1153</v>
      </c>
      <c r="EW74" s="188">
        <v>-151</v>
      </c>
      <c r="EX74" s="188">
        <v>1867</v>
      </c>
      <c r="EZ74" s="188">
        <v>7048</v>
      </c>
      <c r="FA74" s="188">
        <v>0</v>
      </c>
      <c r="FB74" s="188">
        <v>4553</v>
      </c>
      <c r="FC74" s="188">
        <v>3561</v>
      </c>
      <c r="FD74" s="188">
        <v>5336</v>
      </c>
      <c r="FE74" s="188">
        <v>8707</v>
      </c>
      <c r="FF74" s="188">
        <v>9252</v>
      </c>
      <c r="FG74" s="188">
        <v>-1821</v>
      </c>
      <c r="FH74" s="188">
        <v>0</v>
      </c>
      <c r="FI74" s="188">
        <v>0</v>
      </c>
      <c r="FK74" s="188">
        <v>7064</v>
      </c>
      <c r="FL74" s="188">
        <v>0</v>
      </c>
      <c r="FM74" s="188">
        <v>8708</v>
      </c>
      <c r="FN74" s="188">
        <v>2986</v>
      </c>
      <c r="FO74" s="188">
        <v>5816</v>
      </c>
      <c r="FP74" s="188">
        <v>7152</v>
      </c>
      <c r="FQ74" s="188">
        <v>4006</v>
      </c>
      <c r="FR74" s="188">
        <v>-1654</v>
      </c>
      <c r="FS74" s="188">
        <v>-201</v>
      </c>
      <c r="FT74" s="188">
        <v>2740</v>
      </c>
      <c r="FV74" s="188">
        <v>6069</v>
      </c>
      <c r="FW74" s="188">
        <v>0</v>
      </c>
      <c r="FX74" s="188">
        <v>4748</v>
      </c>
      <c r="FY74" s="188">
        <v>6606</v>
      </c>
      <c r="FZ74" s="188">
        <v>3105</v>
      </c>
      <c r="GA74" s="188">
        <v>8577</v>
      </c>
      <c r="GB74" s="188">
        <v>8945</v>
      </c>
      <c r="GC74" s="188">
        <v>-778</v>
      </c>
      <c r="GD74" s="188">
        <v>0</v>
      </c>
      <c r="GE74" s="188">
        <v>0</v>
      </c>
      <c r="GG74" s="188">
        <v>7102</v>
      </c>
      <c r="GH74" s="188">
        <v>0</v>
      </c>
      <c r="GI74" s="188">
        <v>6013</v>
      </c>
      <c r="GJ74" s="188">
        <v>2565</v>
      </c>
      <c r="GK74" s="188">
        <v>4608</v>
      </c>
      <c r="GL74" s="188">
        <v>9986</v>
      </c>
      <c r="GM74" s="188">
        <v>4057</v>
      </c>
      <c r="GN74" s="188">
        <v>570</v>
      </c>
      <c r="GO74" s="188">
        <v>-201</v>
      </c>
      <c r="GP74" s="188">
        <v>1790</v>
      </c>
      <c r="GR74" s="188">
        <v>5923</v>
      </c>
      <c r="GS74" s="188">
        <v>0</v>
      </c>
      <c r="GT74" s="188">
        <v>7583</v>
      </c>
      <c r="GU74" s="188">
        <v>2682</v>
      </c>
      <c r="GV74" s="188">
        <v>5773</v>
      </c>
      <c r="GW74" s="188">
        <v>8625</v>
      </c>
      <c r="GX74" s="188">
        <v>3796</v>
      </c>
      <c r="GY74" s="188">
        <v>-180</v>
      </c>
      <c r="GZ74" s="188">
        <v>-80</v>
      </c>
      <c r="HA74" s="188">
        <v>1326</v>
      </c>
      <c r="HC74" s="188">
        <v>6022</v>
      </c>
      <c r="HD74" s="188">
        <v>0</v>
      </c>
      <c r="HE74" s="188">
        <v>5193</v>
      </c>
      <c r="HF74" s="188">
        <v>4075</v>
      </c>
      <c r="HG74" s="188">
        <v>8052</v>
      </c>
      <c r="HH74" s="188">
        <v>5841</v>
      </c>
      <c r="HI74" s="188">
        <v>3869</v>
      </c>
      <c r="HJ74" s="188">
        <v>-753</v>
      </c>
      <c r="HK74" s="188">
        <v>-201</v>
      </c>
      <c r="HL74" s="188">
        <v>4467</v>
      </c>
      <c r="HN74" s="188">
        <v>6063</v>
      </c>
      <c r="HO74" s="188">
        <v>0</v>
      </c>
      <c r="HP74" s="188">
        <v>4323</v>
      </c>
      <c r="HQ74" s="188">
        <v>3373</v>
      </c>
      <c r="HR74" s="188">
        <v>4036</v>
      </c>
      <c r="HS74" s="188">
        <v>13143</v>
      </c>
      <c r="HT74" s="188">
        <v>6917</v>
      </c>
      <c r="HU74" s="188">
        <v>-1320</v>
      </c>
      <c r="HV74" s="188">
        <v>0</v>
      </c>
      <c r="HW74" s="188">
        <v>0</v>
      </c>
      <c r="HY74" s="188">
        <v>6029</v>
      </c>
      <c r="HZ74" s="188">
        <v>0</v>
      </c>
      <c r="IA74" s="188">
        <v>5890</v>
      </c>
      <c r="IB74" s="188">
        <v>3964</v>
      </c>
      <c r="IC74" s="188">
        <v>8117</v>
      </c>
      <c r="ID74" s="188">
        <v>2747</v>
      </c>
      <c r="IE74" s="188">
        <v>4069</v>
      </c>
      <c r="IF74" s="188">
        <v>3221</v>
      </c>
      <c r="IG74" s="188">
        <v>-100</v>
      </c>
      <c r="IH74" s="188">
        <v>2749</v>
      </c>
      <c r="IJ74" s="188">
        <v>6092</v>
      </c>
      <c r="IK74" s="188">
        <v>0</v>
      </c>
      <c r="IL74" s="188">
        <v>8878</v>
      </c>
      <c r="IM74" s="188">
        <v>3419</v>
      </c>
      <c r="IN74" s="188">
        <v>5718</v>
      </c>
      <c r="IO74" s="188">
        <v>7672</v>
      </c>
      <c r="IP74" s="188">
        <v>4101</v>
      </c>
      <c r="IQ74" s="188">
        <v>1054</v>
      </c>
      <c r="IR74" s="188">
        <v>-100</v>
      </c>
      <c r="IS74" s="188">
        <v>1925</v>
      </c>
      <c r="IU74" s="188">
        <v>6077</v>
      </c>
      <c r="IV74" s="188">
        <v>0</v>
      </c>
      <c r="IW74" s="188">
        <v>5171</v>
      </c>
      <c r="IX74" s="188">
        <v>5120</v>
      </c>
      <c r="IY74" s="188">
        <v>8492</v>
      </c>
      <c r="IZ74" s="188">
        <v>6041</v>
      </c>
      <c r="JA74" s="188">
        <v>5895</v>
      </c>
      <c r="JB74" s="188">
        <v>-893</v>
      </c>
      <c r="JC74" s="188">
        <v>-151</v>
      </c>
      <c r="JD74" s="188">
        <v>977</v>
      </c>
      <c r="JF74" s="188">
        <v>6801</v>
      </c>
      <c r="JG74" s="188">
        <v>0</v>
      </c>
      <c r="JH74" s="188">
        <v>8118</v>
      </c>
      <c r="JI74" s="188">
        <v>9222</v>
      </c>
      <c r="JJ74" s="188">
        <v>4344</v>
      </c>
      <c r="JK74" s="188">
        <v>1251</v>
      </c>
      <c r="JL74" s="188">
        <v>3831</v>
      </c>
      <c r="JM74" s="188">
        <v>-785</v>
      </c>
      <c r="JN74" s="188">
        <v>-255</v>
      </c>
      <c r="JO74" s="188">
        <v>4748</v>
      </c>
      <c r="JQ74" s="188">
        <v>7105</v>
      </c>
      <c r="JR74" s="188">
        <v>0</v>
      </c>
      <c r="JS74" s="188">
        <v>8639</v>
      </c>
      <c r="JT74" s="188">
        <v>2898</v>
      </c>
      <c r="JU74" s="188">
        <v>4141</v>
      </c>
      <c r="JV74" s="188">
        <v>8360</v>
      </c>
      <c r="JW74" s="188">
        <v>4156</v>
      </c>
      <c r="JX74" s="188">
        <v>-456</v>
      </c>
      <c r="JY74" s="188">
        <v>-150</v>
      </c>
      <c r="JZ74" s="188">
        <v>3206</v>
      </c>
      <c r="KB74" s="188">
        <v>6079</v>
      </c>
      <c r="KC74" s="188">
        <v>0</v>
      </c>
      <c r="KD74" s="188">
        <v>3684</v>
      </c>
      <c r="KE74" s="188">
        <v>2358</v>
      </c>
      <c r="KF74" s="188">
        <v>6891</v>
      </c>
      <c r="KG74" s="188">
        <v>10724</v>
      </c>
      <c r="KH74" s="188">
        <v>5956</v>
      </c>
      <c r="KI74" s="188">
        <v>-1242</v>
      </c>
      <c r="KJ74" s="188">
        <v>-202</v>
      </c>
      <c r="KK74" s="188">
        <v>2082</v>
      </c>
      <c r="KM74" s="188">
        <v>6074</v>
      </c>
      <c r="KN74" s="188">
        <v>0</v>
      </c>
      <c r="KO74" s="188">
        <v>3613</v>
      </c>
      <c r="KP74" s="188">
        <v>7949</v>
      </c>
      <c r="KQ74" s="188">
        <v>6874</v>
      </c>
      <c r="KR74" s="188">
        <v>5358</v>
      </c>
      <c r="KS74" s="188">
        <v>7759</v>
      </c>
      <c r="KT74" s="188">
        <v>-321</v>
      </c>
      <c r="KU74" s="188">
        <v>0</v>
      </c>
      <c r="KV74" s="188">
        <v>0</v>
      </c>
      <c r="KX74" s="188">
        <v>7065</v>
      </c>
      <c r="KY74" s="188">
        <v>0</v>
      </c>
      <c r="KZ74" s="188">
        <v>7785</v>
      </c>
      <c r="LA74" s="188">
        <v>4130</v>
      </c>
      <c r="LB74" s="188">
        <v>6576</v>
      </c>
      <c r="LC74" s="188">
        <v>3486</v>
      </c>
      <c r="LD74" s="188">
        <v>10684</v>
      </c>
      <c r="LE74" s="188">
        <v>-1955</v>
      </c>
      <c r="LF74" s="188">
        <v>0</v>
      </c>
      <c r="LG74" s="188">
        <v>0</v>
      </c>
      <c r="LI74" s="188">
        <v>5051</v>
      </c>
      <c r="LJ74" s="188">
        <v>0</v>
      </c>
      <c r="LK74" s="188">
        <v>6081</v>
      </c>
      <c r="LL74" s="188">
        <v>3811</v>
      </c>
      <c r="LM74" s="188">
        <v>5382</v>
      </c>
      <c r="LN74" s="188">
        <v>9606</v>
      </c>
      <c r="LO74" s="188">
        <v>5591</v>
      </c>
      <c r="LP74" s="188">
        <v>-1253</v>
      </c>
      <c r="LQ74" s="188">
        <v>-201</v>
      </c>
      <c r="LR74" s="188">
        <v>3389</v>
      </c>
      <c r="LT74" s="188">
        <v>6083</v>
      </c>
      <c r="LU74" s="188">
        <v>0</v>
      </c>
      <c r="LV74" s="188">
        <v>2205</v>
      </c>
      <c r="LW74" s="188">
        <v>6242</v>
      </c>
      <c r="LX74" s="188">
        <v>8572</v>
      </c>
      <c r="LY74" s="188">
        <v>6059</v>
      </c>
      <c r="LZ74" s="188">
        <v>5666</v>
      </c>
      <c r="MA74" s="188">
        <v>79</v>
      </c>
      <c r="MB74" s="188">
        <v>-151</v>
      </c>
      <c r="MC74" s="188">
        <v>1304</v>
      </c>
    </row>
    <row r="75" spans="2:341">
      <c r="B75" s="208">
        <f t="shared" si="20"/>
        <v>6296.166666666667</v>
      </c>
      <c r="C75" s="208">
        <f t="shared" si="21"/>
        <v>0</v>
      </c>
      <c r="D75" s="208">
        <f t="shared" si="22"/>
        <v>6418.9666666666662</v>
      </c>
      <c r="E75" s="208">
        <f t="shared" si="23"/>
        <v>4639.9666666666662</v>
      </c>
      <c r="F75" s="208">
        <f t="shared" si="24"/>
        <v>5918.1333333333332</v>
      </c>
      <c r="G75" s="208">
        <f t="shared" si="25"/>
        <v>6341.6333333333332</v>
      </c>
      <c r="H75" s="208">
        <f t="shared" si="26"/>
        <v>5649.833333333333</v>
      </c>
      <c r="I75" s="208">
        <f t="shared" si="27"/>
        <v>-315.03333333333336</v>
      </c>
      <c r="J75" s="208">
        <f t="shared" si="28"/>
        <v>-135.93333333333334</v>
      </c>
      <c r="K75" s="208">
        <f t="shared" si="29"/>
        <v>1982.5333333333333</v>
      </c>
      <c r="M75" s="188">
        <v>5967</v>
      </c>
      <c r="N75" s="188">
        <v>0</v>
      </c>
      <c r="O75" s="188">
        <v>8929</v>
      </c>
      <c r="P75" s="188">
        <v>3837</v>
      </c>
      <c r="Q75" s="188">
        <v>4375</v>
      </c>
      <c r="R75" s="188">
        <v>4207</v>
      </c>
      <c r="S75" s="188">
        <v>3612</v>
      </c>
      <c r="T75" s="188">
        <v>843</v>
      </c>
      <c r="U75" s="188">
        <v>-284</v>
      </c>
      <c r="V75" s="188">
        <v>3554</v>
      </c>
      <c r="X75" s="188">
        <v>4068</v>
      </c>
      <c r="Y75" s="188">
        <v>0</v>
      </c>
      <c r="Z75" s="188">
        <v>6394</v>
      </c>
      <c r="AA75" s="188">
        <v>6292</v>
      </c>
      <c r="AB75" s="188">
        <v>4755</v>
      </c>
      <c r="AC75" s="188">
        <v>8034</v>
      </c>
      <c r="AD75" s="188">
        <v>5509</v>
      </c>
      <c r="AE75" s="188">
        <v>-1254</v>
      </c>
      <c r="AF75" s="188">
        <v>-100</v>
      </c>
      <c r="AG75" s="188">
        <v>3638</v>
      </c>
      <c r="AI75" s="188">
        <v>6583</v>
      </c>
      <c r="AJ75" s="188">
        <v>0</v>
      </c>
      <c r="AK75" s="188">
        <v>1654</v>
      </c>
      <c r="AL75" s="188">
        <v>2640</v>
      </c>
      <c r="AM75" s="188">
        <v>8079</v>
      </c>
      <c r="AN75" s="188">
        <v>11644</v>
      </c>
      <c r="AO75" s="188">
        <v>5759</v>
      </c>
      <c r="AP75" s="188">
        <v>237</v>
      </c>
      <c r="AQ75" s="188">
        <v>-202</v>
      </c>
      <c r="AR75" s="188">
        <v>1067</v>
      </c>
      <c r="AT75" s="188">
        <v>4067</v>
      </c>
      <c r="AU75" s="188">
        <v>0</v>
      </c>
      <c r="AV75" s="188">
        <v>8719</v>
      </c>
      <c r="AW75" s="188">
        <v>7001</v>
      </c>
      <c r="AX75" s="188">
        <v>4172</v>
      </c>
      <c r="AY75" s="188">
        <v>4595</v>
      </c>
      <c r="AZ75" s="188">
        <v>5549</v>
      </c>
      <c r="BA75" s="188">
        <v>-1823</v>
      </c>
      <c r="BB75" s="188">
        <v>-100</v>
      </c>
      <c r="BC75" s="188">
        <v>3370</v>
      </c>
      <c r="BE75" s="188">
        <v>7105</v>
      </c>
      <c r="BF75" s="188">
        <v>0</v>
      </c>
      <c r="BG75" s="188">
        <v>8905</v>
      </c>
      <c r="BH75" s="188">
        <v>5479</v>
      </c>
      <c r="BI75" s="188">
        <v>7384</v>
      </c>
      <c r="BJ75" s="188">
        <v>1825</v>
      </c>
      <c r="BK75" s="188">
        <v>3934</v>
      </c>
      <c r="BL75" s="188">
        <v>546</v>
      </c>
      <c r="BM75" s="188">
        <v>-176</v>
      </c>
      <c r="BN75" s="188">
        <v>2202</v>
      </c>
      <c r="BP75" s="188">
        <v>6070</v>
      </c>
      <c r="BQ75" s="188">
        <v>0</v>
      </c>
      <c r="BR75" s="188">
        <v>7420</v>
      </c>
      <c r="BS75" s="188">
        <v>7657</v>
      </c>
      <c r="BT75" s="188">
        <v>5653</v>
      </c>
      <c r="BU75" s="188">
        <v>2404</v>
      </c>
      <c r="BV75" s="188">
        <v>7685</v>
      </c>
      <c r="BW75" s="188">
        <v>404</v>
      </c>
      <c r="BX75" s="188">
        <v>0</v>
      </c>
      <c r="BY75" s="188">
        <v>0</v>
      </c>
      <c r="CA75" s="188">
        <v>7103</v>
      </c>
      <c r="CB75" s="188">
        <v>0</v>
      </c>
      <c r="CC75" s="188">
        <v>8886</v>
      </c>
      <c r="CD75" s="188">
        <v>4370</v>
      </c>
      <c r="CE75" s="188">
        <v>5550</v>
      </c>
      <c r="CF75" s="188">
        <v>3343</v>
      </c>
      <c r="CG75" s="188">
        <v>4014</v>
      </c>
      <c r="CH75" s="188">
        <v>675</v>
      </c>
      <c r="CI75" s="188">
        <v>-201</v>
      </c>
      <c r="CJ75" s="188">
        <v>3114</v>
      </c>
      <c r="CL75" s="188">
        <v>7103</v>
      </c>
      <c r="CM75" s="188">
        <v>0</v>
      </c>
      <c r="CN75" s="188">
        <v>8886</v>
      </c>
      <c r="CO75" s="188">
        <v>4370</v>
      </c>
      <c r="CP75" s="188">
        <v>5550</v>
      </c>
      <c r="CQ75" s="188">
        <v>3343</v>
      </c>
      <c r="CR75" s="188">
        <v>4014</v>
      </c>
      <c r="CS75" s="188">
        <v>675</v>
      </c>
      <c r="CT75" s="188">
        <v>-201</v>
      </c>
      <c r="CU75" s="188">
        <v>3114</v>
      </c>
      <c r="CV75" s="190"/>
      <c r="CW75" s="188">
        <v>6030</v>
      </c>
      <c r="CX75" s="188">
        <v>0</v>
      </c>
      <c r="CY75" s="188">
        <v>7136</v>
      </c>
      <c r="CZ75" s="188">
        <v>6365</v>
      </c>
      <c r="DA75" s="188">
        <v>3361</v>
      </c>
      <c r="DB75" s="188">
        <v>6396</v>
      </c>
      <c r="DC75" s="188">
        <v>7511</v>
      </c>
      <c r="DD75" s="188">
        <v>-165</v>
      </c>
      <c r="DE75" s="188">
        <v>0</v>
      </c>
      <c r="DF75" s="188">
        <v>0</v>
      </c>
      <c r="DH75" s="188">
        <v>7040</v>
      </c>
      <c r="DI75" s="188">
        <v>0</v>
      </c>
      <c r="DJ75" s="188">
        <v>9048</v>
      </c>
      <c r="DK75" s="188">
        <v>4189</v>
      </c>
      <c r="DL75" s="188">
        <v>7188</v>
      </c>
      <c r="DM75" s="188">
        <v>3604</v>
      </c>
      <c r="DN75" s="188">
        <v>4050</v>
      </c>
      <c r="DO75" s="188">
        <v>1320</v>
      </c>
      <c r="DP75" s="188">
        <v>-232</v>
      </c>
      <c r="DQ75" s="188">
        <v>2362</v>
      </c>
      <c r="DS75" s="188">
        <v>6988</v>
      </c>
      <c r="DT75" s="188">
        <v>0</v>
      </c>
      <c r="DU75" s="188">
        <v>7326</v>
      </c>
      <c r="DV75" s="188">
        <v>3796</v>
      </c>
      <c r="DW75" s="188">
        <v>6353</v>
      </c>
      <c r="DX75" s="188">
        <v>2268</v>
      </c>
      <c r="DY75" s="188">
        <v>9957</v>
      </c>
      <c r="DZ75" s="188">
        <v>-928</v>
      </c>
      <c r="EA75" s="188">
        <v>-263</v>
      </c>
      <c r="EB75" s="188">
        <v>0</v>
      </c>
      <c r="ED75" s="188">
        <v>5912</v>
      </c>
      <c r="EE75" s="188">
        <v>0</v>
      </c>
      <c r="EF75" s="188">
        <v>6815</v>
      </c>
      <c r="EG75" s="188">
        <v>5056</v>
      </c>
      <c r="EH75" s="188">
        <v>6212</v>
      </c>
      <c r="EI75" s="188">
        <v>4731</v>
      </c>
      <c r="EJ75" s="188">
        <v>3868</v>
      </c>
      <c r="EK75" s="188">
        <v>-235</v>
      </c>
      <c r="EL75" s="188">
        <v>-175</v>
      </c>
      <c r="EM75" s="188">
        <v>3083</v>
      </c>
      <c r="EO75" s="188">
        <v>7107</v>
      </c>
      <c r="EP75" s="188">
        <v>0</v>
      </c>
      <c r="EQ75" s="188">
        <v>1509</v>
      </c>
      <c r="ER75" s="188">
        <v>4060</v>
      </c>
      <c r="ES75" s="188">
        <v>9259</v>
      </c>
      <c r="ET75" s="188">
        <v>9336</v>
      </c>
      <c r="EU75" s="188">
        <v>5103</v>
      </c>
      <c r="EV75" s="188">
        <v>-1133</v>
      </c>
      <c r="EW75" s="188">
        <v>-151</v>
      </c>
      <c r="EX75" s="188">
        <v>1926</v>
      </c>
      <c r="EZ75" s="188">
        <v>7054</v>
      </c>
      <c r="FA75" s="188">
        <v>0</v>
      </c>
      <c r="FB75" s="188">
        <v>4508</v>
      </c>
      <c r="FC75" s="188">
        <v>3403</v>
      </c>
      <c r="FD75" s="188">
        <v>4938</v>
      </c>
      <c r="FE75" s="188">
        <v>9011</v>
      </c>
      <c r="FF75" s="188">
        <v>9412</v>
      </c>
      <c r="FG75" s="188">
        <v>-1692</v>
      </c>
      <c r="FH75" s="188">
        <v>0</v>
      </c>
      <c r="FI75" s="188">
        <v>0</v>
      </c>
      <c r="FK75" s="188">
        <v>7066</v>
      </c>
      <c r="FL75" s="188">
        <v>0</v>
      </c>
      <c r="FM75" s="188">
        <v>8614</v>
      </c>
      <c r="FN75" s="188">
        <v>2876</v>
      </c>
      <c r="FO75" s="188">
        <v>5581</v>
      </c>
      <c r="FP75" s="188">
        <v>7300</v>
      </c>
      <c r="FQ75" s="188">
        <v>4006</v>
      </c>
      <c r="FR75" s="188">
        <v>-1494</v>
      </c>
      <c r="FS75" s="188">
        <v>-201</v>
      </c>
      <c r="FT75" s="188">
        <v>2851</v>
      </c>
      <c r="FV75" s="188">
        <v>6067</v>
      </c>
      <c r="FW75" s="188">
        <v>0</v>
      </c>
      <c r="FX75" s="188">
        <v>4736</v>
      </c>
      <c r="FY75" s="188">
        <v>6575</v>
      </c>
      <c r="FZ75" s="188">
        <v>2920</v>
      </c>
      <c r="GA75" s="188">
        <v>8640</v>
      </c>
      <c r="GB75" s="188">
        <v>9073</v>
      </c>
      <c r="GC75" s="188">
        <v>-801</v>
      </c>
      <c r="GD75" s="188">
        <v>0</v>
      </c>
      <c r="GE75" s="188">
        <v>0</v>
      </c>
      <c r="GG75" s="188">
        <v>7102</v>
      </c>
      <c r="GH75" s="188">
        <v>0</v>
      </c>
      <c r="GI75" s="188">
        <v>6037</v>
      </c>
      <c r="GJ75" s="188">
        <v>2521</v>
      </c>
      <c r="GK75" s="188">
        <v>4356</v>
      </c>
      <c r="GL75" s="188">
        <v>10114</v>
      </c>
      <c r="GM75" s="188">
        <v>4057</v>
      </c>
      <c r="GN75" s="188">
        <v>526</v>
      </c>
      <c r="GO75" s="188">
        <v>-201</v>
      </c>
      <c r="GP75" s="188">
        <v>1881</v>
      </c>
      <c r="GR75" s="188">
        <v>5915</v>
      </c>
      <c r="GS75" s="188">
        <v>0</v>
      </c>
      <c r="GT75" s="188">
        <v>7578</v>
      </c>
      <c r="GU75" s="188">
        <v>2694</v>
      </c>
      <c r="GV75" s="188">
        <v>5711</v>
      </c>
      <c r="GW75" s="188">
        <v>8719</v>
      </c>
      <c r="GX75" s="188">
        <v>3796</v>
      </c>
      <c r="GY75" s="188">
        <v>-321</v>
      </c>
      <c r="GZ75" s="188">
        <v>-80</v>
      </c>
      <c r="HA75" s="188">
        <v>1404</v>
      </c>
      <c r="HC75" s="188">
        <v>6018</v>
      </c>
      <c r="HD75" s="188">
        <v>0</v>
      </c>
      <c r="HE75" s="188">
        <v>5194</v>
      </c>
      <c r="HF75" s="188">
        <v>3998</v>
      </c>
      <c r="HG75" s="188">
        <v>7705</v>
      </c>
      <c r="HH75" s="188">
        <v>5949</v>
      </c>
      <c r="HI75" s="188">
        <v>3869</v>
      </c>
      <c r="HJ75" s="188">
        <v>-523</v>
      </c>
      <c r="HK75" s="188">
        <v>-201</v>
      </c>
      <c r="HL75" s="188">
        <v>4644</v>
      </c>
      <c r="HN75" s="188">
        <v>6064</v>
      </c>
      <c r="HO75" s="188">
        <v>0</v>
      </c>
      <c r="HP75" s="188">
        <v>4333</v>
      </c>
      <c r="HQ75" s="188">
        <v>3269</v>
      </c>
      <c r="HR75" s="188">
        <v>4135</v>
      </c>
      <c r="HS75" s="188">
        <v>13080</v>
      </c>
      <c r="HT75" s="188">
        <v>6952</v>
      </c>
      <c r="HU75" s="188">
        <v>-1274</v>
      </c>
      <c r="HV75" s="188">
        <v>0</v>
      </c>
      <c r="HW75" s="188">
        <v>0</v>
      </c>
      <c r="HY75" s="188">
        <v>6029</v>
      </c>
      <c r="HZ75" s="188">
        <v>0</v>
      </c>
      <c r="IA75" s="188">
        <v>5893</v>
      </c>
      <c r="IB75" s="188">
        <v>3915</v>
      </c>
      <c r="IC75" s="188">
        <v>7969</v>
      </c>
      <c r="ID75" s="188">
        <v>2807</v>
      </c>
      <c r="IE75" s="188">
        <v>4069</v>
      </c>
      <c r="IF75" s="188">
        <v>3119</v>
      </c>
      <c r="IG75" s="188">
        <v>-100</v>
      </c>
      <c r="IH75" s="188">
        <v>2813</v>
      </c>
      <c r="IJ75" s="188">
        <v>6092</v>
      </c>
      <c r="IK75" s="188">
        <v>0</v>
      </c>
      <c r="IL75" s="188">
        <v>8870</v>
      </c>
      <c r="IM75" s="188">
        <v>3327</v>
      </c>
      <c r="IN75" s="188">
        <v>5439</v>
      </c>
      <c r="IO75" s="188">
        <v>7785</v>
      </c>
      <c r="IP75" s="188">
        <v>4101</v>
      </c>
      <c r="IQ75" s="188">
        <v>1038</v>
      </c>
      <c r="IR75" s="188">
        <v>-100</v>
      </c>
      <c r="IS75" s="188">
        <v>2006</v>
      </c>
      <c r="IU75" s="188">
        <v>6081</v>
      </c>
      <c r="IV75" s="188">
        <v>0</v>
      </c>
      <c r="IW75" s="188">
        <v>5160</v>
      </c>
      <c r="IX75" s="188">
        <v>5064</v>
      </c>
      <c r="IY75" s="188">
        <v>8464</v>
      </c>
      <c r="IZ75" s="188">
        <v>6062</v>
      </c>
      <c r="JA75" s="188">
        <v>5895</v>
      </c>
      <c r="JB75" s="188">
        <v>-1038</v>
      </c>
      <c r="JC75" s="188">
        <v>-150</v>
      </c>
      <c r="JD75" s="188">
        <v>1057</v>
      </c>
      <c r="JF75" s="188">
        <v>6800</v>
      </c>
      <c r="JG75" s="188">
        <v>0</v>
      </c>
      <c r="JH75" s="188">
        <v>8108</v>
      </c>
      <c r="JI75" s="188">
        <v>9226</v>
      </c>
      <c r="JJ75" s="188">
        <v>4694</v>
      </c>
      <c r="JK75" s="188">
        <v>1274</v>
      </c>
      <c r="JL75" s="188">
        <v>3831</v>
      </c>
      <c r="JM75" s="188">
        <v>-1007</v>
      </c>
      <c r="JN75" s="188">
        <v>-255</v>
      </c>
      <c r="JO75" s="188">
        <v>4804</v>
      </c>
      <c r="JQ75" s="188">
        <v>7102</v>
      </c>
      <c r="JR75" s="188">
        <v>0</v>
      </c>
      <c r="JS75" s="188">
        <v>8546</v>
      </c>
      <c r="JT75" s="188">
        <v>2894</v>
      </c>
      <c r="JU75" s="188">
        <v>3884</v>
      </c>
      <c r="JV75" s="188">
        <v>8440</v>
      </c>
      <c r="JW75" s="188">
        <v>4156</v>
      </c>
      <c r="JX75" s="188">
        <v>-365</v>
      </c>
      <c r="JY75" s="188">
        <v>-151</v>
      </c>
      <c r="JZ75" s="188">
        <v>3319</v>
      </c>
      <c r="KB75" s="188">
        <v>6078</v>
      </c>
      <c r="KC75" s="188">
        <v>0</v>
      </c>
      <c r="KD75" s="188">
        <v>3629</v>
      </c>
      <c r="KE75" s="188">
        <v>2261</v>
      </c>
      <c r="KF75" s="188">
        <v>6733</v>
      </c>
      <c r="KG75" s="188">
        <v>10849</v>
      </c>
      <c r="KH75" s="188">
        <v>5956</v>
      </c>
      <c r="KI75" s="188">
        <v>-1335</v>
      </c>
      <c r="KJ75" s="188">
        <v>-201</v>
      </c>
      <c r="KK75" s="188">
        <v>2322</v>
      </c>
      <c r="KM75" s="188">
        <v>6070</v>
      </c>
      <c r="KN75" s="188">
        <v>0</v>
      </c>
      <c r="KO75" s="188">
        <v>3629</v>
      </c>
      <c r="KP75" s="188">
        <v>7923</v>
      </c>
      <c r="KQ75" s="188">
        <v>6887</v>
      </c>
      <c r="KR75" s="188">
        <v>5245</v>
      </c>
      <c r="KS75" s="188">
        <v>7764</v>
      </c>
      <c r="KT75" s="188">
        <v>-249</v>
      </c>
      <c r="KU75" s="188">
        <v>0</v>
      </c>
      <c r="KV75" s="188">
        <v>0</v>
      </c>
      <c r="KX75" s="188">
        <v>7068</v>
      </c>
      <c r="KY75" s="188">
        <v>0</v>
      </c>
      <c r="KZ75" s="188">
        <v>7851</v>
      </c>
      <c r="LA75" s="188">
        <v>4186</v>
      </c>
      <c r="LB75" s="188">
        <v>6417</v>
      </c>
      <c r="LC75" s="188">
        <v>3473</v>
      </c>
      <c r="LD75" s="188">
        <v>10736</v>
      </c>
      <c r="LE75" s="188">
        <v>-1963</v>
      </c>
      <c r="LF75" s="188">
        <v>0</v>
      </c>
      <c r="LG75" s="188">
        <v>0</v>
      </c>
      <c r="LI75" s="188">
        <v>5054</v>
      </c>
      <c r="LJ75" s="188">
        <v>0</v>
      </c>
      <c r="LK75" s="188">
        <v>6052</v>
      </c>
      <c r="LL75" s="188">
        <v>3723</v>
      </c>
      <c r="LM75" s="188">
        <v>5242</v>
      </c>
      <c r="LN75" s="188">
        <v>9703</v>
      </c>
      <c r="LO75" s="188">
        <v>5591</v>
      </c>
      <c r="LP75" s="188">
        <v>-1352</v>
      </c>
      <c r="LQ75" s="188">
        <v>-202</v>
      </c>
      <c r="LR75" s="188">
        <v>3517</v>
      </c>
      <c r="LT75" s="188">
        <v>6082</v>
      </c>
      <c r="LU75" s="188">
        <v>0</v>
      </c>
      <c r="LV75" s="188">
        <v>2204</v>
      </c>
      <c r="LW75" s="188">
        <v>6232</v>
      </c>
      <c r="LX75" s="188">
        <v>8578</v>
      </c>
      <c r="LY75" s="188">
        <v>6068</v>
      </c>
      <c r="LZ75" s="188">
        <v>5666</v>
      </c>
      <c r="MA75" s="188">
        <v>118</v>
      </c>
      <c r="MB75" s="188">
        <v>-151</v>
      </c>
      <c r="MC75" s="188">
        <v>1428</v>
      </c>
    </row>
    <row r="76" spans="2:341">
      <c r="B76" s="208">
        <f t="shared" si="20"/>
        <v>6297.1</v>
      </c>
      <c r="C76" s="208">
        <f t="shared" si="21"/>
        <v>0</v>
      </c>
      <c r="D76" s="208">
        <f t="shared" si="22"/>
        <v>6402.7333333333336</v>
      </c>
      <c r="E76" s="208">
        <f t="shared" si="23"/>
        <v>4614.166666666667</v>
      </c>
      <c r="F76" s="208">
        <f t="shared" si="24"/>
        <v>5833.4666666666662</v>
      </c>
      <c r="G76" s="208">
        <f t="shared" si="25"/>
        <v>6351.9333333333334</v>
      </c>
      <c r="H76" s="208">
        <f t="shared" si="26"/>
        <v>5670.9</v>
      </c>
      <c r="I76" s="208">
        <f t="shared" si="27"/>
        <v>-349.96666666666664</v>
      </c>
      <c r="J76" s="208">
        <f t="shared" si="28"/>
        <v>-135.76666666666668</v>
      </c>
      <c r="K76" s="208">
        <f t="shared" si="29"/>
        <v>2055.9333333333334</v>
      </c>
      <c r="M76" s="188">
        <v>5966</v>
      </c>
      <c r="N76" s="188">
        <v>0</v>
      </c>
      <c r="O76" s="188">
        <v>8916</v>
      </c>
      <c r="P76" s="188">
        <v>3682</v>
      </c>
      <c r="Q76" s="188">
        <v>4182</v>
      </c>
      <c r="R76" s="188">
        <v>4517</v>
      </c>
      <c r="S76" s="188">
        <v>3612</v>
      </c>
      <c r="T76" s="188">
        <v>680</v>
      </c>
      <c r="U76" s="188">
        <v>-283</v>
      </c>
      <c r="V76" s="188">
        <v>3637</v>
      </c>
      <c r="X76" s="188">
        <v>4068</v>
      </c>
      <c r="Y76" s="188">
        <v>0</v>
      </c>
      <c r="Z76" s="188">
        <v>6387</v>
      </c>
      <c r="AA76" s="188">
        <v>6291</v>
      </c>
      <c r="AB76" s="188">
        <v>4603</v>
      </c>
      <c r="AC76" s="188">
        <v>7984</v>
      </c>
      <c r="AD76" s="188">
        <v>5509</v>
      </c>
      <c r="AE76" s="188">
        <v>-1315</v>
      </c>
      <c r="AF76" s="188">
        <v>-100</v>
      </c>
      <c r="AG76" s="188">
        <v>3753</v>
      </c>
      <c r="AI76" s="188">
        <v>6581</v>
      </c>
      <c r="AJ76" s="188">
        <v>0</v>
      </c>
      <c r="AK76" s="188">
        <v>1660</v>
      </c>
      <c r="AL76" s="188">
        <v>2639</v>
      </c>
      <c r="AM76" s="188">
        <v>8150</v>
      </c>
      <c r="AN76" s="188">
        <v>11620</v>
      </c>
      <c r="AO76" s="188">
        <v>5759</v>
      </c>
      <c r="AP76" s="188">
        <v>261</v>
      </c>
      <c r="AQ76" s="188">
        <v>-201</v>
      </c>
      <c r="AR76" s="188">
        <v>1092</v>
      </c>
      <c r="AT76" s="188">
        <v>4065</v>
      </c>
      <c r="AU76" s="188">
        <v>0</v>
      </c>
      <c r="AV76" s="188">
        <v>8703</v>
      </c>
      <c r="AW76" s="188">
        <v>6952</v>
      </c>
      <c r="AX76" s="188">
        <v>4150</v>
      </c>
      <c r="AY76" s="188">
        <v>4572</v>
      </c>
      <c r="AZ76" s="188">
        <v>5549</v>
      </c>
      <c r="BA76" s="188">
        <v>-2042</v>
      </c>
      <c r="BB76" s="188">
        <v>-100</v>
      </c>
      <c r="BC76" s="188">
        <v>3526</v>
      </c>
      <c r="BE76" s="188">
        <v>7096</v>
      </c>
      <c r="BF76" s="188">
        <v>0</v>
      </c>
      <c r="BG76" s="188">
        <v>8874</v>
      </c>
      <c r="BH76" s="188">
        <v>5336</v>
      </c>
      <c r="BI76" s="188">
        <v>6975</v>
      </c>
      <c r="BJ76" s="188">
        <v>1837</v>
      </c>
      <c r="BK76" s="188">
        <v>3934</v>
      </c>
      <c r="BL76" s="188">
        <v>704</v>
      </c>
      <c r="BM76" s="188">
        <v>-175</v>
      </c>
      <c r="BN76" s="188">
        <v>2335</v>
      </c>
      <c r="BP76" s="188">
        <v>6070</v>
      </c>
      <c r="BQ76" s="188">
        <v>0</v>
      </c>
      <c r="BR76" s="188">
        <v>7418</v>
      </c>
      <c r="BS76" s="188">
        <v>7688</v>
      </c>
      <c r="BT76" s="188">
        <v>5584</v>
      </c>
      <c r="BU76" s="188">
        <v>2376</v>
      </c>
      <c r="BV76" s="188">
        <v>7737</v>
      </c>
      <c r="BW76" s="188">
        <v>433</v>
      </c>
      <c r="BX76" s="188">
        <v>0</v>
      </c>
      <c r="BY76" s="188">
        <v>0</v>
      </c>
      <c r="CA76" s="188">
        <v>7105</v>
      </c>
      <c r="CB76" s="188">
        <v>0</v>
      </c>
      <c r="CC76" s="188">
        <v>8838</v>
      </c>
      <c r="CD76" s="188">
        <v>4365</v>
      </c>
      <c r="CE76" s="188">
        <v>5225</v>
      </c>
      <c r="CF76" s="188">
        <v>3340</v>
      </c>
      <c r="CG76" s="188">
        <v>4014</v>
      </c>
      <c r="CH76" s="188">
        <v>659</v>
      </c>
      <c r="CI76" s="188">
        <v>-201</v>
      </c>
      <c r="CJ76" s="188">
        <v>3304</v>
      </c>
      <c r="CL76" s="188">
        <v>7105</v>
      </c>
      <c r="CM76" s="188">
        <v>0</v>
      </c>
      <c r="CN76" s="188">
        <v>8838</v>
      </c>
      <c r="CO76" s="188">
        <v>4365</v>
      </c>
      <c r="CP76" s="188">
        <v>5225</v>
      </c>
      <c r="CQ76" s="188">
        <v>3340</v>
      </c>
      <c r="CR76" s="188">
        <v>4014</v>
      </c>
      <c r="CS76" s="188">
        <v>659</v>
      </c>
      <c r="CT76" s="188">
        <v>-201</v>
      </c>
      <c r="CU76" s="188">
        <v>3304</v>
      </c>
      <c r="CV76" s="190"/>
      <c r="CW76" s="188">
        <v>6029</v>
      </c>
      <c r="CX76" s="188">
        <v>0</v>
      </c>
      <c r="CY76" s="188">
        <v>7085</v>
      </c>
      <c r="CZ76" s="188">
        <v>6302</v>
      </c>
      <c r="DA76" s="188">
        <v>3377</v>
      </c>
      <c r="DB76" s="188">
        <v>6281</v>
      </c>
      <c r="DC76" s="188">
        <v>7577</v>
      </c>
      <c r="DD76" s="188">
        <v>-94</v>
      </c>
      <c r="DE76" s="188">
        <v>0</v>
      </c>
      <c r="DF76" s="188">
        <v>0</v>
      </c>
      <c r="DH76" s="188">
        <v>7050</v>
      </c>
      <c r="DI76" s="188">
        <v>0</v>
      </c>
      <c r="DJ76" s="188">
        <v>9086</v>
      </c>
      <c r="DK76" s="188">
        <v>4147</v>
      </c>
      <c r="DL76" s="188">
        <v>7155</v>
      </c>
      <c r="DM76" s="188">
        <v>3572</v>
      </c>
      <c r="DN76" s="188">
        <v>4050</v>
      </c>
      <c r="DO76" s="188">
        <v>1177</v>
      </c>
      <c r="DP76" s="188">
        <v>-232</v>
      </c>
      <c r="DQ76" s="188">
        <v>2425</v>
      </c>
      <c r="DS76" s="188">
        <v>6993</v>
      </c>
      <c r="DT76" s="188">
        <v>0</v>
      </c>
      <c r="DU76" s="188">
        <v>7337</v>
      </c>
      <c r="DV76" s="188">
        <v>3834</v>
      </c>
      <c r="DW76" s="188">
        <v>6536</v>
      </c>
      <c r="DX76" s="188">
        <v>2246</v>
      </c>
      <c r="DY76" s="188">
        <v>10151</v>
      </c>
      <c r="DZ76" s="188">
        <v>-1066</v>
      </c>
      <c r="EA76" s="188">
        <v>-263</v>
      </c>
      <c r="EB76" s="188">
        <v>0</v>
      </c>
      <c r="ED76" s="188">
        <v>5912</v>
      </c>
      <c r="EE76" s="188">
        <v>0</v>
      </c>
      <c r="EF76" s="188">
        <v>6818</v>
      </c>
      <c r="EG76" s="188">
        <v>5054</v>
      </c>
      <c r="EH76" s="188">
        <v>6224</v>
      </c>
      <c r="EI76" s="188">
        <v>4678</v>
      </c>
      <c r="EJ76" s="188">
        <v>3868</v>
      </c>
      <c r="EK76" s="188">
        <v>-298</v>
      </c>
      <c r="EL76" s="188">
        <v>-175</v>
      </c>
      <c r="EM76" s="188">
        <v>3235</v>
      </c>
      <c r="EO76" s="188">
        <v>7107</v>
      </c>
      <c r="EP76" s="188">
        <v>0</v>
      </c>
      <c r="EQ76" s="188">
        <v>1460</v>
      </c>
      <c r="ER76" s="188">
        <v>4036</v>
      </c>
      <c r="ES76" s="188">
        <v>9195</v>
      </c>
      <c r="ET76" s="188">
        <v>9302</v>
      </c>
      <c r="EU76" s="188">
        <v>5103</v>
      </c>
      <c r="EV76" s="188">
        <v>-1238</v>
      </c>
      <c r="EW76" s="188">
        <v>-151</v>
      </c>
      <c r="EX76" s="188">
        <v>1950</v>
      </c>
      <c r="EZ76" s="188">
        <v>7051</v>
      </c>
      <c r="FA76" s="188">
        <v>0</v>
      </c>
      <c r="FB76" s="188">
        <v>4504</v>
      </c>
      <c r="FC76" s="188">
        <v>3377</v>
      </c>
      <c r="FD76" s="188">
        <v>4971</v>
      </c>
      <c r="FE76" s="188">
        <v>9048</v>
      </c>
      <c r="FF76" s="188">
        <v>9432</v>
      </c>
      <c r="FG76" s="188">
        <v>-1630</v>
      </c>
      <c r="FH76" s="188">
        <v>0</v>
      </c>
      <c r="FI76" s="188">
        <v>0</v>
      </c>
      <c r="FK76" s="188">
        <v>7073</v>
      </c>
      <c r="FL76" s="188">
        <v>0</v>
      </c>
      <c r="FM76" s="188">
        <v>8554</v>
      </c>
      <c r="FN76" s="188">
        <v>2833</v>
      </c>
      <c r="FO76" s="188">
        <v>5533</v>
      </c>
      <c r="FP76" s="188">
        <v>7308</v>
      </c>
      <c r="FQ76" s="188">
        <v>4006</v>
      </c>
      <c r="FR76" s="188">
        <v>-1526</v>
      </c>
      <c r="FS76" s="188">
        <v>-201</v>
      </c>
      <c r="FT76" s="188">
        <v>3002</v>
      </c>
      <c r="FV76" s="188">
        <v>6076</v>
      </c>
      <c r="FW76" s="188">
        <v>0</v>
      </c>
      <c r="FX76" s="188">
        <v>4703</v>
      </c>
      <c r="FY76" s="188">
        <v>6469</v>
      </c>
      <c r="FZ76" s="188">
        <v>2910</v>
      </c>
      <c r="GA76" s="188">
        <v>8749</v>
      </c>
      <c r="GB76" s="188">
        <v>9253</v>
      </c>
      <c r="GC76" s="188">
        <v>-962</v>
      </c>
      <c r="GD76" s="188">
        <v>0</v>
      </c>
      <c r="GE76" s="188">
        <v>0</v>
      </c>
      <c r="GG76" s="188">
        <v>7103</v>
      </c>
      <c r="GH76" s="188">
        <v>0</v>
      </c>
      <c r="GI76" s="188">
        <v>6022</v>
      </c>
      <c r="GJ76" s="188">
        <v>2512</v>
      </c>
      <c r="GK76" s="188">
        <v>4127</v>
      </c>
      <c r="GL76" s="188">
        <v>10315</v>
      </c>
      <c r="GM76" s="188">
        <v>4057</v>
      </c>
      <c r="GN76" s="188">
        <v>429</v>
      </c>
      <c r="GO76" s="188">
        <v>-201</v>
      </c>
      <c r="GP76" s="188">
        <v>1910</v>
      </c>
      <c r="GR76" s="188">
        <v>5928</v>
      </c>
      <c r="GS76" s="188">
        <v>0</v>
      </c>
      <c r="GT76" s="188">
        <v>7573</v>
      </c>
      <c r="GU76" s="188">
        <v>2679</v>
      </c>
      <c r="GV76" s="188">
        <v>5331</v>
      </c>
      <c r="GW76" s="188">
        <v>8859</v>
      </c>
      <c r="GX76" s="188">
        <v>3796</v>
      </c>
      <c r="GY76" s="188">
        <v>-66</v>
      </c>
      <c r="GZ76" s="188">
        <v>-80</v>
      </c>
      <c r="HA76" s="188">
        <v>1452</v>
      </c>
      <c r="HC76" s="188">
        <v>6022</v>
      </c>
      <c r="HD76" s="188">
        <v>0</v>
      </c>
      <c r="HE76" s="188">
        <v>5190</v>
      </c>
      <c r="HF76" s="188">
        <v>3982</v>
      </c>
      <c r="HG76" s="188">
        <v>7707</v>
      </c>
      <c r="HH76" s="188">
        <v>6109</v>
      </c>
      <c r="HI76" s="188">
        <v>3869</v>
      </c>
      <c r="HJ76" s="188">
        <v>-771</v>
      </c>
      <c r="HK76" s="188">
        <v>-201</v>
      </c>
      <c r="HL76" s="188">
        <v>4758</v>
      </c>
      <c r="HN76" s="188">
        <v>6056</v>
      </c>
      <c r="HO76" s="188">
        <v>0</v>
      </c>
      <c r="HP76" s="188">
        <v>4328</v>
      </c>
      <c r="HQ76" s="188">
        <v>3310</v>
      </c>
      <c r="HR76" s="188">
        <v>4232</v>
      </c>
      <c r="HS76" s="188">
        <v>13058</v>
      </c>
      <c r="HT76" s="188">
        <v>6959</v>
      </c>
      <c r="HU76" s="188">
        <v>-1461</v>
      </c>
      <c r="HV76" s="188">
        <v>0</v>
      </c>
      <c r="HW76" s="188">
        <v>0</v>
      </c>
      <c r="HY76" s="188">
        <v>6028</v>
      </c>
      <c r="HZ76" s="188">
        <v>0</v>
      </c>
      <c r="IA76" s="188">
        <v>5912</v>
      </c>
      <c r="IB76" s="188">
        <v>3913</v>
      </c>
      <c r="IC76" s="188">
        <v>7920</v>
      </c>
      <c r="ID76" s="188">
        <v>2782</v>
      </c>
      <c r="IE76" s="188">
        <v>4069</v>
      </c>
      <c r="IF76" s="188">
        <v>3050</v>
      </c>
      <c r="IG76" s="188">
        <v>-100</v>
      </c>
      <c r="IH76" s="188">
        <v>2867</v>
      </c>
      <c r="IJ76" s="188">
        <v>6097</v>
      </c>
      <c r="IK76" s="188">
        <v>0</v>
      </c>
      <c r="IL76" s="188">
        <v>8873</v>
      </c>
      <c r="IM76" s="188">
        <v>3256</v>
      </c>
      <c r="IN76" s="188">
        <v>5367</v>
      </c>
      <c r="IO76" s="188">
        <v>7870</v>
      </c>
      <c r="IP76" s="188">
        <v>4101</v>
      </c>
      <c r="IQ76" s="188">
        <v>1262</v>
      </c>
      <c r="IR76" s="188">
        <v>-97</v>
      </c>
      <c r="IS76" s="188">
        <v>2052</v>
      </c>
      <c r="IU76" s="188">
        <v>6076</v>
      </c>
      <c r="IV76" s="188">
        <v>0</v>
      </c>
      <c r="IW76" s="188">
        <v>5182</v>
      </c>
      <c r="IX76" s="188">
        <v>5086</v>
      </c>
      <c r="IY76" s="188">
        <v>8330</v>
      </c>
      <c r="IZ76" s="188">
        <v>6140</v>
      </c>
      <c r="JA76" s="188">
        <v>5895</v>
      </c>
      <c r="JB76" s="188">
        <v>-921</v>
      </c>
      <c r="JC76" s="188">
        <v>-151</v>
      </c>
      <c r="JD76" s="188">
        <v>1114</v>
      </c>
      <c r="JF76" s="188">
        <v>6804</v>
      </c>
      <c r="JG76" s="188">
        <v>0</v>
      </c>
      <c r="JH76" s="188">
        <v>8116</v>
      </c>
      <c r="JI76" s="188">
        <v>9185</v>
      </c>
      <c r="JJ76" s="188">
        <v>4948</v>
      </c>
      <c r="JK76" s="188">
        <v>1295</v>
      </c>
      <c r="JL76" s="188">
        <v>3831</v>
      </c>
      <c r="JM76" s="188">
        <v>-1167</v>
      </c>
      <c r="JN76" s="188">
        <v>-255</v>
      </c>
      <c r="JO76" s="188">
        <v>4867</v>
      </c>
      <c r="JQ76" s="188">
        <v>7103</v>
      </c>
      <c r="JR76" s="188">
        <v>0</v>
      </c>
      <c r="JS76" s="188">
        <v>8426</v>
      </c>
      <c r="JT76" s="188">
        <v>2958</v>
      </c>
      <c r="JU76" s="188">
        <v>3818</v>
      </c>
      <c r="JV76" s="188">
        <v>8366</v>
      </c>
      <c r="JW76" s="188">
        <v>4156</v>
      </c>
      <c r="JX76" s="188">
        <v>-399</v>
      </c>
      <c r="JY76" s="188">
        <v>-151</v>
      </c>
      <c r="JZ76" s="188">
        <v>3507</v>
      </c>
      <c r="KB76" s="188">
        <v>6082</v>
      </c>
      <c r="KC76" s="188">
        <v>0</v>
      </c>
      <c r="KD76" s="188">
        <v>3528</v>
      </c>
      <c r="KE76" s="188">
        <v>2179</v>
      </c>
      <c r="KF76" s="188">
        <v>6562</v>
      </c>
      <c r="KG76" s="188">
        <v>10918</v>
      </c>
      <c r="KH76" s="188">
        <v>5956</v>
      </c>
      <c r="KI76" s="188">
        <v>-1338</v>
      </c>
      <c r="KJ76" s="188">
        <v>-202</v>
      </c>
      <c r="KK76" s="188">
        <v>2476</v>
      </c>
      <c r="KM76" s="188">
        <v>6069</v>
      </c>
      <c r="KN76" s="188">
        <v>0</v>
      </c>
      <c r="KO76" s="188">
        <v>3642</v>
      </c>
      <c r="KP76" s="188">
        <v>7958</v>
      </c>
      <c r="KQ76" s="188">
        <v>6760</v>
      </c>
      <c r="KR76" s="188">
        <v>5197</v>
      </c>
      <c r="KS76" s="188">
        <v>7845</v>
      </c>
      <c r="KT76" s="188">
        <v>-244</v>
      </c>
      <c r="KU76" s="188">
        <v>0</v>
      </c>
      <c r="KV76" s="188">
        <v>0</v>
      </c>
      <c r="KX76" s="188">
        <v>7065</v>
      </c>
      <c r="KY76" s="188">
        <v>0</v>
      </c>
      <c r="KZ76" s="188">
        <v>7922</v>
      </c>
      <c r="LA76" s="188">
        <v>4129</v>
      </c>
      <c r="LB76" s="188">
        <v>6292</v>
      </c>
      <c r="LC76" s="188">
        <v>3441</v>
      </c>
      <c r="LD76" s="188">
        <v>10768</v>
      </c>
      <c r="LE76" s="188">
        <v>-2185</v>
      </c>
      <c r="LF76" s="188">
        <v>0</v>
      </c>
      <c r="LG76" s="188">
        <v>0</v>
      </c>
      <c r="LI76" s="188">
        <v>5048</v>
      </c>
      <c r="LJ76" s="188">
        <v>0</v>
      </c>
      <c r="LK76" s="188">
        <v>5973</v>
      </c>
      <c r="LL76" s="188">
        <v>3621</v>
      </c>
      <c r="LM76" s="188">
        <v>4973</v>
      </c>
      <c r="LN76" s="188">
        <v>9582</v>
      </c>
      <c r="LO76" s="188">
        <v>5591</v>
      </c>
      <c r="LP76" s="188">
        <v>-1187</v>
      </c>
      <c r="LQ76" s="188">
        <v>-201</v>
      </c>
      <c r="LR76" s="188">
        <v>3619</v>
      </c>
      <c r="LT76" s="188">
        <v>6085</v>
      </c>
      <c r="LU76" s="188">
        <v>0</v>
      </c>
      <c r="LV76" s="188">
        <v>2214</v>
      </c>
      <c r="LW76" s="188">
        <v>6287</v>
      </c>
      <c r="LX76" s="188">
        <v>8642</v>
      </c>
      <c r="LY76" s="188">
        <v>5856</v>
      </c>
      <c r="LZ76" s="188">
        <v>5666</v>
      </c>
      <c r="MA76" s="188">
        <v>97</v>
      </c>
      <c r="MB76" s="188">
        <v>-151</v>
      </c>
      <c r="MC76" s="188">
        <v>1493</v>
      </c>
    </row>
    <row r="77" spans="2:341">
      <c r="B77" s="208">
        <f t="shared" si="20"/>
        <v>6296.833333333333</v>
      </c>
      <c r="C77" s="208">
        <f t="shared" si="21"/>
        <v>0</v>
      </c>
      <c r="D77" s="208">
        <f t="shared" si="22"/>
        <v>6393.9333333333334</v>
      </c>
      <c r="E77" s="208">
        <f t="shared" si="23"/>
        <v>4573.5333333333338</v>
      </c>
      <c r="F77" s="208">
        <f t="shared" si="24"/>
        <v>5740.6</v>
      </c>
      <c r="G77" s="208">
        <f t="shared" si="25"/>
        <v>6386.833333333333</v>
      </c>
      <c r="H77" s="208">
        <f t="shared" si="26"/>
        <v>5693.4</v>
      </c>
      <c r="I77" s="208">
        <f t="shared" si="27"/>
        <v>-335.93333333333334</v>
      </c>
      <c r="J77" s="208">
        <f t="shared" si="28"/>
        <v>-135.80000000000001</v>
      </c>
      <c r="K77" s="208">
        <f t="shared" si="29"/>
        <v>2124.2333333333331</v>
      </c>
      <c r="M77" s="188">
        <v>5961</v>
      </c>
      <c r="N77" s="188">
        <v>0</v>
      </c>
      <c r="O77" s="188">
        <v>8922</v>
      </c>
      <c r="P77" s="188">
        <v>3550</v>
      </c>
      <c r="Q77" s="188">
        <v>3949</v>
      </c>
      <c r="R77" s="188">
        <v>4783</v>
      </c>
      <c r="S77" s="188">
        <v>3612</v>
      </c>
      <c r="T77" s="188">
        <v>770</v>
      </c>
      <c r="U77" s="188">
        <v>-284</v>
      </c>
      <c r="V77" s="188">
        <v>3717</v>
      </c>
      <c r="X77" s="188">
        <v>4066</v>
      </c>
      <c r="Y77" s="188">
        <v>0</v>
      </c>
      <c r="Z77" s="188">
        <v>6367</v>
      </c>
      <c r="AA77" s="188">
        <v>6234</v>
      </c>
      <c r="AB77" s="188">
        <v>4437</v>
      </c>
      <c r="AC77" s="188">
        <v>7998</v>
      </c>
      <c r="AD77" s="188">
        <v>5509</v>
      </c>
      <c r="AE77" s="188">
        <v>-1153</v>
      </c>
      <c r="AF77" s="188">
        <v>-100</v>
      </c>
      <c r="AG77" s="188">
        <v>3850</v>
      </c>
      <c r="AI77" s="188">
        <v>6592</v>
      </c>
      <c r="AJ77" s="188">
        <v>0</v>
      </c>
      <c r="AK77" s="188">
        <v>1649</v>
      </c>
      <c r="AL77" s="188">
        <v>2657</v>
      </c>
      <c r="AM77" s="188">
        <v>8227</v>
      </c>
      <c r="AN77" s="188">
        <v>11437</v>
      </c>
      <c r="AO77" s="188">
        <v>5759</v>
      </c>
      <c r="AP77" s="188">
        <v>282</v>
      </c>
      <c r="AQ77" s="188">
        <v>-201</v>
      </c>
      <c r="AR77" s="188">
        <v>1083</v>
      </c>
      <c r="AT77" s="188">
        <v>4064</v>
      </c>
      <c r="AU77" s="188">
        <v>0</v>
      </c>
      <c r="AV77" s="188">
        <v>8727</v>
      </c>
      <c r="AW77" s="188">
        <v>6904</v>
      </c>
      <c r="AX77" s="188">
        <v>3971</v>
      </c>
      <c r="AY77" s="188">
        <v>4581</v>
      </c>
      <c r="AZ77" s="188">
        <v>5549</v>
      </c>
      <c r="BA77" s="188">
        <v>-1836</v>
      </c>
      <c r="BB77" s="188">
        <v>-100</v>
      </c>
      <c r="BC77" s="188">
        <v>3635</v>
      </c>
      <c r="BE77" s="188">
        <v>7100</v>
      </c>
      <c r="BF77" s="188">
        <v>0</v>
      </c>
      <c r="BG77" s="188">
        <v>8887</v>
      </c>
      <c r="BH77" s="188">
        <v>5292</v>
      </c>
      <c r="BI77" s="188">
        <v>7064</v>
      </c>
      <c r="BJ77" s="188">
        <v>1849</v>
      </c>
      <c r="BK77" s="188">
        <v>3934</v>
      </c>
      <c r="BL77" s="188">
        <v>496</v>
      </c>
      <c r="BM77" s="188">
        <v>-175</v>
      </c>
      <c r="BN77" s="188">
        <v>2464</v>
      </c>
      <c r="BP77" s="188">
        <v>6068</v>
      </c>
      <c r="BQ77" s="188">
        <v>0</v>
      </c>
      <c r="BR77" s="188">
        <v>7431</v>
      </c>
      <c r="BS77" s="188">
        <v>7689</v>
      </c>
      <c r="BT77" s="188">
        <v>5549</v>
      </c>
      <c r="BU77" s="188">
        <v>2349</v>
      </c>
      <c r="BV77" s="188">
        <v>7842</v>
      </c>
      <c r="BW77" s="188">
        <v>379</v>
      </c>
      <c r="BX77" s="188">
        <v>0</v>
      </c>
      <c r="BY77" s="188">
        <v>0</v>
      </c>
      <c r="CA77" s="188">
        <v>7103</v>
      </c>
      <c r="CB77" s="188">
        <v>0</v>
      </c>
      <c r="CC77" s="188">
        <v>8861</v>
      </c>
      <c r="CD77" s="188">
        <v>4368</v>
      </c>
      <c r="CE77" s="188">
        <v>5196</v>
      </c>
      <c r="CF77" s="188">
        <v>3355</v>
      </c>
      <c r="CG77" s="188">
        <v>4014</v>
      </c>
      <c r="CH77" s="188">
        <v>651</v>
      </c>
      <c r="CI77" s="188">
        <v>-201</v>
      </c>
      <c r="CJ77" s="188">
        <v>3445</v>
      </c>
      <c r="CL77" s="188">
        <v>7103</v>
      </c>
      <c r="CM77" s="188">
        <v>0</v>
      </c>
      <c r="CN77" s="188">
        <v>8861</v>
      </c>
      <c r="CO77" s="188">
        <v>4368</v>
      </c>
      <c r="CP77" s="188">
        <v>5196</v>
      </c>
      <c r="CQ77" s="188">
        <v>3355</v>
      </c>
      <c r="CR77" s="188">
        <v>4014</v>
      </c>
      <c r="CS77" s="188">
        <v>651</v>
      </c>
      <c r="CT77" s="188">
        <v>-201</v>
      </c>
      <c r="CU77" s="188">
        <v>3445</v>
      </c>
      <c r="CV77" s="190"/>
      <c r="CW77" s="188">
        <v>6031</v>
      </c>
      <c r="CX77" s="188">
        <v>0</v>
      </c>
      <c r="CY77" s="188">
        <v>7117</v>
      </c>
      <c r="CZ77" s="188">
        <v>6246</v>
      </c>
      <c r="DA77" s="188">
        <v>3242</v>
      </c>
      <c r="DB77" s="188">
        <v>6405</v>
      </c>
      <c r="DC77" s="188">
        <v>7686</v>
      </c>
      <c r="DD77" s="188">
        <v>-76</v>
      </c>
      <c r="DE77" s="188">
        <v>0</v>
      </c>
      <c r="DF77" s="188">
        <v>0</v>
      </c>
      <c r="DH77" s="188">
        <v>7044</v>
      </c>
      <c r="DI77" s="188">
        <v>0</v>
      </c>
      <c r="DJ77" s="188">
        <v>9064</v>
      </c>
      <c r="DK77" s="188">
        <v>4080</v>
      </c>
      <c r="DL77" s="188">
        <v>7064</v>
      </c>
      <c r="DM77" s="188">
        <v>3508</v>
      </c>
      <c r="DN77" s="188">
        <v>4050</v>
      </c>
      <c r="DO77" s="188">
        <v>1092</v>
      </c>
      <c r="DP77" s="188">
        <v>-232</v>
      </c>
      <c r="DQ77" s="188">
        <v>2517</v>
      </c>
      <c r="DS77" s="188">
        <v>7000</v>
      </c>
      <c r="DT77" s="188">
        <v>0</v>
      </c>
      <c r="DU77" s="188">
        <v>7348</v>
      </c>
      <c r="DV77" s="188">
        <v>3877</v>
      </c>
      <c r="DW77" s="188">
        <v>6567</v>
      </c>
      <c r="DX77" s="188">
        <v>2250</v>
      </c>
      <c r="DY77" s="188">
        <v>10246</v>
      </c>
      <c r="DZ77" s="188">
        <v>-1227</v>
      </c>
      <c r="EA77" s="188">
        <v>-263</v>
      </c>
      <c r="EB77" s="188">
        <v>0</v>
      </c>
      <c r="ED77" s="188">
        <v>5911</v>
      </c>
      <c r="EE77" s="188">
        <v>0</v>
      </c>
      <c r="EF77" s="188">
        <v>6823</v>
      </c>
      <c r="EG77" s="188">
        <v>5079</v>
      </c>
      <c r="EH77" s="188">
        <v>6206</v>
      </c>
      <c r="EI77" s="188">
        <v>4578</v>
      </c>
      <c r="EJ77" s="188">
        <v>3868</v>
      </c>
      <c r="EK77" s="188">
        <v>-301</v>
      </c>
      <c r="EL77" s="188">
        <v>-175</v>
      </c>
      <c r="EM77" s="188">
        <v>3365</v>
      </c>
      <c r="EO77" s="188">
        <v>7109</v>
      </c>
      <c r="EP77" s="188">
        <v>0</v>
      </c>
      <c r="EQ77" s="188">
        <v>1469</v>
      </c>
      <c r="ER77" s="188">
        <v>4070</v>
      </c>
      <c r="ES77" s="188">
        <v>9168</v>
      </c>
      <c r="ET77" s="188">
        <v>9349</v>
      </c>
      <c r="EU77" s="188">
        <v>5103</v>
      </c>
      <c r="EV77" s="188">
        <v>-1192</v>
      </c>
      <c r="EW77" s="188">
        <v>-150</v>
      </c>
      <c r="EX77" s="188">
        <v>2033</v>
      </c>
      <c r="EZ77" s="188">
        <v>7053</v>
      </c>
      <c r="FA77" s="188">
        <v>0</v>
      </c>
      <c r="FB77" s="188">
        <v>4434</v>
      </c>
      <c r="FC77" s="188">
        <v>3312</v>
      </c>
      <c r="FD77" s="188">
        <v>4820</v>
      </c>
      <c r="FE77" s="188">
        <v>9070</v>
      </c>
      <c r="FF77" s="188">
        <v>9578</v>
      </c>
      <c r="FG77" s="188">
        <v>-1526</v>
      </c>
      <c r="FH77" s="188">
        <v>0</v>
      </c>
      <c r="FI77" s="188">
        <v>0</v>
      </c>
      <c r="FK77" s="188">
        <v>7068</v>
      </c>
      <c r="FL77" s="188">
        <v>0</v>
      </c>
      <c r="FM77" s="188">
        <v>8416</v>
      </c>
      <c r="FN77" s="188">
        <v>2770</v>
      </c>
      <c r="FO77" s="188">
        <v>5414</v>
      </c>
      <c r="FP77" s="188">
        <v>7409</v>
      </c>
      <c r="FQ77" s="188">
        <v>4006</v>
      </c>
      <c r="FR77" s="188">
        <v>-1678</v>
      </c>
      <c r="FS77" s="188">
        <v>-201</v>
      </c>
      <c r="FT77" s="188">
        <v>3160</v>
      </c>
      <c r="FV77" s="188">
        <v>6068</v>
      </c>
      <c r="FW77" s="188">
        <v>0</v>
      </c>
      <c r="FX77" s="188">
        <v>4691</v>
      </c>
      <c r="FY77" s="188">
        <v>6370</v>
      </c>
      <c r="FZ77" s="188">
        <v>2805</v>
      </c>
      <c r="GA77" s="188">
        <v>8672</v>
      </c>
      <c r="GB77" s="188">
        <v>9404</v>
      </c>
      <c r="GC77" s="188">
        <v>-842</v>
      </c>
      <c r="GD77" s="188">
        <v>0</v>
      </c>
      <c r="GE77" s="188">
        <v>0</v>
      </c>
      <c r="GG77" s="188">
        <v>7101</v>
      </c>
      <c r="GH77" s="188">
        <v>0</v>
      </c>
      <c r="GI77" s="188">
        <v>6052</v>
      </c>
      <c r="GJ77" s="188">
        <v>2254</v>
      </c>
      <c r="GK77" s="188">
        <v>3906</v>
      </c>
      <c r="GL77" s="188">
        <v>10500</v>
      </c>
      <c r="GM77" s="188">
        <v>4057</v>
      </c>
      <c r="GN77" s="188">
        <v>472</v>
      </c>
      <c r="GO77" s="188">
        <v>-201</v>
      </c>
      <c r="GP77" s="188">
        <v>1988</v>
      </c>
      <c r="GR77" s="188">
        <v>5922</v>
      </c>
      <c r="GS77" s="188">
        <v>0</v>
      </c>
      <c r="GT77" s="188">
        <v>7575</v>
      </c>
      <c r="GU77" s="188">
        <v>2644</v>
      </c>
      <c r="GV77" s="188">
        <v>5182</v>
      </c>
      <c r="GW77" s="188">
        <v>8948</v>
      </c>
      <c r="GX77" s="188">
        <v>3796</v>
      </c>
      <c r="GY77" s="188">
        <v>-180</v>
      </c>
      <c r="GZ77" s="188">
        <v>-80</v>
      </c>
      <c r="HA77" s="188">
        <v>1552</v>
      </c>
      <c r="HC77" s="188">
        <v>6015</v>
      </c>
      <c r="HD77" s="188">
        <v>0</v>
      </c>
      <c r="HE77" s="188">
        <v>5177</v>
      </c>
      <c r="HF77" s="188">
        <v>3834</v>
      </c>
      <c r="HG77" s="188">
        <v>7576</v>
      </c>
      <c r="HH77" s="188">
        <v>6213</v>
      </c>
      <c r="HI77" s="188">
        <v>3869</v>
      </c>
      <c r="HJ77" s="188">
        <v>-785</v>
      </c>
      <c r="HK77" s="188">
        <v>-201</v>
      </c>
      <c r="HL77" s="188">
        <v>4821</v>
      </c>
      <c r="HN77" s="188">
        <v>6061</v>
      </c>
      <c r="HO77" s="188">
        <v>0</v>
      </c>
      <c r="HP77" s="188">
        <v>4291</v>
      </c>
      <c r="HQ77" s="188">
        <v>3235</v>
      </c>
      <c r="HR77" s="188">
        <v>4196</v>
      </c>
      <c r="HS77" s="188">
        <v>13017</v>
      </c>
      <c r="HT77" s="188">
        <v>6952</v>
      </c>
      <c r="HU77" s="188">
        <v>-1401</v>
      </c>
      <c r="HV77" s="188">
        <v>0</v>
      </c>
      <c r="HW77" s="188">
        <v>0</v>
      </c>
      <c r="HY77" s="188">
        <v>6030</v>
      </c>
      <c r="HZ77" s="188">
        <v>0</v>
      </c>
      <c r="IA77" s="188">
        <v>5916</v>
      </c>
      <c r="IB77" s="188">
        <v>3911</v>
      </c>
      <c r="IC77" s="188">
        <v>7918</v>
      </c>
      <c r="ID77" s="188">
        <v>2682</v>
      </c>
      <c r="IE77" s="188">
        <v>4069</v>
      </c>
      <c r="IF77" s="188">
        <v>3061</v>
      </c>
      <c r="IG77" s="188">
        <v>-100</v>
      </c>
      <c r="IH77" s="188">
        <v>2935</v>
      </c>
      <c r="IJ77" s="188">
        <v>6096</v>
      </c>
      <c r="IK77" s="188">
        <v>0</v>
      </c>
      <c r="IL77" s="188">
        <v>8866</v>
      </c>
      <c r="IM77" s="188">
        <v>3226</v>
      </c>
      <c r="IN77" s="188">
        <v>5135</v>
      </c>
      <c r="IO77" s="188">
        <v>7962</v>
      </c>
      <c r="IP77" s="188">
        <v>4101</v>
      </c>
      <c r="IQ77" s="188">
        <v>1199</v>
      </c>
      <c r="IR77" s="188">
        <v>-99</v>
      </c>
      <c r="IS77" s="188">
        <v>2065</v>
      </c>
      <c r="IU77" s="188">
        <v>6077</v>
      </c>
      <c r="IV77" s="188">
        <v>0</v>
      </c>
      <c r="IW77" s="188">
        <v>5150</v>
      </c>
      <c r="IX77" s="188">
        <v>5060</v>
      </c>
      <c r="IY77" s="188">
        <v>8205</v>
      </c>
      <c r="IZ77" s="188">
        <v>6274</v>
      </c>
      <c r="JA77" s="188">
        <v>5895</v>
      </c>
      <c r="JB77" s="188">
        <v>-985</v>
      </c>
      <c r="JC77" s="188">
        <v>-150</v>
      </c>
      <c r="JD77" s="188">
        <v>1213</v>
      </c>
      <c r="JF77" s="188">
        <v>6803</v>
      </c>
      <c r="JG77" s="188">
        <v>0</v>
      </c>
      <c r="JH77" s="188">
        <v>8119</v>
      </c>
      <c r="JI77" s="188">
        <v>9110</v>
      </c>
      <c r="JJ77" s="188">
        <v>4890</v>
      </c>
      <c r="JK77" s="188">
        <v>1359</v>
      </c>
      <c r="JL77" s="188">
        <v>3831</v>
      </c>
      <c r="JM77" s="188">
        <v>-894</v>
      </c>
      <c r="JN77" s="188">
        <v>-255</v>
      </c>
      <c r="JO77" s="188">
        <v>4929</v>
      </c>
      <c r="JQ77" s="188">
        <v>7104</v>
      </c>
      <c r="JR77" s="188">
        <v>0</v>
      </c>
      <c r="JS77" s="188">
        <v>8349</v>
      </c>
      <c r="JT77" s="188">
        <v>2939</v>
      </c>
      <c r="JU77" s="188">
        <v>3534</v>
      </c>
      <c r="JV77" s="188">
        <v>8423</v>
      </c>
      <c r="JW77" s="188">
        <v>4156</v>
      </c>
      <c r="JX77" s="188">
        <v>-380</v>
      </c>
      <c r="JY77" s="188">
        <v>-151</v>
      </c>
      <c r="JZ77" s="188">
        <v>3651</v>
      </c>
      <c r="KB77" s="188">
        <v>6078</v>
      </c>
      <c r="KC77" s="188">
        <v>0</v>
      </c>
      <c r="KD77" s="188">
        <v>3487</v>
      </c>
      <c r="KE77" s="188">
        <v>2143</v>
      </c>
      <c r="KF77" s="188">
        <v>6474</v>
      </c>
      <c r="KG77" s="188">
        <v>11042</v>
      </c>
      <c r="KH77" s="188">
        <v>5956</v>
      </c>
      <c r="KI77" s="188">
        <v>-1168</v>
      </c>
      <c r="KJ77" s="188">
        <v>-201</v>
      </c>
      <c r="KK77" s="188">
        <v>2562</v>
      </c>
      <c r="KM77" s="188">
        <v>6073</v>
      </c>
      <c r="KN77" s="188">
        <v>0</v>
      </c>
      <c r="KO77" s="188">
        <v>3623</v>
      </c>
      <c r="KP77" s="188">
        <v>7885</v>
      </c>
      <c r="KQ77" s="188">
        <v>6723</v>
      </c>
      <c r="KR77" s="188">
        <v>5156</v>
      </c>
      <c r="KS77" s="188">
        <v>7856</v>
      </c>
      <c r="KT77" s="188">
        <v>-214</v>
      </c>
      <c r="KU77" s="188">
        <v>0</v>
      </c>
      <c r="KV77" s="188">
        <v>0</v>
      </c>
      <c r="KX77" s="188">
        <v>7069</v>
      </c>
      <c r="KY77" s="188">
        <v>0</v>
      </c>
      <c r="KZ77" s="188">
        <v>7939</v>
      </c>
      <c r="LA77" s="188">
        <v>4087</v>
      </c>
      <c r="LB77" s="188">
        <v>5995</v>
      </c>
      <c r="LC77" s="188">
        <v>3533</v>
      </c>
      <c r="LD77" s="188">
        <v>10833</v>
      </c>
      <c r="LE77" s="188">
        <v>-2006</v>
      </c>
      <c r="LF77" s="188">
        <v>0</v>
      </c>
      <c r="LG77" s="188">
        <v>0</v>
      </c>
      <c r="LI77" s="188">
        <v>5053</v>
      </c>
      <c r="LJ77" s="188">
        <v>0</v>
      </c>
      <c r="LK77" s="188">
        <v>6005</v>
      </c>
      <c r="LL77" s="188">
        <v>3721</v>
      </c>
      <c r="LM77" s="188">
        <v>5052</v>
      </c>
      <c r="LN77" s="188">
        <v>9779</v>
      </c>
      <c r="LO77" s="188">
        <v>5591</v>
      </c>
      <c r="LP77" s="188">
        <v>-1392</v>
      </c>
      <c r="LQ77" s="188">
        <v>-202</v>
      </c>
      <c r="LR77" s="188">
        <v>3691</v>
      </c>
      <c r="LT77" s="188">
        <v>6082</v>
      </c>
      <c r="LU77" s="188">
        <v>0</v>
      </c>
      <c r="LV77" s="188">
        <v>2202</v>
      </c>
      <c r="LW77" s="188">
        <v>6291</v>
      </c>
      <c r="LX77" s="188">
        <v>8557</v>
      </c>
      <c r="LY77" s="188">
        <v>5769</v>
      </c>
      <c r="LZ77" s="188">
        <v>5666</v>
      </c>
      <c r="MA77" s="188">
        <v>105</v>
      </c>
      <c r="MB77" s="188">
        <v>-151</v>
      </c>
      <c r="MC77" s="188">
        <v>1606</v>
      </c>
    </row>
    <row r="78" spans="2:341">
      <c r="B78" s="208">
        <f t="shared" si="20"/>
        <v>6298.2666666666664</v>
      </c>
      <c r="C78" s="208">
        <f t="shared" si="21"/>
        <v>0</v>
      </c>
      <c r="D78" s="208">
        <f t="shared" si="22"/>
        <v>6364.166666666667</v>
      </c>
      <c r="E78" s="208">
        <f t="shared" si="23"/>
        <v>4484.7</v>
      </c>
      <c r="F78" s="208">
        <f t="shared" si="24"/>
        <v>5561.1</v>
      </c>
      <c r="G78" s="208">
        <f t="shared" si="25"/>
        <v>6405.8666666666668</v>
      </c>
      <c r="H78" s="208">
        <f t="shared" si="26"/>
        <v>5702.4</v>
      </c>
      <c r="I78" s="208">
        <f t="shared" si="27"/>
        <v>-356.53333333333336</v>
      </c>
      <c r="J78" s="208">
        <f t="shared" si="28"/>
        <v>-136.30000000000001</v>
      </c>
      <c r="K78" s="208">
        <f t="shared" si="29"/>
        <v>2172.7666666666669</v>
      </c>
      <c r="M78" s="188">
        <v>5965</v>
      </c>
      <c r="N78" s="188">
        <v>0</v>
      </c>
      <c r="O78" s="188">
        <v>8878</v>
      </c>
      <c r="P78" s="188">
        <v>3569</v>
      </c>
      <c r="Q78" s="188">
        <v>4040</v>
      </c>
      <c r="R78" s="188">
        <v>5108</v>
      </c>
      <c r="S78" s="188">
        <v>3612</v>
      </c>
      <c r="T78" s="188">
        <v>417</v>
      </c>
      <c r="U78" s="188">
        <v>-284</v>
      </c>
      <c r="V78" s="188">
        <v>3797</v>
      </c>
      <c r="X78" s="188">
        <v>4068</v>
      </c>
      <c r="Y78" s="188">
        <v>0</v>
      </c>
      <c r="Z78" s="188">
        <v>6406</v>
      </c>
      <c r="AA78" s="188">
        <v>6183</v>
      </c>
      <c r="AB78" s="188">
        <v>4278</v>
      </c>
      <c r="AC78" s="188">
        <v>7892</v>
      </c>
      <c r="AD78" s="188">
        <v>5509</v>
      </c>
      <c r="AE78" s="188">
        <v>-1153</v>
      </c>
      <c r="AF78" s="188">
        <v>-100</v>
      </c>
      <c r="AG78" s="188">
        <v>3866</v>
      </c>
      <c r="AI78" s="188">
        <v>6595</v>
      </c>
      <c r="AJ78" s="188">
        <v>0</v>
      </c>
      <c r="AK78" s="188">
        <v>1646</v>
      </c>
      <c r="AL78" s="188">
        <v>2595</v>
      </c>
      <c r="AM78" s="188">
        <v>8103</v>
      </c>
      <c r="AN78" s="188">
        <v>11390</v>
      </c>
      <c r="AO78" s="188">
        <v>5759</v>
      </c>
      <c r="AP78" s="188">
        <v>358</v>
      </c>
      <c r="AQ78" s="188">
        <v>-201</v>
      </c>
      <c r="AR78" s="188">
        <v>1163</v>
      </c>
      <c r="AT78" s="188">
        <v>4067</v>
      </c>
      <c r="AU78" s="188">
        <v>0</v>
      </c>
      <c r="AV78" s="188">
        <v>8712</v>
      </c>
      <c r="AW78" s="188">
        <v>6765</v>
      </c>
      <c r="AX78" s="188">
        <v>3704</v>
      </c>
      <c r="AY78" s="188">
        <v>4645</v>
      </c>
      <c r="AZ78" s="188">
        <v>5549</v>
      </c>
      <c r="BA78" s="188">
        <v>-1998</v>
      </c>
      <c r="BB78" s="188">
        <v>-100</v>
      </c>
      <c r="BC78" s="188">
        <v>3697</v>
      </c>
      <c r="BE78" s="188">
        <v>7105</v>
      </c>
      <c r="BF78" s="188">
        <v>0</v>
      </c>
      <c r="BG78" s="188">
        <v>8930</v>
      </c>
      <c r="BH78" s="188">
        <v>5328</v>
      </c>
      <c r="BI78" s="188">
        <v>6799</v>
      </c>
      <c r="BJ78" s="188">
        <v>1816</v>
      </c>
      <c r="BK78" s="188">
        <v>3934</v>
      </c>
      <c r="BL78" s="188">
        <v>530</v>
      </c>
      <c r="BM78" s="188">
        <v>-175</v>
      </c>
      <c r="BN78" s="188">
        <v>2569</v>
      </c>
      <c r="BP78" s="188">
        <v>6065</v>
      </c>
      <c r="BQ78" s="188">
        <v>0</v>
      </c>
      <c r="BR78" s="188">
        <v>7431</v>
      </c>
      <c r="BS78" s="188">
        <v>7644</v>
      </c>
      <c r="BT78" s="188">
        <v>5228</v>
      </c>
      <c r="BU78" s="188">
        <v>2220</v>
      </c>
      <c r="BV78" s="188">
        <v>7886</v>
      </c>
      <c r="BW78" s="188">
        <v>409</v>
      </c>
      <c r="BX78" s="188">
        <v>0</v>
      </c>
      <c r="BY78" s="188">
        <v>0</v>
      </c>
      <c r="CA78" s="188">
        <v>7102</v>
      </c>
      <c r="CB78" s="188">
        <v>0</v>
      </c>
      <c r="CC78" s="188">
        <v>8854</v>
      </c>
      <c r="CD78" s="188">
        <v>4393</v>
      </c>
      <c r="CE78" s="188">
        <v>5170</v>
      </c>
      <c r="CF78" s="188">
        <v>3282</v>
      </c>
      <c r="CG78" s="188">
        <v>4014</v>
      </c>
      <c r="CH78" s="188">
        <v>323</v>
      </c>
      <c r="CI78" s="188">
        <v>-201</v>
      </c>
      <c r="CJ78" s="188">
        <v>3531</v>
      </c>
      <c r="CL78" s="188">
        <v>7102</v>
      </c>
      <c r="CM78" s="188">
        <v>0</v>
      </c>
      <c r="CN78" s="188">
        <v>8854</v>
      </c>
      <c r="CO78" s="188">
        <v>4393</v>
      </c>
      <c r="CP78" s="188">
        <v>5170</v>
      </c>
      <c r="CQ78" s="188">
        <v>3282</v>
      </c>
      <c r="CR78" s="188">
        <v>4014</v>
      </c>
      <c r="CS78" s="188">
        <v>323</v>
      </c>
      <c r="CT78" s="188">
        <v>-201</v>
      </c>
      <c r="CU78" s="188">
        <v>3531</v>
      </c>
      <c r="CV78" s="190"/>
      <c r="CW78" s="188">
        <v>6032</v>
      </c>
      <c r="CX78" s="188">
        <v>0</v>
      </c>
      <c r="CY78" s="188">
        <v>7086</v>
      </c>
      <c r="CZ78" s="188">
        <v>6158</v>
      </c>
      <c r="DA78" s="188">
        <v>2907</v>
      </c>
      <c r="DB78" s="188">
        <v>6427</v>
      </c>
      <c r="DC78" s="188">
        <v>7772</v>
      </c>
      <c r="DD78" s="188">
        <v>-63</v>
      </c>
      <c r="DE78" s="188">
        <v>0</v>
      </c>
      <c r="DF78" s="188">
        <v>0</v>
      </c>
      <c r="DH78" s="188">
        <v>7051</v>
      </c>
      <c r="DI78" s="188">
        <v>0</v>
      </c>
      <c r="DJ78" s="188">
        <v>9019</v>
      </c>
      <c r="DK78" s="188">
        <v>4039</v>
      </c>
      <c r="DL78" s="188">
        <v>6983</v>
      </c>
      <c r="DM78" s="188">
        <v>3442</v>
      </c>
      <c r="DN78" s="188">
        <v>4050</v>
      </c>
      <c r="DO78" s="188">
        <v>1324</v>
      </c>
      <c r="DP78" s="188">
        <v>-233</v>
      </c>
      <c r="DQ78" s="188">
        <v>2517</v>
      </c>
      <c r="DS78" s="188">
        <v>7000</v>
      </c>
      <c r="DT78" s="188">
        <v>0</v>
      </c>
      <c r="DU78" s="188">
        <v>7364</v>
      </c>
      <c r="DV78" s="188">
        <v>3741</v>
      </c>
      <c r="DW78" s="188">
        <v>6541</v>
      </c>
      <c r="DX78" s="188">
        <v>2229</v>
      </c>
      <c r="DY78" s="188">
        <v>10287</v>
      </c>
      <c r="DZ78" s="188">
        <v>-963</v>
      </c>
      <c r="EA78" s="188">
        <v>-263</v>
      </c>
      <c r="EB78" s="188">
        <v>0</v>
      </c>
      <c r="ED78" s="188">
        <v>5912</v>
      </c>
      <c r="EE78" s="188">
        <v>0</v>
      </c>
      <c r="EF78" s="188">
        <v>6827</v>
      </c>
      <c r="EG78" s="188">
        <v>5003</v>
      </c>
      <c r="EH78" s="188">
        <v>6397</v>
      </c>
      <c r="EI78" s="188">
        <v>4501</v>
      </c>
      <c r="EJ78" s="188">
        <v>3868</v>
      </c>
      <c r="EK78" s="188">
        <v>-465</v>
      </c>
      <c r="EL78" s="188">
        <v>-175</v>
      </c>
      <c r="EM78" s="188">
        <v>3446</v>
      </c>
      <c r="EO78" s="188">
        <v>7109</v>
      </c>
      <c r="EP78" s="188">
        <v>0</v>
      </c>
      <c r="EQ78" s="188">
        <v>1384</v>
      </c>
      <c r="ER78" s="188">
        <v>3720</v>
      </c>
      <c r="ES78" s="188">
        <v>8971</v>
      </c>
      <c r="ET78" s="188">
        <v>9401</v>
      </c>
      <c r="EU78" s="188">
        <v>5103</v>
      </c>
      <c r="EV78" s="188">
        <v>-1143</v>
      </c>
      <c r="EW78" s="188">
        <v>-151</v>
      </c>
      <c r="EX78" s="188">
        <v>2076</v>
      </c>
      <c r="EZ78" s="188">
        <v>7051</v>
      </c>
      <c r="FA78" s="188">
        <v>0</v>
      </c>
      <c r="FB78" s="188">
        <v>4306</v>
      </c>
      <c r="FC78" s="188">
        <v>3193</v>
      </c>
      <c r="FD78" s="188">
        <v>4605</v>
      </c>
      <c r="FE78" s="188">
        <v>9095</v>
      </c>
      <c r="FF78" s="188">
        <v>9601</v>
      </c>
      <c r="FG78" s="188">
        <v>-1591</v>
      </c>
      <c r="FH78" s="188">
        <v>0</v>
      </c>
      <c r="FI78" s="188">
        <v>0</v>
      </c>
      <c r="FK78" s="188">
        <v>7075</v>
      </c>
      <c r="FL78" s="188">
        <v>0</v>
      </c>
      <c r="FM78" s="188">
        <v>8388</v>
      </c>
      <c r="FN78" s="188">
        <v>2483</v>
      </c>
      <c r="FO78" s="188">
        <v>5414</v>
      </c>
      <c r="FP78" s="188">
        <v>7541</v>
      </c>
      <c r="FQ78" s="188">
        <v>4006</v>
      </c>
      <c r="FR78" s="188">
        <v>-1960</v>
      </c>
      <c r="FS78" s="188">
        <v>-198</v>
      </c>
      <c r="FT78" s="188">
        <v>3264</v>
      </c>
      <c r="FV78" s="188">
        <v>6074</v>
      </c>
      <c r="FW78" s="188">
        <v>0</v>
      </c>
      <c r="FX78" s="188">
        <v>4575</v>
      </c>
      <c r="FY78" s="188">
        <v>6083</v>
      </c>
      <c r="FZ78" s="188">
        <v>2364</v>
      </c>
      <c r="GA78" s="188">
        <v>8809</v>
      </c>
      <c r="GB78" s="188">
        <v>9381</v>
      </c>
      <c r="GC78" s="188">
        <v>-718</v>
      </c>
      <c r="GD78" s="188">
        <v>0</v>
      </c>
      <c r="GE78" s="188">
        <v>0</v>
      </c>
      <c r="GG78" s="188">
        <v>7099</v>
      </c>
      <c r="GH78" s="188">
        <v>0</v>
      </c>
      <c r="GI78" s="188">
        <v>6164</v>
      </c>
      <c r="GJ78" s="188">
        <v>2408</v>
      </c>
      <c r="GK78" s="188">
        <v>3688</v>
      </c>
      <c r="GL78" s="188">
        <v>10584</v>
      </c>
      <c r="GM78" s="188">
        <v>4057</v>
      </c>
      <c r="GN78" s="188">
        <v>139</v>
      </c>
      <c r="GO78" s="188">
        <v>-201</v>
      </c>
      <c r="GP78" s="188">
        <v>2063</v>
      </c>
      <c r="GR78" s="188">
        <v>5919</v>
      </c>
      <c r="GS78" s="188">
        <v>0</v>
      </c>
      <c r="GT78" s="188">
        <v>7466</v>
      </c>
      <c r="GU78" s="188">
        <v>2657</v>
      </c>
      <c r="GV78" s="188">
        <v>5210</v>
      </c>
      <c r="GW78" s="188">
        <v>9022</v>
      </c>
      <c r="GX78" s="188">
        <v>3796</v>
      </c>
      <c r="GY78" s="188">
        <v>-239</v>
      </c>
      <c r="GZ78" s="188">
        <v>-80</v>
      </c>
      <c r="HA78" s="188">
        <v>1504</v>
      </c>
      <c r="HC78" s="188">
        <v>6020</v>
      </c>
      <c r="HD78" s="188">
        <v>0</v>
      </c>
      <c r="HE78" s="188">
        <v>5115</v>
      </c>
      <c r="HF78" s="188">
        <v>3508</v>
      </c>
      <c r="HG78" s="188">
        <v>7513</v>
      </c>
      <c r="HH78" s="188">
        <v>6350</v>
      </c>
      <c r="HI78" s="188">
        <v>3869</v>
      </c>
      <c r="HJ78" s="188">
        <v>-635</v>
      </c>
      <c r="HK78" s="188">
        <v>-201</v>
      </c>
      <c r="HL78" s="188">
        <v>4860</v>
      </c>
      <c r="HN78" s="188">
        <v>6066</v>
      </c>
      <c r="HO78" s="188">
        <v>0</v>
      </c>
      <c r="HP78" s="188">
        <v>4274</v>
      </c>
      <c r="HQ78" s="188">
        <v>3133</v>
      </c>
      <c r="HR78" s="188">
        <v>3930</v>
      </c>
      <c r="HS78" s="188">
        <v>13145</v>
      </c>
      <c r="HT78" s="188">
        <v>7020</v>
      </c>
      <c r="HU78" s="188">
        <v>-1255</v>
      </c>
      <c r="HV78" s="188">
        <v>0</v>
      </c>
      <c r="HW78" s="188">
        <v>0</v>
      </c>
      <c r="HY78" s="188">
        <v>6029</v>
      </c>
      <c r="HZ78" s="188">
        <v>0</v>
      </c>
      <c r="IA78" s="188">
        <v>5822</v>
      </c>
      <c r="IB78" s="188">
        <v>3858</v>
      </c>
      <c r="IC78" s="188">
        <v>7960</v>
      </c>
      <c r="ID78" s="188">
        <v>2586</v>
      </c>
      <c r="IE78" s="188">
        <v>4077</v>
      </c>
      <c r="IF78" s="188">
        <v>2943</v>
      </c>
      <c r="IG78" s="188">
        <v>-100</v>
      </c>
      <c r="IH78" s="188">
        <v>3009</v>
      </c>
      <c r="IJ78" s="188">
        <v>6098</v>
      </c>
      <c r="IK78" s="188">
        <v>0</v>
      </c>
      <c r="IL78" s="188">
        <v>8870</v>
      </c>
      <c r="IM78" s="188">
        <v>3231</v>
      </c>
      <c r="IN78" s="188">
        <v>4789</v>
      </c>
      <c r="IO78" s="188">
        <v>7946</v>
      </c>
      <c r="IP78" s="188">
        <v>4101</v>
      </c>
      <c r="IQ78" s="188">
        <v>1269</v>
      </c>
      <c r="IR78" s="188">
        <v>-102</v>
      </c>
      <c r="IS78" s="188">
        <v>2099</v>
      </c>
      <c r="IU78" s="188">
        <v>6081</v>
      </c>
      <c r="IV78" s="188">
        <v>0</v>
      </c>
      <c r="IW78" s="188">
        <v>5160</v>
      </c>
      <c r="IX78" s="188">
        <v>4943</v>
      </c>
      <c r="IY78" s="188">
        <v>7756</v>
      </c>
      <c r="IZ78" s="188">
        <v>6352</v>
      </c>
      <c r="JA78" s="188">
        <v>5895</v>
      </c>
      <c r="JB78" s="188">
        <v>-749</v>
      </c>
      <c r="JC78" s="188">
        <v>-150</v>
      </c>
      <c r="JD78" s="188">
        <v>1261</v>
      </c>
      <c r="JF78" s="188">
        <v>6804</v>
      </c>
      <c r="JG78" s="188">
        <v>0</v>
      </c>
      <c r="JH78" s="188">
        <v>8120</v>
      </c>
      <c r="JI78" s="188">
        <v>9080</v>
      </c>
      <c r="JJ78" s="188">
        <v>4689</v>
      </c>
      <c r="JK78" s="188">
        <v>1376</v>
      </c>
      <c r="JL78" s="188">
        <v>3831</v>
      </c>
      <c r="JM78" s="188">
        <v>-794</v>
      </c>
      <c r="JN78" s="188">
        <v>-270</v>
      </c>
      <c r="JO78" s="188">
        <v>4965</v>
      </c>
      <c r="JQ78" s="188">
        <v>7108</v>
      </c>
      <c r="JR78" s="188">
        <v>0</v>
      </c>
      <c r="JS78" s="188">
        <v>8277</v>
      </c>
      <c r="JT78" s="188">
        <v>2916</v>
      </c>
      <c r="JU78" s="188">
        <v>3419</v>
      </c>
      <c r="JV78" s="188">
        <v>8390</v>
      </c>
      <c r="JW78" s="188">
        <v>4156</v>
      </c>
      <c r="JX78" s="188">
        <v>-532</v>
      </c>
      <c r="JY78" s="188">
        <v>-150</v>
      </c>
      <c r="JZ78" s="188">
        <v>3753</v>
      </c>
      <c r="KB78" s="188">
        <v>6087</v>
      </c>
      <c r="KC78" s="188">
        <v>0</v>
      </c>
      <c r="KD78" s="188">
        <v>3370</v>
      </c>
      <c r="KE78" s="188">
        <v>2044</v>
      </c>
      <c r="KF78" s="188">
        <v>6210</v>
      </c>
      <c r="KG78" s="188">
        <v>11055</v>
      </c>
      <c r="KH78" s="188">
        <v>5956</v>
      </c>
      <c r="KI78" s="188">
        <v>-1326</v>
      </c>
      <c r="KJ78" s="188">
        <v>-201</v>
      </c>
      <c r="KK78" s="188">
        <v>2711</v>
      </c>
      <c r="KM78" s="188">
        <v>6070</v>
      </c>
      <c r="KN78" s="188">
        <v>0</v>
      </c>
      <c r="KO78" s="188">
        <v>3536</v>
      </c>
      <c r="KP78" s="188">
        <v>7560</v>
      </c>
      <c r="KQ78" s="188">
        <v>6287</v>
      </c>
      <c r="KR78" s="188">
        <v>5133</v>
      </c>
      <c r="KS78" s="188">
        <v>7903</v>
      </c>
      <c r="KT78" s="188">
        <v>133</v>
      </c>
      <c r="KU78" s="188">
        <v>0</v>
      </c>
      <c r="KV78" s="188">
        <v>0</v>
      </c>
      <c r="KX78" s="188">
        <v>7066</v>
      </c>
      <c r="KY78" s="188">
        <v>0</v>
      </c>
      <c r="KZ78" s="188">
        <v>7954</v>
      </c>
      <c r="LA78" s="188">
        <v>4058</v>
      </c>
      <c r="LB78" s="188">
        <v>5893</v>
      </c>
      <c r="LC78" s="188">
        <v>3504</v>
      </c>
      <c r="LD78" s="188">
        <v>10809</v>
      </c>
      <c r="LE78" s="188">
        <v>-1960</v>
      </c>
      <c r="LF78" s="188">
        <v>0</v>
      </c>
      <c r="LG78" s="188">
        <v>0</v>
      </c>
      <c r="LI78" s="188">
        <v>5052</v>
      </c>
      <c r="LJ78" s="188">
        <v>0</v>
      </c>
      <c r="LK78" s="188">
        <v>5943</v>
      </c>
      <c r="LL78" s="188">
        <v>3598</v>
      </c>
      <c r="LM78" s="188">
        <v>4740</v>
      </c>
      <c r="LN78" s="188">
        <v>9752</v>
      </c>
      <c r="LO78" s="188">
        <v>5591</v>
      </c>
      <c r="LP78" s="188">
        <v>-1269</v>
      </c>
      <c r="LQ78" s="188">
        <v>-201</v>
      </c>
      <c r="LR78" s="188">
        <v>3675</v>
      </c>
      <c r="LT78" s="188">
        <v>6076</v>
      </c>
      <c r="LU78" s="188">
        <v>0</v>
      </c>
      <c r="LV78" s="188">
        <v>2194</v>
      </c>
      <c r="LW78" s="188">
        <v>6257</v>
      </c>
      <c r="LX78" s="188">
        <v>8075</v>
      </c>
      <c r="LY78" s="188">
        <v>5901</v>
      </c>
      <c r="LZ78" s="188">
        <v>5666</v>
      </c>
      <c r="MA78" s="188">
        <v>-51</v>
      </c>
      <c r="MB78" s="188">
        <v>-151</v>
      </c>
      <c r="MC78" s="188">
        <v>1826</v>
      </c>
    </row>
    <row r="79" spans="2:341">
      <c r="B79" s="208">
        <f t="shared" si="20"/>
        <v>6296.3666666666668</v>
      </c>
      <c r="C79" s="208">
        <f t="shared" si="21"/>
        <v>0</v>
      </c>
      <c r="D79" s="208">
        <f t="shared" si="22"/>
        <v>6369.3666666666668</v>
      </c>
      <c r="E79" s="208">
        <f t="shared" si="23"/>
        <v>4389.6000000000004</v>
      </c>
      <c r="F79" s="208">
        <f t="shared" si="24"/>
        <v>5575.7666666666664</v>
      </c>
      <c r="G79" s="208">
        <f t="shared" si="25"/>
        <v>6440.7</v>
      </c>
      <c r="H79" s="208">
        <f t="shared" si="26"/>
        <v>5738.6333333333332</v>
      </c>
      <c r="I79" s="208">
        <f t="shared" si="27"/>
        <v>-458.03333333333336</v>
      </c>
      <c r="J79" s="208">
        <f t="shared" si="28"/>
        <v>-137.13333333333333</v>
      </c>
      <c r="K79" s="208">
        <f t="shared" si="29"/>
        <v>2226</v>
      </c>
      <c r="M79" s="188">
        <v>5971</v>
      </c>
      <c r="N79" s="188">
        <v>0</v>
      </c>
      <c r="O79" s="188">
        <v>8962</v>
      </c>
      <c r="P79" s="188">
        <v>3553</v>
      </c>
      <c r="Q79" s="188">
        <v>4280</v>
      </c>
      <c r="R79" s="188">
        <v>5324</v>
      </c>
      <c r="S79" s="188">
        <v>3611</v>
      </c>
      <c r="T79" s="188">
        <v>-45</v>
      </c>
      <c r="U79" s="188">
        <v>-284</v>
      </c>
      <c r="V79" s="188">
        <v>3883</v>
      </c>
      <c r="X79" s="188">
        <v>4066</v>
      </c>
      <c r="Y79" s="188">
        <v>0</v>
      </c>
      <c r="Z79" s="188">
        <v>6339</v>
      </c>
      <c r="AA79" s="188">
        <v>5732</v>
      </c>
      <c r="AB79" s="188">
        <v>4331</v>
      </c>
      <c r="AC79" s="188">
        <v>7847</v>
      </c>
      <c r="AD79" s="188">
        <v>5536</v>
      </c>
      <c r="AE79" s="188">
        <v>-788</v>
      </c>
      <c r="AF79" s="188">
        <v>-100</v>
      </c>
      <c r="AG79" s="188">
        <v>3931</v>
      </c>
      <c r="AI79" s="188">
        <v>6597</v>
      </c>
      <c r="AJ79" s="188">
        <v>0</v>
      </c>
      <c r="AK79" s="188">
        <v>1650</v>
      </c>
      <c r="AL79" s="188">
        <v>2163</v>
      </c>
      <c r="AM79" s="188">
        <v>8571</v>
      </c>
      <c r="AN79" s="188">
        <v>11118</v>
      </c>
      <c r="AO79" s="188">
        <v>5848</v>
      </c>
      <c r="AP79" s="188">
        <v>307</v>
      </c>
      <c r="AQ79" s="188">
        <v>-201</v>
      </c>
      <c r="AR79" s="188">
        <v>1195</v>
      </c>
      <c r="AT79" s="188">
        <v>4066</v>
      </c>
      <c r="AU79" s="188">
        <v>0</v>
      </c>
      <c r="AV79" s="188">
        <v>8619</v>
      </c>
      <c r="AW79" s="188">
        <v>6498</v>
      </c>
      <c r="AX79" s="188">
        <v>3674</v>
      </c>
      <c r="AY79" s="188">
        <v>4744</v>
      </c>
      <c r="AZ79" s="188">
        <v>5615</v>
      </c>
      <c r="BA79" s="188">
        <v>-2053</v>
      </c>
      <c r="BB79" s="188">
        <v>-100</v>
      </c>
      <c r="BC79" s="188">
        <v>3777</v>
      </c>
      <c r="BE79" s="188">
        <v>7101</v>
      </c>
      <c r="BF79" s="188">
        <v>0</v>
      </c>
      <c r="BG79" s="188">
        <v>8970</v>
      </c>
      <c r="BH79" s="188">
        <v>5592</v>
      </c>
      <c r="BI79" s="188">
        <v>6760</v>
      </c>
      <c r="BJ79" s="188">
        <v>1854</v>
      </c>
      <c r="BK79" s="188">
        <v>3937</v>
      </c>
      <c r="BL79" s="188">
        <v>-141</v>
      </c>
      <c r="BM79" s="188">
        <v>-175</v>
      </c>
      <c r="BN79" s="188">
        <v>2660</v>
      </c>
      <c r="BP79" s="188">
        <v>6068</v>
      </c>
      <c r="BQ79" s="188">
        <v>0</v>
      </c>
      <c r="BR79" s="188">
        <v>7433</v>
      </c>
      <c r="BS79" s="188">
        <v>7652</v>
      </c>
      <c r="BT79" s="188">
        <v>5201</v>
      </c>
      <c r="BU79" s="188">
        <v>2184</v>
      </c>
      <c r="BV79" s="188">
        <v>7962</v>
      </c>
      <c r="BW79" s="188">
        <v>305</v>
      </c>
      <c r="BX79" s="188">
        <v>0</v>
      </c>
      <c r="BY79" s="188">
        <v>0</v>
      </c>
      <c r="CA79" s="188">
        <v>7103</v>
      </c>
      <c r="CB79" s="188">
        <v>0</v>
      </c>
      <c r="CC79" s="188">
        <v>8850</v>
      </c>
      <c r="CD79" s="188">
        <v>4398</v>
      </c>
      <c r="CE79" s="188">
        <v>5421</v>
      </c>
      <c r="CF79" s="188">
        <v>3250</v>
      </c>
      <c r="CG79" s="188">
        <v>4007</v>
      </c>
      <c r="CH79" s="188">
        <v>-54</v>
      </c>
      <c r="CI79" s="188">
        <v>-201</v>
      </c>
      <c r="CJ79" s="188">
        <v>3620</v>
      </c>
      <c r="CL79" s="188">
        <v>7103</v>
      </c>
      <c r="CM79" s="188">
        <v>0</v>
      </c>
      <c r="CN79" s="188">
        <v>8850</v>
      </c>
      <c r="CO79" s="188">
        <v>4398</v>
      </c>
      <c r="CP79" s="188">
        <v>5421</v>
      </c>
      <c r="CQ79" s="188">
        <v>3250</v>
      </c>
      <c r="CR79" s="188">
        <v>4007</v>
      </c>
      <c r="CS79" s="188">
        <v>-54</v>
      </c>
      <c r="CT79" s="188">
        <v>-201</v>
      </c>
      <c r="CU79" s="188">
        <v>3620</v>
      </c>
      <c r="CV79" s="190"/>
      <c r="CW79" s="188">
        <v>6031</v>
      </c>
      <c r="CX79" s="188">
        <v>0</v>
      </c>
      <c r="CY79" s="188">
        <v>6786</v>
      </c>
      <c r="CZ79" s="188">
        <v>6081</v>
      </c>
      <c r="DA79" s="188">
        <v>2731</v>
      </c>
      <c r="DB79" s="188">
        <v>6373</v>
      </c>
      <c r="DC79" s="188">
        <v>7853</v>
      </c>
      <c r="DD79" s="188">
        <v>278</v>
      </c>
      <c r="DE79" s="188">
        <v>0</v>
      </c>
      <c r="DF79" s="188">
        <v>0</v>
      </c>
      <c r="DH79" s="188">
        <v>7044</v>
      </c>
      <c r="DI79" s="188">
        <v>0</v>
      </c>
      <c r="DJ79" s="188">
        <v>9016</v>
      </c>
      <c r="DK79" s="188">
        <v>3790</v>
      </c>
      <c r="DL79" s="188">
        <v>7036</v>
      </c>
      <c r="DM79" s="188">
        <v>3416</v>
      </c>
      <c r="DN79" s="188">
        <v>4061</v>
      </c>
      <c r="DO79" s="188">
        <v>1352</v>
      </c>
      <c r="DP79" s="188">
        <v>-232</v>
      </c>
      <c r="DQ79" s="188">
        <v>2618</v>
      </c>
      <c r="DS79" s="188">
        <v>6991</v>
      </c>
      <c r="DT79" s="188">
        <v>0</v>
      </c>
      <c r="DU79" s="188">
        <v>7406</v>
      </c>
      <c r="DV79" s="188">
        <v>3812</v>
      </c>
      <c r="DW79" s="188">
        <v>6996</v>
      </c>
      <c r="DX79" s="188">
        <v>2206</v>
      </c>
      <c r="DY79" s="188">
        <v>10380</v>
      </c>
      <c r="DZ79" s="188">
        <v>-1354</v>
      </c>
      <c r="EA79" s="188">
        <v>-263</v>
      </c>
      <c r="EB79" s="188">
        <v>0</v>
      </c>
      <c r="ED79" s="188">
        <v>5912</v>
      </c>
      <c r="EE79" s="188">
        <v>0</v>
      </c>
      <c r="EF79" s="188">
        <v>6815</v>
      </c>
      <c r="EG79" s="188">
        <v>4918</v>
      </c>
      <c r="EH79" s="188">
        <v>6355</v>
      </c>
      <c r="EI79" s="188">
        <v>4565</v>
      </c>
      <c r="EJ79" s="188">
        <v>3924</v>
      </c>
      <c r="EK79" s="188">
        <v>-757</v>
      </c>
      <c r="EL79" s="188">
        <v>-175</v>
      </c>
      <c r="EM79" s="188">
        <v>3525</v>
      </c>
      <c r="EO79" s="188">
        <v>7108</v>
      </c>
      <c r="EP79" s="188">
        <v>0</v>
      </c>
      <c r="EQ79" s="188">
        <v>1322</v>
      </c>
      <c r="ER79" s="188">
        <v>2694</v>
      </c>
      <c r="ES79" s="188">
        <v>9553</v>
      </c>
      <c r="ET79" s="188">
        <v>9463</v>
      </c>
      <c r="EU79" s="188">
        <v>5203</v>
      </c>
      <c r="EV79" s="188">
        <v>-798</v>
      </c>
      <c r="EW79" s="188">
        <v>-151</v>
      </c>
      <c r="EX79" s="188">
        <v>2097</v>
      </c>
      <c r="EZ79" s="188">
        <v>7054</v>
      </c>
      <c r="FA79" s="188">
        <v>0</v>
      </c>
      <c r="FB79" s="188">
        <v>4469</v>
      </c>
      <c r="FC79" s="188">
        <v>3359</v>
      </c>
      <c r="FD79" s="188">
        <v>4369</v>
      </c>
      <c r="FE79" s="188">
        <v>9121</v>
      </c>
      <c r="FF79" s="188">
        <v>9625</v>
      </c>
      <c r="FG79" s="188">
        <v>-1705</v>
      </c>
      <c r="FH79" s="188">
        <v>0</v>
      </c>
      <c r="FI79" s="188">
        <v>0</v>
      </c>
      <c r="FK79" s="188">
        <v>7069</v>
      </c>
      <c r="FL79" s="188">
        <v>0</v>
      </c>
      <c r="FM79" s="188">
        <v>8437</v>
      </c>
      <c r="FN79" s="188">
        <v>2312</v>
      </c>
      <c r="FO79" s="188">
        <v>5505</v>
      </c>
      <c r="FP79" s="188">
        <v>7586</v>
      </c>
      <c r="FQ79" s="188">
        <v>3984</v>
      </c>
      <c r="FR79" s="188">
        <v>-2132</v>
      </c>
      <c r="FS79" s="188">
        <v>-198</v>
      </c>
      <c r="FT79" s="188">
        <v>3357</v>
      </c>
      <c r="FV79" s="188">
        <v>6071</v>
      </c>
      <c r="FW79" s="188">
        <v>0</v>
      </c>
      <c r="FX79" s="188">
        <v>4568</v>
      </c>
      <c r="FY79" s="188">
        <v>5977</v>
      </c>
      <c r="FZ79" s="188">
        <v>2282</v>
      </c>
      <c r="GA79" s="188">
        <v>8842</v>
      </c>
      <c r="GB79" s="188">
        <v>9546</v>
      </c>
      <c r="GC79" s="188">
        <v>-480</v>
      </c>
      <c r="GD79" s="188">
        <v>0</v>
      </c>
      <c r="GE79" s="188">
        <v>0</v>
      </c>
      <c r="GG79" s="188">
        <v>7101</v>
      </c>
      <c r="GH79" s="188">
        <v>0</v>
      </c>
      <c r="GI79" s="188">
        <v>6462</v>
      </c>
      <c r="GJ79" s="188">
        <v>2605</v>
      </c>
      <c r="GK79" s="188">
        <v>3658</v>
      </c>
      <c r="GL79" s="188">
        <v>10722</v>
      </c>
      <c r="GM79" s="188">
        <v>4043</v>
      </c>
      <c r="GN79" s="188">
        <v>-690</v>
      </c>
      <c r="GO79" s="188">
        <v>-201</v>
      </c>
      <c r="GP79" s="188">
        <v>2160</v>
      </c>
      <c r="GR79" s="188">
        <v>5911</v>
      </c>
      <c r="GS79" s="188">
        <v>0</v>
      </c>
      <c r="GT79" s="188">
        <v>7583</v>
      </c>
      <c r="GU79" s="188">
        <v>2550</v>
      </c>
      <c r="GV79" s="188">
        <v>5236</v>
      </c>
      <c r="GW79" s="188">
        <v>9075</v>
      </c>
      <c r="GX79" s="188">
        <v>3825</v>
      </c>
      <c r="GY79" s="188">
        <v>-681</v>
      </c>
      <c r="GZ79" s="188">
        <v>-80</v>
      </c>
      <c r="HA79" s="188">
        <v>1612</v>
      </c>
      <c r="HC79" s="188">
        <v>6017</v>
      </c>
      <c r="HD79" s="188">
        <v>0</v>
      </c>
      <c r="HE79" s="188">
        <v>5134</v>
      </c>
      <c r="HF79" s="188">
        <v>3503</v>
      </c>
      <c r="HG79" s="188">
        <v>6808</v>
      </c>
      <c r="HH79" s="188">
        <v>6539</v>
      </c>
      <c r="HI79" s="188">
        <v>3845</v>
      </c>
      <c r="HJ79" s="188">
        <v>-507</v>
      </c>
      <c r="HK79" s="188">
        <v>-201</v>
      </c>
      <c r="HL79" s="188">
        <v>4895</v>
      </c>
      <c r="HN79" s="188">
        <v>6059</v>
      </c>
      <c r="HO79" s="188">
        <v>0</v>
      </c>
      <c r="HP79" s="188">
        <v>4374</v>
      </c>
      <c r="HQ79" s="188">
        <v>2908</v>
      </c>
      <c r="HR79" s="188">
        <v>3732</v>
      </c>
      <c r="HS79" s="188">
        <v>13196</v>
      </c>
      <c r="HT79" s="188">
        <v>7066</v>
      </c>
      <c r="HU79" s="188">
        <v>-956</v>
      </c>
      <c r="HV79" s="188">
        <v>0</v>
      </c>
      <c r="HW79" s="188">
        <v>0</v>
      </c>
      <c r="HY79" s="188">
        <v>6032</v>
      </c>
      <c r="HZ79" s="188">
        <v>0</v>
      </c>
      <c r="IA79" s="188">
        <v>5745</v>
      </c>
      <c r="IB79" s="188">
        <v>3646</v>
      </c>
      <c r="IC79" s="188">
        <v>8272</v>
      </c>
      <c r="ID79" s="188">
        <v>2527</v>
      </c>
      <c r="IE79" s="188">
        <v>4071</v>
      </c>
      <c r="IF79" s="188">
        <v>2925</v>
      </c>
      <c r="IG79" s="188">
        <v>-100</v>
      </c>
      <c r="IH79" s="188">
        <v>3065</v>
      </c>
      <c r="IJ79" s="188">
        <v>6095</v>
      </c>
      <c r="IK79" s="188">
        <v>0</v>
      </c>
      <c r="IL79" s="188">
        <v>8878</v>
      </c>
      <c r="IM79" s="188">
        <v>3471</v>
      </c>
      <c r="IN79" s="188">
        <v>4849</v>
      </c>
      <c r="IO79" s="188">
        <v>7977</v>
      </c>
      <c r="IP79" s="188">
        <v>4084</v>
      </c>
      <c r="IQ79" s="188">
        <v>915</v>
      </c>
      <c r="IR79" s="188">
        <v>-100</v>
      </c>
      <c r="IS79" s="188">
        <v>2119</v>
      </c>
      <c r="IU79" s="188">
        <v>6071</v>
      </c>
      <c r="IV79" s="188">
        <v>0</v>
      </c>
      <c r="IW79" s="188">
        <v>5157</v>
      </c>
      <c r="IX79" s="188">
        <v>4320</v>
      </c>
      <c r="IY79" s="188">
        <v>7920</v>
      </c>
      <c r="IZ79" s="188">
        <v>6449</v>
      </c>
      <c r="JA79" s="188">
        <v>5948</v>
      </c>
      <c r="JB79" s="188">
        <v>-778</v>
      </c>
      <c r="JC79" s="188">
        <v>-151</v>
      </c>
      <c r="JD79" s="188">
        <v>1279</v>
      </c>
      <c r="JF79" s="188">
        <v>6801</v>
      </c>
      <c r="JG79" s="188">
        <v>0</v>
      </c>
      <c r="JH79" s="188">
        <v>8130</v>
      </c>
      <c r="JI79" s="188">
        <v>9034</v>
      </c>
      <c r="JJ79" s="188">
        <v>4822</v>
      </c>
      <c r="JK79" s="188">
        <v>1435</v>
      </c>
      <c r="JL79" s="188">
        <v>3821</v>
      </c>
      <c r="JM79" s="188">
        <v>-803</v>
      </c>
      <c r="JN79" s="188">
        <v>-300</v>
      </c>
      <c r="JO79" s="188">
        <v>5018</v>
      </c>
      <c r="JQ79" s="188">
        <v>7102</v>
      </c>
      <c r="JR79" s="188">
        <v>0</v>
      </c>
      <c r="JS79" s="188">
        <v>8518</v>
      </c>
      <c r="JT79" s="188">
        <v>2913</v>
      </c>
      <c r="JU79" s="188">
        <v>3275</v>
      </c>
      <c r="JV79" s="188">
        <v>8423</v>
      </c>
      <c r="JW79" s="188">
        <v>4150</v>
      </c>
      <c r="JX79" s="188">
        <v>-972</v>
      </c>
      <c r="JY79" s="188">
        <v>-150</v>
      </c>
      <c r="JZ79" s="188">
        <v>3866</v>
      </c>
      <c r="KB79" s="188">
        <v>6084</v>
      </c>
      <c r="KC79" s="188">
        <v>0</v>
      </c>
      <c r="KD79" s="188">
        <v>3125</v>
      </c>
      <c r="KE79" s="188">
        <v>2258</v>
      </c>
      <c r="KF79" s="188">
        <v>6203</v>
      </c>
      <c r="KG79" s="188">
        <v>11127</v>
      </c>
      <c r="KH79" s="188">
        <v>5974</v>
      </c>
      <c r="KI79" s="188">
        <v>-1480</v>
      </c>
      <c r="KJ79" s="188">
        <v>-199</v>
      </c>
      <c r="KK79" s="188">
        <v>2774</v>
      </c>
      <c r="KM79" s="188">
        <v>6066</v>
      </c>
      <c r="KN79" s="188">
        <v>0</v>
      </c>
      <c r="KO79" s="188">
        <v>3398</v>
      </c>
      <c r="KP79" s="188">
        <v>7270</v>
      </c>
      <c r="KQ79" s="188">
        <v>6177</v>
      </c>
      <c r="KR79" s="188">
        <v>5268</v>
      </c>
      <c r="KS79" s="188">
        <v>7897</v>
      </c>
      <c r="KT79" s="188">
        <v>594</v>
      </c>
      <c r="KU79" s="188">
        <v>0</v>
      </c>
      <c r="KV79" s="188">
        <v>0</v>
      </c>
      <c r="KX79" s="188">
        <v>7070</v>
      </c>
      <c r="KY79" s="188">
        <v>0</v>
      </c>
      <c r="KZ79" s="188">
        <v>7938</v>
      </c>
      <c r="LA79" s="188">
        <v>4305</v>
      </c>
      <c r="LB79" s="188">
        <v>5755</v>
      </c>
      <c r="LC79" s="188">
        <v>3628</v>
      </c>
      <c r="LD79" s="188">
        <v>10864</v>
      </c>
      <c r="LE79" s="188">
        <v>-2260</v>
      </c>
      <c r="LF79" s="188">
        <v>0</v>
      </c>
      <c r="LG79" s="188">
        <v>0</v>
      </c>
      <c r="LI79" s="188">
        <v>5051</v>
      </c>
      <c r="LJ79" s="188">
        <v>0</v>
      </c>
      <c r="LK79" s="188">
        <v>5947</v>
      </c>
      <c r="LL79" s="188">
        <v>3787</v>
      </c>
      <c r="LM79" s="188">
        <v>4134</v>
      </c>
      <c r="LN79" s="188">
        <v>9752</v>
      </c>
      <c r="LO79" s="188">
        <v>5697</v>
      </c>
      <c r="LP79" s="188">
        <v>-773</v>
      </c>
      <c r="LQ79" s="188">
        <v>-201</v>
      </c>
      <c r="LR79" s="188">
        <v>3814</v>
      </c>
      <c r="LT79" s="188">
        <v>6076</v>
      </c>
      <c r="LU79" s="188">
        <v>0</v>
      </c>
      <c r="LV79" s="188">
        <v>2200</v>
      </c>
      <c r="LW79" s="188">
        <v>6189</v>
      </c>
      <c r="LX79" s="188">
        <v>7946</v>
      </c>
      <c r="LY79" s="188">
        <v>5960</v>
      </c>
      <c r="LZ79" s="188">
        <v>5775</v>
      </c>
      <c r="MA79" s="188">
        <v>-156</v>
      </c>
      <c r="MB79" s="188">
        <v>-150</v>
      </c>
      <c r="MC79" s="188">
        <v>1895</v>
      </c>
    </row>
    <row r="80" spans="2:341">
      <c r="B80" s="208">
        <f t="shared" si="20"/>
        <v>6296.2</v>
      </c>
      <c r="C80" s="208">
        <f t="shared" si="21"/>
        <v>0</v>
      </c>
      <c r="D80" s="208">
        <f t="shared" si="22"/>
        <v>6365.7</v>
      </c>
      <c r="E80" s="208">
        <f t="shared" si="23"/>
        <v>4349.8666666666668</v>
      </c>
      <c r="F80" s="208">
        <f t="shared" si="24"/>
        <v>5554</v>
      </c>
      <c r="G80" s="208">
        <f t="shared" si="25"/>
        <v>6511.2333333333336</v>
      </c>
      <c r="H80" s="208">
        <f t="shared" si="26"/>
        <v>5752.9333333333334</v>
      </c>
      <c r="I80" s="208">
        <f t="shared" si="27"/>
        <v>-456.43333333333334</v>
      </c>
      <c r="J80" s="208">
        <f t="shared" si="28"/>
        <v>-137.4</v>
      </c>
      <c r="K80" s="208">
        <f t="shared" si="29"/>
        <v>2259.5</v>
      </c>
      <c r="M80" s="188">
        <v>5972</v>
      </c>
      <c r="N80" s="188">
        <v>0</v>
      </c>
      <c r="O80" s="188">
        <v>8961</v>
      </c>
      <c r="P80" s="188">
        <v>3588</v>
      </c>
      <c r="Q80" s="188">
        <v>4095</v>
      </c>
      <c r="R80" s="188">
        <v>5659</v>
      </c>
      <c r="S80" s="188">
        <v>3611</v>
      </c>
      <c r="T80" s="188">
        <v>-65</v>
      </c>
      <c r="U80" s="188">
        <v>-283</v>
      </c>
      <c r="V80" s="188">
        <v>3927</v>
      </c>
      <c r="X80" s="188">
        <v>4066</v>
      </c>
      <c r="Y80" s="188">
        <v>0</v>
      </c>
      <c r="Z80" s="188">
        <v>6399</v>
      </c>
      <c r="AA80" s="188">
        <v>5639</v>
      </c>
      <c r="AB80" s="188">
        <v>4691</v>
      </c>
      <c r="AC80" s="188">
        <v>7721</v>
      </c>
      <c r="AD80" s="188">
        <v>5536</v>
      </c>
      <c r="AE80" s="188">
        <v>-810</v>
      </c>
      <c r="AF80" s="188">
        <v>-100</v>
      </c>
      <c r="AG80" s="188">
        <v>3933</v>
      </c>
      <c r="AI80" s="188">
        <v>6592</v>
      </c>
      <c r="AJ80" s="188">
        <v>0</v>
      </c>
      <c r="AK80" s="188">
        <v>1653</v>
      </c>
      <c r="AL80" s="188">
        <v>2055</v>
      </c>
      <c r="AM80" s="188">
        <v>8519</v>
      </c>
      <c r="AN80" s="188">
        <v>11262</v>
      </c>
      <c r="AO80" s="188">
        <v>5848</v>
      </c>
      <c r="AP80" s="188">
        <v>356</v>
      </c>
      <c r="AQ80" s="188">
        <v>-201</v>
      </c>
      <c r="AR80" s="188">
        <v>1213</v>
      </c>
      <c r="AT80" s="188">
        <v>4067</v>
      </c>
      <c r="AU80" s="188">
        <v>0</v>
      </c>
      <c r="AV80" s="188">
        <v>8625</v>
      </c>
      <c r="AW80" s="188">
        <v>6377</v>
      </c>
      <c r="AX80" s="188">
        <v>3700</v>
      </c>
      <c r="AY80" s="188">
        <v>4823</v>
      </c>
      <c r="AZ80" s="188">
        <v>5615</v>
      </c>
      <c r="BA80" s="188">
        <v>-1974</v>
      </c>
      <c r="BB80" s="188">
        <v>-100</v>
      </c>
      <c r="BC80" s="188">
        <v>3823</v>
      </c>
      <c r="BE80" s="188">
        <v>7097</v>
      </c>
      <c r="BF80" s="188">
        <v>0</v>
      </c>
      <c r="BG80" s="188">
        <v>9000</v>
      </c>
      <c r="BH80" s="188">
        <v>5613</v>
      </c>
      <c r="BI80" s="188">
        <v>6725</v>
      </c>
      <c r="BJ80" s="188">
        <v>1902</v>
      </c>
      <c r="BK80" s="188">
        <v>3937</v>
      </c>
      <c r="BL80" s="188">
        <v>-362</v>
      </c>
      <c r="BM80" s="188">
        <v>-176</v>
      </c>
      <c r="BN80" s="188">
        <v>2746</v>
      </c>
      <c r="BP80" s="188">
        <v>6070</v>
      </c>
      <c r="BQ80" s="188">
        <v>0</v>
      </c>
      <c r="BR80" s="188">
        <v>7438</v>
      </c>
      <c r="BS80" s="188">
        <v>7648</v>
      </c>
      <c r="BT80" s="188">
        <v>5062</v>
      </c>
      <c r="BU80" s="188">
        <v>2140</v>
      </c>
      <c r="BV80" s="188">
        <v>8037</v>
      </c>
      <c r="BW80" s="188">
        <v>388</v>
      </c>
      <c r="BX80" s="188">
        <v>0</v>
      </c>
      <c r="BY80" s="188">
        <v>0</v>
      </c>
      <c r="CA80" s="188">
        <v>7101</v>
      </c>
      <c r="CB80" s="188">
        <v>0</v>
      </c>
      <c r="CC80" s="188">
        <v>8835</v>
      </c>
      <c r="CD80" s="188">
        <v>4308</v>
      </c>
      <c r="CE80" s="188">
        <v>5528</v>
      </c>
      <c r="CF80" s="188">
        <v>3222</v>
      </c>
      <c r="CG80" s="188">
        <v>4007</v>
      </c>
      <c r="CH80" s="188">
        <v>-195</v>
      </c>
      <c r="CI80" s="188">
        <v>-201</v>
      </c>
      <c r="CJ80" s="188">
        <v>3677</v>
      </c>
      <c r="CL80" s="188">
        <v>7101</v>
      </c>
      <c r="CM80" s="188">
        <v>0</v>
      </c>
      <c r="CN80" s="188">
        <v>8835</v>
      </c>
      <c r="CO80" s="188">
        <v>4308</v>
      </c>
      <c r="CP80" s="188">
        <v>5528</v>
      </c>
      <c r="CQ80" s="188">
        <v>3222</v>
      </c>
      <c r="CR80" s="188">
        <v>4007</v>
      </c>
      <c r="CS80" s="188">
        <v>-195</v>
      </c>
      <c r="CT80" s="188">
        <v>-201</v>
      </c>
      <c r="CU80" s="188">
        <v>3677</v>
      </c>
      <c r="CV80" s="190"/>
      <c r="CW80" s="188">
        <v>6027</v>
      </c>
      <c r="CX80" s="188">
        <v>0</v>
      </c>
      <c r="CY80" s="188">
        <v>6614</v>
      </c>
      <c r="CZ80" s="188">
        <v>6022</v>
      </c>
      <c r="DA80" s="188">
        <v>2877</v>
      </c>
      <c r="DB80" s="188">
        <v>6413</v>
      </c>
      <c r="DC80" s="188">
        <v>7902</v>
      </c>
      <c r="DD80" s="188">
        <v>305</v>
      </c>
      <c r="DE80" s="188">
        <v>0</v>
      </c>
      <c r="DF80" s="188">
        <v>0</v>
      </c>
      <c r="DH80" s="188">
        <v>7048</v>
      </c>
      <c r="DI80" s="188">
        <v>0</v>
      </c>
      <c r="DJ80" s="188">
        <v>9029</v>
      </c>
      <c r="DK80" s="188">
        <v>3660</v>
      </c>
      <c r="DL80" s="188">
        <v>7012</v>
      </c>
      <c r="DM80" s="188">
        <v>3453</v>
      </c>
      <c r="DN80" s="188">
        <v>4061</v>
      </c>
      <c r="DO80" s="188">
        <v>1298</v>
      </c>
      <c r="DP80" s="188">
        <v>-232</v>
      </c>
      <c r="DQ80" s="188">
        <v>2600</v>
      </c>
      <c r="DS80" s="188">
        <v>6992</v>
      </c>
      <c r="DT80" s="188">
        <v>0</v>
      </c>
      <c r="DU80" s="188">
        <v>7474</v>
      </c>
      <c r="DV80" s="188">
        <v>3806</v>
      </c>
      <c r="DW80" s="188">
        <v>7010</v>
      </c>
      <c r="DX80" s="188">
        <v>2194</v>
      </c>
      <c r="DY80" s="188">
        <v>10494</v>
      </c>
      <c r="DZ80" s="188">
        <v>-1254</v>
      </c>
      <c r="EA80" s="188">
        <v>-263</v>
      </c>
      <c r="EB80" s="188">
        <v>0</v>
      </c>
      <c r="ED80" s="188">
        <v>5910</v>
      </c>
      <c r="EE80" s="188">
        <v>0</v>
      </c>
      <c r="EF80" s="188">
        <v>6847</v>
      </c>
      <c r="EG80" s="188">
        <v>4839</v>
      </c>
      <c r="EH80" s="188">
        <v>6309</v>
      </c>
      <c r="EI80" s="188">
        <v>4671</v>
      </c>
      <c r="EJ80" s="188">
        <v>3924</v>
      </c>
      <c r="EK80" s="188">
        <v>-791</v>
      </c>
      <c r="EL80" s="188">
        <v>-175</v>
      </c>
      <c r="EM80" s="188">
        <v>3553</v>
      </c>
      <c r="EO80" s="188">
        <v>7112</v>
      </c>
      <c r="EP80" s="188">
        <v>0</v>
      </c>
      <c r="EQ80" s="188">
        <v>1288</v>
      </c>
      <c r="ER80" s="188">
        <v>2828</v>
      </c>
      <c r="ES80" s="188">
        <v>9590</v>
      </c>
      <c r="ET80" s="188">
        <v>9671</v>
      </c>
      <c r="EU80" s="188">
        <v>5203</v>
      </c>
      <c r="EV80" s="188">
        <v>-867</v>
      </c>
      <c r="EW80" s="188">
        <v>-151</v>
      </c>
      <c r="EX80" s="188">
        <v>2094</v>
      </c>
      <c r="EZ80" s="188">
        <v>7053</v>
      </c>
      <c r="FA80" s="188">
        <v>0</v>
      </c>
      <c r="FB80" s="188">
        <v>4476</v>
      </c>
      <c r="FC80" s="188">
        <v>3475</v>
      </c>
      <c r="FD80" s="188">
        <v>4316</v>
      </c>
      <c r="FE80" s="188">
        <v>9170</v>
      </c>
      <c r="FF80" s="188">
        <v>9625</v>
      </c>
      <c r="FG80" s="188">
        <v>-1777</v>
      </c>
      <c r="FH80" s="188">
        <v>0</v>
      </c>
      <c r="FI80" s="188">
        <v>0</v>
      </c>
      <c r="FK80" s="188">
        <v>7076</v>
      </c>
      <c r="FL80" s="188">
        <v>0</v>
      </c>
      <c r="FM80" s="188">
        <v>8413</v>
      </c>
      <c r="FN80" s="188">
        <v>2270</v>
      </c>
      <c r="FO80" s="188">
        <v>5306</v>
      </c>
      <c r="FP80" s="188">
        <v>7778</v>
      </c>
      <c r="FQ80" s="188">
        <v>3984</v>
      </c>
      <c r="FR80" s="188">
        <v>-2168</v>
      </c>
      <c r="FS80" s="188">
        <v>-198</v>
      </c>
      <c r="FT80" s="188">
        <v>3501</v>
      </c>
      <c r="FV80" s="188">
        <v>6069</v>
      </c>
      <c r="FW80" s="188">
        <v>0</v>
      </c>
      <c r="FX80" s="188">
        <v>4529</v>
      </c>
      <c r="FY80" s="188">
        <v>5921</v>
      </c>
      <c r="FZ80" s="188">
        <v>2308</v>
      </c>
      <c r="GA80" s="188">
        <v>8929</v>
      </c>
      <c r="GB80" s="188">
        <v>9613</v>
      </c>
      <c r="GC80" s="188">
        <v>-590</v>
      </c>
      <c r="GD80" s="188">
        <v>0</v>
      </c>
      <c r="GE80" s="188">
        <v>0</v>
      </c>
      <c r="GG80" s="188">
        <v>7101</v>
      </c>
      <c r="GH80" s="188">
        <v>0</v>
      </c>
      <c r="GI80" s="188">
        <v>6551</v>
      </c>
      <c r="GJ80" s="188">
        <v>2422</v>
      </c>
      <c r="GK80" s="188">
        <v>3476</v>
      </c>
      <c r="GL80" s="188">
        <v>10931</v>
      </c>
      <c r="GM80" s="188">
        <v>4043</v>
      </c>
      <c r="GN80" s="188">
        <v>-430</v>
      </c>
      <c r="GO80" s="188">
        <v>-201</v>
      </c>
      <c r="GP80" s="188">
        <v>2234</v>
      </c>
      <c r="GR80" s="188">
        <v>5915</v>
      </c>
      <c r="GS80" s="188">
        <v>0</v>
      </c>
      <c r="GT80" s="188">
        <v>7529</v>
      </c>
      <c r="GU80" s="188">
        <v>2547</v>
      </c>
      <c r="GV80" s="188">
        <v>5380</v>
      </c>
      <c r="GW80" s="188">
        <v>9211</v>
      </c>
      <c r="GX80" s="188">
        <v>3825</v>
      </c>
      <c r="GY80" s="188">
        <v>-668</v>
      </c>
      <c r="GZ80" s="188">
        <v>-80</v>
      </c>
      <c r="HA80" s="188">
        <v>1562</v>
      </c>
      <c r="HC80" s="188">
        <v>6013</v>
      </c>
      <c r="HD80" s="188">
        <v>0</v>
      </c>
      <c r="HE80" s="188">
        <v>5206</v>
      </c>
      <c r="HF80" s="188">
        <v>3242</v>
      </c>
      <c r="HG80" s="188">
        <v>6941</v>
      </c>
      <c r="HH80" s="188">
        <v>6672</v>
      </c>
      <c r="HI80" s="188">
        <v>3845</v>
      </c>
      <c r="HJ80" s="188">
        <v>-586</v>
      </c>
      <c r="HK80" s="188">
        <v>-201</v>
      </c>
      <c r="HL80" s="188">
        <v>4940</v>
      </c>
      <c r="HN80" s="188">
        <v>6060</v>
      </c>
      <c r="HO80" s="188">
        <v>0</v>
      </c>
      <c r="HP80" s="188">
        <v>4352</v>
      </c>
      <c r="HQ80" s="188">
        <v>2868</v>
      </c>
      <c r="HR80" s="188">
        <v>3724</v>
      </c>
      <c r="HS80" s="188">
        <v>13253</v>
      </c>
      <c r="HT80" s="188">
        <v>7077</v>
      </c>
      <c r="HU80" s="188">
        <v>-872</v>
      </c>
      <c r="HV80" s="188">
        <v>0</v>
      </c>
      <c r="HW80" s="188">
        <v>0</v>
      </c>
      <c r="HY80" s="188">
        <v>6030</v>
      </c>
      <c r="HZ80" s="188">
        <v>0</v>
      </c>
      <c r="IA80" s="188">
        <v>5728</v>
      </c>
      <c r="IB80" s="188">
        <v>3737</v>
      </c>
      <c r="IC80" s="188">
        <v>8140</v>
      </c>
      <c r="ID80" s="188">
        <v>2498</v>
      </c>
      <c r="IE80" s="188">
        <v>4071</v>
      </c>
      <c r="IF80" s="188">
        <v>2885</v>
      </c>
      <c r="IG80" s="188">
        <v>-100</v>
      </c>
      <c r="IH80" s="188">
        <v>3090</v>
      </c>
      <c r="IJ80" s="188">
        <v>6094</v>
      </c>
      <c r="IK80" s="188">
        <v>0</v>
      </c>
      <c r="IL80" s="188">
        <v>8882</v>
      </c>
      <c r="IM80" s="188">
        <v>3471</v>
      </c>
      <c r="IN80" s="188">
        <v>4485</v>
      </c>
      <c r="IO80" s="188">
        <v>8052</v>
      </c>
      <c r="IP80" s="188">
        <v>4084</v>
      </c>
      <c r="IQ80" s="188">
        <v>974</v>
      </c>
      <c r="IR80" s="188">
        <v>-100</v>
      </c>
      <c r="IS80" s="188">
        <v>2199</v>
      </c>
      <c r="IU80" s="188">
        <v>6077</v>
      </c>
      <c r="IV80" s="188">
        <v>0</v>
      </c>
      <c r="IW80" s="188">
        <v>5167</v>
      </c>
      <c r="IX80" s="188">
        <v>4197</v>
      </c>
      <c r="IY80" s="188">
        <v>7973</v>
      </c>
      <c r="IZ80" s="188">
        <v>6433</v>
      </c>
      <c r="JA80" s="188">
        <v>5948</v>
      </c>
      <c r="JB80" s="188">
        <v>-696</v>
      </c>
      <c r="JC80" s="188">
        <v>-151</v>
      </c>
      <c r="JD80" s="188">
        <v>1350</v>
      </c>
      <c r="JF80" s="188">
        <v>6801</v>
      </c>
      <c r="JG80" s="188">
        <v>0</v>
      </c>
      <c r="JH80" s="188">
        <v>8131</v>
      </c>
      <c r="JI80" s="188">
        <v>9092</v>
      </c>
      <c r="JJ80" s="188">
        <v>5078</v>
      </c>
      <c r="JK80" s="188">
        <v>1487</v>
      </c>
      <c r="JL80" s="188">
        <v>3821</v>
      </c>
      <c r="JM80" s="188">
        <v>-805</v>
      </c>
      <c r="JN80" s="188">
        <v>-304</v>
      </c>
      <c r="JO80" s="188">
        <v>5065</v>
      </c>
      <c r="JQ80" s="188">
        <v>7098</v>
      </c>
      <c r="JR80" s="188">
        <v>0</v>
      </c>
      <c r="JS80" s="188">
        <v>8563</v>
      </c>
      <c r="JT80" s="188">
        <v>2848</v>
      </c>
      <c r="JU80" s="188">
        <v>3072</v>
      </c>
      <c r="JV80" s="188">
        <v>8532</v>
      </c>
      <c r="JW80" s="188">
        <v>4150</v>
      </c>
      <c r="JX80" s="188">
        <v>-698</v>
      </c>
      <c r="JY80" s="188">
        <v>-150</v>
      </c>
      <c r="JZ80" s="188">
        <v>3924</v>
      </c>
      <c r="KB80" s="188">
        <v>6081</v>
      </c>
      <c r="KC80" s="188">
        <v>0</v>
      </c>
      <c r="KD80" s="188">
        <v>3068</v>
      </c>
      <c r="KE80" s="188">
        <v>2298</v>
      </c>
      <c r="KF80" s="188">
        <v>6188</v>
      </c>
      <c r="KG80" s="188">
        <v>11061</v>
      </c>
      <c r="KH80" s="188">
        <v>5974</v>
      </c>
      <c r="KI80" s="188">
        <v>-1393</v>
      </c>
      <c r="KJ80" s="188">
        <v>-202</v>
      </c>
      <c r="KK80" s="188">
        <v>2889</v>
      </c>
      <c r="KM80" s="188">
        <v>6066</v>
      </c>
      <c r="KN80" s="188">
        <v>0</v>
      </c>
      <c r="KO80" s="188">
        <v>3259</v>
      </c>
      <c r="KP80" s="188">
        <v>7211</v>
      </c>
      <c r="KQ80" s="188">
        <v>6119</v>
      </c>
      <c r="KR80" s="188">
        <v>5435</v>
      </c>
      <c r="KS80" s="188">
        <v>7993</v>
      </c>
      <c r="KT80" s="188">
        <v>456</v>
      </c>
      <c r="KU80" s="188">
        <v>0</v>
      </c>
      <c r="KV80" s="188">
        <v>0</v>
      </c>
      <c r="KX80" s="188">
        <v>7069</v>
      </c>
      <c r="KY80" s="188">
        <v>0</v>
      </c>
      <c r="KZ80" s="188">
        <v>7995</v>
      </c>
      <c r="LA80" s="188">
        <v>4375</v>
      </c>
      <c r="LB80" s="188">
        <v>5460</v>
      </c>
      <c r="LC80" s="188">
        <v>3621</v>
      </c>
      <c r="LD80" s="188">
        <v>10881</v>
      </c>
      <c r="LE80" s="188">
        <v>-2101</v>
      </c>
      <c r="LF80" s="188">
        <v>0</v>
      </c>
      <c r="LG80" s="188">
        <v>0</v>
      </c>
      <c r="LI80" s="188">
        <v>5046</v>
      </c>
      <c r="LJ80" s="188">
        <v>0</v>
      </c>
      <c r="LK80" s="188">
        <v>5918</v>
      </c>
      <c r="LL80" s="188">
        <v>3833</v>
      </c>
      <c r="LM80" s="188">
        <v>4126</v>
      </c>
      <c r="LN80" s="188">
        <v>9727</v>
      </c>
      <c r="LO80" s="188">
        <v>5697</v>
      </c>
      <c r="LP80" s="188">
        <v>-946</v>
      </c>
      <c r="LQ80" s="188">
        <v>-201</v>
      </c>
      <c r="LR80" s="188">
        <v>3843</v>
      </c>
      <c r="LT80" s="188">
        <v>6082</v>
      </c>
      <c r="LU80" s="188">
        <v>0</v>
      </c>
      <c r="LV80" s="188">
        <v>2206</v>
      </c>
      <c r="LW80" s="188">
        <v>5998</v>
      </c>
      <c r="LX80" s="188">
        <v>7882</v>
      </c>
      <c r="LY80" s="188">
        <v>6194</v>
      </c>
      <c r="LZ80" s="188">
        <v>5775</v>
      </c>
      <c r="MA80" s="188">
        <v>-112</v>
      </c>
      <c r="MB80" s="188">
        <v>-151</v>
      </c>
      <c r="MC80" s="188">
        <v>1945</v>
      </c>
    </row>
    <row r="81" spans="2:341">
      <c r="B81" s="208">
        <f t="shared" si="20"/>
        <v>6297.333333333333</v>
      </c>
      <c r="C81" s="208">
        <f t="shared" si="21"/>
        <v>0</v>
      </c>
      <c r="D81" s="208">
        <f t="shared" si="22"/>
        <v>6357.2666666666664</v>
      </c>
      <c r="E81" s="208">
        <f t="shared" si="23"/>
        <v>4294.8999999999996</v>
      </c>
      <c r="F81" s="208">
        <f t="shared" si="24"/>
        <v>5459.8</v>
      </c>
      <c r="G81" s="208">
        <f t="shared" si="25"/>
        <v>6532.4666666666662</v>
      </c>
      <c r="H81" s="208">
        <f t="shared" si="26"/>
        <v>5758.2</v>
      </c>
      <c r="I81" s="208">
        <f t="shared" si="27"/>
        <v>-458.7</v>
      </c>
      <c r="J81" s="208">
        <f t="shared" si="28"/>
        <v>-137.30000000000001</v>
      </c>
      <c r="K81" s="208">
        <f t="shared" si="29"/>
        <v>2279.4</v>
      </c>
      <c r="M81" s="188">
        <v>5975</v>
      </c>
      <c r="N81" s="188">
        <v>0</v>
      </c>
      <c r="O81" s="188">
        <v>8969</v>
      </c>
      <c r="P81" s="188">
        <v>3726</v>
      </c>
      <c r="Q81" s="188">
        <v>4135</v>
      </c>
      <c r="R81" s="188">
        <v>5906</v>
      </c>
      <c r="S81" s="188">
        <v>3611</v>
      </c>
      <c r="T81" s="188">
        <v>-63</v>
      </c>
      <c r="U81" s="188">
        <v>-284</v>
      </c>
      <c r="V81" s="188">
        <v>3635</v>
      </c>
      <c r="X81" s="188">
        <v>4067</v>
      </c>
      <c r="Y81" s="188">
        <v>0</v>
      </c>
      <c r="Z81" s="188">
        <v>6448</v>
      </c>
      <c r="AA81" s="188">
        <v>5541</v>
      </c>
      <c r="AB81" s="188">
        <v>4660</v>
      </c>
      <c r="AC81" s="188">
        <v>7609</v>
      </c>
      <c r="AD81" s="188">
        <v>5536</v>
      </c>
      <c r="AE81" s="188">
        <v>-779</v>
      </c>
      <c r="AF81" s="188">
        <v>-100</v>
      </c>
      <c r="AG81" s="188">
        <v>3985</v>
      </c>
      <c r="AI81" s="188">
        <v>6587</v>
      </c>
      <c r="AJ81" s="188">
        <v>0</v>
      </c>
      <c r="AK81" s="188">
        <v>1615</v>
      </c>
      <c r="AL81" s="188">
        <v>2120</v>
      </c>
      <c r="AM81" s="188">
        <v>8561</v>
      </c>
      <c r="AN81" s="188">
        <v>10382</v>
      </c>
      <c r="AO81" s="188">
        <v>5848</v>
      </c>
      <c r="AP81" s="188">
        <v>226</v>
      </c>
      <c r="AQ81" s="188">
        <v>-202</v>
      </c>
      <c r="AR81" s="188">
        <v>1258</v>
      </c>
      <c r="AT81" s="188">
        <v>4064</v>
      </c>
      <c r="AU81" s="188">
        <v>0</v>
      </c>
      <c r="AV81" s="188">
        <v>8620</v>
      </c>
      <c r="AW81" s="188">
        <v>6379</v>
      </c>
      <c r="AX81" s="188">
        <v>3648</v>
      </c>
      <c r="AY81" s="188">
        <v>4888</v>
      </c>
      <c r="AZ81" s="188">
        <v>5615</v>
      </c>
      <c r="BA81" s="188">
        <v>-2078</v>
      </c>
      <c r="BB81" s="188">
        <v>-100</v>
      </c>
      <c r="BC81" s="188">
        <v>3828</v>
      </c>
      <c r="BE81" s="188">
        <v>7100</v>
      </c>
      <c r="BF81" s="188">
        <v>0</v>
      </c>
      <c r="BG81" s="188">
        <v>8999</v>
      </c>
      <c r="BH81" s="188">
        <v>5566</v>
      </c>
      <c r="BI81" s="188">
        <v>6492</v>
      </c>
      <c r="BJ81" s="188">
        <v>1968</v>
      </c>
      <c r="BK81" s="188">
        <v>3937</v>
      </c>
      <c r="BL81" s="188">
        <v>-334</v>
      </c>
      <c r="BM81" s="188">
        <v>-175</v>
      </c>
      <c r="BN81" s="188">
        <v>2812</v>
      </c>
      <c r="BP81" s="188">
        <v>6070</v>
      </c>
      <c r="BQ81" s="188">
        <v>0</v>
      </c>
      <c r="BR81" s="188">
        <v>7455</v>
      </c>
      <c r="BS81" s="188">
        <v>7590</v>
      </c>
      <c r="BT81" s="188">
        <v>5019</v>
      </c>
      <c r="BU81" s="188">
        <v>2120</v>
      </c>
      <c r="BV81" s="188">
        <v>8110</v>
      </c>
      <c r="BW81" s="188">
        <v>258</v>
      </c>
      <c r="BX81" s="188">
        <v>0</v>
      </c>
      <c r="BY81" s="188">
        <v>0</v>
      </c>
      <c r="CA81" s="188">
        <v>7107</v>
      </c>
      <c r="CB81" s="188">
        <v>0</v>
      </c>
      <c r="CC81" s="188">
        <v>8887</v>
      </c>
      <c r="CD81" s="188">
        <v>4091</v>
      </c>
      <c r="CE81" s="188">
        <v>5294</v>
      </c>
      <c r="CF81" s="188">
        <v>3177</v>
      </c>
      <c r="CG81" s="188">
        <v>4007</v>
      </c>
      <c r="CH81" s="188">
        <v>20</v>
      </c>
      <c r="CI81" s="188">
        <v>-201</v>
      </c>
      <c r="CJ81" s="188">
        <v>3724</v>
      </c>
      <c r="CL81" s="188">
        <v>7107</v>
      </c>
      <c r="CM81" s="188">
        <v>0</v>
      </c>
      <c r="CN81" s="188">
        <v>8887</v>
      </c>
      <c r="CO81" s="188">
        <v>4091</v>
      </c>
      <c r="CP81" s="188">
        <v>5294</v>
      </c>
      <c r="CQ81" s="188">
        <v>3177</v>
      </c>
      <c r="CR81" s="188">
        <v>4007</v>
      </c>
      <c r="CS81" s="188">
        <v>20</v>
      </c>
      <c r="CT81" s="188">
        <v>-201</v>
      </c>
      <c r="CU81" s="188">
        <v>3724</v>
      </c>
      <c r="CV81" s="190"/>
      <c r="CW81" s="188">
        <v>6023</v>
      </c>
      <c r="CX81" s="188">
        <v>0</v>
      </c>
      <c r="CY81" s="188">
        <v>6576</v>
      </c>
      <c r="CZ81" s="188">
        <v>6012</v>
      </c>
      <c r="DA81" s="188">
        <v>2817</v>
      </c>
      <c r="DB81" s="188">
        <v>6444</v>
      </c>
      <c r="DC81" s="188">
        <v>7987</v>
      </c>
      <c r="DD81" s="188">
        <v>432</v>
      </c>
      <c r="DE81" s="188">
        <v>0</v>
      </c>
      <c r="DF81" s="188">
        <v>0</v>
      </c>
      <c r="DH81" s="188">
        <v>7049</v>
      </c>
      <c r="DI81" s="188">
        <v>0</v>
      </c>
      <c r="DJ81" s="188">
        <v>8990</v>
      </c>
      <c r="DK81" s="188">
        <v>3745</v>
      </c>
      <c r="DL81" s="188">
        <v>7079</v>
      </c>
      <c r="DM81" s="188">
        <v>3445</v>
      </c>
      <c r="DN81" s="188">
        <v>4061</v>
      </c>
      <c r="DO81" s="188">
        <v>1243</v>
      </c>
      <c r="DP81" s="188">
        <v>-232</v>
      </c>
      <c r="DQ81" s="188">
        <v>2532</v>
      </c>
      <c r="DS81" s="188">
        <v>7001</v>
      </c>
      <c r="DT81" s="188">
        <v>0</v>
      </c>
      <c r="DU81" s="188">
        <v>7473</v>
      </c>
      <c r="DV81" s="188">
        <v>3836</v>
      </c>
      <c r="DW81" s="188">
        <v>7064</v>
      </c>
      <c r="DX81" s="188">
        <v>2181</v>
      </c>
      <c r="DY81" s="188">
        <v>10547</v>
      </c>
      <c r="DZ81" s="188">
        <v>-1213</v>
      </c>
      <c r="EA81" s="188">
        <v>-263</v>
      </c>
      <c r="EB81" s="188">
        <v>0</v>
      </c>
      <c r="ED81" s="188">
        <v>5908</v>
      </c>
      <c r="EE81" s="188">
        <v>0</v>
      </c>
      <c r="EF81" s="188">
        <v>6843</v>
      </c>
      <c r="EG81" s="188">
        <v>4854</v>
      </c>
      <c r="EH81" s="188">
        <v>6146</v>
      </c>
      <c r="EI81" s="188">
        <v>4656</v>
      </c>
      <c r="EJ81" s="188">
        <v>3924</v>
      </c>
      <c r="EK81" s="188">
        <v>-575</v>
      </c>
      <c r="EL81" s="188">
        <v>-175</v>
      </c>
      <c r="EM81" s="188">
        <v>3593</v>
      </c>
      <c r="EO81" s="188">
        <v>7110</v>
      </c>
      <c r="EP81" s="188">
        <v>0</v>
      </c>
      <c r="EQ81" s="188">
        <v>1218</v>
      </c>
      <c r="ER81" s="188">
        <v>2494</v>
      </c>
      <c r="ES81" s="188">
        <v>9447</v>
      </c>
      <c r="ET81" s="188">
        <v>9565</v>
      </c>
      <c r="EU81" s="188">
        <v>5203</v>
      </c>
      <c r="EV81" s="188">
        <v>-798</v>
      </c>
      <c r="EW81" s="188">
        <v>-151</v>
      </c>
      <c r="EX81" s="188">
        <v>2115</v>
      </c>
      <c r="EZ81" s="188">
        <v>7058</v>
      </c>
      <c r="FA81" s="188">
        <v>0</v>
      </c>
      <c r="FB81" s="188">
        <v>4502</v>
      </c>
      <c r="FC81" s="188">
        <v>3549</v>
      </c>
      <c r="FD81" s="188">
        <v>4408</v>
      </c>
      <c r="FE81" s="188">
        <v>9238</v>
      </c>
      <c r="FF81" s="188">
        <v>9571</v>
      </c>
      <c r="FG81" s="188">
        <v>-2230</v>
      </c>
      <c r="FH81" s="188">
        <v>0</v>
      </c>
      <c r="FI81" s="188">
        <v>0</v>
      </c>
      <c r="FK81" s="188">
        <v>7075</v>
      </c>
      <c r="FL81" s="188">
        <v>0</v>
      </c>
      <c r="FM81" s="188">
        <v>8201</v>
      </c>
      <c r="FN81" s="188">
        <v>2198</v>
      </c>
      <c r="FO81" s="188">
        <v>5137</v>
      </c>
      <c r="FP81" s="188">
        <v>7871</v>
      </c>
      <c r="FQ81" s="188">
        <v>3984</v>
      </c>
      <c r="FR81" s="188">
        <v>-2167</v>
      </c>
      <c r="FS81" s="188">
        <v>-198</v>
      </c>
      <c r="FT81" s="188">
        <v>3603</v>
      </c>
      <c r="FV81" s="188">
        <v>6073</v>
      </c>
      <c r="FW81" s="188">
        <v>0</v>
      </c>
      <c r="FX81" s="188">
        <v>4484</v>
      </c>
      <c r="FY81" s="188">
        <v>5811</v>
      </c>
      <c r="FZ81" s="188">
        <v>2198</v>
      </c>
      <c r="GA81" s="188">
        <v>9021</v>
      </c>
      <c r="GB81" s="188">
        <v>9625</v>
      </c>
      <c r="GC81" s="188">
        <v>-478</v>
      </c>
      <c r="GD81" s="188">
        <v>0</v>
      </c>
      <c r="GE81" s="188">
        <v>0</v>
      </c>
      <c r="GG81" s="188">
        <v>7101</v>
      </c>
      <c r="GH81" s="188">
        <v>0</v>
      </c>
      <c r="GI81" s="188">
        <v>6595</v>
      </c>
      <c r="GJ81" s="188">
        <v>2277</v>
      </c>
      <c r="GK81" s="188">
        <v>3195</v>
      </c>
      <c r="GL81" s="188">
        <v>11134</v>
      </c>
      <c r="GM81" s="188">
        <v>4043</v>
      </c>
      <c r="GN81" s="188">
        <v>-503</v>
      </c>
      <c r="GO81" s="188">
        <v>-201</v>
      </c>
      <c r="GP81" s="188">
        <v>2323</v>
      </c>
      <c r="GR81" s="188">
        <v>5913</v>
      </c>
      <c r="GS81" s="188">
        <v>0</v>
      </c>
      <c r="GT81" s="188">
        <v>7579</v>
      </c>
      <c r="GU81" s="188">
        <v>2544</v>
      </c>
      <c r="GV81" s="188">
        <v>4950</v>
      </c>
      <c r="GW81" s="188">
        <v>9360</v>
      </c>
      <c r="GX81" s="188">
        <v>3825</v>
      </c>
      <c r="GY81" s="188">
        <v>-678</v>
      </c>
      <c r="GZ81" s="188">
        <v>-80</v>
      </c>
      <c r="HA81" s="188">
        <v>1669</v>
      </c>
      <c r="HC81" s="188">
        <v>6022</v>
      </c>
      <c r="HD81" s="188">
        <v>0</v>
      </c>
      <c r="HE81" s="188">
        <v>5301</v>
      </c>
      <c r="HF81" s="188">
        <v>2961</v>
      </c>
      <c r="HG81" s="188">
        <v>7020</v>
      </c>
      <c r="HH81" s="188">
        <v>6889</v>
      </c>
      <c r="HI81" s="188">
        <v>3845</v>
      </c>
      <c r="HJ81" s="188">
        <v>-695</v>
      </c>
      <c r="HK81" s="188">
        <v>-201</v>
      </c>
      <c r="HL81" s="188">
        <v>4953</v>
      </c>
      <c r="HN81" s="188">
        <v>6061</v>
      </c>
      <c r="HO81" s="188">
        <v>0</v>
      </c>
      <c r="HP81" s="188">
        <v>4313</v>
      </c>
      <c r="HQ81" s="188">
        <v>2867</v>
      </c>
      <c r="HR81" s="188">
        <v>3512</v>
      </c>
      <c r="HS81" s="188">
        <v>13431</v>
      </c>
      <c r="HT81" s="188">
        <v>7066</v>
      </c>
      <c r="HU81" s="188">
        <v>-957</v>
      </c>
      <c r="HV81" s="188">
        <v>0</v>
      </c>
      <c r="HW81" s="188">
        <v>0</v>
      </c>
      <c r="HY81" s="188">
        <v>6025</v>
      </c>
      <c r="HZ81" s="188">
        <v>0</v>
      </c>
      <c r="IA81" s="188">
        <v>5717</v>
      </c>
      <c r="IB81" s="188">
        <v>3738</v>
      </c>
      <c r="IC81" s="188">
        <v>8148</v>
      </c>
      <c r="ID81" s="188">
        <v>2572</v>
      </c>
      <c r="IE81" s="188">
        <v>4071</v>
      </c>
      <c r="IF81" s="188">
        <v>2764</v>
      </c>
      <c r="IG81" s="188">
        <v>-100</v>
      </c>
      <c r="IH81" s="188">
        <v>3124</v>
      </c>
      <c r="IJ81" s="188">
        <v>6096</v>
      </c>
      <c r="IK81" s="188">
        <v>0</v>
      </c>
      <c r="IL81" s="188">
        <v>8878</v>
      </c>
      <c r="IM81" s="188">
        <v>3416</v>
      </c>
      <c r="IN81" s="188">
        <v>4382</v>
      </c>
      <c r="IO81" s="188">
        <v>8083</v>
      </c>
      <c r="IP81" s="188">
        <v>4084</v>
      </c>
      <c r="IQ81" s="188">
        <v>1016</v>
      </c>
      <c r="IR81" s="188">
        <v>-100</v>
      </c>
      <c r="IS81" s="188">
        <v>2169</v>
      </c>
      <c r="IU81" s="188">
        <v>6077</v>
      </c>
      <c r="IV81" s="188">
        <v>0</v>
      </c>
      <c r="IW81" s="188">
        <v>5164</v>
      </c>
      <c r="IX81" s="188">
        <v>4190</v>
      </c>
      <c r="IY81" s="188">
        <v>7939</v>
      </c>
      <c r="IZ81" s="188">
        <v>6611</v>
      </c>
      <c r="JA81" s="188">
        <v>5948</v>
      </c>
      <c r="JB81" s="188">
        <v>-740</v>
      </c>
      <c r="JC81" s="188">
        <v>-150</v>
      </c>
      <c r="JD81" s="188">
        <v>1449</v>
      </c>
      <c r="JF81" s="188">
        <v>6803</v>
      </c>
      <c r="JG81" s="188">
        <v>0</v>
      </c>
      <c r="JH81" s="188">
        <v>8128</v>
      </c>
      <c r="JI81" s="188">
        <v>9066</v>
      </c>
      <c r="JJ81" s="188">
        <v>5009</v>
      </c>
      <c r="JK81" s="188">
        <v>1560</v>
      </c>
      <c r="JL81" s="188">
        <v>3821</v>
      </c>
      <c r="JM81" s="188">
        <v>-679</v>
      </c>
      <c r="JN81" s="188">
        <v>-304</v>
      </c>
      <c r="JO81" s="188">
        <v>5083</v>
      </c>
      <c r="JQ81" s="188">
        <v>7100</v>
      </c>
      <c r="JR81" s="188">
        <v>0</v>
      </c>
      <c r="JS81" s="188">
        <v>8550</v>
      </c>
      <c r="JT81" s="188">
        <v>2738</v>
      </c>
      <c r="JU81" s="188">
        <v>2918</v>
      </c>
      <c r="JV81" s="188">
        <v>8648</v>
      </c>
      <c r="JW81" s="188">
        <v>4150</v>
      </c>
      <c r="JX81" s="188">
        <v>-746</v>
      </c>
      <c r="JY81" s="188">
        <v>-150</v>
      </c>
      <c r="JZ81" s="188">
        <v>3989</v>
      </c>
      <c r="KB81" s="188">
        <v>6084</v>
      </c>
      <c r="KC81" s="188">
        <v>0</v>
      </c>
      <c r="KD81" s="188">
        <v>3053</v>
      </c>
      <c r="KE81" s="188">
        <v>2261</v>
      </c>
      <c r="KF81" s="188">
        <v>6079</v>
      </c>
      <c r="KG81" s="188">
        <v>11160</v>
      </c>
      <c r="KH81" s="188">
        <v>5974</v>
      </c>
      <c r="KI81" s="188">
        <v>-1540</v>
      </c>
      <c r="KJ81" s="188">
        <v>-199</v>
      </c>
      <c r="KK81" s="188">
        <v>2949</v>
      </c>
      <c r="KM81" s="188">
        <v>6068</v>
      </c>
      <c r="KN81" s="188">
        <v>0</v>
      </c>
      <c r="KO81" s="188">
        <v>3163</v>
      </c>
      <c r="KP81" s="188">
        <v>7164</v>
      </c>
      <c r="KQ81" s="188">
        <v>6038</v>
      </c>
      <c r="KR81" s="188">
        <v>5475</v>
      </c>
      <c r="KS81" s="188">
        <v>7995</v>
      </c>
      <c r="KT81" s="188">
        <v>697</v>
      </c>
      <c r="KU81" s="188">
        <v>0</v>
      </c>
      <c r="KV81" s="188">
        <v>0</v>
      </c>
      <c r="KX81" s="188">
        <v>7072</v>
      </c>
      <c r="KY81" s="188">
        <v>0</v>
      </c>
      <c r="KZ81" s="188">
        <v>8020</v>
      </c>
      <c r="LA81" s="188">
        <v>4361</v>
      </c>
      <c r="LB81" s="188">
        <v>5356</v>
      </c>
      <c r="LC81" s="188">
        <v>3556</v>
      </c>
      <c r="LD81" s="188">
        <v>10879</v>
      </c>
      <c r="LE81" s="188">
        <v>-2240</v>
      </c>
      <c r="LF81" s="188">
        <v>0</v>
      </c>
      <c r="LG81" s="188">
        <v>0</v>
      </c>
      <c r="LI81" s="188">
        <v>5045</v>
      </c>
      <c r="LJ81" s="188">
        <v>0</v>
      </c>
      <c r="LK81" s="188">
        <v>5880</v>
      </c>
      <c r="LL81" s="188">
        <v>3809</v>
      </c>
      <c r="LM81" s="188">
        <v>4075</v>
      </c>
      <c r="LN81" s="188">
        <v>9695</v>
      </c>
      <c r="LO81" s="188">
        <v>5697</v>
      </c>
      <c r="LP81" s="188">
        <v>-951</v>
      </c>
      <c r="LQ81" s="188">
        <v>-201</v>
      </c>
      <c r="LR81" s="188">
        <v>3900</v>
      </c>
      <c r="LT81" s="188">
        <v>6079</v>
      </c>
      <c r="LU81" s="188">
        <v>0</v>
      </c>
      <c r="LV81" s="188">
        <v>2210</v>
      </c>
      <c r="LW81" s="188">
        <v>5852</v>
      </c>
      <c r="LX81" s="188">
        <v>7774</v>
      </c>
      <c r="LY81" s="188">
        <v>6152</v>
      </c>
      <c r="LZ81" s="188">
        <v>5775</v>
      </c>
      <c r="MA81" s="188">
        <v>7</v>
      </c>
      <c r="MB81" s="188">
        <v>-151</v>
      </c>
      <c r="MC81" s="188">
        <v>1965</v>
      </c>
    </row>
    <row r="82" spans="2:341">
      <c r="B82" s="208">
        <f t="shared" si="20"/>
        <v>6296.9</v>
      </c>
      <c r="C82" s="208">
        <f t="shared" si="21"/>
        <v>0</v>
      </c>
      <c r="D82" s="208">
        <f t="shared" si="22"/>
        <v>6350.3</v>
      </c>
      <c r="E82" s="208">
        <f t="shared" si="23"/>
        <v>4283.4333333333334</v>
      </c>
      <c r="F82" s="208">
        <f t="shared" si="24"/>
        <v>5467.8</v>
      </c>
      <c r="G82" s="208">
        <f t="shared" si="25"/>
        <v>6613.9</v>
      </c>
      <c r="H82" s="208">
        <f t="shared" si="26"/>
        <v>5766</v>
      </c>
      <c r="I82" s="208">
        <f t="shared" si="27"/>
        <v>-496.96666666666664</v>
      </c>
      <c r="J82" s="208">
        <f t="shared" si="28"/>
        <v>-137.33333333333334</v>
      </c>
      <c r="K82" s="208">
        <f t="shared" si="29"/>
        <v>2302.9</v>
      </c>
      <c r="M82" s="188">
        <v>5971</v>
      </c>
      <c r="N82" s="188">
        <v>0</v>
      </c>
      <c r="O82" s="188">
        <v>8963</v>
      </c>
      <c r="P82" s="188">
        <v>3714</v>
      </c>
      <c r="Q82" s="188">
        <v>4145</v>
      </c>
      <c r="R82" s="188">
        <v>6157</v>
      </c>
      <c r="S82" s="188">
        <v>3611</v>
      </c>
      <c r="T82" s="188">
        <v>-179</v>
      </c>
      <c r="U82" s="188">
        <v>-283</v>
      </c>
      <c r="V82" s="188">
        <v>3664</v>
      </c>
      <c r="X82" s="188">
        <v>4067</v>
      </c>
      <c r="Y82" s="188">
        <v>0</v>
      </c>
      <c r="Z82" s="188">
        <v>6498</v>
      </c>
      <c r="AA82" s="188">
        <v>5577</v>
      </c>
      <c r="AB82" s="188">
        <v>4642</v>
      </c>
      <c r="AC82" s="188">
        <v>7560</v>
      </c>
      <c r="AD82" s="188">
        <v>5536</v>
      </c>
      <c r="AE82" s="188">
        <v>-1006</v>
      </c>
      <c r="AF82" s="188">
        <v>-100</v>
      </c>
      <c r="AG82" s="188">
        <v>4045</v>
      </c>
      <c r="AI82" s="188">
        <v>6588</v>
      </c>
      <c r="AJ82" s="188">
        <v>0</v>
      </c>
      <c r="AK82" s="188">
        <v>1586</v>
      </c>
      <c r="AL82" s="188">
        <v>2214</v>
      </c>
      <c r="AM82" s="188">
        <v>8703</v>
      </c>
      <c r="AN82" s="188">
        <v>10958</v>
      </c>
      <c r="AO82" s="188">
        <v>5848</v>
      </c>
      <c r="AP82" s="188">
        <v>302</v>
      </c>
      <c r="AQ82" s="188">
        <v>-201</v>
      </c>
      <c r="AR82" s="188">
        <v>1367</v>
      </c>
      <c r="AT82" s="188">
        <v>4066</v>
      </c>
      <c r="AU82" s="188">
        <v>0</v>
      </c>
      <c r="AV82" s="188">
        <v>8608</v>
      </c>
      <c r="AW82" s="188">
        <v>6345</v>
      </c>
      <c r="AX82" s="188">
        <v>3628</v>
      </c>
      <c r="AY82" s="188">
        <v>4923</v>
      </c>
      <c r="AZ82" s="188">
        <v>5615</v>
      </c>
      <c r="BA82" s="188">
        <v>-2080</v>
      </c>
      <c r="BB82" s="188">
        <v>-100</v>
      </c>
      <c r="BC82" s="188">
        <v>3875</v>
      </c>
      <c r="BE82" s="188">
        <v>7099</v>
      </c>
      <c r="BF82" s="188">
        <v>0</v>
      </c>
      <c r="BG82" s="188">
        <v>8995</v>
      </c>
      <c r="BH82" s="188">
        <v>5499</v>
      </c>
      <c r="BI82" s="188">
        <v>6347</v>
      </c>
      <c r="BJ82" s="188">
        <v>2044</v>
      </c>
      <c r="BK82" s="188">
        <v>3937</v>
      </c>
      <c r="BL82" s="188">
        <v>-308</v>
      </c>
      <c r="BM82" s="188">
        <v>-175</v>
      </c>
      <c r="BN82" s="188">
        <v>2882</v>
      </c>
      <c r="BP82" s="188">
        <v>6067</v>
      </c>
      <c r="BQ82" s="188">
        <v>0</v>
      </c>
      <c r="BR82" s="188">
        <v>7445</v>
      </c>
      <c r="BS82" s="188">
        <v>7553</v>
      </c>
      <c r="BT82" s="188">
        <v>5032</v>
      </c>
      <c r="BU82" s="188">
        <v>2111</v>
      </c>
      <c r="BV82" s="188">
        <v>8146</v>
      </c>
      <c r="BW82" s="188">
        <v>290</v>
      </c>
      <c r="BX82" s="188">
        <v>0</v>
      </c>
      <c r="BY82" s="188">
        <v>0</v>
      </c>
      <c r="CA82" s="188">
        <v>7106</v>
      </c>
      <c r="CB82" s="188">
        <v>0</v>
      </c>
      <c r="CC82" s="188">
        <v>8921</v>
      </c>
      <c r="CD82" s="188">
        <v>4042</v>
      </c>
      <c r="CE82" s="188">
        <v>5359</v>
      </c>
      <c r="CF82" s="188">
        <v>3204</v>
      </c>
      <c r="CG82" s="188">
        <v>4007</v>
      </c>
      <c r="CH82" s="188">
        <v>-41</v>
      </c>
      <c r="CI82" s="188">
        <v>-201</v>
      </c>
      <c r="CJ82" s="188">
        <v>3747</v>
      </c>
      <c r="CL82" s="188">
        <v>7106</v>
      </c>
      <c r="CM82" s="188">
        <v>0</v>
      </c>
      <c r="CN82" s="188">
        <v>8921</v>
      </c>
      <c r="CO82" s="188">
        <v>4042</v>
      </c>
      <c r="CP82" s="188">
        <v>5359</v>
      </c>
      <c r="CQ82" s="188">
        <v>3204</v>
      </c>
      <c r="CR82" s="188">
        <v>4007</v>
      </c>
      <c r="CS82" s="188">
        <v>-41</v>
      </c>
      <c r="CT82" s="188">
        <v>-201</v>
      </c>
      <c r="CU82" s="188">
        <v>3747</v>
      </c>
      <c r="CV82" s="190"/>
      <c r="CW82" s="188">
        <v>6029</v>
      </c>
      <c r="CX82" s="188">
        <v>0</v>
      </c>
      <c r="CY82" s="188">
        <v>6539</v>
      </c>
      <c r="CZ82" s="188">
        <v>5931</v>
      </c>
      <c r="DA82" s="188">
        <v>2730</v>
      </c>
      <c r="DB82" s="188">
        <v>6476</v>
      </c>
      <c r="DC82" s="188">
        <v>8005</v>
      </c>
      <c r="DD82" s="188">
        <v>326</v>
      </c>
      <c r="DE82" s="188">
        <v>0</v>
      </c>
      <c r="DF82" s="188">
        <v>0</v>
      </c>
      <c r="DH82" s="188">
        <v>7055</v>
      </c>
      <c r="DI82" s="188">
        <v>0</v>
      </c>
      <c r="DJ82" s="188">
        <v>8987</v>
      </c>
      <c r="DK82" s="188">
        <v>3711</v>
      </c>
      <c r="DL82" s="188">
        <v>7017</v>
      </c>
      <c r="DM82" s="188">
        <v>3459</v>
      </c>
      <c r="DN82" s="188">
        <v>4061</v>
      </c>
      <c r="DO82" s="188">
        <v>1449</v>
      </c>
      <c r="DP82" s="188">
        <v>-232</v>
      </c>
      <c r="DQ82" s="188">
        <v>2473</v>
      </c>
      <c r="DS82" s="188">
        <v>6998</v>
      </c>
      <c r="DT82" s="188">
        <v>0</v>
      </c>
      <c r="DU82" s="188">
        <v>7454</v>
      </c>
      <c r="DV82" s="188">
        <v>3831</v>
      </c>
      <c r="DW82" s="188">
        <v>7208</v>
      </c>
      <c r="DX82" s="188">
        <v>2194</v>
      </c>
      <c r="DY82" s="188">
        <v>10609</v>
      </c>
      <c r="DZ82" s="188">
        <v>-1246</v>
      </c>
      <c r="EA82" s="188">
        <v>-263</v>
      </c>
      <c r="EB82" s="188">
        <v>0</v>
      </c>
      <c r="ED82" s="188">
        <v>5907</v>
      </c>
      <c r="EE82" s="188">
        <v>0</v>
      </c>
      <c r="EF82" s="188">
        <v>6849</v>
      </c>
      <c r="EG82" s="188">
        <v>4841</v>
      </c>
      <c r="EH82" s="188">
        <v>6060</v>
      </c>
      <c r="EI82" s="188">
        <v>4705</v>
      </c>
      <c r="EJ82" s="188">
        <v>3924</v>
      </c>
      <c r="EK82" s="188">
        <v>-620</v>
      </c>
      <c r="EL82" s="188">
        <v>-175</v>
      </c>
      <c r="EM82" s="188">
        <v>3642</v>
      </c>
      <c r="EO82" s="188">
        <v>7109</v>
      </c>
      <c r="EP82" s="188">
        <v>0</v>
      </c>
      <c r="EQ82" s="188">
        <v>1210</v>
      </c>
      <c r="ER82" s="188">
        <v>2560</v>
      </c>
      <c r="ES82" s="188">
        <v>9500</v>
      </c>
      <c r="ET82" s="188">
        <v>9906</v>
      </c>
      <c r="EU82" s="188">
        <v>5203</v>
      </c>
      <c r="EV82" s="188">
        <v>-906</v>
      </c>
      <c r="EW82" s="188">
        <v>-151</v>
      </c>
      <c r="EX82" s="188">
        <v>2111</v>
      </c>
      <c r="EZ82" s="188">
        <v>7051</v>
      </c>
      <c r="FA82" s="188">
        <v>0</v>
      </c>
      <c r="FB82" s="188">
        <v>4496</v>
      </c>
      <c r="FC82" s="188">
        <v>3541</v>
      </c>
      <c r="FD82" s="188">
        <v>4280</v>
      </c>
      <c r="FE82" s="188">
        <v>9234</v>
      </c>
      <c r="FF82" s="188">
        <v>9568</v>
      </c>
      <c r="FG82" s="188">
        <v>-1915</v>
      </c>
      <c r="FH82" s="188">
        <v>0</v>
      </c>
      <c r="FI82" s="188">
        <v>0</v>
      </c>
      <c r="FK82" s="188">
        <v>7079</v>
      </c>
      <c r="FL82" s="188">
        <v>0</v>
      </c>
      <c r="FM82" s="188">
        <v>8117</v>
      </c>
      <c r="FN82" s="188">
        <v>2244</v>
      </c>
      <c r="FO82" s="188">
        <v>5133</v>
      </c>
      <c r="FP82" s="188">
        <v>8030</v>
      </c>
      <c r="FQ82" s="188">
        <v>3984</v>
      </c>
      <c r="FR82" s="188">
        <v>-2137</v>
      </c>
      <c r="FS82" s="188">
        <v>-198</v>
      </c>
      <c r="FT82" s="188">
        <v>3745</v>
      </c>
      <c r="FV82" s="188">
        <v>6070</v>
      </c>
      <c r="FW82" s="188">
        <v>0</v>
      </c>
      <c r="FX82" s="188">
        <v>4487</v>
      </c>
      <c r="FY82" s="188">
        <v>5846</v>
      </c>
      <c r="FZ82" s="188">
        <v>2262</v>
      </c>
      <c r="GA82" s="188">
        <v>9131</v>
      </c>
      <c r="GB82" s="188">
        <v>9628</v>
      </c>
      <c r="GC82" s="188">
        <v>-643</v>
      </c>
      <c r="GD82" s="188">
        <v>0</v>
      </c>
      <c r="GE82" s="188">
        <v>0</v>
      </c>
      <c r="GG82" s="188">
        <v>7097</v>
      </c>
      <c r="GH82" s="188">
        <v>0</v>
      </c>
      <c r="GI82" s="188">
        <v>6641</v>
      </c>
      <c r="GJ82" s="188">
        <v>2022</v>
      </c>
      <c r="GK82" s="188">
        <v>3120</v>
      </c>
      <c r="GL82" s="188">
        <v>11386</v>
      </c>
      <c r="GM82" s="188">
        <v>4043</v>
      </c>
      <c r="GN82" s="188">
        <v>-589</v>
      </c>
      <c r="GO82" s="188">
        <v>-202</v>
      </c>
      <c r="GP82" s="188">
        <v>2328</v>
      </c>
      <c r="GR82" s="188">
        <v>5912</v>
      </c>
      <c r="GS82" s="188">
        <v>0</v>
      </c>
      <c r="GT82" s="188">
        <v>7605</v>
      </c>
      <c r="GU82" s="188">
        <v>2541</v>
      </c>
      <c r="GV82" s="188">
        <v>5038</v>
      </c>
      <c r="GW82" s="188">
        <v>9377</v>
      </c>
      <c r="GX82" s="188">
        <v>3825</v>
      </c>
      <c r="GY82" s="188">
        <v>-720</v>
      </c>
      <c r="GZ82" s="188">
        <v>-80</v>
      </c>
      <c r="HA82" s="188">
        <v>1677</v>
      </c>
      <c r="HC82" s="188">
        <v>6022</v>
      </c>
      <c r="HD82" s="188">
        <v>0</v>
      </c>
      <c r="HE82" s="188">
        <v>5237</v>
      </c>
      <c r="HF82" s="188">
        <v>2879</v>
      </c>
      <c r="HG82" s="188">
        <v>7094</v>
      </c>
      <c r="HH82" s="188">
        <v>7002</v>
      </c>
      <c r="HI82" s="188">
        <v>3845</v>
      </c>
      <c r="HJ82" s="188">
        <v>-742</v>
      </c>
      <c r="HK82" s="188">
        <v>-201</v>
      </c>
      <c r="HL82" s="188">
        <v>4949</v>
      </c>
      <c r="HN82" s="188">
        <v>6061</v>
      </c>
      <c r="HO82" s="188">
        <v>0</v>
      </c>
      <c r="HP82" s="188">
        <v>4365</v>
      </c>
      <c r="HQ82" s="188">
        <v>2916</v>
      </c>
      <c r="HR82" s="188">
        <v>3472</v>
      </c>
      <c r="HS82" s="188">
        <v>13476</v>
      </c>
      <c r="HT82" s="188">
        <v>7078</v>
      </c>
      <c r="HU82" s="188">
        <v>-975</v>
      </c>
      <c r="HV82" s="188">
        <v>0</v>
      </c>
      <c r="HW82" s="188">
        <v>0</v>
      </c>
      <c r="HY82" s="188">
        <v>6033</v>
      </c>
      <c r="HZ82" s="188">
        <v>0</v>
      </c>
      <c r="IA82" s="188">
        <v>5721</v>
      </c>
      <c r="IB82" s="188">
        <v>3726</v>
      </c>
      <c r="IC82" s="188">
        <v>8078</v>
      </c>
      <c r="ID82" s="188">
        <v>2560</v>
      </c>
      <c r="IE82" s="188">
        <v>4071</v>
      </c>
      <c r="IF82" s="188">
        <v>2747</v>
      </c>
      <c r="IG82" s="188">
        <v>-100</v>
      </c>
      <c r="IH82" s="188">
        <v>3143</v>
      </c>
      <c r="IJ82" s="188">
        <v>6098</v>
      </c>
      <c r="IK82" s="188">
        <v>0</v>
      </c>
      <c r="IL82" s="188">
        <v>8882</v>
      </c>
      <c r="IM82" s="188">
        <v>3390</v>
      </c>
      <c r="IN82" s="188">
        <v>4436</v>
      </c>
      <c r="IO82" s="188">
        <v>8124</v>
      </c>
      <c r="IP82" s="188">
        <v>4084</v>
      </c>
      <c r="IQ82" s="188">
        <v>931</v>
      </c>
      <c r="IR82" s="188">
        <v>-100</v>
      </c>
      <c r="IS82" s="188">
        <v>2234</v>
      </c>
      <c r="IU82" s="188">
        <v>6079</v>
      </c>
      <c r="IV82" s="188">
        <v>0</v>
      </c>
      <c r="IW82" s="188">
        <v>5141</v>
      </c>
      <c r="IX82" s="188">
        <v>4413</v>
      </c>
      <c r="IY82" s="188">
        <v>7582</v>
      </c>
      <c r="IZ82" s="188">
        <v>6740</v>
      </c>
      <c r="JA82" s="188">
        <v>5948</v>
      </c>
      <c r="JB82" s="188">
        <v>-776</v>
      </c>
      <c r="JC82" s="188">
        <v>-150</v>
      </c>
      <c r="JD82" s="188">
        <v>1520</v>
      </c>
      <c r="JF82" s="188">
        <v>6795</v>
      </c>
      <c r="JG82" s="188">
        <v>0</v>
      </c>
      <c r="JH82" s="188">
        <v>8124</v>
      </c>
      <c r="JI82" s="188">
        <v>9152</v>
      </c>
      <c r="JJ82" s="188">
        <v>5192</v>
      </c>
      <c r="JK82" s="188">
        <v>1590</v>
      </c>
      <c r="JL82" s="188">
        <v>3821</v>
      </c>
      <c r="JM82" s="188">
        <v>-716</v>
      </c>
      <c r="JN82" s="188">
        <v>-304</v>
      </c>
      <c r="JO82" s="188">
        <v>5133</v>
      </c>
      <c r="JQ82" s="188">
        <v>7100</v>
      </c>
      <c r="JR82" s="188">
        <v>0</v>
      </c>
      <c r="JS82" s="188">
        <v>8527</v>
      </c>
      <c r="JT82" s="188">
        <v>2709</v>
      </c>
      <c r="JU82" s="188">
        <v>2883</v>
      </c>
      <c r="JV82" s="188">
        <v>8740</v>
      </c>
      <c r="JW82" s="188">
        <v>4150</v>
      </c>
      <c r="JX82" s="188">
        <v>-868</v>
      </c>
      <c r="JY82" s="188">
        <v>-150</v>
      </c>
      <c r="JZ82" s="188">
        <v>4032</v>
      </c>
      <c r="KB82" s="188">
        <v>6082</v>
      </c>
      <c r="KC82" s="188">
        <v>0</v>
      </c>
      <c r="KD82" s="188">
        <v>2968</v>
      </c>
      <c r="KE82" s="188">
        <v>2183</v>
      </c>
      <c r="KF82" s="188">
        <v>5942</v>
      </c>
      <c r="KG82" s="188">
        <v>11297</v>
      </c>
      <c r="KH82" s="188">
        <v>5974</v>
      </c>
      <c r="KI82" s="188">
        <v>-1415</v>
      </c>
      <c r="KJ82" s="188">
        <v>-201</v>
      </c>
      <c r="KK82" s="188">
        <v>3002</v>
      </c>
      <c r="KM82" s="188">
        <v>6065</v>
      </c>
      <c r="KN82" s="188">
        <v>0</v>
      </c>
      <c r="KO82" s="188">
        <v>3184</v>
      </c>
      <c r="KP82" s="188">
        <v>7053</v>
      </c>
      <c r="KQ82" s="188">
        <v>6173</v>
      </c>
      <c r="KR82" s="188">
        <v>5554</v>
      </c>
      <c r="KS82" s="188">
        <v>8052</v>
      </c>
      <c r="KT82" s="188">
        <v>542</v>
      </c>
      <c r="KU82" s="188">
        <v>0</v>
      </c>
      <c r="KV82" s="188">
        <v>0</v>
      </c>
      <c r="KX82" s="188">
        <v>7067</v>
      </c>
      <c r="KY82" s="188">
        <v>0</v>
      </c>
      <c r="KZ82" s="188">
        <v>7991</v>
      </c>
      <c r="LA82" s="188">
        <v>4364</v>
      </c>
      <c r="LB82" s="188">
        <v>5425</v>
      </c>
      <c r="LC82" s="188">
        <v>3506</v>
      </c>
      <c r="LD82" s="188">
        <v>10928</v>
      </c>
      <c r="LE82" s="188">
        <v>-2365</v>
      </c>
      <c r="LF82" s="188">
        <v>0</v>
      </c>
      <c r="LG82" s="188">
        <v>0</v>
      </c>
      <c r="LI82" s="188">
        <v>5051</v>
      </c>
      <c r="LJ82" s="188">
        <v>0</v>
      </c>
      <c r="LK82" s="188">
        <v>5836</v>
      </c>
      <c r="LL82" s="188">
        <v>3769</v>
      </c>
      <c r="LM82" s="188">
        <v>4074</v>
      </c>
      <c r="LN82" s="188">
        <v>9740</v>
      </c>
      <c r="LO82" s="188">
        <v>5697</v>
      </c>
      <c r="LP82" s="188">
        <v>-1004</v>
      </c>
      <c r="LQ82" s="188">
        <v>-201</v>
      </c>
      <c r="LR82" s="188">
        <v>3878</v>
      </c>
      <c r="LT82" s="188">
        <v>6077</v>
      </c>
      <c r="LU82" s="188">
        <v>0</v>
      </c>
      <c r="LV82" s="188">
        <v>2211</v>
      </c>
      <c r="LW82" s="188">
        <v>5895</v>
      </c>
      <c r="LX82" s="188">
        <v>8120</v>
      </c>
      <c r="LY82" s="188">
        <v>6029</v>
      </c>
      <c r="LZ82" s="188">
        <v>5775</v>
      </c>
      <c r="MA82" s="188">
        <v>-204</v>
      </c>
      <c r="MB82" s="188">
        <v>-151</v>
      </c>
      <c r="MC82" s="188">
        <v>1893</v>
      </c>
    </row>
    <row r="83" spans="2:341">
      <c r="B83" s="208">
        <f t="shared" si="20"/>
        <v>6297.4666666666662</v>
      </c>
      <c r="C83" s="208">
        <f t="shared" si="21"/>
        <v>0</v>
      </c>
      <c r="D83" s="208">
        <f t="shared" si="22"/>
        <v>6349.4666666666662</v>
      </c>
      <c r="E83" s="208">
        <f t="shared" si="23"/>
        <v>4290.3999999999996</v>
      </c>
      <c r="F83" s="208">
        <f t="shared" si="24"/>
        <v>5432.2666666666664</v>
      </c>
      <c r="G83" s="208">
        <f t="shared" si="25"/>
        <v>6650.0333333333338</v>
      </c>
      <c r="H83" s="208">
        <f t="shared" si="26"/>
        <v>5776.7666666666664</v>
      </c>
      <c r="I83" s="208">
        <f t="shared" si="27"/>
        <v>-446.03333333333336</v>
      </c>
      <c r="J83" s="208">
        <f t="shared" si="28"/>
        <v>-137.56666666666666</v>
      </c>
      <c r="K83" s="208">
        <f t="shared" si="29"/>
        <v>2312.8666666666668</v>
      </c>
      <c r="M83" s="188">
        <v>5971</v>
      </c>
      <c r="N83" s="188">
        <v>0</v>
      </c>
      <c r="O83" s="188">
        <v>8953</v>
      </c>
      <c r="P83" s="188">
        <v>3647</v>
      </c>
      <c r="Q83" s="188">
        <v>3842</v>
      </c>
      <c r="R83" s="188">
        <v>6493</v>
      </c>
      <c r="S83" s="188">
        <v>3611</v>
      </c>
      <c r="T83" s="188">
        <v>-139</v>
      </c>
      <c r="U83" s="188">
        <v>-283</v>
      </c>
      <c r="V83" s="188">
        <v>3668</v>
      </c>
      <c r="X83" s="188">
        <v>4066</v>
      </c>
      <c r="Y83" s="188">
        <v>0</v>
      </c>
      <c r="Z83" s="188">
        <v>6488</v>
      </c>
      <c r="AA83" s="188">
        <v>5822</v>
      </c>
      <c r="AB83" s="188">
        <v>4720</v>
      </c>
      <c r="AC83" s="188">
        <v>7355</v>
      </c>
      <c r="AD83" s="188">
        <v>5536</v>
      </c>
      <c r="AE83" s="188">
        <v>-947</v>
      </c>
      <c r="AF83" s="188">
        <v>-100</v>
      </c>
      <c r="AG83" s="188">
        <v>4030</v>
      </c>
      <c r="AI83" s="188">
        <v>6591</v>
      </c>
      <c r="AJ83" s="188">
        <v>0</v>
      </c>
      <c r="AK83" s="188">
        <v>1566</v>
      </c>
      <c r="AL83" s="188">
        <v>2187</v>
      </c>
      <c r="AM83" s="188">
        <v>8698</v>
      </c>
      <c r="AN83" s="188">
        <v>10995</v>
      </c>
      <c r="AO83" s="188">
        <v>5848</v>
      </c>
      <c r="AP83" s="188">
        <v>304</v>
      </c>
      <c r="AQ83" s="188">
        <v>-202</v>
      </c>
      <c r="AR83" s="188">
        <v>1381</v>
      </c>
      <c r="AT83" s="188">
        <v>4065</v>
      </c>
      <c r="AU83" s="188">
        <v>0</v>
      </c>
      <c r="AV83" s="188">
        <v>8562</v>
      </c>
      <c r="AW83" s="188">
        <v>6344</v>
      </c>
      <c r="AX83" s="188">
        <v>3664</v>
      </c>
      <c r="AY83" s="188">
        <v>5025</v>
      </c>
      <c r="AZ83" s="188">
        <v>5615</v>
      </c>
      <c r="BA83" s="188">
        <v>-2058</v>
      </c>
      <c r="BB83" s="188">
        <v>-100</v>
      </c>
      <c r="BC83" s="188">
        <v>3899</v>
      </c>
      <c r="BE83" s="188">
        <v>7103</v>
      </c>
      <c r="BF83" s="188">
        <v>0</v>
      </c>
      <c r="BG83" s="188">
        <v>9017</v>
      </c>
      <c r="BH83" s="188">
        <v>5467</v>
      </c>
      <c r="BI83" s="188">
        <v>6266</v>
      </c>
      <c r="BJ83" s="188">
        <v>2033</v>
      </c>
      <c r="BK83" s="188">
        <v>3937</v>
      </c>
      <c r="BL83" s="188">
        <v>-290</v>
      </c>
      <c r="BM83" s="188">
        <v>-175</v>
      </c>
      <c r="BN83" s="188">
        <v>2928</v>
      </c>
      <c r="BP83" s="188">
        <v>6068</v>
      </c>
      <c r="BQ83" s="188">
        <v>0</v>
      </c>
      <c r="BR83" s="188">
        <v>7457</v>
      </c>
      <c r="BS83" s="188">
        <v>7593</v>
      </c>
      <c r="BT83" s="188">
        <v>5063</v>
      </c>
      <c r="BU83" s="188">
        <v>2084</v>
      </c>
      <c r="BV83" s="188">
        <v>8214</v>
      </c>
      <c r="BW83" s="188">
        <v>344</v>
      </c>
      <c r="BX83" s="188">
        <v>0</v>
      </c>
      <c r="BY83" s="188">
        <v>0</v>
      </c>
      <c r="CA83" s="188">
        <v>7105</v>
      </c>
      <c r="CB83" s="188">
        <v>0</v>
      </c>
      <c r="CC83" s="188">
        <v>8928</v>
      </c>
      <c r="CD83" s="188">
        <v>3963</v>
      </c>
      <c r="CE83" s="188">
        <v>5321</v>
      </c>
      <c r="CF83" s="188">
        <v>3192</v>
      </c>
      <c r="CG83" s="188">
        <v>4007</v>
      </c>
      <c r="CH83" s="188">
        <v>-18</v>
      </c>
      <c r="CI83" s="188">
        <v>-201</v>
      </c>
      <c r="CJ83" s="188">
        <v>3785</v>
      </c>
      <c r="CL83" s="188">
        <v>7105</v>
      </c>
      <c r="CM83" s="188">
        <v>0</v>
      </c>
      <c r="CN83" s="188">
        <v>8928</v>
      </c>
      <c r="CO83" s="188">
        <v>3963</v>
      </c>
      <c r="CP83" s="188">
        <v>5321</v>
      </c>
      <c r="CQ83" s="188">
        <v>3192</v>
      </c>
      <c r="CR83" s="188">
        <v>4007</v>
      </c>
      <c r="CS83" s="188">
        <v>-18</v>
      </c>
      <c r="CT83" s="188">
        <v>-201</v>
      </c>
      <c r="CU83" s="188">
        <v>3785</v>
      </c>
      <c r="CV83" s="190"/>
      <c r="CW83" s="188">
        <v>6031</v>
      </c>
      <c r="CX83" s="188">
        <v>0</v>
      </c>
      <c r="CY83" s="188">
        <v>6493</v>
      </c>
      <c r="CZ83" s="188">
        <v>5993</v>
      </c>
      <c r="DA83" s="188">
        <v>2541</v>
      </c>
      <c r="DB83" s="188">
        <v>6480</v>
      </c>
      <c r="DC83" s="188">
        <v>8093</v>
      </c>
      <c r="DD83" s="188">
        <v>362</v>
      </c>
      <c r="DE83" s="188">
        <v>0</v>
      </c>
      <c r="DF83" s="188">
        <v>0</v>
      </c>
      <c r="DH83" s="188">
        <v>7051</v>
      </c>
      <c r="DI83" s="188">
        <v>0</v>
      </c>
      <c r="DJ83" s="188">
        <v>9163</v>
      </c>
      <c r="DK83" s="188">
        <v>3832</v>
      </c>
      <c r="DL83" s="188">
        <v>6951</v>
      </c>
      <c r="DM83" s="188">
        <v>3438</v>
      </c>
      <c r="DN83" s="188">
        <v>4061</v>
      </c>
      <c r="DO83" s="188">
        <v>1349</v>
      </c>
      <c r="DP83" s="188">
        <v>-233</v>
      </c>
      <c r="DQ83" s="188">
        <v>2493</v>
      </c>
      <c r="DS83" s="188">
        <v>6996</v>
      </c>
      <c r="DT83" s="188">
        <v>0</v>
      </c>
      <c r="DU83" s="188">
        <v>7454</v>
      </c>
      <c r="DV83" s="188">
        <v>3902</v>
      </c>
      <c r="DW83" s="188">
        <v>7378</v>
      </c>
      <c r="DX83" s="188">
        <v>2189</v>
      </c>
      <c r="DY83" s="188">
        <v>10618</v>
      </c>
      <c r="DZ83" s="188">
        <v>-1283</v>
      </c>
      <c r="EA83" s="188">
        <v>-263</v>
      </c>
      <c r="EB83" s="188">
        <v>0</v>
      </c>
      <c r="ED83" s="188">
        <v>5909</v>
      </c>
      <c r="EE83" s="188">
        <v>0</v>
      </c>
      <c r="EF83" s="188">
        <v>6846</v>
      </c>
      <c r="EG83" s="188">
        <v>4818</v>
      </c>
      <c r="EH83" s="188">
        <v>6164</v>
      </c>
      <c r="EI83" s="188">
        <v>4690</v>
      </c>
      <c r="EJ83" s="188">
        <v>3924</v>
      </c>
      <c r="EK83" s="188">
        <v>-704</v>
      </c>
      <c r="EL83" s="188">
        <v>-175</v>
      </c>
      <c r="EM83" s="188">
        <v>3663</v>
      </c>
      <c r="EO83" s="188">
        <v>7109</v>
      </c>
      <c r="EP83" s="188">
        <v>0</v>
      </c>
      <c r="EQ83" s="188">
        <v>1199</v>
      </c>
      <c r="ER83" s="188">
        <v>2496</v>
      </c>
      <c r="ES83" s="188">
        <v>9350</v>
      </c>
      <c r="ET83" s="188">
        <v>10076</v>
      </c>
      <c r="EU83" s="188">
        <v>5203</v>
      </c>
      <c r="EV83" s="188">
        <v>-754</v>
      </c>
      <c r="EW83" s="188">
        <v>-151</v>
      </c>
      <c r="EX83" s="188">
        <v>2069</v>
      </c>
      <c r="EZ83" s="188">
        <v>7051</v>
      </c>
      <c r="FA83" s="188">
        <v>0</v>
      </c>
      <c r="FB83" s="188">
        <v>4476</v>
      </c>
      <c r="FC83" s="188">
        <v>3451</v>
      </c>
      <c r="FD83" s="188">
        <v>4154</v>
      </c>
      <c r="FE83" s="188">
        <v>9373</v>
      </c>
      <c r="FF83" s="188">
        <v>9635</v>
      </c>
      <c r="FG83" s="188">
        <v>-1868</v>
      </c>
      <c r="FH83" s="188">
        <v>0</v>
      </c>
      <c r="FI83" s="188">
        <v>0</v>
      </c>
      <c r="FK83" s="188">
        <v>7082</v>
      </c>
      <c r="FL83" s="188">
        <v>0</v>
      </c>
      <c r="FM83" s="188">
        <v>8132</v>
      </c>
      <c r="FN83" s="188">
        <v>2158</v>
      </c>
      <c r="FO83" s="188">
        <v>4934</v>
      </c>
      <c r="FP83" s="188">
        <v>8142</v>
      </c>
      <c r="FQ83" s="188">
        <v>3984</v>
      </c>
      <c r="FR83" s="188">
        <v>-2095</v>
      </c>
      <c r="FS83" s="188">
        <v>-198</v>
      </c>
      <c r="FT83" s="188">
        <v>3739</v>
      </c>
      <c r="FV83" s="188">
        <v>6069</v>
      </c>
      <c r="FW83" s="188">
        <v>0</v>
      </c>
      <c r="FX83" s="188">
        <v>4480</v>
      </c>
      <c r="FY83" s="188">
        <v>5854</v>
      </c>
      <c r="FZ83" s="188">
        <v>2166</v>
      </c>
      <c r="GA83" s="188">
        <v>9249</v>
      </c>
      <c r="GB83" s="188">
        <v>9642</v>
      </c>
      <c r="GC83" s="188">
        <v>-557</v>
      </c>
      <c r="GD83" s="188">
        <v>0</v>
      </c>
      <c r="GE83" s="188">
        <v>0</v>
      </c>
      <c r="GG83" s="188">
        <v>7097</v>
      </c>
      <c r="GH83" s="188">
        <v>0</v>
      </c>
      <c r="GI83" s="188">
        <v>6623</v>
      </c>
      <c r="GJ83" s="188">
        <v>2116</v>
      </c>
      <c r="GK83" s="188">
        <v>2986</v>
      </c>
      <c r="GL83" s="188">
        <v>11470</v>
      </c>
      <c r="GM83" s="188">
        <v>4043</v>
      </c>
      <c r="GN83" s="188">
        <v>-524</v>
      </c>
      <c r="GO83" s="188">
        <v>-201</v>
      </c>
      <c r="GP83" s="188">
        <v>2371</v>
      </c>
      <c r="GR83" s="188">
        <v>5917</v>
      </c>
      <c r="GS83" s="188">
        <v>0</v>
      </c>
      <c r="GT83" s="188">
        <v>7562</v>
      </c>
      <c r="GU83" s="188">
        <v>2508</v>
      </c>
      <c r="GV83" s="188">
        <v>5117</v>
      </c>
      <c r="GW83" s="188">
        <v>9497</v>
      </c>
      <c r="GX83" s="188">
        <v>3825</v>
      </c>
      <c r="GY83" s="188">
        <v>-681</v>
      </c>
      <c r="GZ83" s="188">
        <v>-80</v>
      </c>
      <c r="HA83" s="188">
        <v>1646</v>
      </c>
      <c r="HC83" s="188">
        <v>6014</v>
      </c>
      <c r="HD83" s="188">
        <v>0</v>
      </c>
      <c r="HE83" s="188">
        <v>5215</v>
      </c>
      <c r="HF83" s="188">
        <v>2801</v>
      </c>
      <c r="HG83" s="188">
        <v>7112</v>
      </c>
      <c r="HH83" s="188">
        <v>7105</v>
      </c>
      <c r="HI83" s="188">
        <v>3845</v>
      </c>
      <c r="HJ83" s="188">
        <v>-646</v>
      </c>
      <c r="HK83" s="188">
        <v>-201</v>
      </c>
      <c r="HL83" s="188">
        <v>4991</v>
      </c>
      <c r="HN83" s="188">
        <v>6064</v>
      </c>
      <c r="HO83" s="188">
        <v>0</v>
      </c>
      <c r="HP83" s="188">
        <v>4385</v>
      </c>
      <c r="HQ83" s="188">
        <v>2839</v>
      </c>
      <c r="HR83" s="188">
        <v>3401</v>
      </c>
      <c r="HS83" s="188">
        <v>13417</v>
      </c>
      <c r="HT83" s="188">
        <v>7148</v>
      </c>
      <c r="HU83" s="188">
        <v>-908</v>
      </c>
      <c r="HV83" s="188">
        <v>0</v>
      </c>
      <c r="HW83" s="188">
        <v>0</v>
      </c>
      <c r="HY83" s="188">
        <v>6029</v>
      </c>
      <c r="HZ83" s="188">
        <v>0</v>
      </c>
      <c r="IA83" s="188">
        <v>5701</v>
      </c>
      <c r="IB83" s="188">
        <v>3804</v>
      </c>
      <c r="IC83" s="188">
        <v>8138</v>
      </c>
      <c r="ID83" s="188">
        <v>2467</v>
      </c>
      <c r="IE83" s="188">
        <v>4071</v>
      </c>
      <c r="IF83" s="188">
        <v>2695</v>
      </c>
      <c r="IG83" s="188">
        <v>-100</v>
      </c>
      <c r="IH83" s="188">
        <v>3100</v>
      </c>
      <c r="IJ83" s="188">
        <v>6097</v>
      </c>
      <c r="IK83" s="188">
        <v>0</v>
      </c>
      <c r="IL83" s="188">
        <v>8873</v>
      </c>
      <c r="IM83" s="188">
        <v>3407</v>
      </c>
      <c r="IN83" s="188">
        <v>4322</v>
      </c>
      <c r="IO83" s="188">
        <v>8204</v>
      </c>
      <c r="IP83" s="188">
        <v>4084</v>
      </c>
      <c r="IQ83" s="188">
        <v>1096</v>
      </c>
      <c r="IR83" s="188">
        <v>-105</v>
      </c>
      <c r="IS83" s="188">
        <v>2225</v>
      </c>
      <c r="IU83" s="188">
        <v>6081</v>
      </c>
      <c r="IV83" s="188">
        <v>0</v>
      </c>
      <c r="IW83" s="188">
        <v>5085</v>
      </c>
      <c r="IX83" s="188">
        <v>4468</v>
      </c>
      <c r="IY83" s="188">
        <v>7550</v>
      </c>
      <c r="IZ83" s="188">
        <v>6865</v>
      </c>
      <c r="JA83" s="188">
        <v>5948</v>
      </c>
      <c r="JB83" s="188">
        <v>-637</v>
      </c>
      <c r="JC83" s="188">
        <v>-151</v>
      </c>
      <c r="JD83" s="188">
        <v>1448</v>
      </c>
      <c r="JF83" s="188">
        <v>6803</v>
      </c>
      <c r="JG83" s="188">
        <v>0</v>
      </c>
      <c r="JH83" s="188">
        <v>8132</v>
      </c>
      <c r="JI83" s="188">
        <v>9245</v>
      </c>
      <c r="JJ83" s="188">
        <v>5322</v>
      </c>
      <c r="JK83" s="188">
        <v>1651</v>
      </c>
      <c r="JL83" s="188">
        <v>3821</v>
      </c>
      <c r="JM83" s="188">
        <v>-775</v>
      </c>
      <c r="JN83" s="188">
        <v>-304</v>
      </c>
      <c r="JO83" s="188">
        <v>5123</v>
      </c>
      <c r="JQ83" s="188">
        <v>7101</v>
      </c>
      <c r="JR83" s="188">
        <v>0</v>
      </c>
      <c r="JS83" s="188">
        <v>8468</v>
      </c>
      <c r="JT83" s="188">
        <v>2687</v>
      </c>
      <c r="JU83" s="188">
        <v>2732</v>
      </c>
      <c r="JV83" s="188">
        <v>8851</v>
      </c>
      <c r="JW83" s="188">
        <v>4150</v>
      </c>
      <c r="JX83" s="188">
        <v>-695</v>
      </c>
      <c r="JY83" s="188">
        <v>-150</v>
      </c>
      <c r="JZ83" s="188">
        <v>4071</v>
      </c>
      <c r="KB83" s="188">
        <v>6080</v>
      </c>
      <c r="KC83" s="188">
        <v>0</v>
      </c>
      <c r="KD83" s="188">
        <v>2962</v>
      </c>
      <c r="KE83" s="188">
        <v>2152</v>
      </c>
      <c r="KF83" s="188">
        <v>5870</v>
      </c>
      <c r="KG83" s="188">
        <v>11376</v>
      </c>
      <c r="KH83" s="188">
        <v>5974</v>
      </c>
      <c r="KI83" s="188">
        <v>-1390</v>
      </c>
      <c r="KJ83" s="188">
        <v>-201</v>
      </c>
      <c r="KK83" s="188">
        <v>3043</v>
      </c>
      <c r="KM83" s="188">
        <v>6073</v>
      </c>
      <c r="KN83" s="188">
        <v>0</v>
      </c>
      <c r="KO83" s="188">
        <v>3160</v>
      </c>
      <c r="KP83" s="188">
        <v>7035</v>
      </c>
      <c r="KQ83" s="188">
        <v>6093</v>
      </c>
      <c r="KR83" s="188">
        <v>5461</v>
      </c>
      <c r="KS83" s="188">
        <v>8078</v>
      </c>
      <c r="KT83" s="188">
        <v>783</v>
      </c>
      <c r="KU83" s="188">
        <v>0</v>
      </c>
      <c r="KV83" s="188">
        <v>0</v>
      </c>
      <c r="KX83" s="188">
        <v>7066</v>
      </c>
      <c r="KY83" s="188">
        <v>0</v>
      </c>
      <c r="KZ83" s="188">
        <v>8032</v>
      </c>
      <c r="LA83" s="188">
        <v>4352</v>
      </c>
      <c r="LB83" s="188">
        <v>5470</v>
      </c>
      <c r="LC83" s="188">
        <v>3430</v>
      </c>
      <c r="LD83" s="188">
        <v>10909</v>
      </c>
      <c r="LE83" s="188">
        <v>-2171</v>
      </c>
      <c r="LF83" s="188">
        <v>0</v>
      </c>
      <c r="LG83" s="188">
        <v>0</v>
      </c>
      <c r="LI83" s="188">
        <v>5050</v>
      </c>
      <c r="LJ83" s="188">
        <v>0</v>
      </c>
      <c r="LK83" s="188">
        <v>5938</v>
      </c>
      <c r="LL83" s="188">
        <v>3934</v>
      </c>
      <c r="LM83" s="188">
        <v>4265</v>
      </c>
      <c r="LN83" s="188">
        <v>9679</v>
      </c>
      <c r="LO83" s="188">
        <v>5697</v>
      </c>
      <c r="LP83" s="188">
        <v>-1016</v>
      </c>
      <c r="LQ83" s="188">
        <v>-201</v>
      </c>
      <c r="LR83" s="188">
        <v>3865</v>
      </c>
      <c r="LT83" s="188">
        <v>6080</v>
      </c>
      <c r="LU83" s="188">
        <v>0</v>
      </c>
      <c r="LV83" s="188">
        <v>2206</v>
      </c>
      <c r="LW83" s="188">
        <v>5874</v>
      </c>
      <c r="LX83" s="188">
        <v>8057</v>
      </c>
      <c r="LY83" s="188">
        <v>6022</v>
      </c>
      <c r="LZ83" s="188">
        <v>5775</v>
      </c>
      <c r="MA83" s="188">
        <v>-140</v>
      </c>
      <c r="MB83" s="188">
        <v>-151</v>
      </c>
      <c r="MC83" s="188">
        <v>2063</v>
      </c>
    </row>
    <row r="84" spans="2:341">
      <c r="B84" s="208">
        <f t="shared" si="20"/>
        <v>6298.4333333333334</v>
      </c>
      <c r="C84" s="208">
        <f t="shared" si="21"/>
        <v>0</v>
      </c>
      <c r="D84" s="208">
        <f t="shared" si="22"/>
        <v>6354.4333333333334</v>
      </c>
      <c r="E84" s="208">
        <f t="shared" si="23"/>
        <v>4284.7333333333336</v>
      </c>
      <c r="F84" s="208">
        <f t="shared" si="24"/>
        <v>5296.8666666666668</v>
      </c>
      <c r="G84" s="208">
        <f t="shared" si="25"/>
        <v>6679.333333333333</v>
      </c>
      <c r="H84" s="208">
        <f t="shared" si="26"/>
        <v>5778.4666666666662</v>
      </c>
      <c r="I84" s="208">
        <f t="shared" si="27"/>
        <v>-462.3</v>
      </c>
      <c r="J84" s="208">
        <f t="shared" si="28"/>
        <v>-136.93333333333334</v>
      </c>
      <c r="K84" s="208">
        <f t="shared" si="29"/>
        <v>2323.7666666666669</v>
      </c>
      <c r="M84" s="188">
        <v>5967</v>
      </c>
      <c r="N84" s="188">
        <v>0</v>
      </c>
      <c r="O84" s="188">
        <v>8946</v>
      </c>
      <c r="P84" s="188">
        <v>3666</v>
      </c>
      <c r="Q84" s="188">
        <v>3930</v>
      </c>
      <c r="R84" s="188">
        <v>6640</v>
      </c>
      <c r="S84" s="188">
        <v>3611</v>
      </c>
      <c r="T84" s="188">
        <v>-522</v>
      </c>
      <c r="U84" s="188">
        <v>-284</v>
      </c>
      <c r="V84" s="188">
        <v>3661</v>
      </c>
      <c r="X84" s="188">
        <v>4064</v>
      </c>
      <c r="Y84" s="188">
        <v>0</v>
      </c>
      <c r="Z84" s="188">
        <v>6527</v>
      </c>
      <c r="AA84" s="188">
        <v>5944</v>
      </c>
      <c r="AB84" s="188">
        <v>4641</v>
      </c>
      <c r="AC84" s="188">
        <v>7207</v>
      </c>
      <c r="AD84" s="188">
        <v>5536</v>
      </c>
      <c r="AE84" s="188">
        <v>-925</v>
      </c>
      <c r="AF84" s="188">
        <v>-100</v>
      </c>
      <c r="AG84" s="188">
        <v>4030</v>
      </c>
      <c r="AI84" s="188">
        <v>6595</v>
      </c>
      <c r="AJ84" s="188">
        <v>0</v>
      </c>
      <c r="AK84" s="188">
        <v>1606</v>
      </c>
      <c r="AL84" s="188">
        <v>2146</v>
      </c>
      <c r="AM84" s="188">
        <v>8691</v>
      </c>
      <c r="AN84" s="188">
        <v>10969</v>
      </c>
      <c r="AO84" s="188">
        <v>5848</v>
      </c>
      <c r="AP84" s="188">
        <v>401</v>
      </c>
      <c r="AQ84" s="188">
        <v>-201</v>
      </c>
      <c r="AR84" s="188">
        <v>1395</v>
      </c>
      <c r="AT84" s="188">
        <v>4065</v>
      </c>
      <c r="AU84" s="188">
        <v>0</v>
      </c>
      <c r="AV84" s="188">
        <v>8568</v>
      </c>
      <c r="AW84" s="188">
        <v>6365</v>
      </c>
      <c r="AX84" s="188">
        <v>3460</v>
      </c>
      <c r="AY84" s="188">
        <v>5061</v>
      </c>
      <c r="AZ84" s="188">
        <v>5615</v>
      </c>
      <c r="BA84" s="188">
        <v>-2026</v>
      </c>
      <c r="BB84" s="188">
        <v>-100</v>
      </c>
      <c r="BC84" s="188">
        <v>3865</v>
      </c>
      <c r="BE84" s="188">
        <v>7099</v>
      </c>
      <c r="BF84" s="188">
        <v>0</v>
      </c>
      <c r="BG84" s="188">
        <v>8983</v>
      </c>
      <c r="BH84" s="188">
        <v>5540</v>
      </c>
      <c r="BI84" s="188">
        <v>6093</v>
      </c>
      <c r="BJ84" s="188">
        <v>2131</v>
      </c>
      <c r="BK84" s="188">
        <v>3937</v>
      </c>
      <c r="BL84" s="188">
        <v>-283</v>
      </c>
      <c r="BM84" s="188">
        <v>-175</v>
      </c>
      <c r="BN84" s="188">
        <v>2987</v>
      </c>
      <c r="BP84" s="188">
        <v>6069</v>
      </c>
      <c r="BQ84" s="188">
        <v>0</v>
      </c>
      <c r="BR84" s="188">
        <v>7446</v>
      </c>
      <c r="BS84" s="188">
        <v>7532</v>
      </c>
      <c r="BT84" s="188">
        <v>4551</v>
      </c>
      <c r="BU84" s="188">
        <v>2089</v>
      </c>
      <c r="BV84" s="188">
        <v>8287</v>
      </c>
      <c r="BW84" s="188">
        <v>522</v>
      </c>
      <c r="BX84" s="188">
        <v>0</v>
      </c>
      <c r="BY84" s="188">
        <v>0</v>
      </c>
      <c r="CA84" s="188">
        <v>7104</v>
      </c>
      <c r="CB84" s="188">
        <v>0</v>
      </c>
      <c r="CC84" s="188">
        <v>8995</v>
      </c>
      <c r="CD84" s="188">
        <v>3997</v>
      </c>
      <c r="CE84" s="188">
        <v>4910</v>
      </c>
      <c r="CF84" s="188">
        <v>3191</v>
      </c>
      <c r="CG84" s="188">
        <v>4007</v>
      </c>
      <c r="CH84" s="188">
        <v>29</v>
      </c>
      <c r="CI84" s="188">
        <v>-201</v>
      </c>
      <c r="CJ84" s="188">
        <v>3850</v>
      </c>
      <c r="CL84" s="188">
        <v>7104</v>
      </c>
      <c r="CM84" s="188">
        <v>0</v>
      </c>
      <c r="CN84" s="188">
        <v>8995</v>
      </c>
      <c r="CO84" s="188">
        <v>3997</v>
      </c>
      <c r="CP84" s="188">
        <v>4910</v>
      </c>
      <c r="CQ84" s="188">
        <v>3191</v>
      </c>
      <c r="CR84" s="188">
        <v>4007</v>
      </c>
      <c r="CS84" s="188">
        <v>29</v>
      </c>
      <c r="CT84" s="188">
        <v>-201</v>
      </c>
      <c r="CU84" s="188">
        <v>3850</v>
      </c>
      <c r="CV84" s="190"/>
      <c r="CW84" s="188">
        <v>6040</v>
      </c>
      <c r="CX84" s="188">
        <v>0</v>
      </c>
      <c r="CY84" s="188">
        <v>6524</v>
      </c>
      <c r="CZ84" s="188">
        <v>6065</v>
      </c>
      <c r="DA84" s="188">
        <v>2635</v>
      </c>
      <c r="DB84" s="188">
        <v>6455</v>
      </c>
      <c r="DC84" s="188">
        <v>8074</v>
      </c>
      <c r="DD84" s="188">
        <v>136</v>
      </c>
      <c r="DE84" s="188">
        <v>0</v>
      </c>
      <c r="DF84" s="188">
        <v>0</v>
      </c>
      <c r="DH84" s="188">
        <v>7057</v>
      </c>
      <c r="DI84" s="188">
        <v>0</v>
      </c>
      <c r="DJ84" s="188">
        <v>9220</v>
      </c>
      <c r="DK84" s="188">
        <v>3843</v>
      </c>
      <c r="DL84" s="188">
        <v>6608</v>
      </c>
      <c r="DM84" s="188">
        <v>3422</v>
      </c>
      <c r="DN84" s="188">
        <v>4061</v>
      </c>
      <c r="DO84" s="188">
        <v>1431</v>
      </c>
      <c r="DP84" s="188">
        <v>-214</v>
      </c>
      <c r="DQ84" s="188">
        <v>2496</v>
      </c>
      <c r="DS84" s="188">
        <v>6990</v>
      </c>
      <c r="DT84" s="188">
        <v>0</v>
      </c>
      <c r="DU84" s="188">
        <v>7451</v>
      </c>
      <c r="DV84" s="188">
        <v>3905</v>
      </c>
      <c r="DW84" s="188">
        <v>7430</v>
      </c>
      <c r="DX84" s="188">
        <v>2191</v>
      </c>
      <c r="DY84" s="188">
        <v>10658</v>
      </c>
      <c r="DZ84" s="188">
        <v>-1253</v>
      </c>
      <c r="EA84" s="188">
        <v>-263</v>
      </c>
      <c r="EB84" s="188">
        <v>0</v>
      </c>
      <c r="ED84" s="188">
        <v>5909</v>
      </c>
      <c r="EE84" s="188">
        <v>0</v>
      </c>
      <c r="EF84" s="188">
        <v>6860</v>
      </c>
      <c r="EG84" s="188">
        <v>4750</v>
      </c>
      <c r="EH84" s="188">
        <v>6164</v>
      </c>
      <c r="EI84" s="188">
        <v>4652</v>
      </c>
      <c r="EJ84" s="188">
        <v>3924</v>
      </c>
      <c r="EK84" s="188">
        <v>-726</v>
      </c>
      <c r="EL84" s="188">
        <v>-175</v>
      </c>
      <c r="EM84" s="188">
        <v>3623</v>
      </c>
      <c r="EO84" s="188">
        <v>7108</v>
      </c>
      <c r="EP84" s="188">
        <v>0</v>
      </c>
      <c r="EQ84" s="188">
        <v>1221</v>
      </c>
      <c r="ER84" s="188">
        <v>2534</v>
      </c>
      <c r="ES84" s="188">
        <v>9409</v>
      </c>
      <c r="ET84" s="188">
        <v>10057</v>
      </c>
      <c r="EU84" s="188">
        <v>5203</v>
      </c>
      <c r="EV84" s="188">
        <v>-810</v>
      </c>
      <c r="EW84" s="188">
        <v>-151</v>
      </c>
      <c r="EX84" s="188">
        <v>2030</v>
      </c>
      <c r="EZ84" s="188">
        <v>7051</v>
      </c>
      <c r="FA84" s="188">
        <v>0</v>
      </c>
      <c r="FB84" s="188">
        <v>4465</v>
      </c>
      <c r="FC84" s="188">
        <v>3348</v>
      </c>
      <c r="FD84" s="188">
        <v>3888</v>
      </c>
      <c r="FE84" s="188">
        <v>9505</v>
      </c>
      <c r="FF84" s="188">
        <v>9604</v>
      </c>
      <c r="FG84" s="188">
        <v>-1775</v>
      </c>
      <c r="FH84" s="188">
        <v>0</v>
      </c>
      <c r="FI84" s="188">
        <v>0</v>
      </c>
      <c r="FK84" s="188">
        <v>7086</v>
      </c>
      <c r="FL84" s="188">
        <v>0</v>
      </c>
      <c r="FM84" s="188">
        <v>8055</v>
      </c>
      <c r="FN84" s="188">
        <v>2105</v>
      </c>
      <c r="FO84" s="188">
        <v>4960</v>
      </c>
      <c r="FP84" s="188">
        <v>8200</v>
      </c>
      <c r="FQ84" s="188">
        <v>3984</v>
      </c>
      <c r="FR84" s="188">
        <v>-2285</v>
      </c>
      <c r="FS84" s="188">
        <v>-197</v>
      </c>
      <c r="FT84" s="188">
        <v>3799</v>
      </c>
      <c r="FV84" s="188">
        <v>6071</v>
      </c>
      <c r="FW84" s="188">
        <v>0</v>
      </c>
      <c r="FX84" s="188">
        <v>4514</v>
      </c>
      <c r="FY84" s="188">
        <v>5816</v>
      </c>
      <c r="FZ84" s="188">
        <v>2128</v>
      </c>
      <c r="GA84" s="188">
        <v>9267</v>
      </c>
      <c r="GB84" s="188">
        <v>9635</v>
      </c>
      <c r="GC84" s="188">
        <v>-760</v>
      </c>
      <c r="GD84" s="188">
        <v>0</v>
      </c>
      <c r="GE84" s="188">
        <v>0</v>
      </c>
      <c r="GG84" s="188">
        <v>7100</v>
      </c>
      <c r="GH84" s="188">
        <v>0</v>
      </c>
      <c r="GI84" s="188">
        <v>6552</v>
      </c>
      <c r="GJ84" s="188">
        <v>2156</v>
      </c>
      <c r="GK84" s="188">
        <v>2800</v>
      </c>
      <c r="GL84" s="188">
        <v>11660</v>
      </c>
      <c r="GM84" s="188">
        <v>4043</v>
      </c>
      <c r="GN84" s="188">
        <v>-583</v>
      </c>
      <c r="GO84" s="188">
        <v>-201</v>
      </c>
      <c r="GP84" s="188">
        <v>2363</v>
      </c>
      <c r="GR84" s="188">
        <v>5929</v>
      </c>
      <c r="GS84" s="188">
        <v>0</v>
      </c>
      <c r="GT84" s="188">
        <v>7555</v>
      </c>
      <c r="GU84" s="188">
        <v>2501</v>
      </c>
      <c r="GV84" s="188">
        <v>5066</v>
      </c>
      <c r="GW84" s="188">
        <v>9424</v>
      </c>
      <c r="GX84" s="188">
        <v>3825</v>
      </c>
      <c r="GY84" s="188">
        <v>-839</v>
      </c>
      <c r="GZ84" s="188">
        <v>-80</v>
      </c>
      <c r="HA84" s="188">
        <v>1710</v>
      </c>
      <c r="HC84" s="188">
        <v>6016</v>
      </c>
      <c r="HD84" s="188">
        <v>0</v>
      </c>
      <c r="HE84" s="188">
        <v>5084</v>
      </c>
      <c r="HF84" s="188">
        <v>2708</v>
      </c>
      <c r="HG84" s="188">
        <v>6603</v>
      </c>
      <c r="HH84" s="188">
        <v>7231</v>
      </c>
      <c r="HI84" s="188">
        <v>3845</v>
      </c>
      <c r="HJ84" s="188">
        <v>-204</v>
      </c>
      <c r="HK84" s="188">
        <v>-201</v>
      </c>
      <c r="HL84" s="188">
        <v>4991</v>
      </c>
      <c r="HN84" s="188">
        <v>6063</v>
      </c>
      <c r="HO84" s="188">
        <v>0</v>
      </c>
      <c r="HP84" s="188">
        <v>4407</v>
      </c>
      <c r="HQ84" s="188">
        <v>3017</v>
      </c>
      <c r="HR84" s="188">
        <v>3214</v>
      </c>
      <c r="HS84" s="188">
        <v>13470</v>
      </c>
      <c r="HT84" s="188">
        <v>7114</v>
      </c>
      <c r="HU84" s="188">
        <v>-856</v>
      </c>
      <c r="HV84" s="188">
        <v>0</v>
      </c>
      <c r="HW84" s="188">
        <v>0</v>
      </c>
      <c r="HY84" s="188">
        <v>6029</v>
      </c>
      <c r="HZ84" s="188">
        <v>0</v>
      </c>
      <c r="IA84" s="188">
        <v>5631</v>
      </c>
      <c r="IB84" s="188">
        <v>3730</v>
      </c>
      <c r="IC84" s="188">
        <v>8027</v>
      </c>
      <c r="ID84" s="188">
        <v>2460</v>
      </c>
      <c r="IE84" s="188">
        <v>4071</v>
      </c>
      <c r="IF84" s="188">
        <v>2853</v>
      </c>
      <c r="IG84" s="188">
        <v>-100</v>
      </c>
      <c r="IH84" s="188">
        <v>3162</v>
      </c>
      <c r="IJ84" s="188">
        <v>6097</v>
      </c>
      <c r="IK84" s="188">
        <v>0</v>
      </c>
      <c r="IL84" s="188">
        <v>8867</v>
      </c>
      <c r="IM84" s="188">
        <v>3427</v>
      </c>
      <c r="IN84" s="188">
        <v>4530</v>
      </c>
      <c r="IO84" s="188">
        <v>8143</v>
      </c>
      <c r="IP84" s="188">
        <v>4084</v>
      </c>
      <c r="IQ84" s="188">
        <v>771</v>
      </c>
      <c r="IR84" s="188">
        <v>-106</v>
      </c>
      <c r="IS84" s="188">
        <v>2197</v>
      </c>
      <c r="IU84" s="188">
        <v>6083</v>
      </c>
      <c r="IV84" s="188">
        <v>0</v>
      </c>
      <c r="IW84" s="188">
        <v>5067</v>
      </c>
      <c r="IX84" s="188">
        <v>4465</v>
      </c>
      <c r="IY84" s="188">
        <v>7373</v>
      </c>
      <c r="IZ84" s="188">
        <v>6916</v>
      </c>
      <c r="JA84" s="188">
        <v>5948</v>
      </c>
      <c r="JB84" s="188">
        <v>-536</v>
      </c>
      <c r="JC84" s="188">
        <v>-150</v>
      </c>
      <c r="JD84" s="188">
        <v>1498</v>
      </c>
      <c r="JF84" s="188">
        <v>6807</v>
      </c>
      <c r="JG84" s="188">
        <v>0</v>
      </c>
      <c r="JH84" s="188">
        <v>8132</v>
      </c>
      <c r="JI84" s="188">
        <v>9236</v>
      </c>
      <c r="JJ84" s="188">
        <v>5264</v>
      </c>
      <c r="JK84" s="188">
        <v>1749</v>
      </c>
      <c r="JL84" s="188">
        <v>3821</v>
      </c>
      <c r="JM84" s="188">
        <v>-954</v>
      </c>
      <c r="JN84" s="188">
        <v>-304</v>
      </c>
      <c r="JO84" s="188">
        <v>5158</v>
      </c>
      <c r="JQ84" s="188">
        <v>7103</v>
      </c>
      <c r="JR84" s="188">
        <v>0</v>
      </c>
      <c r="JS84" s="188">
        <v>8469</v>
      </c>
      <c r="JT84" s="188">
        <v>2697</v>
      </c>
      <c r="JU84" s="188">
        <v>2769</v>
      </c>
      <c r="JV84" s="188">
        <v>8947</v>
      </c>
      <c r="JW84" s="188">
        <v>4150</v>
      </c>
      <c r="JX84" s="188">
        <v>-902</v>
      </c>
      <c r="JY84" s="188">
        <v>-150</v>
      </c>
      <c r="JZ84" s="188">
        <v>4066</v>
      </c>
      <c r="KB84" s="188">
        <v>6083</v>
      </c>
      <c r="KC84" s="188">
        <v>0</v>
      </c>
      <c r="KD84" s="188">
        <v>2945</v>
      </c>
      <c r="KE84" s="188">
        <v>1992</v>
      </c>
      <c r="KF84" s="188">
        <v>5668</v>
      </c>
      <c r="KG84" s="188">
        <v>11511</v>
      </c>
      <c r="KH84" s="188">
        <v>5974</v>
      </c>
      <c r="KI84" s="188">
        <v>-1646</v>
      </c>
      <c r="KJ84" s="188">
        <v>-202</v>
      </c>
      <c r="KK84" s="188">
        <v>3114</v>
      </c>
      <c r="KM84" s="188">
        <v>6064</v>
      </c>
      <c r="KN84" s="188">
        <v>0</v>
      </c>
      <c r="KO84" s="188">
        <v>3206</v>
      </c>
      <c r="KP84" s="188">
        <v>6998</v>
      </c>
      <c r="KQ84" s="188">
        <v>5917</v>
      </c>
      <c r="KR84" s="188">
        <v>5411</v>
      </c>
      <c r="KS84" s="188">
        <v>8164</v>
      </c>
      <c r="KT84" s="188">
        <v>956</v>
      </c>
      <c r="KU84" s="188">
        <v>0</v>
      </c>
      <c r="KV84" s="188">
        <v>0</v>
      </c>
      <c r="KX84" s="188">
        <v>7068</v>
      </c>
      <c r="KY84" s="188">
        <v>0</v>
      </c>
      <c r="KZ84" s="188">
        <v>8226</v>
      </c>
      <c r="LA84" s="188">
        <v>4382</v>
      </c>
      <c r="LB84" s="188">
        <v>5293</v>
      </c>
      <c r="LC84" s="188">
        <v>3348</v>
      </c>
      <c r="LD84" s="188">
        <v>10852</v>
      </c>
      <c r="LE84" s="188">
        <v>-2101</v>
      </c>
      <c r="LF84" s="188">
        <v>0</v>
      </c>
      <c r="LG84" s="188">
        <v>0</v>
      </c>
      <c r="LI84" s="188">
        <v>5053</v>
      </c>
      <c r="LJ84" s="188">
        <v>0</v>
      </c>
      <c r="LK84" s="188">
        <v>5916</v>
      </c>
      <c r="LL84" s="188">
        <v>3847</v>
      </c>
      <c r="LM84" s="188">
        <v>4128</v>
      </c>
      <c r="LN84" s="188">
        <v>9725</v>
      </c>
      <c r="LO84" s="188">
        <v>5697</v>
      </c>
      <c r="LP84" s="188">
        <v>-940</v>
      </c>
      <c r="LQ84" s="188">
        <v>-202</v>
      </c>
      <c r="LR84" s="188">
        <v>3870</v>
      </c>
      <c r="LT84" s="188">
        <v>6079</v>
      </c>
      <c r="LU84" s="188">
        <v>0</v>
      </c>
      <c r="LV84" s="188">
        <v>2200</v>
      </c>
      <c r="LW84" s="188">
        <v>5833</v>
      </c>
      <c r="LX84" s="188">
        <v>7846</v>
      </c>
      <c r="LY84" s="188">
        <v>6157</v>
      </c>
      <c r="LZ84" s="188">
        <v>5775</v>
      </c>
      <c r="MA84" s="188">
        <v>-71</v>
      </c>
      <c r="MB84" s="188">
        <v>-150</v>
      </c>
      <c r="MC84" s="188">
        <v>1998</v>
      </c>
    </row>
    <row r="85" spans="2:341">
      <c r="B85" s="208">
        <f t="shared" si="20"/>
        <v>6298.6333333333332</v>
      </c>
      <c r="C85" s="208">
        <f t="shared" si="21"/>
        <v>0</v>
      </c>
      <c r="D85" s="208">
        <f t="shared" si="22"/>
        <v>6384.166666666667</v>
      </c>
      <c r="E85" s="208">
        <f t="shared" si="23"/>
        <v>4351.6000000000004</v>
      </c>
      <c r="F85" s="208">
        <f t="shared" si="24"/>
        <v>5308.6</v>
      </c>
      <c r="G85" s="208">
        <f t="shared" si="25"/>
        <v>6711.2666666666664</v>
      </c>
      <c r="H85" s="208">
        <f t="shared" si="26"/>
        <v>5782.333333333333</v>
      </c>
      <c r="I85" s="208">
        <f t="shared" si="27"/>
        <v>-541.5333333333333</v>
      </c>
      <c r="J85" s="208">
        <f t="shared" si="28"/>
        <v>-136.19999999999999</v>
      </c>
      <c r="K85" s="208">
        <f t="shared" si="29"/>
        <v>2330.3333333333335</v>
      </c>
      <c r="M85" s="188">
        <v>5972</v>
      </c>
      <c r="N85" s="188">
        <v>0</v>
      </c>
      <c r="O85" s="188">
        <v>8939</v>
      </c>
      <c r="P85" s="188">
        <v>3706</v>
      </c>
      <c r="Q85" s="188">
        <v>4028</v>
      </c>
      <c r="R85" s="188">
        <v>6916</v>
      </c>
      <c r="S85" s="188">
        <v>3620</v>
      </c>
      <c r="T85" s="188">
        <v>-724</v>
      </c>
      <c r="U85" s="188">
        <v>-284</v>
      </c>
      <c r="V85" s="188">
        <v>3608</v>
      </c>
      <c r="X85" s="188">
        <v>4067</v>
      </c>
      <c r="Y85" s="188">
        <v>0</v>
      </c>
      <c r="Z85" s="188">
        <v>6533</v>
      </c>
      <c r="AA85" s="188">
        <v>6105</v>
      </c>
      <c r="AB85" s="188">
        <v>4403</v>
      </c>
      <c r="AC85" s="188">
        <v>6998</v>
      </c>
      <c r="AD85" s="188">
        <v>5535</v>
      </c>
      <c r="AE85" s="188">
        <v>-717</v>
      </c>
      <c r="AF85" s="188">
        <v>-100</v>
      </c>
      <c r="AG85" s="188">
        <v>4057</v>
      </c>
      <c r="AI85" s="188">
        <v>6593</v>
      </c>
      <c r="AJ85" s="188">
        <v>0</v>
      </c>
      <c r="AK85" s="188">
        <v>1627</v>
      </c>
      <c r="AL85" s="188">
        <v>2549</v>
      </c>
      <c r="AM85" s="188">
        <v>8522</v>
      </c>
      <c r="AN85" s="188">
        <v>10948</v>
      </c>
      <c r="AO85" s="188">
        <v>5841</v>
      </c>
      <c r="AP85" s="188">
        <v>196</v>
      </c>
      <c r="AQ85" s="188">
        <v>-201</v>
      </c>
      <c r="AR85" s="188">
        <v>1437</v>
      </c>
      <c r="AT85" s="188">
        <v>4068</v>
      </c>
      <c r="AU85" s="188">
        <v>0</v>
      </c>
      <c r="AV85" s="188">
        <v>8638</v>
      </c>
      <c r="AW85" s="188">
        <v>6504</v>
      </c>
      <c r="AX85" s="188">
        <v>3042</v>
      </c>
      <c r="AY85" s="188">
        <v>5185</v>
      </c>
      <c r="AZ85" s="188">
        <v>5641</v>
      </c>
      <c r="BA85" s="188">
        <v>-2005</v>
      </c>
      <c r="BB85" s="188">
        <v>-100</v>
      </c>
      <c r="BC85" s="188">
        <v>3901</v>
      </c>
      <c r="BE85" s="188">
        <v>7103</v>
      </c>
      <c r="BF85" s="188">
        <v>0</v>
      </c>
      <c r="BG85" s="188">
        <v>8996</v>
      </c>
      <c r="BH85" s="188">
        <v>5954</v>
      </c>
      <c r="BI85" s="188">
        <v>5881</v>
      </c>
      <c r="BJ85" s="188">
        <v>2136</v>
      </c>
      <c r="BK85" s="188">
        <v>3931</v>
      </c>
      <c r="BL85" s="188">
        <v>-439</v>
      </c>
      <c r="BM85" s="188">
        <v>-175</v>
      </c>
      <c r="BN85" s="188">
        <v>3041</v>
      </c>
      <c r="BP85" s="188">
        <v>6067</v>
      </c>
      <c r="BQ85" s="188">
        <v>0</v>
      </c>
      <c r="BR85" s="188">
        <v>7438</v>
      </c>
      <c r="BS85" s="188">
        <v>7650</v>
      </c>
      <c r="BT85" s="188">
        <v>4634</v>
      </c>
      <c r="BU85" s="188">
        <v>2122</v>
      </c>
      <c r="BV85" s="188">
        <v>8337</v>
      </c>
      <c r="BW85" s="188">
        <v>386</v>
      </c>
      <c r="BX85" s="188">
        <v>0</v>
      </c>
      <c r="BY85" s="188">
        <v>0</v>
      </c>
      <c r="CA85" s="188">
        <v>7106</v>
      </c>
      <c r="CB85" s="188">
        <v>0</v>
      </c>
      <c r="CC85" s="188">
        <v>9051</v>
      </c>
      <c r="CD85" s="188">
        <v>4268</v>
      </c>
      <c r="CE85" s="188">
        <v>5039</v>
      </c>
      <c r="CF85" s="188">
        <v>3213</v>
      </c>
      <c r="CG85" s="188">
        <v>4004</v>
      </c>
      <c r="CH85" s="188">
        <v>-337</v>
      </c>
      <c r="CI85" s="188">
        <v>-201</v>
      </c>
      <c r="CJ85" s="188">
        <v>3877</v>
      </c>
      <c r="CL85" s="188">
        <v>7106</v>
      </c>
      <c r="CM85" s="188">
        <v>0</v>
      </c>
      <c r="CN85" s="188">
        <v>9051</v>
      </c>
      <c r="CO85" s="188">
        <v>4268</v>
      </c>
      <c r="CP85" s="188">
        <v>5039</v>
      </c>
      <c r="CQ85" s="188">
        <v>3213</v>
      </c>
      <c r="CR85" s="188">
        <v>4004</v>
      </c>
      <c r="CS85" s="188">
        <v>-337</v>
      </c>
      <c r="CT85" s="188">
        <v>-201</v>
      </c>
      <c r="CU85" s="188">
        <v>3877</v>
      </c>
      <c r="CV85" s="190"/>
      <c r="CW85" s="188">
        <v>6041</v>
      </c>
      <c r="CX85" s="188">
        <v>0</v>
      </c>
      <c r="CY85" s="188">
        <v>6629</v>
      </c>
      <c r="CZ85" s="188">
        <v>6002</v>
      </c>
      <c r="DA85" s="188">
        <v>2585</v>
      </c>
      <c r="DB85" s="188">
        <v>6467</v>
      </c>
      <c r="DC85" s="188">
        <v>8170</v>
      </c>
      <c r="DD85" s="188">
        <v>91</v>
      </c>
      <c r="DE85" s="188">
        <v>0</v>
      </c>
      <c r="DF85" s="188">
        <v>0</v>
      </c>
      <c r="DH85" s="188">
        <v>7058</v>
      </c>
      <c r="DI85" s="188">
        <v>0</v>
      </c>
      <c r="DJ85" s="188">
        <v>9195</v>
      </c>
      <c r="DK85" s="188">
        <v>4124</v>
      </c>
      <c r="DL85" s="188">
        <v>6388</v>
      </c>
      <c r="DM85" s="188">
        <v>3375</v>
      </c>
      <c r="DN85" s="188">
        <v>4049</v>
      </c>
      <c r="DO85" s="188">
        <v>1642</v>
      </c>
      <c r="DP85" s="188">
        <v>-201</v>
      </c>
      <c r="DQ85" s="188">
        <v>2402</v>
      </c>
      <c r="DS85" s="188">
        <v>6989</v>
      </c>
      <c r="DT85" s="188">
        <v>0</v>
      </c>
      <c r="DU85" s="188">
        <v>7389</v>
      </c>
      <c r="DV85" s="188">
        <v>3817</v>
      </c>
      <c r="DW85" s="188">
        <v>7293</v>
      </c>
      <c r="DX85" s="188">
        <v>2252</v>
      </c>
      <c r="DY85" s="188">
        <v>10674</v>
      </c>
      <c r="DZ85" s="188">
        <v>-983</v>
      </c>
      <c r="EA85" s="188">
        <v>-263</v>
      </c>
      <c r="EB85" s="188">
        <v>0</v>
      </c>
      <c r="ED85" s="188">
        <v>5906</v>
      </c>
      <c r="EE85" s="188">
        <v>0</v>
      </c>
      <c r="EF85" s="188">
        <v>6882</v>
      </c>
      <c r="EG85" s="188">
        <v>4732</v>
      </c>
      <c r="EH85" s="188">
        <v>6402</v>
      </c>
      <c r="EI85" s="188">
        <v>4662</v>
      </c>
      <c r="EJ85" s="188">
        <v>3948</v>
      </c>
      <c r="EK85" s="188">
        <v>-908</v>
      </c>
      <c r="EL85" s="188">
        <v>-175</v>
      </c>
      <c r="EM85" s="188">
        <v>3629</v>
      </c>
      <c r="EO85" s="188">
        <v>7112</v>
      </c>
      <c r="EP85" s="188">
        <v>0</v>
      </c>
      <c r="EQ85" s="188">
        <v>1322</v>
      </c>
      <c r="ER85" s="188">
        <v>2130</v>
      </c>
      <c r="ES85" s="188">
        <v>9837</v>
      </c>
      <c r="ET85" s="188">
        <v>9922</v>
      </c>
      <c r="EU85" s="188">
        <v>5151</v>
      </c>
      <c r="EV85" s="188">
        <v>-847</v>
      </c>
      <c r="EW85" s="188">
        <v>-151</v>
      </c>
      <c r="EX85" s="188">
        <v>1999</v>
      </c>
      <c r="EZ85" s="188">
        <v>7051</v>
      </c>
      <c r="FA85" s="188">
        <v>0</v>
      </c>
      <c r="FB85" s="188">
        <v>4476</v>
      </c>
      <c r="FC85" s="188">
        <v>3709</v>
      </c>
      <c r="FD85" s="188">
        <v>3899</v>
      </c>
      <c r="FE85" s="188">
        <v>9622</v>
      </c>
      <c r="FF85" s="188">
        <v>9615</v>
      </c>
      <c r="FG85" s="188">
        <v>-2093</v>
      </c>
      <c r="FH85" s="188">
        <v>0</v>
      </c>
      <c r="FI85" s="188">
        <v>0</v>
      </c>
      <c r="FK85" s="188">
        <v>7081</v>
      </c>
      <c r="FL85" s="188">
        <v>0</v>
      </c>
      <c r="FM85" s="188">
        <v>8178</v>
      </c>
      <c r="FN85" s="188">
        <v>2417</v>
      </c>
      <c r="FO85" s="188">
        <v>4684</v>
      </c>
      <c r="FP85" s="188">
        <v>8253</v>
      </c>
      <c r="FQ85" s="188">
        <v>3948</v>
      </c>
      <c r="FR85" s="188">
        <v>-2361</v>
      </c>
      <c r="FS85" s="188">
        <v>-197</v>
      </c>
      <c r="FT85" s="188">
        <v>3854</v>
      </c>
      <c r="FV85" s="188">
        <v>6071</v>
      </c>
      <c r="FW85" s="188">
        <v>0</v>
      </c>
      <c r="FX85" s="188">
        <v>4473</v>
      </c>
      <c r="FY85" s="188">
        <v>6258</v>
      </c>
      <c r="FZ85" s="188">
        <v>1762</v>
      </c>
      <c r="GA85" s="188">
        <v>9443</v>
      </c>
      <c r="GB85" s="188">
        <v>9604</v>
      </c>
      <c r="GC85" s="188">
        <v>-686</v>
      </c>
      <c r="GD85" s="188">
        <v>0</v>
      </c>
      <c r="GE85" s="188">
        <v>0</v>
      </c>
      <c r="GG85" s="188">
        <v>7098</v>
      </c>
      <c r="GH85" s="188">
        <v>0</v>
      </c>
      <c r="GI85" s="188">
        <v>6718</v>
      </c>
      <c r="GJ85" s="188">
        <v>1858</v>
      </c>
      <c r="GK85" s="188">
        <v>2756</v>
      </c>
      <c r="GL85" s="188">
        <v>11863</v>
      </c>
      <c r="GM85" s="188">
        <v>4021</v>
      </c>
      <c r="GN85" s="188">
        <v>-722</v>
      </c>
      <c r="GO85" s="188">
        <v>-202</v>
      </c>
      <c r="GP85" s="188">
        <v>2356</v>
      </c>
      <c r="GR85" s="188">
        <v>5934</v>
      </c>
      <c r="GS85" s="188">
        <v>0</v>
      </c>
      <c r="GT85" s="188">
        <v>7590</v>
      </c>
      <c r="GU85" s="188">
        <v>2474</v>
      </c>
      <c r="GV85" s="188">
        <v>5643</v>
      </c>
      <c r="GW85" s="188">
        <v>9461</v>
      </c>
      <c r="GX85" s="188">
        <v>3832</v>
      </c>
      <c r="GY85" s="188">
        <v>-1247</v>
      </c>
      <c r="GZ85" s="188">
        <v>-80</v>
      </c>
      <c r="HA85" s="188">
        <v>1726</v>
      </c>
      <c r="HC85" s="188">
        <v>6012</v>
      </c>
      <c r="HD85" s="188">
        <v>0</v>
      </c>
      <c r="HE85" s="188">
        <v>4983</v>
      </c>
      <c r="HF85" s="188">
        <v>2918</v>
      </c>
      <c r="HG85" s="188">
        <v>6475</v>
      </c>
      <c r="HH85" s="188">
        <v>7346</v>
      </c>
      <c r="HI85" s="188">
        <v>3862</v>
      </c>
      <c r="HJ85" s="188">
        <v>-97</v>
      </c>
      <c r="HK85" s="188">
        <v>-201</v>
      </c>
      <c r="HL85" s="188">
        <v>4983</v>
      </c>
      <c r="HN85" s="188">
        <v>6061</v>
      </c>
      <c r="HO85" s="188">
        <v>0</v>
      </c>
      <c r="HP85" s="188">
        <v>4384</v>
      </c>
      <c r="HQ85" s="188">
        <v>3149</v>
      </c>
      <c r="HR85" s="188">
        <v>3413</v>
      </c>
      <c r="HS85" s="188">
        <v>13319</v>
      </c>
      <c r="HT85" s="188">
        <v>7141</v>
      </c>
      <c r="HU85" s="188">
        <v>-965</v>
      </c>
      <c r="HV85" s="188">
        <v>0</v>
      </c>
      <c r="HW85" s="188">
        <v>0</v>
      </c>
      <c r="HY85" s="188">
        <v>6034</v>
      </c>
      <c r="HZ85" s="188">
        <v>0</v>
      </c>
      <c r="IA85" s="188">
        <v>5640</v>
      </c>
      <c r="IB85" s="188">
        <v>3481</v>
      </c>
      <c r="IC85" s="188">
        <v>8096</v>
      </c>
      <c r="ID85" s="188">
        <v>2394</v>
      </c>
      <c r="IE85" s="188">
        <v>4066</v>
      </c>
      <c r="IF85" s="188">
        <v>3330</v>
      </c>
      <c r="IG85" s="188">
        <v>-100</v>
      </c>
      <c r="IH85" s="188">
        <v>3162</v>
      </c>
      <c r="IJ85" s="188">
        <v>6096</v>
      </c>
      <c r="IK85" s="188">
        <v>0</v>
      </c>
      <c r="IL85" s="188">
        <v>8890</v>
      </c>
      <c r="IM85" s="188">
        <v>3542</v>
      </c>
      <c r="IN85" s="188">
        <v>4771</v>
      </c>
      <c r="IO85" s="188">
        <v>8340</v>
      </c>
      <c r="IP85" s="188">
        <v>4067</v>
      </c>
      <c r="IQ85" s="188">
        <v>335</v>
      </c>
      <c r="IR85" s="188">
        <v>-100</v>
      </c>
      <c r="IS85" s="188">
        <v>2218</v>
      </c>
      <c r="IU85" s="188">
        <v>6080</v>
      </c>
      <c r="IV85" s="188">
        <v>0</v>
      </c>
      <c r="IW85" s="188">
        <v>5122</v>
      </c>
      <c r="IX85" s="188">
        <v>3909</v>
      </c>
      <c r="IY85" s="188">
        <v>7597</v>
      </c>
      <c r="IZ85" s="188">
        <v>7118</v>
      </c>
      <c r="JA85" s="188">
        <v>5939</v>
      </c>
      <c r="JB85" s="188">
        <v>-533</v>
      </c>
      <c r="JC85" s="188">
        <v>-151</v>
      </c>
      <c r="JD85" s="188">
        <v>1497</v>
      </c>
      <c r="JF85" s="188">
        <v>6812</v>
      </c>
      <c r="JG85" s="188">
        <v>0</v>
      </c>
      <c r="JH85" s="188">
        <v>8113</v>
      </c>
      <c r="JI85" s="188">
        <v>9206</v>
      </c>
      <c r="JJ85" s="188">
        <v>5379</v>
      </c>
      <c r="JK85" s="188">
        <v>1783</v>
      </c>
      <c r="JL85" s="188">
        <v>3822</v>
      </c>
      <c r="JM85" s="188">
        <v>-1136</v>
      </c>
      <c r="JN85" s="188">
        <v>-300</v>
      </c>
      <c r="JO85" s="188">
        <v>5182</v>
      </c>
      <c r="JQ85" s="188">
        <v>7107</v>
      </c>
      <c r="JR85" s="188">
        <v>0</v>
      </c>
      <c r="JS85" s="188">
        <v>8605</v>
      </c>
      <c r="JT85" s="188">
        <v>2578</v>
      </c>
      <c r="JU85" s="188">
        <v>3134</v>
      </c>
      <c r="JV85" s="188">
        <v>8802</v>
      </c>
      <c r="JW85" s="188">
        <v>4145</v>
      </c>
      <c r="JX85" s="188">
        <v>-1278</v>
      </c>
      <c r="JY85" s="188">
        <v>-150</v>
      </c>
      <c r="JZ85" s="188">
        <v>4028</v>
      </c>
      <c r="KB85" s="188">
        <v>6076</v>
      </c>
      <c r="KC85" s="188">
        <v>0</v>
      </c>
      <c r="KD85" s="188">
        <v>3043</v>
      </c>
      <c r="KE85" s="188">
        <v>1946</v>
      </c>
      <c r="KF85" s="188">
        <v>5366</v>
      </c>
      <c r="KG85" s="188">
        <v>11703</v>
      </c>
      <c r="KH85" s="188">
        <v>6034</v>
      </c>
      <c r="KI85" s="188">
        <v>-1436</v>
      </c>
      <c r="KJ85" s="188">
        <v>-201</v>
      </c>
      <c r="KK85" s="188">
        <v>3216</v>
      </c>
      <c r="KM85" s="188">
        <v>6066</v>
      </c>
      <c r="KN85" s="188">
        <v>0</v>
      </c>
      <c r="KO85" s="188">
        <v>3243</v>
      </c>
      <c r="KP85" s="188">
        <v>6999</v>
      </c>
      <c r="KQ85" s="188">
        <v>5917</v>
      </c>
      <c r="KR85" s="188">
        <v>5415</v>
      </c>
      <c r="KS85" s="188">
        <v>8136</v>
      </c>
      <c r="KT85" s="188">
        <v>885</v>
      </c>
      <c r="KU85" s="188">
        <v>0</v>
      </c>
      <c r="KV85" s="188">
        <v>0</v>
      </c>
      <c r="KX85" s="188">
        <v>7066</v>
      </c>
      <c r="KY85" s="188">
        <v>0</v>
      </c>
      <c r="KZ85" s="188">
        <v>8237</v>
      </c>
      <c r="LA85" s="188">
        <v>4435</v>
      </c>
      <c r="LB85" s="188">
        <v>5554</v>
      </c>
      <c r="LC85" s="188">
        <v>3270</v>
      </c>
      <c r="LD85" s="188">
        <v>10855</v>
      </c>
      <c r="LE85" s="188">
        <v>-2189</v>
      </c>
      <c r="LF85" s="188">
        <v>0</v>
      </c>
      <c r="LG85" s="188">
        <v>0</v>
      </c>
      <c r="LI85" s="188">
        <v>5047</v>
      </c>
      <c r="LJ85" s="188">
        <v>0</v>
      </c>
      <c r="LK85" s="188">
        <v>5966</v>
      </c>
      <c r="LL85" s="188">
        <v>3972</v>
      </c>
      <c r="LM85" s="188">
        <v>4005</v>
      </c>
      <c r="LN85" s="188">
        <v>9669</v>
      </c>
      <c r="LO85" s="188">
        <v>5685</v>
      </c>
      <c r="LP85" s="188">
        <v>-1070</v>
      </c>
      <c r="LQ85" s="188">
        <v>-201</v>
      </c>
      <c r="LR85" s="188">
        <v>3852</v>
      </c>
      <c r="LT85" s="188">
        <v>6079</v>
      </c>
      <c r="LU85" s="188">
        <v>0</v>
      </c>
      <c r="LV85" s="188">
        <v>2174</v>
      </c>
      <c r="LW85" s="188">
        <v>5888</v>
      </c>
      <c r="LX85" s="188">
        <v>7714</v>
      </c>
      <c r="LY85" s="188">
        <v>6128</v>
      </c>
      <c r="LZ85" s="188">
        <v>5793</v>
      </c>
      <c r="MA85" s="188">
        <v>-1</v>
      </c>
      <c r="MB85" s="188">
        <v>-151</v>
      </c>
      <c r="MC85" s="188">
        <v>2008</v>
      </c>
    </row>
    <row r="86" spans="2:341">
      <c r="B86" s="208">
        <f t="shared" si="20"/>
        <v>6299.5333333333338</v>
      </c>
      <c r="C86" s="208">
        <f t="shared" si="21"/>
        <v>0</v>
      </c>
      <c r="D86" s="208">
        <f t="shared" si="22"/>
        <v>6391.7666666666664</v>
      </c>
      <c r="E86" s="208">
        <f t="shared" si="23"/>
        <v>4358.9333333333334</v>
      </c>
      <c r="F86" s="208">
        <f t="shared" si="24"/>
        <v>5292.1</v>
      </c>
      <c r="G86" s="208">
        <f t="shared" si="25"/>
        <v>6760.7666666666664</v>
      </c>
      <c r="H86" s="208">
        <f t="shared" si="26"/>
        <v>5783.2333333333336</v>
      </c>
      <c r="I86" s="208">
        <f t="shared" si="27"/>
        <v>-547.1</v>
      </c>
      <c r="J86" s="208">
        <f t="shared" si="28"/>
        <v>-135.9</v>
      </c>
      <c r="K86" s="208">
        <f t="shared" si="29"/>
        <v>2348.5666666666666</v>
      </c>
      <c r="M86" s="188">
        <v>5967</v>
      </c>
      <c r="N86" s="188">
        <v>0</v>
      </c>
      <c r="O86" s="188">
        <v>8930</v>
      </c>
      <c r="P86" s="188">
        <v>3627</v>
      </c>
      <c r="Q86" s="188">
        <v>3812</v>
      </c>
      <c r="R86" s="188">
        <v>7223</v>
      </c>
      <c r="S86" s="188">
        <v>3620</v>
      </c>
      <c r="T86" s="188">
        <v>-561</v>
      </c>
      <c r="U86" s="188">
        <v>-284</v>
      </c>
      <c r="V86" s="188">
        <v>3604</v>
      </c>
      <c r="X86" s="188">
        <v>4066</v>
      </c>
      <c r="Y86" s="188">
        <v>0</v>
      </c>
      <c r="Z86" s="188">
        <v>6644</v>
      </c>
      <c r="AA86" s="188">
        <v>6233</v>
      </c>
      <c r="AB86" s="188">
        <v>4422</v>
      </c>
      <c r="AC86" s="188">
        <v>6859</v>
      </c>
      <c r="AD86" s="188">
        <v>5535</v>
      </c>
      <c r="AE86" s="188">
        <v>-901</v>
      </c>
      <c r="AF86" s="188">
        <v>-100</v>
      </c>
      <c r="AG86" s="188">
        <v>4078</v>
      </c>
      <c r="AI86" s="188">
        <v>6596</v>
      </c>
      <c r="AJ86" s="188">
        <v>0</v>
      </c>
      <c r="AK86" s="188">
        <v>1648</v>
      </c>
      <c r="AL86" s="188">
        <v>2604</v>
      </c>
      <c r="AM86" s="188">
        <v>8447</v>
      </c>
      <c r="AN86" s="188">
        <v>10892</v>
      </c>
      <c r="AO86" s="188">
        <v>5841</v>
      </c>
      <c r="AP86" s="188">
        <v>255</v>
      </c>
      <c r="AQ86" s="188">
        <v>-201</v>
      </c>
      <c r="AR86" s="188">
        <v>1580</v>
      </c>
      <c r="AT86" s="188">
        <v>4066</v>
      </c>
      <c r="AU86" s="188">
        <v>0</v>
      </c>
      <c r="AV86" s="188">
        <v>8636</v>
      </c>
      <c r="AW86" s="188">
        <v>6479</v>
      </c>
      <c r="AX86" s="188">
        <v>2935</v>
      </c>
      <c r="AY86" s="188">
        <v>5247</v>
      </c>
      <c r="AZ86" s="188">
        <v>5641</v>
      </c>
      <c r="BA86" s="188">
        <v>-1927</v>
      </c>
      <c r="BB86" s="188">
        <v>-100</v>
      </c>
      <c r="BC86" s="188">
        <v>3882</v>
      </c>
      <c r="BE86" s="188">
        <v>7105</v>
      </c>
      <c r="BF86" s="188">
        <v>0</v>
      </c>
      <c r="BG86" s="188">
        <v>8988</v>
      </c>
      <c r="BH86" s="188">
        <v>5920</v>
      </c>
      <c r="BI86" s="188">
        <v>5668</v>
      </c>
      <c r="BJ86" s="188">
        <v>2176</v>
      </c>
      <c r="BK86" s="188">
        <v>3931</v>
      </c>
      <c r="BL86" s="188">
        <v>-296</v>
      </c>
      <c r="BM86" s="188">
        <v>-175</v>
      </c>
      <c r="BN86" s="188">
        <v>3065</v>
      </c>
      <c r="BP86" s="188">
        <v>6067</v>
      </c>
      <c r="BQ86" s="188">
        <v>0</v>
      </c>
      <c r="BR86" s="188">
        <v>7456</v>
      </c>
      <c r="BS86" s="188">
        <v>7698</v>
      </c>
      <c r="BT86" s="188">
        <v>4366</v>
      </c>
      <c r="BU86" s="188">
        <v>2101</v>
      </c>
      <c r="BV86" s="188">
        <v>8346</v>
      </c>
      <c r="BW86" s="188">
        <v>453</v>
      </c>
      <c r="BX86" s="188">
        <v>0</v>
      </c>
      <c r="BY86" s="188">
        <v>0</v>
      </c>
      <c r="CA86" s="188">
        <v>7105</v>
      </c>
      <c r="CB86" s="188">
        <v>0</v>
      </c>
      <c r="CC86" s="188">
        <v>9121</v>
      </c>
      <c r="CD86" s="188">
        <v>4244</v>
      </c>
      <c r="CE86" s="188">
        <v>5056</v>
      </c>
      <c r="CF86" s="188">
        <v>3169</v>
      </c>
      <c r="CG86" s="188">
        <v>4004</v>
      </c>
      <c r="CH86" s="188">
        <v>-245</v>
      </c>
      <c r="CI86" s="188">
        <v>-201</v>
      </c>
      <c r="CJ86" s="188">
        <v>3896</v>
      </c>
      <c r="CL86" s="188">
        <v>7105</v>
      </c>
      <c r="CM86" s="188">
        <v>0</v>
      </c>
      <c r="CN86" s="188">
        <v>9121</v>
      </c>
      <c r="CO86" s="188">
        <v>4244</v>
      </c>
      <c r="CP86" s="188">
        <v>5056</v>
      </c>
      <c r="CQ86" s="188">
        <v>3169</v>
      </c>
      <c r="CR86" s="188">
        <v>4004</v>
      </c>
      <c r="CS86" s="188">
        <v>-245</v>
      </c>
      <c r="CT86" s="188">
        <v>-201</v>
      </c>
      <c r="CU86" s="188">
        <v>3896</v>
      </c>
      <c r="CV86" s="190"/>
      <c r="CW86" s="188">
        <v>6042</v>
      </c>
      <c r="CX86" s="188">
        <v>0</v>
      </c>
      <c r="CY86" s="188">
        <v>6663</v>
      </c>
      <c r="CZ86" s="188">
        <v>6060</v>
      </c>
      <c r="DA86" s="188">
        <v>2553</v>
      </c>
      <c r="DB86" s="188">
        <v>6435</v>
      </c>
      <c r="DC86" s="188">
        <v>8232</v>
      </c>
      <c r="DD86" s="188">
        <v>-24</v>
      </c>
      <c r="DE86" s="188">
        <v>0</v>
      </c>
      <c r="DF86" s="188">
        <v>0</v>
      </c>
      <c r="DH86" s="188">
        <v>7057</v>
      </c>
      <c r="DI86" s="188">
        <v>0</v>
      </c>
      <c r="DJ86" s="188">
        <v>9205</v>
      </c>
      <c r="DK86" s="188">
        <v>4073</v>
      </c>
      <c r="DL86" s="188">
        <v>6676</v>
      </c>
      <c r="DM86" s="188">
        <v>3352</v>
      </c>
      <c r="DN86" s="188">
        <v>4049</v>
      </c>
      <c r="DO86" s="188">
        <v>1548</v>
      </c>
      <c r="DP86" s="188">
        <v>-201</v>
      </c>
      <c r="DQ86" s="188">
        <v>2385</v>
      </c>
      <c r="DS86" s="188">
        <v>6984</v>
      </c>
      <c r="DT86" s="188">
        <v>0</v>
      </c>
      <c r="DU86" s="188">
        <v>7435</v>
      </c>
      <c r="DV86" s="188">
        <v>3824</v>
      </c>
      <c r="DW86" s="188">
        <v>7502</v>
      </c>
      <c r="DX86" s="188">
        <v>2307</v>
      </c>
      <c r="DY86" s="188">
        <v>10710</v>
      </c>
      <c r="DZ86" s="188">
        <v>-1100</v>
      </c>
      <c r="EA86" s="188">
        <v>-263</v>
      </c>
      <c r="EB86" s="188">
        <v>0</v>
      </c>
      <c r="ED86" s="188">
        <v>5905</v>
      </c>
      <c r="EE86" s="188">
        <v>0</v>
      </c>
      <c r="EF86" s="188">
        <v>6865</v>
      </c>
      <c r="EG86" s="188">
        <v>4837</v>
      </c>
      <c r="EH86" s="188">
        <v>6537</v>
      </c>
      <c r="EI86" s="188">
        <v>4635</v>
      </c>
      <c r="EJ86" s="188">
        <v>3948</v>
      </c>
      <c r="EK86" s="188">
        <v>-928</v>
      </c>
      <c r="EL86" s="188">
        <v>-176</v>
      </c>
      <c r="EM86" s="188">
        <v>3647</v>
      </c>
      <c r="EO86" s="188">
        <v>7107</v>
      </c>
      <c r="EP86" s="188">
        <v>0</v>
      </c>
      <c r="EQ86" s="188">
        <v>1407</v>
      </c>
      <c r="ER86" s="188">
        <v>2174</v>
      </c>
      <c r="ES86" s="188">
        <v>9885</v>
      </c>
      <c r="ET86" s="188">
        <v>9890</v>
      </c>
      <c r="EU86" s="188">
        <v>5151</v>
      </c>
      <c r="EV86" s="188">
        <v>-863</v>
      </c>
      <c r="EW86" s="188">
        <v>-151</v>
      </c>
      <c r="EX86" s="188">
        <v>1989</v>
      </c>
      <c r="EZ86" s="188">
        <v>7056</v>
      </c>
      <c r="FA86" s="188">
        <v>0</v>
      </c>
      <c r="FB86" s="188">
        <v>4465</v>
      </c>
      <c r="FC86" s="188">
        <v>3733</v>
      </c>
      <c r="FD86" s="188">
        <v>4050</v>
      </c>
      <c r="FE86" s="188">
        <v>9665</v>
      </c>
      <c r="FF86" s="188">
        <v>9547</v>
      </c>
      <c r="FG86" s="188">
        <v>-2274</v>
      </c>
      <c r="FH86" s="188">
        <v>0</v>
      </c>
      <c r="FI86" s="188">
        <v>0</v>
      </c>
      <c r="FK86" s="188">
        <v>7089</v>
      </c>
      <c r="FL86" s="188">
        <v>0</v>
      </c>
      <c r="FM86" s="188">
        <v>8223</v>
      </c>
      <c r="FN86" s="188">
        <v>2436</v>
      </c>
      <c r="FO86" s="188">
        <v>4695</v>
      </c>
      <c r="FP86" s="188">
        <v>8325</v>
      </c>
      <c r="FQ86" s="188">
        <v>3948</v>
      </c>
      <c r="FR86" s="188">
        <v>-2408</v>
      </c>
      <c r="FS86" s="188">
        <v>-197</v>
      </c>
      <c r="FT86" s="188">
        <v>3833</v>
      </c>
      <c r="FV86" s="188">
        <v>6071</v>
      </c>
      <c r="FW86" s="188">
        <v>0</v>
      </c>
      <c r="FX86" s="188">
        <v>4447</v>
      </c>
      <c r="FY86" s="188">
        <v>6312</v>
      </c>
      <c r="FZ86" s="188">
        <v>1812</v>
      </c>
      <c r="GA86" s="188">
        <v>9568</v>
      </c>
      <c r="GB86" s="188">
        <v>9632</v>
      </c>
      <c r="GC86" s="188">
        <v>-856</v>
      </c>
      <c r="GD86" s="188">
        <v>0</v>
      </c>
      <c r="GE86" s="188">
        <v>0</v>
      </c>
      <c r="GG86" s="188">
        <v>7102</v>
      </c>
      <c r="GH86" s="188">
        <v>0</v>
      </c>
      <c r="GI86" s="188">
        <v>6733</v>
      </c>
      <c r="GJ86" s="188">
        <v>1657</v>
      </c>
      <c r="GK86" s="188">
        <v>2460</v>
      </c>
      <c r="GL86" s="188">
        <v>12198</v>
      </c>
      <c r="GM86" s="188">
        <v>4021</v>
      </c>
      <c r="GN86" s="188">
        <v>-788</v>
      </c>
      <c r="GO86" s="188">
        <v>-201</v>
      </c>
      <c r="GP86" s="188">
        <v>2498</v>
      </c>
      <c r="GR86" s="188">
        <v>5935</v>
      </c>
      <c r="GS86" s="188">
        <v>0</v>
      </c>
      <c r="GT86" s="188">
        <v>7564</v>
      </c>
      <c r="GU86" s="188">
        <v>2446</v>
      </c>
      <c r="GV86" s="188">
        <v>5599</v>
      </c>
      <c r="GW86" s="188">
        <v>9640</v>
      </c>
      <c r="GX86" s="188">
        <v>3832</v>
      </c>
      <c r="GY86" s="188">
        <v>-1181</v>
      </c>
      <c r="GZ86" s="188">
        <v>-80</v>
      </c>
      <c r="HA86" s="188">
        <v>1685</v>
      </c>
      <c r="HC86" s="188">
        <v>6018</v>
      </c>
      <c r="HD86" s="188">
        <v>0</v>
      </c>
      <c r="HE86" s="188">
        <v>5048</v>
      </c>
      <c r="HF86" s="188">
        <v>2954</v>
      </c>
      <c r="HG86" s="188">
        <v>6530</v>
      </c>
      <c r="HH86" s="188">
        <v>7473</v>
      </c>
      <c r="HI86" s="188">
        <v>3862</v>
      </c>
      <c r="HJ86" s="188">
        <v>-422</v>
      </c>
      <c r="HK86" s="188">
        <v>-201</v>
      </c>
      <c r="HL86" s="188">
        <v>4966</v>
      </c>
      <c r="HN86" s="188">
        <v>6064</v>
      </c>
      <c r="HO86" s="188">
        <v>0</v>
      </c>
      <c r="HP86" s="188">
        <v>4295</v>
      </c>
      <c r="HQ86" s="188">
        <v>3360</v>
      </c>
      <c r="HR86" s="188">
        <v>3557</v>
      </c>
      <c r="HS86" s="188">
        <v>13113</v>
      </c>
      <c r="HT86" s="188">
        <v>7156</v>
      </c>
      <c r="HU86" s="188">
        <v>-982</v>
      </c>
      <c r="HV86" s="188">
        <v>0</v>
      </c>
      <c r="HW86" s="188">
        <v>0</v>
      </c>
      <c r="HY86" s="188">
        <v>6028</v>
      </c>
      <c r="HZ86" s="188">
        <v>0</v>
      </c>
      <c r="IA86" s="188">
        <v>5639</v>
      </c>
      <c r="IB86" s="188">
        <v>3458</v>
      </c>
      <c r="IC86" s="188">
        <v>8119</v>
      </c>
      <c r="ID86" s="188">
        <v>2356</v>
      </c>
      <c r="IE86" s="188">
        <v>4066</v>
      </c>
      <c r="IF86" s="188">
        <v>3304</v>
      </c>
      <c r="IG86" s="188">
        <v>-100</v>
      </c>
      <c r="IH86" s="188">
        <v>3174</v>
      </c>
      <c r="IJ86" s="188">
        <v>6094</v>
      </c>
      <c r="IK86" s="188">
        <v>0</v>
      </c>
      <c r="IL86" s="188">
        <v>8871</v>
      </c>
      <c r="IM86" s="188">
        <v>3653</v>
      </c>
      <c r="IN86" s="188">
        <v>4673</v>
      </c>
      <c r="IO86" s="188">
        <v>8518</v>
      </c>
      <c r="IP86" s="188">
        <v>4067</v>
      </c>
      <c r="IQ86" s="188">
        <v>175</v>
      </c>
      <c r="IR86" s="188">
        <v>-100</v>
      </c>
      <c r="IS86" s="188">
        <v>2250</v>
      </c>
      <c r="IU86" s="188">
        <v>6080</v>
      </c>
      <c r="IV86" s="188">
        <v>0</v>
      </c>
      <c r="IW86" s="188">
        <v>5057</v>
      </c>
      <c r="IX86" s="188">
        <v>3877</v>
      </c>
      <c r="IY86" s="188">
        <v>7350</v>
      </c>
      <c r="IZ86" s="188">
        <v>7496</v>
      </c>
      <c r="JA86" s="188">
        <v>5939</v>
      </c>
      <c r="JB86" s="188">
        <v>-495</v>
      </c>
      <c r="JC86" s="188">
        <v>-151</v>
      </c>
      <c r="JD86" s="188">
        <v>1499</v>
      </c>
      <c r="JF86" s="188">
        <v>6819</v>
      </c>
      <c r="JG86" s="188">
        <v>0</v>
      </c>
      <c r="JH86" s="188">
        <v>8090</v>
      </c>
      <c r="JI86" s="188">
        <v>9204</v>
      </c>
      <c r="JJ86" s="188">
        <v>5289</v>
      </c>
      <c r="JK86" s="188">
        <v>1887</v>
      </c>
      <c r="JL86" s="188">
        <v>3822</v>
      </c>
      <c r="JM86" s="188">
        <v>-826</v>
      </c>
      <c r="JN86" s="188">
        <v>-289</v>
      </c>
      <c r="JO86" s="188">
        <v>5201</v>
      </c>
      <c r="JQ86" s="188">
        <v>7104</v>
      </c>
      <c r="JR86" s="188">
        <v>0</v>
      </c>
      <c r="JS86" s="188">
        <v>8533</v>
      </c>
      <c r="JT86" s="188">
        <v>2536</v>
      </c>
      <c r="JU86" s="188">
        <v>3116</v>
      </c>
      <c r="JV86" s="188">
        <v>8921</v>
      </c>
      <c r="JW86" s="188">
        <v>4145</v>
      </c>
      <c r="JX86" s="188">
        <v>-1149</v>
      </c>
      <c r="JY86" s="188">
        <v>-151</v>
      </c>
      <c r="JZ86" s="188">
        <v>4031</v>
      </c>
      <c r="KB86" s="188">
        <v>6086</v>
      </c>
      <c r="KC86" s="188">
        <v>0</v>
      </c>
      <c r="KD86" s="188">
        <v>3008</v>
      </c>
      <c r="KE86" s="188">
        <v>1882</v>
      </c>
      <c r="KF86" s="188">
        <v>5221</v>
      </c>
      <c r="KG86" s="188">
        <v>11806</v>
      </c>
      <c r="KH86" s="188">
        <v>6034</v>
      </c>
      <c r="KI86" s="188">
        <v>-1453</v>
      </c>
      <c r="KJ86" s="188">
        <v>-201</v>
      </c>
      <c r="KK86" s="188">
        <v>3371</v>
      </c>
      <c r="KM86" s="188">
        <v>6065</v>
      </c>
      <c r="KN86" s="188">
        <v>0</v>
      </c>
      <c r="KO86" s="188">
        <v>3286</v>
      </c>
      <c r="KP86" s="188">
        <v>6994</v>
      </c>
      <c r="KQ86" s="188">
        <v>5856</v>
      </c>
      <c r="KR86" s="188">
        <v>5385</v>
      </c>
      <c r="KS86" s="188">
        <v>8118</v>
      </c>
      <c r="KT86" s="188">
        <v>937</v>
      </c>
      <c r="KU86" s="188">
        <v>0</v>
      </c>
      <c r="KV86" s="188">
        <v>0</v>
      </c>
      <c r="KX86" s="188">
        <v>7067</v>
      </c>
      <c r="KY86" s="188">
        <v>0</v>
      </c>
      <c r="KZ86" s="188">
        <v>8261</v>
      </c>
      <c r="LA86" s="188">
        <v>4325</v>
      </c>
      <c r="LB86" s="188">
        <v>5652</v>
      </c>
      <c r="LC86" s="188">
        <v>3191</v>
      </c>
      <c r="LD86" s="188">
        <v>10818</v>
      </c>
      <c r="LE86" s="188">
        <v>-2000</v>
      </c>
      <c r="LF86" s="188">
        <v>0</v>
      </c>
      <c r="LG86" s="188">
        <v>0</v>
      </c>
      <c r="LI86" s="188">
        <v>5054</v>
      </c>
      <c r="LJ86" s="188">
        <v>0</v>
      </c>
      <c r="LK86" s="188">
        <v>5981</v>
      </c>
      <c r="LL86" s="188">
        <v>4037</v>
      </c>
      <c r="LM86" s="188">
        <v>4122</v>
      </c>
      <c r="LN86" s="188">
        <v>9699</v>
      </c>
      <c r="LO86" s="188">
        <v>5685</v>
      </c>
      <c r="LP86" s="188">
        <v>-1252</v>
      </c>
      <c r="LQ86" s="188">
        <v>-202</v>
      </c>
      <c r="LR86" s="188">
        <v>3877</v>
      </c>
      <c r="LT86" s="188">
        <v>6082</v>
      </c>
      <c r="LU86" s="188">
        <v>0</v>
      </c>
      <c r="LV86" s="188">
        <v>2133</v>
      </c>
      <c r="LW86" s="188">
        <v>5887</v>
      </c>
      <c r="LX86" s="188">
        <v>7747</v>
      </c>
      <c r="LY86" s="188">
        <v>6127</v>
      </c>
      <c r="LZ86" s="188">
        <v>5793</v>
      </c>
      <c r="MA86" s="188">
        <v>91</v>
      </c>
      <c r="MB86" s="188">
        <v>-151</v>
      </c>
      <c r="MC86" s="188">
        <v>2050</v>
      </c>
    </row>
    <row r="87" spans="2:341">
      <c r="B87" s="208">
        <f t="shared" si="20"/>
        <v>6300.0666666666666</v>
      </c>
      <c r="C87" s="208">
        <f t="shared" si="21"/>
        <v>0</v>
      </c>
      <c r="D87" s="208">
        <f t="shared" si="22"/>
        <v>6384.4666666666662</v>
      </c>
      <c r="E87" s="208">
        <f t="shared" si="23"/>
        <v>4332.7</v>
      </c>
      <c r="F87" s="208">
        <f t="shared" si="24"/>
        <v>5192.0333333333338</v>
      </c>
      <c r="G87" s="208">
        <f t="shared" si="25"/>
        <v>6800.7333333333336</v>
      </c>
      <c r="H87" s="208">
        <f t="shared" si="26"/>
        <v>5778.1333333333332</v>
      </c>
      <c r="I87" s="208">
        <f t="shared" si="27"/>
        <v>-577.5</v>
      </c>
      <c r="J87" s="208">
        <f t="shared" si="28"/>
        <v>-135.73333333333332</v>
      </c>
      <c r="K87" s="208">
        <f t="shared" si="29"/>
        <v>2346.6666666666665</v>
      </c>
      <c r="M87" s="188">
        <v>5969</v>
      </c>
      <c r="N87" s="188">
        <v>0</v>
      </c>
      <c r="O87" s="188">
        <v>8903</v>
      </c>
      <c r="P87" s="188">
        <v>3638</v>
      </c>
      <c r="Q87" s="188">
        <v>3696</v>
      </c>
      <c r="R87" s="188">
        <v>7333</v>
      </c>
      <c r="S87" s="188">
        <v>3620</v>
      </c>
      <c r="T87" s="188">
        <v>-702</v>
      </c>
      <c r="U87" s="188">
        <v>-284</v>
      </c>
      <c r="V87" s="188">
        <v>3647</v>
      </c>
      <c r="X87" s="188">
        <v>4058</v>
      </c>
      <c r="Y87" s="188">
        <v>0</v>
      </c>
      <c r="Z87" s="188">
        <v>6653</v>
      </c>
      <c r="AA87" s="188">
        <v>6234</v>
      </c>
      <c r="AB87" s="188">
        <v>4450</v>
      </c>
      <c r="AC87" s="188">
        <v>6668</v>
      </c>
      <c r="AD87" s="188">
        <v>5535</v>
      </c>
      <c r="AE87" s="188">
        <v>-803</v>
      </c>
      <c r="AF87" s="188">
        <v>-100</v>
      </c>
      <c r="AG87" s="188">
        <v>3999</v>
      </c>
      <c r="AI87" s="188">
        <v>6594</v>
      </c>
      <c r="AJ87" s="188">
        <v>0</v>
      </c>
      <c r="AK87" s="188">
        <v>1655</v>
      </c>
      <c r="AL87" s="188">
        <v>2562</v>
      </c>
      <c r="AM87" s="188">
        <v>8453</v>
      </c>
      <c r="AN87" s="188">
        <v>10889</v>
      </c>
      <c r="AO87" s="188">
        <v>5841</v>
      </c>
      <c r="AP87" s="188">
        <v>66</v>
      </c>
      <c r="AQ87" s="188">
        <v>-201</v>
      </c>
      <c r="AR87" s="188">
        <v>1630</v>
      </c>
      <c r="AT87" s="188">
        <v>4066</v>
      </c>
      <c r="AU87" s="188">
        <v>0</v>
      </c>
      <c r="AV87" s="188">
        <v>8613</v>
      </c>
      <c r="AW87" s="188">
        <v>6412</v>
      </c>
      <c r="AX87" s="188">
        <v>2927</v>
      </c>
      <c r="AY87" s="188">
        <v>5267</v>
      </c>
      <c r="AZ87" s="188">
        <v>5641</v>
      </c>
      <c r="BA87" s="188">
        <v>-1885</v>
      </c>
      <c r="BB87" s="188">
        <v>-100</v>
      </c>
      <c r="BC87" s="188">
        <v>3795</v>
      </c>
      <c r="BE87" s="188">
        <v>7095</v>
      </c>
      <c r="BF87" s="188">
        <v>0</v>
      </c>
      <c r="BG87" s="188">
        <v>9014</v>
      </c>
      <c r="BH87" s="188">
        <v>5924</v>
      </c>
      <c r="BI87" s="188">
        <v>5555</v>
      </c>
      <c r="BJ87" s="188">
        <v>2213</v>
      </c>
      <c r="BK87" s="188">
        <v>3931</v>
      </c>
      <c r="BL87" s="188">
        <v>-288</v>
      </c>
      <c r="BM87" s="188">
        <v>-175</v>
      </c>
      <c r="BN87" s="188">
        <v>3085</v>
      </c>
      <c r="BP87" s="188">
        <v>6069</v>
      </c>
      <c r="BQ87" s="188">
        <v>0</v>
      </c>
      <c r="BR87" s="188">
        <v>7458</v>
      </c>
      <c r="BS87" s="188">
        <v>7690</v>
      </c>
      <c r="BT87" s="188">
        <v>4342</v>
      </c>
      <c r="BU87" s="188">
        <v>2097</v>
      </c>
      <c r="BV87" s="188">
        <v>8425</v>
      </c>
      <c r="BW87" s="188">
        <v>436</v>
      </c>
      <c r="BX87" s="188">
        <v>0</v>
      </c>
      <c r="BY87" s="188">
        <v>0</v>
      </c>
      <c r="CA87" s="188">
        <v>7106</v>
      </c>
      <c r="CB87" s="188">
        <v>0</v>
      </c>
      <c r="CC87" s="188">
        <v>9165</v>
      </c>
      <c r="CD87" s="188">
        <v>4127</v>
      </c>
      <c r="CE87" s="188">
        <v>4907</v>
      </c>
      <c r="CF87" s="188">
        <v>3186</v>
      </c>
      <c r="CG87" s="188">
        <v>4004</v>
      </c>
      <c r="CH87" s="188">
        <v>-330</v>
      </c>
      <c r="CI87" s="188">
        <v>-202</v>
      </c>
      <c r="CJ87" s="188">
        <v>3902</v>
      </c>
      <c r="CL87" s="188">
        <v>7106</v>
      </c>
      <c r="CM87" s="188">
        <v>0</v>
      </c>
      <c r="CN87" s="188">
        <v>9165</v>
      </c>
      <c r="CO87" s="188">
        <v>4127</v>
      </c>
      <c r="CP87" s="188">
        <v>4907</v>
      </c>
      <c r="CQ87" s="188">
        <v>3186</v>
      </c>
      <c r="CR87" s="188">
        <v>4004</v>
      </c>
      <c r="CS87" s="188">
        <v>-330</v>
      </c>
      <c r="CT87" s="188">
        <v>-202</v>
      </c>
      <c r="CU87" s="188">
        <v>3902</v>
      </c>
      <c r="CV87" s="190"/>
      <c r="CW87" s="188">
        <v>6046</v>
      </c>
      <c r="CX87" s="188">
        <v>0</v>
      </c>
      <c r="CY87" s="188">
        <v>6630</v>
      </c>
      <c r="CZ87" s="188">
        <v>5961</v>
      </c>
      <c r="DA87" s="188">
        <v>2472</v>
      </c>
      <c r="DB87" s="188">
        <v>6468</v>
      </c>
      <c r="DC87" s="188">
        <v>8263</v>
      </c>
      <c r="DD87" s="188">
        <v>-5</v>
      </c>
      <c r="DE87" s="188">
        <v>0</v>
      </c>
      <c r="DF87" s="188">
        <v>0</v>
      </c>
      <c r="DH87" s="188">
        <v>7061</v>
      </c>
      <c r="DI87" s="188">
        <v>0</v>
      </c>
      <c r="DJ87" s="188">
        <v>9208</v>
      </c>
      <c r="DK87" s="188">
        <v>4019</v>
      </c>
      <c r="DL87" s="188">
        <v>6638</v>
      </c>
      <c r="DM87" s="188">
        <v>3273</v>
      </c>
      <c r="DN87" s="188">
        <v>4049</v>
      </c>
      <c r="DO87" s="188">
        <v>1662</v>
      </c>
      <c r="DP87" s="188">
        <v>-201</v>
      </c>
      <c r="DQ87" s="188">
        <v>2330</v>
      </c>
      <c r="DS87" s="188">
        <v>6989</v>
      </c>
      <c r="DT87" s="188">
        <v>0</v>
      </c>
      <c r="DU87" s="188">
        <v>7438</v>
      </c>
      <c r="DV87" s="188">
        <v>3807</v>
      </c>
      <c r="DW87" s="188">
        <v>7469</v>
      </c>
      <c r="DX87" s="188">
        <v>2341</v>
      </c>
      <c r="DY87" s="188">
        <v>10680</v>
      </c>
      <c r="DZ87" s="188">
        <v>-1152</v>
      </c>
      <c r="EA87" s="188">
        <v>-263</v>
      </c>
      <c r="EB87" s="188">
        <v>0</v>
      </c>
      <c r="ED87" s="188">
        <v>5906</v>
      </c>
      <c r="EE87" s="188">
        <v>0</v>
      </c>
      <c r="EF87" s="188">
        <v>6875</v>
      </c>
      <c r="EG87" s="188">
        <v>4755</v>
      </c>
      <c r="EH87" s="188">
        <v>6543</v>
      </c>
      <c r="EI87" s="188">
        <v>4625</v>
      </c>
      <c r="EJ87" s="188">
        <v>3948</v>
      </c>
      <c r="EK87" s="188">
        <v>-1105</v>
      </c>
      <c r="EL87" s="188">
        <v>-176</v>
      </c>
      <c r="EM87" s="188">
        <v>3673</v>
      </c>
      <c r="EO87" s="188">
        <v>7112</v>
      </c>
      <c r="EP87" s="188">
        <v>0</v>
      </c>
      <c r="EQ87" s="188">
        <v>1478</v>
      </c>
      <c r="ER87" s="188">
        <v>2169</v>
      </c>
      <c r="ES87" s="188">
        <v>9887</v>
      </c>
      <c r="ET87" s="188">
        <v>9802</v>
      </c>
      <c r="EU87" s="188">
        <v>5151</v>
      </c>
      <c r="EV87" s="188">
        <v>-857</v>
      </c>
      <c r="EW87" s="188">
        <v>-151</v>
      </c>
      <c r="EX87" s="188">
        <v>1957</v>
      </c>
      <c r="EZ87" s="188">
        <v>7056</v>
      </c>
      <c r="FA87" s="188">
        <v>0</v>
      </c>
      <c r="FB87" s="188">
        <v>4451</v>
      </c>
      <c r="FC87" s="188">
        <v>3686</v>
      </c>
      <c r="FD87" s="188">
        <v>3961</v>
      </c>
      <c r="FE87" s="188">
        <v>9730</v>
      </c>
      <c r="FF87" s="188">
        <v>9548</v>
      </c>
      <c r="FG87" s="188">
        <v>-2336</v>
      </c>
      <c r="FH87" s="188">
        <v>0</v>
      </c>
      <c r="FI87" s="188">
        <v>0</v>
      </c>
      <c r="FK87" s="188">
        <v>7086</v>
      </c>
      <c r="FL87" s="188">
        <v>0</v>
      </c>
      <c r="FM87" s="188">
        <v>8215</v>
      </c>
      <c r="FN87" s="188">
        <v>2425</v>
      </c>
      <c r="FO87" s="188">
        <v>4619</v>
      </c>
      <c r="FP87" s="188">
        <v>8287</v>
      </c>
      <c r="FQ87" s="188">
        <v>3948</v>
      </c>
      <c r="FR87" s="188">
        <v>-2436</v>
      </c>
      <c r="FS87" s="188">
        <v>-197</v>
      </c>
      <c r="FT87" s="188">
        <v>3815</v>
      </c>
      <c r="FV87" s="188">
        <v>6070</v>
      </c>
      <c r="FW87" s="188">
        <v>0</v>
      </c>
      <c r="FX87" s="188">
        <v>4449</v>
      </c>
      <c r="FY87" s="188">
        <v>6248</v>
      </c>
      <c r="FZ87" s="188">
        <v>1731</v>
      </c>
      <c r="GA87" s="188">
        <v>9616</v>
      </c>
      <c r="GB87" s="188">
        <v>9499</v>
      </c>
      <c r="GC87" s="188">
        <v>-855</v>
      </c>
      <c r="GD87" s="188">
        <v>0</v>
      </c>
      <c r="GE87" s="188">
        <v>0</v>
      </c>
      <c r="GG87" s="188">
        <v>7100</v>
      </c>
      <c r="GH87" s="188">
        <v>0</v>
      </c>
      <c r="GI87" s="188">
        <v>6523</v>
      </c>
      <c r="GJ87" s="188">
        <v>1715</v>
      </c>
      <c r="GK87" s="188">
        <v>2184</v>
      </c>
      <c r="GL87" s="188">
        <v>12535</v>
      </c>
      <c r="GM87" s="188">
        <v>4021</v>
      </c>
      <c r="GN87" s="188">
        <v>-659</v>
      </c>
      <c r="GO87" s="188">
        <v>-201</v>
      </c>
      <c r="GP87" s="188">
        <v>2454</v>
      </c>
      <c r="GR87" s="188">
        <v>5942</v>
      </c>
      <c r="GS87" s="188">
        <v>0</v>
      </c>
      <c r="GT87" s="188">
        <v>7572</v>
      </c>
      <c r="GU87" s="188">
        <v>2437</v>
      </c>
      <c r="GV87" s="188">
        <v>5532</v>
      </c>
      <c r="GW87" s="188">
        <v>9771</v>
      </c>
      <c r="GX87" s="188">
        <v>3832</v>
      </c>
      <c r="GY87" s="188">
        <v>-1490</v>
      </c>
      <c r="GZ87" s="188">
        <v>-80</v>
      </c>
      <c r="HA87" s="188">
        <v>1663</v>
      </c>
      <c r="HC87" s="188">
        <v>6018</v>
      </c>
      <c r="HD87" s="188">
        <v>0</v>
      </c>
      <c r="HE87" s="188">
        <v>4945</v>
      </c>
      <c r="HF87" s="188">
        <v>2928</v>
      </c>
      <c r="HG87" s="188">
        <v>6388</v>
      </c>
      <c r="HH87" s="188">
        <v>7528</v>
      </c>
      <c r="HI87" s="188">
        <v>3862</v>
      </c>
      <c r="HJ87" s="188">
        <v>-252</v>
      </c>
      <c r="HK87" s="188">
        <v>-201</v>
      </c>
      <c r="HL87" s="188">
        <v>4947</v>
      </c>
      <c r="HN87" s="188">
        <v>6065</v>
      </c>
      <c r="HO87" s="188">
        <v>0</v>
      </c>
      <c r="HP87" s="188">
        <v>4322</v>
      </c>
      <c r="HQ87" s="188">
        <v>3342</v>
      </c>
      <c r="HR87" s="188">
        <v>3466</v>
      </c>
      <c r="HS87" s="188">
        <v>13068</v>
      </c>
      <c r="HT87" s="188">
        <v>7138</v>
      </c>
      <c r="HU87" s="188">
        <v>-1091</v>
      </c>
      <c r="HV87" s="188">
        <v>0</v>
      </c>
      <c r="HW87" s="188">
        <v>0</v>
      </c>
      <c r="HY87" s="188">
        <v>6030</v>
      </c>
      <c r="HZ87" s="188">
        <v>0</v>
      </c>
      <c r="IA87" s="188">
        <v>5649</v>
      </c>
      <c r="IB87" s="188">
        <v>3392</v>
      </c>
      <c r="IC87" s="188">
        <v>8016</v>
      </c>
      <c r="ID87" s="188">
        <v>2331</v>
      </c>
      <c r="IE87" s="188">
        <v>4066</v>
      </c>
      <c r="IF87" s="188">
        <v>3321</v>
      </c>
      <c r="IG87" s="188">
        <v>-100</v>
      </c>
      <c r="IH87" s="188">
        <v>3186</v>
      </c>
      <c r="IJ87" s="188">
        <v>6095</v>
      </c>
      <c r="IK87" s="188">
        <v>0</v>
      </c>
      <c r="IL87" s="188">
        <v>8870</v>
      </c>
      <c r="IM87" s="188">
        <v>3593</v>
      </c>
      <c r="IN87" s="188">
        <v>4384</v>
      </c>
      <c r="IO87" s="188">
        <v>8817</v>
      </c>
      <c r="IP87" s="188">
        <v>4067</v>
      </c>
      <c r="IQ87" s="188">
        <v>365</v>
      </c>
      <c r="IR87" s="188">
        <v>-100</v>
      </c>
      <c r="IS87" s="188">
        <v>2220</v>
      </c>
      <c r="IU87" s="188">
        <v>6078</v>
      </c>
      <c r="IV87" s="188">
        <v>0</v>
      </c>
      <c r="IW87" s="188">
        <v>5074</v>
      </c>
      <c r="IX87" s="188">
        <v>3867</v>
      </c>
      <c r="IY87" s="188">
        <v>7224</v>
      </c>
      <c r="IZ87" s="188">
        <v>7683</v>
      </c>
      <c r="JA87" s="188">
        <v>5939</v>
      </c>
      <c r="JB87" s="188">
        <v>-411</v>
      </c>
      <c r="JC87" s="188">
        <v>-151</v>
      </c>
      <c r="JD87" s="188">
        <v>1484</v>
      </c>
      <c r="JF87" s="188">
        <v>6826</v>
      </c>
      <c r="JG87" s="188">
        <v>0</v>
      </c>
      <c r="JH87" s="188">
        <v>8121</v>
      </c>
      <c r="JI87" s="188">
        <v>9302</v>
      </c>
      <c r="JJ87" s="188">
        <v>5241</v>
      </c>
      <c r="JK87" s="188">
        <v>2021</v>
      </c>
      <c r="JL87" s="188">
        <v>3822</v>
      </c>
      <c r="JM87" s="188">
        <v>-941</v>
      </c>
      <c r="JN87" s="188">
        <v>-283</v>
      </c>
      <c r="JO87" s="188">
        <v>5207</v>
      </c>
      <c r="JQ87" s="188">
        <v>7106</v>
      </c>
      <c r="JR87" s="188">
        <v>0</v>
      </c>
      <c r="JS87" s="188">
        <v>8510</v>
      </c>
      <c r="JT87" s="188">
        <v>2569</v>
      </c>
      <c r="JU87" s="188">
        <v>2912</v>
      </c>
      <c r="JV87" s="188">
        <v>8945</v>
      </c>
      <c r="JW87" s="188">
        <v>4145</v>
      </c>
      <c r="JX87" s="188">
        <v>-1171</v>
      </c>
      <c r="JY87" s="188">
        <v>-150</v>
      </c>
      <c r="JZ87" s="188">
        <v>4017</v>
      </c>
      <c r="KB87" s="188">
        <v>6084</v>
      </c>
      <c r="KC87" s="188">
        <v>0</v>
      </c>
      <c r="KD87" s="188">
        <v>2939</v>
      </c>
      <c r="KE87" s="188">
        <v>1877</v>
      </c>
      <c r="KF87" s="188">
        <v>5067</v>
      </c>
      <c r="KG87" s="188">
        <v>11958</v>
      </c>
      <c r="KH87" s="188">
        <v>6034</v>
      </c>
      <c r="KI87" s="188">
        <v>-1733</v>
      </c>
      <c r="KJ87" s="188">
        <v>-202</v>
      </c>
      <c r="KK87" s="188">
        <v>3475</v>
      </c>
      <c r="KM87" s="188">
        <v>6069</v>
      </c>
      <c r="KN87" s="188">
        <v>0</v>
      </c>
      <c r="KO87" s="188">
        <v>3251</v>
      </c>
      <c r="KP87" s="188">
        <v>6967</v>
      </c>
      <c r="KQ87" s="188">
        <v>5657</v>
      </c>
      <c r="KR87" s="188">
        <v>5351</v>
      </c>
      <c r="KS87" s="188">
        <v>8110</v>
      </c>
      <c r="KT87" s="188">
        <v>1026</v>
      </c>
      <c r="KU87" s="188">
        <v>0</v>
      </c>
      <c r="KV87" s="188">
        <v>0</v>
      </c>
      <c r="KX87" s="188">
        <v>7069</v>
      </c>
      <c r="KY87" s="188">
        <v>0</v>
      </c>
      <c r="KZ87" s="188">
        <v>8276</v>
      </c>
      <c r="LA87" s="188">
        <v>4399</v>
      </c>
      <c r="LB87" s="188">
        <v>5617</v>
      </c>
      <c r="LC87" s="188">
        <v>3180</v>
      </c>
      <c r="LD87" s="188">
        <v>10743</v>
      </c>
      <c r="LE87" s="188">
        <v>-2038</v>
      </c>
      <c r="LF87" s="188">
        <v>0</v>
      </c>
      <c r="LG87" s="188">
        <v>0</v>
      </c>
      <c r="LI87" s="188">
        <v>5050</v>
      </c>
      <c r="LJ87" s="188">
        <v>0</v>
      </c>
      <c r="LK87" s="188">
        <v>5992</v>
      </c>
      <c r="LL87" s="188">
        <v>3962</v>
      </c>
      <c r="LM87" s="188">
        <v>4112</v>
      </c>
      <c r="LN87" s="188">
        <v>9629</v>
      </c>
      <c r="LO87" s="188">
        <v>5685</v>
      </c>
      <c r="LP87" s="188">
        <v>-1239</v>
      </c>
      <c r="LQ87" s="188">
        <v>-201</v>
      </c>
      <c r="LR87" s="188">
        <v>3880</v>
      </c>
      <c r="LT87" s="188">
        <v>6081</v>
      </c>
      <c r="LU87" s="188">
        <v>0</v>
      </c>
      <c r="LV87" s="188">
        <v>2120</v>
      </c>
      <c r="LW87" s="188">
        <v>5847</v>
      </c>
      <c r="LX87" s="188">
        <v>7404</v>
      </c>
      <c r="LY87" s="188">
        <v>6224</v>
      </c>
      <c r="LZ87" s="188">
        <v>5793</v>
      </c>
      <c r="MA87" s="188">
        <v>-92</v>
      </c>
      <c r="MB87" s="188">
        <v>-151</v>
      </c>
      <c r="MC87" s="188">
        <v>2132</v>
      </c>
    </row>
    <row r="88" spans="2:341">
      <c r="B88" s="208">
        <f t="shared" si="20"/>
        <v>6299.3</v>
      </c>
      <c r="C88" s="208">
        <f t="shared" si="21"/>
        <v>0</v>
      </c>
      <c r="D88" s="208">
        <f t="shared" si="22"/>
        <v>6355.5666666666666</v>
      </c>
      <c r="E88" s="208">
        <f t="shared" si="23"/>
        <v>4269.9333333333334</v>
      </c>
      <c r="F88" s="208">
        <f t="shared" si="24"/>
        <v>5010.3</v>
      </c>
      <c r="G88" s="208">
        <f t="shared" si="25"/>
        <v>6858.5666666666666</v>
      </c>
      <c r="H88" s="208">
        <f t="shared" si="26"/>
        <v>5774.5333333333338</v>
      </c>
      <c r="I88" s="208">
        <f t="shared" si="27"/>
        <v>-616.4666666666667</v>
      </c>
      <c r="J88" s="208">
        <f t="shared" si="28"/>
        <v>-135.56666666666666</v>
      </c>
      <c r="K88" s="208">
        <f t="shared" si="29"/>
        <v>2349.1666666666665</v>
      </c>
      <c r="M88" s="188">
        <v>5968</v>
      </c>
      <c r="N88" s="188">
        <v>0</v>
      </c>
      <c r="O88" s="188">
        <v>8880</v>
      </c>
      <c r="P88" s="188">
        <v>3553</v>
      </c>
      <c r="Q88" s="188">
        <v>3539</v>
      </c>
      <c r="R88" s="188">
        <v>7581</v>
      </c>
      <c r="S88" s="188">
        <v>3620</v>
      </c>
      <c r="T88" s="188">
        <v>-781</v>
      </c>
      <c r="U88" s="188">
        <v>-284</v>
      </c>
      <c r="V88" s="188">
        <v>3679</v>
      </c>
      <c r="X88" s="188">
        <v>4061</v>
      </c>
      <c r="Y88" s="188">
        <v>0</v>
      </c>
      <c r="Z88" s="188">
        <v>6694</v>
      </c>
      <c r="AA88" s="188">
        <v>6261</v>
      </c>
      <c r="AB88" s="188">
        <v>4471</v>
      </c>
      <c r="AC88" s="188">
        <v>6548</v>
      </c>
      <c r="AD88" s="188">
        <v>5535</v>
      </c>
      <c r="AE88" s="188">
        <v>-854</v>
      </c>
      <c r="AF88" s="188">
        <v>-100</v>
      </c>
      <c r="AG88" s="188">
        <v>4005</v>
      </c>
      <c r="AI88" s="188">
        <v>6589</v>
      </c>
      <c r="AJ88" s="188">
        <v>0</v>
      </c>
      <c r="AK88" s="188">
        <v>1638</v>
      </c>
      <c r="AL88" s="188">
        <v>2563</v>
      </c>
      <c r="AM88" s="188">
        <v>8269</v>
      </c>
      <c r="AN88" s="188">
        <v>11050</v>
      </c>
      <c r="AO88" s="188">
        <v>5841</v>
      </c>
      <c r="AP88" s="188">
        <v>52</v>
      </c>
      <c r="AQ88" s="188">
        <v>-201</v>
      </c>
      <c r="AR88" s="188">
        <v>1643</v>
      </c>
      <c r="AT88" s="188">
        <v>4065</v>
      </c>
      <c r="AU88" s="188">
        <v>0</v>
      </c>
      <c r="AV88" s="188">
        <v>8583</v>
      </c>
      <c r="AW88" s="188">
        <v>6283</v>
      </c>
      <c r="AX88" s="188">
        <v>2813</v>
      </c>
      <c r="AY88" s="188">
        <v>5382</v>
      </c>
      <c r="AZ88" s="188">
        <v>5641</v>
      </c>
      <c r="BA88" s="188">
        <v>-2037</v>
      </c>
      <c r="BB88" s="188">
        <v>-100</v>
      </c>
      <c r="BC88" s="188">
        <v>3812</v>
      </c>
      <c r="BE88" s="188">
        <v>7098</v>
      </c>
      <c r="BF88" s="188">
        <v>0</v>
      </c>
      <c r="BG88" s="188">
        <v>8974</v>
      </c>
      <c r="BH88" s="188">
        <v>5884</v>
      </c>
      <c r="BI88" s="188">
        <v>5369</v>
      </c>
      <c r="BJ88" s="188">
        <v>2207</v>
      </c>
      <c r="BK88" s="188">
        <v>3931</v>
      </c>
      <c r="BL88" s="188">
        <v>-371</v>
      </c>
      <c r="BM88" s="188">
        <v>-175</v>
      </c>
      <c r="BN88" s="188">
        <v>3068</v>
      </c>
      <c r="BP88" s="188">
        <v>6071</v>
      </c>
      <c r="BQ88" s="188">
        <v>0</v>
      </c>
      <c r="BR88" s="188">
        <v>7461</v>
      </c>
      <c r="BS88" s="188">
        <v>7651</v>
      </c>
      <c r="BT88" s="188">
        <v>4117</v>
      </c>
      <c r="BU88" s="188">
        <v>2080</v>
      </c>
      <c r="BV88" s="188">
        <v>8451</v>
      </c>
      <c r="BW88" s="188">
        <v>416</v>
      </c>
      <c r="BX88" s="188">
        <v>0</v>
      </c>
      <c r="BY88" s="188">
        <v>0</v>
      </c>
      <c r="CA88" s="188">
        <v>7106</v>
      </c>
      <c r="CB88" s="188">
        <v>0</v>
      </c>
      <c r="CC88" s="188">
        <v>9196</v>
      </c>
      <c r="CD88" s="188">
        <v>4025</v>
      </c>
      <c r="CE88" s="188">
        <v>4577</v>
      </c>
      <c r="CF88" s="188">
        <v>3209</v>
      </c>
      <c r="CG88" s="188">
        <v>4004</v>
      </c>
      <c r="CH88" s="188">
        <v>-346</v>
      </c>
      <c r="CI88" s="188">
        <v>-201</v>
      </c>
      <c r="CJ88" s="188">
        <v>3922</v>
      </c>
      <c r="CL88" s="188">
        <v>7106</v>
      </c>
      <c r="CM88" s="188">
        <v>0</v>
      </c>
      <c r="CN88" s="188">
        <v>9196</v>
      </c>
      <c r="CO88" s="188">
        <v>4025</v>
      </c>
      <c r="CP88" s="188">
        <v>4577</v>
      </c>
      <c r="CQ88" s="188">
        <v>3209</v>
      </c>
      <c r="CR88" s="188">
        <v>4004</v>
      </c>
      <c r="CS88" s="188">
        <v>-346</v>
      </c>
      <c r="CT88" s="188">
        <v>-201</v>
      </c>
      <c r="CU88" s="188">
        <v>3922</v>
      </c>
      <c r="CV88" s="190"/>
      <c r="CW88" s="188">
        <v>6045</v>
      </c>
      <c r="CX88" s="188">
        <v>0</v>
      </c>
      <c r="CY88" s="188">
        <v>6635</v>
      </c>
      <c r="CZ88" s="188">
        <v>5934</v>
      </c>
      <c r="DA88" s="188">
        <v>2394</v>
      </c>
      <c r="DB88" s="188">
        <v>6447</v>
      </c>
      <c r="DC88" s="188">
        <v>8224</v>
      </c>
      <c r="DD88" s="188">
        <v>-74</v>
      </c>
      <c r="DE88" s="188">
        <v>0</v>
      </c>
      <c r="DF88" s="188">
        <v>0</v>
      </c>
      <c r="DH88" s="188">
        <v>7064</v>
      </c>
      <c r="DI88" s="188">
        <v>0</v>
      </c>
      <c r="DJ88" s="188">
        <v>9171</v>
      </c>
      <c r="DK88" s="188">
        <v>3971</v>
      </c>
      <c r="DL88" s="188">
        <v>6610</v>
      </c>
      <c r="DM88" s="188">
        <v>3230</v>
      </c>
      <c r="DN88" s="188">
        <v>4049</v>
      </c>
      <c r="DO88" s="188">
        <v>1502</v>
      </c>
      <c r="DP88" s="188">
        <v>-201</v>
      </c>
      <c r="DQ88" s="188">
        <v>2284</v>
      </c>
      <c r="DS88" s="188">
        <v>6991</v>
      </c>
      <c r="DT88" s="188">
        <v>0</v>
      </c>
      <c r="DU88" s="188">
        <v>7453</v>
      </c>
      <c r="DV88" s="188">
        <v>3816</v>
      </c>
      <c r="DW88" s="188">
        <v>7431</v>
      </c>
      <c r="DX88" s="188">
        <v>2367</v>
      </c>
      <c r="DY88" s="188">
        <v>10692</v>
      </c>
      <c r="DZ88" s="188">
        <v>-1178</v>
      </c>
      <c r="EA88" s="188">
        <v>-263</v>
      </c>
      <c r="EB88" s="188">
        <v>0</v>
      </c>
      <c r="ED88" s="188">
        <v>5907</v>
      </c>
      <c r="EE88" s="188">
        <v>0</v>
      </c>
      <c r="EF88" s="188">
        <v>6896</v>
      </c>
      <c r="EG88" s="188">
        <v>4707</v>
      </c>
      <c r="EH88" s="188">
        <v>6302</v>
      </c>
      <c r="EI88" s="188">
        <v>4647</v>
      </c>
      <c r="EJ88" s="188">
        <v>3948</v>
      </c>
      <c r="EK88" s="188">
        <v>-1113</v>
      </c>
      <c r="EL88" s="188">
        <v>-175</v>
      </c>
      <c r="EM88" s="188">
        <v>3676</v>
      </c>
      <c r="EO88" s="188">
        <v>7099</v>
      </c>
      <c r="EP88" s="188">
        <v>0</v>
      </c>
      <c r="EQ88" s="188">
        <v>1501</v>
      </c>
      <c r="ER88" s="188">
        <v>2103</v>
      </c>
      <c r="ES88" s="188">
        <v>9826</v>
      </c>
      <c r="ET88" s="188">
        <v>9729</v>
      </c>
      <c r="EU88" s="188">
        <v>5151</v>
      </c>
      <c r="EV88" s="188">
        <v>-901</v>
      </c>
      <c r="EW88" s="188">
        <v>-151</v>
      </c>
      <c r="EX88" s="188">
        <v>1942</v>
      </c>
      <c r="EZ88" s="188">
        <v>7050</v>
      </c>
      <c r="FA88" s="188">
        <v>0</v>
      </c>
      <c r="FB88" s="188">
        <v>4316</v>
      </c>
      <c r="FC88" s="188">
        <v>3565</v>
      </c>
      <c r="FD88" s="188">
        <v>3836</v>
      </c>
      <c r="FE88" s="188">
        <v>9851</v>
      </c>
      <c r="FF88" s="188">
        <v>9537</v>
      </c>
      <c r="FG88" s="188">
        <v>-2363</v>
      </c>
      <c r="FH88" s="188">
        <v>0</v>
      </c>
      <c r="FI88" s="188">
        <v>0</v>
      </c>
      <c r="FK88" s="188">
        <v>7087</v>
      </c>
      <c r="FL88" s="188">
        <v>0</v>
      </c>
      <c r="FM88" s="188">
        <v>8099</v>
      </c>
      <c r="FN88" s="188">
        <v>2346</v>
      </c>
      <c r="FO88" s="188">
        <v>4291</v>
      </c>
      <c r="FP88" s="188">
        <v>8335</v>
      </c>
      <c r="FQ88" s="188">
        <v>3948</v>
      </c>
      <c r="FR88" s="188">
        <v>-2505</v>
      </c>
      <c r="FS88" s="188">
        <v>-197</v>
      </c>
      <c r="FT88" s="188">
        <v>3769</v>
      </c>
      <c r="FV88" s="188">
        <v>6069</v>
      </c>
      <c r="FW88" s="188">
        <v>0</v>
      </c>
      <c r="FX88" s="188">
        <v>4429</v>
      </c>
      <c r="FY88" s="188">
        <v>6118</v>
      </c>
      <c r="FZ88" s="188">
        <v>1643</v>
      </c>
      <c r="GA88" s="188">
        <v>9781</v>
      </c>
      <c r="GB88" s="188">
        <v>9448</v>
      </c>
      <c r="GC88" s="188">
        <v>-831</v>
      </c>
      <c r="GD88" s="188">
        <v>0</v>
      </c>
      <c r="GE88" s="188">
        <v>0</v>
      </c>
      <c r="GG88" s="188">
        <v>7104</v>
      </c>
      <c r="GH88" s="188">
        <v>0</v>
      </c>
      <c r="GI88" s="188">
        <v>6304</v>
      </c>
      <c r="GJ88" s="188">
        <v>1758</v>
      </c>
      <c r="GK88" s="188">
        <v>2270</v>
      </c>
      <c r="GL88" s="188">
        <v>12675</v>
      </c>
      <c r="GM88" s="188">
        <v>4021</v>
      </c>
      <c r="GN88" s="188">
        <v>-821</v>
      </c>
      <c r="GO88" s="188">
        <v>-201</v>
      </c>
      <c r="GP88" s="188">
        <v>2536</v>
      </c>
      <c r="GR88" s="188">
        <v>5948</v>
      </c>
      <c r="GS88" s="188">
        <v>0</v>
      </c>
      <c r="GT88" s="188">
        <v>7565</v>
      </c>
      <c r="GU88" s="188">
        <v>2373</v>
      </c>
      <c r="GV88" s="188">
        <v>5140</v>
      </c>
      <c r="GW88" s="188">
        <v>9820</v>
      </c>
      <c r="GX88" s="188">
        <v>3832</v>
      </c>
      <c r="GY88" s="188">
        <v>-1359</v>
      </c>
      <c r="GZ88" s="188">
        <v>-80</v>
      </c>
      <c r="HA88" s="188">
        <v>1664</v>
      </c>
      <c r="HC88" s="188">
        <v>6019</v>
      </c>
      <c r="HD88" s="188">
        <v>0</v>
      </c>
      <c r="HE88" s="188">
        <v>4800</v>
      </c>
      <c r="HF88" s="188">
        <v>2822</v>
      </c>
      <c r="HG88" s="188">
        <v>6376</v>
      </c>
      <c r="HH88" s="188">
        <v>7621</v>
      </c>
      <c r="HI88" s="188">
        <v>3862</v>
      </c>
      <c r="HJ88" s="188">
        <v>-322</v>
      </c>
      <c r="HK88" s="188">
        <v>-201</v>
      </c>
      <c r="HL88" s="188">
        <v>4932</v>
      </c>
      <c r="HN88" s="188">
        <v>6060</v>
      </c>
      <c r="HO88" s="188">
        <v>0</v>
      </c>
      <c r="HP88" s="188">
        <v>4315</v>
      </c>
      <c r="HQ88" s="188">
        <v>3167</v>
      </c>
      <c r="HR88" s="188">
        <v>3248</v>
      </c>
      <c r="HS88" s="188">
        <v>13152</v>
      </c>
      <c r="HT88" s="188">
        <v>7122</v>
      </c>
      <c r="HU88" s="188">
        <v>-968</v>
      </c>
      <c r="HV88" s="188">
        <v>0</v>
      </c>
      <c r="HW88" s="188">
        <v>0</v>
      </c>
      <c r="HY88" s="188">
        <v>6028</v>
      </c>
      <c r="HZ88" s="188">
        <v>0</v>
      </c>
      <c r="IA88" s="188">
        <v>5607</v>
      </c>
      <c r="IB88" s="188">
        <v>3290</v>
      </c>
      <c r="IC88" s="188">
        <v>7831</v>
      </c>
      <c r="ID88" s="188">
        <v>2372</v>
      </c>
      <c r="IE88" s="188">
        <v>4066</v>
      </c>
      <c r="IF88" s="188">
        <v>3392</v>
      </c>
      <c r="IG88" s="188">
        <v>-100</v>
      </c>
      <c r="IH88" s="188">
        <v>3167</v>
      </c>
      <c r="IJ88" s="188">
        <v>6093</v>
      </c>
      <c r="IK88" s="188">
        <v>0</v>
      </c>
      <c r="IL88" s="188">
        <v>8843</v>
      </c>
      <c r="IM88" s="188">
        <v>3362</v>
      </c>
      <c r="IN88" s="188">
        <v>4061</v>
      </c>
      <c r="IO88" s="188">
        <v>9081</v>
      </c>
      <c r="IP88" s="188">
        <v>4067</v>
      </c>
      <c r="IQ88" s="188">
        <v>250</v>
      </c>
      <c r="IR88" s="188">
        <v>-100</v>
      </c>
      <c r="IS88" s="188">
        <v>2165</v>
      </c>
      <c r="IU88" s="188">
        <v>6077</v>
      </c>
      <c r="IV88" s="188">
        <v>0</v>
      </c>
      <c r="IW88" s="188">
        <v>5053</v>
      </c>
      <c r="IX88" s="188">
        <v>3770</v>
      </c>
      <c r="IY88" s="188">
        <v>6990</v>
      </c>
      <c r="IZ88" s="188">
        <v>7803</v>
      </c>
      <c r="JA88" s="188">
        <v>5939</v>
      </c>
      <c r="JB88" s="188">
        <v>-566</v>
      </c>
      <c r="JC88" s="188">
        <v>-150</v>
      </c>
      <c r="JD88" s="188">
        <v>1518</v>
      </c>
      <c r="JF88" s="188">
        <v>6823</v>
      </c>
      <c r="JG88" s="188">
        <v>0</v>
      </c>
      <c r="JH88" s="188">
        <v>8089</v>
      </c>
      <c r="JI88" s="188">
        <v>9263</v>
      </c>
      <c r="JJ88" s="188">
        <v>4988</v>
      </c>
      <c r="JK88" s="188">
        <v>2105</v>
      </c>
      <c r="JL88" s="188">
        <v>3822</v>
      </c>
      <c r="JM88" s="188">
        <v>-970</v>
      </c>
      <c r="JN88" s="188">
        <v>-283</v>
      </c>
      <c r="JO88" s="188">
        <v>5229</v>
      </c>
      <c r="JQ88" s="188">
        <v>7103</v>
      </c>
      <c r="JR88" s="188">
        <v>0</v>
      </c>
      <c r="JS88" s="188">
        <v>8467</v>
      </c>
      <c r="JT88" s="188">
        <v>2674</v>
      </c>
      <c r="JU88" s="188">
        <v>2590</v>
      </c>
      <c r="JV88" s="188">
        <v>8959</v>
      </c>
      <c r="JW88" s="188">
        <v>4145</v>
      </c>
      <c r="JX88" s="188">
        <v>-1133</v>
      </c>
      <c r="JY88" s="188">
        <v>-150</v>
      </c>
      <c r="JZ88" s="188">
        <v>4047</v>
      </c>
      <c r="KB88" s="188">
        <v>6085</v>
      </c>
      <c r="KC88" s="188">
        <v>0</v>
      </c>
      <c r="KD88" s="188">
        <v>2898</v>
      </c>
      <c r="KE88" s="188">
        <v>1819</v>
      </c>
      <c r="KF88" s="188">
        <v>4471</v>
      </c>
      <c r="KG88" s="188">
        <v>11924</v>
      </c>
      <c r="KH88" s="188">
        <v>6034</v>
      </c>
      <c r="KI88" s="188">
        <v>-1403</v>
      </c>
      <c r="KJ88" s="188">
        <v>-201</v>
      </c>
      <c r="KK88" s="188">
        <v>3573</v>
      </c>
      <c r="KM88" s="188">
        <v>6063</v>
      </c>
      <c r="KN88" s="188">
        <v>0</v>
      </c>
      <c r="KO88" s="188">
        <v>3243</v>
      </c>
      <c r="KP88" s="188">
        <v>6965</v>
      </c>
      <c r="KQ88" s="188">
        <v>5693</v>
      </c>
      <c r="KR88" s="188">
        <v>5405</v>
      </c>
      <c r="KS88" s="188">
        <v>8047</v>
      </c>
      <c r="KT88" s="188">
        <v>844</v>
      </c>
      <c r="KU88" s="188">
        <v>0</v>
      </c>
      <c r="KV88" s="188">
        <v>0</v>
      </c>
      <c r="KX88" s="188">
        <v>7069</v>
      </c>
      <c r="KY88" s="188">
        <v>0</v>
      </c>
      <c r="KZ88" s="188">
        <v>8325</v>
      </c>
      <c r="LA88" s="188">
        <v>4374</v>
      </c>
      <c r="LB88" s="188">
        <v>5458</v>
      </c>
      <c r="LC88" s="188">
        <v>3120</v>
      </c>
      <c r="LD88" s="188">
        <v>10777</v>
      </c>
      <c r="LE88" s="188">
        <v>-2388</v>
      </c>
      <c r="LF88" s="188">
        <v>0</v>
      </c>
      <c r="LG88" s="188">
        <v>0</v>
      </c>
      <c r="LI88" s="188">
        <v>5051</v>
      </c>
      <c r="LJ88" s="188">
        <v>0</v>
      </c>
      <c r="LK88" s="188">
        <v>6029</v>
      </c>
      <c r="LL88" s="188">
        <v>3905</v>
      </c>
      <c r="LM88" s="188">
        <v>3941</v>
      </c>
      <c r="LN88" s="188">
        <v>9615</v>
      </c>
      <c r="LO88" s="188">
        <v>5685</v>
      </c>
      <c r="LP88" s="188">
        <v>-1324</v>
      </c>
      <c r="LQ88" s="188">
        <v>-201</v>
      </c>
      <c r="LR88" s="188">
        <v>3866</v>
      </c>
      <c r="LT88" s="188">
        <v>6080</v>
      </c>
      <c r="LU88" s="188">
        <v>0</v>
      </c>
      <c r="LV88" s="188">
        <v>2007</v>
      </c>
      <c r="LW88" s="188">
        <v>5751</v>
      </c>
      <c r="LX88" s="188">
        <v>7187</v>
      </c>
      <c r="LY88" s="188">
        <v>6452</v>
      </c>
      <c r="LZ88" s="188">
        <v>5793</v>
      </c>
      <c r="MA88" s="188">
        <v>4</v>
      </c>
      <c r="MB88" s="188">
        <v>-151</v>
      </c>
      <c r="MC88" s="188">
        <v>2056</v>
      </c>
    </row>
    <row r="89" spans="2:341">
      <c r="B89" s="208">
        <f t="shared" si="20"/>
        <v>6300.5333333333338</v>
      </c>
      <c r="C89" s="208">
        <f t="shared" si="21"/>
        <v>0</v>
      </c>
      <c r="D89" s="208">
        <f t="shared" si="22"/>
        <v>6323.2666666666664</v>
      </c>
      <c r="E89" s="208">
        <f t="shared" si="23"/>
        <v>4196.833333333333</v>
      </c>
      <c r="F89" s="208">
        <f t="shared" si="24"/>
        <v>4823.4666666666662</v>
      </c>
      <c r="G89" s="208">
        <f t="shared" si="25"/>
        <v>6907.1</v>
      </c>
      <c r="H89" s="208">
        <f t="shared" si="26"/>
        <v>5774.3</v>
      </c>
      <c r="I89" s="208">
        <f t="shared" si="27"/>
        <v>-603.4</v>
      </c>
      <c r="J89" s="208">
        <f t="shared" si="28"/>
        <v>-135.63333333333333</v>
      </c>
      <c r="K89" s="208">
        <f t="shared" si="29"/>
        <v>2338.6999999999998</v>
      </c>
      <c r="M89" s="188">
        <v>5969</v>
      </c>
      <c r="N89" s="188">
        <v>0</v>
      </c>
      <c r="O89" s="188">
        <v>8896</v>
      </c>
      <c r="P89" s="188">
        <v>3740</v>
      </c>
      <c r="Q89" s="188">
        <v>3454</v>
      </c>
      <c r="R89" s="188">
        <v>7678</v>
      </c>
      <c r="S89" s="188">
        <v>3620</v>
      </c>
      <c r="T89" s="188">
        <v>-993</v>
      </c>
      <c r="U89" s="188">
        <v>-284</v>
      </c>
      <c r="V89" s="188">
        <v>3690</v>
      </c>
      <c r="X89" s="188">
        <v>4063</v>
      </c>
      <c r="Y89" s="188">
        <v>0</v>
      </c>
      <c r="Z89" s="188">
        <v>6749</v>
      </c>
      <c r="AA89" s="188">
        <v>6062</v>
      </c>
      <c r="AB89" s="188">
        <v>4499</v>
      </c>
      <c r="AC89" s="188">
        <v>6330</v>
      </c>
      <c r="AD89" s="188">
        <v>5535</v>
      </c>
      <c r="AE89" s="188">
        <v>-880</v>
      </c>
      <c r="AF89" s="188">
        <v>-100</v>
      </c>
      <c r="AG89" s="188">
        <v>3993</v>
      </c>
      <c r="AI89" s="188">
        <v>6589</v>
      </c>
      <c r="AJ89" s="188">
        <v>0</v>
      </c>
      <c r="AK89" s="188">
        <v>1601</v>
      </c>
      <c r="AL89" s="188">
        <v>2466</v>
      </c>
      <c r="AM89" s="188">
        <v>7825</v>
      </c>
      <c r="AN89" s="188">
        <v>11135</v>
      </c>
      <c r="AO89" s="188">
        <v>5841</v>
      </c>
      <c r="AP89" s="188">
        <v>133</v>
      </c>
      <c r="AQ89" s="188">
        <v>-201</v>
      </c>
      <c r="AR89" s="188">
        <v>1622</v>
      </c>
      <c r="AT89" s="188">
        <v>4063</v>
      </c>
      <c r="AU89" s="188">
        <v>0</v>
      </c>
      <c r="AV89" s="188">
        <v>8544</v>
      </c>
      <c r="AW89" s="188">
        <v>6105</v>
      </c>
      <c r="AX89" s="188">
        <v>2567</v>
      </c>
      <c r="AY89" s="188">
        <v>5532</v>
      </c>
      <c r="AZ89" s="188">
        <v>5641</v>
      </c>
      <c r="BA89" s="188">
        <v>-1921</v>
      </c>
      <c r="BB89" s="188">
        <v>-100</v>
      </c>
      <c r="BC89" s="188">
        <v>3794</v>
      </c>
      <c r="BE89" s="188">
        <v>7100</v>
      </c>
      <c r="BF89" s="188">
        <v>0</v>
      </c>
      <c r="BG89" s="188">
        <v>8951</v>
      </c>
      <c r="BH89" s="188">
        <v>5797</v>
      </c>
      <c r="BI89" s="188">
        <v>5180</v>
      </c>
      <c r="BJ89" s="188">
        <v>2250</v>
      </c>
      <c r="BK89" s="188">
        <v>3931</v>
      </c>
      <c r="BL89" s="188">
        <v>-554</v>
      </c>
      <c r="BM89" s="188">
        <v>-175</v>
      </c>
      <c r="BN89" s="188">
        <v>3133</v>
      </c>
      <c r="BP89" s="188">
        <v>6071</v>
      </c>
      <c r="BQ89" s="188">
        <v>0</v>
      </c>
      <c r="BR89" s="188">
        <v>7446</v>
      </c>
      <c r="BS89" s="188">
        <v>7626</v>
      </c>
      <c r="BT89" s="188">
        <v>3886</v>
      </c>
      <c r="BU89" s="188">
        <v>2071</v>
      </c>
      <c r="BV89" s="188">
        <v>8488</v>
      </c>
      <c r="BW89" s="188">
        <v>375</v>
      </c>
      <c r="BX89" s="188">
        <v>0</v>
      </c>
      <c r="BY89" s="188">
        <v>0</v>
      </c>
      <c r="CA89" s="188">
        <v>7106</v>
      </c>
      <c r="CB89" s="188">
        <v>0</v>
      </c>
      <c r="CC89" s="188">
        <v>9218</v>
      </c>
      <c r="CD89" s="188">
        <v>3987</v>
      </c>
      <c r="CE89" s="188">
        <v>4410</v>
      </c>
      <c r="CF89" s="188">
        <v>3180</v>
      </c>
      <c r="CG89" s="188">
        <v>4004</v>
      </c>
      <c r="CH89" s="188">
        <v>-279</v>
      </c>
      <c r="CI89" s="188">
        <v>-201</v>
      </c>
      <c r="CJ89" s="188">
        <v>3920</v>
      </c>
      <c r="CL89" s="188">
        <v>7106</v>
      </c>
      <c r="CM89" s="188">
        <v>0</v>
      </c>
      <c r="CN89" s="188">
        <v>9218</v>
      </c>
      <c r="CO89" s="188">
        <v>3987</v>
      </c>
      <c r="CP89" s="188">
        <v>4410</v>
      </c>
      <c r="CQ89" s="188">
        <v>3180</v>
      </c>
      <c r="CR89" s="188">
        <v>4004</v>
      </c>
      <c r="CS89" s="188">
        <v>-279</v>
      </c>
      <c r="CT89" s="188">
        <v>-201</v>
      </c>
      <c r="CU89" s="188">
        <v>3920</v>
      </c>
      <c r="CV89" s="190"/>
      <c r="CW89" s="188">
        <v>6050</v>
      </c>
      <c r="CX89" s="188">
        <v>0</v>
      </c>
      <c r="CY89" s="188">
        <v>6639</v>
      </c>
      <c r="CZ89" s="188">
        <v>5906</v>
      </c>
      <c r="DA89" s="188">
        <v>2075</v>
      </c>
      <c r="DB89" s="188">
        <v>6394</v>
      </c>
      <c r="DC89" s="188">
        <v>8307</v>
      </c>
      <c r="DD89" s="188">
        <v>101</v>
      </c>
      <c r="DE89" s="188">
        <v>0</v>
      </c>
      <c r="DF89" s="188">
        <v>0</v>
      </c>
      <c r="DH89" s="188">
        <v>7064</v>
      </c>
      <c r="DI89" s="188">
        <v>0</v>
      </c>
      <c r="DJ89" s="188">
        <v>9188</v>
      </c>
      <c r="DK89" s="188">
        <v>3878</v>
      </c>
      <c r="DL89" s="188">
        <v>6399</v>
      </c>
      <c r="DM89" s="188">
        <v>3198</v>
      </c>
      <c r="DN89" s="188">
        <v>4049</v>
      </c>
      <c r="DO89" s="188">
        <v>1494</v>
      </c>
      <c r="DP89" s="188">
        <v>-201</v>
      </c>
      <c r="DQ89" s="188">
        <v>2250</v>
      </c>
      <c r="DS89" s="188">
        <v>6988</v>
      </c>
      <c r="DT89" s="188">
        <v>0</v>
      </c>
      <c r="DU89" s="188">
        <v>7510</v>
      </c>
      <c r="DV89" s="188">
        <v>3801</v>
      </c>
      <c r="DW89" s="188">
        <v>7280</v>
      </c>
      <c r="DX89" s="188">
        <v>2401</v>
      </c>
      <c r="DY89" s="188">
        <v>10701</v>
      </c>
      <c r="DZ89" s="188">
        <v>-1277</v>
      </c>
      <c r="EA89" s="188">
        <v>-263</v>
      </c>
      <c r="EB89" s="188">
        <v>0</v>
      </c>
      <c r="ED89" s="188">
        <v>5906</v>
      </c>
      <c r="EE89" s="188">
        <v>0</v>
      </c>
      <c r="EF89" s="188">
        <v>6561</v>
      </c>
      <c r="EG89" s="188">
        <v>4640</v>
      </c>
      <c r="EH89" s="188">
        <v>6175</v>
      </c>
      <c r="EI89" s="188">
        <v>4716</v>
      </c>
      <c r="EJ89" s="188">
        <v>3948</v>
      </c>
      <c r="EK89" s="188">
        <v>-953</v>
      </c>
      <c r="EL89" s="188">
        <v>-175</v>
      </c>
      <c r="EM89" s="188">
        <v>3704</v>
      </c>
      <c r="EO89" s="188">
        <v>7106</v>
      </c>
      <c r="EP89" s="188">
        <v>0</v>
      </c>
      <c r="EQ89" s="188">
        <v>1484</v>
      </c>
      <c r="ER89" s="188">
        <v>2015</v>
      </c>
      <c r="ES89" s="188">
        <v>9605</v>
      </c>
      <c r="ET89" s="188">
        <v>9628</v>
      </c>
      <c r="EU89" s="188">
        <v>5151</v>
      </c>
      <c r="EV89" s="188">
        <v>-735</v>
      </c>
      <c r="EW89" s="188">
        <v>-151</v>
      </c>
      <c r="EX89" s="188">
        <v>1919</v>
      </c>
      <c r="EZ89" s="188">
        <v>7056</v>
      </c>
      <c r="FA89" s="188">
        <v>0</v>
      </c>
      <c r="FB89" s="188">
        <v>4258</v>
      </c>
      <c r="FC89" s="188">
        <v>3384</v>
      </c>
      <c r="FD89" s="188">
        <v>3573</v>
      </c>
      <c r="FE89" s="188">
        <v>9865</v>
      </c>
      <c r="FF89" s="188">
        <v>9601</v>
      </c>
      <c r="FG89" s="188">
        <v>-2374</v>
      </c>
      <c r="FH89" s="188">
        <v>0</v>
      </c>
      <c r="FI89" s="188">
        <v>0</v>
      </c>
      <c r="FK89" s="188">
        <v>7090</v>
      </c>
      <c r="FL89" s="188">
        <v>0</v>
      </c>
      <c r="FM89" s="188">
        <v>8085</v>
      </c>
      <c r="FN89" s="188">
        <v>2470</v>
      </c>
      <c r="FO89" s="188">
        <v>4224</v>
      </c>
      <c r="FP89" s="188">
        <v>8249</v>
      </c>
      <c r="FQ89" s="188">
        <v>3948</v>
      </c>
      <c r="FR89" s="188">
        <v>-2427</v>
      </c>
      <c r="FS89" s="188">
        <v>-197</v>
      </c>
      <c r="FT89" s="188">
        <v>3684</v>
      </c>
      <c r="FV89" s="188">
        <v>6072</v>
      </c>
      <c r="FW89" s="188">
        <v>0</v>
      </c>
      <c r="FX89" s="188">
        <v>4321</v>
      </c>
      <c r="FY89" s="188">
        <v>5974</v>
      </c>
      <c r="FZ89" s="188">
        <v>1402</v>
      </c>
      <c r="GA89" s="188">
        <v>10020</v>
      </c>
      <c r="GB89" s="188">
        <v>9416</v>
      </c>
      <c r="GC89" s="188">
        <v>-772</v>
      </c>
      <c r="GD89" s="188">
        <v>0</v>
      </c>
      <c r="GE89" s="188">
        <v>0</v>
      </c>
      <c r="GG89" s="188">
        <v>7096</v>
      </c>
      <c r="GH89" s="188">
        <v>0</v>
      </c>
      <c r="GI89" s="188">
        <v>6083</v>
      </c>
      <c r="GJ89" s="188">
        <v>1674</v>
      </c>
      <c r="GK89" s="188">
        <v>2070</v>
      </c>
      <c r="GL89" s="188">
        <v>12918</v>
      </c>
      <c r="GM89" s="188">
        <v>4021</v>
      </c>
      <c r="GN89" s="188">
        <v>-889</v>
      </c>
      <c r="GO89" s="188">
        <v>-201</v>
      </c>
      <c r="GP89" s="188">
        <v>2499</v>
      </c>
      <c r="GR89" s="188">
        <v>5952</v>
      </c>
      <c r="GS89" s="188">
        <v>0</v>
      </c>
      <c r="GT89" s="188">
        <v>7534</v>
      </c>
      <c r="GU89" s="188">
        <v>2277</v>
      </c>
      <c r="GV89" s="188">
        <v>4998</v>
      </c>
      <c r="GW89" s="188">
        <v>9865</v>
      </c>
      <c r="GX89" s="188">
        <v>3832</v>
      </c>
      <c r="GY89" s="188">
        <v>-1313</v>
      </c>
      <c r="GZ89" s="188">
        <v>-80</v>
      </c>
      <c r="HA89" s="188">
        <v>1601</v>
      </c>
      <c r="HC89" s="188">
        <v>6017</v>
      </c>
      <c r="HD89" s="188">
        <v>0</v>
      </c>
      <c r="HE89" s="188">
        <v>4712</v>
      </c>
      <c r="HF89" s="188">
        <v>2729</v>
      </c>
      <c r="HG89" s="188">
        <v>6287</v>
      </c>
      <c r="HH89" s="188">
        <v>7627</v>
      </c>
      <c r="HI89" s="188">
        <v>3862</v>
      </c>
      <c r="HJ89" s="188">
        <v>-263</v>
      </c>
      <c r="HK89" s="188">
        <v>-201</v>
      </c>
      <c r="HL89" s="188">
        <v>4911</v>
      </c>
      <c r="HN89" s="188">
        <v>6062</v>
      </c>
      <c r="HO89" s="188">
        <v>0</v>
      </c>
      <c r="HP89" s="188">
        <v>4297</v>
      </c>
      <c r="HQ89" s="188">
        <v>2855</v>
      </c>
      <c r="HR89" s="188">
        <v>3149</v>
      </c>
      <c r="HS89" s="188">
        <v>13109</v>
      </c>
      <c r="HT89" s="188">
        <v>7086</v>
      </c>
      <c r="HU89" s="188">
        <v>-981</v>
      </c>
      <c r="HV89" s="188">
        <v>0</v>
      </c>
      <c r="HW89" s="188">
        <v>0</v>
      </c>
      <c r="HY89" s="188">
        <v>6030</v>
      </c>
      <c r="HZ89" s="188">
        <v>0</v>
      </c>
      <c r="IA89" s="188">
        <v>5619</v>
      </c>
      <c r="IB89" s="188">
        <v>3205</v>
      </c>
      <c r="IC89" s="188">
        <v>7673</v>
      </c>
      <c r="ID89" s="188">
        <v>2318</v>
      </c>
      <c r="IE89" s="188">
        <v>4066</v>
      </c>
      <c r="IF89" s="188">
        <v>3429</v>
      </c>
      <c r="IG89" s="188">
        <v>-100</v>
      </c>
      <c r="IH89" s="188">
        <v>3185</v>
      </c>
      <c r="IJ89" s="188">
        <v>6093</v>
      </c>
      <c r="IK89" s="188">
        <v>0</v>
      </c>
      <c r="IL89" s="188">
        <v>8849</v>
      </c>
      <c r="IM89" s="188">
        <v>3284</v>
      </c>
      <c r="IN89" s="188">
        <v>4021</v>
      </c>
      <c r="IO89" s="188">
        <v>9178</v>
      </c>
      <c r="IP89" s="188">
        <v>4067</v>
      </c>
      <c r="IQ89" s="188">
        <v>279</v>
      </c>
      <c r="IR89" s="188">
        <v>-100</v>
      </c>
      <c r="IS89" s="188">
        <v>2060</v>
      </c>
      <c r="IU89" s="188">
        <v>6086</v>
      </c>
      <c r="IV89" s="188">
        <v>0</v>
      </c>
      <c r="IW89" s="188">
        <v>5020</v>
      </c>
      <c r="IX89" s="188">
        <v>3718</v>
      </c>
      <c r="IY89" s="188">
        <v>6463</v>
      </c>
      <c r="IZ89" s="188">
        <v>8117</v>
      </c>
      <c r="JA89" s="188">
        <v>5939</v>
      </c>
      <c r="JB89" s="188">
        <v>-631</v>
      </c>
      <c r="JC89" s="188">
        <v>-151</v>
      </c>
      <c r="JD89" s="188">
        <v>1583</v>
      </c>
      <c r="JF89" s="188">
        <v>6829</v>
      </c>
      <c r="JG89" s="188">
        <v>0</v>
      </c>
      <c r="JH89" s="188">
        <v>8115</v>
      </c>
      <c r="JI89" s="188">
        <v>9284</v>
      </c>
      <c r="JJ89" s="188">
        <v>5125</v>
      </c>
      <c r="JK89" s="188">
        <v>2161</v>
      </c>
      <c r="JL89" s="188">
        <v>3822</v>
      </c>
      <c r="JM89" s="188">
        <v>-1011</v>
      </c>
      <c r="JN89" s="188">
        <v>-283</v>
      </c>
      <c r="JO89" s="188">
        <v>5248</v>
      </c>
      <c r="JQ89" s="188">
        <v>7101</v>
      </c>
      <c r="JR89" s="188">
        <v>0</v>
      </c>
      <c r="JS89" s="188">
        <v>8401</v>
      </c>
      <c r="JT89" s="188">
        <v>2654</v>
      </c>
      <c r="JU89" s="188">
        <v>2549</v>
      </c>
      <c r="JV89" s="188">
        <v>9059</v>
      </c>
      <c r="JW89" s="188">
        <v>4145</v>
      </c>
      <c r="JX89" s="188">
        <v>-1410</v>
      </c>
      <c r="JY89" s="188">
        <v>-151</v>
      </c>
      <c r="JZ89" s="188">
        <v>4019</v>
      </c>
      <c r="KB89" s="188">
        <v>6080</v>
      </c>
      <c r="KC89" s="188">
        <v>0</v>
      </c>
      <c r="KD89" s="188">
        <v>2854</v>
      </c>
      <c r="KE89" s="188">
        <v>1705</v>
      </c>
      <c r="KF89" s="188">
        <v>4185</v>
      </c>
      <c r="KG89" s="188">
        <v>12129</v>
      </c>
      <c r="KH89" s="188">
        <v>6034</v>
      </c>
      <c r="KI89" s="188">
        <v>-1583</v>
      </c>
      <c r="KJ89" s="188">
        <v>-201</v>
      </c>
      <c r="KK89" s="188">
        <v>3633</v>
      </c>
      <c r="KM89" s="188">
        <v>6064</v>
      </c>
      <c r="KN89" s="188">
        <v>0</v>
      </c>
      <c r="KO89" s="188">
        <v>3163</v>
      </c>
      <c r="KP89" s="188">
        <v>6836</v>
      </c>
      <c r="KQ89" s="188">
        <v>5407</v>
      </c>
      <c r="KR89" s="188">
        <v>5572</v>
      </c>
      <c r="KS89" s="188">
        <v>8015</v>
      </c>
      <c r="KT89" s="188">
        <v>1011</v>
      </c>
      <c r="KU89" s="188">
        <v>0</v>
      </c>
      <c r="KV89" s="188">
        <v>0</v>
      </c>
      <c r="KX89" s="188">
        <v>7071</v>
      </c>
      <c r="KY89" s="188">
        <v>0</v>
      </c>
      <c r="KZ89" s="188">
        <v>8330</v>
      </c>
      <c r="LA89" s="188">
        <v>4345</v>
      </c>
      <c r="LB89" s="188">
        <v>5142</v>
      </c>
      <c r="LC89" s="188">
        <v>3060</v>
      </c>
      <c r="LD89" s="188">
        <v>10677</v>
      </c>
      <c r="LE89" s="188">
        <v>-2192</v>
      </c>
      <c r="LF89" s="188">
        <v>0</v>
      </c>
      <c r="LG89" s="188">
        <v>0</v>
      </c>
      <c r="LI89" s="188">
        <v>5053</v>
      </c>
      <c r="LJ89" s="188">
        <v>0</v>
      </c>
      <c r="LK89" s="188">
        <v>6033</v>
      </c>
      <c r="LL89" s="188">
        <v>3909</v>
      </c>
      <c r="LM89" s="188">
        <v>3749</v>
      </c>
      <c r="LN89" s="188">
        <v>9613</v>
      </c>
      <c r="LO89" s="188">
        <v>5685</v>
      </c>
      <c r="LP89" s="188">
        <v>-1255</v>
      </c>
      <c r="LQ89" s="188">
        <v>-201</v>
      </c>
      <c r="LR89" s="188">
        <v>3820</v>
      </c>
      <c r="LT89" s="188">
        <v>6083</v>
      </c>
      <c r="LU89" s="188">
        <v>0</v>
      </c>
      <c r="LV89" s="188">
        <v>2019</v>
      </c>
      <c r="LW89" s="188">
        <v>5592</v>
      </c>
      <c r="LX89" s="188">
        <v>6922</v>
      </c>
      <c r="LY89" s="188">
        <v>6660</v>
      </c>
      <c r="LZ89" s="188">
        <v>5793</v>
      </c>
      <c r="MA89" s="188">
        <v>48</v>
      </c>
      <c r="MB89" s="188">
        <v>-151</v>
      </c>
      <c r="MC89" s="188">
        <v>1973</v>
      </c>
    </row>
    <row r="90" spans="2:341">
      <c r="B90" s="208">
        <f t="shared" si="20"/>
        <v>6300.7</v>
      </c>
      <c r="C90" s="208">
        <f t="shared" si="21"/>
        <v>0</v>
      </c>
      <c r="D90" s="208">
        <f t="shared" si="22"/>
        <v>6288.9333333333334</v>
      </c>
      <c r="E90" s="208">
        <f t="shared" si="23"/>
        <v>4102.2333333333336</v>
      </c>
      <c r="F90" s="208">
        <f t="shared" si="24"/>
        <v>4547.2333333333336</v>
      </c>
      <c r="G90" s="208">
        <f t="shared" si="25"/>
        <v>6945.7666666666664</v>
      </c>
      <c r="H90" s="208">
        <f t="shared" si="26"/>
        <v>5768.333333333333</v>
      </c>
      <c r="I90" s="208">
        <f t="shared" si="27"/>
        <v>-691.26666666666665</v>
      </c>
      <c r="J90" s="208">
        <f t="shared" si="28"/>
        <v>-133.86666666666667</v>
      </c>
      <c r="K90" s="208">
        <f t="shared" si="29"/>
        <v>2330.9666666666667</v>
      </c>
      <c r="M90" s="188">
        <v>5969</v>
      </c>
      <c r="N90" s="188">
        <v>0</v>
      </c>
      <c r="O90" s="188">
        <v>8881</v>
      </c>
      <c r="P90" s="188">
        <v>3654</v>
      </c>
      <c r="Q90" s="188">
        <v>3024</v>
      </c>
      <c r="R90" s="188">
        <v>7837</v>
      </c>
      <c r="S90" s="188">
        <v>3620</v>
      </c>
      <c r="T90" s="188">
        <v>-951</v>
      </c>
      <c r="U90" s="188">
        <v>-284</v>
      </c>
      <c r="V90" s="188">
        <v>3636</v>
      </c>
      <c r="X90" s="188">
        <v>4064</v>
      </c>
      <c r="Y90" s="188">
        <v>0</v>
      </c>
      <c r="Z90" s="188">
        <v>6756</v>
      </c>
      <c r="AA90" s="188">
        <v>6189</v>
      </c>
      <c r="AB90" s="188">
        <v>3941</v>
      </c>
      <c r="AC90" s="188">
        <v>6183</v>
      </c>
      <c r="AD90" s="188">
        <v>5535</v>
      </c>
      <c r="AE90" s="188">
        <v>-782</v>
      </c>
      <c r="AF90" s="188">
        <v>-100</v>
      </c>
      <c r="AG90" s="188">
        <v>3927</v>
      </c>
      <c r="AI90" s="188">
        <v>6596</v>
      </c>
      <c r="AJ90" s="188">
        <v>0</v>
      </c>
      <c r="AK90" s="188">
        <v>1544</v>
      </c>
      <c r="AL90" s="188">
        <v>2317</v>
      </c>
      <c r="AM90" s="188">
        <v>7495</v>
      </c>
      <c r="AN90" s="188">
        <v>11336</v>
      </c>
      <c r="AO90" s="188">
        <v>5841</v>
      </c>
      <c r="AP90" s="188">
        <v>10</v>
      </c>
      <c r="AQ90" s="188">
        <v>-202</v>
      </c>
      <c r="AR90" s="188">
        <v>1673</v>
      </c>
      <c r="AT90" s="188">
        <v>4061</v>
      </c>
      <c r="AU90" s="188">
        <v>0</v>
      </c>
      <c r="AV90" s="188">
        <v>8489</v>
      </c>
      <c r="AW90" s="188">
        <v>5999</v>
      </c>
      <c r="AX90" s="188">
        <v>2242</v>
      </c>
      <c r="AY90" s="188">
        <v>5604</v>
      </c>
      <c r="AZ90" s="188">
        <v>5641</v>
      </c>
      <c r="BA90" s="188">
        <v>-1715</v>
      </c>
      <c r="BB90" s="188">
        <v>-100</v>
      </c>
      <c r="BC90" s="188">
        <v>3772</v>
      </c>
      <c r="BE90" s="188">
        <v>7097</v>
      </c>
      <c r="BF90" s="188">
        <v>0</v>
      </c>
      <c r="BG90" s="188">
        <v>8877</v>
      </c>
      <c r="BH90" s="188">
        <v>5616</v>
      </c>
      <c r="BI90" s="188">
        <v>4838</v>
      </c>
      <c r="BJ90" s="188">
        <v>2280</v>
      </c>
      <c r="BK90" s="188">
        <v>3931</v>
      </c>
      <c r="BL90" s="188">
        <v>-582</v>
      </c>
      <c r="BM90" s="188">
        <v>-175</v>
      </c>
      <c r="BN90" s="188">
        <v>3170</v>
      </c>
      <c r="BP90" s="188">
        <v>6071</v>
      </c>
      <c r="BQ90" s="188">
        <v>0</v>
      </c>
      <c r="BR90" s="188">
        <v>7408</v>
      </c>
      <c r="BS90" s="188">
        <v>7586</v>
      </c>
      <c r="BT90" s="188">
        <v>3532</v>
      </c>
      <c r="BU90" s="188">
        <v>2055</v>
      </c>
      <c r="BV90" s="188">
        <v>8508</v>
      </c>
      <c r="BW90" s="188">
        <v>410</v>
      </c>
      <c r="BX90" s="188">
        <v>0</v>
      </c>
      <c r="BY90" s="188">
        <v>0</v>
      </c>
      <c r="CA90" s="188">
        <v>7104</v>
      </c>
      <c r="CB90" s="188">
        <v>0</v>
      </c>
      <c r="CC90" s="188">
        <v>9224</v>
      </c>
      <c r="CD90" s="188">
        <v>3766</v>
      </c>
      <c r="CE90" s="188">
        <v>3962</v>
      </c>
      <c r="CF90" s="188">
        <v>3215</v>
      </c>
      <c r="CG90" s="188">
        <v>4004</v>
      </c>
      <c r="CH90" s="188">
        <v>-273</v>
      </c>
      <c r="CI90" s="188">
        <v>-187</v>
      </c>
      <c r="CJ90" s="188">
        <v>3917</v>
      </c>
      <c r="CL90" s="188">
        <v>7104</v>
      </c>
      <c r="CM90" s="188">
        <v>0</v>
      </c>
      <c r="CN90" s="188">
        <v>9224</v>
      </c>
      <c r="CO90" s="188">
        <v>3766</v>
      </c>
      <c r="CP90" s="188">
        <v>3962</v>
      </c>
      <c r="CQ90" s="188">
        <v>3215</v>
      </c>
      <c r="CR90" s="188">
        <v>4004</v>
      </c>
      <c r="CS90" s="188">
        <v>-273</v>
      </c>
      <c r="CT90" s="188">
        <v>-187</v>
      </c>
      <c r="CU90" s="188">
        <v>3917</v>
      </c>
      <c r="CV90" s="190"/>
      <c r="CW90" s="188">
        <v>6053</v>
      </c>
      <c r="CX90" s="188">
        <v>0</v>
      </c>
      <c r="CY90" s="188">
        <v>6588</v>
      </c>
      <c r="CZ90" s="188">
        <v>5663</v>
      </c>
      <c r="DA90" s="188">
        <v>1833</v>
      </c>
      <c r="DB90" s="188">
        <v>6499</v>
      </c>
      <c r="DC90" s="188">
        <v>8248</v>
      </c>
      <c r="DD90" s="188">
        <v>-100</v>
      </c>
      <c r="DE90" s="188">
        <v>0</v>
      </c>
      <c r="DF90" s="188">
        <v>0</v>
      </c>
      <c r="DH90" s="188">
        <v>7067</v>
      </c>
      <c r="DI90" s="188">
        <v>0</v>
      </c>
      <c r="DJ90" s="188">
        <v>9243</v>
      </c>
      <c r="DK90" s="188">
        <v>3897</v>
      </c>
      <c r="DL90" s="188">
        <v>6311</v>
      </c>
      <c r="DM90" s="188">
        <v>3215</v>
      </c>
      <c r="DN90" s="188">
        <v>4049</v>
      </c>
      <c r="DO90" s="188">
        <v>1024</v>
      </c>
      <c r="DP90" s="188">
        <v>-201</v>
      </c>
      <c r="DQ90" s="188">
        <v>2269</v>
      </c>
      <c r="DS90" s="188">
        <v>6996</v>
      </c>
      <c r="DT90" s="188">
        <v>0</v>
      </c>
      <c r="DU90" s="188">
        <v>7489</v>
      </c>
      <c r="DV90" s="188">
        <v>3803</v>
      </c>
      <c r="DW90" s="188">
        <v>6889</v>
      </c>
      <c r="DX90" s="188">
        <v>2445</v>
      </c>
      <c r="DY90" s="188">
        <v>10676</v>
      </c>
      <c r="DZ90" s="188">
        <v>-1245</v>
      </c>
      <c r="EA90" s="188">
        <v>-249</v>
      </c>
      <c r="EB90" s="188">
        <v>0</v>
      </c>
      <c r="ED90" s="188">
        <v>5916</v>
      </c>
      <c r="EE90" s="188">
        <v>0</v>
      </c>
      <c r="EF90" s="188">
        <v>6574</v>
      </c>
      <c r="EG90" s="188">
        <v>4658</v>
      </c>
      <c r="EH90" s="188">
        <v>6295</v>
      </c>
      <c r="EI90" s="188">
        <v>4678</v>
      </c>
      <c r="EJ90" s="188">
        <v>3948</v>
      </c>
      <c r="EK90" s="188">
        <v>-1373</v>
      </c>
      <c r="EL90" s="188">
        <v>-161</v>
      </c>
      <c r="EM90" s="188">
        <v>3724</v>
      </c>
      <c r="EO90" s="188">
        <v>7106</v>
      </c>
      <c r="EP90" s="188">
        <v>0</v>
      </c>
      <c r="EQ90" s="188">
        <v>1491</v>
      </c>
      <c r="ER90" s="188">
        <v>1947</v>
      </c>
      <c r="ES90" s="188">
        <v>9364</v>
      </c>
      <c r="ET90" s="188">
        <v>9408</v>
      </c>
      <c r="EU90" s="188">
        <v>5164</v>
      </c>
      <c r="EV90" s="188">
        <v>-664</v>
      </c>
      <c r="EW90" s="188">
        <v>-151</v>
      </c>
      <c r="EX90" s="188">
        <v>1895</v>
      </c>
      <c r="EZ90" s="188">
        <v>7056</v>
      </c>
      <c r="FA90" s="188">
        <v>0</v>
      </c>
      <c r="FB90" s="188">
        <v>4252</v>
      </c>
      <c r="FC90" s="188">
        <v>3209</v>
      </c>
      <c r="FD90" s="188">
        <v>3370</v>
      </c>
      <c r="FE90" s="188">
        <v>9909</v>
      </c>
      <c r="FF90" s="188">
        <v>9593</v>
      </c>
      <c r="FG90" s="188">
        <v>-2312</v>
      </c>
      <c r="FH90" s="188">
        <v>0</v>
      </c>
      <c r="FI90" s="188">
        <v>0</v>
      </c>
      <c r="FK90" s="188">
        <v>7093</v>
      </c>
      <c r="FL90" s="188">
        <v>0</v>
      </c>
      <c r="FM90" s="188">
        <v>7997</v>
      </c>
      <c r="FN90" s="188">
        <v>2539</v>
      </c>
      <c r="FO90" s="188">
        <v>3976</v>
      </c>
      <c r="FP90" s="188">
        <v>8279</v>
      </c>
      <c r="FQ90" s="188">
        <v>3948</v>
      </c>
      <c r="FR90" s="188">
        <v>-2582</v>
      </c>
      <c r="FS90" s="188">
        <v>-183</v>
      </c>
      <c r="FT90" s="188">
        <v>3636</v>
      </c>
      <c r="FV90" s="188">
        <v>6072</v>
      </c>
      <c r="FW90" s="188">
        <v>0</v>
      </c>
      <c r="FX90" s="188">
        <v>4250</v>
      </c>
      <c r="FY90" s="188">
        <v>5874</v>
      </c>
      <c r="FZ90" s="188">
        <v>1222</v>
      </c>
      <c r="GA90" s="188">
        <v>9959</v>
      </c>
      <c r="GB90" s="188">
        <v>9312</v>
      </c>
      <c r="GC90" s="188">
        <v>-976</v>
      </c>
      <c r="GD90" s="188">
        <v>0</v>
      </c>
      <c r="GE90" s="188">
        <v>0</v>
      </c>
      <c r="GG90" s="188">
        <v>7103</v>
      </c>
      <c r="GH90" s="188">
        <v>0</v>
      </c>
      <c r="GI90" s="188">
        <v>6056</v>
      </c>
      <c r="GJ90" s="188">
        <v>1738</v>
      </c>
      <c r="GK90" s="188">
        <v>1885</v>
      </c>
      <c r="GL90" s="188">
        <v>12956</v>
      </c>
      <c r="GM90" s="188">
        <v>4021</v>
      </c>
      <c r="GN90" s="188">
        <v>-1029</v>
      </c>
      <c r="GO90" s="188">
        <v>-187</v>
      </c>
      <c r="GP90" s="188">
        <v>2451</v>
      </c>
      <c r="GR90" s="188">
        <v>5921</v>
      </c>
      <c r="GS90" s="188">
        <v>0</v>
      </c>
      <c r="GT90" s="188">
        <v>7538</v>
      </c>
      <c r="GU90" s="188">
        <v>2235</v>
      </c>
      <c r="GV90" s="188">
        <v>4793</v>
      </c>
      <c r="GW90" s="188">
        <v>9919</v>
      </c>
      <c r="GX90" s="188">
        <v>3832</v>
      </c>
      <c r="GY90" s="188">
        <v>-1385</v>
      </c>
      <c r="GZ90" s="188">
        <v>-80</v>
      </c>
      <c r="HA90" s="188">
        <v>1529</v>
      </c>
      <c r="HC90" s="188">
        <v>6022</v>
      </c>
      <c r="HD90" s="188">
        <v>0</v>
      </c>
      <c r="HE90" s="188">
        <v>4545</v>
      </c>
      <c r="HF90" s="188">
        <v>2569</v>
      </c>
      <c r="HG90" s="188">
        <v>6281</v>
      </c>
      <c r="HH90" s="188">
        <v>7575</v>
      </c>
      <c r="HI90" s="188">
        <v>3862</v>
      </c>
      <c r="HJ90" s="188">
        <v>-383</v>
      </c>
      <c r="HK90" s="188">
        <v>-201</v>
      </c>
      <c r="HL90" s="188">
        <v>4857</v>
      </c>
      <c r="HN90" s="188">
        <v>6064</v>
      </c>
      <c r="HO90" s="188">
        <v>0</v>
      </c>
      <c r="HP90" s="188">
        <v>4159</v>
      </c>
      <c r="HQ90" s="188">
        <v>2632</v>
      </c>
      <c r="HR90" s="188">
        <v>2875</v>
      </c>
      <c r="HS90" s="188">
        <v>13243</v>
      </c>
      <c r="HT90" s="188">
        <v>7107</v>
      </c>
      <c r="HU90" s="188">
        <v>-1064</v>
      </c>
      <c r="HV90" s="188">
        <v>0</v>
      </c>
      <c r="HW90" s="188">
        <v>0</v>
      </c>
      <c r="HY90" s="188">
        <v>6026</v>
      </c>
      <c r="HZ90" s="188">
        <v>0</v>
      </c>
      <c r="IA90" s="188">
        <v>5538</v>
      </c>
      <c r="IB90" s="188">
        <v>3073</v>
      </c>
      <c r="IC90" s="188">
        <v>7473</v>
      </c>
      <c r="ID90" s="188">
        <v>2261</v>
      </c>
      <c r="IE90" s="188">
        <v>4066</v>
      </c>
      <c r="IF90" s="188">
        <v>3264</v>
      </c>
      <c r="IG90" s="188">
        <v>-124</v>
      </c>
      <c r="IH90" s="188">
        <v>3214</v>
      </c>
      <c r="IJ90" s="188">
        <v>6096</v>
      </c>
      <c r="IK90" s="188">
        <v>0</v>
      </c>
      <c r="IL90" s="188">
        <v>8866</v>
      </c>
      <c r="IM90" s="188">
        <v>3171</v>
      </c>
      <c r="IN90" s="188">
        <v>3971</v>
      </c>
      <c r="IO90" s="188">
        <v>9375</v>
      </c>
      <c r="IP90" s="188">
        <v>4067</v>
      </c>
      <c r="IQ90" s="188">
        <v>-230</v>
      </c>
      <c r="IR90" s="188">
        <v>-100</v>
      </c>
      <c r="IS90" s="188">
        <v>2118</v>
      </c>
      <c r="IU90" s="188">
        <v>6078</v>
      </c>
      <c r="IV90" s="188">
        <v>0</v>
      </c>
      <c r="IW90" s="188">
        <v>4912</v>
      </c>
      <c r="IX90" s="188">
        <v>3560</v>
      </c>
      <c r="IY90" s="188">
        <v>6006</v>
      </c>
      <c r="IZ90" s="188">
        <v>8319</v>
      </c>
      <c r="JA90" s="188">
        <v>5939</v>
      </c>
      <c r="JB90" s="188">
        <v>-358</v>
      </c>
      <c r="JC90" s="188">
        <v>-151</v>
      </c>
      <c r="JD90" s="188">
        <v>1523</v>
      </c>
      <c r="JF90" s="188">
        <v>6827</v>
      </c>
      <c r="JG90" s="188">
        <v>0</v>
      </c>
      <c r="JH90" s="188">
        <v>8115</v>
      </c>
      <c r="JI90" s="188">
        <v>9199</v>
      </c>
      <c r="JJ90" s="188">
        <v>4790</v>
      </c>
      <c r="JK90" s="188">
        <v>2329</v>
      </c>
      <c r="JL90" s="188">
        <v>3822</v>
      </c>
      <c r="JM90" s="188">
        <v>-1190</v>
      </c>
      <c r="JN90" s="188">
        <v>-288</v>
      </c>
      <c r="JO90" s="188">
        <v>5229</v>
      </c>
      <c r="JQ90" s="188">
        <v>7105</v>
      </c>
      <c r="JR90" s="188">
        <v>0</v>
      </c>
      <c r="JS90" s="188">
        <v>8391</v>
      </c>
      <c r="JT90" s="188">
        <v>2443</v>
      </c>
      <c r="JU90" s="188">
        <v>2360</v>
      </c>
      <c r="JV90" s="188">
        <v>9169</v>
      </c>
      <c r="JW90" s="188">
        <v>4145</v>
      </c>
      <c r="JX90" s="188">
        <v>-1567</v>
      </c>
      <c r="JY90" s="188">
        <v>-150</v>
      </c>
      <c r="JZ90" s="188">
        <v>3963</v>
      </c>
      <c r="KB90" s="188">
        <v>6082</v>
      </c>
      <c r="KC90" s="188">
        <v>0</v>
      </c>
      <c r="KD90" s="188">
        <v>2801</v>
      </c>
      <c r="KE90" s="188">
        <v>1705</v>
      </c>
      <c r="KF90" s="188">
        <v>3775</v>
      </c>
      <c r="KG90" s="188">
        <v>12244</v>
      </c>
      <c r="KH90" s="188">
        <v>6014</v>
      </c>
      <c r="KI90" s="188">
        <v>-1666</v>
      </c>
      <c r="KJ90" s="188">
        <v>-202</v>
      </c>
      <c r="KK90" s="188">
        <v>3669</v>
      </c>
      <c r="KM90" s="188">
        <v>6065</v>
      </c>
      <c r="KN90" s="188">
        <v>0</v>
      </c>
      <c r="KO90" s="188">
        <v>3187</v>
      </c>
      <c r="KP90" s="188">
        <v>6641</v>
      </c>
      <c r="KQ90" s="188">
        <v>5177</v>
      </c>
      <c r="KR90" s="188">
        <v>5616</v>
      </c>
      <c r="KS90" s="188">
        <v>8045</v>
      </c>
      <c r="KT90" s="188">
        <v>710</v>
      </c>
      <c r="KU90" s="188">
        <v>0</v>
      </c>
      <c r="KV90" s="188">
        <v>0</v>
      </c>
      <c r="KX90" s="188">
        <v>7070</v>
      </c>
      <c r="KY90" s="188">
        <v>0</v>
      </c>
      <c r="KZ90" s="188">
        <v>8320</v>
      </c>
      <c r="LA90" s="188">
        <v>4345</v>
      </c>
      <c r="LB90" s="188">
        <v>4834</v>
      </c>
      <c r="LC90" s="188">
        <v>3060</v>
      </c>
      <c r="LD90" s="188">
        <v>10630</v>
      </c>
      <c r="LE90" s="188">
        <v>-2293</v>
      </c>
      <c r="LF90" s="188">
        <v>0</v>
      </c>
      <c r="LG90" s="188">
        <v>0</v>
      </c>
      <c r="LI90" s="188">
        <v>5054</v>
      </c>
      <c r="LJ90" s="188">
        <v>0</v>
      </c>
      <c r="LK90" s="188">
        <v>5961</v>
      </c>
      <c r="LL90" s="188">
        <v>3742</v>
      </c>
      <c r="LM90" s="188">
        <v>3347</v>
      </c>
      <c r="LN90" s="188">
        <v>9594</v>
      </c>
      <c r="LO90" s="188">
        <v>5685</v>
      </c>
      <c r="LP90" s="188">
        <v>-1128</v>
      </c>
      <c r="LQ90" s="188">
        <v>-202</v>
      </c>
      <c r="LR90" s="188">
        <v>3812</v>
      </c>
      <c r="LT90" s="188">
        <v>6083</v>
      </c>
      <c r="LU90" s="188">
        <v>0</v>
      </c>
      <c r="LV90" s="188">
        <v>1992</v>
      </c>
      <c r="LW90" s="188">
        <v>5531</v>
      </c>
      <c r="LX90" s="188">
        <v>6594</v>
      </c>
      <c r="LY90" s="188">
        <v>6596</v>
      </c>
      <c r="LZ90" s="188">
        <v>5793</v>
      </c>
      <c r="MA90" s="188">
        <v>-35</v>
      </c>
      <c r="MB90" s="188">
        <v>-151</v>
      </c>
      <c r="MC90" s="188">
        <v>2028</v>
      </c>
    </row>
    <row r="91" spans="2:341">
      <c r="B91" s="208">
        <f t="shared" si="20"/>
        <v>6299.833333333333</v>
      </c>
      <c r="C91" s="208">
        <f t="shared" si="21"/>
        <v>0</v>
      </c>
      <c r="D91" s="208">
        <f t="shared" si="22"/>
        <v>6292.2333333333336</v>
      </c>
      <c r="E91" s="208">
        <f t="shared" si="23"/>
        <v>4050.1666666666665</v>
      </c>
      <c r="F91" s="208">
        <f t="shared" si="24"/>
        <v>4404.7333333333336</v>
      </c>
      <c r="G91" s="208">
        <f t="shared" si="25"/>
        <v>6965.0666666666666</v>
      </c>
      <c r="H91" s="208">
        <f t="shared" si="26"/>
        <v>5754.2</v>
      </c>
      <c r="I91" s="208">
        <f t="shared" si="27"/>
        <v>-806.8</v>
      </c>
      <c r="J91" s="208">
        <f t="shared" si="28"/>
        <v>-133.56666666666666</v>
      </c>
      <c r="K91" s="208">
        <f t="shared" si="29"/>
        <v>2324.4</v>
      </c>
      <c r="M91" s="188">
        <v>5965</v>
      </c>
      <c r="N91" s="188">
        <v>0</v>
      </c>
      <c r="O91" s="188">
        <v>8801</v>
      </c>
      <c r="P91" s="188">
        <v>3707</v>
      </c>
      <c r="Q91" s="188">
        <v>2972</v>
      </c>
      <c r="R91" s="188">
        <v>7806</v>
      </c>
      <c r="S91" s="188">
        <v>3601</v>
      </c>
      <c r="T91" s="188">
        <v>-807</v>
      </c>
      <c r="U91" s="188">
        <v>-284</v>
      </c>
      <c r="V91" s="188">
        <v>3641</v>
      </c>
      <c r="X91" s="188">
        <v>4068</v>
      </c>
      <c r="Y91" s="188">
        <v>0</v>
      </c>
      <c r="Z91" s="188">
        <v>6650</v>
      </c>
      <c r="AA91" s="188">
        <v>6310</v>
      </c>
      <c r="AB91" s="188">
        <v>3897</v>
      </c>
      <c r="AC91" s="188">
        <v>6043</v>
      </c>
      <c r="AD91" s="188">
        <v>5527</v>
      </c>
      <c r="AE91" s="188">
        <v>-704</v>
      </c>
      <c r="AF91" s="188">
        <v>-100</v>
      </c>
      <c r="AG91" s="188">
        <v>3910</v>
      </c>
      <c r="AI91" s="188">
        <v>6592</v>
      </c>
      <c r="AJ91" s="188">
        <v>0</v>
      </c>
      <c r="AK91" s="188">
        <v>1499</v>
      </c>
      <c r="AL91" s="188">
        <v>2253</v>
      </c>
      <c r="AM91" s="188">
        <v>7327</v>
      </c>
      <c r="AN91" s="188">
        <v>11337</v>
      </c>
      <c r="AO91" s="188">
        <v>5840</v>
      </c>
      <c r="AP91" s="188">
        <v>-208</v>
      </c>
      <c r="AQ91" s="188">
        <v>-201</v>
      </c>
      <c r="AR91" s="188">
        <v>1781</v>
      </c>
      <c r="AT91" s="188">
        <v>4062</v>
      </c>
      <c r="AU91" s="188">
        <v>0</v>
      </c>
      <c r="AV91" s="188">
        <v>8519</v>
      </c>
      <c r="AW91" s="188">
        <v>5555</v>
      </c>
      <c r="AX91" s="188">
        <v>2178</v>
      </c>
      <c r="AY91" s="188">
        <v>5723</v>
      </c>
      <c r="AZ91" s="188">
        <v>5629</v>
      </c>
      <c r="BA91" s="188">
        <v>-1764</v>
      </c>
      <c r="BB91" s="188">
        <v>-100</v>
      </c>
      <c r="BC91" s="188">
        <v>3751</v>
      </c>
      <c r="BE91" s="188">
        <v>7099</v>
      </c>
      <c r="BF91" s="188">
        <v>0</v>
      </c>
      <c r="BG91" s="188">
        <v>8928</v>
      </c>
      <c r="BH91" s="188">
        <v>5731</v>
      </c>
      <c r="BI91" s="188">
        <v>4709</v>
      </c>
      <c r="BJ91" s="188">
        <v>2321</v>
      </c>
      <c r="BK91" s="188">
        <v>3923</v>
      </c>
      <c r="BL91" s="188">
        <v>-866</v>
      </c>
      <c r="BM91" s="188">
        <v>-175</v>
      </c>
      <c r="BN91" s="188">
        <v>3163</v>
      </c>
      <c r="BP91" s="188">
        <v>6069</v>
      </c>
      <c r="BQ91" s="188">
        <v>0</v>
      </c>
      <c r="BR91" s="188">
        <v>7500</v>
      </c>
      <c r="BS91" s="188">
        <v>7224</v>
      </c>
      <c r="BT91" s="188">
        <v>3263</v>
      </c>
      <c r="BU91" s="188">
        <v>2067</v>
      </c>
      <c r="BV91" s="188">
        <v>8527</v>
      </c>
      <c r="BW91" s="188">
        <v>354</v>
      </c>
      <c r="BX91" s="188">
        <v>0</v>
      </c>
      <c r="BY91" s="188">
        <v>0</v>
      </c>
      <c r="CA91" s="188">
        <v>7108</v>
      </c>
      <c r="CB91" s="188">
        <v>0</v>
      </c>
      <c r="CC91" s="188">
        <v>9239</v>
      </c>
      <c r="CD91" s="188">
        <v>3760</v>
      </c>
      <c r="CE91" s="188">
        <v>3907</v>
      </c>
      <c r="CF91" s="188">
        <v>3178</v>
      </c>
      <c r="CG91" s="188">
        <v>4003</v>
      </c>
      <c r="CH91" s="188">
        <v>-517</v>
      </c>
      <c r="CI91" s="188">
        <v>-175</v>
      </c>
      <c r="CJ91" s="188">
        <v>3906</v>
      </c>
      <c r="CL91" s="188">
        <v>7108</v>
      </c>
      <c r="CM91" s="188">
        <v>0</v>
      </c>
      <c r="CN91" s="188">
        <v>9239</v>
      </c>
      <c r="CO91" s="188">
        <v>3760</v>
      </c>
      <c r="CP91" s="188">
        <v>3907</v>
      </c>
      <c r="CQ91" s="188">
        <v>3178</v>
      </c>
      <c r="CR91" s="188">
        <v>4003</v>
      </c>
      <c r="CS91" s="188">
        <v>-517</v>
      </c>
      <c r="CT91" s="188">
        <v>-175</v>
      </c>
      <c r="CU91" s="188">
        <v>3906</v>
      </c>
      <c r="CV91" s="190"/>
      <c r="CW91" s="188">
        <v>6054</v>
      </c>
      <c r="CX91" s="188">
        <v>0</v>
      </c>
      <c r="CY91" s="188">
        <v>6705</v>
      </c>
      <c r="CZ91" s="188">
        <v>5685</v>
      </c>
      <c r="DA91" s="188">
        <v>1490</v>
      </c>
      <c r="DB91" s="188">
        <v>6528</v>
      </c>
      <c r="DC91" s="188">
        <v>8251</v>
      </c>
      <c r="DD91" s="188">
        <v>-235</v>
      </c>
      <c r="DE91" s="188">
        <v>0</v>
      </c>
      <c r="DF91" s="188">
        <v>0</v>
      </c>
      <c r="DH91" s="188">
        <v>7059</v>
      </c>
      <c r="DI91" s="188">
        <v>0</v>
      </c>
      <c r="DJ91" s="188">
        <v>9268</v>
      </c>
      <c r="DK91" s="188">
        <v>4270</v>
      </c>
      <c r="DL91" s="188">
        <v>5870</v>
      </c>
      <c r="DM91" s="188">
        <v>3188</v>
      </c>
      <c r="DN91" s="188">
        <v>4003</v>
      </c>
      <c r="DO91" s="188">
        <v>727</v>
      </c>
      <c r="DP91" s="188">
        <v>-201</v>
      </c>
      <c r="DQ91" s="188">
        <v>2258</v>
      </c>
      <c r="DS91" s="188">
        <v>6984</v>
      </c>
      <c r="DT91" s="188">
        <v>0</v>
      </c>
      <c r="DU91" s="188">
        <v>7510</v>
      </c>
      <c r="DV91" s="188">
        <v>3797</v>
      </c>
      <c r="DW91" s="188">
        <v>6778</v>
      </c>
      <c r="DX91" s="188">
        <v>2493</v>
      </c>
      <c r="DY91" s="188">
        <v>10664</v>
      </c>
      <c r="DZ91" s="188">
        <v>-1421</v>
      </c>
      <c r="EA91" s="188">
        <v>-242</v>
      </c>
      <c r="EB91" s="188">
        <v>0</v>
      </c>
      <c r="ED91" s="188">
        <v>5914</v>
      </c>
      <c r="EE91" s="188">
        <v>0</v>
      </c>
      <c r="EF91" s="188">
        <v>6582</v>
      </c>
      <c r="EG91" s="188">
        <v>4596</v>
      </c>
      <c r="EH91" s="188">
        <v>6096</v>
      </c>
      <c r="EI91" s="188">
        <v>4677</v>
      </c>
      <c r="EJ91" s="188">
        <v>3955</v>
      </c>
      <c r="EK91" s="188">
        <v>-1689</v>
      </c>
      <c r="EL91" s="188">
        <v>-150</v>
      </c>
      <c r="EM91" s="188">
        <v>3686</v>
      </c>
      <c r="EO91" s="188">
        <v>7108</v>
      </c>
      <c r="EP91" s="188">
        <v>0</v>
      </c>
      <c r="EQ91" s="188">
        <v>1510</v>
      </c>
      <c r="ER91" s="188">
        <v>2068</v>
      </c>
      <c r="ES91" s="188">
        <v>9249</v>
      </c>
      <c r="ET91" s="188">
        <v>9243</v>
      </c>
      <c r="EU91" s="188">
        <v>5183</v>
      </c>
      <c r="EV91" s="188">
        <v>-863</v>
      </c>
      <c r="EW91" s="188">
        <v>-151</v>
      </c>
      <c r="EX91" s="188">
        <v>1855</v>
      </c>
      <c r="EZ91" s="188">
        <v>7053</v>
      </c>
      <c r="FA91" s="188">
        <v>0</v>
      </c>
      <c r="FB91" s="188">
        <v>4240</v>
      </c>
      <c r="FC91" s="188">
        <v>2824</v>
      </c>
      <c r="FD91" s="188">
        <v>3232</v>
      </c>
      <c r="FE91" s="188">
        <v>9841</v>
      </c>
      <c r="FF91" s="188">
        <v>9554</v>
      </c>
      <c r="FG91" s="188">
        <v>-2144</v>
      </c>
      <c r="FH91" s="188">
        <v>0</v>
      </c>
      <c r="FI91" s="188">
        <v>0</v>
      </c>
      <c r="FK91" s="188">
        <v>7097</v>
      </c>
      <c r="FL91" s="188">
        <v>0</v>
      </c>
      <c r="FM91" s="188">
        <v>8037</v>
      </c>
      <c r="FN91" s="188">
        <v>2311</v>
      </c>
      <c r="FO91" s="188">
        <v>3894</v>
      </c>
      <c r="FP91" s="188">
        <v>8342</v>
      </c>
      <c r="FQ91" s="188">
        <v>3917</v>
      </c>
      <c r="FR91" s="188">
        <v>-2565</v>
      </c>
      <c r="FS91" s="188">
        <v>-175</v>
      </c>
      <c r="FT91" s="188">
        <v>3562</v>
      </c>
      <c r="FV91" s="188">
        <v>6071</v>
      </c>
      <c r="FW91" s="188">
        <v>0</v>
      </c>
      <c r="FX91" s="188">
        <v>4239</v>
      </c>
      <c r="FY91" s="188">
        <v>5532</v>
      </c>
      <c r="FZ91" s="188">
        <v>1056</v>
      </c>
      <c r="GA91" s="188">
        <v>9974</v>
      </c>
      <c r="GB91" s="188">
        <v>9214</v>
      </c>
      <c r="GC91" s="188">
        <v>-691</v>
      </c>
      <c r="GD91" s="188">
        <v>0</v>
      </c>
      <c r="GE91" s="188">
        <v>0</v>
      </c>
      <c r="GG91" s="188">
        <v>7102</v>
      </c>
      <c r="GH91" s="188">
        <v>0</v>
      </c>
      <c r="GI91" s="188">
        <v>6319</v>
      </c>
      <c r="GJ91" s="188">
        <v>1629</v>
      </c>
      <c r="GK91" s="188">
        <v>1374</v>
      </c>
      <c r="GL91" s="188">
        <v>13137</v>
      </c>
      <c r="GM91" s="188">
        <v>3978</v>
      </c>
      <c r="GN91" s="188">
        <v>-1326</v>
      </c>
      <c r="GO91" s="188">
        <v>-175</v>
      </c>
      <c r="GP91" s="188">
        <v>2384</v>
      </c>
      <c r="GR91" s="188">
        <v>5902</v>
      </c>
      <c r="GS91" s="188">
        <v>0</v>
      </c>
      <c r="GT91" s="188">
        <v>7483</v>
      </c>
      <c r="GU91" s="188">
        <v>2334</v>
      </c>
      <c r="GV91" s="188">
        <v>4732</v>
      </c>
      <c r="GW91" s="188">
        <v>10098</v>
      </c>
      <c r="GX91" s="188">
        <v>3825</v>
      </c>
      <c r="GY91" s="188">
        <v>-1762</v>
      </c>
      <c r="GZ91" s="188">
        <v>-80</v>
      </c>
      <c r="HA91" s="188">
        <v>1590</v>
      </c>
      <c r="HC91" s="188">
        <v>6019</v>
      </c>
      <c r="HD91" s="188">
        <v>0</v>
      </c>
      <c r="HE91" s="188">
        <v>4321</v>
      </c>
      <c r="HF91" s="188">
        <v>2483</v>
      </c>
      <c r="HG91" s="188">
        <v>6521</v>
      </c>
      <c r="HH91" s="188">
        <v>7624</v>
      </c>
      <c r="HI91" s="188">
        <v>3833</v>
      </c>
      <c r="HJ91" s="188">
        <v>-407</v>
      </c>
      <c r="HK91" s="188">
        <v>-201</v>
      </c>
      <c r="HL91" s="188">
        <v>4773</v>
      </c>
      <c r="HN91" s="188">
        <v>6061</v>
      </c>
      <c r="HO91" s="188">
        <v>0</v>
      </c>
      <c r="HP91" s="188">
        <v>4014</v>
      </c>
      <c r="HQ91" s="188">
        <v>2770</v>
      </c>
      <c r="HR91" s="188">
        <v>2516</v>
      </c>
      <c r="HS91" s="188">
        <v>13270</v>
      </c>
      <c r="HT91" s="188">
        <v>7100</v>
      </c>
      <c r="HU91" s="188">
        <v>-1117</v>
      </c>
      <c r="HV91" s="188">
        <v>0</v>
      </c>
      <c r="HW91" s="188">
        <v>0</v>
      </c>
      <c r="HY91" s="188">
        <v>6032</v>
      </c>
      <c r="HZ91" s="188">
        <v>0</v>
      </c>
      <c r="IA91" s="188">
        <v>5573</v>
      </c>
      <c r="IB91" s="188">
        <v>3289</v>
      </c>
      <c r="IC91" s="188">
        <v>7372</v>
      </c>
      <c r="ID91" s="188">
        <v>2261</v>
      </c>
      <c r="IE91" s="188">
        <v>4060</v>
      </c>
      <c r="IF91" s="188">
        <v>3092</v>
      </c>
      <c r="IG91" s="188">
        <v>-171</v>
      </c>
      <c r="IH91" s="188">
        <v>3220</v>
      </c>
      <c r="IJ91" s="188">
        <v>6105</v>
      </c>
      <c r="IK91" s="188">
        <v>0</v>
      </c>
      <c r="IL91" s="188">
        <v>8865</v>
      </c>
      <c r="IM91" s="188">
        <v>3251</v>
      </c>
      <c r="IN91" s="188">
        <v>4459</v>
      </c>
      <c r="IO91" s="188">
        <v>9330</v>
      </c>
      <c r="IP91" s="188">
        <v>4051</v>
      </c>
      <c r="IQ91" s="188">
        <v>-1198</v>
      </c>
      <c r="IR91" s="188">
        <v>-100</v>
      </c>
      <c r="IS91" s="188">
        <v>2228</v>
      </c>
      <c r="IU91" s="188">
        <v>6081</v>
      </c>
      <c r="IV91" s="188">
        <v>0</v>
      </c>
      <c r="IW91" s="188">
        <v>4801</v>
      </c>
      <c r="IX91" s="188">
        <v>3194</v>
      </c>
      <c r="IY91" s="188">
        <v>5624</v>
      </c>
      <c r="IZ91" s="188">
        <v>8499</v>
      </c>
      <c r="JA91" s="188">
        <v>5949</v>
      </c>
      <c r="JB91" s="188">
        <v>-244</v>
      </c>
      <c r="JC91" s="188">
        <v>-150</v>
      </c>
      <c r="JD91" s="188">
        <v>1504</v>
      </c>
      <c r="JF91" s="188">
        <v>6829</v>
      </c>
      <c r="JG91" s="188">
        <v>0</v>
      </c>
      <c r="JH91" s="188">
        <v>8106</v>
      </c>
      <c r="JI91" s="188">
        <v>9100</v>
      </c>
      <c r="JJ91" s="188">
        <v>4636</v>
      </c>
      <c r="JK91" s="188">
        <v>2498</v>
      </c>
      <c r="JL91" s="188">
        <v>3813</v>
      </c>
      <c r="JM91" s="188">
        <v>-1115</v>
      </c>
      <c r="JN91" s="188">
        <v>-299</v>
      </c>
      <c r="JO91" s="188">
        <v>5231</v>
      </c>
      <c r="JQ91" s="188">
        <v>7102</v>
      </c>
      <c r="JR91" s="188">
        <v>0</v>
      </c>
      <c r="JS91" s="188">
        <v>8446</v>
      </c>
      <c r="JT91" s="188">
        <v>2428</v>
      </c>
      <c r="JU91" s="188">
        <v>2129</v>
      </c>
      <c r="JV91" s="188">
        <v>9137</v>
      </c>
      <c r="JW91" s="188">
        <v>4101</v>
      </c>
      <c r="JX91" s="188">
        <v>-1583</v>
      </c>
      <c r="JY91" s="188">
        <v>-150</v>
      </c>
      <c r="JZ91" s="188">
        <v>3975</v>
      </c>
      <c r="KB91" s="188">
        <v>6086</v>
      </c>
      <c r="KC91" s="188">
        <v>0</v>
      </c>
      <c r="KD91" s="188">
        <v>2838</v>
      </c>
      <c r="KE91" s="188">
        <v>1842</v>
      </c>
      <c r="KF91" s="188">
        <v>3611</v>
      </c>
      <c r="KG91" s="188">
        <v>12313</v>
      </c>
      <c r="KH91" s="188">
        <v>5949</v>
      </c>
      <c r="KI91" s="188">
        <v>-1878</v>
      </c>
      <c r="KJ91" s="188">
        <v>-199</v>
      </c>
      <c r="KK91" s="188">
        <v>3682</v>
      </c>
      <c r="KM91" s="188">
        <v>6063</v>
      </c>
      <c r="KN91" s="188">
        <v>0</v>
      </c>
      <c r="KO91" s="188">
        <v>3373</v>
      </c>
      <c r="KP91" s="188">
        <v>6616</v>
      </c>
      <c r="KQ91" s="188">
        <v>5072</v>
      </c>
      <c r="KR91" s="188">
        <v>5661</v>
      </c>
      <c r="KS91" s="188">
        <v>8052</v>
      </c>
      <c r="KT91" s="188">
        <v>369</v>
      </c>
      <c r="KU91" s="188">
        <v>0</v>
      </c>
      <c r="KV91" s="188">
        <v>0</v>
      </c>
      <c r="KX91" s="188">
        <v>7069</v>
      </c>
      <c r="KY91" s="188">
        <v>0</v>
      </c>
      <c r="KZ91" s="188">
        <v>8228</v>
      </c>
      <c r="LA91" s="188">
        <v>4122</v>
      </c>
      <c r="LB91" s="188">
        <v>4478</v>
      </c>
      <c r="LC91" s="188">
        <v>3081</v>
      </c>
      <c r="LD91" s="188">
        <v>10586</v>
      </c>
      <c r="LE91" s="188">
        <v>-1836</v>
      </c>
      <c r="LF91" s="188">
        <v>0</v>
      </c>
      <c r="LG91" s="188">
        <v>0</v>
      </c>
      <c r="LI91" s="188">
        <v>5051</v>
      </c>
      <c r="LJ91" s="188">
        <v>0</v>
      </c>
      <c r="LK91" s="188">
        <v>5972</v>
      </c>
      <c r="LL91" s="188">
        <v>3831</v>
      </c>
      <c r="LM91" s="188">
        <v>3306</v>
      </c>
      <c r="LN91" s="188">
        <v>9492</v>
      </c>
      <c r="LO91" s="188">
        <v>5702</v>
      </c>
      <c r="LP91" s="188">
        <v>-1353</v>
      </c>
      <c r="LQ91" s="188">
        <v>-202</v>
      </c>
      <c r="LR91" s="188">
        <v>3756</v>
      </c>
      <c r="LT91" s="188">
        <v>6082</v>
      </c>
      <c r="LU91" s="188">
        <v>0</v>
      </c>
      <c r="LV91" s="188">
        <v>1962</v>
      </c>
      <c r="LW91" s="188">
        <v>5233</v>
      </c>
      <c r="LX91" s="188">
        <v>6487</v>
      </c>
      <c r="LY91" s="188">
        <v>6612</v>
      </c>
      <c r="LZ91" s="188">
        <v>5833</v>
      </c>
      <c r="MA91" s="188">
        <v>64</v>
      </c>
      <c r="MB91" s="188">
        <v>-151</v>
      </c>
      <c r="MC91" s="188">
        <v>1970</v>
      </c>
    </row>
    <row r="92" spans="2:341">
      <c r="B92" s="208">
        <f t="shared" si="20"/>
        <v>6299.5333333333338</v>
      </c>
      <c r="C92" s="208">
        <f t="shared" si="21"/>
        <v>0</v>
      </c>
      <c r="D92" s="208">
        <f t="shared" si="22"/>
        <v>6304.8666666666668</v>
      </c>
      <c r="E92" s="208">
        <f t="shared" si="23"/>
        <v>4064.7</v>
      </c>
      <c r="F92" s="208">
        <f t="shared" si="24"/>
        <v>4407.2</v>
      </c>
      <c r="G92" s="208">
        <f t="shared" si="25"/>
        <v>7001.6333333333332</v>
      </c>
      <c r="H92" s="208">
        <f t="shared" si="26"/>
        <v>5744.4666666666662</v>
      </c>
      <c r="I92" s="208">
        <f t="shared" si="27"/>
        <v>-868.8</v>
      </c>
      <c r="J92" s="208">
        <f t="shared" si="28"/>
        <v>-133.9</v>
      </c>
      <c r="K92" s="208">
        <f t="shared" si="29"/>
        <v>2320.1</v>
      </c>
      <c r="M92" s="188">
        <v>5965</v>
      </c>
      <c r="N92" s="188">
        <v>0</v>
      </c>
      <c r="O92" s="188">
        <v>8770</v>
      </c>
      <c r="P92" s="188">
        <v>3763</v>
      </c>
      <c r="Q92" s="188">
        <v>2992</v>
      </c>
      <c r="R92" s="188">
        <v>7838</v>
      </c>
      <c r="S92" s="188">
        <v>3601</v>
      </c>
      <c r="T92" s="188">
        <v>-1109</v>
      </c>
      <c r="U92" s="188">
        <v>-284</v>
      </c>
      <c r="V92" s="188">
        <v>3638</v>
      </c>
      <c r="X92" s="188">
        <v>4067</v>
      </c>
      <c r="Y92" s="188">
        <v>0</v>
      </c>
      <c r="Z92" s="188">
        <v>6548</v>
      </c>
      <c r="AA92" s="188">
        <v>6370</v>
      </c>
      <c r="AB92" s="188">
        <v>3921</v>
      </c>
      <c r="AC92" s="188">
        <v>5913</v>
      </c>
      <c r="AD92" s="188">
        <v>5527</v>
      </c>
      <c r="AE92" s="188">
        <v>-752</v>
      </c>
      <c r="AF92" s="188">
        <v>-100</v>
      </c>
      <c r="AG92" s="188">
        <v>3941</v>
      </c>
      <c r="AI92" s="188">
        <v>6586</v>
      </c>
      <c r="AJ92" s="188">
        <v>0</v>
      </c>
      <c r="AK92" s="188">
        <v>1474</v>
      </c>
      <c r="AL92" s="188">
        <v>2209</v>
      </c>
      <c r="AM92" s="188">
        <v>7134</v>
      </c>
      <c r="AN92" s="188">
        <v>11466</v>
      </c>
      <c r="AO92" s="188">
        <v>5840</v>
      </c>
      <c r="AP92" s="188">
        <v>-94</v>
      </c>
      <c r="AQ92" s="188">
        <v>-202</v>
      </c>
      <c r="AR92" s="188">
        <v>1826</v>
      </c>
      <c r="AT92" s="188">
        <v>4067</v>
      </c>
      <c r="AU92" s="188">
        <v>0</v>
      </c>
      <c r="AV92" s="188">
        <v>8491</v>
      </c>
      <c r="AW92" s="188">
        <v>5468</v>
      </c>
      <c r="AX92" s="188">
        <v>2266</v>
      </c>
      <c r="AY92" s="188">
        <v>5788</v>
      </c>
      <c r="AZ92" s="188">
        <v>5629</v>
      </c>
      <c r="BA92" s="188">
        <v>-1977</v>
      </c>
      <c r="BB92" s="188">
        <v>-100</v>
      </c>
      <c r="BC92" s="188">
        <v>3760</v>
      </c>
      <c r="BE92" s="188">
        <v>7099</v>
      </c>
      <c r="BF92" s="188">
        <v>0</v>
      </c>
      <c r="BG92" s="188">
        <v>9026</v>
      </c>
      <c r="BH92" s="188">
        <v>5586</v>
      </c>
      <c r="BI92" s="188">
        <v>4639</v>
      </c>
      <c r="BJ92" s="188">
        <v>2308</v>
      </c>
      <c r="BK92" s="188">
        <v>3923</v>
      </c>
      <c r="BL92" s="188">
        <v>-807</v>
      </c>
      <c r="BM92" s="188">
        <v>-176</v>
      </c>
      <c r="BN92" s="188">
        <v>3216</v>
      </c>
      <c r="BP92" s="188">
        <v>6069</v>
      </c>
      <c r="BQ92" s="188">
        <v>0</v>
      </c>
      <c r="BR92" s="188">
        <v>7491</v>
      </c>
      <c r="BS92" s="188">
        <v>7097</v>
      </c>
      <c r="BT92" s="188">
        <v>3219</v>
      </c>
      <c r="BU92" s="188">
        <v>2044</v>
      </c>
      <c r="BV92" s="188">
        <v>8520</v>
      </c>
      <c r="BW92" s="188">
        <v>299</v>
      </c>
      <c r="BX92" s="188">
        <v>0</v>
      </c>
      <c r="BY92" s="188">
        <v>0</v>
      </c>
      <c r="CA92" s="188">
        <v>7106</v>
      </c>
      <c r="CB92" s="188">
        <v>0</v>
      </c>
      <c r="CC92" s="188">
        <v>9246</v>
      </c>
      <c r="CD92" s="188">
        <v>3728</v>
      </c>
      <c r="CE92" s="188">
        <v>3715</v>
      </c>
      <c r="CF92" s="188">
        <v>3171</v>
      </c>
      <c r="CG92" s="188">
        <v>4003</v>
      </c>
      <c r="CH92" s="188">
        <v>-471</v>
      </c>
      <c r="CI92" s="188">
        <v>-175</v>
      </c>
      <c r="CJ92" s="188">
        <v>3906</v>
      </c>
      <c r="CL92" s="188">
        <v>7106</v>
      </c>
      <c r="CM92" s="188">
        <v>0</v>
      </c>
      <c r="CN92" s="188">
        <v>9246</v>
      </c>
      <c r="CO92" s="188">
        <v>3728</v>
      </c>
      <c r="CP92" s="188">
        <v>3715</v>
      </c>
      <c r="CQ92" s="188">
        <v>3171</v>
      </c>
      <c r="CR92" s="188">
        <v>4003</v>
      </c>
      <c r="CS92" s="188">
        <v>-471</v>
      </c>
      <c r="CT92" s="188">
        <v>-175</v>
      </c>
      <c r="CU92" s="188">
        <v>3906</v>
      </c>
      <c r="CV92" s="190"/>
      <c r="CW92" s="188">
        <v>6055</v>
      </c>
      <c r="CX92" s="188">
        <v>0</v>
      </c>
      <c r="CY92" s="188">
        <v>6742</v>
      </c>
      <c r="CZ92" s="188">
        <v>5688</v>
      </c>
      <c r="DA92" s="188">
        <v>1434</v>
      </c>
      <c r="DB92" s="188">
        <v>6523</v>
      </c>
      <c r="DC92" s="188">
        <v>8251</v>
      </c>
      <c r="DD92" s="188">
        <v>-156</v>
      </c>
      <c r="DE92" s="188">
        <v>0</v>
      </c>
      <c r="DF92" s="188">
        <v>0</v>
      </c>
      <c r="DH92" s="188">
        <v>7070</v>
      </c>
      <c r="DI92" s="188">
        <v>0</v>
      </c>
      <c r="DJ92" s="188">
        <v>9246</v>
      </c>
      <c r="DK92" s="188">
        <v>4474</v>
      </c>
      <c r="DL92" s="188">
        <v>6167</v>
      </c>
      <c r="DM92" s="188">
        <v>3186</v>
      </c>
      <c r="DN92" s="188">
        <v>4003</v>
      </c>
      <c r="DO92" s="188">
        <v>439</v>
      </c>
      <c r="DP92" s="188">
        <v>-201</v>
      </c>
      <c r="DQ92" s="188">
        <v>2236</v>
      </c>
      <c r="DS92" s="188">
        <v>6989</v>
      </c>
      <c r="DT92" s="188">
        <v>0</v>
      </c>
      <c r="DU92" s="188">
        <v>7501</v>
      </c>
      <c r="DV92" s="188">
        <v>3788</v>
      </c>
      <c r="DW92" s="188">
        <v>6684</v>
      </c>
      <c r="DX92" s="188">
        <v>2551</v>
      </c>
      <c r="DY92" s="188">
        <v>10659</v>
      </c>
      <c r="DZ92" s="188">
        <v>-1315</v>
      </c>
      <c r="EA92" s="188">
        <v>-242</v>
      </c>
      <c r="EB92" s="188">
        <v>0</v>
      </c>
      <c r="ED92" s="188">
        <v>5911</v>
      </c>
      <c r="EE92" s="188">
        <v>0</v>
      </c>
      <c r="EF92" s="188">
        <v>6606</v>
      </c>
      <c r="EG92" s="188">
        <v>4575</v>
      </c>
      <c r="EH92" s="188">
        <v>6267</v>
      </c>
      <c r="EI92" s="188">
        <v>4702</v>
      </c>
      <c r="EJ92" s="188">
        <v>3955</v>
      </c>
      <c r="EK92" s="188">
        <v>-1538</v>
      </c>
      <c r="EL92" s="188">
        <v>-150</v>
      </c>
      <c r="EM92" s="188">
        <v>3678</v>
      </c>
      <c r="EO92" s="188">
        <v>7104</v>
      </c>
      <c r="EP92" s="188">
        <v>0</v>
      </c>
      <c r="EQ92" s="188">
        <v>1512</v>
      </c>
      <c r="ER92" s="188">
        <v>2156</v>
      </c>
      <c r="ES92" s="188">
        <v>9215</v>
      </c>
      <c r="ET92" s="188">
        <v>9559</v>
      </c>
      <c r="EU92" s="188">
        <v>5183</v>
      </c>
      <c r="EV92" s="188">
        <v>-983</v>
      </c>
      <c r="EW92" s="188">
        <v>-151</v>
      </c>
      <c r="EX92" s="188">
        <v>1844</v>
      </c>
      <c r="EZ92" s="188">
        <v>7053</v>
      </c>
      <c r="FA92" s="188">
        <v>0</v>
      </c>
      <c r="FB92" s="188">
        <v>4325</v>
      </c>
      <c r="FC92" s="188">
        <v>3039</v>
      </c>
      <c r="FD92" s="188">
        <v>3404</v>
      </c>
      <c r="FE92" s="188">
        <v>9800</v>
      </c>
      <c r="FF92" s="188">
        <v>9483</v>
      </c>
      <c r="FG92" s="188">
        <v>-2446</v>
      </c>
      <c r="FH92" s="188">
        <v>0</v>
      </c>
      <c r="FI92" s="188">
        <v>0</v>
      </c>
      <c r="FK92" s="188">
        <v>7094</v>
      </c>
      <c r="FL92" s="188">
        <v>0</v>
      </c>
      <c r="FM92" s="188">
        <v>8059</v>
      </c>
      <c r="FN92" s="188">
        <v>2168</v>
      </c>
      <c r="FO92" s="188">
        <v>4004</v>
      </c>
      <c r="FP92" s="188">
        <v>8369</v>
      </c>
      <c r="FQ92" s="188">
        <v>3917</v>
      </c>
      <c r="FR92" s="188">
        <v>-2581</v>
      </c>
      <c r="FS92" s="188">
        <v>-176</v>
      </c>
      <c r="FT92" s="188">
        <v>3528</v>
      </c>
      <c r="FV92" s="188">
        <v>6066</v>
      </c>
      <c r="FW92" s="188">
        <v>0</v>
      </c>
      <c r="FX92" s="188">
        <v>4239</v>
      </c>
      <c r="FY92" s="188">
        <v>5578</v>
      </c>
      <c r="FZ92" s="188">
        <v>1152</v>
      </c>
      <c r="GA92" s="188">
        <v>9958</v>
      </c>
      <c r="GB92" s="188">
        <v>9162</v>
      </c>
      <c r="GC92" s="188">
        <v>-871</v>
      </c>
      <c r="GD92" s="188">
        <v>0</v>
      </c>
      <c r="GE92" s="188">
        <v>0</v>
      </c>
      <c r="GG92" s="188">
        <v>7102</v>
      </c>
      <c r="GH92" s="188">
        <v>0</v>
      </c>
      <c r="GI92" s="188">
        <v>6430</v>
      </c>
      <c r="GJ92" s="188">
        <v>1630</v>
      </c>
      <c r="GK92" s="188">
        <v>1294</v>
      </c>
      <c r="GL92" s="188">
        <v>13252</v>
      </c>
      <c r="GM92" s="188">
        <v>3978</v>
      </c>
      <c r="GN92" s="188">
        <v>-1430</v>
      </c>
      <c r="GO92" s="188">
        <v>-175</v>
      </c>
      <c r="GP92" s="188">
        <v>2370</v>
      </c>
      <c r="GR92" s="188">
        <v>5904</v>
      </c>
      <c r="GS92" s="188">
        <v>0</v>
      </c>
      <c r="GT92" s="188">
        <v>7463</v>
      </c>
      <c r="GU92" s="188">
        <v>2333</v>
      </c>
      <c r="GV92" s="188">
        <v>4807</v>
      </c>
      <c r="GW92" s="188">
        <v>10031</v>
      </c>
      <c r="GX92" s="188">
        <v>3825</v>
      </c>
      <c r="GY92" s="188">
        <v>-1836</v>
      </c>
      <c r="GZ92" s="188">
        <v>-80</v>
      </c>
      <c r="HA92" s="188">
        <v>1568</v>
      </c>
      <c r="HC92" s="188">
        <v>6020</v>
      </c>
      <c r="HD92" s="188">
        <v>0</v>
      </c>
      <c r="HE92" s="188">
        <v>4180</v>
      </c>
      <c r="HF92" s="188">
        <v>2448</v>
      </c>
      <c r="HG92" s="188">
        <v>6483</v>
      </c>
      <c r="HH92" s="188">
        <v>7800</v>
      </c>
      <c r="HI92" s="188">
        <v>3833</v>
      </c>
      <c r="HJ92" s="188">
        <v>-376</v>
      </c>
      <c r="HK92" s="188">
        <v>-201</v>
      </c>
      <c r="HL92" s="188">
        <v>4767</v>
      </c>
      <c r="HN92" s="188">
        <v>6062</v>
      </c>
      <c r="HO92" s="188">
        <v>0</v>
      </c>
      <c r="HP92" s="188">
        <v>3994</v>
      </c>
      <c r="HQ92" s="188">
        <v>2974</v>
      </c>
      <c r="HR92" s="188">
        <v>2693</v>
      </c>
      <c r="HS92" s="188">
        <v>13271</v>
      </c>
      <c r="HT92" s="188">
        <v>7068</v>
      </c>
      <c r="HU92" s="188">
        <v>-1213</v>
      </c>
      <c r="HV92" s="188">
        <v>0</v>
      </c>
      <c r="HW92" s="188">
        <v>0</v>
      </c>
      <c r="HY92" s="188">
        <v>6028</v>
      </c>
      <c r="HZ92" s="188">
        <v>0</v>
      </c>
      <c r="IA92" s="188">
        <v>5595</v>
      </c>
      <c r="IB92" s="188">
        <v>3394</v>
      </c>
      <c r="IC92" s="188">
        <v>7247</v>
      </c>
      <c r="ID92" s="188">
        <v>2265</v>
      </c>
      <c r="IE92" s="188">
        <v>4060</v>
      </c>
      <c r="IF92" s="188">
        <v>3050</v>
      </c>
      <c r="IG92" s="188">
        <v>-175</v>
      </c>
      <c r="IH92" s="188">
        <v>3216</v>
      </c>
      <c r="IJ92" s="188">
        <v>6106</v>
      </c>
      <c r="IK92" s="188">
        <v>0</v>
      </c>
      <c r="IL92" s="188">
        <v>8878</v>
      </c>
      <c r="IM92" s="188">
        <v>3319</v>
      </c>
      <c r="IN92" s="188">
        <v>4636</v>
      </c>
      <c r="IO92" s="188">
        <v>9267</v>
      </c>
      <c r="IP92" s="188">
        <v>4051</v>
      </c>
      <c r="IQ92" s="188">
        <v>-1093</v>
      </c>
      <c r="IR92" s="188">
        <v>-100</v>
      </c>
      <c r="IS92" s="188">
        <v>2126</v>
      </c>
      <c r="IU92" s="188">
        <v>6082</v>
      </c>
      <c r="IV92" s="188">
        <v>0</v>
      </c>
      <c r="IW92" s="188">
        <v>4791</v>
      </c>
      <c r="IX92" s="188">
        <v>3331</v>
      </c>
      <c r="IY92" s="188">
        <v>5593</v>
      </c>
      <c r="IZ92" s="188">
        <v>8684</v>
      </c>
      <c r="JA92" s="188">
        <v>5949</v>
      </c>
      <c r="JB92" s="188">
        <v>-548</v>
      </c>
      <c r="JC92" s="188">
        <v>-151</v>
      </c>
      <c r="JD92" s="188">
        <v>1478</v>
      </c>
      <c r="JF92" s="188">
        <v>6824</v>
      </c>
      <c r="JG92" s="188">
        <v>0</v>
      </c>
      <c r="JH92" s="188">
        <v>8091</v>
      </c>
      <c r="JI92" s="188">
        <v>9092</v>
      </c>
      <c r="JJ92" s="188">
        <v>4697</v>
      </c>
      <c r="JK92" s="188">
        <v>2546</v>
      </c>
      <c r="JL92" s="188">
        <v>3813</v>
      </c>
      <c r="JM92" s="188">
        <v>-1253</v>
      </c>
      <c r="JN92" s="188">
        <v>-304</v>
      </c>
      <c r="JO92" s="188">
        <v>5233</v>
      </c>
      <c r="JQ92" s="188">
        <v>7104</v>
      </c>
      <c r="JR92" s="188">
        <v>0</v>
      </c>
      <c r="JS92" s="188">
        <v>8504</v>
      </c>
      <c r="JT92" s="188">
        <v>2473</v>
      </c>
      <c r="JU92" s="188">
        <v>2107</v>
      </c>
      <c r="JV92" s="188">
        <v>9219</v>
      </c>
      <c r="JW92" s="188">
        <v>4101</v>
      </c>
      <c r="JX92" s="188">
        <v>-1591</v>
      </c>
      <c r="JY92" s="188">
        <v>-151</v>
      </c>
      <c r="JZ92" s="188">
        <v>3983</v>
      </c>
      <c r="KB92" s="188">
        <v>6083</v>
      </c>
      <c r="KC92" s="188">
        <v>0</v>
      </c>
      <c r="KD92" s="188">
        <v>2884</v>
      </c>
      <c r="KE92" s="188">
        <v>1929</v>
      </c>
      <c r="KF92" s="188">
        <v>3426</v>
      </c>
      <c r="KG92" s="188">
        <v>12349</v>
      </c>
      <c r="KH92" s="188">
        <v>5949</v>
      </c>
      <c r="KI92" s="188">
        <v>-1837</v>
      </c>
      <c r="KJ92" s="188">
        <v>-195</v>
      </c>
      <c r="KK92" s="188">
        <v>3811</v>
      </c>
      <c r="KM92" s="188">
        <v>6066</v>
      </c>
      <c r="KN92" s="188">
        <v>0</v>
      </c>
      <c r="KO92" s="188">
        <v>3389</v>
      </c>
      <c r="KP92" s="188">
        <v>6541</v>
      </c>
      <c r="KQ92" s="188">
        <v>4959</v>
      </c>
      <c r="KR92" s="188">
        <v>5747</v>
      </c>
      <c r="KS92" s="188">
        <v>8001</v>
      </c>
      <c r="KT92" s="188">
        <v>283</v>
      </c>
      <c r="KU92" s="188">
        <v>0</v>
      </c>
      <c r="KV92" s="188">
        <v>0</v>
      </c>
      <c r="KX92" s="188">
        <v>7067</v>
      </c>
      <c r="KY92" s="188">
        <v>0</v>
      </c>
      <c r="KZ92" s="188">
        <v>8376</v>
      </c>
      <c r="LA92" s="188">
        <v>4117</v>
      </c>
      <c r="LB92" s="188">
        <v>4646</v>
      </c>
      <c r="LC92" s="188">
        <v>3054</v>
      </c>
      <c r="LD92" s="188">
        <v>10512</v>
      </c>
      <c r="LE92" s="188">
        <v>-2009</v>
      </c>
      <c r="LF92" s="188">
        <v>0</v>
      </c>
      <c r="LG92" s="188">
        <v>0</v>
      </c>
      <c r="LI92" s="188">
        <v>5047</v>
      </c>
      <c r="LJ92" s="188">
        <v>0</v>
      </c>
      <c r="LK92" s="188">
        <v>6102</v>
      </c>
      <c r="LL92" s="188">
        <v>3797</v>
      </c>
      <c r="LM92" s="188">
        <v>3351</v>
      </c>
      <c r="LN92" s="188">
        <v>9504</v>
      </c>
      <c r="LO92" s="188">
        <v>5702</v>
      </c>
      <c r="LP92" s="188">
        <v>-1416</v>
      </c>
      <c r="LQ92" s="188">
        <v>-202</v>
      </c>
      <c r="LR92" s="188">
        <v>3684</v>
      </c>
      <c r="LT92" s="188">
        <v>6084</v>
      </c>
      <c r="LU92" s="188">
        <v>0</v>
      </c>
      <c r="LV92" s="188">
        <v>1947</v>
      </c>
      <c r="LW92" s="188">
        <v>5148</v>
      </c>
      <c r="LX92" s="188">
        <v>6349</v>
      </c>
      <c r="LY92" s="188">
        <v>6713</v>
      </c>
      <c r="LZ92" s="188">
        <v>5833</v>
      </c>
      <c r="MA92" s="188">
        <v>38</v>
      </c>
      <c r="MB92" s="188">
        <v>-151</v>
      </c>
      <c r="MC92" s="188">
        <v>1888</v>
      </c>
    </row>
    <row r="93" spans="2:341">
      <c r="B93" s="208">
        <f t="shared" si="20"/>
        <v>6300.6333333333332</v>
      </c>
      <c r="C93" s="208">
        <f t="shared" si="21"/>
        <v>0</v>
      </c>
      <c r="D93" s="208">
        <f t="shared" si="22"/>
        <v>6267.6</v>
      </c>
      <c r="E93" s="208">
        <f t="shared" si="23"/>
        <v>4043.1</v>
      </c>
      <c r="F93" s="208">
        <f t="shared" si="24"/>
        <v>4298.166666666667</v>
      </c>
      <c r="G93" s="208">
        <f t="shared" si="25"/>
        <v>7024.333333333333</v>
      </c>
      <c r="H93" s="208">
        <f t="shared" si="26"/>
        <v>5739.6</v>
      </c>
      <c r="I93" s="208">
        <f t="shared" si="27"/>
        <v>-847.16666666666663</v>
      </c>
      <c r="J93" s="208">
        <f t="shared" si="28"/>
        <v>-134</v>
      </c>
      <c r="K93" s="208">
        <f t="shared" si="29"/>
        <v>2316</v>
      </c>
      <c r="M93" s="188">
        <v>5963</v>
      </c>
      <c r="N93" s="188">
        <v>0</v>
      </c>
      <c r="O93" s="188">
        <v>8764</v>
      </c>
      <c r="P93" s="188">
        <v>3715</v>
      </c>
      <c r="Q93" s="188">
        <v>2817</v>
      </c>
      <c r="R93" s="188">
        <v>7869</v>
      </c>
      <c r="S93" s="188">
        <v>3601</v>
      </c>
      <c r="T93" s="188">
        <v>-1054</v>
      </c>
      <c r="U93" s="188">
        <v>-284</v>
      </c>
      <c r="V93" s="188">
        <v>3694</v>
      </c>
      <c r="X93" s="188">
        <v>4068</v>
      </c>
      <c r="Y93" s="188">
        <v>0</v>
      </c>
      <c r="Z93" s="188">
        <v>6548</v>
      </c>
      <c r="AA93" s="188">
        <v>6469</v>
      </c>
      <c r="AB93" s="188">
        <v>4067</v>
      </c>
      <c r="AC93" s="188">
        <v>5742</v>
      </c>
      <c r="AD93" s="188">
        <v>5527</v>
      </c>
      <c r="AE93" s="188">
        <v>-670</v>
      </c>
      <c r="AF93" s="188">
        <v>-100</v>
      </c>
      <c r="AG93" s="188">
        <v>3936</v>
      </c>
      <c r="AI93" s="188">
        <v>6599</v>
      </c>
      <c r="AJ93" s="188">
        <v>0</v>
      </c>
      <c r="AK93" s="188">
        <v>1525</v>
      </c>
      <c r="AL93" s="188">
        <v>2257</v>
      </c>
      <c r="AM93" s="188">
        <v>7012</v>
      </c>
      <c r="AN93" s="188">
        <v>11398</v>
      </c>
      <c r="AO93" s="188">
        <v>5840</v>
      </c>
      <c r="AP93" s="188">
        <v>-133</v>
      </c>
      <c r="AQ93" s="188">
        <v>-201</v>
      </c>
      <c r="AR93" s="188">
        <v>1901</v>
      </c>
      <c r="AT93" s="188">
        <v>4065</v>
      </c>
      <c r="AU93" s="188">
        <v>0</v>
      </c>
      <c r="AV93" s="188">
        <v>8477</v>
      </c>
      <c r="AW93" s="188">
        <v>5451</v>
      </c>
      <c r="AX93" s="188">
        <v>2218</v>
      </c>
      <c r="AY93" s="188">
        <v>5830</v>
      </c>
      <c r="AZ93" s="188">
        <v>5629</v>
      </c>
      <c r="BA93" s="188">
        <v>-2013</v>
      </c>
      <c r="BB93" s="188">
        <v>-100</v>
      </c>
      <c r="BC93" s="188">
        <v>3748</v>
      </c>
      <c r="BE93" s="188">
        <v>7101</v>
      </c>
      <c r="BF93" s="188">
        <v>0</v>
      </c>
      <c r="BG93" s="188">
        <v>9033</v>
      </c>
      <c r="BH93" s="188">
        <v>5396</v>
      </c>
      <c r="BI93" s="188">
        <v>4633</v>
      </c>
      <c r="BJ93" s="188">
        <v>2313</v>
      </c>
      <c r="BK93" s="188">
        <v>3923</v>
      </c>
      <c r="BL93" s="188">
        <v>-799</v>
      </c>
      <c r="BM93" s="188">
        <v>-176</v>
      </c>
      <c r="BN93" s="188">
        <v>3203</v>
      </c>
      <c r="BP93" s="188">
        <v>6072</v>
      </c>
      <c r="BQ93" s="188">
        <v>0</v>
      </c>
      <c r="BR93" s="188">
        <v>7437</v>
      </c>
      <c r="BS93" s="188">
        <v>7108</v>
      </c>
      <c r="BT93" s="188">
        <v>3300</v>
      </c>
      <c r="BU93" s="188">
        <v>2048</v>
      </c>
      <c r="BV93" s="188">
        <v>8528</v>
      </c>
      <c r="BW93" s="188">
        <v>389</v>
      </c>
      <c r="BX93" s="188">
        <v>0</v>
      </c>
      <c r="BY93" s="188">
        <v>0</v>
      </c>
      <c r="CA93" s="188">
        <v>7104</v>
      </c>
      <c r="CB93" s="188">
        <v>0</v>
      </c>
      <c r="CC93" s="188">
        <v>9224</v>
      </c>
      <c r="CD93" s="188">
        <v>3722</v>
      </c>
      <c r="CE93" s="188">
        <v>3599</v>
      </c>
      <c r="CF93" s="188">
        <v>3135</v>
      </c>
      <c r="CG93" s="188">
        <v>4003</v>
      </c>
      <c r="CH93" s="188">
        <v>-439</v>
      </c>
      <c r="CI93" s="188">
        <v>-175</v>
      </c>
      <c r="CJ93" s="188">
        <v>3916</v>
      </c>
      <c r="CL93" s="188">
        <v>7104</v>
      </c>
      <c r="CM93" s="188">
        <v>0</v>
      </c>
      <c r="CN93" s="188">
        <v>9224</v>
      </c>
      <c r="CO93" s="188">
        <v>3722</v>
      </c>
      <c r="CP93" s="188">
        <v>3599</v>
      </c>
      <c r="CQ93" s="188">
        <v>3135</v>
      </c>
      <c r="CR93" s="188">
        <v>4003</v>
      </c>
      <c r="CS93" s="188">
        <v>-439</v>
      </c>
      <c r="CT93" s="188">
        <v>-175</v>
      </c>
      <c r="CU93" s="188">
        <v>3916</v>
      </c>
      <c r="CV93" s="190"/>
      <c r="CW93" s="188">
        <v>6052</v>
      </c>
      <c r="CX93" s="188">
        <v>0</v>
      </c>
      <c r="CY93" s="188">
        <v>6690</v>
      </c>
      <c r="CZ93" s="188">
        <v>5614</v>
      </c>
      <c r="DA93" s="188">
        <v>1300</v>
      </c>
      <c r="DB93" s="188">
        <v>6582</v>
      </c>
      <c r="DC93" s="188">
        <v>8230</v>
      </c>
      <c r="DD93" s="188">
        <v>-209</v>
      </c>
      <c r="DE93" s="188">
        <v>0</v>
      </c>
      <c r="DF93" s="188">
        <v>0</v>
      </c>
      <c r="DH93" s="188">
        <v>7067</v>
      </c>
      <c r="DI93" s="188">
        <v>0</v>
      </c>
      <c r="DJ93" s="188">
        <v>9236</v>
      </c>
      <c r="DK93" s="188">
        <v>4335</v>
      </c>
      <c r="DL93" s="188">
        <v>6096</v>
      </c>
      <c r="DM93" s="188">
        <v>3179</v>
      </c>
      <c r="DN93" s="188">
        <v>4003</v>
      </c>
      <c r="DO93" s="188">
        <v>415</v>
      </c>
      <c r="DP93" s="188">
        <v>-201</v>
      </c>
      <c r="DQ93" s="188">
        <v>2256</v>
      </c>
      <c r="DS93" s="188">
        <v>6986</v>
      </c>
      <c r="DT93" s="188">
        <v>0</v>
      </c>
      <c r="DU93" s="188">
        <v>7526</v>
      </c>
      <c r="DV93" s="188">
        <v>3787</v>
      </c>
      <c r="DW93" s="188">
        <v>6507</v>
      </c>
      <c r="DX93" s="188">
        <v>2599</v>
      </c>
      <c r="DY93" s="188">
        <v>10642</v>
      </c>
      <c r="DZ93" s="188">
        <v>-1431</v>
      </c>
      <c r="EA93" s="188">
        <v>-242</v>
      </c>
      <c r="EB93" s="188">
        <v>0</v>
      </c>
      <c r="ED93" s="188">
        <v>5913</v>
      </c>
      <c r="EE93" s="188">
        <v>0</v>
      </c>
      <c r="EF93" s="188">
        <v>6634</v>
      </c>
      <c r="EG93" s="188">
        <v>4533</v>
      </c>
      <c r="EH93" s="188">
        <v>6047</v>
      </c>
      <c r="EI93" s="188">
        <v>4673</v>
      </c>
      <c r="EJ93" s="188">
        <v>3955</v>
      </c>
      <c r="EK93" s="188">
        <v>-1540</v>
      </c>
      <c r="EL93" s="188">
        <v>-151</v>
      </c>
      <c r="EM93" s="188">
        <v>3672</v>
      </c>
      <c r="EO93" s="188">
        <v>7105</v>
      </c>
      <c r="EP93" s="188">
        <v>0</v>
      </c>
      <c r="EQ93" s="188">
        <v>1488</v>
      </c>
      <c r="ER93" s="188">
        <v>2227</v>
      </c>
      <c r="ES93" s="188">
        <v>9084</v>
      </c>
      <c r="ET93" s="188">
        <v>9571</v>
      </c>
      <c r="EU93" s="188">
        <v>5183</v>
      </c>
      <c r="EV93" s="188">
        <v>-982</v>
      </c>
      <c r="EW93" s="188">
        <v>-150</v>
      </c>
      <c r="EX93" s="188">
        <v>1748</v>
      </c>
      <c r="EZ93" s="188">
        <v>7055</v>
      </c>
      <c r="FA93" s="188">
        <v>0</v>
      </c>
      <c r="FB93" s="188">
        <v>4256</v>
      </c>
      <c r="FC93" s="188">
        <v>2955</v>
      </c>
      <c r="FD93" s="188">
        <v>3300</v>
      </c>
      <c r="FE93" s="188">
        <v>9785</v>
      </c>
      <c r="FF93" s="188">
        <v>9457</v>
      </c>
      <c r="FG93" s="188">
        <v>-2364</v>
      </c>
      <c r="FH93" s="188">
        <v>0</v>
      </c>
      <c r="FI93" s="188">
        <v>0</v>
      </c>
      <c r="FK93" s="188">
        <v>7097</v>
      </c>
      <c r="FL93" s="188">
        <v>0</v>
      </c>
      <c r="FM93" s="188">
        <v>7989</v>
      </c>
      <c r="FN93" s="188">
        <v>2153</v>
      </c>
      <c r="FO93" s="188">
        <v>3897</v>
      </c>
      <c r="FP93" s="188">
        <v>8387</v>
      </c>
      <c r="FQ93" s="188">
        <v>3917</v>
      </c>
      <c r="FR93" s="188">
        <v>-2465</v>
      </c>
      <c r="FS93" s="188">
        <v>-175</v>
      </c>
      <c r="FT93" s="188">
        <v>3440</v>
      </c>
      <c r="FV93" s="188">
        <v>6071</v>
      </c>
      <c r="FW93" s="188">
        <v>0</v>
      </c>
      <c r="FX93" s="188">
        <v>4226</v>
      </c>
      <c r="FY93" s="188">
        <v>5700</v>
      </c>
      <c r="FZ93" s="188">
        <v>1136</v>
      </c>
      <c r="GA93" s="188">
        <v>9905</v>
      </c>
      <c r="GB93" s="188">
        <v>9080</v>
      </c>
      <c r="GC93" s="188">
        <v>-750</v>
      </c>
      <c r="GD93" s="188">
        <v>0</v>
      </c>
      <c r="GE93" s="188">
        <v>0</v>
      </c>
      <c r="GG93" s="188">
        <v>7100</v>
      </c>
      <c r="GH93" s="188">
        <v>0</v>
      </c>
      <c r="GI93" s="188">
        <v>6346</v>
      </c>
      <c r="GJ93" s="188">
        <v>1640</v>
      </c>
      <c r="GK93" s="188">
        <v>1168</v>
      </c>
      <c r="GL93" s="188">
        <v>13520</v>
      </c>
      <c r="GM93" s="188">
        <v>3978</v>
      </c>
      <c r="GN93" s="188">
        <v>-1581</v>
      </c>
      <c r="GO93" s="188">
        <v>-175</v>
      </c>
      <c r="GP93" s="188">
        <v>2454</v>
      </c>
      <c r="GR93" s="188">
        <v>5910</v>
      </c>
      <c r="GS93" s="188">
        <v>0</v>
      </c>
      <c r="GT93" s="188">
        <v>7498</v>
      </c>
      <c r="GU93" s="188">
        <v>2284</v>
      </c>
      <c r="GV93" s="188">
        <v>4904</v>
      </c>
      <c r="GW93" s="188">
        <v>10001</v>
      </c>
      <c r="GX93" s="188">
        <v>3825</v>
      </c>
      <c r="GY93" s="188">
        <v>-1853</v>
      </c>
      <c r="GZ93" s="188">
        <v>-80</v>
      </c>
      <c r="HA93" s="188">
        <v>1485</v>
      </c>
      <c r="HC93" s="188">
        <v>6017</v>
      </c>
      <c r="HD93" s="188">
        <v>0</v>
      </c>
      <c r="HE93" s="188">
        <v>4096</v>
      </c>
      <c r="HF93" s="188">
        <v>2455</v>
      </c>
      <c r="HG93" s="188">
        <v>6389</v>
      </c>
      <c r="HH93" s="188">
        <v>7881</v>
      </c>
      <c r="HI93" s="188">
        <v>3833</v>
      </c>
      <c r="HJ93" s="188">
        <v>-407</v>
      </c>
      <c r="HK93" s="188">
        <v>-201</v>
      </c>
      <c r="HL93" s="188">
        <v>4743</v>
      </c>
      <c r="HN93" s="188">
        <v>6062</v>
      </c>
      <c r="HO93" s="188">
        <v>0</v>
      </c>
      <c r="HP93" s="188">
        <v>3922</v>
      </c>
      <c r="HQ93" s="188">
        <v>2921</v>
      </c>
      <c r="HR93" s="188">
        <v>2692</v>
      </c>
      <c r="HS93" s="188">
        <v>13148</v>
      </c>
      <c r="HT93" s="188">
        <v>7015</v>
      </c>
      <c r="HU93" s="188">
        <v>-1033</v>
      </c>
      <c r="HV93" s="188">
        <v>0</v>
      </c>
      <c r="HW93" s="188">
        <v>0</v>
      </c>
      <c r="HY93" s="188">
        <v>6025</v>
      </c>
      <c r="HZ93" s="188">
        <v>0</v>
      </c>
      <c r="IA93" s="188">
        <v>5594</v>
      </c>
      <c r="IB93" s="188">
        <v>3327</v>
      </c>
      <c r="IC93" s="188">
        <v>7242</v>
      </c>
      <c r="ID93" s="188">
        <v>2200</v>
      </c>
      <c r="IE93" s="188">
        <v>4060</v>
      </c>
      <c r="IF93" s="188">
        <v>3070</v>
      </c>
      <c r="IG93" s="188">
        <v>-175</v>
      </c>
      <c r="IH93" s="188">
        <v>3215</v>
      </c>
      <c r="IJ93" s="188">
        <v>6125</v>
      </c>
      <c r="IK93" s="188">
        <v>0</v>
      </c>
      <c r="IL93" s="188">
        <v>8821</v>
      </c>
      <c r="IM93" s="188">
        <v>3349</v>
      </c>
      <c r="IN93" s="188">
        <v>4008</v>
      </c>
      <c r="IO93" s="188">
        <v>9530</v>
      </c>
      <c r="IP93" s="188">
        <v>4051</v>
      </c>
      <c r="IQ93" s="188">
        <v>-944</v>
      </c>
      <c r="IR93" s="188">
        <v>-100</v>
      </c>
      <c r="IS93" s="188">
        <v>2027</v>
      </c>
      <c r="IU93" s="188">
        <v>6082</v>
      </c>
      <c r="IV93" s="188">
        <v>0</v>
      </c>
      <c r="IW93" s="188">
        <v>4671</v>
      </c>
      <c r="IX93" s="188">
        <v>3180</v>
      </c>
      <c r="IY93" s="188">
        <v>5276</v>
      </c>
      <c r="IZ93" s="188">
        <v>8963</v>
      </c>
      <c r="JA93" s="188">
        <v>5949</v>
      </c>
      <c r="JB93" s="188">
        <v>-620</v>
      </c>
      <c r="JC93" s="188">
        <v>-151</v>
      </c>
      <c r="JD93" s="188">
        <v>1598</v>
      </c>
      <c r="JF93" s="188">
        <v>6824</v>
      </c>
      <c r="JG93" s="188">
        <v>0</v>
      </c>
      <c r="JH93" s="188">
        <v>8096</v>
      </c>
      <c r="JI93" s="188">
        <v>9114</v>
      </c>
      <c r="JJ93" s="188">
        <v>4631</v>
      </c>
      <c r="JK93" s="188">
        <v>2682</v>
      </c>
      <c r="JL93" s="188">
        <v>3813</v>
      </c>
      <c r="JM93" s="188">
        <v>-1299</v>
      </c>
      <c r="JN93" s="188">
        <v>-304</v>
      </c>
      <c r="JO93" s="188">
        <v>5215</v>
      </c>
      <c r="JQ93" s="188">
        <v>7105</v>
      </c>
      <c r="JR93" s="188">
        <v>0</v>
      </c>
      <c r="JS93" s="188">
        <v>8142</v>
      </c>
      <c r="JT93" s="188">
        <v>2449</v>
      </c>
      <c r="JU93" s="188">
        <v>2085</v>
      </c>
      <c r="JV93" s="188">
        <v>9194</v>
      </c>
      <c r="JW93" s="188">
        <v>4101</v>
      </c>
      <c r="JX93" s="188">
        <v>-1375</v>
      </c>
      <c r="JY93" s="188">
        <v>-150</v>
      </c>
      <c r="JZ93" s="188">
        <v>3939</v>
      </c>
      <c r="KB93" s="188">
        <v>6082</v>
      </c>
      <c r="KC93" s="188">
        <v>0</v>
      </c>
      <c r="KD93" s="188">
        <v>2921</v>
      </c>
      <c r="KE93" s="188">
        <v>1920</v>
      </c>
      <c r="KF93" s="188">
        <v>3158</v>
      </c>
      <c r="KG93" s="188">
        <v>12360</v>
      </c>
      <c r="KH93" s="188">
        <v>5949</v>
      </c>
      <c r="KI93" s="188">
        <v>-2014</v>
      </c>
      <c r="KJ93" s="188">
        <v>-201</v>
      </c>
      <c r="KK93" s="188">
        <v>3786</v>
      </c>
      <c r="KM93" s="188">
        <v>6067</v>
      </c>
      <c r="KN93" s="188">
        <v>0</v>
      </c>
      <c r="KO93" s="188">
        <v>3233</v>
      </c>
      <c r="KP93" s="188">
        <v>6484</v>
      </c>
      <c r="KQ93" s="188">
        <v>4816</v>
      </c>
      <c r="KR93" s="188">
        <v>5857</v>
      </c>
      <c r="KS93" s="188">
        <v>8025</v>
      </c>
      <c r="KT93" s="188">
        <v>214</v>
      </c>
      <c r="KU93" s="188">
        <v>0</v>
      </c>
      <c r="KV93" s="188">
        <v>0</v>
      </c>
      <c r="KX93" s="188">
        <v>7066</v>
      </c>
      <c r="KY93" s="188">
        <v>0</v>
      </c>
      <c r="KZ93" s="188">
        <v>8412</v>
      </c>
      <c r="LA93" s="188">
        <v>4159</v>
      </c>
      <c r="LB93" s="188">
        <v>4481</v>
      </c>
      <c r="LC93" s="188">
        <v>3016</v>
      </c>
      <c r="LD93" s="188">
        <v>10533</v>
      </c>
      <c r="LE93" s="188">
        <v>-1864</v>
      </c>
      <c r="LF93" s="188">
        <v>0</v>
      </c>
      <c r="LG93" s="188">
        <v>0</v>
      </c>
      <c r="LI93" s="188">
        <v>5052</v>
      </c>
      <c r="LJ93" s="188">
        <v>0</v>
      </c>
      <c r="LK93" s="188">
        <v>6031</v>
      </c>
      <c r="LL93" s="188">
        <v>3704</v>
      </c>
      <c r="LM93" s="188">
        <v>3292</v>
      </c>
      <c r="LN93" s="188">
        <v>9447</v>
      </c>
      <c r="LO93" s="188">
        <v>5702</v>
      </c>
      <c r="LP93" s="188">
        <v>-1301</v>
      </c>
      <c r="LQ93" s="188">
        <v>-202</v>
      </c>
      <c r="LR93" s="188">
        <v>3676</v>
      </c>
      <c r="LT93" s="188">
        <v>6080</v>
      </c>
      <c r="LU93" s="188">
        <v>0</v>
      </c>
      <c r="LV93" s="188">
        <v>1968</v>
      </c>
      <c r="LW93" s="188">
        <v>5163</v>
      </c>
      <c r="LX93" s="188">
        <v>6191</v>
      </c>
      <c r="LY93" s="188">
        <v>6780</v>
      </c>
      <c r="LZ93" s="188">
        <v>5833</v>
      </c>
      <c r="MA93" s="188">
        <v>76</v>
      </c>
      <c r="MB93" s="188">
        <v>-151</v>
      </c>
      <c r="MC93" s="188">
        <v>1912</v>
      </c>
    </row>
    <row r="94" spans="2:341">
      <c r="B94" s="208">
        <f t="shared" si="20"/>
        <v>6301.666666666667</v>
      </c>
      <c r="C94" s="208">
        <f t="shared" si="21"/>
        <v>0</v>
      </c>
      <c r="D94" s="208">
        <f t="shared" si="22"/>
        <v>6239.333333333333</v>
      </c>
      <c r="E94" s="208">
        <f t="shared" si="23"/>
        <v>4024.0333333333333</v>
      </c>
      <c r="F94" s="208">
        <f t="shared" si="24"/>
        <v>4232.5333333333338</v>
      </c>
      <c r="G94" s="208">
        <f t="shared" si="25"/>
        <v>7055.9666666666662</v>
      </c>
      <c r="H94" s="208">
        <f t="shared" si="26"/>
        <v>5730.5666666666666</v>
      </c>
      <c r="I94" s="208">
        <f t="shared" si="27"/>
        <v>-876.4</v>
      </c>
      <c r="J94" s="208">
        <f t="shared" si="28"/>
        <v>-134</v>
      </c>
      <c r="K94" s="208">
        <f t="shared" si="29"/>
        <v>2334.5333333333333</v>
      </c>
      <c r="M94" s="188">
        <v>5962</v>
      </c>
      <c r="N94" s="188">
        <v>0</v>
      </c>
      <c r="O94" s="188">
        <v>8750</v>
      </c>
      <c r="P94" s="188">
        <v>3692</v>
      </c>
      <c r="Q94" s="188">
        <v>2738</v>
      </c>
      <c r="R94" s="188">
        <v>7881</v>
      </c>
      <c r="S94" s="188">
        <v>3601</v>
      </c>
      <c r="T94" s="188">
        <v>-1006</v>
      </c>
      <c r="U94" s="188">
        <v>-284</v>
      </c>
      <c r="V94" s="188">
        <v>4900</v>
      </c>
      <c r="X94" s="188">
        <v>4064</v>
      </c>
      <c r="Y94" s="188">
        <v>0</v>
      </c>
      <c r="Z94" s="188">
        <v>6586</v>
      </c>
      <c r="AA94" s="188">
        <v>6417</v>
      </c>
      <c r="AB94" s="188">
        <v>4079</v>
      </c>
      <c r="AC94" s="188">
        <v>5572</v>
      </c>
      <c r="AD94" s="188">
        <v>5527</v>
      </c>
      <c r="AE94" s="188">
        <v>-564</v>
      </c>
      <c r="AF94" s="188">
        <v>-100</v>
      </c>
      <c r="AG94" s="188">
        <v>3929</v>
      </c>
      <c r="AI94" s="188">
        <v>6606</v>
      </c>
      <c r="AJ94" s="188">
        <v>0</v>
      </c>
      <c r="AK94" s="188">
        <v>1503</v>
      </c>
      <c r="AL94" s="188">
        <v>2241</v>
      </c>
      <c r="AM94" s="188">
        <v>7040</v>
      </c>
      <c r="AN94" s="188">
        <v>11384</v>
      </c>
      <c r="AO94" s="188">
        <v>5840</v>
      </c>
      <c r="AP94" s="188">
        <v>-322</v>
      </c>
      <c r="AQ94" s="188">
        <v>-202</v>
      </c>
      <c r="AR94" s="188">
        <v>1923</v>
      </c>
      <c r="AT94" s="188">
        <v>4065</v>
      </c>
      <c r="AU94" s="188">
        <v>0</v>
      </c>
      <c r="AV94" s="188">
        <v>8442</v>
      </c>
      <c r="AW94" s="188">
        <v>5334</v>
      </c>
      <c r="AX94" s="188">
        <v>2266</v>
      </c>
      <c r="AY94" s="188">
        <v>5836</v>
      </c>
      <c r="AZ94" s="188">
        <v>5629</v>
      </c>
      <c r="BA94" s="188">
        <v>-2061</v>
      </c>
      <c r="BB94" s="188">
        <v>-100</v>
      </c>
      <c r="BC94" s="188">
        <v>3748</v>
      </c>
      <c r="BE94" s="188">
        <v>7102</v>
      </c>
      <c r="BF94" s="188">
        <v>0</v>
      </c>
      <c r="BG94" s="188">
        <v>9060</v>
      </c>
      <c r="BH94" s="188">
        <v>5354</v>
      </c>
      <c r="BI94" s="188">
        <v>4543</v>
      </c>
      <c r="BJ94" s="188">
        <v>2357</v>
      </c>
      <c r="BK94" s="188">
        <v>3923</v>
      </c>
      <c r="BL94" s="188">
        <v>-677</v>
      </c>
      <c r="BM94" s="188">
        <v>-175</v>
      </c>
      <c r="BN94" s="188">
        <v>3212</v>
      </c>
      <c r="BP94" s="188">
        <v>6067</v>
      </c>
      <c r="BQ94" s="188">
        <v>0</v>
      </c>
      <c r="BR94" s="188">
        <v>7417</v>
      </c>
      <c r="BS94" s="188">
        <v>7118</v>
      </c>
      <c r="BT94" s="188">
        <v>3058</v>
      </c>
      <c r="BU94" s="188">
        <v>2068</v>
      </c>
      <c r="BV94" s="188">
        <v>8542</v>
      </c>
      <c r="BW94" s="188">
        <v>426</v>
      </c>
      <c r="BX94" s="188">
        <v>0</v>
      </c>
      <c r="BY94" s="188">
        <v>0</v>
      </c>
      <c r="CA94" s="188">
        <v>7104</v>
      </c>
      <c r="CB94" s="188">
        <v>0</v>
      </c>
      <c r="CC94" s="188">
        <v>9216</v>
      </c>
      <c r="CD94" s="188">
        <v>3737</v>
      </c>
      <c r="CE94" s="188">
        <v>3509</v>
      </c>
      <c r="CF94" s="188">
        <v>3137</v>
      </c>
      <c r="CG94" s="188">
        <v>4003</v>
      </c>
      <c r="CH94" s="188">
        <v>-446</v>
      </c>
      <c r="CI94" s="188">
        <v>-175</v>
      </c>
      <c r="CJ94" s="188">
        <v>3902</v>
      </c>
      <c r="CL94" s="188">
        <v>7104</v>
      </c>
      <c r="CM94" s="188">
        <v>0</v>
      </c>
      <c r="CN94" s="188">
        <v>9216</v>
      </c>
      <c r="CO94" s="188">
        <v>3737</v>
      </c>
      <c r="CP94" s="188">
        <v>3509</v>
      </c>
      <c r="CQ94" s="188">
        <v>3137</v>
      </c>
      <c r="CR94" s="188">
        <v>4003</v>
      </c>
      <c r="CS94" s="188">
        <v>-446</v>
      </c>
      <c r="CT94" s="188">
        <v>-175</v>
      </c>
      <c r="CU94" s="188">
        <v>3902</v>
      </c>
      <c r="CV94" s="190"/>
      <c r="CW94" s="188">
        <v>6055</v>
      </c>
      <c r="CX94" s="188">
        <v>0</v>
      </c>
      <c r="CY94" s="188">
        <v>6670</v>
      </c>
      <c r="CZ94" s="188">
        <v>5617</v>
      </c>
      <c r="DA94" s="188">
        <v>1290</v>
      </c>
      <c r="DB94" s="188">
        <v>6560</v>
      </c>
      <c r="DC94" s="188">
        <v>8258</v>
      </c>
      <c r="DD94" s="188">
        <v>-77</v>
      </c>
      <c r="DE94" s="188">
        <v>0</v>
      </c>
      <c r="DF94" s="188">
        <v>0</v>
      </c>
      <c r="DH94" s="188">
        <v>7071</v>
      </c>
      <c r="DI94" s="188">
        <v>0</v>
      </c>
      <c r="DJ94" s="188">
        <v>9223</v>
      </c>
      <c r="DK94" s="188">
        <v>4312</v>
      </c>
      <c r="DL94" s="188">
        <v>6093</v>
      </c>
      <c r="DM94" s="188">
        <v>3225</v>
      </c>
      <c r="DN94" s="188">
        <v>4003</v>
      </c>
      <c r="DO94" s="188">
        <v>566</v>
      </c>
      <c r="DP94" s="188">
        <v>-201</v>
      </c>
      <c r="DQ94" s="188">
        <v>2179</v>
      </c>
      <c r="DS94" s="188">
        <v>6986</v>
      </c>
      <c r="DT94" s="188">
        <v>0</v>
      </c>
      <c r="DU94" s="188">
        <v>7519</v>
      </c>
      <c r="DV94" s="188">
        <v>3778</v>
      </c>
      <c r="DW94" s="188">
        <v>6398</v>
      </c>
      <c r="DX94" s="188">
        <v>2664</v>
      </c>
      <c r="DY94" s="188">
        <v>10622</v>
      </c>
      <c r="DZ94" s="188">
        <v>-1276</v>
      </c>
      <c r="EA94" s="188">
        <v>-242</v>
      </c>
      <c r="EB94" s="188">
        <v>0</v>
      </c>
      <c r="ED94" s="188">
        <v>5912</v>
      </c>
      <c r="EE94" s="188">
        <v>0</v>
      </c>
      <c r="EF94" s="188">
        <v>6649</v>
      </c>
      <c r="EG94" s="188">
        <v>4454</v>
      </c>
      <c r="EH94" s="188">
        <v>6031</v>
      </c>
      <c r="EI94" s="188">
        <v>4734</v>
      </c>
      <c r="EJ94" s="188">
        <v>3955</v>
      </c>
      <c r="EK94" s="188">
        <v>-1574</v>
      </c>
      <c r="EL94" s="188">
        <v>-151</v>
      </c>
      <c r="EM94" s="188">
        <v>3652</v>
      </c>
      <c r="EO94" s="188">
        <v>7109</v>
      </c>
      <c r="EP94" s="188">
        <v>0</v>
      </c>
      <c r="EQ94" s="188">
        <v>1464</v>
      </c>
      <c r="ER94" s="188">
        <v>2153</v>
      </c>
      <c r="ES94" s="188">
        <v>8869</v>
      </c>
      <c r="ET94" s="188">
        <v>9526</v>
      </c>
      <c r="EU94" s="188">
        <v>5183</v>
      </c>
      <c r="EV94" s="188">
        <v>-846</v>
      </c>
      <c r="EW94" s="188">
        <v>-151</v>
      </c>
      <c r="EX94" s="188">
        <v>1706</v>
      </c>
      <c r="EZ94" s="188">
        <v>7058</v>
      </c>
      <c r="FA94" s="188">
        <v>0</v>
      </c>
      <c r="FB94" s="188">
        <v>4234</v>
      </c>
      <c r="FC94" s="188">
        <v>2963</v>
      </c>
      <c r="FD94" s="188">
        <v>3244</v>
      </c>
      <c r="FE94" s="188">
        <v>9763</v>
      </c>
      <c r="FF94" s="188">
        <v>9370</v>
      </c>
      <c r="FG94" s="188">
        <v>-2511</v>
      </c>
      <c r="FH94" s="188">
        <v>0</v>
      </c>
      <c r="FI94" s="188">
        <v>0</v>
      </c>
      <c r="FK94" s="188">
        <v>7096</v>
      </c>
      <c r="FL94" s="188">
        <v>0</v>
      </c>
      <c r="FM94" s="188">
        <v>7921</v>
      </c>
      <c r="FN94" s="188">
        <v>2217</v>
      </c>
      <c r="FO94" s="188">
        <v>3861</v>
      </c>
      <c r="FP94" s="188">
        <v>8425</v>
      </c>
      <c r="FQ94" s="188">
        <v>3917</v>
      </c>
      <c r="FR94" s="188">
        <v>-2708</v>
      </c>
      <c r="FS94" s="188">
        <v>-176</v>
      </c>
      <c r="FT94" s="188">
        <v>3377</v>
      </c>
      <c r="FV94" s="188">
        <v>6064</v>
      </c>
      <c r="FW94" s="188">
        <v>0</v>
      </c>
      <c r="FX94" s="188">
        <v>4259</v>
      </c>
      <c r="FY94" s="188">
        <v>5623</v>
      </c>
      <c r="FZ94" s="188">
        <v>1119</v>
      </c>
      <c r="GA94" s="188">
        <v>9888</v>
      </c>
      <c r="GB94" s="188">
        <v>9008</v>
      </c>
      <c r="GC94" s="188">
        <v>-743</v>
      </c>
      <c r="GD94" s="188">
        <v>0</v>
      </c>
      <c r="GE94" s="188">
        <v>0</v>
      </c>
      <c r="GG94" s="188">
        <v>7100</v>
      </c>
      <c r="GH94" s="188">
        <v>0</v>
      </c>
      <c r="GI94" s="188">
        <v>6229</v>
      </c>
      <c r="GJ94" s="188">
        <v>1670</v>
      </c>
      <c r="GK94" s="188">
        <v>908</v>
      </c>
      <c r="GL94" s="188">
        <v>13708</v>
      </c>
      <c r="GM94" s="188">
        <v>3978</v>
      </c>
      <c r="GN94" s="188">
        <v>-1459</v>
      </c>
      <c r="GO94" s="188">
        <v>-175</v>
      </c>
      <c r="GP94" s="188">
        <v>2376</v>
      </c>
      <c r="GR94" s="188">
        <v>5911</v>
      </c>
      <c r="GS94" s="188">
        <v>0</v>
      </c>
      <c r="GT94" s="188">
        <v>7536</v>
      </c>
      <c r="GU94" s="188">
        <v>2270</v>
      </c>
      <c r="GV94" s="188">
        <v>4586</v>
      </c>
      <c r="GW94" s="188">
        <v>10023</v>
      </c>
      <c r="GX94" s="188">
        <v>3825</v>
      </c>
      <c r="GY94" s="188">
        <v>-1865</v>
      </c>
      <c r="GZ94" s="188">
        <v>-80</v>
      </c>
      <c r="HA94" s="188">
        <v>1493</v>
      </c>
      <c r="HC94" s="188">
        <v>6019</v>
      </c>
      <c r="HD94" s="188">
        <v>0</v>
      </c>
      <c r="HE94" s="188">
        <v>3964</v>
      </c>
      <c r="HF94" s="188">
        <v>2381</v>
      </c>
      <c r="HG94" s="188">
        <v>6279</v>
      </c>
      <c r="HH94" s="188">
        <v>7917</v>
      </c>
      <c r="HI94" s="188">
        <v>3833</v>
      </c>
      <c r="HJ94" s="188">
        <v>-433</v>
      </c>
      <c r="HK94" s="188">
        <v>-201</v>
      </c>
      <c r="HL94" s="188">
        <v>4638</v>
      </c>
      <c r="HN94" s="188">
        <v>6057</v>
      </c>
      <c r="HO94" s="188">
        <v>0</v>
      </c>
      <c r="HP94" s="188">
        <v>3826</v>
      </c>
      <c r="HQ94" s="188">
        <v>2980</v>
      </c>
      <c r="HR94" s="188">
        <v>2810</v>
      </c>
      <c r="HS94" s="188">
        <v>13169</v>
      </c>
      <c r="HT94" s="188">
        <v>7046</v>
      </c>
      <c r="HU94" s="188">
        <v>-1297</v>
      </c>
      <c r="HV94" s="188">
        <v>0</v>
      </c>
      <c r="HW94" s="188">
        <v>0</v>
      </c>
      <c r="HY94" s="188">
        <v>6024</v>
      </c>
      <c r="HZ94" s="188">
        <v>0</v>
      </c>
      <c r="IA94" s="188">
        <v>5539</v>
      </c>
      <c r="IB94" s="188">
        <v>3264</v>
      </c>
      <c r="IC94" s="188">
        <v>7146</v>
      </c>
      <c r="ID94" s="188">
        <v>2201</v>
      </c>
      <c r="IE94" s="188">
        <v>4060</v>
      </c>
      <c r="IF94" s="188">
        <v>3051</v>
      </c>
      <c r="IG94" s="188">
        <v>-175</v>
      </c>
      <c r="IH94" s="188">
        <v>3188</v>
      </c>
      <c r="IJ94" s="188">
        <v>6146</v>
      </c>
      <c r="IK94" s="188">
        <v>0</v>
      </c>
      <c r="IL94" s="188">
        <v>8766</v>
      </c>
      <c r="IM94" s="188">
        <v>3350</v>
      </c>
      <c r="IN94" s="188">
        <v>3894</v>
      </c>
      <c r="IO94" s="188">
        <v>9714</v>
      </c>
      <c r="IP94" s="188">
        <v>4051</v>
      </c>
      <c r="IQ94" s="188">
        <v>-1113</v>
      </c>
      <c r="IR94" s="188">
        <v>-100</v>
      </c>
      <c r="IS94" s="188">
        <v>2018</v>
      </c>
      <c r="IU94" s="188">
        <v>6085</v>
      </c>
      <c r="IV94" s="188">
        <v>0</v>
      </c>
      <c r="IW94" s="188">
        <v>4633</v>
      </c>
      <c r="IX94" s="188">
        <v>3190</v>
      </c>
      <c r="IY94" s="188">
        <v>5200</v>
      </c>
      <c r="IZ94" s="188">
        <v>9111</v>
      </c>
      <c r="JA94" s="188">
        <v>5949</v>
      </c>
      <c r="JB94" s="188">
        <v>-611</v>
      </c>
      <c r="JC94" s="188">
        <v>-151</v>
      </c>
      <c r="JD94" s="188">
        <v>1604</v>
      </c>
      <c r="JF94" s="188">
        <v>6822</v>
      </c>
      <c r="JG94" s="188">
        <v>0</v>
      </c>
      <c r="JH94" s="188">
        <v>8041</v>
      </c>
      <c r="JI94" s="188">
        <v>9115</v>
      </c>
      <c r="JJ94" s="188">
        <v>4644</v>
      </c>
      <c r="JK94" s="188">
        <v>2725</v>
      </c>
      <c r="JL94" s="188">
        <v>3813</v>
      </c>
      <c r="JM94" s="188">
        <v>-1332</v>
      </c>
      <c r="JN94" s="188">
        <v>-303</v>
      </c>
      <c r="JO94" s="188">
        <v>5217</v>
      </c>
      <c r="JQ94" s="188">
        <v>7105</v>
      </c>
      <c r="JR94" s="188">
        <v>0</v>
      </c>
      <c r="JS94" s="188">
        <v>8017</v>
      </c>
      <c r="JT94" s="188">
        <v>2590</v>
      </c>
      <c r="JU94" s="188">
        <v>2141</v>
      </c>
      <c r="JV94" s="188">
        <v>9228</v>
      </c>
      <c r="JW94" s="188">
        <v>4101</v>
      </c>
      <c r="JX94" s="188">
        <v>-1589</v>
      </c>
      <c r="JY94" s="188">
        <v>-150</v>
      </c>
      <c r="JZ94" s="188">
        <v>3931</v>
      </c>
      <c r="KB94" s="188">
        <v>6083</v>
      </c>
      <c r="KC94" s="188">
        <v>0</v>
      </c>
      <c r="KD94" s="188">
        <v>2940</v>
      </c>
      <c r="KE94" s="188">
        <v>1910</v>
      </c>
      <c r="KF94" s="188">
        <v>3156</v>
      </c>
      <c r="KG94" s="188">
        <v>12434</v>
      </c>
      <c r="KH94" s="188">
        <v>5949</v>
      </c>
      <c r="KI94" s="188">
        <v>-2281</v>
      </c>
      <c r="KJ94" s="188">
        <v>-201</v>
      </c>
      <c r="KK94" s="188">
        <v>3747</v>
      </c>
      <c r="KM94" s="188">
        <v>6066</v>
      </c>
      <c r="KN94" s="188">
        <v>0</v>
      </c>
      <c r="KO94" s="188">
        <v>3182</v>
      </c>
      <c r="KP94" s="188">
        <v>6472</v>
      </c>
      <c r="KQ94" s="188">
        <v>4780</v>
      </c>
      <c r="KR94" s="188">
        <v>5882</v>
      </c>
      <c r="KS94" s="188">
        <v>7949</v>
      </c>
      <c r="KT94" s="188">
        <v>196</v>
      </c>
      <c r="KU94" s="188">
        <v>0</v>
      </c>
      <c r="KV94" s="188">
        <v>0</v>
      </c>
      <c r="KX94" s="188">
        <v>7070</v>
      </c>
      <c r="KY94" s="188">
        <v>0</v>
      </c>
      <c r="KZ94" s="188">
        <v>8350</v>
      </c>
      <c r="LA94" s="188">
        <v>4121</v>
      </c>
      <c r="LB94" s="188">
        <v>4420</v>
      </c>
      <c r="LC94" s="188">
        <v>2984</v>
      </c>
      <c r="LD94" s="188">
        <v>10444</v>
      </c>
      <c r="LE94" s="188">
        <v>-2002</v>
      </c>
      <c r="LF94" s="188">
        <v>0</v>
      </c>
      <c r="LG94" s="188">
        <v>0</v>
      </c>
      <c r="LI94" s="188">
        <v>5052</v>
      </c>
      <c r="LJ94" s="188">
        <v>0</v>
      </c>
      <c r="LK94" s="188">
        <v>6111</v>
      </c>
      <c r="LL94" s="188">
        <v>3725</v>
      </c>
      <c r="LM94" s="188">
        <v>3277</v>
      </c>
      <c r="LN94" s="188">
        <v>9422</v>
      </c>
      <c r="LO94" s="188">
        <v>5702</v>
      </c>
      <c r="LP94" s="188">
        <v>-1471</v>
      </c>
      <c r="LQ94" s="188">
        <v>-202</v>
      </c>
      <c r="LR94" s="188">
        <v>3608</v>
      </c>
      <c r="LT94" s="188">
        <v>6085</v>
      </c>
      <c r="LU94" s="188">
        <v>0</v>
      </c>
      <c r="LV94" s="188">
        <v>1917</v>
      </c>
      <c r="LW94" s="188">
        <v>4936</v>
      </c>
      <c r="LX94" s="188">
        <v>6088</v>
      </c>
      <c r="LY94" s="188">
        <v>7004</v>
      </c>
      <c r="LZ94" s="188">
        <v>5833</v>
      </c>
      <c r="MA94" s="188">
        <v>179</v>
      </c>
      <c r="MB94" s="188">
        <v>-150</v>
      </c>
      <c r="MC94" s="188">
        <v>1786</v>
      </c>
    </row>
    <row r="95" spans="2:341">
      <c r="B95" s="208">
        <f t="shared" si="20"/>
        <v>6302.7333333333336</v>
      </c>
      <c r="C95" s="208">
        <f t="shared" si="21"/>
        <v>0</v>
      </c>
      <c r="D95" s="208">
        <f t="shared" si="22"/>
        <v>6187.2</v>
      </c>
      <c r="E95" s="208">
        <f t="shared" si="23"/>
        <v>3971.8</v>
      </c>
      <c r="F95" s="208">
        <f t="shared" si="24"/>
        <v>4116.5333333333338</v>
      </c>
      <c r="G95" s="208">
        <f t="shared" si="25"/>
        <v>7067.3</v>
      </c>
      <c r="H95" s="208">
        <f t="shared" si="26"/>
        <v>5721.833333333333</v>
      </c>
      <c r="I95" s="208">
        <f t="shared" si="27"/>
        <v>-817.9</v>
      </c>
      <c r="J95" s="208">
        <f t="shared" si="28"/>
        <v>-133.76666666666668</v>
      </c>
      <c r="K95" s="208">
        <f t="shared" si="29"/>
        <v>2309.1</v>
      </c>
      <c r="M95" s="188">
        <v>5958</v>
      </c>
      <c r="N95" s="188">
        <v>0</v>
      </c>
      <c r="O95" s="188">
        <v>8770</v>
      </c>
      <c r="P95" s="188">
        <v>3655</v>
      </c>
      <c r="Q95" s="188">
        <v>2664</v>
      </c>
      <c r="R95" s="188">
        <v>7867</v>
      </c>
      <c r="S95" s="188">
        <v>3601</v>
      </c>
      <c r="T95" s="188">
        <v>-1006</v>
      </c>
      <c r="U95" s="188">
        <v>-284</v>
      </c>
      <c r="V95" s="188">
        <v>4912</v>
      </c>
      <c r="X95" s="188">
        <v>4065</v>
      </c>
      <c r="Y95" s="188">
        <v>0</v>
      </c>
      <c r="Z95" s="188">
        <v>6620</v>
      </c>
      <c r="AA95" s="188">
        <v>6459</v>
      </c>
      <c r="AB95" s="188">
        <v>3953</v>
      </c>
      <c r="AC95" s="188">
        <v>5526</v>
      </c>
      <c r="AD95" s="188">
        <v>5527</v>
      </c>
      <c r="AE95" s="188">
        <v>-572</v>
      </c>
      <c r="AF95" s="188">
        <v>-100</v>
      </c>
      <c r="AG95" s="188">
        <v>3888</v>
      </c>
      <c r="AI95" s="188">
        <v>6611</v>
      </c>
      <c r="AJ95" s="188">
        <v>0</v>
      </c>
      <c r="AK95" s="188">
        <v>1435</v>
      </c>
      <c r="AL95" s="188">
        <v>2184</v>
      </c>
      <c r="AM95" s="188">
        <v>6995</v>
      </c>
      <c r="AN95" s="188">
        <v>11263</v>
      </c>
      <c r="AO95" s="188">
        <v>5840</v>
      </c>
      <c r="AP95" s="188">
        <v>-186</v>
      </c>
      <c r="AQ95" s="188">
        <v>-202</v>
      </c>
      <c r="AR95" s="188">
        <v>1895</v>
      </c>
      <c r="AT95" s="188">
        <v>4063</v>
      </c>
      <c r="AU95" s="188">
        <v>0</v>
      </c>
      <c r="AV95" s="188">
        <v>8401</v>
      </c>
      <c r="AW95" s="188">
        <v>5207</v>
      </c>
      <c r="AX95" s="188">
        <v>2104</v>
      </c>
      <c r="AY95" s="188">
        <v>5898</v>
      </c>
      <c r="AZ95" s="188">
        <v>5629</v>
      </c>
      <c r="BA95" s="188">
        <v>-1901</v>
      </c>
      <c r="BB95" s="188">
        <v>-100</v>
      </c>
      <c r="BC95" s="188">
        <v>3760</v>
      </c>
      <c r="BE95" s="188">
        <v>7099</v>
      </c>
      <c r="BF95" s="188">
        <v>0</v>
      </c>
      <c r="BG95" s="188">
        <v>9018</v>
      </c>
      <c r="BH95" s="188">
        <v>5232</v>
      </c>
      <c r="BI95" s="188">
        <v>4377</v>
      </c>
      <c r="BJ95" s="188">
        <v>2418</v>
      </c>
      <c r="BK95" s="188">
        <v>3923</v>
      </c>
      <c r="BL95" s="188">
        <v>-690</v>
      </c>
      <c r="BM95" s="188">
        <v>-175</v>
      </c>
      <c r="BN95" s="188">
        <v>3210</v>
      </c>
      <c r="BP95" s="188">
        <v>6064</v>
      </c>
      <c r="BQ95" s="188">
        <v>0</v>
      </c>
      <c r="BR95" s="188">
        <v>7403</v>
      </c>
      <c r="BS95" s="188">
        <v>7165</v>
      </c>
      <c r="BT95" s="188">
        <v>2925</v>
      </c>
      <c r="BU95" s="188">
        <v>2040</v>
      </c>
      <c r="BV95" s="188">
        <v>8529</v>
      </c>
      <c r="BW95" s="188">
        <v>527</v>
      </c>
      <c r="BX95" s="188">
        <v>0</v>
      </c>
      <c r="BY95" s="188">
        <v>0</v>
      </c>
      <c r="CA95" s="188">
        <v>7105</v>
      </c>
      <c r="CB95" s="188">
        <v>0</v>
      </c>
      <c r="CC95" s="188">
        <v>9179</v>
      </c>
      <c r="CD95" s="188">
        <v>3728</v>
      </c>
      <c r="CE95" s="188">
        <v>3401</v>
      </c>
      <c r="CF95" s="188">
        <v>3120</v>
      </c>
      <c r="CG95" s="188">
        <v>4003</v>
      </c>
      <c r="CH95" s="188">
        <v>-603</v>
      </c>
      <c r="CI95" s="188">
        <v>-175</v>
      </c>
      <c r="CJ95" s="188">
        <v>3909</v>
      </c>
      <c r="CL95" s="188">
        <v>7105</v>
      </c>
      <c r="CM95" s="188">
        <v>0</v>
      </c>
      <c r="CN95" s="188">
        <v>9179</v>
      </c>
      <c r="CO95" s="188">
        <v>3728</v>
      </c>
      <c r="CP95" s="188">
        <v>3401</v>
      </c>
      <c r="CQ95" s="188">
        <v>3120</v>
      </c>
      <c r="CR95" s="188">
        <v>4003</v>
      </c>
      <c r="CS95" s="188">
        <v>-603</v>
      </c>
      <c r="CT95" s="188">
        <v>-175</v>
      </c>
      <c r="CU95" s="188">
        <v>3909</v>
      </c>
      <c r="CV95" s="190"/>
      <c r="CW95" s="188">
        <v>6057</v>
      </c>
      <c r="CX95" s="188">
        <v>0</v>
      </c>
      <c r="CY95" s="188">
        <v>6609</v>
      </c>
      <c r="CZ95" s="188">
        <v>5589</v>
      </c>
      <c r="DA95" s="188">
        <v>1217</v>
      </c>
      <c r="DB95" s="188">
        <v>6488</v>
      </c>
      <c r="DC95" s="188">
        <v>8237</v>
      </c>
      <c r="DD95" s="188">
        <v>-115</v>
      </c>
      <c r="DE95" s="188">
        <v>0</v>
      </c>
      <c r="DF95" s="188">
        <v>0</v>
      </c>
      <c r="DH95" s="188">
        <v>7079</v>
      </c>
      <c r="DI95" s="188">
        <v>0</v>
      </c>
      <c r="DJ95" s="188">
        <v>9209</v>
      </c>
      <c r="DK95" s="188">
        <v>4185</v>
      </c>
      <c r="DL95" s="188">
        <v>5915</v>
      </c>
      <c r="DM95" s="188">
        <v>3317</v>
      </c>
      <c r="DN95" s="188">
        <v>4003</v>
      </c>
      <c r="DO95" s="188">
        <v>719</v>
      </c>
      <c r="DP95" s="188">
        <v>-201</v>
      </c>
      <c r="DQ95" s="188">
        <v>2156</v>
      </c>
      <c r="DS95" s="188">
        <v>6983</v>
      </c>
      <c r="DT95" s="188">
        <v>0</v>
      </c>
      <c r="DU95" s="188">
        <v>7510</v>
      </c>
      <c r="DV95" s="188">
        <v>3711</v>
      </c>
      <c r="DW95" s="188">
        <v>6358</v>
      </c>
      <c r="DX95" s="188">
        <v>2715</v>
      </c>
      <c r="DY95" s="188">
        <v>10652</v>
      </c>
      <c r="DZ95" s="188">
        <v>-1306</v>
      </c>
      <c r="EA95" s="188">
        <v>-242</v>
      </c>
      <c r="EB95" s="188">
        <v>0</v>
      </c>
      <c r="ED95" s="188">
        <v>5912</v>
      </c>
      <c r="EE95" s="188">
        <v>0</v>
      </c>
      <c r="EF95" s="188">
        <v>6684</v>
      </c>
      <c r="EG95" s="188">
        <v>4371</v>
      </c>
      <c r="EH95" s="188">
        <v>5754</v>
      </c>
      <c r="EI95" s="188">
        <v>4760</v>
      </c>
      <c r="EJ95" s="188">
        <v>3955</v>
      </c>
      <c r="EK95" s="188">
        <v>-1540</v>
      </c>
      <c r="EL95" s="188">
        <v>-151</v>
      </c>
      <c r="EM95" s="188">
        <v>3618</v>
      </c>
      <c r="EO95" s="188">
        <v>7108</v>
      </c>
      <c r="EP95" s="188">
        <v>0</v>
      </c>
      <c r="EQ95" s="188">
        <v>1456</v>
      </c>
      <c r="ER95" s="188">
        <v>2042</v>
      </c>
      <c r="ES95" s="188">
        <v>8728</v>
      </c>
      <c r="ET95" s="188">
        <v>9627</v>
      </c>
      <c r="EU95" s="188">
        <v>5183</v>
      </c>
      <c r="EV95" s="188">
        <v>-950</v>
      </c>
      <c r="EW95" s="188">
        <v>-150</v>
      </c>
      <c r="EX95" s="188">
        <v>1633</v>
      </c>
      <c r="EZ95" s="188">
        <v>7051</v>
      </c>
      <c r="FA95" s="188">
        <v>0</v>
      </c>
      <c r="FB95" s="188">
        <v>4221</v>
      </c>
      <c r="FC95" s="188">
        <v>2933</v>
      </c>
      <c r="FD95" s="188">
        <v>3319</v>
      </c>
      <c r="FE95" s="188">
        <v>9721</v>
      </c>
      <c r="FF95" s="188">
        <v>9286</v>
      </c>
      <c r="FG95" s="188">
        <v>-2371</v>
      </c>
      <c r="FH95" s="188">
        <v>0</v>
      </c>
      <c r="FI95" s="188">
        <v>0</v>
      </c>
      <c r="FK95" s="188">
        <v>7098</v>
      </c>
      <c r="FL95" s="188">
        <v>0</v>
      </c>
      <c r="FM95" s="188">
        <v>7959</v>
      </c>
      <c r="FN95" s="188">
        <v>2182</v>
      </c>
      <c r="FO95" s="188">
        <v>3738</v>
      </c>
      <c r="FP95" s="188">
        <v>8485</v>
      </c>
      <c r="FQ95" s="188">
        <v>3917</v>
      </c>
      <c r="FR95" s="188">
        <v>-2687</v>
      </c>
      <c r="FS95" s="188">
        <v>-175</v>
      </c>
      <c r="FT95" s="188">
        <v>3271</v>
      </c>
      <c r="FV95" s="188">
        <v>6072</v>
      </c>
      <c r="FW95" s="188">
        <v>0</v>
      </c>
      <c r="FX95" s="188">
        <v>4223</v>
      </c>
      <c r="FY95" s="188">
        <v>5650</v>
      </c>
      <c r="FZ95" s="188">
        <v>1065</v>
      </c>
      <c r="GA95" s="188">
        <v>9865</v>
      </c>
      <c r="GB95" s="188">
        <v>8937</v>
      </c>
      <c r="GC95" s="188">
        <v>-709</v>
      </c>
      <c r="GD95" s="188">
        <v>0</v>
      </c>
      <c r="GE95" s="188">
        <v>0</v>
      </c>
      <c r="GG95" s="188">
        <v>7105</v>
      </c>
      <c r="GH95" s="188">
        <v>0</v>
      </c>
      <c r="GI95" s="188">
        <v>5931</v>
      </c>
      <c r="GJ95" s="188">
        <v>1658</v>
      </c>
      <c r="GK95" s="188">
        <v>896</v>
      </c>
      <c r="GL95" s="188">
        <v>13647</v>
      </c>
      <c r="GM95" s="188">
        <v>3978</v>
      </c>
      <c r="GN95" s="188">
        <v>-1389</v>
      </c>
      <c r="GO95" s="188">
        <v>-175</v>
      </c>
      <c r="GP95" s="188">
        <v>2389</v>
      </c>
      <c r="GR95" s="188">
        <v>5912</v>
      </c>
      <c r="GS95" s="188">
        <v>0</v>
      </c>
      <c r="GT95" s="188">
        <v>7562</v>
      </c>
      <c r="GU95" s="188">
        <v>2187</v>
      </c>
      <c r="GV95" s="188">
        <v>4456</v>
      </c>
      <c r="GW95" s="188">
        <v>10122</v>
      </c>
      <c r="GX95" s="188">
        <v>3825</v>
      </c>
      <c r="GY95" s="188">
        <v>-1651</v>
      </c>
      <c r="GZ95" s="188">
        <v>-80</v>
      </c>
      <c r="HA95" s="188">
        <v>1513</v>
      </c>
      <c r="HC95" s="188">
        <v>6019</v>
      </c>
      <c r="HD95" s="188">
        <v>0</v>
      </c>
      <c r="HE95" s="188">
        <v>3852</v>
      </c>
      <c r="HF95" s="188">
        <v>2326</v>
      </c>
      <c r="HG95" s="188">
        <v>6225</v>
      </c>
      <c r="HH95" s="188">
        <v>7954</v>
      </c>
      <c r="HI95" s="188">
        <v>3833</v>
      </c>
      <c r="HJ95" s="188">
        <v>-252</v>
      </c>
      <c r="HK95" s="188">
        <v>-196</v>
      </c>
      <c r="HL95" s="188">
        <v>4599</v>
      </c>
      <c r="HN95" s="188">
        <v>6061</v>
      </c>
      <c r="HO95" s="188">
        <v>0</v>
      </c>
      <c r="HP95" s="188">
        <v>3714</v>
      </c>
      <c r="HQ95" s="188">
        <v>2867</v>
      </c>
      <c r="HR95" s="188">
        <v>2636</v>
      </c>
      <c r="HS95" s="188">
        <v>13044</v>
      </c>
      <c r="HT95" s="188">
        <v>7026</v>
      </c>
      <c r="HU95" s="188">
        <v>-1112</v>
      </c>
      <c r="HV95" s="188">
        <v>0</v>
      </c>
      <c r="HW95" s="188">
        <v>0</v>
      </c>
      <c r="HY95" s="188">
        <v>6028</v>
      </c>
      <c r="HZ95" s="188">
        <v>0</v>
      </c>
      <c r="IA95" s="188">
        <v>5354</v>
      </c>
      <c r="IB95" s="188">
        <v>3124</v>
      </c>
      <c r="IC95" s="188">
        <v>7065</v>
      </c>
      <c r="ID95" s="188">
        <v>2254</v>
      </c>
      <c r="IE95" s="188">
        <v>4060</v>
      </c>
      <c r="IF95" s="188">
        <v>3180</v>
      </c>
      <c r="IG95" s="188">
        <v>-175</v>
      </c>
      <c r="IH95" s="188">
        <v>3169</v>
      </c>
      <c r="IJ95" s="188">
        <v>6161</v>
      </c>
      <c r="IK95" s="188">
        <v>0</v>
      </c>
      <c r="IL95" s="188">
        <v>8771</v>
      </c>
      <c r="IM95" s="188">
        <v>3335</v>
      </c>
      <c r="IN95" s="188">
        <v>3742</v>
      </c>
      <c r="IO95" s="188">
        <v>9781</v>
      </c>
      <c r="IP95" s="188">
        <v>4051</v>
      </c>
      <c r="IQ95" s="188">
        <v>-1155</v>
      </c>
      <c r="IR95" s="188">
        <v>-100</v>
      </c>
      <c r="IS95" s="188">
        <v>1911</v>
      </c>
      <c r="IU95" s="188">
        <v>6083</v>
      </c>
      <c r="IV95" s="188">
        <v>0</v>
      </c>
      <c r="IW95" s="188">
        <v>4471</v>
      </c>
      <c r="IX95" s="188">
        <v>3130</v>
      </c>
      <c r="IY95" s="188">
        <v>5085</v>
      </c>
      <c r="IZ95" s="188">
        <v>9196</v>
      </c>
      <c r="JA95" s="188">
        <v>5949</v>
      </c>
      <c r="JB95" s="188">
        <v>-491</v>
      </c>
      <c r="JC95" s="188">
        <v>-151</v>
      </c>
      <c r="JD95" s="188">
        <v>1456</v>
      </c>
      <c r="JF95" s="188">
        <v>6822</v>
      </c>
      <c r="JG95" s="188">
        <v>0</v>
      </c>
      <c r="JH95" s="188">
        <v>8004</v>
      </c>
      <c r="JI95" s="188">
        <v>8975</v>
      </c>
      <c r="JJ95" s="188">
        <v>4283</v>
      </c>
      <c r="JK95" s="188">
        <v>2903</v>
      </c>
      <c r="JL95" s="188">
        <v>3813</v>
      </c>
      <c r="JM95" s="188">
        <v>-1117</v>
      </c>
      <c r="JN95" s="188">
        <v>-304</v>
      </c>
      <c r="JO95" s="188">
        <v>5130</v>
      </c>
      <c r="JQ95" s="188">
        <v>7106</v>
      </c>
      <c r="JR95" s="188">
        <v>0</v>
      </c>
      <c r="JS95" s="188">
        <v>7903</v>
      </c>
      <c r="JT95" s="188">
        <v>2565</v>
      </c>
      <c r="JU95" s="188">
        <v>2011</v>
      </c>
      <c r="JV95" s="188">
        <v>9268</v>
      </c>
      <c r="JW95" s="188">
        <v>4101</v>
      </c>
      <c r="JX95" s="188">
        <v>-1629</v>
      </c>
      <c r="JY95" s="188">
        <v>-150</v>
      </c>
      <c r="JZ95" s="188">
        <v>3846</v>
      </c>
      <c r="KB95" s="188">
        <v>6081</v>
      </c>
      <c r="KC95" s="188">
        <v>0</v>
      </c>
      <c r="KD95" s="188">
        <v>2829</v>
      </c>
      <c r="KE95" s="188">
        <v>1812</v>
      </c>
      <c r="KF95" s="188">
        <v>2889</v>
      </c>
      <c r="KG95" s="188">
        <v>12426</v>
      </c>
      <c r="KH95" s="188">
        <v>5949</v>
      </c>
      <c r="KI95" s="188">
        <v>-1883</v>
      </c>
      <c r="KJ95" s="188">
        <v>-201</v>
      </c>
      <c r="KK95" s="188">
        <v>3735</v>
      </c>
      <c r="KM95" s="188">
        <v>6065</v>
      </c>
      <c r="KN95" s="188">
        <v>0</v>
      </c>
      <c r="KO95" s="188">
        <v>3190</v>
      </c>
      <c r="KP95" s="188">
        <v>6434</v>
      </c>
      <c r="KQ95" s="188">
        <v>4697</v>
      </c>
      <c r="KR95" s="188">
        <v>5955</v>
      </c>
      <c r="KS95" s="188">
        <v>7937</v>
      </c>
      <c r="KT95" s="188">
        <v>135</v>
      </c>
      <c r="KU95" s="188">
        <v>0</v>
      </c>
      <c r="KV95" s="188">
        <v>0</v>
      </c>
      <c r="KX95" s="188">
        <v>7068</v>
      </c>
      <c r="KY95" s="188">
        <v>0</v>
      </c>
      <c r="KZ95" s="188">
        <v>8245</v>
      </c>
      <c r="LA95" s="188">
        <v>4101</v>
      </c>
      <c r="LB95" s="188">
        <v>4230</v>
      </c>
      <c r="LC95" s="188">
        <v>2978</v>
      </c>
      <c r="LD95" s="188">
        <v>10373</v>
      </c>
      <c r="LE95" s="188">
        <v>-1812</v>
      </c>
      <c r="LF95" s="188">
        <v>0</v>
      </c>
      <c r="LG95" s="188">
        <v>0</v>
      </c>
      <c r="LI95" s="188">
        <v>5053</v>
      </c>
      <c r="LJ95" s="188">
        <v>0</v>
      </c>
      <c r="LK95" s="188">
        <v>6034</v>
      </c>
      <c r="LL95" s="188">
        <v>3644</v>
      </c>
      <c r="LM95" s="188">
        <v>3247</v>
      </c>
      <c r="LN95" s="188">
        <v>9267</v>
      </c>
      <c r="LO95" s="188">
        <v>5702</v>
      </c>
      <c r="LP95" s="188">
        <v>-1411</v>
      </c>
      <c r="LQ95" s="188">
        <v>-201</v>
      </c>
      <c r="LR95" s="188">
        <v>3645</v>
      </c>
      <c r="LT95" s="188">
        <v>6088</v>
      </c>
      <c r="LU95" s="188">
        <v>0</v>
      </c>
      <c r="LV95" s="188">
        <v>1880</v>
      </c>
      <c r="LW95" s="188">
        <v>4975</v>
      </c>
      <c r="LX95" s="188">
        <v>6120</v>
      </c>
      <c r="LY95" s="188">
        <v>6994</v>
      </c>
      <c r="LZ95" s="188">
        <v>5833</v>
      </c>
      <c r="MA95" s="188">
        <v>43</v>
      </c>
      <c r="MB95" s="188">
        <v>-150</v>
      </c>
      <c r="MC95" s="188">
        <v>1719</v>
      </c>
    </row>
    <row r="96" spans="2:341">
      <c r="B96" s="208">
        <f t="shared" si="20"/>
        <v>6304.2</v>
      </c>
      <c r="C96" s="208">
        <f t="shared" si="21"/>
        <v>0</v>
      </c>
      <c r="D96" s="208">
        <f t="shared" si="22"/>
        <v>6155.0333333333338</v>
      </c>
      <c r="E96" s="208">
        <f t="shared" si="23"/>
        <v>3955.1333333333332</v>
      </c>
      <c r="F96" s="208">
        <f t="shared" si="24"/>
        <v>3996.1333333333332</v>
      </c>
      <c r="G96" s="208">
        <f t="shared" si="25"/>
        <v>7075.2666666666664</v>
      </c>
      <c r="H96" s="208">
        <f t="shared" si="26"/>
        <v>5714.0666666666666</v>
      </c>
      <c r="I96" s="208">
        <f t="shared" si="27"/>
        <v>-833.73333333333335</v>
      </c>
      <c r="J96" s="208">
        <f t="shared" si="28"/>
        <v>-134.26666666666668</v>
      </c>
      <c r="K96" s="208">
        <f t="shared" si="29"/>
        <v>2293.3000000000002</v>
      </c>
      <c r="M96" s="188">
        <v>5961</v>
      </c>
      <c r="N96" s="188">
        <v>0</v>
      </c>
      <c r="O96" s="188">
        <v>8721</v>
      </c>
      <c r="P96" s="188">
        <v>3686</v>
      </c>
      <c r="Q96" s="188">
        <v>2635</v>
      </c>
      <c r="R96" s="188">
        <v>7801</v>
      </c>
      <c r="S96" s="188">
        <v>3601</v>
      </c>
      <c r="T96" s="188">
        <v>-1088</v>
      </c>
      <c r="U96" s="188">
        <v>-284</v>
      </c>
      <c r="V96" s="188">
        <v>4902</v>
      </c>
      <c r="X96" s="188">
        <v>4065</v>
      </c>
      <c r="Y96" s="188">
        <v>0</v>
      </c>
      <c r="Z96" s="188">
        <v>6651</v>
      </c>
      <c r="AA96" s="188">
        <v>6503</v>
      </c>
      <c r="AB96" s="188">
        <v>3915</v>
      </c>
      <c r="AC96" s="188">
        <v>5282</v>
      </c>
      <c r="AD96" s="188">
        <v>5527</v>
      </c>
      <c r="AE96" s="188">
        <v>-624</v>
      </c>
      <c r="AF96" s="188">
        <v>-100</v>
      </c>
      <c r="AG96" s="188">
        <v>3854</v>
      </c>
      <c r="AI96" s="188">
        <v>6617</v>
      </c>
      <c r="AJ96" s="188">
        <v>0</v>
      </c>
      <c r="AK96" s="188">
        <v>1363</v>
      </c>
      <c r="AL96" s="188">
        <v>2208</v>
      </c>
      <c r="AM96" s="188">
        <v>6505</v>
      </c>
      <c r="AN96" s="188">
        <v>11393</v>
      </c>
      <c r="AO96" s="188">
        <v>5840</v>
      </c>
      <c r="AP96" s="188">
        <v>-41</v>
      </c>
      <c r="AQ96" s="188">
        <v>-202</v>
      </c>
      <c r="AR96" s="188">
        <v>1851</v>
      </c>
      <c r="AT96" s="188">
        <v>4068</v>
      </c>
      <c r="AU96" s="188">
        <v>0</v>
      </c>
      <c r="AV96" s="188">
        <v>8461</v>
      </c>
      <c r="AW96" s="188">
        <v>5383</v>
      </c>
      <c r="AX96" s="188">
        <v>2088</v>
      </c>
      <c r="AY96" s="188">
        <v>5876</v>
      </c>
      <c r="AZ96" s="188">
        <v>5629</v>
      </c>
      <c r="BA96" s="188">
        <v>-2071</v>
      </c>
      <c r="BB96" s="188">
        <v>-100</v>
      </c>
      <c r="BC96" s="188">
        <v>3744</v>
      </c>
      <c r="BE96" s="188">
        <v>7101</v>
      </c>
      <c r="BF96" s="188">
        <v>0</v>
      </c>
      <c r="BG96" s="188">
        <v>8989</v>
      </c>
      <c r="BH96" s="188">
        <v>5113</v>
      </c>
      <c r="BI96" s="188">
        <v>4416</v>
      </c>
      <c r="BJ96" s="188">
        <v>2418</v>
      </c>
      <c r="BK96" s="188">
        <v>3923</v>
      </c>
      <c r="BL96" s="188">
        <v>-788</v>
      </c>
      <c r="BM96" s="188">
        <v>-175</v>
      </c>
      <c r="BN96" s="188">
        <v>3206</v>
      </c>
      <c r="BP96" s="188">
        <v>6066</v>
      </c>
      <c r="BQ96" s="188">
        <v>0</v>
      </c>
      <c r="BR96" s="188">
        <v>7378</v>
      </c>
      <c r="BS96" s="188">
        <v>7105</v>
      </c>
      <c r="BT96" s="188">
        <v>2682</v>
      </c>
      <c r="BU96" s="188">
        <v>2013</v>
      </c>
      <c r="BV96" s="188">
        <v>8498</v>
      </c>
      <c r="BW96" s="188">
        <v>455</v>
      </c>
      <c r="BX96" s="188">
        <v>0</v>
      </c>
      <c r="BY96" s="188">
        <v>0</v>
      </c>
      <c r="CA96" s="188">
        <v>7105</v>
      </c>
      <c r="CB96" s="188">
        <v>0</v>
      </c>
      <c r="CC96" s="188">
        <v>9057</v>
      </c>
      <c r="CD96" s="188">
        <v>3732</v>
      </c>
      <c r="CE96" s="188">
        <v>3396</v>
      </c>
      <c r="CF96" s="188">
        <v>3084</v>
      </c>
      <c r="CG96" s="188">
        <v>4003</v>
      </c>
      <c r="CH96" s="188">
        <v>-506</v>
      </c>
      <c r="CI96" s="188">
        <v>-175</v>
      </c>
      <c r="CJ96" s="188">
        <v>3905</v>
      </c>
      <c r="CL96" s="188">
        <v>7105</v>
      </c>
      <c r="CM96" s="188">
        <v>0</v>
      </c>
      <c r="CN96" s="188">
        <v>9057</v>
      </c>
      <c r="CO96" s="188">
        <v>3732</v>
      </c>
      <c r="CP96" s="188">
        <v>3396</v>
      </c>
      <c r="CQ96" s="188">
        <v>3084</v>
      </c>
      <c r="CR96" s="188">
        <v>4003</v>
      </c>
      <c r="CS96" s="188">
        <v>-506</v>
      </c>
      <c r="CT96" s="188">
        <v>-175</v>
      </c>
      <c r="CU96" s="188">
        <v>3905</v>
      </c>
      <c r="CV96" s="190"/>
      <c r="CW96" s="188">
        <v>6060</v>
      </c>
      <c r="CX96" s="188">
        <v>0</v>
      </c>
      <c r="CY96" s="188">
        <v>6748</v>
      </c>
      <c r="CZ96" s="188">
        <v>5637</v>
      </c>
      <c r="DA96" s="188">
        <v>1262</v>
      </c>
      <c r="DB96" s="188">
        <v>6412</v>
      </c>
      <c r="DC96" s="188">
        <v>8136</v>
      </c>
      <c r="DD96" s="188">
        <v>-527</v>
      </c>
      <c r="DE96" s="188">
        <v>0</v>
      </c>
      <c r="DF96" s="188">
        <v>0</v>
      </c>
      <c r="DH96" s="188">
        <v>7085</v>
      </c>
      <c r="DI96" s="188">
        <v>0</v>
      </c>
      <c r="DJ96" s="188">
        <v>9173</v>
      </c>
      <c r="DK96" s="188">
        <v>4152</v>
      </c>
      <c r="DL96" s="188">
        <v>5768</v>
      </c>
      <c r="DM96" s="188">
        <v>3329</v>
      </c>
      <c r="DN96" s="188">
        <v>4003</v>
      </c>
      <c r="DO96" s="188">
        <v>785</v>
      </c>
      <c r="DP96" s="188">
        <v>-201</v>
      </c>
      <c r="DQ96" s="188">
        <v>2157</v>
      </c>
      <c r="DS96" s="188">
        <v>6983</v>
      </c>
      <c r="DT96" s="188">
        <v>0</v>
      </c>
      <c r="DU96" s="188">
        <v>7461</v>
      </c>
      <c r="DV96" s="188">
        <v>3697</v>
      </c>
      <c r="DW96" s="188">
        <v>6085</v>
      </c>
      <c r="DX96" s="188">
        <v>2749</v>
      </c>
      <c r="DY96" s="188">
        <v>10629</v>
      </c>
      <c r="DZ96" s="188">
        <v>-1341</v>
      </c>
      <c r="EA96" s="188">
        <v>-256</v>
      </c>
      <c r="EB96" s="188">
        <v>0</v>
      </c>
      <c r="ED96" s="188">
        <v>5912</v>
      </c>
      <c r="EE96" s="188">
        <v>0</v>
      </c>
      <c r="EF96" s="188">
        <v>6662</v>
      </c>
      <c r="EG96" s="188">
        <v>4323</v>
      </c>
      <c r="EH96" s="188">
        <v>5513</v>
      </c>
      <c r="EI96" s="188">
        <v>4777</v>
      </c>
      <c r="EJ96" s="188">
        <v>3955</v>
      </c>
      <c r="EK96" s="188">
        <v>-1484</v>
      </c>
      <c r="EL96" s="188">
        <v>-150</v>
      </c>
      <c r="EM96" s="188">
        <v>3629</v>
      </c>
      <c r="EO96" s="188">
        <v>7109</v>
      </c>
      <c r="EP96" s="188">
        <v>0</v>
      </c>
      <c r="EQ96" s="188">
        <v>1425</v>
      </c>
      <c r="ER96" s="188">
        <v>1967</v>
      </c>
      <c r="ES96" s="188">
        <v>8580</v>
      </c>
      <c r="ET96" s="188">
        <v>9851</v>
      </c>
      <c r="EU96" s="188">
        <v>5183</v>
      </c>
      <c r="EV96" s="188">
        <v>-1007</v>
      </c>
      <c r="EW96" s="188">
        <v>-151</v>
      </c>
      <c r="EX96" s="188">
        <v>1604</v>
      </c>
      <c r="EZ96" s="188">
        <v>7054</v>
      </c>
      <c r="FA96" s="188">
        <v>0</v>
      </c>
      <c r="FB96" s="188">
        <v>4209</v>
      </c>
      <c r="FC96" s="188">
        <v>2922</v>
      </c>
      <c r="FD96" s="188">
        <v>3198</v>
      </c>
      <c r="FE96" s="188">
        <v>9718</v>
      </c>
      <c r="FF96" s="188">
        <v>9245</v>
      </c>
      <c r="FG96" s="188">
        <v>-2316</v>
      </c>
      <c r="FH96" s="188">
        <v>0</v>
      </c>
      <c r="FI96" s="188">
        <v>0</v>
      </c>
      <c r="FK96" s="188">
        <v>7099</v>
      </c>
      <c r="FL96" s="188">
        <v>0</v>
      </c>
      <c r="FM96" s="188">
        <v>7951</v>
      </c>
      <c r="FN96" s="188">
        <v>2204</v>
      </c>
      <c r="FO96" s="188">
        <v>3580</v>
      </c>
      <c r="FP96" s="188">
        <v>8461</v>
      </c>
      <c r="FQ96" s="188">
        <v>3917</v>
      </c>
      <c r="FR96" s="188">
        <v>-2836</v>
      </c>
      <c r="FS96" s="188">
        <v>-175</v>
      </c>
      <c r="FT96" s="188">
        <v>3162</v>
      </c>
      <c r="FV96" s="188">
        <v>6072</v>
      </c>
      <c r="FW96" s="188">
        <v>0</v>
      </c>
      <c r="FX96" s="188">
        <v>4138</v>
      </c>
      <c r="FY96" s="188">
        <v>5625</v>
      </c>
      <c r="FZ96" s="188">
        <v>951</v>
      </c>
      <c r="GA96" s="188">
        <v>9946</v>
      </c>
      <c r="GB96" s="188">
        <v>8951</v>
      </c>
      <c r="GC96" s="188">
        <v>-960</v>
      </c>
      <c r="GD96" s="188">
        <v>0</v>
      </c>
      <c r="GE96" s="188">
        <v>0</v>
      </c>
      <c r="GG96" s="188">
        <v>7101</v>
      </c>
      <c r="GH96" s="188">
        <v>0</v>
      </c>
      <c r="GI96" s="188">
        <v>5817</v>
      </c>
      <c r="GJ96" s="188">
        <v>1700</v>
      </c>
      <c r="GK96" s="188">
        <v>786</v>
      </c>
      <c r="GL96" s="188">
        <v>13592</v>
      </c>
      <c r="GM96" s="188">
        <v>3978</v>
      </c>
      <c r="GN96" s="188">
        <v>-1303</v>
      </c>
      <c r="GO96" s="188">
        <v>-175</v>
      </c>
      <c r="GP96" s="188">
        <v>2386</v>
      </c>
      <c r="GR96" s="188">
        <v>5914</v>
      </c>
      <c r="GS96" s="188">
        <v>0</v>
      </c>
      <c r="GT96" s="188">
        <v>7548</v>
      </c>
      <c r="GU96" s="188">
        <v>2126</v>
      </c>
      <c r="GV96" s="188">
        <v>4228</v>
      </c>
      <c r="GW96" s="188">
        <v>10146</v>
      </c>
      <c r="GX96" s="188">
        <v>3825</v>
      </c>
      <c r="GY96" s="188">
        <v>-1394</v>
      </c>
      <c r="GZ96" s="188">
        <v>-90</v>
      </c>
      <c r="HA96" s="188">
        <v>1471</v>
      </c>
      <c r="HC96" s="188">
        <v>6016</v>
      </c>
      <c r="HD96" s="188">
        <v>0</v>
      </c>
      <c r="HE96" s="188">
        <v>3775</v>
      </c>
      <c r="HF96" s="188">
        <v>2405</v>
      </c>
      <c r="HG96" s="188">
        <v>6116</v>
      </c>
      <c r="HH96" s="188">
        <v>8001</v>
      </c>
      <c r="HI96" s="188">
        <v>3833</v>
      </c>
      <c r="HJ96" s="188">
        <v>-260</v>
      </c>
      <c r="HK96" s="188">
        <v>-183</v>
      </c>
      <c r="HL96" s="188">
        <v>4573</v>
      </c>
      <c r="HN96" s="188">
        <v>6056</v>
      </c>
      <c r="HO96" s="188">
        <v>0</v>
      </c>
      <c r="HP96" s="188">
        <v>3704</v>
      </c>
      <c r="HQ96" s="188">
        <v>2928</v>
      </c>
      <c r="HR96" s="188">
        <v>2543</v>
      </c>
      <c r="HS96" s="188">
        <v>12941</v>
      </c>
      <c r="HT96" s="188">
        <v>7048</v>
      </c>
      <c r="HU96" s="188">
        <v>-1182</v>
      </c>
      <c r="HV96" s="188">
        <v>0</v>
      </c>
      <c r="HW96" s="188">
        <v>0</v>
      </c>
      <c r="HY96" s="188">
        <v>6031</v>
      </c>
      <c r="HZ96" s="188">
        <v>0</v>
      </c>
      <c r="IA96" s="188">
        <v>5290</v>
      </c>
      <c r="IB96" s="188">
        <v>3044</v>
      </c>
      <c r="IC96" s="188">
        <v>7039</v>
      </c>
      <c r="ID96" s="188">
        <v>2277</v>
      </c>
      <c r="IE96" s="188">
        <v>4060</v>
      </c>
      <c r="IF96" s="188">
        <v>3044</v>
      </c>
      <c r="IG96" s="188">
        <v>-176</v>
      </c>
      <c r="IH96" s="188">
        <v>3145</v>
      </c>
      <c r="IJ96" s="188">
        <v>6171</v>
      </c>
      <c r="IK96" s="188">
        <v>0</v>
      </c>
      <c r="IL96" s="188">
        <v>8820</v>
      </c>
      <c r="IM96" s="188">
        <v>3263</v>
      </c>
      <c r="IN96" s="188">
        <v>3608</v>
      </c>
      <c r="IO96" s="188">
        <v>9679</v>
      </c>
      <c r="IP96" s="188">
        <v>4051</v>
      </c>
      <c r="IQ96" s="188">
        <v>-800</v>
      </c>
      <c r="IR96" s="188">
        <v>-100</v>
      </c>
      <c r="IS96" s="188">
        <v>1875</v>
      </c>
      <c r="IU96" s="188">
        <v>6084</v>
      </c>
      <c r="IV96" s="188">
        <v>0</v>
      </c>
      <c r="IW96" s="188">
        <v>4378</v>
      </c>
      <c r="IX96" s="188">
        <v>3132</v>
      </c>
      <c r="IY96" s="188">
        <v>4830</v>
      </c>
      <c r="IZ96" s="188">
        <v>9280</v>
      </c>
      <c r="JA96" s="188">
        <v>5949</v>
      </c>
      <c r="JB96" s="188">
        <v>-373</v>
      </c>
      <c r="JC96" s="188">
        <v>-151</v>
      </c>
      <c r="JD96" s="188">
        <v>1475</v>
      </c>
      <c r="JF96" s="188">
        <v>6820</v>
      </c>
      <c r="JG96" s="188">
        <v>0</v>
      </c>
      <c r="JH96" s="188">
        <v>7950</v>
      </c>
      <c r="JI96" s="188">
        <v>8873</v>
      </c>
      <c r="JJ96" s="188">
        <v>4018</v>
      </c>
      <c r="JK96" s="188">
        <v>3111</v>
      </c>
      <c r="JL96" s="188">
        <v>3813</v>
      </c>
      <c r="JM96" s="188">
        <v>-1078</v>
      </c>
      <c r="JN96" s="188">
        <v>-304</v>
      </c>
      <c r="JO96" s="188">
        <v>5117</v>
      </c>
      <c r="JQ96" s="188">
        <v>7106</v>
      </c>
      <c r="JR96" s="188">
        <v>0</v>
      </c>
      <c r="JS96" s="188">
        <v>7790</v>
      </c>
      <c r="JT96" s="188">
        <v>2453</v>
      </c>
      <c r="JU96" s="188">
        <v>1972</v>
      </c>
      <c r="JV96" s="188">
        <v>9282</v>
      </c>
      <c r="JW96" s="188">
        <v>4101</v>
      </c>
      <c r="JX96" s="188">
        <v>-1540</v>
      </c>
      <c r="JY96" s="188">
        <v>-151</v>
      </c>
      <c r="JZ96" s="188">
        <v>3804</v>
      </c>
      <c r="KB96" s="188">
        <v>6086</v>
      </c>
      <c r="KC96" s="188">
        <v>0</v>
      </c>
      <c r="KD96" s="188">
        <v>2766</v>
      </c>
      <c r="KE96" s="188">
        <v>1751</v>
      </c>
      <c r="KF96" s="188">
        <v>2769</v>
      </c>
      <c r="KG96" s="188">
        <v>12418</v>
      </c>
      <c r="KH96" s="188">
        <v>5949</v>
      </c>
      <c r="KI96" s="188">
        <v>-1914</v>
      </c>
      <c r="KJ96" s="188">
        <v>-202</v>
      </c>
      <c r="KK96" s="188">
        <v>3739</v>
      </c>
      <c r="KM96" s="188">
        <v>6073</v>
      </c>
      <c r="KN96" s="188">
        <v>0</v>
      </c>
      <c r="KO96" s="188">
        <v>3195</v>
      </c>
      <c r="KP96" s="188">
        <v>6316</v>
      </c>
      <c r="KQ96" s="188">
        <v>4472</v>
      </c>
      <c r="KR96" s="188">
        <v>6112</v>
      </c>
      <c r="KS96" s="188">
        <v>7905</v>
      </c>
      <c r="KT96" s="188">
        <v>36</v>
      </c>
      <c r="KU96" s="188">
        <v>0</v>
      </c>
      <c r="KV96" s="188">
        <v>0</v>
      </c>
      <c r="KX96" s="188">
        <v>7068</v>
      </c>
      <c r="KY96" s="188">
        <v>0</v>
      </c>
      <c r="KZ96" s="188">
        <v>8266</v>
      </c>
      <c r="LA96" s="188">
        <v>4104</v>
      </c>
      <c r="LB96" s="188">
        <v>4375</v>
      </c>
      <c r="LC96" s="188">
        <v>2987</v>
      </c>
      <c r="LD96" s="188">
        <v>10332</v>
      </c>
      <c r="LE96" s="188">
        <v>-2108</v>
      </c>
      <c r="LF96" s="188">
        <v>0</v>
      </c>
      <c r="LG96" s="188">
        <v>0</v>
      </c>
      <c r="LI96" s="188">
        <v>5055</v>
      </c>
      <c r="LJ96" s="188">
        <v>0</v>
      </c>
      <c r="LK96" s="188">
        <v>6046</v>
      </c>
      <c r="LL96" s="188">
        <v>3629</v>
      </c>
      <c r="LM96" s="188">
        <v>3309</v>
      </c>
      <c r="LN96" s="188">
        <v>9239</v>
      </c>
      <c r="LO96" s="188">
        <v>5702</v>
      </c>
      <c r="LP96" s="188">
        <v>-1300</v>
      </c>
      <c r="LQ96" s="188">
        <v>-202</v>
      </c>
      <c r="LR96" s="188">
        <v>3616</v>
      </c>
      <c r="LT96" s="188">
        <v>6083</v>
      </c>
      <c r="LU96" s="188">
        <v>0</v>
      </c>
      <c r="LV96" s="188">
        <v>1862</v>
      </c>
      <c r="LW96" s="188">
        <v>4941</v>
      </c>
      <c r="LX96" s="188">
        <v>5849</v>
      </c>
      <c r="LY96" s="188">
        <v>6999</v>
      </c>
      <c r="LZ96" s="188">
        <v>5833</v>
      </c>
      <c r="MA96" s="188">
        <v>15</v>
      </c>
      <c r="MB96" s="188">
        <v>-150</v>
      </c>
      <c r="MC96" s="188">
        <v>1679</v>
      </c>
    </row>
    <row r="97" spans="2:341">
      <c r="B97" s="208">
        <f t="shared" si="20"/>
        <v>6303.9</v>
      </c>
      <c r="C97" s="208">
        <f t="shared" si="21"/>
        <v>0</v>
      </c>
      <c r="D97" s="208">
        <f t="shared" si="22"/>
        <v>6231.4</v>
      </c>
      <c r="E97" s="208">
        <f t="shared" si="23"/>
        <v>4053.4</v>
      </c>
      <c r="F97" s="208">
        <f t="shared" si="24"/>
        <v>4043.5666666666666</v>
      </c>
      <c r="G97" s="208">
        <f t="shared" si="25"/>
        <v>7091.9666666666662</v>
      </c>
      <c r="H97" s="208">
        <f t="shared" si="26"/>
        <v>5685.666666666667</v>
      </c>
      <c r="I97" s="208">
        <f t="shared" si="27"/>
        <v>-1044.9666666666667</v>
      </c>
      <c r="J97" s="208">
        <f t="shared" si="28"/>
        <v>-135.33333333333334</v>
      </c>
      <c r="K97" s="208">
        <f t="shared" si="29"/>
        <v>2258.5</v>
      </c>
      <c r="M97" s="188">
        <v>5964</v>
      </c>
      <c r="N97" s="188">
        <v>0</v>
      </c>
      <c r="O97" s="188">
        <v>8670</v>
      </c>
      <c r="P97" s="188">
        <v>4141</v>
      </c>
      <c r="Q97" s="188">
        <v>2512</v>
      </c>
      <c r="R97" s="188">
        <v>7756</v>
      </c>
      <c r="S97" s="188">
        <v>3597</v>
      </c>
      <c r="T97" s="188">
        <v>-1257</v>
      </c>
      <c r="U97" s="188">
        <v>-284</v>
      </c>
      <c r="V97" s="188">
        <v>4933</v>
      </c>
      <c r="X97" s="188">
        <v>4069</v>
      </c>
      <c r="Y97" s="188">
        <v>0</v>
      </c>
      <c r="Z97" s="188">
        <v>6814</v>
      </c>
      <c r="AA97" s="188">
        <v>6536</v>
      </c>
      <c r="AB97" s="188">
        <v>4381</v>
      </c>
      <c r="AC97" s="188">
        <v>5119</v>
      </c>
      <c r="AD97" s="188">
        <v>5606</v>
      </c>
      <c r="AE97" s="188">
        <v>-978</v>
      </c>
      <c r="AF97" s="188">
        <v>-100</v>
      </c>
      <c r="AG97" s="188">
        <v>3796</v>
      </c>
      <c r="AI97" s="188">
        <v>6621</v>
      </c>
      <c r="AJ97" s="188">
        <v>0</v>
      </c>
      <c r="AK97" s="188">
        <v>1543</v>
      </c>
      <c r="AL97" s="188">
        <v>2052</v>
      </c>
      <c r="AM97" s="188">
        <v>6777</v>
      </c>
      <c r="AN97" s="188">
        <v>11572</v>
      </c>
      <c r="AO97" s="188">
        <v>5823</v>
      </c>
      <c r="AP97" s="188">
        <v>-511</v>
      </c>
      <c r="AQ97" s="188">
        <v>-202</v>
      </c>
      <c r="AR97" s="188">
        <v>1899</v>
      </c>
      <c r="AT97" s="188">
        <v>4064</v>
      </c>
      <c r="AU97" s="188">
        <v>0</v>
      </c>
      <c r="AV97" s="188">
        <v>8630</v>
      </c>
      <c r="AW97" s="188">
        <v>5918</v>
      </c>
      <c r="AX97" s="188">
        <v>1769</v>
      </c>
      <c r="AY97" s="188">
        <v>5884</v>
      </c>
      <c r="AZ97" s="188">
        <v>5594</v>
      </c>
      <c r="BA97" s="188">
        <v>-2488</v>
      </c>
      <c r="BB97" s="188">
        <v>-100</v>
      </c>
      <c r="BC97" s="188">
        <v>3749</v>
      </c>
      <c r="BE97" s="188">
        <v>7099</v>
      </c>
      <c r="BF97" s="188">
        <v>0</v>
      </c>
      <c r="BG97" s="188">
        <v>9056</v>
      </c>
      <c r="BH97" s="188">
        <v>5408</v>
      </c>
      <c r="BI97" s="188">
        <v>4446</v>
      </c>
      <c r="BJ97" s="188">
        <v>2423</v>
      </c>
      <c r="BK97" s="188">
        <v>3959</v>
      </c>
      <c r="BL97" s="188">
        <v>-1021</v>
      </c>
      <c r="BM97" s="188">
        <v>-175</v>
      </c>
      <c r="BN97" s="188">
        <v>3202</v>
      </c>
      <c r="BP97" s="188">
        <v>6068</v>
      </c>
      <c r="BQ97" s="188">
        <v>0</v>
      </c>
      <c r="BR97" s="188">
        <v>7415</v>
      </c>
      <c r="BS97" s="188">
        <v>7334</v>
      </c>
      <c r="BT97" s="188">
        <v>2788</v>
      </c>
      <c r="BU97" s="188">
        <v>2005</v>
      </c>
      <c r="BV97" s="188">
        <v>8452</v>
      </c>
      <c r="BW97" s="188">
        <v>62</v>
      </c>
      <c r="BX97" s="188">
        <v>0</v>
      </c>
      <c r="BY97" s="188">
        <v>0</v>
      </c>
      <c r="CA97" s="188">
        <v>7103</v>
      </c>
      <c r="CB97" s="188">
        <v>0</v>
      </c>
      <c r="CC97" s="188">
        <v>9124</v>
      </c>
      <c r="CD97" s="188">
        <v>3962</v>
      </c>
      <c r="CE97" s="188">
        <v>3393</v>
      </c>
      <c r="CF97" s="188">
        <v>3070</v>
      </c>
      <c r="CG97" s="188">
        <v>4016</v>
      </c>
      <c r="CH97" s="188">
        <v>-842</v>
      </c>
      <c r="CI97" s="188">
        <v>-175</v>
      </c>
      <c r="CJ97" s="188">
        <v>3900</v>
      </c>
      <c r="CL97" s="188">
        <v>7103</v>
      </c>
      <c r="CM97" s="188">
        <v>0</v>
      </c>
      <c r="CN97" s="188">
        <v>9124</v>
      </c>
      <c r="CO97" s="188">
        <v>3962</v>
      </c>
      <c r="CP97" s="188">
        <v>3393</v>
      </c>
      <c r="CQ97" s="188">
        <v>3070</v>
      </c>
      <c r="CR97" s="188">
        <v>4016</v>
      </c>
      <c r="CS97" s="188">
        <v>-842</v>
      </c>
      <c r="CT97" s="188">
        <v>-175</v>
      </c>
      <c r="CU97" s="188">
        <v>3900</v>
      </c>
      <c r="CV97" s="190"/>
      <c r="CW97" s="188">
        <v>6052</v>
      </c>
      <c r="CX97" s="188">
        <v>0</v>
      </c>
      <c r="CY97" s="188">
        <v>7021</v>
      </c>
      <c r="CZ97" s="188">
        <v>5941</v>
      </c>
      <c r="DA97" s="188">
        <v>1592</v>
      </c>
      <c r="DB97" s="188">
        <v>6360</v>
      </c>
      <c r="DC97" s="188">
        <v>7992</v>
      </c>
      <c r="DD97" s="188">
        <v>-1204</v>
      </c>
      <c r="DE97" s="188">
        <v>0</v>
      </c>
      <c r="DF97" s="188">
        <v>0</v>
      </c>
      <c r="DH97" s="188">
        <v>7079</v>
      </c>
      <c r="DI97" s="188">
        <v>0</v>
      </c>
      <c r="DJ97" s="188">
        <v>9157</v>
      </c>
      <c r="DK97" s="188">
        <v>4326</v>
      </c>
      <c r="DL97" s="188">
        <v>5952</v>
      </c>
      <c r="DM97" s="188">
        <v>3304</v>
      </c>
      <c r="DN97" s="188">
        <v>3974</v>
      </c>
      <c r="DO97" s="188">
        <v>384</v>
      </c>
      <c r="DP97" s="188">
        <v>-201</v>
      </c>
      <c r="DQ97" s="188">
        <v>2023</v>
      </c>
      <c r="DS97" s="188">
        <v>6984</v>
      </c>
      <c r="DT97" s="188">
        <v>0</v>
      </c>
      <c r="DU97" s="188">
        <v>7531</v>
      </c>
      <c r="DV97" s="188">
        <v>3759</v>
      </c>
      <c r="DW97" s="188">
        <v>6006</v>
      </c>
      <c r="DX97" s="188">
        <v>2804</v>
      </c>
      <c r="DY97" s="188">
        <v>10532</v>
      </c>
      <c r="DZ97" s="188">
        <v>-1498</v>
      </c>
      <c r="EA97" s="188">
        <v>-263</v>
      </c>
      <c r="EB97" s="188">
        <v>0</v>
      </c>
      <c r="ED97" s="188">
        <v>5912</v>
      </c>
      <c r="EE97" s="188">
        <v>0</v>
      </c>
      <c r="EF97" s="188">
        <v>6738</v>
      </c>
      <c r="EG97" s="188">
        <v>4156</v>
      </c>
      <c r="EH97" s="188">
        <v>5780</v>
      </c>
      <c r="EI97" s="188">
        <v>4748</v>
      </c>
      <c r="EJ97" s="188">
        <v>3932</v>
      </c>
      <c r="EK97" s="188">
        <v>-1448</v>
      </c>
      <c r="EL97" s="188">
        <v>-150</v>
      </c>
      <c r="EM97" s="188">
        <v>3595</v>
      </c>
      <c r="EO97" s="188">
        <v>7110</v>
      </c>
      <c r="EP97" s="188">
        <v>0</v>
      </c>
      <c r="EQ97" s="188">
        <v>1394</v>
      </c>
      <c r="ER97" s="188">
        <v>2046</v>
      </c>
      <c r="ES97" s="188">
        <v>8803</v>
      </c>
      <c r="ET97" s="188">
        <v>9893</v>
      </c>
      <c r="EU97" s="188">
        <v>5019</v>
      </c>
      <c r="EV97" s="188">
        <v>-1372</v>
      </c>
      <c r="EW97" s="188">
        <v>-150</v>
      </c>
      <c r="EX97" s="188">
        <v>1500</v>
      </c>
      <c r="EZ97" s="188">
        <v>7050</v>
      </c>
      <c r="FA97" s="188">
        <v>0</v>
      </c>
      <c r="FB97" s="188">
        <v>4280</v>
      </c>
      <c r="FC97" s="188">
        <v>3013</v>
      </c>
      <c r="FD97" s="188">
        <v>3297</v>
      </c>
      <c r="FE97" s="188">
        <v>9724</v>
      </c>
      <c r="FF97" s="188">
        <v>9266</v>
      </c>
      <c r="FG97" s="188">
        <v>-2814</v>
      </c>
      <c r="FH97" s="188">
        <v>0</v>
      </c>
      <c r="FI97" s="188">
        <v>0</v>
      </c>
      <c r="FK97" s="188">
        <v>7101</v>
      </c>
      <c r="FL97" s="188">
        <v>0</v>
      </c>
      <c r="FM97" s="188">
        <v>7735</v>
      </c>
      <c r="FN97" s="188">
        <v>2001</v>
      </c>
      <c r="FO97" s="188">
        <v>3716</v>
      </c>
      <c r="FP97" s="188">
        <v>8702</v>
      </c>
      <c r="FQ97" s="188">
        <v>3855</v>
      </c>
      <c r="FR97" s="188">
        <v>-2756</v>
      </c>
      <c r="FS97" s="188">
        <v>-175</v>
      </c>
      <c r="FT97" s="188">
        <v>3081</v>
      </c>
      <c r="FV97" s="188">
        <v>6072</v>
      </c>
      <c r="FW97" s="188">
        <v>0</v>
      </c>
      <c r="FX97" s="188">
        <v>4342</v>
      </c>
      <c r="FY97" s="188">
        <v>5711</v>
      </c>
      <c r="FZ97" s="188">
        <v>1205</v>
      </c>
      <c r="GA97" s="188">
        <v>10110</v>
      </c>
      <c r="GB97" s="188">
        <v>8918</v>
      </c>
      <c r="GC97" s="188">
        <v>-1553</v>
      </c>
      <c r="GD97" s="188">
        <v>0</v>
      </c>
      <c r="GE97" s="188">
        <v>0</v>
      </c>
      <c r="GG97" s="188">
        <v>7101</v>
      </c>
      <c r="GH97" s="188">
        <v>0</v>
      </c>
      <c r="GI97" s="188">
        <v>6097</v>
      </c>
      <c r="GJ97" s="188">
        <v>1906</v>
      </c>
      <c r="GK97" s="188">
        <v>824</v>
      </c>
      <c r="GL97" s="188">
        <v>13465</v>
      </c>
      <c r="GM97" s="188">
        <v>3997</v>
      </c>
      <c r="GN97" s="188">
        <v>-1597</v>
      </c>
      <c r="GO97" s="188">
        <v>-175</v>
      </c>
      <c r="GP97" s="188">
        <v>2252</v>
      </c>
      <c r="GR97" s="188">
        <v>5915</v>
      </c>
      <c r="GS97" s="188">
        <v>0</v>
      </c>
      <c r="GT97" s="188">
        <v>7467</v>
      </c>
      <c r="GU97" s="188">
        <v>2022</v>
      </c>
      <c r="GV97" s="188">
        <v>4118</v>
      </c>
      <c r="GW97" s="188">
        <v>10144</v>
      </c>
      <c r="GX97" s="188">
        <v>3818</v>
      </c>
      <c r="GY97" s="188">
        <v>-1124</v>
      </c>
      <c r="GZ97" s="188">
        <v>-126</v>
      </c>
      <c r="HA97" s="188">
        <v>1373</v>
      </c>
      <c r="HC97" s="188">
        <v>6018</v>
      </c>
      <c r="HD97" s="188">
        <v>0</v>
      </c>
      <c r="HE97" s="188">
        <v>3640</v>
      </c>
      <c r="HF97" s="188">
        <v>2541</v>
      </c>
      <c r="HG97" s="188">
        <v>6057</v>
      </c>
      <c r="HH97" s="188">
        <v>7954</v>
      </c>
      <c r="HI97" s="188">
        <v>3851</v>
      </c>
      <c r="HJ97" s="188">
        <v>53</v>
      </c>
      <c r="HK97" s="188">
        <v>-175</v>
      </c>
      <c r="HL97" s="188">
        <v>4490</v>
      </c>
      <c r="HN97" s="188">
        <v>6058</v>
      </c>
      <c r="HO97" s="188">
        <v>0</v>
      </c>
      <c r="HP97" s="188">
        <v>3747</v>
      </c>
      <c r="HQ97" s="188">
        <v>2978</v>
      </c>
      <c r="HR97" s="188">
        <v>2740</v>
      </c>
      <c r="HS97" s="188">
        <v>12969</v>
      </c>
      <c r="HT97" s="188">
        <v>7035</v>
      </c>
      <c r="HU97" s="188">
        <v>-1582</v>
      </c>
      <c r="HV97" s="188">
        <v>0</v>
      </c>
      <c r="HW97" s="188">
        <v>0</v>
      </c>
      <c r="HY97" s="188">
        <v>6030</v>
      </c>
      <c r="HZ97" s="188">
        <v>0</v>
      </c>
      <c r="IA97" s="188">
        <v>5499</v>
      </c>
      <c r="IB97" s="188">
        <v>3090</v>
      </c>
      <c r="IC97" s="188">
        <v>6937</v>
      </c>
      <c r="ID97" s="188">
        <v>2343</v>
      </c>
      <c r="IE97" s="188">
        <v>4019</v>
      </c>
      <c r="IF97" s="188">
        <v>2924</v>
      </c>
      <c r="IG97" s="188">
        <v>-175</v>
      </c>
      <c r="IH97" s="188">
        <v>3122</v>
      </c>
      <c r="IJ97" s="188">
        <v>6185</v>
      </c>
      <c r="IK97" s="188">
        <v>0</v>
      </c>
      <c r="IL97" s="188">
        <v>8840</v>
      </c>
      <c r="IM97" s="188">
        <v>3289</v>
      </c>
      <c r="IN97" s="188">
        <v>3538</v>
      </c>
      <c r="IO97" s="188">
        <v>9642</v>
      </c>
      <c r="IP97" s="188">
        <v>4081</v>
      </c>
      <c r="IQ97" s="188">
        <v>-627</v>
      </c>
      <c r="IR97" s="188">
        <v>-100</v>
      </c>
      <c r="IS97" s="188">
        <v>1800</v>
      </c>
      <c r="IU97" s="188">
        <v>6085</v>
      </c>
      <c r="IV97" s="188">
        <v>0</v>
      </c>
      <c r="IW97" s="188">
        <v>4413</v>
      </c>
      <c r="IX97" s="188">
        <v>3358</v>
      </c>
      <c r="IY97" s="188">
        <v>4501</v>
      </c>
      <c r="IZ97" s="188">
        <v>9443</v>
      </c>
      <c r="JA97" s="188">
        <v>5949</v>
      </c>
      <c r="JB97" s="188">
        <v>-307</v>
      </c>
      <c r="JC97" s="188">
        <v>-151</v>
      </c>
      <c r="JD97" s="188">
        <v>1460</v>
      </c>
      <c r="JF97" s="188">
        <v>6820</v>
      </c>
      <c r="JG97" s="188">
        <v>0</v>
      </c>
      <c r="JH97" s="188">
        <v>7945</v>
      </c>
      <c r="JI97" s="188">
        <v>8830</v>
      </c>
      <c r="JJ97" s="188">
        <v>3895</v>
      </c>
      <c r="JK97" s="188">
        <v>3252</v>
      </c>
      <c r="JL97" s="188">
        <v>3792</v>
      </c>
      <c r="JM97" s="188">
        <v>-1053</v>
      </c>
      <c r="JN97" s="188">
        <v>-304</v>
      </c>
      <c r="JO97" s="188">
        <v>5040</v>
      </c>
      <c r="JQ97" s="188">
        <v>7105</v>
      </c>
      <c r="JR97" s="188">
        <v>0</v>
      </c>
      <c r="JS97" s="188">
        <v>8182</v>
      </c>
      <c r="JT97" s="188">
        <v>2174</v>
      </c>
      <c r="JU97" s="188">
        <v>1933</v>
      </c>
      <c r="JV97" s="188">
        <v>9230</v>
      </c>
      <c r="JW97" s="188">
        <v>4103</v>
      </c>
      <c r="JX97" s="188">
        <v>-1548</v>
      </c>
      <c r="JY97" s="188">
        <v>-150</v>
      </c>
      <c r="JZ97" s="188">
        <v>3726</v>
      </c>
      <c r="KB97" s="188">
        <v>6084</v>
      </c>
      <c r="KC97" s="188">
        <v>0</v>
      </c>
      <c r="KD97" s="188">
        <v>2821</v>
      </c>
      <c r="KE97" s="188">
        <v>1866</v>
      </c>
      <c r="KF97" s="188">
        <v>2540</v>
      </c>
      <c r="KG97" s="188">
        <v>12362</v>
      </c>
      <c r="KH97" s="188">
        <v>5928</v>
      </c>
      <c r="KI97" s="188">
        <v>-1858</v>
      </c>
      <c r="KJ97" s="188">
        <v>-201</v>
      </c>
      <c r="KK97" s="188">
        <v>3620</v>
      </c>
      <c r="KM97" s="188">
        <v>6067</v>
      </c>
      <c r="KN97" s="188">
        <v>0</v>
      </c>
      <c r="KO97" s="188">
        <v>3341</v>
      </c>
      <c r="KP97" s="188">
        <v>6377</v>
      </c>
      <c r="KQ97" s="188">
        <v>4798</v>
      </c>
      <c r="KR97" s="188">
        <v>6222</v>
      </c>
      <c r="KS97" s="188">
        <v>7788</v>
      </c>
      <c r="KT97" s="188">
        <v>-726</v>
      </c>
      <c r="KU97" s="188">
        <v>0</v>
      </c>
      <c r="KV97" s="188">
        <v>0</v>
      </c>
      <c r="KX97" s="188">
        <v>7070</v>
      </c>
      <c r="KY97" s="188">
        <v>0</v>
      </c>
      <c r="KZ97" s="188">
        <v>8416</v>
      </c>
      <c r="LA97" s="188">
        <v>4342</v>
      </c>
      <c r="LB97" s="188">
        <v>4502</v>
      </c>
      <c r="LC97" s="188">
        <v>2895</v>
      </c>
      <c r="LD97" s="188">
        <v>10196</v>
      </c>
      <c r="LE97" s="188">
        <v>-2355</v>
      </c>
      <c r="LF97" s="188">
        <v>0</v>
      </c>
      <c r="LG97" s="188">
        <v>0</v>
      </c>
      <c r="LI97" s="188">
        <v>5052</v>
      </c>
      <c r="LJ97" s="188">
        <v>0</v>
      </c>
      <c r="LK97" s="188">
        <v>6053</v>
      </c>
      <c r="LL97" s="188">
        <v>4033</v>
      </c>
      <c r="LM97" s="188">
        <v>3100</v>
      </c>
      <c r="LN97" s="188">
        <v>9100</v>
      </c>
      <c r="LO97" s="188">
        <v>5684</v>
      </c>
      <c r="LP97" s="188">
        <v>-1439</v>
      </c>
      <c r="LQ97" s="188">
        <v>-202</v>
      </c>
      <c r="LR97" s="188">
        <v>3570</v>
      </c>
      <c r="LT97" s="188">
        <v>6076</v>
      </c>
      <c r="LU97" s="188">
        <v>0</v>
      </c>
      <c r="LV97" s="188">
        <v>1907</v>
      </c>
      <c r="LW97" s="188">
        <v>4530</v>
      </c>
      <c r="LX97" s="188">
        <v>6014</v>
      </c>
      <c r="LY97" s="188">
        <v>7194</v>
      </c>
      <c r="LZ97" s="188">
        <v>5778</v>
      </c>
      <c r="MA97" s="188">
        <v>28</v>
      </c>
      <c r="MB97" s="188">
        <v>-151</v>
      </c>
      <c r="MC97" s="188">
        <v>1724</v>
      </c>
    </row>
    <row r="98" spans="2:341">
      <c r="B98" s="208">
        <f t="shared" si="20"/>
        <v>6304.8</v>
      </c>
      <c r="C98" s="208">
        <f t="shared" si="21"/>
        <v>0</v>
      </c>
      <c r="D98" s="208">
        <f t="shared" si="22"/>
        <v>6246.166666666667</v>
      </c>
      <c r="E98" s="208">
        <f t="shared" si="23"/>
        <v>4081.5333333333333</v>
      </c>
      <c r="F98" s="208">
        <f t="shared" si="24"/>
        <v>4048.4</v>
      </c>
      <c r="G98" s="208">
        <f t="shared" si="25"/>
        <v>7115.3</v>
      </c>
      <c r="H98" s="208">
        <f t="shared" si="26"/>
        <v>5678.9333333333334</v>
      </c>
      <c r="I98" s="208">
        <f t="shared" si="27"/>
        <v>-1089.9666666666667</v>
      </c>
      <c r="J98" s="208">
        <f t="shared" si="28"/>
        <v>-135.36666666666667</v>
      </c>
      <c r="K98" s="208">
        <f t="shared" si="29"/>
        <v>2222.8333333333335</v>
      </c>
      <c r="M98" s="188">
        <v>5963</v>
      </c>
      <c r="N98" s="188">
        <v>0</v>
      </c>
      <c r="O98" s="188">
        <v>8659</v>
      </c>
      <c r="P98" s="188">
        <v>4207</v>
      </c>
      <c r="Q98" s="188">
        <v>2456</v>
      </c>
      <c r="R98" s="188">
        <v>7825</v>
      </c>
      <c r="S98" s="188">
        <v>3597</v>
      </c>
      <c r="T98" s="188">
        <v>-1474</v>
      </c>
      <c r="U98" s="188">
        <v>-284</v>
      </c>
      <c r="V98" s="188">
        <v>4927</v>
      </c>
      <c r="X98" s="188">
        <v>4062</v>
      </c>
      <c r="Y98" s="188">
        <v>0</v>
      </c>
      <c r="Z98" s="188">
        <v>6864</v>
      </c>
      <c r="AA98" s="188">
        <v>6645</v>
      </c>
      <c r="AB98" s="188">
        <v>4367</v>
      </c>
      <c r="AC98" s="188">
        <v>4993</v>
      </c>
      <c r="AD98" s="188">
        <v>5606</v>
      </c>
      <c r="AE98" s="188">
        <v>-1078</v>
      </c>
      <c r="AF98" s="188">
        <v>-100</v>
      </c>
      <c r="AG98" s="188">
        <v>3773</v>
      </c>
      <c r="AI98" s="188">
        <v>6623</v>
      </c>
      <c r="AJ98" s="188">
        <v>0</v>
      </c>
      <c r="AK98" s="188">
        <v>1624</v>
      </c>
      <c r="AL98" s="188">
        <v>2007</v>
      </c>
      <c r="AM98" s="188">
        <v>6697</v>
      </c>
      <c r="AN98" s="188">
        <v>11567</v>
      </c>
      <c r="AO98" s="188">
        <v>5823</v>
      </c>
      <c r="AP98" s="188">
        <v>-540</v>
      </c>
      <c r="AQ98" s="188">
        <v>-201</v>
      </c>
      <c r="AR98" s="188">
        <v>1808</v>
      </c>
      <c r="AT98" s="188">
        <v>4064</v>
      </c>
      <c r="AU98" s="188">
        <v>0</v>
      </c>
      <c r="AV98" s="188">
        <v>8698</v>
      </c>
      <c r="AW98" s="188">
        <v>5988</v>
      </c>
      <c r="AX98" s="188">
        <v>1753</v>
      </c>
      <c r="AY98" s="188">
        <v>5844</v>
      </c>
      <c r="AZ98" s="188">
        <v>5594</v>
      </c>
      <c r="BA98" s="188">
        <v>-2552</v>
      </c>
      <c r="BB98" s="188">
        <v>-100</v>
      </c>
      <c r="BC98" s="188">
        <v>3720</v>
      </c>
      <c r="BE98" s="188">
        <v>7097</v>
      </c>
      <c r="BF98" s="188">
        <v>0</v>
      </c>
      <c r="BG98" s="188">
        <v>9042</v>
      </c>
      <c r="BH98" s="188">
        <v>5468</v>
      </c>
      <c r="BI98" s="188">
        <v>4146</v>
      </c>
      <c r="BJ98" s="188">
        <v>2520</v>
      </c>
      <c r="BK98" s="188">
        <v>3959</v>
      </c>
      <c r="BL98" s="188">
        <v>-840</v>
      </c>
      <c r="BM98" s="188">
        <v>-175</v>
      </c>
      <c r="BN98" s="188">
        <v>3181</v>
      </c>
      <c r="BP98" s="188">
        <v>6072</v>
      </c>
      <c r="BQ98" s="188">
        <v>0</v>
      </c>
      <c r="BR98" s="188">
        <v>7395</v>
      </c>
      <c r="BS98" s="188">
        <v>7397</v>
      </c>
      <c r="BT98" s="188">
        <v>2674</v>
      </c>
      <c r="BU98" s="188">
        <v>1991</v>
      </c>
      <c r="BV98" s="188">
        <v>8415</v>
      </c>
      <c r="BW98" s="188">
        <v>138</v>
      </c>
      <c r="BX98" s="188">
        <v>0</v>
      </c>
      <c r="BY98" s="188">
        <v>0</v>
      </c>
      <c r="CA98" s="188">
        <v>7108</v>
      </c>
      <c r="CB98" s="188">
        <v>0</v>
      </c>
      <c r="CC98" s="188">
        <v>9077</v>
      </c>
      <c r="CD98" s="188">
        <v>3987</v>
      </c>
      <c r="CE98" s="188">
        <v>3276</v>
      </c>
      <c r="CF98" s="188">
        <v>3047</v>
      </c>
      <c r="CG98" s="188">
        <v>4016</v>
      </c>
      <c r="CH98" s="188">
        <v>-855</v>
      </c>
      <c r="CI98" s="188">
        <v>-175</v>
      </c>
      <c r="CJ98" s="188">
        <v>3888</v>
      </c>
      <c r="CL98" s="188">
        <v>7108</v>
      </c>
      <c r="CM98" s="188">
        <v>0</v>
      </c>
      <c r="CN98" s="188">
        <v>9077</v>
      </c>
      <c r="CO98" s="188">
        <v>3987</v>
      </c>
      <c r="CP98" s="188">
        <v>3276</v>
      </c>
      <c r="CQ98" s="188">
        <v>3047</v>
      </c>
      <c r="CR98" s="188">
        <v>4016</v>
      </c>
      <c r="CS98" s="188">
        <v>-855</v>
      </c>
      <c r="CT98" s="188">
        <v>-175</v>
      </c>
      <c r="CU98" s="188">
        <v>3888</v>
      </c>
      <c r="CV98" s="190"/>
      <c r="CW98" s="188">
        <v>6054</v>
      </c>
      <c r="CX98" s="188">
        <v>0</v>
      </c>
      <c r="CY98" s="188">
        <v>7076</v>
      </c>
      <c r="CZ98" s="188">
        <v>5837</v>
      </c>
      <c r="DA98" s="188">
        <v>1615</v>
      </c>
      <c r="DB98" s="188">
        <v>6247</v>
      </c>
      <c r="DC98" s="188">
        <v>7939</v>
      </c>
      <c r="DD98" s="188">
        <v>-1329</v>
      </c>
      <c r="DE98" s="188">
        <v>0</v>
      </c>
      <c r="DF98" s="188">
        <v>0</v>
      </c>
      <c r="DH98" s="188">
        <v>7075</v>
      </c>
      <c r="DI98" s="188">
        <v>0</v>
      </c>
      <c r="DJ98" s="188">
        <v>9147</v>
      </c>
      <c r="DK98" s="188">
        <v>4387</v>
      </c>
      <c r="DL98" s="188">
        <v>5972</v>
      </c>
      <c r="DM98" s="188">
        <v>3272</v>
      </c>
      <c r="DN98" s="188">
        <v>3974</v>
      </c>
      <c r="DO98" s="188">
        <v>482</v>
      </c>
      <c r="DP98" s="188">
        <v>-201</v>
      </c>
      <c r="DQ98" s="188">
        <v>1947</v>
      </c>
      <c r="DS98" s="188">
        <v>6982</v>
      </c>
      <c r="DT98" s="188">
        <v>0</v>
      </c>
      <c r="DU98" s="188">
        <v>7528</v>
      </c>
      <c r="DV98" s="188">
        <v>3770</v>
      </c>
      <c r="DW98" s="188">
        <v>5948</v>
      </c>
      <c r="DX98" s="188">
        <v>2838</v>
      </c>
      <c r="DY98" s="188">
        <v>10519</v>
      </c>
      <c r="DZ98" s="188">
        <v>-1262</v>
      </c>
      <c r="EA98" s="188">
        <v>-263</v>
      </c>
      <c r="EB98" s="188">
        <v>0</v>
      </c>
      <c r="ED98" s="188">
        <v>5917</v>
      </c>
      <c r="EE98" s="188">
        <v>0</v>
      </c>
      <c r="EF98" s="188">
        <v>6791</v>
      </c>
      <c r="EG98" s="188">
        <v>4133</v>
      </c>
      <c r="EH98" s="188">
        <v>5855</v>
      </c>
      <c r="EI98" s="188">
        <v>4927</v>
      </c>
      <c r="EJ98" s="188">
        <v>3932</v>
      </c>
      <c r="EK98" s="188">
        <v>-1619</v>
      </c>
      <c r="EL98" s="188">
        <v>-150</v>
      </c>
      <c r="EM98" s="188">
        <v>3501</v>
      </c>
      <c r="EO98" s="188">
        <v>7109</v>
      </c>
      <c r="EP98" s="188">
        <v>0</v>
      </c>
      <c r="EQ98" s="188">
        <v>1356</v>
      </c>
      <c r="ER98" s="188">
        <v>2125</v>
      </c>
      <c r="ES98" s="188">
        <v>9011</v>
      </c>
      <c r="ET98" s="188">
        <v>10007</v>
      </c>
      <c r="EU98" s="188">
        <v>5019</v>
      </c>
      <c r="EV98" s="188">
        <v>-1488</v>
      </c>
      <c r="EW98" s="188">
        <v>-151</v>
      </c>
      <c r="EX98" s="188">
        <v>1472</v>
      </c>
      <c r="EZ98" s="188">
        <v>7051</v>
      </c>
      <c r="FA98" s="188">
        <v>0</v>
      </c>
      <c r="FB98" s="188">
        <v>4287</v>
      </c>
      <c r="FC98" s="188">
        <v>2969</v>
      </c>
      <c r="FD98" s="188">
        <v>3248</v>
      </c>
      <c r="FE98" s="188">
        <v>9768</v>
      </c>
      <c r="FF98" s="188">
        <v>9236</v>
      </c>
      <c r="FG98" s="188">
        <v>-2806</v>
      </c>
      <c r="FH98" s="188">
        <v>0</v>
      </c>
      <c r="FI98" s="188">
        <v>0</v>
      </c>
      <c r="FK98" s="188">
        <v>7100</v>
      </c>
      <c r="FL98" s="188">
        <v>0</v>
      </c>
      <c r="FM98" s="188">
        <v>7699</v>
      </c>
      <c r="FN98" s="188">
        <v>2046</v>
      </c>
      <c r="FO98" s="188">
        <v>3766</v>
      </c>
      <c r="FP98" s="188">
        <v>8805</v>
      </c>
      <c r="FQ98" s="188">
        <v>3855</v>
      </c>
      <c r="FR98" s="188">
        <v>-2913</v>
      </c>
      <c r="FS98" s="188">
        <v>-175</v>
      </c>
      <c r="FT98" s="188">
        <v>3062</v>
      </c>
      <c r="FV98" s="188">
        <v>6074</v>
      </c>
      <c r="FW98" s="188">
        <v>0</v>
      </c>
      <c r="FX98" s="188">
        <v>4321</v>
      </c>
      <c r="FY98" s="188">
        <v>5706</v>
      </c>
      <c r="FZ98" s="188">
        <v>1069</v>
      </c>
      <c r="GA98" s="188">
        <v>10196</v>
      </c>
      <c r="GB98" s="188">
        <v>8898</v>
      </c>
      <c r="GC98" s="188">
        <v>-1461</v>
      </c>
      <c r="GD98" s="188">
        <v>0</v>
      </c>
      <c r="GE98" s="188">
        <v>0</v>
      </c>
      <c r="GG98" s="188">
        <v>7105</v>
      </c>
      <c r="GH98" s="188">
        <v>0</v>
      </c>
      <c r="GI98" s="188">
        <v>6232</v>
      </c>
      <c r="GJ98" s="188">
        <v>1884</v>
      </c>
      <c r="GK98" s="188">
        <v>758</v>
      </c>
      <c r="GL98" s="188">
        <v>13496</v>
      </c>
      <c r="GM98" s="188">
        <v>3997</v>
      </c>
      <c r="GN98" s="188">
        <v>-1622</v>
      </c>
      <c r="GO98" s="188">
        <v>-175</v>
      </c>
      <c r="GP98" s="188">
        <v>2200</v>
      </c>
      <c r="GR98" s="188">
        <v>5923</v>
      </c>
      <c r="GS98" s="188">
        <v>0</v>
      </c>
      <c r="GT98" s="188">
        <v>7462</v>
      </c>
      <c r="GU98" s="188">
        <v>2043</v>
      </c>
      <c r="GV98" s="188">
        <v>4199</v>
      </c>
      <c r="GW98" s="188">
        <v>10220</v>
      </c>
      <c r="GX98" s="188">
        <v>3818</v>
      </c>
      <c r="GY98" s="188">
        <v>-1115</v>
      </c>
      <c r="GZ98" s="188">
        <v>-126</v>
      </c>
      <c r="HA98" s="188">
        <v>1336</v>
      </c>
      <c r="HC98" s="188">
        <v>6015</v>
      </c>
      <c r="HD98" s="188">
        <v>0</v>
      </c>
      <c r="HE98" s="188">
        <v>3599</v>
      </c>
      <c r="HF98" s="188">
        <v>2600</v>
      </c>
      <c r="HG98" s="188">
        <v>6173</v>
      </c>
      <c r="HH98" s="188">
        <v>7935</v>
      </c>
      <c r="HI98" s="188">
        <v>3851</v>
      </c>
      <c r="HJ98" s="188">
        <v>-60</v>
      </c>
      <c r="HK98" s="188">
        <v>-175</v>
      </c>
      <c r="HL98" s="188">
        <v>4376</v>
      </c>
      <c r="HN98" s="188">
        <v>6056</v>
      </c>
      <c r="HO98" s="188">
        <v>0</v>
      </c>
      <c r="HP98" s="188">
        <v>3786</v>
      </c>
      <c r="HQ98" s="188">
        <v>3038</v>
      </c>
      <c r="HR98" s="188">
        <v>2861</v>
      </c>
      <c r="HS98" s="188">
        <v>12957</v>
      </c>
      <c r="HT98" s="188">
        <v>7012</v>
      </c>
      <c r="HU98" s="188">
        <v>-1648</v>
      </c>
      <c r="HV98" s="188">
        <v>0</v>
      </c>
      <c r="HW98" s="188">
        <v>0</v>
      </c>
      <c r="HY98" s="188">
        <v>6031</v>
      </c>
      <c r="HZ98" s="188">
        <v>0</v>
      </c>
      <c r="IA98" s="188">
        <v>5587</v>
      </c>
      <c r="IB98" s="188">
        <v>3089</v>
      </c>
      <c r="IC98" s="188">
        <v>6853</v>
      </c>
      <c r="ID98" s="188">
        <v>2437</v>
      </c>
      <c r="IE98" s="188">
        <v>4019</v>
      </c>
      <c r="IF98" s="188">
        <v>2818</v>
      </c>
      <c r="IG98" s="188">
        <v>-176</v>
      </c>
      <c r="IH98" s="188">
        <v>3095</v>
      </c>
      <c r="IJ98" s="188">
        <v>6188</v>
      </c>
      <c r="IK98" s="188">
        <v>0</v>
      </c>
      <c r="IL98" s="188">
        <v>8816</v>
      </c>
      <c r="IM98" s="188">
        <v>3519</v>
      </c>
      <c r="IN98" s="188">
        <v>3581</v>
      </c>
      <c r="IO98" s="188">
        <v>9585</v>
      </c>
      <c r="IP98" s="188">
        <v>4081</v>
      </c>
      <c r="IQ98" s="188">
        <v>-553</v>
      </c>
      <c r="IR98" s="188">
        <v>-100</v>
      </c>
      <c r="IS98" s="188">
        <v>1674</v>
      </c>
      <c r="IU98" s="188">
        <v>6088</v>
      </c>
      <c r="IV98" s="188">
        <v>0</v>
      </c>
      <c r="IW98" s="188">
        <v>4440</v>
      </c>
      <c r="IX98" s="188">
        <v>3392</v>
      </c>
      <c r="IY98" s="188">
        <v>4747</v>
      </c>
      <c r="IZ98" s="188">
        <v>9428</v>
      </c>
      <c r="JA98" s="188">
        <v>5949</v>
      </c>
      <c r="JB98" s="188">
        <v>-655</v>
      </c>
      <c r="JC98" s="188">
        <v>-151</v>
      </c>
      <c r="JD98" s="188">
        <v>1402</v>
      </c>
      <c r="JF98" s="188">
        <v>6822</v>
      </c>
      <c r="JG98" s="188">
        <v>0</v>
      </c>
      <c r="JH98" s="188">
        <v>7962</v>
      </c>
      <c r="JI98" s="188">
        <v>8734</v>
      </c>
      <c r="JJ98" s="188">
        <v>4010</v>
      </c>
      <c r="JK98" s="188">
        <v>3325</v>
      </c>
      <c r="JL98" s="188">
        <v>3792</v>
      </c>
      <c r="JM98" s="188">
        <v>-1307</v>
      </c>
      <c r="JN98" s="188">
        <v>-304</v>
      </c>
      <c r="JO98" s="188">
        <v>5019</v>
      </c>
      <c r="JQ98" s="188">
        <v>7101</v>
      </c>
      <c r="JR98" s="188">
        <v>0</v>
      </c>
      <c r="JS98" s="188">
        <v>8253</v>
      </c>
      <c r="JT98" s="188">
        <v>2122</v>
      </c>
      <c r="JU98" s="188">
        <v>1814</v>
      </c>
      <c r="JV98" s="188">
        <v>9319</v>
      </c>
      <c r="JW98" s="188">
        <v>4103</v>
      </c>
      <c r="JX98" s="188">
        <v>-1418</v>
      </c>
      <c r="JY98" s="188">
        <v>-150</v>
      </c>
      <c r="JZ98" s="188">
        <v>3741</v>
      </c>
      <c r="KB98" s="188">
        <v>6087</v>
      </c>
      <c r="KC98" s="188">
        <v>0</v>
      </c>
      <c r="KD98" s="188">
        <v>2837</v>
      </c>
      <c r="KE98" s="188">
        <v>1908</v>
      </c>
      <c r="KF98" s="188">
        <v>2710</v>
      </c>
      <c r="KG98" s="188">
        <v>12389</v>
      </c>
      <c r="KH98" s="188">
        <v>5928</v>
      </c>
      <c r="KI98" s="188">
        <v>-1868</v>
      </c>
      <c r="KJ98" s="188">
        <v>-202</v>
      </c>
      <c r="KK98" s="188">
        <v>3526</v>
      </c>
      <c r="KM98" s="188">
        <v>6067</v>
      </c>
      <c r="KN98" s="188">
        <v>0</v>
      </c>
      <c r="KO98" s="188">
        <v>3369</v>
      </c>
      <c r="KP98" s="188">
        <v>6247</v>
      </c>
      <c r="KQ98" s="188">
        <v>4916</v>
      </c>
      <c r="KR98" s="188">
        <v>6293</v>
      </c>
      <c r="KS98" s="188">
        <v>7792</v>
      </c>
      <c r="KT98" s="188">
        <v>-805</v>
      </c>
      <c r="KU98" s="188">
        <v>0</v>
      </c>
      <c r="KV98" s="188">
        <v>0</v>
      </c>
      <c r="KX98" s="188">
        <v>7069</v>
      </c>
      <c r="KY98" s="188">
        <v>0</v>
      </c>
      <c r="KZ98" s="188">
        <v>8518</v>
      </c>
      <c r="LA98" s="188">
        <v>4427</v>
      </c>
      <c r="LB98" s="188">
        <v>4390</v>
      </c>
      <c r="LC98" s="188">
        <v>2939</v>
      </c>
      <c r="LD98" s="188">
        <v>10166</v>
      </c>
      <c r="LE98" s="188">
        <v>-2511</v>
      </c>
      <c r="LF98" s="188">
        <v>0</v>
      </c>
      <c r="LG98" s="188">
        <v>0</v>
      </c>
      <c r="LI98" s="188">
        <v>5053</v>
      </c>
      <c r="LJ98" s="188">
        <v>0</v>
      </c>
      <c r="LK98" s="188">
        <v>5956</v>
      </c>
      <c r="LL98" s="188">
        <v>4228</v>
      </c>
      <c r="LM98" s="188">
        <v>3207</v>
      </c>
      <c r="LN98" s="188">
        <v>9042</v>
      </c>
      <c r="LO98" s="188">
        <v>5684</v>
      </c>
      <c r="LP98" s="188">
        <v>-1450</v>
      </c>
      <c r="LQ98" s="188">
        <v>-201</v>
      </c>
      <c r="LR98" s="188">
        <v>3486</v>
      </c>
      <c r="LT98" s="188">
        <v>6080</v>
      </c>
      <c r="LU98" s="188">
        <v>0</v>
      </c>
      <c r="LV98" s="188">
        <v>1927</v>
      </c>
      <c r="LW98" s="188">
        <v>4556</v>
      </c>
      <c r="LX98" s="188">
        <v>6104</v>
      </c>
      <c r="LY98" s="188">
        <v>7200</v>
      </c>
      <c r="LZ98" s="188">
        <v>5778</v>
      </c>
      <c r="MA98" s="188">
        <v>-53</v>
      </c>
      <c r="MB98" s="188">
        <v>-151</v>
      </c>
      <c r="MC98" s="188">
        <v>1663</v>
      </c>
    </row>
    <row r="99" spans="2:341">
      <c r="B99" s="208">
        <f t="shared" si="20"/>
        <v>6304.9</v>
      </c>
      <c r="C99" s="208">
        <f t="shared" si="21"/>
        <v>0</v>
      </c>
      <c r="D99" s="208">
        <f t="shared" si="22"/>
        <v>6228.833333333333</v>
      </c>
      <c r="E99" s="208">
        <f t="shared" si="23"/>
        <v>4054.1333333333332</v>
      </c>
      <c r="F99" s="208">
        <f t="shared" si="24"/>
        <v>3972.7666666666669</v>
      </c>
      <c r="G99" s="208">
        <f t="shared" si="25"/>
        <v>7121.9</v>
      </c>
      <c r="H99" s="208">
        <f t="shared" si="26"/>
        <v>5669.0666666666666</v>
      </c>
      <c r="I99" s="208">
        <f t="shared" si="27"/>
        <v>-1071.9666666666667</v>
      </c>
      <c r="J99" s="208">
        <f t="shared" si="28"/>
        <v>-135.33333333333334</v>
      </c>
      <c r="K99" s="208">
        <f t="shared" si="29"/>
        <v>2181.5666666666666</v>
      </c>
      <c r="M99" s="188">
        <v>5960</v>
      </c>
      <c r="N99" s="188">
        <v>0</v>
      </c>
      <c r="O99" s="188">
        <v>8678</v>
      </c>
      <c r="P99" s="188">
        <v>4170</v>
      </c>
      <c r="Q99" s="188">
        <v>2424</v>
      </c>
      <c r="R99" s="188">
        <v>7831</v>
      </c>
      <c r="S99" s="188">
        <v>3597</v>
      </c>
      <c r="T99" s="188">
        <v>-1164</v>
      </c>
      <c r="U99" s="188">
        <v>-284</v>
      </c>
      <c r="V99" s="188">
        <v>4918</v>
      </c>
      <c r="X99" s="188">
        <v>4065</v>
      </c>
      <c r="Y99" s="188">
        <v>0</v>
      </c>
      <c r="Z99" s="188">
        <v>6945</v>
      </c>
      <c r="AA99" s="188">
        <v>6729</v>
      </c>
      <c r="AB99" s="188">
        <v>4351</v>
      </c>
      <c r="AC99" s="188">
        <v>4847</v>
      </c>
      <c r="AD99" s="188">
        <v>5606</v>
      </c>
      <c r="AE99" s="188">
        <v>-1191</v>
      </c>
      <c r="AF99" s="188">
        <v>-100</v>
      </c>
      <c r="AG99" s="188">
        <v>3704</v>
      </c>
      <c r="AI99" s="188">
        <v>6628</v>
      </c>
      <c r="AJ99" s="188">
        <v>0</v>
      </c>
      <c r="AK99" s="188">
        <v>1593</v>
      </c>
      <c r="AL99" s="188">
        <v>1962</v>
      </c>
      <c r="AM99" s="188">
        <v>6650</v>
      </c>
      <c r="AN99" s="188">
        <v>11514</v>
      </c>
      <c r="AO99" s="188">
        <v>5823</v>
      </c>
      <c r="AP99" s="188">
        <v>-500</v>
      </c>
      <c r="AQ99" s="188">
        <v>-202</v>
      </c>
      <c r="AR99" s="188">
        <v>1776</v>
      </c>
      <c r="AT99" s="188">
        <v>4065</v>
      </c>
      <c r="AU99" s="188">
        <v>0</v>
      </c>
      <c r="AV99" s="188">
        <v>8694</v>
      </c>
      <c r="AW99" s="188">
        <v>5954</v>
      </c>
      <c r="AX99" s="188">
        <v>1640</v>
      </c>
      <c r="AY99" s="188">
        <v>5939</v>
      </c>
      <c r="AZ99" s="188">
        <v>5594</v>
      </c>
      <c r="BA99" s="188">
        <v>-2666</v>
      </c>
      <c r="BB99" s="188">
        <v>-100</v>
      </c>
      <c r="BC99" s="188">
        <v>3692</v>
      </c>
      <c r="BE99" s="188">
        <v>7096</v>
      </c>
      <c r="BF99" s="188">
        <v>0</v>
      </c>
      <c r="BG99" s="188">
        <v>9037</v>
      </c>
      <c r="BH99" s="188">
        <v>5468</v>
      </c>
      <c r="BI99" s="188">
        <v>4042</v>
      </c>
      <c r="BJ99" s="188">
        <v>2491</v>
      </c>
      <c r="BK99" s="188">
        <v>3959</v>
      </c>
      <c r="BL99" s="188">
        <v>-788</v>
      </c>
      <c r="BM99" s="188">
        <v>-175</v>
      </c>
      <c r="BN99" s="188">
        <v>3144</v>
      </c>
      <c r="BP99" s="188">
        <v>6067</v>
      </c>
      <c r="BQ99" s="188">
        <v>0</v>
      </c>
      <c r="BR99" s="188">
        <v>7407</v>
      </c>
      <c r="BS99" s="188">
        <v>7473</v>
      </c>
      <c r="BT99" s="188">
        <v>2696</v>
      </c>
      <c r="BU99" s="188">
        <v>1945</v>
      </c>
      <c r="BV99" s="188">
        <v>8356</v>
      </c>
      <c r="BW99" s="188">
        <v>130</v>
      </c>
      <c r="BX99" s="188">
        <v>0</v>
      </c>
      <c r="BY99" s="188">
        <v>0</v>
      </c>
      <c r="CA99" s="188">
        <v>7101</v>
      </c>
      <c r="CB99" s="188">
        <v>0</v>
      </c>
      <c r="CC99" s="188">
        <v>9035</v>
      </c>
      <c r="CD99" s="188">
        <v>3914</v>
      </c>
      <c r="CE99" s="188">
        <v>3136</v>
      </c>
      <c r="CF99" s="188">
        <v>3039</v>
      </c>
      <c r="CG99" s="188">
        <v>4016</v>
      </c>
      <c r="CH99" s="188">
        <v>-891</v>
      </c>
      <c r="CI99" s="188">
        <v>-175</v>
      </c>
      <c r="CJ99" s="188">
        <v>3851</v>
      </c>
      <c r="CL99" s="188">
        <v>7101</v>
      </c>
      <c r="CM99" s="188">
        <v>0</v>
      </c>
      <c r="CN99" s="188">
        <v>9035</v>
      </c>
      <c r="CO99" s="188">
        <v>3914</v>
      </c>
      <c r="CP99" s="188">
        <v>3136</v>
      </c>
      <c r="CQ99" s="188">
        <v>3039</v>
      </c>
      <c r="CR99" s="188">
        <v>4016</v>
      </c>
      <c r="CS99" s="188">
        <v>-891</v>
      </c>
      <c r="CT99" s="188">
        <v>-175</v>
      </c>
      <c r="CU99" s="188">
        <v>3851</v>
      </c>
      <c r="CV99" s="190"/>
      <c r="CW99" s="188">
        <v>6057</v>
      </c>
      <c r="CX99" s="188">
        <v>0</v>
      </c>
      <c r="CY99" s="188">
        <v>7111</v>
      </c>
      <c r="CZ99" s="188">
        <v>5900</v>
      </c>
      <c r="DA99" s="188">
        <v>1695</v>
      </c>
      <c r="DB99" s="188">
        <v>6191</v>
      </c>
      <c r="DC99" s="188">
        <v>7880</v>
      </c>
      <c r="DD99" s="188">
        <v>-1167</v>
      </c>
      <c r="DE99" s="188">
        <v>0</v>
      </c>
      <c r="DF99" s="188">
        <v>0</v>
      </c>
      <c r="DH99" s="188">
        <v>7079</v>
      </c>
      <c r="DI99" s="188">
        <v>0</v>
      </c>
      <c r="DJ99" s="188">
        <v>9196</v>
      </c>
      <c r="DK99" s="188">
        <v>4446</v>
      </c>
      <c r="DL99" s="188">
        <v>6131</v>
      </c>
      <c r="DM99" s="188">
        <v>3227</v>
      </c>
      <c r="DN99" s="188">
        <v>3974</v>
      </c>
      <c r="DO99" s="188">
        <v>284</v>
      </c>
      <c r="DP99" s="188">
        <v>-201</v>
      </c>
      <c r="DQ99" s="188">
        <v>1831</v>
      </c>
      <c r="DS99" s="188">
        <v>6983</v>
      </c>
      <c r="DT99" s="188">
        <v>0</v>
      </c>
      <c r="DU99" s="188">
        <v>7526</v>
      </c>
      <c r="DV99" s="188">
        <v>3663</v>
      </c>
      <c r="DW99" s="188">
        <v>5947</v>
      </c>
      <c r="DX99" s="188">
        <v>2859</v>
      </c>
      <c r="DY99" s="188">
        <v>10491</v>
      </c>
      <c r="DZ99" s="188">
        <v>-1502</v>
      </c>
      <c r="EA99" s="188">
        <v>-263</v>
      </c>
      <c r="EB99" s="188">
        <v>0</v>
      </c>
      <c r="ED99" s="188">
        <v>5916</v>
      </c>
      <c r="EE99" s="188">
        <v>0</v>
      </c>
      <c r="EF99" s="188">
        <v>6793</v>
      </c>
      <c r="EG99" s="188">
        <v>4164</v>
      </c>
      <c r="EH99" s="188">
        <v>5737</v>
      </c>
      <c r="EI99" s="188">
        <v>4884</v>
      </c>
      <c r="EJ99" s="188">
        <v>3932</v>
      </c>
      <c r="EK99" s="188">
        <v>-1444</v>
      </c>
      <c r="EL99" s="188">
        <v>-150</v>
      </c>
      <c r="EM99" s="188">
        <v>3426</v>
      </c>
      <c r="EO99" s="188">
        <v>7110</v>
      </c>
      <c r="EP99" s="188">
        <v>0</v>
      </c>
      <c r="EQ99" s="188">
        <v>1329</v>
      </c>
      <c r="ER99" s="188">
        <v>1977</v>
      </c>
      <c r="ES99" s="188">
        <v>8784</v>
      </c>
      <c r="ET99" s="188">
        <v>10104</v>
      </c>
      <c r="EU99" s="188">
        <v>5019</v>
      </c>
      <c r="EV99" s="188">
        <v>-1612</v>
      </c>
      <c r="EW99" s="188">
        <v>-150</v>
      </c>
      <c r="EX99" s="188">
        <v>1415</v>
      </c>
      <c r="EZ99" s="188">
        <v>7049</v>
      </c>
      <c r="FA99" s="188">
        <v>0</v>
      </c>
      <c r="FB99" s="188">
        <v>4241</v>
      </c>
      <c r="FC99" s="188">
        <v>2909</v>
      </c>
      <c r="FD99" s="188">
        <v>3190</v>
      </c>
      <c r="FE99" s="188">
        <v>9786</v>
      </c>
      <c r="FF99" s="188">
        <v>9190</v>
      </c>
      <c r="FG99" s="188">
        <v>-2680</v>
      </c>
      <c r="FH99" s="188">
        <v>0</v>
      </c>
      <c r="FI99" s="188">
        <v>0</v>
      </c>
      <c r="FK99" s="188">
        <v>7105</v>
      </c>
      <c r="FL99" s="188">
        <v>0</v>
      </c>
      <c r="FM99" s="188">
        <v>7581</v>
      </c>
      <c r="FN99" s="188">
        <v>1998</v>
      </c>
      <c r="FO99" s="188">
        <v>3690</v>
      </c>
      <c r="FP99" s="188">
        <v>9002</v>
      </c>
      <c r="FQ99" s="188">
        <v>3855</v>
      </c>
      <c r="FR99" s="188">
        <v>-3020</v>
      </c>
      <c r="FS99" s="188">
        <v>-175</v>
      </c>
      <c r="FT99" s="188">
        <v>3035</v>
      </c>
      <c r="FV99" s="188">
        <v>6070</v>
      </c>
      <c r="FW99" s="188">
        <v>0</v>
      </c>
      <c r="FX99" s="188">
        <v>4231</v>
      </c>
      <c r="FY99" s="188">
        <v>5728</v>
      </c>
      <c r="FZ99" s="188">
        <v>1072</v>
      </c>
      <c r="GA99" s="188">
        <v>10307</v>
      </c>
      <c r="GB99" s="188">
        <v>8886</v>
      </c>
      <c r="GC99" s="188">
        <v>-1551</v>
      </c>
      <c r="GD99" s="188">
        <v>0</v>
      </c>
      <c r="GE99" s="188">
        <v>0</v>
      </c>
      <c r="GG99" s="188">
        <v>7098</v>
      </c>
      <c r="GH99" s="188">
        <v>0</v>
      </c>
      <c r="GI99" s="188">
        <v>6344</v>
      </c>
      <c r="GJ99" s="188">
        <v>1931</v>
      </c>
      <c r="GK99" s="188">
        <v>859</v>
      </c>
      <c r="GL99" s="188">
        <v>13257</v>
      </c>
      <c r="GM99" s="188">
        <v>3997</v>
      </c>
      <c r="GN99" s="188">
        <v>-1732</v>
      </c>
      <c r="GO99" s="188">
        <v>-175</v>
      </c>
      <c r="GP99" s="188">
        <v>2139</v>
      </c>
      <c r="GR99" s="188">
        <v>5922</v>
      </c>
      <c r="GS99" s="188">
        <v>0</v>
      </c>
      <c r="GT99" s="188">
        <v>7410</v>
      </c>
      <c r="GU99" s="188">
        <v>2020</v>
      </c>
      <c r="GV99" s="188">
        <v>4090</v>
      </c>
      <c r="GW99" s="188">
        <v>10160</v>
      </c>
      <c r="GX99" s="188">
        <v>3818</v>
      </c>
      <c r="GY99" s="188">
        <v>-1097</v>
      </c>
      <c r="GZ99" s="188">
        <v>-126</v>
      </c>
      <c r="HA99" s="188">
        <v>1326</v>
      </c>
      <c r="HC99" s="188">
        <v>6016</v>
      </c>
      <c r="HD99" s="188">
        <v>0</v>
      </c>
      <c r="HE99" s="188">
        <v>3584</v>
      </c>
      <c r="HF99" s="188">
        <v>2553</v>
      </c>
      <c r="HG99" s="188">
        <v>6192</v>
      </c>
      <c r="HH99" s="188">
        <v>8036</v>
      </c>
      <c r="HI99" s="188">
        <v>3851</v>
      </c>
      <c r="HJ99" s="188">
        <v>-37</v>
      </c>
      <c r="HK99" s="188">
        <v>-175</v>
      </c>
      <c r="HL99" s="188">
        <v>4173</v>
      </c>
      <c r="HN99" s="188">
        <v>6061</v>
      </c>
      <c r="HO99" s="188">
        <v>0</v>
      </c>
      <c r="HP99" s="188">
        <v>3739</v>
      </c>
      <c r="HQ99" s="188">
        <v>2944</v>
      </c>
      <c r="HR99" s="188">
        <v>2719</v>
      </c>
      <c r="HS99" s="188">
        <v>12917</v>
      </c>
      <c r="HT99" s="188">
        <v>6964</v>
      </c>
      <c r="HU99" s="188">
        <v>-1423</v>
      </c>
      <c r="HV99" s="188">
        <v>0</v>
      </c>
      <c r="HW99" s="188">
        <v>0</v>
      </c>
      <c r="HY99" s="188">
        <v>6029</v>
      </c>
      <c r="HZ99" s="188">
        <v>0</v>
      </c>
      <c r="IA99" s="188">
        <v>5556</v>
      </c>
      <c r="IB99" s="188">
        <v>3041</v>
      </c>
      <c r="IC99" s="188">
        <v>6868</v>
      </c>
      <c r="ID99" s="188">
        <v>2383</v>
      </c>
      <c r="IE99" s="188">
        <v>4019</v>
      </c>
      <c r="IF99" s="188">
        <v>2722</v>
      </c>
      <c r="IG99" s="188">
        <v>-175</v>
      </c>
      <c r="IH99" s="188">
        <v>3069</v>
      </c>
      <c r="IJ99" s="188">
        <v>6206</v>
      </c>
      <c r="IK99" s="188">
        <v>0</v>
      </c>
      <c r="IL99" s="188">
        <v>8807</v>
      </c>
      <c r="IM99" s="188">
        <v>3431</v>
      </c>
      <c r="IN99" s="188">
        <v>3498</v>
      </c>
      <c r="IO99" s="188">
        <v>9547</v>
      </c>
      <c r="IP99" s="188">
        <v>4081</v>
      </c>
      <c r="IQ99" s="188">
        <v>-494</v>
      </c>
      <c r="IR99" s="188">
        <v>-100</v>
      </c>
      <c r="IS99" s="188">
        <v>1503</v>
      </c>
      <c r="IU99" s="188">
        <v>6088</v>
      </c>
      <c r="IV99" s="188">
        <v>0</v>
      </c>
      <c r="IW99" s="188">
        <v>4420</v>
      </c>
      <c r="IX99" s="188">
        <v>3312</v>
      </c>
      <c r="IY99" s="188">
        <v>4516</v>
      </c>
      <c r="IZ99" s="188">
        <v>9413</v>
      </c>
      <c r="JA99" s="188">
        <v>5949</v>
      </c>
      <c r="JB99" s="188">
        <v>-480</v>
      </c>
      <c r="JC99" s="188">
        <v>-150</v>
      </c>
      <c r="JD99" s="188">
        <v>1416</v>
      </c>
      <c r="JF99" s="188">
        <v>6827</v>
      </c>
      <c r="JG99" s="188">
        <v>0</v>
      </c>
      <c r="JH99" s="188">
        <v>7913</v>
      </c>
      <c r="JI99" s="188">
        <v>8632</v>
      </c>
      <c r="JJ99" s="188">
        <v>3724</v>
      </c>
      <c r="JK99" s="188">
        <v>3466</v>
      </c>
      <c r="JL99" s="188">
        <v>3792</v>
      </c>
      <c r="JM99" s="188">
        <v>-1032</v>
      </c>
      <c r="JN99" s="188">
        <v>-304</v>
      </c>
      <c r="JO99" s="188">
        <v>4994</v>
      </c>
      <c r="JQ99" s="188">
        <v>7099</v>
      </c>
      <c r="JR99" s="188">
        <v>0</v>
      </c>
      <c r="JS99" s="188">
        <v>8232</v>
      </c>
      <c r="JT99" s="188">
        <v>2159</v>
      </c>
      <c r="JU99" s="188">
        <v>1763</v>
      </c>
      <c r="JV99" s="188">
        <v>9351</v>
      </c>
      <c r="JW99" s="188">
        <v>4103</v>
      </c>
      <c r="JX99" s="188">
        <v>-1636</v>
      </c>
      <c r="JY99" s="188">
        <v>-150</v>
      </c>
      <c r="JZ99" s="188">
        <v>3657</v>
      </c>
      <c r="KB99" s="188">
        <v>6079</v>
      </c>
      <c r="KC99" s="188">
        <v>0</v>
      </c>
      <c r="KD99" s="188">
        <v>2828</v>
      </c>
      <c r="KE99" s="188">
        <v>1872</v>
      </c>
      <c r="KF99" s="188">
        <v>2705</v>
      </c>
      <c r="KG99" s="188">
        <v>12429</v>
      </c>
      <c r="KH99" s="188">
        <v>5928</v>
      </c>
      <c r="KI99" s="188">
        <v>-1919</v>
      </c>
      <c r="KJ99" s="188">
        <v>-202</v>
      </c>
      <c r="KK99" s="188">
        <v>3494</v>
      </c>
      <c r="KM99" s="188">
        <v>6066</v>
      </c>
      <c r="KN99" s="188">
        <v>0</v>
      </c>
      <c r="KO99" s="188">
        <v>3363</v>
      </c>
      <c r="KP99" s="188">
        <v>6156</v>
      </c>
      <c r="KQ99" s="188">
        <v>4747</v>
      </c>
      <c r="KR99" s="188">
        <v>6346</v>
      </c>
      <c r="KS99" s="188">
        <v>7723</v>
      </c>
      <c r="KT99" s="188">
        <v>-695</v>
      </c>
      <c r="KU99" s="188">
        <v>0</v>
      </c>
      <c r="KV99" s="188">
        <v>0</v>
      </c>
      <c r="KX99" s="188">
        <v>7073</v>
      </c>
      <c r="KY99" s="188">
        <v>0</v>
      </c>
      <c r="KZ99" s="188">
        <v>8454</v>
      </c>
      <c r="LA99" s="188">
        <v>4469</v>
      </c>
      <c r="LB99" s="188">
        <v>4211</v>
      </c>
      <c r="LC99" s="188">
        <v>2898</v>
      </c>
      <c r="LD99" s="188">
        <v>10191</v>
      </c>
      <c r="LE99" s="188">
        <v>-2348</v>
      </c>
      <c r="LF99" s="188">
        <v>0</v>
      </c>
      <c r="LG99" s="188">
        <v>0</v>
      </c>
      <c r="LI99" s="188">
        <v>5050</v>
      </c>
      <c r="LJ99" s="188">
        <v>0</v>
      </c>
      <c r="LK99" s="188">
        <v>5952</v>
      </c>
      <c r="LL99" s="188">
        <v>4144</v>
      </c>
      <c r="LM99" s="188">
        <v>3136</v>
      </c>
      <c r="LN99" s="188">
        <v>9094</v>
      </c>
      <c r="LO99" s="188">
        <v>5684</v>
      </c>
      <c r="LP99" s="188">
        <v>-1289</v>
      </c>
      <c r="LQ99" s="188">
        <v>-202</v>
      </c>
      <c r="LR99" s="188">
        <v>3371</v>
      </c>
      <c r="LT99" s="188">
        <v>6081</v>
      </c>
      <c r="LU99" s="188">
        <v>0</v>
      </c>
      <c r="LV99" s="188">
        <v>1831</v>
      </c>
      <c r="LW99" s="188">
        <v>4591</v>
      </c>
      <c r="LX99" s="188">
        <v>5834</v>
      </c>
      <c r="LY99" s="188">
        <v>7355</v>
      </c>
      <c r="LZ99" s="188">
        <v>5778</v>
      </c>
      <c r="MA99" s="188">
        <v>-46</v>
      </c>
      <c r="MB99" s="188">
        <v>-151</v>
      </c>
      <c r="MC99" s="188">
        <v>1662</v>
      </c>
    </row>
    <row r="100" spans="2:341">
      <c r="B100" s="208">
        <f t="shared" si="20"/>
        <v>6305.2666666666664</v>
      </c>
      <c r="C100" s="208">
        <f t="shared" si="21"/>
        <v>0</v>
      </c>
      <c r="D100" s="208">
        <f t="shared" si="22"/>
        <v>6240.6</v>
      </c>
      <c r="E100" s="208">
        <f t="shared" si="23"/>
        <v>4076.6333333333332</v>
      </c>
      <c r="F100" s="208">
        <f t="shared" si="24"/>
        <v>4041.0333333333333</v>
      </c>
      <c r="G100" s="208">
        <f t="shared" si="25"/>
        <v>7122.5333333333338</v>
      </c>
      <c r="H100" s="208">
        <f t="shared" si="26"/>
        <v>5652.2</v>
      </c>
      <c r="I100" s="208">
        <f t="shared" si="27"/>
        <v>-1108.9666666666667</v>
      </c>
      <c r="J100" s="208">
        <f t="shared" si="28"/>
        <v>-135.46666666666667</v>
      </c>
      <c r="K100" s="208">
        <f t="shared" si="29"/>
        <v>2129.4333333333334</v>
      </c>
      <c r="M100" s="188">
        <v>5967</v>
      </c>
      <c r="N100" s="188">
        <v>0</v>
      </c>
      <c r="O100" s="188">
        <v>8727</v>
      </c>
      <c r="P100" s="188">
        <v>4066</v>
      </c>
      <c r="Q100" s="188">
        <v>2287</v>
      </c>
      <c r="R100" s="188">
        <v>8041</v>
      </c>
      <c r="S100" s="188">
        <v>3597</v>
      </c>
      <c r="T100" s="188">
        <v>-1373</v>
      </c>
      <c r="U100" s="188">
        <v>-284</v>
      </c>
      <c r="V100" s="188">
        <v>4889</v>
      </c>
      <c r="X100" s="188">
        <v>4067</v>
      </c>
      <c r="Y100" s="188">
        <v>0</v>
      </c>
      <c r="Z100" s="188">
        <v>7033</v>
      </c>
      <c r="AA100" s="188">
        <v>6770</v>
      </c>
      <c r="AB100" s="188">
        <v>4329</v>
      </c>
      <c r="AC100" s="188">
        <v>4770</v>
      </c>
      <c r="AD100" s="188">
        <v>5606</v>
      </c>
      <c r="AE100" s="188">
        <v>-1009</v>
      </c>
      <c r="AF100" s="188">
        <v>-100</v>
      </c>
      <c r="AG100" s="188">
        <v>3618</v>
      </c>
      <c r="AI100" s="188">
        <v>6632</v>
      </c>
      <c r="AJ100" s="188">
        <v>0</v>
      </c>
      <c r="AK100" s="188">
        <v>1673</v>
      </c>
      <c r="AL100" s="188">
        <v>2106</v>
      </c>
      <c r="AM100" s="188">
        <v>6852</v>
      </c>
      <c r="AN100" s="188">
        <v>11390</v>
      </c>
      <c r="AO100" s="188">
        <v>5823</v>
      </c>
      <c r="AP100" s="188">
        <v>-661</v>
      </c>
      <c r="AQ100" s="188">
        <v>-202</v>
      </c>
      <c r="AR100" s="188">
        <v>1751</v>
      </c>
      <c r="AT100" s="188">
        <v>4063</v>
      </c>
      <c r="AU100" s="188">
        <v>0</v>
      </c>
      <c r="AV100" s="188">
        <v>8705</v>
      </c>
      <c r="AW100" s="188">
        <v>6097</v>
      </c>
      <c r="AX100" s="188">
        <v>1705</v>
      </c>
      <c r="AY100" s="188">
        <v>5834</v>
      </c>
      <c r="AZ100" s="188">
        <v>5594</v>
      </c>
      <c r="BA100" s="188">
        <v>-2467</v>
      </c>
      <c r="BB100" s="188">
        <v>-100</v>
      </c>
      <c r="BC100" s="188">
        <v>3629</v>
      </c>
      <c r="BE100" s="188">
        <v>7095</v>
      </c>
      <c r="BF100" s="188">
        <v>0</v>
      </c>
      <c r="BG100" s="188">
        <v>9028</v>
      </c>
      <c r="BH100" s="188">
        <v>5480</v>
      </c>
      <c r="BI100" s="188">
        <v>4329</v>
      </c>
      <c r="BJ100" s="188">
        <v>2384</v>
      </c>
      <c r="BK100" s="188">
        <v>3959</v>
      </c>
      <c r="BL100" s="188">
        <v>-937</v>
      </c>
      <c r="BM100" s="188">
        <v>-175</v>
      </c>
      <c r="BN100" s="188">
        <v>3097</v>
      </c>
      <c r="BP100" s="188">
        <v>6065</v>
      </c>
      <c r="BQ100" s="188">
        <v>0</v>
      </c>
      <c r="BR100" s="188">
        <v>7411</v>
      </c>
      <c r="BS100" s="188">
        <v>7533</v>
      </c>
      <c r="BT100" s="188">
        <v>2981</v>
      </c>
      <c r="BU100" s="188">
        <v>1909</v>
      </c>
      <c r="BV100" s="188">
        <v>8294</v>
      </c>
      <c r="BW100" s="188">
        <v>77</v>
      </c>
      <c r="BX100" s="188">
        <v>0</v>
      </c>
      <c r="BY100" s="188">
        <v>0</v>
      </c>
      <c r="CA100" s="188">
        <v>7103</v>
      </c>
      <c r="CB100" s="188">
        <v>0</v>
      </c>
      <c r="CC100" s="188">
        <v>9021</v>
      </c>
      <c r="CD100" s="188">
        <v>4000</v>
      </c>
      <c r="CE100" s="188">
        <v>3271</v>
      </c>
      <c r="CF100" s="188">
        <v>3076</v>
      </c>
      <c r="CG100" s="188">
        <v>4016</v>
      </c>
      <c r="CH100" s="188">
        <v>-1169</v>
      </c>
      <c r="CI100" s="188">
        <v>-176</v>
      </c>
      <c r="CJ100" s="188">
        <v>3792</v>
      </c>
      <c r="CL100" s="188">
        <v>7103</v>
      </c>
      <c r="CM100" s="188">
        <v>0</v>
      </c>
      <c r="CN100" s="188">
        <v>9021</v>
      </c>
      <c r="CO100" s="188">
        <v>4000</v>
      </c>
      <c r="CP100" s="188">
        <v>3271</v>
      </c>
      <c r="CQ100" s="188">
        <v>3076</v>
      </c>
      <c r="CR100" s="188">
        <v>4016</v>
      </c>
      <c r="CS100" s="188">
        <v>-1169</v>
      </c>
      <c r="CT100" s="188">
        <v>-176</v>
      </c>
      <c r="CU100" s="188">
        <v>3792</v>
      </c>
      <c r="CV100" s="190"/>
      <c r="CW100" s="188">
        <v>6050</v>
      </c>
      <c r="CX100" s="188">
        <v>0</v>
      </c>
      <c r="CY100" s="188">
        <v>7102</v>
      </c>
      <c r="CZ100" s="188">
        <v>5890</v>
      </c>
      <c r="DA100" s="188">
        <v>1674</v>
      </c>
      <c r="DB100" s="188">
        <v>6160</v>
      </c>
      <c r="DC100" s="188">
        <v>7818</v>
      </c>
      <c r="DD100" s="188">
        <v>-1252</v>
      </c>
      <c r="DE100" s="188">
        <v>0</v>
      </c>
      <c r="DF100" s="188">
        <v>0</v>
      </c>
      <c r="DH100" s="188">
        <v>7079</v>
      </c>
      <c r="DI100" s="188">
        <v>0</v>
      </c>
      <c r="DJ100" s="188">
        <v>9208</v>
      </c>
      <c r="DK100" s="188">
        <v>4439</v>
      </c>
      <c r="DL100" s="188">
        <v>6169</v>
      </c>
      <c r="DM100" s="188">
        <v>3159</v>
      </c>
      <c r="DN100" s="188">
        <v>3974</v>
      </c>
      <c r="DO100" s="188">
        <v>270</v>
      </c>
      <c r="DP100" s="188">
        <v>-201</v>
      </c>
      <c r="DQ100" s="188">
        <v>1784</v>
      </c>
      <c r="DS100" s="188">
        <v>6973</v>
      </c>
      <c r="DT100" s="188">
        <v>0</v>
      </c>
      <c r="DU100" s="188">
        <v>7506</v>
      </c>
      <c r="DV100" s="188">
        <v>3638</v>
      </c>
      <c r="DW100" s="188">
        <v>6033</v>
      </c>
      <c r="DX100" s="188">
        <v>2942</v>
      </c>
      <c r="DY100" s="188">
        <v>10400</v>
      </c>
      <c r="DZ100" s="188">
        <v>-1464</v>
      </c>
      <c r="EA100" s="188">
        <v>-263</v>
      </c>
      <c r="EB100" s="188">
        <v>0</v>
      </c>
      <c r="ED100" s="188">
        <v>5917</v>
      </c>
      <c r="EE100" s="188">
        <v>0</v>
      </c>
      <c r="EF100" s="188">
        <v>6805</v>
      </c>
      <c r="EG100" s="188">
        <v>4219</v>
      </c>
      <c r="EH100" s="188">
        <v>5829</v>
      </c>
      <c r="EI100" s="188">
        <v>4909</v>
      </c>
      <c r="EJ100" s="188">
        <v>3932</v>
      </c>
      <c r="EK100" s="188">
        <v>-1535</v>
      </c>
      <c r="EL100" s="188">
        <v>-151</v>
      </c>
      <c r="EM100" s="188">
        <v>3334</v>
      </c>
      <c r="EO100" s="188">
        <v>7105</v>
      </c>
      <c r="EP100" s="188">
        <v>0</v>
      </c>
      <c r="EQ100" s="188">
        <v>1356</v>
      </c>
      <c r="ER100" s="188">
        <v>2033</v>
      </c>
      <c r="ES100" s="188">
        <v>8875</v>
      </c>
      <c r="ET100" s="188">
        <v>10165</v>
      </c>
      <c r="EU100" s="188">
        <v>5019</v>
      </c>
      <c r="EV100" s="188">
        <v>-1381</v>
      </c>
      <c r="EW100" s="188">
        <v>-150</v>
      </c>
      <c r="EX100" s="188">
        <v>1262</v>
      </c>
      <c r="EZ100" s="188">
        <v>7054</v>
      </c>
      <c r="FA100" s="188">
        <v>0</v>
      </c>
      <c r="FB100" s="188">
        <v>4268</v>
      </c>
      <c r="FC100" s="188">
        <v>2902</v>
      </c>
      <c r="FD100" s="188">
        <v>3287</v>
      </c>
      <c r="FE100" s="188">
        <v>9726</v>
      </c>
      <c r="FF100" s="188">
        <v>9169</v>
      </c>
      <c r="FG100" s="188">
        <v>-2937</v>
      </c>
      <c r="FH100" s="188">
        <v>0</v>
      </c>
      <c r="FI100" s="188">
        <v>0</v>
      </c>
      <c r="FK100" s="188">
        <v>7103</v>
      </c>
      <c r="FL100" s="188">
        <v>0</v>
      </c>
      <c r="FM100" s="188">
        <v>7484</v>
      </c>
      <c r="FN100" s="188">
        <v>1979</v>
      </c>
      <c r="FO100" s="188">
        <v>3641</v>
      </c>
      <c r="FP100" s="188">
        <v>9074</v>
      </c>
      <c r="FQ100" s="188">
        <v>3855</v>
      </c>
      <c r="FR100" s="188">
        <v>-2621</v>
      </c>
      <c r="FS100" s="188">
        <v>-176</v>
      </c>
      <c r="FT100" s="188">
        <v>2973</v>
      </c>
      <c r="FV100" s="188">
        <v>6064</v>
      </c>
      <c r="FW100" s="188">
        <v>0</v>
      </c>
      <c r="FX100" s="188">
        <v>4259</v>
      </c>
      <c r="FY100" s="188">
        <v>5798</v>
      </c>
      <c r="FZ100" s="188">
        <v>1174</v>
      </c>
      <c r="GA100" s="188">
        <v>10310</v>
      </c>
      <c r="GB100" s="188">
        <v>8806</v>
      </c>
      <c r="GC100" s="188">
        <v>-1699</v>
      </c>
      <c r="GD100" s="188">
        <v>0</v>
      </c>
      <c r="GE100" s="188">
        <v>0</v>
      </c>
      <c r="GG100" s="188">
        <v>7102</v>
      </c>
      <c r="GH100" s="188">
        <v>0</v>
      </c>
      <c r="GI100" s="188">
        <v>6403</v>
      </c>
      <c r="GJ100" s="188">
        <v>1929</v>
      </c>
      <c r="GK100" s="188">
        <v>855</v>
      </c>
      <c r="GL100" s="188">
        <v>13146</v>
      </c>
      <c r="GM100" s="188">
        <v>3997</v>
      </c>
      <c r="GN100" s="188">
        <v>-1603</v>
      </c>
      <c r="GO100" s="188">
        <v>-175</v>
      </c>
      <c r="GP100" s="188">
        <v>2022</v>
      </c>
      <c r="GR100" s="188">
        <v>5925</v>
      </c>
      <c r="GS100" s="188">
        <v>0</v>
      </c>
      <c r="GT100" s="188">
        <v>7419</v>
      </c>
      <c r="GU100" s="188">
        <v>2022</v>
      </c>
      <c r="GV100" s="188">
        <v>4020</v>
      </c>
      <c r="GW100" s="188">
        <v>10192</v>
      </c>
      <c r="GX100" s="188">
        <v>3818</v>
      </c>
      <c r="GY100" s="188">
        <v>-963</v>
      </c>
      <c r="GZ100" s="188">
        <v>-126</v>
      </c>
      <c r="HA100" s="188">
        <v>1290</v>
      </c>
      <c r="HC100" s="188">
        <v>6016</v>
      </c>
      <c r="HD100" s="188">
        <v>0</v>
      </c>
      <c r="HE100" s="188">
        <v>3650</v>
      </c>
      <c r="HF100" s="188">
        <v>2572</v>
      </c>
      <c r="HG100" s="188">
        <v>6201</v>
      </c>
      <c r="HH100" s="188">
        <v>8049</v>
      </c>
      <c r="HI100" s="188">
        <v>3851</v>
      </c>
      <c r="HJ100" s="188">
        <v>-166</v>
      </c>
      <c r="HK100" s="188">
        <v>-175</v>
      </c>
      <c r="HL100" s="188">
        <v>3995</v>
      </c>
      <c r="HN100" s="188">
        <v>6059</v>
      </c>
      <c r="HO100" s="188">
        <v>0</v>
      </c>
      <c r="HP100" s="188">
        <v>3784</v>
      </c>
      <c r="HQ100" s="188">
        <v>3002</v>
      </c>
      <c r="HR100" s="188">
        <v>2869</v>
      </c>
      <c r="HS100" s="188">
        <v>12839</v>
      </c>
      <c r="HT100" s="188">
        <v>6911</v>
      </c>
      <c r="HU100" s="188">
        <v>-1744</v>
      </c>
      <c r="HV100" s="188">
        <v>0</v>
      </c>
      <c r="HW100" s="188">
        <v>0</v>
      </c>
      <c r="HY100" s="188">
        <v>6026</v>
      </c>
      <c r="HZ100" s="188">
        <v>0</v>
      </c>
      <c r="IA100" s="188">
        <v>5544</v>
      </c>
      <c r="IB100" s="188">
        <v>3027</v>
      </c>
      <c r="IC100" s="188">
        <v>6865</v>
      </c>
      <c r="ID100" s="188">
        <v>2350</v>
      </c>
      <c r="IE100" s="188">
        <v>4019</v>
      </c>
      <c r="IF100" s="188">
        <v>2699</v>
      </c>
      <c r="IG100" s="188">
        <v>-175</v>
      </c>
      <c r="IH100" s="188">
        <v>3077</v>
      </c>
      <c r="IJ100" s="188">
        <v>6208</v>
      </c>
      <c r="IK100" s="188">
        <v>0</v>
      </c>
      <c r="IL100" s="188">
        <v>8829</v>
      </c>
      <c r="IM100" s="188">
        <v>3442</v>
      </c>
      <c r="IN100" s="188">
        <v>3700</v>
      </c>
      <c r="IO100" s="188">
        <v>9568</v>
      </c>
      <c r="IP100" s="188">
        <v>4081</v>
      </c>
      <c r="IQ100" s="188">
        <v>-587</v>
      </c>
      <c r="IR100" s="188">
        <v>-100</v>
      </c>
      <c r="IS100" s="188">
        <v>1386</v>
      </c>
      <c r="IU100" s="188">
        <v>6088</v>
      </c>
      <c r="IV100" s="188">
        <v>0</v>
      </c>
      <c r="IW100" s="188">
        <v>4420</v>
      </c>
      <c r="IX100" s="188">
        <v>3328</v>
      </c>
      <c r="IY100" s="188">
        <v>4500</v>
      </c>
      <c r="IZ100" s="188">
        <v>9491</v>
      </c>
      <c r="JA100" s="188">
        <v>5949</v>
      </c>
      <c r="JB100" s="188">
        <v>-480</v>
      </c>
      <c r="JC100" s="188">
        <v>-151</v>
      </c>
      <c r="JD100" s="188">
        <v>1396</v>
      </c>
      <c r="JF100" s="188">
        <v>6836</v>
      </c>
      <c r="JG100" s="188">
        <v>0</v>
      </c>
      <c r="JH100" s="188">
        <v>7878</v>
      </c>
      <c r="JI100" s="188">
        <v>8653</v>
      </c>
      <c r="JJ100" s="188">
        <v>3721</v>
      </c>
      <c r="JK100" s="188">
        <v>3530</v>
      </c>
      <c r="JL100" s="188">
        <v>3792</v>
      </c>
      <c r="JM100" s="188">
        <v>-949</v>
      </c>
      <c r="JN100" s="188">
        <v>-304</v>
      </c>
      <c r="JO100" s="188">
        <v>4908</v>
      </c>
      <c r="JQ100" s="188">
        <v>7101</v>
      </c>
      <c r="JR100" s="188">
        <v>0</v>
      </c>
      <c r="JS100" s="188">
        <v>8296</v>
      </c>
      <c r="JT100" s="188">
        <v>2125</v>
      </c>
      <c r="JU100" s="188">
        <v>1804</v>
      </c>
      <c r="JV100" s="188">
        <v>9409</v>
      </c>
      <c r="JW100" s="188">
        <v>4103</v>
      </c>
      <c r="JX100" s="188">
        <v>-1614</v>
      </c>
      <c r="JY100" s="188">
        <v>-151</v>
      </c>
      <c r="JZ100" s="188">
        <v>3581</v>
      </c>
      <c r="KB100" s="188">
        <v>6086</v>
      </c>
      <c r="KC100" s="188">
        <v>0</v>
      </c>
      <c r="KD100" s="188">
        <v>2757</v>
      </c>
      <c r="KE100" s="188">
        <v>1836</v>
      </c>
      <c r="KF100" s="188">
        <v>2624</v>
      </c>
      <c r="KG100" s="188">
        <v>12517</v>
      </c>
      <c r="KH100" s="188">
        <v>5928</v>
      </c>
      <c r="KI100" s="188">
        <v>-1808</v>
      </c>
      <c r="KJ100" s="188">
        <v>-202</v>
      </c>
      <c r="KK100" s="188">
        <v>3442</v>
      </c>
      <c r="KM100" s="188">
        <v>6065</v>
      </c>
      <c r="KN100" s="188">
        <v>0</v>
      </c>
      <c r="KO100" s="188">
        <v>3334</v>
      </c>
      <c r="KP100" s="188">
        <v>6212</v>
      </c>
      <c r="KQ100" s="188">
        <v>4798</v>
      </c>
      <c r="KR100" s="188">
        <v>6328</v>
      </c>
      <c r="KS100" s="188">
        <v>7669</v>
      </c>
      <c r="KT100" s="188">
        <v>-768</v>
      </c>
      <c r="KU100" s="188">
        <v>0</v>
      </c>
      <c r="KV100" s="188">
        <v>0</v>
      </c>
      <c r="KX100" s="188">
        <v>7071</v>
      </c>
      <c r="KY100" s="188">
        <v>0</v>
      </c>
      <c r="KZ100" s="188">
        <v>8437</v>
      </c>
      <c r="LA100" s="188">
        <v>4488</v>
      </c>
      <c r="LB100" s="188">
        <v>4192</v>
      </c>
      <c r="LC100" s="188">
        <v>2914</v>
      </c>
      <c r="LD100" s="188">
        <v>10108</v>
      </c>
      <c r="LE100" s="188">
        <v>-2393</v>
      </c>
      <c r="LF100" s="188">
        <v>0</v>
      </c>
      <c r="LG100" s="188">
        <v>0</v>
      </c>
      <c r="LI100" s="188">
        <v>5053</v>
      </c>
      <c r="LJ100" s="188">
        <v>0</v>
      </c>
      <c r="LK100" s="188">
        <v>6006</v>
      </c>
      <c r="LL100" s="188">
        <v>4140</v>
      </c>
      <c r="LM100" s="188">
        <v>3227</v>
      </c>
      <c r="LN100" s="188">
        <v>9142</v>
      </c>
      <c r="LO100" s="188">
        <v>5684</v>
      </c>
      <c r="LP100" s="188">
        <v>-1480</v>
      </c>
      <c r="LQ100" s="188">
        <v>-201</v>
      </c>
      <c r="LR100" s="188">
        <v>3270</v>
      </c>
      <c r="LT100" s="188">
        <v>6082</v>
      </c>
      <c r="LU100" s="188">
        <v>0</v>
      </c>
      <c r="LV100" s="188">
        <v>1854</v>
      </c>
      <c r="LW100" s="188">
        <v>4573</v>
      </c>
      <c r="LX100" s="188">
        <v>6148</v>
      </c>
      <c r="LY100" s="188">
        <v>7276</v>
      </c>
      <c r="LZ100" s="188">
        <v>5778</v>
      </c>
      <c r="MA100" s="188">
        <v>-86</v>
      </c>
      <c r="MB100" s="188">
        <v>-150</v>
      </c>
      <c r="MC100" s="188">
        <v>1595</v>
      </c>
    </row>
    <row r="101" spans="2:341">
      <c r="B101" s="208">
        <f t="shared" si="20"/>
        <v>6305.3</v>
      </c>
      <c r="C101" s="208">
        <f t="shared" si="21"/>
        <v>0</v>
      </c>
      <c r="D101" s="208">
        <f t="shared" si="22"/>
        <v>6235.0666666666666</v>
      </c>
      <c r="E101" s="208">
        <f t="shared" si="23"/>
        <v>4093.2333333333331</v>
      </c>
      <c r="F101" s="208">
        <f t="shared" si="24"/>
        <v>4031.7</v>
      </c>
      <c r="G101" s="208">
        <f t="shared" si="25"/>
        <v>7115</v>
      </c>
      <c r="H101" s="208">
        <f t="shared" si="26"/>
        <v>5632.0666666666666</v>
      </c>
      <c r="I101" s="208">
        <f t="shared" si="27"/>
        <v>-1094</v>
      </c>
      <c r="J101" s="208">
        <f t="shared" si="28"/>
        <v>-135.33333333333334</v>
      </c>
      <c r="K101" s="208">
        <f t="shared" si="29"/>
        <v>2075.4</v>
      </c>
      <c r="M101" s="188">
        <v>5958</v>
      </c>
      <c r="N101" s="188">
        <v>0</v>
      </c>
      <c r="O101" s="188">
        <v>8787</v>
      </c>
      <c r="P101" s="188">
        <v>4097</v>
      </c>
      <c r="Q101" s="188">
        <v>2318</v>
      </c>
      <c r="R101" s="188">
        <v>7891</v>
      </c>
      <c r="S101" s="188">
        <v>3597</v>
      </c>
      <c r="T101" s="188">
        <v>-1292</v>
      </c>
      <c r="U101" s="188">
        <v>-284</v>
      </c>
      <c r="V101" s="188">
        <v>4856</v>
      </c>
      <c r="X101" s="188">
        <v>4062</v>
      </c>
      <c r="Y101" s="188">
        <v>0</v>
      </c>
      <c r="Z101" s="188">
        <v>7018</v>
      </c>
      <c r="AA101" s="188">
        <v>6787</v>
      </c>
      <c r="AB101" s="188">
        <v>4306</v>
      </c>
      <c r="AC101" s="188">
        <v>4803</v>
      </c>
      <c r="AD101" s="188">
        <v>5606</v>
      </c>
      <c r="AE101" s="188">
        <v>-971</v>
      </c>
      <c r="AF101" s="188">
        <v>-100</v>
      </c>
      <c r="AG101" s="188">
        <v>3525</v>
      </c>
      <c r="AI101" s="188">
        <v>6633</v>
      </c>
      <c r="AJ101" s="188">
        <v>0</v>
      </c>
      <c r="AK101" s="188">
        <v>1652</v>
      </c>
      <c r="AL101" s="188">
        <v>2161</v>
      </c>
      <c r="AM101" s="188">
        <v>6840</v>
      </c>
      <c r="AN101" s="188">
        <v>11199</v>
      </c>
      <c r="AO101" s="188">
        <v>5823</v>
      </c>
      <c r="AP101" s="188">
        <v>-683</v>
      </c>
      <c r="AQ101" s="188">
        <v>-201</v>
      </c>
      <c r="AR101" s="188">
        <v>1743</v>
      </c>
      <c r="AT101" s="188">
        <v>4061</v>
      </c>
      <c r="AU101" s="188">
        <v>0</v>
      </c>
      <c r="AV101" s="188">
        <v>8732</v>
      </c>
      <c r="AW101" s="188">
        <v>6095</v>
      </c>
      <c r="AX101" s="188">
        <v>1856</v>
      </c>
      <c r="AY101" s="188">
        <v>5806</v>
      </c>
      <c r="AZ101" s="188">
        <v>5594</v>
      </c>
      <c r="BA101" s="188">
        <v>-2618</v>
      </c>
      <c r="BB101" s="188">
        <v>-100</v>
      </c>
      <c r="BC101" s="188">
        <v>3534</v>
      </c>
      <c r="BE101" s="188">
        <v>7096</v>
      </c>
      <c r="BF101" s="188">
        <v>0</v>
      </c>
      <c r="BG101" s="188">
        <v>9013</v>
      </c>
      <c r="BH101" s="188">
        <v>5527</v>
      </c>
      <c r="BI101" s="188">
        <v>4253</v>
      </c>
      <c r="BJ101" s="188">
        <v>2272</v>
      </c>
      <c r="BK101" s="188">
        <v>3959</v>
      </c>
      <c r="BL101" s="188">
        <v>-855</v>
      </c>
      <c r="BM101" s="188">
        <v>-175</v>
      </c>
      <c r="BN101" s="188">
        <v>3044</v>
      </c>
      <c r="BP101" s="188">
        <v>6067</v>
      </c>
      <c r="BQ101" s="188">
        <v>0</v>
      </c>
      <c r="BR101" s="188">
        <v>7367</v>
      </c>
      <c r="BS101" s="188">
        <v>7626</v>
      </c>
      <c r="BT101" s="188">
        <v>2899</v>
      </c>
      <c r="BU101" s="188">
        <v>1903</v>
      </c>
      <c r="BV101" s="188">
        <v>8238</v>
      </c>
      <c r="BW101" s="188">
        <v>-12</v>
      </c>
      <c r="BX101" s="188">
        <v>0</v>
      </c>
      <c r="BY101" s="188">
        <v>0</v>
      </c>
      <c r="CA101" s="188">
        <v>7104</v>
      </c>
      <c r="CB101" s="188">
        <v>0</v>
      </c>
      <c r="CC101" s="188">
        <v>8983</v>
      </c>
      <c r="CD101" s="188">
        <v>4065</v>
      </c>
      <c r="CE101" s="188">
        <v>3351</v>
      </c>
      <c r="CF101" s="188">
        <v>3073</v>
      </c>
      <c r="CG101" s="188">
        <v>4016</v>
      </c>
      <c r="CH101" s="188">
        <v>-1033</v>
      </c>
      <c r="CI101" s="188">
        <v>-175</v>
      </c>
      <c r="CJ101" s="188">
        <v>3750</v>
      </c>
      <c r="CL101" s="188">
        <v>7104</v>
      </c>
      <c r="CM101" s="188">
        <v>0</v>
      </c>
      <c r="CN101" s="188">
        <v>8983</v>
      </c>
      <c r="CO101" s="188">
        <v>4065</v>
      </c>
      <c r="CP101" s="188">
        <v>3351</v>
      </c>
      <c r="CQ101" s="188">
        <v>3073</v>
      </c>
      <c r="CR101" s="188">
        <v>4016</v>
      </c>
      <c r="CS101" s="188">
        <v>-1033</v>
      </c>
      <c r="CT101" s="188">
        <v>-175</v>
      </c>
      <c r="CU101" s="188">
        <v>3750</v>
      </c>
      <c r="CV101" s="190"/>
      <c r="CW101" s="188">
        <v>6053</v>
      </c>
      <c r="CX101" s="188">
        <v>0</v>
      </c>
      <c r="CY101" s="188">
        <v>7081</v>
      </c>
      <c r="CZ101" s="188">
        <v>5848</v>
      </c>
      <c r="DA101" s="188">
        <v>1909</v>
      </c>
      <c r="DB101" s="188">
        <v>6163</v>
      </c>
      <c r="DC101" s="188">
        <v>7787</v>
      </c>
      <c r="DD101" s="188">
        <v>-1130</v>
      </c>
      <c r="DE101" s="188">
        <v>0</v>
      </c>
      <c r="DF101" s="188">
        <v>0</v>
      </c>
      <c r="DH101" s="188">
        <v>7082</v>
      </c>
      <c r="DI101" s="188">
        <v>0</v>
      </c>
      <c r="DJ101" s="188">
        <v>9193</v>
      </c>
      <c r="DK101" s="188">
        <v>4325</v>
      </c>
      <c r="DL101" s="188">
        <v>6008</v>
      </c>
      <c r="DM101" s="188">
        <v>3185</v>
      </c>
      <c r="DN101" s="188">
        <v>3974</v>
      </c>
      <c r="DO101" s="188">
        <v>274</v>
      </c>
      <c r="DP101" s="188">
        <v>-201</v>
      </c>
      <c r="DQ101" s="188">
        <v>1680</v>
      </c>
      <c r="DS101" s="188">
        <v>6978</v>
      </c>
      <c r="DT101" s="188">
        <v>0</v>
      </c>
      <c r="DU101" s="188">
        <v>7509</v>
      </c>
      <c r="DV101" s="188">
        <v>3584</v>
      </c>
      <c r="DW101" s="188">
        <v>5935</v>
      </c>
      <c r="DX101" s="188">
        <v>3058</v>
      </c>
      <c r="DY101" s="188">
        <v>10321</v>
      </c>
      <c r="DZ101" s="188">
        <v>-1397</v>
      </c>
      <c r="EA101" s="188">
        <v>-263</v>
      </c>
      <c r="EB101" s="188">
        <v>0</v>
      </c>
      <c r="ED101" s="188">
        <v>5918</v>
      </c>
      <c r="EE101" s="188">
        <v>0</v>
      </c>
      <c r="EF101" s="188">
        <v>6824</v>
      </c>
      <c r="EG101" s="188">
        <v>4297</v>
      </c>
      <c r="EH101" s="188">
        <v>5832</v>
      </c>
      <c r="EI101" s="188">
        <v>4918</v>
      </c>
      <c r="EJ101" s="188">
        <v>3932</v>
      </c>
      <c r="EK101" s="188">
        <v>-1699</v>
      </c>
      <c r="EL101" s="188">
        <v>-151</v>
      </c>
      <c r="EM101" s="188">
        <v>3246</v>
      </c>
      <c r="EO101" s="188">
        <v>7109</v>
      </c>
      <c r="EP101" s="188">
        <v>0</v>
      </c>
      <c r="EQ101" s="188">
        <v>1405</v>
      </c>
      <c r="ER101" s="188">
        <v>2103</v>
      </c>
      <c r="ES101" s="188">
        <v>8952</v>
      </c>
      <c r="ET101" s="188">
        <v>10127</v>
      </c>
      <c r="EU101" s="188">
        <v>5019</v>
      </c>
      <c r="EV101" s="188">
        <v>-1373</v>
      </c>
      <c r="EW101" s="188">
        <v>-151</v>
      </c>
      <c r="EX101" s="188">
        <v>1180</v>
      </c>
      <c r="EZ101" s="188">
        <v>7051</v>
      </c>
      <c r="FA101" s="188">
        <v>0</v>
      </c>
      <c r="FB101" s="188">
        <v>4265</v>
      </c>
      <c r="FC101" s="188">
        <v>2948</v>
      </c>
      <c r="FD101" s="188">
        <v>3285</v>
      </c>
      <c r="FE101" s="188">
        <v>9656</v>
      </c>
      <c r="FF101" s="188">
        <v>9100</v>
      </c>
      <c r="FG101" s="188">
        <v>-2816</v>
      </c>
      <c r="FH101" s="188">
        <v>0</v>
      </c>
      <c r="FI101" s="188">
        <v>0</v>
      </c>
      <c r="FK101" s="188">
        <v>7105</v>
      </c>
      <c r="FL101" s="188">
        <v>0</v>
      </c>
      <c r="FM101" s="188">
        <v>7424</v>
      </c>
      <c r="FN101" s="188">
        <v>1930</v>
      </c>
      <c r="FO101" s="188">
        <v>3586</v>
      </c>
      <c r="FP101" s="188">
        <v>9140</v>
      </c>
      <c r="FQ101" s="188">
        <v>3855</v>
      </c>
      <c r="FR101" s="188">
        <v>-2690</v>
      </c>
      <c r="FS101" s="188">
        <v>-175</v>
      </c>
      <c r="FT101" s="188">
        <v>2928</v>
      </c>
      <c r="FV101" s="188">
        <v>6068</v>
      </c>
      <c r="FW101" s="188">
        <v>0</v>
      </c>
      <c r="FX101" s="188">
        <v>4256</v>
      </c>
      <c r="FY101" s="188">
        <v>5790</v>
      </c>
      <c r="FZ101" s="188">
        <v>1089</v>
      </c>
      <c r="GA101" s="188">
        <v>10476</v>
      </c>
      <c r="GB101" s="188">
        <v>8686</v>
      </c>
      <c r="GC101" s="188">
        <v>-1592</v>
      </c>
      <c r="GD101" s="188">
        <v>0</v>
      </c>
      <c r="GE101" s="188">
        <v>0</v>
      </c>
      <c r="GG101" s="188">
        <v>7098</v>
      </c>
      <c r="GH101" s="188">
        <v>0</v>
      </c>
      <c r="GI101" s="188">
        <v>6445</v>
      </c>
      <c r="GJ101" s="188">
        <v>1973</v>
      </c>
      <c r="GK101" s="188">
        <v>901</v>
      </c>
      <c r="GL101" s="188">
        <v>12891</v>
      </c>
      <c r="GM101" s="188">
        <v>3997</v>
      </c>
      <c r="GN101" s="188">
        <v>-1513</v>
      </c>
      <c r="GO101" s="188">
        <v>-175</v>
      </c>
      <c r="GP101" s="188">
        <v>1984</v>
      </c>
      <c r="GR101" s="188">
        <v>5928</v>
      </c>
      <c r="GS101" s="188">
        <v>0</v>
      </c>
      <c r="GT101" s="188">
        <v>7432</v>
      </c>
      <c r="GU101" s="188">
        <v>2044</v>
      </c>
      <c r="GV101" s="188">
        <v>4101</v>
      </c>
      <c r="GW101" s="188">
        <v>10246</v>
      </c>
      <c r="GX101" s="188">
        <v>3818</v>
      </c>
      <c r="GY101" s="188">
        <v>-1065</v>
      </c>
      <c r="GZ101" s="188">
        <v>-126</v>
      </c>
      <c r="HA101" s="188">
        <v>1161</v>
      </c>
      <c r="HC101" s="188">
        <v>6023</v>
      </c>
      <c r="HD101" s="188">
        <v>0</v>
      </c>
      <c r="HE101" s="188">
        <v>3697</v>
      </c>
      <c r="HF101" s="188">
        <v>2554</v>
      </c>
      <c r="HG101" s="188">
        <v>6228</v>
      </c>
      <c r="HH101" s="188">
        <v>7953</v>
      </c>
      <c r="HI101" s="188">
        <v>3851</v>
      </c>
      <c r="HJ101" s="188">
        <v>-194</v>
      </c>
      <c r="HK101" s="188">
        <v>-175</v>
      </c>
      <c r="HL101" s="188">
        <v>3888</v>
      </c>
      <c r="HN101" s="188">
        <v>6060</v>
      </c>
      <c r="HO101" s="188">
        <v>0</v>
      </c>
      <c r="HP101" s="188">
        <v>3733</v>
      </c>
      <c r="HQ101" s="188">
        <v>2901</v>
      </c>
      <c r="HR101" s="188">
        <v>2768</v>
      </c>
      <c r="HS101" s="188">
        <v>12783</v>
      </c>
      <c r="HT101" s="188">
        <v>6881</v>
      </c>
      <c r="HU101" s="188">
        <v>-1589</v>
      </c>
      <c r="HV101" s="188">
        <v>0</v>
      </c>
      <c r="HW101" s="188">
        <v>0</v>
      </c>
      <c r="HY101" s="188">
        <v>6022</v>
      </c>
      <c r="HZ101" s="188">
        <v>0</v>
      </c>
      <c r="IA101" s="188">
        <v>5521</v>
      </c>
      <c r="IB101" s="188">
        <v>3091</v>
      </c>
      <c r="IC101" s="188">
        <v>6897</v>
      </c>
      <c r="ID101" s="188">
        <v>2316</v>
      </c>
      <c r="IE101" s="188">
        <v>4019</v>
      </c>
      <c r="IF101" s="188">
        <v>2774</v>
      </c>
      <c r="IG101" s="188">
        <v>-175</v>
      </c>
      <c r="IH101" s="188">
        <v>3033</v>
      </c>
      <c r="IJ101" s="188">
        <v>6208</v>
      </c>
      <c r="IK101" s="188">
        <v>0</v>
      </c>
      <c r="IL101" s="188">
        <v>8864</v>
      </c>
      <c r="IM101" s="188">
        <v>3410</v>
      </c>
      <c r="IN101" s="188">
        <v>3696</v>
      </c>
      <c r="IO101" s="188">
        <v>9627</v>
      </c>
      <c r="IP101" s="188">
        <v>4081</v>
      </c>
      <c r="IQ101" s="188">
        <v>-681</v>
      </c>
      <c r="IR101" s="188">
        <v>-100</v>
      </c>
      <c r="IS101" s="188">
        <v>1232</v>
      </c>
      <c r="IU101" s="188">
        <v>6087</v>
      </c>
      <c r="IV101" s="188">
        <v>0</v>
      </c>
      <c r="IW101" s="188">
        <v>4456</v>
      </c>
      <c r="IX101" s="188">
        <v>3354</v>
      </c>
      <c r="IY101" s="188">
        <v>4559</v>
      </c>
      <c r="IZ101" s="188">
        <v>9483</v>
      </c>
      <c r="JA101" s="188">
        <v>5949</v>
      </c>
      <c r="JB101" s="188">
        <v>-435</v>
      </c>
      <c r="JC101" s="188">
        <v>-151</v>
      </c>
      <c r="JD101" s="188">
        <v>1351</v>
      </c>
      <c r="JF101" s="188">
        <v>6832</v>
      </c>
      <c r="JG101" s="188">
        <v>0</v>
      </c>
      <c r="JH101" s="188">
        <v>7792</v>
      </c>
      <c r="JI101" s="188">
        <v>8669</v>
      </c>
      <c r="JJ101" s="188">
        <v>3696</v>
      </c>
      <c r="JK101" s="188">
        <v>3656</v>
      </c>
      <c r="JL101" s="188">
        <v>3792</v>
      </c>
      <c r="JM101" s="188">
        <v>-1078</v>
      </c>
      <c r="JN101" s="188">
        <v>-304</v>
      </c>
      <c r="JO101" s="188">
        <v>4767</v>
      </c>
      <c r="JQ101" s="188">
        <v>7105</v>
      </c>
      <c r="JR101" s="188">
        <v>0</v>
      </c>
      <c r="JS101" s="188">
        <v>8342</v>
      </c>
      <c r="JT101" s="188">
        <v>2169</v>
      </c>
      <c r="JU101" s="188">
        <v>1794</v>
      </c>
      <c r="JV101" s="188">
        <v>9450</v>
      </c>
      <c r="JW101" s="188">
        <v>4103</v>
      </c>
      <c r="JX101" s="188">
        <v>-1663</v>
      </c>
      <c r="JY101" s="188">
        <v>-150</v>
      </c>
      <c r="JZ101" s="188">
        <v>3538</v>
      </c>
      <c r="KB101" s="188">
        <v>6084</v>
      </c>
      <c r="KC101" s="188">
        <v>0</v>
      </c>
      <c r="KD101" s="188">
        <v>2721</v>
      </c>
      <c r="KE101" s="188">
        <v>1788</v>
      </c>
      <c r="KF101" s="188">
        <v>2436</v>
      </c>
      <c r="KG101" s="188">
        <v>12634</v>
      </c>
      <c r="KH101" s="188">
        <v>5928</v>
      </c>
      <c r="KI101" s="188">
        <v>-1946</v>
      </c>
      <c r="KJ101" s="188">
        <v>-201</v>
      </c>
      <c r="KK101" s="188">
        <v>3346</v>
      </c>
      <c r="KM101" s="188">
        <v>6063</v>
      </c>
      <c r="KN101" s="188">
        <v>0</v>
      </c>
      <c r="KO101" s="188">
        <v>3341</v>
      </c>
      <c r="KP101" s="188">
        <v>6266</v>
      </c>
      <c r="KQ101" s="188">
        <v>4843</v>
      </c>
      <c r="KR101" s="188">
        <v>6294</v>
      </c>
      <c r="KS101" s="188">
        <v>7595</v>
      </c>
      <c r="KT101" s="188">
        <v>-522</v>
      </c>
      <c r="KU101" s="188">
        <v>0</v>
      </c>
      <c r="KV101" s="188">
        <v>0</v>
      </c>
      <c r="KX101" s="188">
        <v>7069</v>
      </c>
      <c r="KY101" s="188">
        <v>0</v>
      </c>
      <c r="KZ101" s="188">
        <v>8349</v>
      </c>
      <c r="LA101" s="188">
        <v>4603</v>
      </c>
      <c r="LB101" s="188">
        <v>4106</v>
      </c>
      <c r="LC101" s="188">
        <v>2919</v>
      </c>
      <c r="LD101" s="188">
        <v>9963</v>
      </c>
      <c r="LE101" s="188">
        <v>-2400</v>
      </c>
      <c r="LF101" s="188">
        <v>0</v>
      </c>
      <c r="LG101" s="188">
        <v>0</v>
      </c>
      <c r="LI101" s="188">
        <v>5052</v>
      </c>
      <c r="LJ101" s="188">
        <v>0</v>
      </c>
      <c r="LK101" s="188">
        <v>6036</v>
      </c>
      <c r="LL101" s="188">
        <v>4110</v>
      </c>
      <c r="LM101" s="188">
        <v>3182</v>
      </c>
      <c r="LN101" s="188">
        <v>9138</v>
      </c>
      <c r="LO101" s="188">
        <v>5684</v>
      </c>
      <c r="LP101" s="188">
        <v>-1468</v>
      </c>
      <c r="LQ101" s="188">
        <v>-202</v>
      </c>
      <c r="LR101" s="188">
        <v>3166</v>
      </c>
      <c r="LT101" s="188">
        <v>6079</v>
      </c>
      <c r="LU101" s="188">
        <v>0</v>
      </c>
      <c r="LV101" s="188">
        <v>1831</v>
      </c>
      <c r="LW101" s="188">
        <v>4617</v>
      </c>
      <c r="LX101" s="188">
        <v>5974</v>
      </c>
      <c r="LY101" s="188">
        <v>7317</v>
      </c>
      <c r="LZ101" s="188">
        <v>5778</v>
      </c>
      <c r="MA101" s="188">
        <v>-120</v>
      </c>
      <c r="MB101" s="188">
        <v>-150</v>
      </c>
      <c r="MC101" s="188">
        <v>1560</v>
      </c>
    </row>
    <row r="102" spans="2:341">
      <c r="B102" s="208">
        <f t="shared" ref="B102:B133" si="30">AVERAGE(M102,X102,AI102,AT102,BE102,BP102,CA102,CL102,CW102,DH102,DS102,ED102,EO102,EZ102,FK102,FV102,GG102,GR102,HC102,HN102,HY102,IJ102,IU102,JF102,JQ102,KB102,KM102,KX102,LI102,LT102)</f>
        <v>6306.2666666666664</v>
      </c>
      <c r="C102" s="208">
        <f t="shared" ref="C102:C133" si="31">AVERAGE(N102,Y102,AJ102,AU102,BF102,BQ102,CB102,CM102,CX102,DI102,DT102,EE102,EP102,FA102,FL102,FW102,GH102,GS102,HD102,HO102,HZ102,IK102,IV102,JG102,JR102,KC102,KN102,KY102,LJ102,LU102)</f>
        <v>0</v>
      </c>
      <c r="D102" s="208">
        <f t="shared" ref="D102:D133" si="32">AVERAGE(O102,Z102,AK102,AV102,BG102,BR102,CC102,CN102,CY102,DJ102,DU102,EF102,EQ102,FB102,FM102,FX102,GI102,GT102,HE102,HP102,IA102,IL102,IW102,JH102,JS102,KD102,KO102,KZ102,LK102,LV102)</f>
        <v>6229.7333333333336</v>
      </c>
      <c r="E102" s="208">
        <f t="shared" ref="E102:E133" si="33">AVERAGE(P102,AA102,AL102,AW102,BH102,BS102,CD102,CO102,CZ102,DK102,DV102,EG102,ER102,FC102,FN102,FY102,GJ102,GU102,HF102,HQ102,IB102,IM102,IX102,JI102,JT102,KE102,KP102,LA102,LL102,LW102)</f>
        <v>4112.8666666666668</v>
      </c>
      <c r="F102" s="208">
        <f t="shared" ref="F102:F133" si="34">AVERAGE(Q102,AB102,AM102,AX102,BI102,BT102,CE102,CP102,DA102,DL102,DW102,EH102,ES102,FD102,FO102,FZ102,GK102,GV102,HG102,HR102,IC102,IN102,IY102,JJ102,JU102,KF102,KQ102,LB102,LM102,LX102)</f>
        <v>3932.4666666666667</v>
      </c>
      <c r="G102" s="208">
        <f t="shared" ref="G102:G133" si="35">AVERAGE(R102,AC102,AN102,AY102,BJ102,BU102,CF102,CQ102,DB102,DM102,DX102,EI102,ET102,FE102,FP102,GA102,GL102,GW102,HH102,HS102,ID102,IO102,IZ102,JK102,JV102,KG102,KR102,LC102,LN102,LY102)</f>
        <v>7119.3666666666668</v>
      </c>
      <c r="H102" s="208">
        <f t="shared" ref="H102:H133" si="36">AVERAGE(S102,AD102,AO102,AZ102,BK102,BV102,CG102,CR102,DC102,DN102,DY102,EJ102,EU102,FF102,FQ102,GB102,GM102,GX102,HI102,HT102,IE102,IP102,JA102,JL102,JW102,KH102,KS102,LD102,LO102,LZ102)</f>
        <v>5618.833333333333</v>
      </c>
      <c r="I102" s="208">
        <f t="shared" ref="I102:I133" si="37">AVERAGE(T102,AE102,AP102,BA102,BL102,BW102,CH102,CS102,DD102,DO102,DZ102,EK102,EV102,FG102,FR102,GC102,GN102,GY102,HJ102,HU102,IF102,IQ102,JB102,JM102,JX102,KI102,KT102,LE102,LP102,MA102)</f>
        <v>-966</v>
      </c>
      <c r="J102" s="208">
        <f t="shared" ref="J102:J133" si="38">AVERAGE(U102,AF102,AQ102,BB102,BM102,BX102,CI102,CT102,DE102,DP102,EA102,EL102,EW102,FH102,FS102,GD102,GO102,GZ102,HK102,HV102,IG102,IR102,JC102,JN102,JY102,KJ102,KU102,LF102,LQ102,MB102)</f>
        <v>-135.83333333333334</v>
      </c>
      <c r="K102" s="208">
        <f t="shared" ref="K102:K133" si="39">AVERAGE(V102,AG102,AR102,BC102,BN102,BY102,CJ102,CU102,DF102,DQ102,EB102,EM102,EX102,FI102,FT102,GE102,GP102,HA102,HL102,HW102,IH102,IS102,JD102,JO102,JZ102,KK102,KV102,LG102,LR102,MC102)</f>
        <v>2024.9666666666667</v>
      </c>
      <c r="M102" s="188">
        <v>5955</v>
      </c>
      <c r="N102" s="188">
        <v>0</v>
      </c>
      <c r="O102" s="188">
        <v>8775</v>
      </c>
      <c r="P102" s="188">
        <v>4210</v>
      </c>
      <c r="Q102" s="188">
        <v>2160</v>
      </c>
      <c r="R102" s="188">
        <v>8019</v>
      </c>
      <c r="S102" s="188">
        <v>3597</v>
      </c>
      <c r="T102" s="188">
        <v>-1227</v>
      </c>
      <c r="U102" s="188">
        <v>-284</v>
      </c>
      <c r="V102" s="188">
        <v>4818</v>
      </c>
      <c r="X102" s="188">
        <v>4065</v>
      </c>
      <c r="Y102" s="188">
        <v>0</v>
      </c>
      <c r="Z102" s="188">
        <v>7053</v>
      </c>
      <c r="AA102" s="188">
        <v>6821</v>
      </c>
      <c r="AB102" s="188">
        <v>4504</v>
      </c>
      <c r="AC102" s="188">
        <v>4701</v>
      </c>
      <c r="AD102" s="188">
        <v>5606</v>
      </c>
      <c r="AE102" s="188">
        <v>-912</v>
      </c>
      <c r="AF102" s="188">
        <v>-100</v>
      </c>
      <c r="AG102" s="188">
        <v>3359</v>
      </c>
      <c r="AI102" s="188">
        <v>6639</v>
      </c>
      <c r="AJ102" s="188">
        <v>0</v>
      </c>
      <c r="AK102" s="188">
        <v>1627</v>
      </c>
      <c r="AL102" s="188">
        <v>2149</v>
      </c>
      <c r="AM102" s="188">
        <v>6786</v>
      </c>
      <c r="AN102" s="188">
        <v>11275</v>
      </c>
      <c r="AO102" s="188">
        <v>5823</v>
      </c>
      <c r="AP102" s="188">
        <v>-661</v>
      </c>
      <c r="AQ102" s="188">
        <v>-202</v>
      </c>
      <c r="AR102" s="188">
        <v>1770</v>
      </c>
      <c r="AT102" s="188">
        <v>4064</v>
      </c>
      <c r="AU102" s="188">
        <v>0</v>
      </c>
      <c r="AV102" s="188">
        <v>8710</v>
      </c>
      <c r="AW102" s="188">
        <v>6142</v>
      </c>
      <c r="AX102" s="188">
        <v>1881</v>
      </c>
      <c r="AY102" s="188">
        <v>5719</v>
      </c>
      <c r="AZ102" s="188">
        <v>5594</v>
      </c>
      <c r="BA102" s="188">
        <v>-2422</v>
      </c>
      <c r="BB102" s="188">
        <v>-100</v>
      </c>
      <c r="BC102" s="188">
        <v>3409</v>
      </c>
      <c r="BE102" s="188">
        <v>7095</v>
      </c>
      <c r="BF102" s="188">
        <v>0</v>
      </c>
      <c r="BG102" s="188">
        <v>9019</v>
      </c>
      <c r="BH102" s="188">
        <v>5571</v>
      </c>
      <c r="BI102" s="188">
        <v>4105</v>
      </c>
      <c r="BJ102" s="188">
        <v>2134</v>
      </c>
      <c r="BK102" s="188">
        <v>3959</v>
      </c>
      <c r="BL102" s="188">
        <v>-754</v>
      </c>
      <c r="BM102" s="188">
        <v>-175</v>
      </c>
      <c r="BN102" s="188">
        <v>2978</v>
      </c>
      <c r="BP102" s="188">
        <v>6070</v>
      </c>
      <c r="BQ102" s="188">
        <v>0</v>
      </c>
      <c r="BR102" s="188">
        <v>7395</v>
      </c>
      <c r="BS102" s="188">
        <v>7799</v>
      </c>
      <c r="BT102" s="188">
        <v>2675</v>
      </c>
      <c r="BU102" s="188">
        <v>1895</v>
      </c>
      <c r="BV102" s="188">
        <v>8129</v>
      </c>
      <c r="BW102" s="188">
        <v>142</v>
      </c>
      <c r="BX102" s="188">
        <v>0</v>
      </c>
      <c r="BY102" s="188">
        <v>0</v>
      </c>
      <c r="CA102" s="188">
        <v>7099</v>
      </c>
      <c r="CB102" s="188">
        <v>0</v>
      </c>
      <c r="CC102" s="188">
        <v>8947</v>
      </c>
      <c r="CD102" s="188">
        <v>4111</v>
      </c>
      <c r="CE102" s="188">
        <v>3125</v>
      </c>
      <c r="CF102" s="188">
        <v>3124</v>
      </c>
      <c r="CG102" s="188">
        <v>4016</v>
      </c>
      <c r="CH102" s="188">
        <v>-853</v>
      </c>
      <c r="CI102" s="188">
        <v>-175</v>
      </c>
      <c r="CJ102" s="188">
        <v>3664</v>
      </c>
      <c r="CL102" s="188">
        <v>7099</v>
      </c>
      <c r="CM102" s="188">
        <v>0</v>
      </c>
      <c r="CN102" s="188">
        <v>8947</v>
      </c>
      <c r="CO102" s="188">
        <v>4111</v>
      </c>
      <c r="CP102" s="188">
        <v>3125</v>
      </c>
      <c r="CQ102" s="188">
        <v>3124</v>
      </c>
      <c r="CR102" s="188">
        <v>4016</v>
      </c>
      <c r="CS102" s="188">
        <v>-853</v>
      </c>
      <c r="CT102" s="188">
        <v>-175</v>
      </c>
      <c r="CU102" s="188">
        <v>3664</v>
      </c>
      <c r="CV102" s="190"/>
      <c r="CW102" s="188">
        <v>6056</v>
      </c>
      <c r="CX102" s="188">
        <v>0</v>
      </c>
      <c r="CY102" s="188">
        <v>7090</v>
      </c>
      <c r="CZ102" s="188">
        <v>5866</v>
      </c>
      <c r="DA102" s="188">
        <v>1853</v>
      </c>
      <c r="DB102" s="188">
        <v>6068</v>
      </c>
      <c r="DC102" s="188">
        <v>7714</v>
      </c>
      <c r="DD102" s="188">
        <v>-1076</v>
      </c>
      <c r="DE102" s="188">
        <v>0</v>
      </c>
      <c r="DF102" s="188">
        <v>0</v>
      </c>
      <c r="DH102" s="188">
        <v>7091</v>
      </c>
      <c r="DI102" s="188">
        <v>0</v>
      </c>
      <c r="DJ102" s="188">
        <v>9214</v>
      </c>
      <c r="DK102" s="188">
        <v>4378</v>
      </c>
      <c r="DL102" s="188">
        <v>6023</v>
      </c>
      <c r="DM102" s="188">
        <v>3224</v>
      </c>
      <c r="DN102" s="188">
        <v>3974</v>
      </c>
      <c r="DO102" s="188">
        <v>297</v>
      </c>
      <c r="DP102" s="188">
        <v>-201</v>
      </c>
      <c r="DQ102" s="188">
        <v>1647</v>
      </c>
      <c r="DS102" s="188">
        <v>6977</v>
      </c>
      <c r="DT102" s="188">
        <v>0</v>
      </c>
      <c r="DU102" s="188">
        <v>7512</v>
      </c>
      <c r="DV102" s="188">
        <v>3582</v>
      </c>
      <c r="DW102" s="188">
        <v>5839</v>
      </c>
      <c r="DX102" s="188">
        <v>3138</v>
      </c>
      <c r="DY102" s="188">
        <v>10242</v>
      </c>
      <c r="DZ102" s="188">
        <v>-1383</v>
      </c>
      <c r="EA102" s="188">
        <v>-263</v>
      </c>
      <c r="EB102" s="188">
        <v>0</v>
      </c>
      <c r="ED102" s="188">
        <v>5919</v>
      </c>
      <c r="EE102" s="188">
        <v>0</v>
      </c>
      <c r="EF102" s="188">
        <v>6842</v>
      </c>
      <c r="EG102" s="188">
        <v>4334</v>
      </c>
      <c r="EH102" s="188">
        <v>5702</v>
      </c>
      <c r="EI102" s="188">
        <v>4909</v>
      </c>
      <c r="EJ102" s="188">
        <v>3932</v>
      </c>
      <c r="EK102" s="188">
        <v>-1540</v>
      </c>
      <c r="EL102" s="188">
        <v>-150</v>
      </c>
      <c r="EM102" s="188">
        <v>3101</v>
      </c>
      <c r="EO102" s="188">
        <v>7111</v>
      </c>
      <c r="EP102" s="188">
        <v>0</v>
      </c>
      <c r="EQ102" s="188">
        <v>1400</v>
      </c>
      <c r="ER102" s="188">
        <v>1967</v>
      </c>
      <c r="ES102" s="188">
        <v>8701</v>
      </c>
      <c r="ET102" s="188">
        <v>10184</v>
      </c>
      <c r="EU102" s="188">
        <v>5019</v>
      </c>
      <c r="EV102" s="188">
        <v>-1123</v>
      </c>
      <c r="EW102" s="188">
        <v>-151</v>
      </c>
      <c r="EX102" s="188">
        <v>1164</v>
      </c>
      <c r="EZ102" s="188">
        <v>7051</v>
      </c>
      <c r="FA102" s="188">
        <v>0</v>
      </c>
      <c r="FB102" s="188">
        <v>4252</v>
      </c>
      <c r="FC102" s="188">
        <v>2941</v>
      </c>
      <c r="FD102" s="188">
        <v>3291</v>
      </c>
      <c r="FE102" s="188">
        <v>9494</v>
      </c>
      <c r="FF102" s="188">
        <v>9151</v>
      </c>
      <c r="FG102" s="188">
        <v>-2812</v>
      </c>
      <c r="FH102" s="188">
        <v>0</v>
      </c>
      <c r="FI102" s="188">
        <v>0</v>
      </c>
      <c r="FK102" s="188">
        <v>7109</v>
      </c>
      <c r="FL102" s="188">
        <v>0</v>
      </c>
      <c r="FM102" s="188">
        <v>7437</v>
      </c>
      <c r="FN102" s="188">
        <v>1891</v>
      </c>
      <c r="FO102" s="188">
        <v>3490</v>
      </c>
      <c r="FP102" s="188">
        <v>9229</v>
      </c>
      <c r="FQ102" s="188">
        <v>3855</v>
      </c>
      <c r="FR102" s="188">
        <v>-2633</v>
      </c>
      <c r="FS102" s="188">
        <v>-176</v>
      </c>
      <c r="FT102" s="188">
        <v>2752</v>
      </c>
      <c r="FV102" s="188">
        <v>6068</v>
      </c>
      <c r="FW102" s="188">
        <v>0</v>
      </c>
      <c r="FX102" s="188">
        <v>4161</v>
      </c>
      <c r="FY102" s="188">
        <v>5830</v>
      </c>
      <c r="FZ102" s="188">
        <v>1075</v>
      </c>
      <c r="GA102" s="188">
        <v>10527</v>
      </c>
      <c r="GB102" s="188">
        <v>8604</v>
      </c>
      <c r="GC102" s="188">
        <v>-1558</v>
      </c>
      <c r="GD102" s="188">
        <v>0</v>
      </c>
      <c r="GE102" s="188">
        <v>0</v>
      </c>
      <c r="GG102" s="188">
        <v>7099</v>
      </c>
      <c r="GH102" s="188">
        <v>0</v>
      </c>
      <c r="GI102" s="188">
        <v>6582</v>
      </c>
      <c r="GJ102" s="188">
        <v>2218</v>
      </c>
      <c r="GK102" s="188">
        <v>859</v>
      </c>
      <c r="GL102" s="188">
        <v>12623</v>
      </c>
      <c r="GM102" s="188">
        <v>3997</v>
      </c>
      <c r="GN102" s="188">
        <v>-1487</v>
      </c>
      <c r="GO102" s="188">
        <v>-175</v>
      </c>
      <c r="GP102" s="188">
        <v>1940</v>
      </c>
      <c r="GR102" s="188">
        <v>5928</v>
      </c>
      <c r="GS102" s="188">
        <v>0</v>
      </c>
      <c r="GT102" s="188">
        <v>7396</v>
      </c>
      <c r="GU102" s="188">
        <v>2005</v>
      </c>
      <c r="GV102" s="188">
        <v>3907</v>
      </c>
      <c r="GW102" s="188">
        <v>10314</v>
      </c>
      <c r="GX102" s="188">
        <v>3818</v>
      </c>
      <c r="GY102" s="188">
        <v>-914</v>
      </c>
      <c r="GZ102" s="188">
        <v>-140</v>
      </c>
      <c r="HA102" s="188">
        <v>1122</v>
      </c>
      <c r="HC102" s="188">
        <v>6022</v>
      </c>
      <c r="HD102" s="188">
        <v>0</v>
      </c>
      <c r="HE102" s="188">
        <v>3770</v>
      </c>
      <c r="HF102" s="188">
        <v>2666</v>
      </c>
      <c r="HG102" s="188">
        <v>6150</v>
      </c>
      <c r="HH102" s="188">
        <v>7916</v>
      </c>
      <c r="HI102" s="188">
        <v>3851</v>
      </c>
      <c r="HJ102" s="188">
        <v>9</v>
      </c>
      <c r="HK102" s="188">
        <v>-175</v>
      </c>
      <c r="HL102" s="188">
        <v>3773</v>
      </c>
      <c r="HN102" s="188">
        <v>6059</v>
      </c>
      <c r="HO102" s="188">
        <v>0</v>
      </c>
      <c r="HP102" s="188">
        <v>3713</v>
      </c>
      <c r="HQ102" s="188">
        <v>2958</v>
      </c>
      <c r="HR102" s="188">
        <v>2658</v>
      </c>
      <c r="HS102" s="188">
        <v>12784</v>
      </c>
      <c r="HT102" s="188">
        <v>6864</v>
      </c>
      <c r="HU102" s="188">
        <v>-1384</v>
      </c>
      <c r="HV102" s="188">
        <v>0</v>
      </c>
      <c r="HW102" s="188">
        <v>0</v>
      </c>
      <c r="HY102" s="188">
        <v>6026</v>
      </c>
      <c r="HZ102" s="188">
        <v>0</v>
      </c>
      <c r="IA102" s="188">
        <v>5613</v>
      </c>
      <c r="IB102" s="188">
        <v>3096</v>
      </c>
      <c r="IC102" s="188">
        <v>6871</v>
      </c>
      <c r="ID102" s="188">
        <v>2254</v>
      </c>
      <c r="IE102" s="188">
        <v>4019</v>
      </c>
      <c r="IF102" s="188">
        <v>2755</v>
      </c>
      <c r="IG102" s="188">
        <v>-175</v>
      </c>
      <c r="IH102" s="188">
        <v>2971</v>
      </c>
      <c r="IJ102" s="188">
        <v>6210</v>
      </c>
      <c r="IK102" s="188">
        <v>0</v>
      </c>
      <c r="IL102" s="188">
        <v>8843</v>
      </c>
      <c r="IM102" s="188">
        <v>3216</v>
      </c>
      <c r="IN102" s="188">
        <v>3325</v>
      </c>
      <c r="IO102" s="188">
        <v>9858</v>
      </c>
      <c r="IP102" s="188">
        <v>4081</v>
      </c>
      <c r="IQ102" s="188">
        <v>-315</v>
      </c>
      <c r="IR102" s="188">
        <v>-100</v>
      </c>
      <c r="IS102" s="188">
        <v>1178</v>
      </c>
      <c r="IU102" s="188">
        <v>6090</v>
      </c>
      <c r="IV102" s="188">
        <v>0</v>
      </c>
      <c r="IW102" s="188">
        <v>4450</v>
      </c>
      <c r="IX102" s="188">
        <v>3363</v>
      </c>
      <c r="IY102" s="188">
        <v>4654</v>
      </c>
      <c r="IZ102" s="188">
        <v>9314</v>
      </c>
      <c r="JA102" s="188">
        <v>5949</v>
      </c>
      <c r="JB102" s="188">
        <v>-324</v>
      </c>
      <c r="JC102" s="188">
        <v>-151</v>
      </c>
      <c r="JD102" s="188">
        <v>1323</v>
      </c>
      <c r="JF102" s="188">
        <v>6834</v>
      </c>
      <c r="JG102" s="188">
        <v>0</v>
      </c>
      <c r="JH102" s="188">
        <v>7718</v>
      </c>
      <c r="JI102" s="188">
        <v>8693</v>
      </c>
      <c r="JJ102" s="188">
        <v>3394</v>
      </c>
      <c r="JK102" s="188">
        <v>3720</v>
      </c>
      <c r="JL102" s="188">
        <v>3792</v>
      </c>
      <c r="JM102" s="188">
        <v>-996</v>
      </c>
      <c r="JN102" s="188">
        <v>-304</v>
      </c>
      <c r="JO102" s="188">
        <v>4799</v>
      </c>
      <c r="JQ102" s="188">
        <v>7105</v>
      </c>
      <c r="JR102" s="188">
        <v>0</v>
      </c>
      <c r="JS102" s="188">
        <v>8128</v>
      </c>
      <c r="JT102" s="188">
        <v>2092</v>
      </c>
      <c r="JU102" s="188">
        <v>1862</v>
      </c>
      <c r="JV102" s="188">
        <v>9461</v>
      </c>
      <c r="JW102" s="188">
        <v>4103</v>
      </c>
      <c r="JX102" s="188">
        <v>-1493</v>
      </c>
      <c r="JY102" s="188">
        <v>-150</v>
      </c>
      <c r="JZ102" s="188">
        <v>3454</v>
      </c>
      <c r="KB102" s="188">
        <v>6085</v>
      </c>
      <c r="KC102" s="188">
        <v>0</v>
      </c>
      <c r="KD102" s="188">
        <v>2703</v>
      </c>
      <c r="KE102" s="188">
        <v>1755</v>
      </c>
      <c r="KF102" s="188">
        <v>2318</v>
      </c>
      <c r="KG102" s="188">
        <v>12793</v>
      </c>
      <c r="KH102" s="188">
        <v>5928</v>
      </c>
      <c r="KI102" s="188">
        <v>-1657</v>
      </c>
      <c r="KJ102" s="188">
        <v>-202</v>
      </c>
      <c r="KK102" s="188">
        <v>3252</v>
      </c>
      <c r="KM102" s="188">
        <v>6064</v>
      </c>
      <c r="KN102" s="188">
        <v>0</v>
      </c>
      <c r="KO102" s="188">
        <v>3351</v>
      </c>
      <c r="KP102" s="188">
        <v>6237</v>
      </c>
      <c r="KQ102" s="188">
        <v>4647</v>
      </c>
      <c r="KR102" s="188">
        <v>6211</v>
      </c>
      <c r="KS102" s="188">
        <v>7513</v>
      </c>
      <c r="KT102" s="188">
        <v>-261</v>
      </c>
      <c r="KU102" s="188">
        <v>0</v>
      </c>
      <c r="KV102" s="188">
        <v>0</v>
      </c>
      <c r="KX102" s="188">
        <v>7063</v>
      </c>
      <c r="KY102" s="188">
        <v>0</v>
      </c>
      <c r="KZ102" s="188">
        <v>8389</v>
      </c>
      <c r="LA102" s="188">
        <v>4679</v>
      </c>
      <c r="LB102" s="188">
        <v>4079</v>
      </c>
      <c r="LC102" s="188">
        <v>2919</v>
      </c>
      <c r="LD102" s="188">
        <v>9957</v>
      </c>
      <c r="LE102" s="188">
        <v>-2372</v>
      </c>
      <c r="LF102" s="188">
        <v>0</v>
      </c>
      <c r="LG102" s="188">
        <v>0</v>
      </c>
      <c r="LI102" s="188">
        <v>5052</v>
      </c>
      <c r="LJ102" s="188">
        <v>0</v>
      </c>
      <c r="LK102" s="188">
        <v>6073</v>
      </c>
      <c r="LL102" s="188">
        <v>4203</v>
      </c>
      <c r="LM102" s="188">
        <v>3174</v>
      </c>
      <c r="LN102" s="188">
        <v>9213</v>
      </c>
      <c r="LO102" s="188">
        <v>5684</v>
      </c>
      <c r="LP102" s="188">
        <v>-1467</v>
      </c>
      <c r="LQ102" s="188">
        <v>-201</v>
      </c>
      <c r="LR102" s="188">
        <v>3078</v>
      </c>
      <c r="LT102" s="188">
        <v>6083</v>
      </c>
      <c r="LU102" s="188">
        <v>0</v>
      </c>
      <c r="LV102" s="188">
        <v>1782</v>
      </c>
      <c r="LW102" s="188">
        <v>4502</v>
      </c>
      <c r="LX102" s="188">
        <v>5741</v>
      </c>
      <c r="LY102" s="188">
        <v>7437</v>
      </c>
      <c r="LZ102" s="188">
        <v>5778</v>
      </c>
      <c r="MA102" s="188">
        <v>294</v>
      </c>
      <c r="MB102" s="188">
        <v>-150</v>
      </c>
      <c r="MC102" s="188">
        <v>1533</v>
      </c>
    </row>
    <row r="103" spans="2:341">
      <c r="B103" s="208">
        <f t="shared" si="30"/>
        <v>6272.333333333333</v>
      </c>
      <c r="C103" s="208">
        <f t="shared" si="31"/>
        <v>0</v>
      </c>
      <c r="D103" s="208">
        <f t="shared" si="32"/>
        <v>6204.2</v>
      </c>
      <c r="E103" s="208">
        <f t="shared" si="33"/>
        <v>4193.9333333333334</v>
      </c>
      <c r="F103" s="208">
        <f t="shared" si="34"/>
        <v>3951.9333333333334</v>
      </c>
      <c r="G103" s="208">
        <f t="shared" si="35"/>
        <v>7134.2333333333336</v>
      </c>
      <c r="H103" s="208">
        <f t="shared" si="36"/>
        <v>5599.9333333333334</v>
      </c>
      <c r="I103" s="208">
        <f t="shared" si="37"/>
        <v>-885.56666666666672</v>
      </c>
      <c r="J103" s="208">
        <f t="shared" si="38"/>
        <v>-136.13333333333333</v>
      </c>
      <c r="K103" s="208">
        <f t="shared" si="39"/>
        <v>1952.7666666666667</v>
      </c>
      <c r="M103" s="188">
        <v>5957</v>
      </c>
      <c r="N103" s="188">
        <v>0</v>
      </c>
      <c r="O103" s="188">
        <v>8714</v>
      </c>
      <c r="P103" s="188">
        <v>4216</v>
      </c>
      <c r="Q103" s="188">
        <v>1958</v>
      </c>
      <c r="R103" s="188">
        <v>7983</v>
      </c>
      <c r="S103" s="188">
        <v>3587</v>
      </c>
      <c r="T103" s="188">
        <v>-910</v>
      </c>
      <c r="U103" s="188">
        <v>-284</v>
      </c>
      <c r="V103" s="188">
        <v>4782</v>
      </c>
      <c r="X103" s="188">
        <v>4064</v>
      </c>
      <c r="Y103" s="188">
        <v>0</v>
      </c>
      <c r="Z103" s="188">
        <v>6846</v>
      </c>
      <c r="AA103" s="188">
        <v>6935</v>
      </c>
      <c r="AB103" s="188">
        <v>4705</v>
      </c>
      <c r="AC103" s="188">
        <v>4666</v>
      </c>
      <c r="AD103" s="188">
        <v>5587</v>
      </c>
      <c r="AE103" s="188">
        <v>-938</v>
      </c>
      <c r="AF103" s="188">
        <v>-100</v>
      </c>
      <c r="AG103" s="188">
        <v>3186</v>
      </c>
      <c r="AI103" s="188">
        <v>6647</v>
      </c>
      <c r="AJ103" s="188">
        <v>0</v>
      </c>
      <c r="AK103" s="188">
        <v>1559</v>
      </c>
      <c r="AL103" s="188">
        <v>2588</v>
      </c>
      <c r="AM103" s="188">
        <v>6562</v>
      </c>
      <c r="AN103" s="188">
        <v>11230</v>
      </c>
      <c r="AO103" s="188">
        <v>5797</v>
      </c>
      <c r="AP103" s="188">
        <v>-811</v>
      </c>
      <c r="AQ103" s="188">
        <v>-201</v>
      </c>
      <c r="AR103" s="188">
        <v>1655</v>
      </c>
      <c r="AT103" s="188">
        <v>4067</v>
      </c>
      <c r="AU103" s="188">
        <v>0</v>
      </c>
      <c r="AV103" s="188">
        <v>8738</v>
      </c>
      <c r="AW103" s="188">
        <v>6339</v>
      </c>
      <c r="AX103" s="188">
        <v>1919</v>
      </c>
      <c r="AY103" s="188">
        <v>5855</v>
      </c>
      <c r="AZ103" s="188">
        <v>5608</v>
      </c>
      <c r="BA103" s="188">
        <v>-2706</v>
      </c>
      <c r="BB103" s="188">
        <v>-100</v>
      </c>
      <c r="BC103" s="188">
        <v>3253</v>
      </c>
      <c r="BE103" s="188">
        <v>7097</v>
      </c>
      <c r="BF103" s="188">
        <v>0</v>
      </c>
      <c r="BG103" s="188">
        <v>8968</v>
      </c>
      <c r="BH103" s="188">
        <v>5697</v>
      </c>
      <c r="BI103" s="188">
        <v>4181</v>
      </c>
      <c r="BJ103" s="188">
        <v>2028</v>
      </c>
      <c r="BK103" s="188">
        <v>3972</v>
      </c>
      <c r="BL103" s="188">
        <v>-539</v>
      </c>
      <c r="BM103" s="188">
        <v>-175</v>
      </c>
      <c r="BN103" s="188">
        <v>2873</v>
      </c>
      <c r="BP103" s="188">
        <v>6065</v>
      </c>
      <c r="BQ103" s="188">
        <v>0</v>
      </c>
      <c r="BR103" s="188">
        <v>7451</v>
      </c>
      <c r="BS103" s="188">
        <v>8226</v>
      </c>
      <c r="BT103" s="188">
        <v>2493</v>
      </c>
      <c r="BU103" s="188">
        <v>1901</v>
      </c>
      <c r="BV103" s="188">
        <v>7986</v>
      </c>
      <c r="BW103" s="188">
        <v>26</v>
      </c>
      <c r="BX103" s="188">
        <v>0</v>
      </c>
      <c r="BY103" s="188">
        <v>0</v>
      </c>
      <c r="CA103" s="188">
        <v>7104</v>
      </c>
      <c r="CB103" s="188">
        <v>0</v>
      </c>
      <c r="CC103" s="188">
        <v>8912</v>
      </c>
      <c r="CD103" s="188">
        <v>4293</v>
      </c>
      <c r="CE103" s="188">
        <v>3031</v>
      </c>
      <c r="CF103" s="188">
        <v>3144</v>
      </c>
      <c r="CG103" s="188">
        <v>4028</v>
      </c>
      <c r="CH103" s="188">
        <v>-547</v>
      </c>
      <c r="CI103" s="188">
        <v>-175</v>
      </c>
      <c r="CJ103" s="188">
        <v>3564</v>
      </c>
      <c r="CL103" s="188">
        <v>7104</v>
      </c>
      <c r="CM103" s="188">
        <v>0</v>
      </c>
      <c r="CN103" s="188">
        <v>8912</v>
      </c>
      <c r="CO103" s="188">
        <v>4293</v>
      </c>
      <c r="CP103" s="188">
        <v>3031</v>
      </c>
      <c r="CQ103" s="188">
        <v>3144</v>
      </c>
      <c r="CR103" s="188">
        <v>4028</v>
      </c>
      <c r="CS103" s="188">
        <v>-547</v>
      </c>
      <c r="CT103" s="188">
        <v>-175</v>
      </c>
      <c r="CU103" s="188">
        <v>3564</v>
      </c>
      <c r="CV103" s="190"/>
      <c r="CW103" s="188">
        <v>6056</v>
      </c>
      <c r="CX103" s="188">
        <v>0</v>
      </c>
      <c r="CY103" s="188">
        <v>7097</v>
      </c>
      <c r="CZ103" s="188">
        <v>5932</v>
      </c>
      <c r="DA103" s="188">
        <v>2052</v>
      </c>
      <c r="DB103" s="188">
        <v>5940</v>
      </c>
      <c r="DC103" s="188">
        <v>7675</v>
      </c>
      <c r="DD103" s="188">
        <v>-915</v>
      </c>
      <c r="DE103" s="188">
        <v>0</v>
      </c>
      <c r="DF103" s="188">
        <v>0</v>
      </c>
      <c r="DH103" s="188">
        <v>7089</v>
      </c>
      <c r="DI103" s="188">
        <v>0</v>
      </c>
      <c r="DJ103" s="188">
        <v>9206</v>
      </c>
      <c r="DK103" s="188">
        <v>4393</v>
      </c>
      <c r="DL103" s="188">
        <v>6174</v>
      </c>
      <c r="DM103" s="188">
        <v>3223</v>
      </c>
      <c r="DN103" s="188">
        <v>4004</v>
      </c>
      <c r="DO103" s="188">
        <v>496</v>
      </c>
      <c r="DP103" s="188">
        <v>-201</v>
      </c>
      <c r="DQ103" s="188">
        <v>1609</v>
      </c>
      <c r="DS103" s="188">
        <v>6978</v>
      </c>
      <c r="DT103" s="188">
        <v>0</v>
      </c>
      <c r="DU103" s="188">
        <v>7541</v>
      </c>
      <c r="DV103" s="188">
        <v>3658</v>
      </c>
      <c r="DW103" s="188">
        <v>5842</v>
      </c>
      <c r="DX103" s="188">
        <v>3335</v>
      </c>
      <c r="DY103" s="188">
        <v>10184</v>
      </c>
      <c r="DZ103" s="188">
        <v>-1267</v>
      </c>
      <c r="EA103" s="188">
        <v>-263</v>
      </c>
      <c r="EB103" s="188">
        <v>0</v>
      </c>
      <c r="ED103" s="188">
        <v>5922</v>
      </c>
      <c r="EE103" s="188">
        <v>0</v>
      </c>
      <c r="EF103" s="188">
        <v>6737</v>
      </c>
      <c r="EG103" s="188">
        <v>4456</v>
      </c>
      <c r="EH103" s="188">
        <v>5697</v>
      </c>
      <c r="EI103" s="188">
        <v>4942</v>
      </c>
      <c r="EJ103" s="188">
        <v>3920</v>
      </c>
      <c r="EK103" s="188">
        <v>-1458</v>
      </c>
      <c r="EL103" s="188">
        <v>-150</v>
      </c>
      <c r="EM103" s="188">
        <v>2934</v>
      </c>
      <c r="EO103" s="188">
        <v>7107</v>
      </c>
      <c r="EP103" s="188">
        <v>0</v>
      </c>
      <c r="EQ103" s="188">
        <v>1345</v>
      </c>
      <c r="ER103" s="188">
        <v>1698</v>
      </c>
      <c r="ES103" s="188">
        <v>8747</v>
      </c>
      <c r="ET103" s="188">
        <v>10219</v>
      </c>
      <c r="EU103" s="188">
        <v>5000</v>
      </c>
      <c r="EV103" s="188">
        <v>-760</v>
      </c>
      <c r="EW103" s="188">
        <v>-150</v>
      </c>
      <c r="EX103" s="188">
        <v>1057</v>
      </c>
      <c r="EZ103" s="188">
        <v>7061</v>
      </c>
      <c r="FA103" s="188">
        <v>0</v>
      </c>
      <c r="FB103" s="188">
        <v>4238</v>
      </c>
      <c r="FC103" s="188">
        <v>2996</v>
      </c>
      <c r="FD103" s="188">
        <v>3456</v>
      </c>
      <c r="FE103" s="188">
        <v>9396</v>
      </c>
      <c r="FF103" s="188">
        <v>9126</v>
      </c>
      <c r="FG103" s="188">
        <v>-2546</v>
      </c>
      <c r="FH103" s="188">
        <v>0</v>
      </c>
      <c r="FI103" s="188">
        <v>0</v>
      </c>
      <c r="FK103" s="188">
        <v>7104</v>
      </c>
      <c r="FL103" s="188">
        <v>0</v>
      </c>
      <c r="FM103" s="188">
        <v>7252</v>
      </c>
      <c r="FN103" s="188">
        <v>1901</v>
      </c>
      <c r="FO103" s="188">
        <v>3592</v>
      </c>
      <c r="FP103" s="188">
        <v>9246</v>
      </c>
      <c r="FQ103" s="188">
        <v>3860</v>
      </c>
      <c r="FR103" s="188">
        <v>-2363</v>
      </c>
      <c r="FS103" s="188">
        <v>-175</v>
      </c>
      <c r="FT103" s="188">
        <v>2670</v>
      </c>
      <c r="FV103" s="188">
        <v>6071</v>
      </c>
      <c r="FW103" s="188">
        <v>0</v>
      </c>
      <c r="FX103" s="188">
        <v>4184</v>
      </c>
      <c r="FY103" s="188">
        <v>5966</v>
      </c>
      <c r="FZ103" s="188">
        <v>912</v>
      </c>
      <c r="GA103" s="188">
        <v>10730</v>
      </c>
      <c r="GB103" s="188">
        <v>8508</v>
      </c>
      <c r="GC103" s="188">
        <v>-1550</v>
      </c>
      <c r="GD103" s="188">
        <v>0</v>
      </c>
      <c r="GE103" s="188">
        <v>0</v>
      </c>
      <c r="GG103" s="188">
        <v>7098</v>
      </c>
      <c r="GH103" s="188">
        <v>0</v>
      </c>
      <c r="GI103" s="188">
        <v>6548</v>
      </c>
      <c r="GJ103" s="188">
        <v>2332</v>
      </c>
      <c r="GK103" s="188">
        <v>1066</v>
      </c>
      <c r="GL103" s="188">
        <v>12413</v>
      </c>
      <c r="GM103" s="188">
        <v>4003</v>
      </c>
      <c r="GN103" s="188">
        <v>-1668</v>
      </c>
      <c r="GO103" s="188">
        <v>-175</v>
      </c>
      <c r="GP103" s="188">
        <v>1902</v>
      </c>
      <c r="GR103" s="188">
        <v>5927</v>
      </c>
      <c r="GS103" s="188">
        <v>0</v>
      </c>
      <c r="GT103" s="188">
        <v>7392</v>
      </c>
      <c r="GU103" s="188">
        <v>2238</v>
      </c>
      <c r="GV103" s="188">
        <v>4118</v>
      </c>
      <c r="GW103" s="188">
        <v>10227</v>
      </c>
      <c r="GX103" s="188">
        <v>3843</v>
      </c>
      <c r="GY103" s="188">
        <v>-928</v>
      </c>
      <c r="GZ103" s="188">
        <v>-151</v>
      </c>
      <c r="HA103" s="188">
        <v>1028</v>
      </c>
      <c r="HC103" s="188">
        <v>6019</v>
      </c>
      <c r="HD103" s="188">
        <v>0</v>
      </c>
      <c r="HE103" s="188">
        <v>3828</v>
      </c>
      <c r="HF103" s="188">
        <v>2797</v>
      </c>
      <c r="HG103" s="188">
        <v>6262</v>
      </c>
      <c r="HH103" s="188">
        <v>7881</v>
      </c>
      <c r="HI103" s="188">
        <v>3886</v>
      </c>
      <c r="HJ103" s="188">
        <v>84</v>
      </c>
      <c r="HK103" s="188">
        <v>-175</v>
      </c>
      <c r="HL103" s="188">
        <v>3564</v>
      </c>
      <c r="HN103" s="188">
        <v>6057</v>
      </c>
      <c r="HO103" s="188">
        <v>0</v>
      </c>
      <c r="HP103" s="188">
        <v>3795</v>
      </c>
      <c r="HQ103" s="188">
        <v>2602</v>
      </c>
      <c r="HR103" s="188">
        <v>3014</v>
      </c>
      <c r="HS103" s="188">
        <v>12783</v>
      </c>
      <c r="HT103" s="188">
        <v>6809</v>
      </c>
      <c r="HU103" s="188">
        <v>-1507</v>
      </c>
      <c r="HV103" s="188">
        <v>0</v>
      </c>
      <c r="HW103" s="188">
        <v>0</v>
      </c>
      <c r="HY103" s="188">
        <v>6027</v>
      </c>
      <c r="HZ103" s="188">
        <v>0</v>
      </c>
      <c r="IA103" s="188">
        <v>5714</v>
      </c>
      <c r="IB103" s="188">
        <v>2775</v>
      </c>
      <c r="IC103" s="188">
        <v>7041</v>
      </c>
      <c r="ID103" s="188">
        <v>2292</v>
      </c>
      <c r="IE103" s="188">
        <v>4024</v>
      </c>
      <c r="IF103" s="188">
        <v>2693</v>
      </c>
      <c r="IG103" s="188">
        <v>-175</v>
      </c>
      <c r="IH103" s="188">
        <v>2947</v>
      </c>
      <c r="IJ103" s="188">
        <v>6210</v>
      </c>
      <c r="IK103" s="188">
        <v>0</v>
      </c>
      <c r="IL103" s="188">
        <v>8798</v>
      </c>
      <c r="IM103" s="188">
        <v>3199</v>
      </c>
      <c r="IN103" s="188">
        <v>3041</v>
      </c>
      <c r="IO103" s="188">
        <v>9857</v>
      </c>
      <c r="IP103" s="188">
        <v>4087</v>
      </c>
      <c r="IQ103" s="188">
        <v>210</v>
      </c>
      <c r="IR103" s="188">
        <v>-100</v>
      </c>
      <c r="IS103" s="188">
        <v>1090</v>
      </c>
      <c r="IU103" s="188">
        <v>6085</v>
      </c>
      <c r="IV103" s="188">
        <v>0</v>
      </c>
      <c r="IW103" s="188">
        <v>4553</v>
      </c>
      <c r="IX103" s="188">
        <v>3339</v>
      </c>
      <c r="IY103" s="188">
        <v>4632</v>
      </c>
      <c r="IZ103" s="188">
        <v>9349</v>
      </c>
      <c r="JA103" s="188">
        <v>5938</v>
      </c>
      <c r="JB103" s="188">
        <v>-467</v>
      </c>
      <c r="JC103" s="188">
        <v>-151</v>
      </c>
      <c r="JD103" s="188">
        <v>1221</v>
      </c>
      <c r="JF103" s="188">
        <v>6829</v>
      </c>
      <c r="JG103" s="188">
        <v>0</v>
      </c>
      <c r="JH103" s="188">
        <v>7699</v>
      </c>
      <c r="JI103" s="188">
        <v>8531</v>
      </c>
      <c r="JJ103" s="188">
        <v>3266</v>
      </c>
      <c r="JK103" s="188">
        <v>3808</v>
      </c>
      <c r="JL103" s="188">
        <v>3792</v>
      </c>
      <c r="JM103" s="188">
        <v>-823</v>
      </c>
      <c r="JN103" s="188">
        <v>-304</v>
      </c>
      <c r="JO103" s="188">
        <v>4752</v>
      </c>
      <c r="JQ103" s="188">
        <v>7099</v>
      </c>
      <c r="JR103" s="188">
        <v>0</v>
      </c>
      <c r="JS103" s="188">
        <v>7657</v>
      </c>
      <c r="JT103" s="188">
        <v>2262</v>
      </c>
      <c r="JU103" s="188">
        <v>1933</v>
      </c>
      <c r="JV103" s="188">
        <v>9627</v>
      </c>
      <c r="JW103" s="188">
        <v>4113</v>
      </c>
      <c r="JX103" s="188">
        <v>-1262</v>
      </c>
      <c r="JY103" s="188">
        <v>-150</v>
      </c>
      <c r="JZ103" s="188">
        <v>3325</v>
      </c>
      <c r="KB103" s="188">
        <v>6085</v>
      </c>
      <c r="KC103" s="188">
        <v>0</v>
      </c>
      <c r="KD103" s="188">
        <v>2632</v>
      </c>
      <c r="KE103" s="188">
        <v>1840</v>
      </c>
      <c r="KF103" s="188">
        <v>2337</v>
      </c>
      <c r="KG103" s="188">
        <v>12908</v>
      </c>
      <c r="KH103" s="188">
        <v>5914</v>
      </c>
      <c r="KI103" s="188">
        <v>-1701</v>
      </c>
      <c r="KJ103" s="188">
        <v>-202</v>
      </c>
      <c r="KK103" s="188">
        <v>3138</v>
      </c>
      <c r="KM103" s="188">
        <v>6069</v>
      </c>
      <c r="KN103" s="188">
        <v>0</v>
      </c>
      <c r="KO103" s="188">
        <v>3399</v>
      </c>
      <c r="KP103" s="188">
        <v>6460</v>
      </c>
      <c r="KQ103" s="188">
        <v>4091</v>
      </c>
      <c r="KR103" s="188">
        <v>6251</v>
      </c>
      <c r="KS103" s="188">
        <v>7454</v>
      </c>
      <c r="KT103" s="188">
        <v>-67</v>
      </c>
      <c r="KU103" s="188">
        <v>0</v>
      </c>
      <c r="KV103" s="188">
        <v>0</v>
      </c>
      <c r="KX103" s="188">
        <v>7061</v>
      </c>
      <c r="KY103" s="188">
        <v>0</v>
      </c>
      <c r="KZ103" s="188">
        <v>8567</v>
      </c>
      <c r="LA103" s="188">
        <v>4663</v>
      </c>
      <c r="LB103" s="188">
        <v>4411</v>
      </c>
      <c r="LC103" s="188">
        <v>2916</v>
      </c>
      <c r="LD103" s="188">
        <v>9821</v>
      </c>
      <c r="LE103" s="188">
        <v>-2429</v>
      </c>
      <c r="LF103" s="188">
        <v>0</v>
      </c>
      <c r="LG103" s="188">
        <v>0</v>
      </c>
      <c r="LI103" s="188">
        <v>4030</v>
      </c>
      <c r="LJ103" s="188">
        <v>0</v>
      </c>
      <c r="LK103" s="188">
        <v>6023</v>
      </c>
      <c r="LL103" s="188">
        <v>4563</v>
      </c>
      <c r="LM103" s="188">
        <v>3251</v>
      </c>
      <c r="LN103" s="188">
        <v>9190</v>
      </c>
      <c r="LO103" s="188">
        <v>5686</v>
      </c>
      <c r="LP103" s="188">
        <v>-1632</v>
      </c>
      <c r="LQ103" s="188">
        <v>-202</v>
      </c>
      <c r="LR103" s="188">
        <v>2935</v>
      </c>
      <c r="LT103" s="188">
        <v>6081</v>
      </c>
      <c r="LU103" s="188">
        <v>0</v>
      </c>
      <c r="LV103" s="188">
        <v>1821</v>
      </c>
      <c r="LW103" s="188">
        <v>4630</v>
      </c>
      <c r="LX103" s="188">
        <v>5743</v>
      </c>
      <c r="LY103" s="188">
        <v>7543</v>
      </c>
      <c r="LZ103" s="188">
        <v>5758</v>
      </c>
      <c r="MA103" s="188">
        <v>265</v>
      </c>
      <c r="MB103" s="188">
        <v>-150</v>
      </c>
      <c r="MC103" s="188">
        <v>1534</v>
      </c>
    </row>
    <row r="104" spans="2:341">
      <c r="B104" s="208">
        <f t="shared" si="30"/>
        <v>6305.0666666666666</v>
      </c>
      <c r="C104" s="208">
        <f t="shared" si="31"/>
        <v>0</v>
      </c>
      <c r="D104" s="208">
        <f t="shared" si="32"/>
        <v>6179.9666666666662</v>
      </c>
      <c r="E104" s="208">
        <f t="shared" si="33"/>
        <v>4256.5333333333338</v>
      </c>
      <c r="F104" s="208">
        <f t="shared" si="34"/>
        <v>4001.4333333333334</v>
      </c>
      <c r="G104" s="208">
        <f t="shared" si="35"/>
        <v>7130.2</v>
      </c>
      <c r="H104" s="208">
        <f t="shared" si="36"/>
        <v>5577.4</v>
      </c>
      <c r="I104" s="208">
        <f t="shared" si="37"/>
        <v>-930.9666666666667</v>
      </c>
      <c r="J104" s="208">
        <f t="shared" si="38"/>
        <v>-136.19999999999999</v>
      </c>
      <c r="K104" s="208">
        <f t="shared" si="39"/>
        <v>1876.1666666666667</v>
      </c>
      <c r="M104" s="188">
        <v>5954</v>
      </c>
      <c r="N104" s="188">
        <v>0</v>
      </c>
      <c r="O104" s="188">
        <v>8773</v>
      </c>
      <c r="P104" s="188">
        <v>4257</v>
      </c>
      <c r="Q104" s="188">
        <v>2027</v>
      </c>
      <c r="R104" s="188">
        <v>8054</v>
      </c>
      <c r="S104" s="188">
        <v>3587</v>
      </c>
      <c r="T104" s="188">
        <v>-885</v>
      </c>
      <c r="U104" s="188">
        <v>-284</v>
      </c>
      <c r="V104" s="188">
        <v>4739</v>
      </c>
      <c r="X104" s="188">
        <v>4064</v>
      </c>
      <c r="Y104" s="188">
        <v>0</v>
      </c>
      <c r="Z104" s="188">
        <v>6742</v>
      </c>
      <c r="AA104" s="188">
        <v>7135</v>
      </c>
      <c r="AB104" s="188">
        <v>4618</v>
      </c>
      <c r="AC104" s="188">
        <v>4611</v>
      </c>
      <c r="AD104" s="188">
        <v>5587</v>
      </c>
      <c r="AE104" s="188">
        <v>-842</v>
      </c>
      <c r="AF104" s="188">
        <v>-100</v>
      </c>
      <c r="AG104" s="188">
        <v>3026</v>
      </c>
      <c r="AI104" s="188">
        <v>6654</v>
      </c>
      <c r="AJ104" s="188">
        <v>0</v>
      </c>
      <c r="AK104" s="188">
        <v>1468</v>
      </c>
      <c r="AL104" s="188">
        <v>2726</v>
      </c>
      <c r="AM104" s="188">
        <v>6684</v>
      </c>
      <c r="AN104" s="188">
        <v>11047</v>
      </c>
      <c r="AO104" s="188">
        <v>5797</v>
      </c>
      <c r="AP104" s="188">
        <v>-701</v>
      </c>
      <c r="AQ104" s="188">
        <v>-202</v>
      </c>
      <c r="AR104" s="188">
        <v>1584</v>
      </c>
      <c r="AT104" s="188">
        <v>4064</v>
      </c>
      <c r="AU104" s="188">
        <v>0</v>
      </c>
      <c r="AV104" s="188">
        <v>8742</v>
      </c>
      <c r="AW104" s="188">
        <v>6345</v>
      </c>
      <c r="AX104" s="188">
        <v>2020</v>
      </c>
      <c r="AY104" s="188">
        <v>5875</v>
      </c>
      <c r="AZ104" s="188">
        <v>5608</v>
      </c>
      <c r="BA104" s="188">
        <v>-2781</v>
      </c>
      <c r="BB104" s="188">
        <v>-100</v>
      </c>
      <c r="BC104" s="188">
        <v>3062</v>
      </c>
      <c r="BE104" s="188">
        <v>7097</v>
      </c>
      <c r="BF104" s="188">
        <v>0</v>
      </c>
      <c r="BG104" s="188">
        <v>8883</v>
      </c>
      <c r="BH104" s="188">
        <v>5873</v>
      </c>
      <c r="BI104" s="188">
        <v>4238</v>
      </c>
      <c r="BJ104" s="188">
        <v>2006</v>
      </c>
      <c r="BK104" s="188">
        <v>3972</v>
      </c>
      <c r="BL104" s="188">
        <v>-569</v>
      </c>
      <c r="BM104" s="188">
        <v>-175</v>
      </c>
      <c r="BN104" s="188">
        <v>2758</v>
      </c>
      <c r="BP104" s="188">
        <v>6064</v>
      </c>
      <c r="BQ104" s="188">
        <v>0</v>
      </c>
      <c r="BR104" s="188">
        <v>7480</v>
      </c>
      <c r="BS104" s="188">
        <v>8331</v>
      </c>
      <c r="BT104" s="188">
        <v>2575</v>
      </c>
      <c r="BU104" s="188">
        <v>1897</v>
      </c>
      <c r="BV104" s="188">
        <v>7856</v>
      </c>
      <c r="BW104" s="188">
        <v>-118</v>
      </c>
      <c r="BX104" s="188">
        <v>0</v>
      </c>
      <c r="BY104" s="188">
        <v>0</v>
      </c>
      <c r="CA104" s="188">
        <v>7098</v>
      </c>
      <c r="CB104" s="188">
        <v>0</v>
      </c>
      <c r="CC104" s="188">
        <v>8827</v>
      </c>
      <c r="CD104" s="188">
        <v>4294</v>
      </c>
      <c r="CE104" s="188">
        <v>3255</v>
      </c>
      <c r="CF104" s="188">
        <v>3064</v>
      </c>
      <c r="CG104" s="188">
        <v>4028</v>
      </c>
      <c r="CH104" s="188">
        <v>-686</v>
      </c>
      <c r="CI104" s="188">
        <v>-175</v>
      </c>
      <c r="CJ104" s="188">
        <v>3419</v>
      </c>
      <c r="CL104" s="188">
        <v>7098</v>
      </c>
      <c r="CM104" s="188">
        <v>0</v>
      </c>
      <c r="CN104" s="188">
        <v>8827</v>
      </c>
      <c r="CO104" s="188">
        <v>4294</v>
      </c>
      <c r="CP104" s="188">
        <v>3255</v>
      </c>
      <c r="CQ104" s="188">
        <v>3064</v>
      </c>
      <c r="CR104" s="188">
        <v>4028</v>
      </c>
      <c r="CS104" s="188">
        <v>-686</v>
      </c>
      <c r="CT104" s="188">
        <v>-175</v>
      </c>
      <c r="CU104" s="188">
        <v>3419</v>
      </c>
      <c r="CV104" s="190"/>
      <c r="CW104" s="188">
        <v>6065</v>
      </c>
      <c r="CX104" s="188">
        <v>0</v>
      </c>
      <c r="CY104" s="188">
        <v>7103</v>
      </c>
      <c r="CZ104" s="188">
        <v>5942</v>
      </c>
      <c r="DA104" s="188">
        <v>2090</v>
      </c>
      <c r="DB104" s="188">
        <v>5861</v>
      </c>
      <c r="DC104" s="188">
        <v>7625</v>
      </c>
      <c r="DD104" s="188">
        <v>-953</v>
      </c>
      <c r="DE104" s="188">
        <v>0</v>
      </c>
      <c r="DF104" s="188">
        <v>0</v>
      </c>
      <c r="DH104" s="188">
        <v>7088</v>
      </c>
      <c r="DI104" s="188">
        <v>0</v>
      </c>
      <c r="DJ104" s="188">
        <v>9170</v>
      </c>
      <c r="DK104" s="188">
        <v>4369</v>
      </c>
      <c r="DL104" s="188">
        <v>6351</v>
      </c>
      <c r="DM104" s="188">
        <v>3252</v>
      </c>
      <c r="DN104" s="188">
        <v>4004</v>
      </c>
      <c r="DO104" s="188">
        <v>352</v>
      </c>
      <c r="DP104" s="188">
        <v>-201</v>
      </c>
      <c r="DQ104" s="188">
        <v>1502</v>
      </c>
      <c r="DS104" s="188">
        <v>6976</v>
      </c>
      <c r="DT104" s="188">
        <v>0</v>
      </c>
      <c r="DU104" s="188">
        <v>7549</v>
      </c>
      <c r="DV104" s="188">
        <v>3565</v>
      </c>
      <c r="DW104" s="188">
        <v>5892</v>
      </c>
      <c r="DX104" s="188">
        <v>3420</v>
      </c>
      <c r="DY104" s="188">
        <v>10043</v>
      </c>
      <c r="DZ104" s="188">
        <v>-1363</v>
      </c>
      <c r="EA104" s="188">
        <v>-263</v>
      </c>
      <c r="EB104" s="188">
        <v>0</v>
      </c>
      <c r="ED104" s="188">
        <v>5924</v>
      </c>
      <c r="EE104" s="188">
        <v>0</v>
      </c>
      <c r="EF104" s="188">
        <v>6769</v>
      </c>
      <c r="EG104" s="188">
        <v>4629</v>
      </c>
      <c r="EH104" s="188">
        <v>5763</v>
      </c>
      <c r="EI104" s="188">
        <v>4966</v>
      </c>
      <c r="EJ104" s="188">
        <v>3920</v>
      </c>
      <c r="EK104" s="188">
        <v>-1674</v>
      </c>
      <c r="EL104" s="188">
        <v>-151</v>
      </c>
      <c r="EM104" s="188">
        <v>2752</v>
      </c>
      <c r="EO104" s="188">
        <v>7115</v>
      </c>
      <c r="EP104" s="188">
        <v>0</v>
      </c>
      <c r="EQ104" s="188">
        <v>1329</v>
      </c>
      <c r="ER104" s="188">
        <v>1711</v>
      </c>
      <c r="ES104" s="188">
        <v>8588</v>
      </c>
      <c r="ET104" s="188">
        <v>10392</v>
      </c>
      <c r="EU104" s="188">
        <v>5000</v>
      </c>
      <c r="EV104" s="188">
        <v>-839</v>
      </c>
      <c r="EW104" s="188">
        <v>-150</v>
      </c>
      <c r="EX104" s="188">
        <v>1012</v>
      </c>
      <c r="EZ104" s="188">
        <v>7061</v>
      </c>
      <c r="FA104" s="188">
        <v>0</v>
      </c>
      <c r="FB104" s="188">
        <v>4162</v>
      </c>
      <c r="FC104" s="188">
        <v>3075</v>
      </c>
      <c r="FD104" s="188">
        <v>3377</v>
      </c>
      <c r="FE104" s="188">
        <v>9368</v>
      </c>
      <c r="FF104" s="188">
        <v>9019</v>
      </c>
      <c r="FG104" s="188">
        <v>-2694</v>
      </c>
      <c r="FH104" s="188">
        <v>0</v>
      </c>
      <c r="FI104" s="188">
        <v>0</v>
      </c>
      <c r="FK104" s="188">
        <v>7108</v>
      </c>
      <c r="FL104" s="188">
        <v>0</v>
      </c>
      <c r="FM104" s="188">
        <v>7124</v>
      </c>
      <c r="FN104" s="188">
        <v>1928</v>
      </c>
      <c r="FO104" s="188">
        <v>3746</v>
      </c>
      <c r="FP104" s="188">
        <v>9165</v>
      </c>
      <c r="FQ104" s="188">
        <v>3860</v>
      </c>
      <c r="FR104" s="188">
        <v>-2352</v>
      </c>
      <c r="FS104" s="188">
        <v>-176</v>
      </c>
      <c r="FT104" s="188">
        <v>2583</v>
      </c>
      <c r="FV104" s="188">
        <v>6067</v>
      </c>
      <c r="FW104" s="188">
        <v>0</v>
      </c>
      <c r="FX104" s="188">
        <v>4146</v>
      </c>
      <c r="FY104" s="188">
        <v>6074</v>
      </c>
      <c r="FZ104" s="188">
        <v>989</v>
      </c>
      <c r="GA104" s="188">
        <v>10736</v>
      </c>
      <c r="GB104" s="188">
        <v>8417</v>
      </c>
      <c r="GC104" s="188">
        <v>-1603</v>
      </c>
      <c r="GD104" s="188">
        <v>0</v>
      </c>
      <c r="GE104" s="188">
        <v>0</v>
      </c>
      <c r="GG104" s="188">
        <v>7102</v>
      </c>
      <c r="GH104" s="188">
        <v>0</v>
      </c>
      <c r="GI104" s="188">
        <v>6550</v>
      </c>
      <c r="GJ104" s="188">
        <v>2345</v>
      </c>
      <c r="GK104" s="188">
        <v>1088</v>
      </c>
      <c r="GL104" s="188">
        <v>12351</v>
      </c>
      <c r="GM104" s="188">
        <v>4003</v>
      </c>
      <c r="GN104" s="188">
        <v>-1549</v>
      </c>
      <c r="GO104" s="188">
        <v>-175</v>
      </c>
      <c r="GP104" s="188">
        <v>1786</v>
      </c>
      <c r="GR104" s="188">
        <v>5930</v>
      </c>
      <c r="GS104" s="188">
        <v>0</v>
      </c>
      <c r="GT104" s="188">
        <v>7384</v>
      </c>
      <c r="GU104" s="188">
        <v>2409</v>
      </c>
      <c r="GV104" s="188">
        <v>4179</v>
      </c>
      <c r="GW104" s="188">
        <v>10112</v>
      </c>
      <c r="GX104" s="188">
        <v>3843</v>
      </c>
      <c r="GY104" s="188">
        <v>-1080</v>
      </c>
      <c r="GZ104" s="188">
        <v>-151</v>
      </c>
      <c r="HA104" s="188">
        <v>893</v>
      </c>
      <c r="HC104" s="188">
        <v>6016</v>
      </c>
      <c r="HD104" s="188">
        <v>0</v>
      </c>
      <c r="HE104" s="188">
        <v>3882</v>
      </c>
      <c r="HF104" s="188">
        <v>2790</v>
      </c>
      <c r="HG104" s="188">
        <v>6327</v>
      </c>
      <c r="HH104" s="188">
        <v>7884</v>
      </c>
      <c r="HI104" s="188">
        <v>3886</v>
      </c>
      <c r="HJ104" s="188">
        <v>-57</v>
      </c>
      <c r="HK104" s="188">
        <v>-175</v>
      </c>
      <c r="HL104" s="188">
        <v>3418</v>
      </c>
      <c r="HN104" s="188">
        <v>6060</v>
      </c>
      <c r="HO104" s="188">
        <v>0</v>
      </c>
      <c r="HP104" s="188">
        <v>3792</v>
      </c>
      <c r="HQ104" s="188">
        <v>2494</v>
      </c>
      <c r="HR104" s="188">
        <v>2974</v>
      </c>
      <c r="HS104" s="188">
        <v>12907</v>
      </c>
      <c r="HT104" s="188">
        <v>6777</v>
      </c>
      <c r="HU104" s="188">
        <v>-1497</v>
      </c>
      <c r="HV104" s="188">
        <v>0</v>
      </c>
      <c r="HW104" s="188">
        <v>0</v>
      </c>
      <c r="HY104" s="188">
        <v>6026</v>
      </c>
      <c r="HZ104" s="188">
        <v>0</v>
      </c>
      <c r="IA104" s="188">
        <v>5735</v>
      </c>
      <c r="IB104" s="188">
        <v>2702</v>
      </c>
      <c r="IC104" s="188">
        <v>7025</v>
      </c>
      <c r="ID104" s="188">
        <v>2233</v>
      </c>
      <c r="IE104" s="188">
        <v>4024</v>
      </c>
      <c r="IF104" s="188">
        <v>2877</v>
      </c>
      <c r="IG104" s="188">
        <v>-175</v>
      </c>
      <c r="IH104" s="188">
        <v>2831</v>
      </c>
      <c r="IJ104" s="188">
        <v>6205</v>
      </c>
      <c r="IK104" s="188">
        <v>0</v>
      </c>
      <c r="IL104" s="188">
        <v>8816</v>
      </c>
      <c r="IM104" s="188">
        <v>3333</v>
      </c>
      <c r="IN104" s="188">
        <v>3356</v>
      </c>
      <c r="IO104" s="188">
        <v>9848</v>
      </c>
      <c r="IP104" s="188">
        <v>4087</v>
      </c>
      <c r="IQ104" s="188">
        <v>34</v>
      </c>
      <c r="IR104" s="188">
        <v>-100</v>
      </c>
      <c r="IS104" s="188">
        <v>1040</v>
      </c>
      <c r="IU104" s="188">
        <v>6084</v>
      </c>
      <c r="IV104" s="188">
        <v>0</v>
      </c>
      <c r="IW104" s="188">
        <v>4596</v>
      </c>
      <c r="IX104" s="188">
        <v>3339</v>
      </c>
      <c r="IY104" s="188">
        <v>4594</v>
      </c>
      <c r="IZ104" s="188">
        <v>9283</v>
      </c>
      <c r="JA104" s="188">
        <v>5938</v>
      </c>
      <c r="JB104" s="188">
        <v>-325</v>
      </c>
      <c r="JC104" s="188">
        <v>-151</v>
      </c>
      <c r="JD104" s="188">
        <v>1257</v>
      </c>
      <c r="JF104" s="188">
        <v>6833</v>
      </c>
      <c r="JG104" s="188">
        <v>0</v>
      </c>
      <c r="JH104" s="188">
        <v>7702</v>
      </c>
      <c r="JI104" s="188">
        <v>8536</v>
      </c>
      <c r="JJ104" s="188">
        <v>3190</v>
      </c>
      <c r="JK104" s="188">
        <v>3928</v>
      </c>
      <c r="JL104" s="188">
        <v>3792</v>
      </c>
      <c r="JM104" s="188">
        <v>-826</v>
      </c>
      <c r="JN104" s="188">
        <v>-304</v>
      </c>
      <c r="JO104" s="188">
        <v>4746</v>
      </c>
      <c r="JQ104" s="188">
        <v>7096</v>
      </c>
      <c r="JR104" s="188">
        <v>0</v>
      </c>
      <c r="JS104" s="188">
        <v>7456</v>
      </c>
      <c r="JT104" s="188">
        <v>2515</v>
      </c>
      <c r="JU104" s="188">
        <v>1864</v>
      </c>
      <c r="JV104" s="188">
        <v>9656</v>
      </c>
      <c r="JW104" s="188">
        <v>4113</v>
      </c>
      <c r="JX104" s="188">
        <v>-1276</v>
      </c>
      <c r="JY104" s="188">
        <v>-150</v>
      </c>
      <c r="JZ104" s="188">
        <v>3252</v>
      </c>
      <c r="KB104" s="188">
        <v>6079</v>
      </c>
      <c r="KC104" s="188">
        <v>0</v>
      </c>
      <c r="KD104" s="188">
        <v>2619</v>
      </c>
      <c r="KE104" s="188">
        <v>1906</v>
      </c>
      <c r="KF104" s="188">
        <v>2362</v>
      </c>
      <c r="KG104" s="188">
        <v>12892</v>
      </c>
      <c r="KH104" s="188">
        <v>5914</v>
      </c>
      <c r="KI104" s="188">
        <v>-1483</v>
      </c>
      <c r="KJ104" s="188">
        <v>-201</v>
      </c>
      <c r="KK104" s="188">
        <v>3010</v>
      </c>
      <c r="KM104" s="188">
        <v>6068</v>
      </c>
      <c r="KN104" s="188">
        <v>0</v>
      </c>
      <c r="KO104" s="188">
        <v>3406</v>
      </c>
      <c r="KP104" s="188">
        <v>6581</v>
      </c>
      <c r="KQ104" s="188">
        <v>4223</v>
      </c>
      <c r="KR104" s="188">
        <v>6238</v>
      </c>
      <c r="KS104" s="188">
        <v>7381</v>
      </c>
      <c r="KT104" s="188">
        <v>-223</v>
      </c>
      <c r="KU104" s="188">
        <v>0</v>
      </c>
      <c r="KV104" s="188">
        <v>0</v>
      </c>
      <c r="KX104" s="188">
        <v>7023</v>
      </c>
      <c r="KY104" s="188">
        <v>0</v>
      </c>
      <c r="KZ104" s="188">
        <v>8586</v>
      </c>
      <c r="LA104" s="188">
        <v>4842</v>
      </c>
      <c r="LB104" s="188">
        <v>4166</v>
      </c>
      <c r="LC104" s="188">
        <v>2888</v>
      </c>
      <c r="LD104" s="188">
        <v>9769</v>
      </c>
      <c r="LE104" s="188">
        <v>-2422</v>
      </c>
      <c r="LF104" s="188">
        <v>0</v>
      </c>
      <c r="LG104" s="188">
        <v>0</v>
      </c>
      <c r="LI104" s="188">
        <v>5051</v>
      </c>
      <c r="LJ104" s="188">
        <v>0</v>
      </c>
      <c r="LK104" s="188">
        <v>5958</v>
      </c>
      <c r="LL104" s="188">
        <v>4649</v>
      </c>
      <c r="LM104" s="188">
        <v>3421</v>
      </c>
      <c r="LN104" s="188">
        <v>9175</v>
      </c>
      <c r="LO104" s="188">
        <v>5686</v>
      </c>
      <c r="LP104" s="188">
        <v>-1737</v>
      </c>
      <c r="LQ104" s="188">
        <v>-202</v>
      </c>
      <c r="LR104" s="188">
        <v>2757</v>
      </c>
      <c r="LT104" s="188">
        <v>6082</v>
      </c>
      <c r="LU104" s="188">
        <v>0</v>
      </c>
      <c r="LV104" s="188">
        <v>1823</v>
      </c>
      <c r="LW104" s="188">
        <v>4707</v>
      </c>
      <c r="LX104" s="188">
        <v>5806</v>
      </c>
      <c r="LY104" s="188">
        <v>7733</v>
      </c>
      <c r="LZ104" s="188">
        <v>5758</v>
      </c>
      <c r="MA104" s="188">
        <v>29</v>
      </c>
      <c r="MB104" s="188">
        <v>-150</v>
      </c>
      <c r="MC104" s="188">
        <v>1439</v>
      </c>
    </row>
    <row r="105" spans="2:341">
      <c r="B105" s="208">
        <f t="shared" si="30"/>
        <v>6305.6</v>
      </c>
      <c r="C105" s="208">
        <f t="shared" si="31"/>
        <v>0</v>
      </c>
      <c r="D105" s="208">
        <f t="shared" si="32"/>
        <v>6162.8666666666668</v>
      </c>
      <c r="E105" s="208">
        <f t="shared" si="33"/>
        <v>4280.7666666666664</v>
      </c>
      <c r="F105" s="208">
        <f t="shared" si="34"/>
        <v>3997.4333333333334</v>
      </c>
      <c r="G105" s="208">
        <f t="shared" si="35"/>
        <v>7139.8</v>
      </c>
      <c r="H105" s="208">
        <f t="shared" si="36"/>
        <v>5552.4</v>
      </c>
      <c r="I105" s="208">
        <f t="shared" si="37"/>
        <v>-939.8</v>
      </c>
      <c r="J105" s="208">
        <f t="shared" si="38"/>
        <v>-136.13333333333333</v>
      </c>
      <c r="K105" s="208">
        <f t="shared" si="39"/>
        <v>1797.6666666666667</v>
      </c>
      <c r="M105" s="188">
        <v>5959</v>
      </c>
      <c r="N105" s="188">
        <v>0</v>
      </c>
      <c r="O105" s="188">
        <v>8750</v>
      </c>
      <c r="P105" s="188">
        <v>4258</v>
      </c>
      <c r="Q105" s="188">
        <v>2059</v>
      </c>
      <c r="R105" s="188">
        <v>8052</v>
      </c>
      <c r="S105" s="188">
        <v>3587</v>
      </c>
      <c r="T105" s="188">
        <v>-1131</v>
      </c>
      <c r="U105" s="188">
        <v>-284</v>
      </c>
      <c r="V105" s="188">
        <v>4678</v>
      </c>
      <c r="X105" s="188">
        <v>4062</v>
      </c>
      <c r="Y105" s="188">
        <v>0</v>
      </c>
      <c r="Z105" s="188">
        <v>6728</v>
      </c>
      <c r="AA105" s="188">
        <v>7383</v>
      </c>
      <c r="AB105" s="188">
        <v>4691</v>
      </c>
      <c r="AC105" s="188">
        <v>4528</v>
      </c>
      <c r="AD105" s="188">
        <v>5587</v>
      </c>
      <c r="AE105" s="188">
        <v>-807</v>
      </c>
      <c r="AF105" s="188">
        <v>-100</v>
      </c>
      <c r="AG105" s="188">
        <v>2834</v>
      </c>
      <c r="AI105" s="188">
        <v>6656</v>
      </c>
      <c r="AJ105" s="188">
        <v>0</v>
      </c>
      <c r="AK105" s="188">
        <v>1489</v>
      </c>
      <c r="AL105" s="188">
        <v>2780</v>
      </c>
      <c r="AM105" s="188">
        <v>6840</v>
      </c>
      <c r="AN105" s="188">
        <v>10948</v>
      </c>
      <c r="AO105" s="188">
        <v>5797</v>
      </c>
      <c r="AP105" s="188">
        <v>-828</v>
      </c>
      <c r="AQ105" s="188">
        <v>-201</v>
      </c>
      <c r="AR105" s="188">
        <v>1598</v>
      </c>
      <c r="AT105" s="188">
        <v>4066</v>
      </c>
      <c r="AU105" s="188">
        <v>0</v>
      </c>
      <c r="AV105" s="188">
        <v>8761</v>
      </c>
      <c r="AW105" s="188">
        <v>6375</v>
      </c>
      <c r="AX105" s="188">
        <v>2114</v>
      </c>
      <c r="AY105" s="188">
        <v>5901</v>
      </c>
      <c r="AZ105" s="188">
        <v>5608</v>
      </c>
      <c r="BA105" s="188">
        <v>-2614</v>
      </c>
      <c r="BB105" s="188">
        <v>-100</v>
      </c>
      <c r="BC105" s="188">
        <v>2852</v>
      </c>
      <c r="BE105" s="188">
        <v>7103</v>
      </c>
      <c r="BF105" s="188">
        <v>0</v>
      </c>
      <c r="BG105" s="188">
        <v>8724</v>
      </c>
      <c r="BH105" s="188">
        <v>5992</v>
      </c>
      <c r="BI105" s="188">
        <v>4272</v>
      </c>
      <c r="BJ105" s="188">
        <v>1958</v>
      </c>
      <c r="BK105" s="188">
        <v>3972</v>
      </c>
      <c r="BL105" s="188">
        <v>-513</v>
      </c>
      <c r="BM105" s="188">
        <v>-175</v>
      </c>
      <c r="BN105" s="188">
        <v>2632</v>
      </c>
      <c r="BP105" s="188">
        <v>6067</v>
      </c>
      <c r="BQ105" s="188">
        <v>0</v>
      </c>
      <c r="BR105" s="188">
        <v>7492</v>
      </c>
      <c r="BS105" s="188">
        <v>8398</v>
      </c>
      <c r="BT105" s="188">
        <v>2686</v>
      </c>
      <c r="BU105" s="188">
        <v>1923</v>
      </c>
      <c r="BV105" s="188">
        <v>7664</v>
      </c>
      <c r="BW105" s="188">
        <v>-281</v>
      </c>
      <c r="BX105" s="188">
        <v>0</v>
      </c>
      <c r="BY105" s="188">
        <v>0</v>
      </c>
      <c r="CA105" s="188">
        <v>7103</v>
      </c>
      <c r="CB105" s="188">
        <v>0</v>
      </c>
      <c r="CC105" s="188">
        <v>8721</v>
      </c>
      <c r="CD105" s="188">
        <v>4296</v>
      </c>
      <c r="CE105" s="188">
        <v>3188</v>
      </c>
      <c r="CF105" s="188">
        <v>2990</v>
      </c>
      <c r="CG105" s="188">
        <v>4028</v>
      </c>
      <c r="CH105" s="188">
        <v>-612</v>
      </c>
      <c r="CI105" s="188">
        <v>-175</v>
      </c>
      <c r="CJ105" s="188">
        <v>3250</v>
      </c>
      <c r="CL105" s="188">
        <v>7103</v>
      </c>
      <c r="CM105" s="188">
        <v>0</v>
      </c>
      <c r="CN105" s="188">
        <v>8721</v>
      </c>
      <c r="CO105" s="188">
        <v>4296</v>
      </c>
      <c r="CP105" s="188">
        <v>3188</v>
      </c>
      <c r="CQ105" s="188">
        <v>2990</v>
      </c>
      <c r="CR105" s="188">
        <v>4028</v>
      </c>
      <c r="CS105" s="188">
        <v>-612</v>
      </c>
      <c r="CT105" s="188">
        <v>-175</v>
      </c>
      <c r="CU105" s="188">
        <v>3250</v>
      </c>
      <c r="CV105" s="190"/>
      <c r="CW105" s="188">
        <v>6062</v>
      </c>
      <c r="CX105" s="188">
        <v>0</v>
      </c>
      <c r="CY105" s="188">
        <v>7081</v>
      </c>
      <c r="CZ105" s="188">
        <v>5987</v>
      </c>
      <c r="DA105" s="188">
        <v>2177</v>
      </c>
      <c r="DB105" s="188">
        <v>5745</v>
      </c>
      <c r="DC105" s="188">
        <v>7474</v>
      </c>
      <c r="DD105" s="188">
        <v>-955</v>
      </c>
      <c r="DE105" s="188">
        <v>0</v>
      </c>
      <c r="DF105" s="188">
        <v>0</v>
      </c>
      <c r="DH105" s="188">
        <v>7087</v>
      </c>
      <c r="DI105" s="188">
        <v>0</v>
      </c>
      <c r="DJ105" s="188">
        <v>9204</v>
      </c>
      <c r="DK105" s="188">
        <v>4363</v>
      </c>
      <c r="DL105" s="188">
        <v>6209</v>
      </c>
      <c r="DM105" s="188">
        <v>3226</v>
      </c>
      <c r="DN105" s="188">
        <v>4004</v>
      </c>
      <c r="DO105" s="188">
        <v>315</v>
      </c>
      <c r="DP105" s="188">
        <v>-201</v>
      </c>
      <c r="DQ105" s="188">
        <v>1394</v>
      </c>
      <c r="DS105" s="188">
        <v>6976</v>
      </c>
      <c r="DT105" s="188">
        <v>0</v>
      </c>
      <c r="DU105" s="188">
        <v>7600</v>
      </c>
      <c r="DV105" s="188">
        <v>3533</v>
      </c>
      <c r="DW105" s="188">
        <v>5994</v>
      </c>
      <c r="DX105" s="188">
        <v>3432</v>
      </c>
      <c r="DY105" s="188">
        <v>9991</v>
      </c>
      <c r="DZ105" s="188">
        <v>-1335</v>
      </c>
      <c r="EA105" s="188">
        <v>-263</v>
      </c>
      <c r="EB105" s="188">
        <v>0</v>
      </c>
      <c r="ED105" s="188">
        <v>5937</v>
      </c>
      <c r="EE105" s="188">
        <v>0</v>
      </c>
      <c r="EF105" s="188">
        <v>6792</v>
      </c>
      <c r="EG105" s="188">
        <v>4838</v>
      </c>
      <c r="EH105" s="188">
        <v>5682</v>
      </c>
      <c r="EI105" s="188">
        <v>5057</v>
      </c>
      <c r="EJ105" s="188">
        <v>3920</v>
      </c>
      <c r="EK105" s="188">
        <v>-1646</v>
      </c>
      <c r="EL105" s="188">
        <v>-150</v>
      </c>
      <c r="EM105" s="188">
        <v>2538</v>
      </c>
      <c r="EO105" s="188">
        <v>7105</v>
      </c>
      <c r="EP105" s="188">
        <v>0</v>
      </c>
      <c r="EQ105" s="188">
        <v>1338</v>
      </c>
      <c r="ER105" s="188">
        <v>1724</v>
      </c>
      <c r="ES105" s="188">
        <v>8465</v>
      </c>
      <c r="ET105" s="188">
        <v>10489</v>
      </c>
      <c r="EU105" s="188">
        <v>5000</v>
      </c>
      <c r="EV105" s="188">
        <v>-949</v>
      </c>
      <c r="EW105" s="188">
        <v>-150</v>
      </c>
      <c r="EX105" s="188">
        <v>969</v>
      </c>
      <c r="EZ105" s="188">
        <v>7057</v>
      </c>
      <c r="FA105" s="188">
        <v>0</v>
      </c>
      <c r="FB105" s="188">
        <v>4183</v>
      </c>
      <c r="FC105" s="188">
        <v>3069</v>
      </c>
      <c r="FD105" s="188">
        <v>3349</v>
      </c>
      <c r="FE105" s="188">
        <v>9314</v>
      </c>
      <c r="FF105" s="188">
        <v>9005</v>
      </c>
      <c r="FG105" s="188">
        <v>-2564</v>
      </c>
      <c r="FH105" s="188">
        <v>0</v>
      </c>
      <c r="FI105" s="188">
        <v>0</v>
      </c>
      <c r="FK105" s="188">
        <v>7108</v>
      </c>
      <c r="FL105" s="188">
        <v>0</v>
      </c>
      <c r="FM105" s="188">
        <v>7024</v>
      </c>
      <c r="FN105" s="188">
        <v>1911</v>
      </c>
      <c r="FO105" s="188">
        <v>3720</v>
      </c>
      <c r="FP105" s="188">
        <v>9169</v>
      </c>
      <c r="FQ105" s="188">
        <v>3860</v>
      </c>
      <c r="FR105" s="188">
        <v>-2284</v>
      </c>
      <c r="FS105" s="188">
        <v>-175</v>
      </c>
      <c r="FT105" s="188">
        <v>2544</v>
      </c>
      <c r="FV105" s="188">
        <v>6067</v>
      </c>
      <c r="FW105" s="188">
        <v>0</v>
      </c>
      <c r="FX105" s="188">
        <v>4142</v>
      </c>
      <c r="FY105" s="188">
        <v>6023</v>
      </c>
      <c r="FZ105" s="188">
        <v>909</v>
      </c>
      <c r="GA105" s="188">
        <v>10767</v>
      </c>
      <c r="GB105" s="188">
        <v>8295</v>
      </c>
      <c r="GC105" s="188">
        <v>-1820</v>
      </c>
      <c r="GD105" s="188">
        <v>0</v>
      </c>
      <c r="GE105" s="188">
        <v>0</v>
      </c>
      <c r="GG105" s="188">
        <v>7105</v>
      </c>
      <c r="GH105" s="188">
        <v>0</v>
      </c>
      <c r="GI105" s="188">
        <v>6594</v>
      </c>
      <c r="GJ105" s="188">
        <v>2340</v>
      </c>
      <c r="GK105" s="188">
        <v>1206</v>
      </c>
      <c r="GL105" s="188">
        <v>12203</v>
      </c>
      <c r="GM105" s="188">
        <v>4003</v>
      </c>
      <c r="GN105" s="188">
        <v>-1749</v>
      </c>
      <c r="GO105" s="188">
        <v>-175</v>
      </c>
      <c r="GP105" s="188">
        <v>1697</v>
      </c>
      <c r="GR105" s="188">
        <v>5931</v>
      </c>
      <c r="GS105" s="188">
        <v>0</v>
      </c>
      <c r="GT105" s="188">
        <v>7400</v>
      </c>
      <c r="GU105" s="188">
        <v>2450</v>
      </c>
      <c r="GV105" s="188">
        <v>4435</v>
      </c>
      <c r="GW105" s="188">
        <v>9970</v>
      </c>
      <c r="GX105" s="188">
        <v>3843</v>
      </c>
      <c r="GY105" s="188">
        <v>-1241</v>
      </c>
      <c r="GZ105" s="188">
        <v>-151</v>
      </c>
      <c r="HA105" s="188">
        <v>767</v>
      </c>
      <c r="HC105" s="188">
        <v>6023</v>
      </c>
      <c r="HD105" s="188">
        <v>0</v>
      </c>
      <c r="HE105" s="188">
        <v>3982</v>
      </c>
      <c r="HF105" s="188">
        <v>2904</v>
      </c>
      <c r="HG105" s="188">
        <v>6358</v>
      </c>
      <c r="HH105" s="188">
        <v>7873</v>
      </c>
      <c r="HI105" s="188">
        <v>3886</v>
      </c>
      <c r="HJ105" s="188">
        <v>7</v>
      </c>
      <c r="HK105" s="188">
        <v>-176</v>
      </c>
      <c r="HL105" s="188">
        <v>3253</v>
      </c>
      <c r="HN105" s="188">
        <v>6063</v>
      </c>
      <c r="HO105" s="188">
        <v>0</v>
      </c>
      <c r="HP105" s="188">
        <v>3750</v>
      </c>
      <c r="HQ105" s="188">
        <v>2397</v>
      </c>
      <c r="HR105" s="188">
        <v>2852</v>
      </c>
      <c r="HS105" s="188">
        <v>13040</v>
      </c>
      <c r="HT105" s="188">
        <v>6740</v>
      </c>
      <c r="HU105" s="188">
        <v>-1404</v>
      </c>
      <c r="HV105" s="188">
        <v>0</v>
      </c>
      <c r="HW105" s="188">
        <v>0</v>
      </c>
      <c r="HY105" s="188">
        <v>6026</v>
      </c>
      <c r="HZ105" s="188">
        <v>0</v>
      </c>
      <c r="IA105" s="188">
        <v>5730</v>
      </c>
      <c r="IB105" s="188">
        <v>2803</v>
      </c>
      <c r="IC105" s="188">
        <v>7039</v>
      </c>
      <c r="ID105" s="188">
        <v>2207</v>
      </c>
      <c r="IE105" s="188">
        <v>4024</v>
      </c>
      <c r="IF105" s="188">
        <v>2717</v>
      </c>
      <c r="IG105" s="188">
        <v>-175</v>
      </c>
      <c r="IH105" s="188">
        <v>2765</v>
      </c>
      <c r="IJ105" s="188">
        <v>6206</v>
      </c>
      <c r="IK105" s="188">
        <v>0</v>
      </c>
      <c r="IL105" s="188">
        <v>8774</v>
      </c>
      <c r="IM105" s="188">
        <v>3301</v>
      </c>
      <c r="IN105" s="188">
        <v>3133</v>
      </c>
      <c r="IO105" s="188">
        <v>9947</v>
      </c>
      <c r="IP105" s="188">
        <v>4087</v>
      </c>
      <c r="IQ105" s="188">
        <v>-43</v>
      </c>
      <c r="IR105" s="188">
        <v>-100</v>
      </c>
      <c r="IS105" s="188">
        <v>968</v>
      </c>
      <c r="IU105" s="188">
        <v>6090</v>
      </c>
      <c r="IV105" s="188">
        <v>0</v>
      </c>
      <c r="IW105" s="188">
        <v>4602</v>
      </c>
      <c r="IX105" s="188">
        <v>3356</v>
      </c>
      <c r="IY105" s="188">
        <v>4482</v>
      </c>
      <c r="IZ105" s="188">
        <v>9238</v>
      </c>
      <c r="JA105" s="188">
        <v>5938</v>
      </c>
      <c r="JB105" s="188">
        <v>-347</v>
      </c>
      <c r="JC105" s="188">
        <v>-151</v>
      </c>
      <c r="JD105" s="188">
        <v>1291</v>
      </c>
      <c r="JF105" s="188">
        <v>6838</v>
      </c>
      <c r="JG105" s="188">
        <v>0</v>
      </c>
      <c r="JH105" s="188">
        <v>7677</v>
      </c>
      <c r="JI105" s="188">
        <v>8433</v>
      </c>
      <c r="JJ105" s="188">
        <v>3104</v>
      </c>
      <c r="JK105" s="188">
        <v>4062</v>
      </c>
      <c r="JL105" s="188">
        <v>3792</v>
      </c>
      <c r="JM105" s="188">
        <v>-667</v>
      </c>
      <c r="JN105" s="188">
        <v>-304</v>
      </c>
      <c r="JO105" s="188">
        <v>4670</v>
      </c>
      <c r="JQ105" s="188">
        <v>7092</v>
      </c>
      <c r="JR105" s="188">
        <v>0</v>
      </c>
      <c r="JS105" s="188">
        <v>7439</v>
      </c>
      <c r="JT105" s="188">
        <v>2605</v>
      </c>
      <c r="JU105" s="188">
        <v>1979</v>
      </c>
      <c r="JV105" s="188">
        <v>9706</v>
      </c>
      <c r="JW105" s="188">
        <v>4113</v>
      </c>
      <c r="JX105" s="188">
        <v>-1312</v>
      </c>
      <c r="JY105" s="188">
        <v>-150</v>
      </c>
      <c r="JZ105" s="188">
        <v>3141</v>
      </c>
      <c r="KB105" s="188">
        <v>6081</v>
      </c>
      <c r="KC105" s="188">
        <v>0</v>
      </c>
      <c r="KD105" s="188">
        <v>2607</v>
      </c>
      <c r="KE105" s="188">
        <v>1858</v>
      </c>
      <c r="KF105" s="188">
        <v>2350</v>
      </c>
      <c r="KG105" s="188">
        <v>12875</v>
      </c>
      <c r="KH105" s="188">
        <v>5914</v>
      </c>
      <c r="KI105" s="188">
        <v>-1470</v>
      </c>
      <c r="KJ105" s="188">
        <v>-201</v>
      </c>
      <c r="KK105" s="188">
        <v>2857</v>
      </c>
      <c r="KM105" s="188">
        <v>6066</v>
      </c>
      <c r="KN105" s="188">
        <v>0</v>
      </c>
      <c r="KO105" s="188">
        <v>3339</v>
      </c>
      <c r="KP105" s="188">
        <v>6476</v>
      </c>
      <c r="KQ105" s="188">
        <v>4143</v>
      </c>
      <c r="KR105" s="188">
        <v>6258</v>
      </c>
      <c r="KS105" s="188">
        <v>7281</v>
      </c>
      <c r="KT105" s="188">
        <v>-239</v>
      </c>
      <c r="KU105" s="188">
        <v>0</v>
      </c>
      <c r="KV105" s="188">
        <v>0</v>
      </c>
      <c r="KX105" s="188">
        <v>7002</v>
      </c>
      <c r="KY105" s="188">
        <v>0</v>
      </c>
      <c r="KZ105" s="188">
        <v>8466</v>
      </c>
      <c r="LA105" s="188">
        <v>4912</v>
      </c>
      <c r="LB105" s="188">
        <v>4085</v>
      </c>
      <c r="LC105" s="188">
        <v>2918</v>
      </c>
      <c r="LD105" s="188">
        <v>9687</v>
      </c>
      <c r="LE105" s="188">
        <v>-2219</v>
      </c>
      <c r="LF105" s="188">
        <v>0</v>
      </c>
      <c r="LG105" s="188">
        <v>0</v>
      </c>
      <c r="LI105" s="188">
        <v>5049</v>
      </c>
      <c r="LJ105" s="188">
        <v>0</v>
      </c>
      <c r="LK105" s="188">
        <v>6048</v>
      </c>
      <c r="LL105" s="188">
        <v>4600</v>
      </c>
      <c r="LM105" s="188">
        <v>3533</v>
      </c>
      <c r="LN105" s="188">
        <v>9237</v>
      </c>
      <c r="LO105" s="188">
        <v>5686</v>
      </c>
      <c r="LP105" s="188">
        <v>-1587</v>
      </c>
      <c r="LQ105" s="188">
        <v>-201</v>
      </c>
      <c r="LR105" s="188">
        <v>2559</v>
      </c>
      <c r="LT105" s="188">
        <v>6078</v>
      </c>
      <c r="LU105" s="188">
        <v>0</v>
      </c>
      <c r="LV105" s="188">
        <v>1728</v>
      </c>
      <c r="LW105" s="188">
        <v>4762</v>
      </c>
      <c r="LX105" s="188">
        <v>5681</v>
      </c>
      <c r="LY105" s="188">
        <v>8171</v>
      </c>
      <c r="LZ105" s="188">
        <v>5758</v>
      </c>
      <c r="MA105" s="188">
        <v>-4</v>
      </c>
      <c r="MB105" s="188">
        <v>-151</v>
      </c>
      <c r="MC105" s="188">
        <v>1423</v>
      </c>
    </row>
    <row r="106" spans="2:341">
      <c r="B106" s="208">
        <f t="shared" si="30"/>
        <v>6306.166666666667</v>
      </c>
      <c r="C106" s="208">
        <f t="shared" si="31"/>
        <v>0</v>
      </c>
      <c r="D106" s="208">
        <f t="shared" si="32"/>
        <v>6185.3666666666668</v>
      </c>
      <c r="E106" s="208">
        <f t="shared" si="33"/>
        <v>4329.1333333333332</v>
      </c>
      <c r="F106" s="208">
        <f t="shared" si="34"/>
        <v>4119.9666666666662</v>
      </c>
      <c r="G106" s="208">
        <f t="shared" si="35"/>
        <v>7124.4666666666662</v>
      </c>
      <c r="H106" s="208">
        <f t="shared" si="36"/>
        <v>5409.7666666666664</v>
      </c>
      <c r="I106" s="208">
        <f t="shared" si="37"/>
        <v>-949.26666666666665</v>
      </c>
      <c r="J106" s="208">
        <f t="shared" si="38"/>
        <v>-136.1</v>
      </c>
      <c r="K106" s="208">
        <f t="shared" si="39"/>
        <v>1691.3</v>
      </c>
      <c r="M106" s="188">
        <v>5957</v>
      </c>
      <c r="N106" s="188">
        <v>0</v>
      </c>
      <c r="O106" s="188">
        <v>8760</v>
      </c>
      <c r="P106" s="188">
        <v>4275</v>
      </c>
      <c r="Q106" s="188">
        <v>2116</v>
      </c>
      <c r="R106" s="188">
        <v>8042</v>
      </c>
      <c r="S106" s="188">
        <v>3587</v>
      </c>
      <c r="T106" s="188">
        <v>-1074</v>
      </c>
      <c r="U106" s="188">
        <v>-284</v>
      </c>
      <c r="V106" s="188">
        <v>4589</v>
      </c>
      <c r="X106" s="188">
        <v>4064</v>
      </c>
      <c r="Y106" s="188">
        <v>0</v>
      </c>
      <c r="Z106" s="188">
        <v>6865</v>
      </c>
      <c r="AA106" s="188">
        <v>7585</v>
      </c>
      <c r="AB106" s="188">
        <v>4997</v>
      </c>
      <c r="AC106" s="188">
        <v>4418</v>
      </c>
      <c r="AD106" s="188">
        <v>5587</v>
      </c>
      <c r="AE106" s="188">
        <v>-1059</v>
      </c>
      <c r="AF106" s="188">
        <v>-100</v>
      </c>
      <c r="AG106" s="188">
        <v>2578</v>
      </c>
      <c r="AI106" s="188">
        <v>6662</v>
      </c>
      <c r="AJ106" s="188">
        <v>0</v>
      </c>
      <c r="AK106" s="188">
        <v>1502</v>
      </c>
      <c r="AL106" s="188">
        <v>2788</v>
      </c>
      <c r="AM106" s="188">
        <v>6896</v>
      </c>
      <c r="AN106" s="188">
        <v>11071</v>
      </c>
      <c r="AO106" s="188">
        <v>5797</v>
      </c>
      <c r="AP106" s="188">
        <v>-899</v>
      </c>
      <c r="AQ106" s="188">
        <v>-201</v>
      </c>
      <c r="AR106" s="188">
        <v>1402</v>
      </c>
      <c r="AT106" s="188">
        <v>4062</v>
      </c>
      <c r="AU106" s="188">
        <v>0</v>
      </c>
      <c r="AV106" s="188">
        <v>8788</v>
      </c>
      <c r="AW106" s="188">
        <v>6535</v>
      </c>
      <c r="AX106" s="188">
        <v>2281</v>
      </c>
      <c r="AY106" s="188">
        <v>5913</v>
      </c>
      <c r="AZ106" s="188">
        <v>5608</v>
      </c>
      <c r="BA106" s="188">
        <v>-2625</v>
      </c>
      <c r="BB106" s="188">
        <v>-100</v>
      </c>
      <c r="BC106" s="188">
        <v>2599</v>
      </c>
      <c r="BE106" s="188">
        <v>7102</v>
      </c>
      <c r="BF106" s="188">
        <v>0</v>
      </c>
      <c r="BG106" s="188">
        <v>8756</v>
      </c>
      <c r="BH106" s="188">
        <v>6037</v>
      </c>
      <c r="BI106" s="188">
        <v>4329</v>
      </c>
      <c r="BJ106" s="188">
        <v>1976</v>
      </c>
      <c r="BK106" s="188">
        <v>3972</v>
      </c>
      <c r="BL106" s="188">
        <v>-524</v>
      </c>
      <c r="BM106" s="188">
        <v>-175</v>
      </c>
      <c r="BN106" s="188">
        <v>2483</v>
      </c>
      <c r="BP106" s="188">
        <v>6069</v>
      </c>
      <c r="BQ106" s="188">
        <v>0</v>
      </c>
      <c r="BR106" s="188">
        <v>7490</v>
      </c>
      <c r="BS106" s="188">
        <v>8495</v>
      </c>
      <c r="BT106" s="188">
        <v>2708</v>
      </c>
      <c r="BU106" s="188">
        <v>1938</v>
      </c>
      <c r="BV106" s="188">
        <v>7481</v>
      </c>
      <c r="BW106" s="188">
        <v>-151</v>
      </c>
      <c r="BX106" s="188">
        <v>0</v>
      </c>
      <c r="BY106" s="188">
        <v>0</v>
      </c>
      <c r="CA106" s="188">
        <v>7103</v>
      </c>
      <c r="CB106" s="188">
        <v>0</v>
      </c>
      <c r="CC106" s="188">
        <v>8689</v>
      </c>
      <c r="CD106" s="188">
        <v>4388</v>
      </c>
      <c r="CE106" s="188">
        <v>3589</v>
      </c>
      <c r="CF106" s="188">
        <v>3052</v>
      </c>
      <c r="CG106" s="188">
        <v>4028</v>
      </c>
      <c r="CH106" s="188">
        <v>-747</v>
      </c>
      <c r="CI106" s="188">
        <v>-175</v>
      </c>
      <c r="CJ106" s="188">
        <v>3070</v>
      </c>
      <c r="CL106" s="188">
        <v>7103</v>
      </c>
      <c r="CM106" s="188">
        <v>0</v>
      </c>
      <c r="CN106" s="188">
        <v>8689</v>
      </c>
      <c r="CO106" s="188">
        <v>4388</v>
      </c>
      <c r="CP106" s="188">
        <v>3589</v>
      </c>
      <c r="CQ106" s="188">
        <v>3052</v>
      </c>
      <c r="CR106" s="188">
        <v>4028</v>
      </c>
      <c r="CS106" s="188">
        <v>-747</v>
      </c>
      <c r="CT106" s="188">
        <v>-175</v>
      </c>
      <c r="CU106" s="188">
        <v>3070</v>
      </c>
      <c r="CV106" s="190"/>
      <c r="CW106" s="188">
        <v>6062</v>
      </c>
      <c r="CX106" s="188">
        <v>0</v>
      </c>
      <c r="CY106" s="188">
        <v>7095</v>
      </c>
      <c r="CZ106" s="188">
        <v>5993</v>
      </c>
      <c r="DA106" s="188">
        <v>2366</v>
      </c>
      <c r="DB106" s="188">
        <v>5571</v>
      </c>
      <c r="DC106" s="188">
        <v>7344</v>
      </c>
      <c r="DD106" s="188">
        <v>-922</v>
      </c>
      <c r="DE106" s="188">
        <v>0</v>
      </c>
      <c r="DF106" s="188">
        <v>0</v>
      </c>
      <c r="DH106" s="188">
        <v>7092</v>
      </c>
      <c r="DI106" s="188">
        <v>0</v>
      </c>
      <c r="DJ106" s="188">
        <v>9251</v>
      </c>
      <c r="DK106" s="188">
        <v>4497</v>
      </c>
      <c r="DL106" s="188">
        <v>6222</v>
      </c>
      <c r="DM106" s="188">
        <v>3122</v>
      </c>
      <c r="DN106" s="188">
        <v>4004</v>
      </c>
      <c r="DO106" s="188">
        <v>308</v>
      </c>
      <c r="DP106" s="188">
        <v>-201</v>
      </c>
      <c r="DQ106" s="188">
        <v>1266</v>
      </c>
      <c r="DS106" s="188">
        <v>6974</v>
      </c>
      <c r="DT106" s="188">
        <v>0</v>
      </c>
      <c r="DU106" s="188">
        <v>7602</v>
      </c>
      <c r="DV106" s="188">
        <v>3550</v>
      </c>
      <c r="DW106" s="188">
        <v>6157</v>
      </c>
      <c r="DX106" s="188">
        <v>3462</v>
      </c>
      <c r="DY106" s="188">
        <v>9836</v>
      </c>
      <c r="DZ106" s="188">
        <v>-1331</v>
      </c>
      <c r="EA106" s="188">
        <v>-263</v>
      </c>
      <c r="EB106" s="188">
        <v>0</v>
      </c>
      <c r="ED106" s="188">
        <v>5945</v>
      </c>
      <c r="EE106" s="188">
        <v>0</v>
      </c>
      <c r="EF106" s="188">
        <v>6862</v>
      </c>
      <c r="EG106" s="188">
        <v>4735</v>
      </c>
      <c r="EH106" s="188">
        <v>6119</v>
      </c>
      <c r="EI106" s="188">
        <v>5061</v>
      </c>
      <c r="EJ106" s="188">
        <v>3920</v>
      </c>
      <c r="EK106" s="188">
        <v>-1702</v>
      </c>
      <c r="EL106" s="188">
        <v>-150</v>
      </c>
      <c r="EM106" s="188">
        <v>2289</v>
      </c>
      <c r="EO106" s="188">
        <v>7102</v>
      </c>
      <c r="EP106" s="188">
        <v>0</v>
      </c>
      <c r="EQ106" s="188">
        <v>1357</v>
      </c>
      <c r="ER106" s="188">
        <v>1861</v>
      </c>
      <c r="ES106" s="188">
        <v>8637</v>
      </c>
      <c r="ET106" s="188">
        <v>10527</v>
      </c>
      <c r="EU106" s="188">
        <v>5000</v>
      </c>
      <c r="EV106" s="188">
        <v>-968</v>
      </c>
      <c r="EW106" s="188">
        <v>-150</v>
      </c>
      <c r="EX106" s="188">
        <v>924</v>
      </c>
      <c r="EZ106" s="188">
        <v>7069</v>
      </c>
      <c r="FA106" s="188">
        <v>0</v>
      </c>
      <c r="FB106" s="188">
        <v>4155</v>
      </c>
      <c r="FC106" s="188">
        <v>3099</v>
      </c>
      <c r="FD106" s="188">
        <v>3349</v>
      </c>
      <c r="FE106" s="188">
        <v>8800</v>
      </c>
      <c r="FF106" s="188">
        <v>8766</v>
      </c>
      <c r="FG106" s="188">
        <v>-2512</v>
      </c>
      <c r="FH106" s="188">
        <v>0</v>
      </c>
      <c r="FI106" s="188">
        <v>0</v>
      </c>
      <c r="FK106" s="188">
        <v>7104</v>
      </c>
      <c r="FL106" s="188">
        <v>0</v>
      </c>
      <c r="FM106" s="188">
        <v>6988</v>
      </c>
      <c r="FN106" s="188">
        <v>1945</v>
      </c>
      <c r="FO106" s="188">
        <v>3898</v>
      </c>
      <c r="FP106" s="188">
        <v>9102</v>
      </c>
      <c r="FQ106" s="188">
        <v>3860</v>
      </c>
      <c r="FR106" s="188">
        <v>-2220</v>
      </c>
      <c r="FS106" s="188">
        <v>-175</v>
      </c>
      <c r="FT106" s="188">
        <v>2421</v>
      </c>
      <c r="FV106" s="188">
        <v>6068</v>
      </c>
      <c r="FW106" s="188">
        <v>0</v>
      </c>
      <c r="FX106" s="188">
        <v>4020</v>
      </c>
      <c r="FY106" s="188">
        <v>6127</v>
      </c>
      <c r="FZ106" s="188">
        <v>931</v>
      </c>
      <c r="GA106" s="188">
        <v>10758</v>
      </c>
      <c r="GB106" s="188">
        <v>8245</v>
      </c>
      <c r="GC106" s="188">
        <v>-1449</v>
      </c>
      <c r="GD106" s="188">
        <v>0</v>
      </c>
      <c r="GE106" s="188">
        <v>0</v>
      </c>
      <c r="GG106" s="188">
        <v>7104</v>
      </c>
      <c r="GH106" s="188">
        <v>0</v>
      </c>
      <c r="GI106" s="188">
        <v>6662</v>
      </c>
      <c r="GJ106" s="188">
        <v>2301</v>
      </c>
      <c r="GK106" s="188">
        <v>1511</v>
      </c>
      <c r="GL106" s="188">
        <v>12055</v>
      </c>
      <c r="GM106" s="188">
        <v>4003</v>
      </c>
      <c r="GN106" s="188">
        <v>-1621</v>
      </c>
      <c r="GO106" s="188">
        <v>-175</v>
      </c>
      <c r="GP106" s="188">
        <v>1548</v>
      </c>
      <c r="GR106" s="188">
        <v>5933</v>
      </c>
      <c r="GS106" s="188">
        <v>0</v>
      </c>
      <c r="GT106" s="188">
        <v>7452</v>
      </c>
      <c r="GU106" s="188">
        <v>2461</v>
      </c>
      <c r="GV106" s="188">
        <v>4432</v>
      </c>
      <c r="GW106" s="188">
        <v>10015</v>
      </c>
      <c r="GX106" s="188">
        <v>3843</v>
      </c>
      <c r="GY106" s="188">
        <v>-1131</v>
      </c>
      <c r="GZ106" s="188">
        <v>-150</v>
      </c>
      <c r="HA106" s="188">
        <v>672</v>
      </c>
      <c r="HC106" s="188">
        <v>6019</v>
      </c>
      <c r="HD106" s="188">
        <v>0</v>
      </c>
      <c r="HE106" s="188">
        <v>4174</v>
      </c>
      <c r="HF106" s="188">
        <v>2786</v>
      </c>
      <c r="HG106" s="188">
        <v>6452</v>
      </c>
      <c r="HH106" s="188">
        <v>7834</v>
      </c>
      <c r="HI106" s="188">
        <v>3886</v>
      </c>
      <c r="HJ106" s="188">
        <v>-56</v>
      </c>
      <c r="HK106" s="188">
        <v>-175</v>
      </c>
      <c r="HL106" s="188">
        <v>3074</v>
      </c>
      <c r="HN106" s="188">
        <v>6062</v>
      </c>
      <c r="HO106" s="188">
        <v>0</v>
      </c>
      <c r="HP106" s="188">
        <v>3780</v>
      </c>
      <c r="HQ106" s="188">
        <v>2460</v>
      </c>
      <c r="HR106" s="188">
        <v>2947</v>
      </c>
      <c r="HS106" s="188">
        <v>13171</v>
      </c>
      <c r="HT106" s="188">
        <v>6687</v>
      </c>
      <c r="HU106" s="188">
        <v>-1504</v>
      </c>
      <c r="HV106" s="188">
        <v>0</v>
      </c>
      <c r="HW106" s="188">
        <v>0</v>
      </c>
      <c r="HY106" s="188">
        <v>6026</v>
      </c>
      <c r="HZ106" s="188">
        <v>0</v>
      </c>
      <c r="IA106" s="188">
        <v>5784</v>
      </c>
      <c r="IB106" s="188">
        <v>2878</v>
      </c>
      <c r="IC106" s="188">
        <v>7085</v>
      </c>
      <c r="ID106" s="188">
        <v>2092</v>
      </c>
      <c r="IE106" s="188">
        <v>4024</v>
      </c>
      <c r="IF106" s="188">
        <v>2871</v>
      </c>
      <c r="IG106" s="188">
        <v>-175</v>
      </c>
      <c r="IH106" s="188">
        <v>2658</v>
      </c>
      <c r="IJ106" s="188">
        <v>6206</v>
      </c>
      <c r="IK106" s="188">
        <v>0</v>
      </c>
      <c r="IL106" s="188">
        <v>8790</v>
      </c>
      <c r="IM106" s="188">
        <v>3381</v>
      </c>
      <c r="IN106" s="188">
        <v>3181</v>
      </c>
      <c r="IO106" s="188">
        <v>9948</v>
      </c>
      <c r="IP106" s="188">
        <v>4087</v>
      </c>
      <c r="IQ106" s="188">
        <v>-45</v>
      </c>
      <c r="IR106" s="188">
        <v>-100</v>
      </c>
      <c r="IS106" s="188">
        <v>864</v>
      </c>
      <c r="IU106" s="188">
        <v>6087</v>
      </c>
      <c r="IV106" s="188">
        <v>0</v>
      </c>
      <c r="IW106" s="188">
        <v>4616</v>
      </c>
      <c r="IX106" s="188">
        <v>3324</v>
      </c>
      <c r="IY106" s="188">
        <v>4454</v>
      </c>
      <c r="IZ106" s="188">
        <v>9134</v>
      </c>
      <c r="JA106" s="188">
        <v>5938</v>
      </c>
      <c r="JB106" s="188">
        <v>-382</v>
      </c>
      <c r="JC106" s="188">
        <v>-151</v>
      </c>
      <c r="JD106" s="188">
        <v>1211</v>
      </c>
      <c r="JF106" s="188">
        <v>6834</v>
      </c>
      <c r="JG106" s="188">
        <v>0</v>
      </c>
      <c r="JH106" s="188">
        <v>7670</v>
      </c>
      <c r="JI106" s="188">
        <v>8297</v>
      </c>
      <c r="JJ106" s="188">
        <v>3082</v>
      </c>
      <c r="JK106" s="188">
        <v>4332</v>
      </c>
      <c r="JL106" s="188">
        <v>587</v>
      </c>
      <c r="JM106" s="188">
        <v>-867</v>
      </c>
      <c r="JN106" s="188">
        <v>-304</v>
      </c>
      <c r="JO106" s="188">
        <v>4651</v>
      </c>
      <c r="JQ106" s="188">
        <v>7095</v>
      </c>
      <c r="JR106" s="188">
        <v>0</v>
      </c>
      <c r="JS106" s="188">
        <v>7483</v>
      </c>
      <c r="JT106" s="188">
        <v>2660</v>
      </c>
      <c r="JU106" s="188">
        <v>2061</v>
      </c>
      <c r="JV106" s="188">
        <v>9654</v>
      </c>
      <c r="JW106" s="188">
        <v>4113</v>
      </c>
      <c r="JX106" s="188">
        <v>-1377</v>
      </c>
      <c r="JY106" s="188">
        <v>-150</v>
      </c>
      <c r="JZ106" s="188">
        <v>2988</v>
      </c>
      <c r="KB106" s="188">
        <v>6085</v>
      </c>
      <c r="KC106" s="188">
        <v>0</v>
      </c>
      <c r="KD106" s="188">
        <v>2599</v>
      </c>
      <c r="KE106" s="188">
        <v>1903</v>
      </c>
      <c r="KF106" s="188">
        <v>2505</v>
      </c>
      <c r="KG106" s="188">
        <v>12866</v>
      </c>
      <c r="KH106" s="188">
        <v>5914</v>
      </c>
      <c r="KI106" s="188">
        <v>-1511</v>
      </c>
      <c r="KJ106" s="188">
        <v>-202</v>
      </c>
      <c r="KK106" s="188">
        <v>2714</v>
      </c>
      <c r="KM106" s="188">
        <v>6066</v>
      </c>
      <c r="KN106" s="188">
        <v>0</v>
      </c>
      <c r="KO106" s="188">
        <v>3251</v>
      </c>
      <c r="KP106" s="188">
        <v>6567</v>
      </c>
      <c r="KQ106" s="188">
        <v>4148</v>
      </c>
      <c r="KR106" s="188">
        <v>6255</v>
      </c>
      <c r="KS106" s="188">
        <v>7156</v>
      </c>
      <c r="KT106" s="188">
        <v>-84</v>
      </c>
      <c r="KU106" s="188">
        <v>0</v>
      </c>
      <c r="KV106" s="188">
        <v>0</v>
      </c>
      <c r="KX106" s="188">
        <v>6998</v>
      </c>
      <c r="KY106" s="188">
        <v>0</v>
      </c>
      <c r="KZ106" s="188">
        <v>8573</v>
      </c>
      <c r="LA106" s="188">
        <v>5013</v>
      </c>
      <c r="LB106" s="188">
        <v>4233</v>
      </c>
      <c r="LC106" s="188">
        <v>2887</v>
      </c>
      <c r="LD106" s="188">
        <v>9548</v>
      </c>
      <c r="LE106" s="188">
        <v>-2482</v>
      </c>
      <c r="LF106" s="188">
        <v>0</v>
      </c>
      <c r="LG106" s="188">
        <v>0</v>
      </c>
      <c r="LI106" s="188">
        <v>5051</v>
      </c>
      <c r="LJ106" s="188">
        <v>0</v>
      </c>
      <c r="LK106" s="188">
        <v>6127</v>
      </c>
      <c r="LL106" s="188">
        <v>4752</v>
      </c>
      <c r="LM106" s="188">
        <v>3624</v>
      </c>
      <c r="LN106" s="188">
        <v>9107</v>
      </c>
      <c r="LO106" s="188">
        <v>5686</v>
      </c>
      <c r="LP106" s="188">
        <v>-1658</v>
      </c>
      <c r="LQ106" s="188">
        <v>-201</v>
      </c>
      <c r="LR106" s="188">
        <v>2324</v>
      </c>
      <c r="LT106" s="188">
        <v>6081</v>
      </c>
      <c r="LU106" s="188">
        <v>0</v>
      </c>
      <c r="LV106" s="188">
        <v>1731</v>
      </c>
      <c r="LW106" s="188">
        <v>4793</v>
      </c>
      <c r="LX106" s="188">
        <v>5700</v>
      </c>
      <c r="LY106" s="188">
        <v>8519</v>
      </c>
      <c r="LZ106" s="188">
        <v>5758</v>
      </c>
      <c r="MA106" s="188">
        <v>-9</v>
      </c>
      <c r="MB106" s="188">
        <v>-151</v>
      </c>
      <c r="MC106" s="188">
        <v>1344</v>
      </c>
    </row>
    <row r="107" spans="2:341">
      <c r="B107" s="208">
        <f t="shared" si="30"/>
        <v>6305.9666666666662</v>
      </c>
      <c r="C107" s="208">
        <f t="shared" si="31"/>
        <v>0</v>
      </c>
      <c r="D107" s="208">
        <f t="shared" si="32"/>
        <v>6192.9</v>
      </c>
      <c r="E107" s="208">
        <f t="shared" si="33"/>
        <v>4389.9333333333334</v>
      </c>
      <c r="F107" s="208">
        <f t="shared" si="34"/>
        <v>4154.4333333333334</v>
      </c>
      <c r="G107" s="208">
        <f t="shared" si="35"/>
        <v>7130.5333333333338</v>
      </c>
      <c r="H107" s="208">
        <f t="shared" si="36"/>
        <v>5385.0333333333338</v>
      </c>
      <c r="I107" s="208">
        <f t="shared" si="37"/>
        <v>-944.5</v>
      </c>
      <c r="J107" s="208">
        <f t="shared" si="38"/>
        <v>-136.26666666666668</v>
      </c>
      <c r="K107" s="208">
        <f t="shared" si="39"/>
        <v>1570.0333333333333</v>
      </c>
      <c r="M107" s="188">
        <v>5955</v>
      </c>
      <c r="N107" s="188">
        <v>0</v>
      </c>
      <c r="O107" s="188">
        <v>8795</v>
      </c>
      <c r="P107" s="188">
        <v>4289</v>
      </c>
      <c r="Q107" s="188">
        <v>2234</v>
      </c>
      <c r="R107" s="188">
        <v>7924</v>
      </c>
      <c r="S107" s="188">
        <v>3587</v>
      </c>
      <c r="T107" s="188">
        <v>-1008</v>
      </c>
      <c r="U107" s="188">
        <v>-284</v>
      </c>
      <c r="V107" s="188">
        <v>4544</v>
      </c>
      <c r="X107" s="188">
        <v>4065</v>
      </c>
      <c r="Y107" s="188">
        <v>0</v>
      </c>
      <c r="Z107" s="188">
        <v>6911</v>
      </c>
      <c r="AA107" s="188">
        <v>7840</v>
      </c>
      <c r="AB107" s="188">
        <v>4864</v>
      </c>
      <c r="AC107" s="188">
        <v>4346</v>
      </c>
      <c r="AD107" s="188">
        <v>5587</v>
      </c>
      <c r="AE107" s="188">
        <v>-829</v>
      </c>
      <c r="AF107" s="188">
        <v>-100</v>
      </c>
      <c r="AG107" s="188">
        <v>2278</v>
      </c>
      <c r="AI107" s="188">
        <v>6666</v>
      </c>
      <c r="AJ107" s="188">
        <v>0</v>
      </c>
      <c r="AK107" s="188">
        <v>1436</v>
      </c>
      <c r="AL107" s="188">
        <v>2829</v>
      </c>
      <c r="AM107" s="188">
        <v>7006</v>
      </c>
      <c r="AN107" s="188">
        <v>11125</v>
      </c>
      <c r="AO107" s="188">
        <v>5797</v>
      </c>
      <c r="AP107" s="188">
        <v>-855</v>
      </c>
      <c r="AQ107" s="188">
        <v>-202</v>
      </c>
      <c r="AR107" s="188">
        <v>1291</v>
      </c>
      <c r="AT107" s="188">
        <v>4058</v>
      </c>
      <c r="AU107" s="188">
        <v>0</v>
      </c>
      <c r="AV107" s="188">
        <v>8777</v>
      </c>
      <c r="AW107" s="188">
        <v>6559</v>
      </c>
      <c r="AX107" s="188">
        <v>2331</v>
      </c>
      <c r="AY107" s="188">
        <v>5980</v>
      </c>
      <c r="AZ107" s="188">
        <v>5608</v>
      </c>
      <c r="BA107" s="188">
        <v>-2687</v>
      </c>
      <c r="BB107" s="188">
        <v>-100</v>
      </c>
      <c r="BC107" s="188">
        <v>2314</v>
      </c>
      <c r="BE107" s="188">
        <v>7103</v>
      </c>
      <c r="BF107" s="188">
        <v>0</v>
      </c>
      <c r="BG107" s="188">
        <v>8862</v>
      </c>
      <c r="BH107" s="188">
        <v>6088</v>
      </c>
      <c r="BI107" s="188">
        <v>4462</v>
      </c>
      <c r="BJ107" s="188">
        <v>1970</v>
      </c>
      <c r="BK107" s="188">
        <v>3972</v>
      </c>
      <c r="BL107" s="188">
        <v>-581</v>
      </c>
      <c r="BM107" s="188">
        <v>-175</v>
      </c>
      <c r="BN107" s="188">
        <v>2180</v>
      </c>
      <c r="BP107" s="188">
        <v>6067</v>
      </c>
      <c r="BQ107" s="188">
        <v>0</v>
      </c>
      <c r="BR107" s="188">
        <v>7478</v>
      </c>
      <c r="BS107" s="188">
        <v>8524</v>
      </c>
      <c r="BT107" s="188">
        <v>2826</v>
      </c>
      <c r="BU107" s="188">
        <v>1968</v>
      </c>
      <c r="BV107" s="188">
        <v>7286</v>
      </c>
      <c r="BW107" s="188">
        <v>-88</v>
      </c>
      <c r="BX107" s="188">
        <v>0</v>
      </c>
      <c r="BY107" s="188">
        <v>0</v>
      </c>
      <c r="CA107" s="188">
        <v>7102</v>
      </c>
      <c r="CB107" s="188">
        <v>0</v>
      </c>
      <c r="CC107" s="188">
        <v>8696</v>
      </c>
      <c r="CD107" s="188">
        <v>4380</v>
      </c>
      <c r="CE107" s="188">
        <v>3777</v>
      </c>
      <c r="CF107" s="188">
        <v>3023</v>
      </c>
      <c r="CG107" s="188">
        <v>4028</v>
      </c>
      <c r="CH107" s="188">
        <v>-848</v>
      </c>
      <c r="CI107" s="188">
        <v>-175</v>
      </c>
      <c r="CJ107" s="188">
        <v>2835</v>
      </c>
      <c r="CL107" s="188">
        <v>7102</v>
      </c>
      <c r="CM107" s="188">
        <v>0</v>
      </c>
      <c r="CN107" s="188">
        <v>8696</v>
      </c>
      <c r="CO107" s="188">
        <v>4380</v>
      </c>
      <c r="CP107" s="188">
        <v>3777</v>
      </c>
      <c r="CQ107" s="188">
        <v>3023</v>
      </c>
      <c r="CR107" s="188">
        <v>4028</v>
      </c>
      <c r="CS107" s="188">
        <v>-848</v>
      </c>
      <c r="CT107" s="188">
        <v>-175</v>
      </c>
      <c r="CU107" s="188">
        <v>2835</v>
      </c>
      <c r="CV107" s="190"/>
      <c r="CW107" s="188">
        <v>6057</v>
      </c>
      <c r="CX107" s="188">
        <v>0</v>
      </c>
      <c r="CY107" s="188">
        <v>7108</v>
      </c>
      <c r="CZ107" s="188">
        <v>6132</v>
      </c>
      <c r="DA107" s="188">
        <v>2523</v>
      </c>
      <c r="DB107" s="188">
        <v>5461</v>
      </c>
      <c r="DC107" s="188">
        <v>7181</v>
      </c>
      <c r="DD107" s="188">
        <v>-976</v>
      </c>
      <c r="DE107" s="188">
        <v>0</v>
      </c>
      <c r="DF107" s="188">
        <v>0</v>
      </c>
      <c r="DH107" s="188">
        <v>7090</v>
      </c>
      <c r="DI107" s="188">
        <v>0</v>
      </c>
      <c r="DJ107" s="188">
        <v>9221</v>
      </c>
      <c r="DK107" s="188">
        <v>4578</v>
      </c>
      <c r="DL107" s="188">
        <v>6044</v>
      </c>
      <c r="DM107" s="188">
        <v>3073</v>
      </c>
      <c r="DN107" s="188">
        <v>4004</v>
      </c>
      <c r="DO107" s="188">
        <v>325</v>
      </c>
      <c r="DP107" s="188">
        <v>-201</v>
      </c>
      <c r="DQ107" s="188">
        <v>1175</v>
      </c>
      <c r="DS107" s="188">
        <v>6975</v>
      </c>
      <c r="DT107" s="188">
        <v>0</v>
      </c>
      <c r="DU107" s="188">
        <v>7569</v>
      </c>
      <c r="DV107" s="188">
        <v>3524</v>
      </c>
      <c r="DW107" s="188">
        <v>5744</v>
      </c>
      <c r="DX107" s="188">
        <v>3630</v>
      </c>
      <c r="DY107" s="188">
        <v>9790</v>
      </c>
      <c r="DZ107" s="188">
        <v>-1336</v>
      </c>
      <c r="EA107" s="188">
        <v>-263</v>
      </c>
      <c r="EB107" s="188">
        <v>0</v>
      </c>
      <c r="ED107" s="188">
        <v>5954</v>
      </c>
      <c r="EE107" s="188">
        <v>0</v>
      </c>
      <c r="EF107" s="188">
        <v>6853</v>
      </c>
      <c r="EG107" s="188">
        <v>4956</v>
      </c>
      <c r="EH107" s="188">
        <v>6258</v>
      </c>
      <c r="EI107" s="188">
        <v>5027</v>
      </c>
      <c r="EJ107" s="188">
        <v>3920</v>
      </c>
      <c r="EK107" s="188">
        <v>-1694</v>
      </c>
      <c r="EL107" s="188">
        <v>-151</v>
      </c>
      <c r="EM107" s="188">
        <v>2005</v>
      </c>
      <c r="EO107" s="188">
        <v>7102</v>
      </c>
      <c r="EP107" s="188">
        <v>0</v>
      </c>
      <c r="EQ107" s="188">
        <v>1351</v>
      </c>
      <c r="ER107" s="188">
        <v>1936</v>
      </c>
      <c r="ES107" s="188">
        <v>8687</v>
      </c>
      <c r="ET107" s="188">
        <v>10483</v>
      </c>
      <c r="EU107" s="188">
        <v>5000</v>
      </c>
      <c r="EV107" s="188">
        <v>-837</v>
      </c>
      <c r="EW107" s="188">
        <v>-151</v>
      </c>
      <c r="EX107" s="188">
        <v>816</v>
      </c>
      <c r="EZ107" s="188">
        <v>7065</v>
      </c>
      <c r="FA107" s="188">
        <v>0</v>
      </c>
      <c r="FB107" s="188">
        <v>4099</v>
      </c>
      <c r="FC107" s="188">
        <v>3121</v>
      </c>
      <c r="FD107" s="188">
        <v>3374</v>
      </c>
      <c r="FE107" s="188">
        <v>9376</v>
      </c>
      <c r="FF107" s="188">
        <v>8856</v>
      </c>
      <c r="FG107" s="188">
        <v>-2675</v>
      </c>
      <c r="FH107" s="188">
        <v>0</v>
      </c>
      <c r="FI107" s="188">
        <v>0</v>
      </c>
      <c r="FK107" s="188">
        <v>7104</v>
      </c>
      <c r="FL107" s="188">
        <v>0</v>
      </c>
      <c r="FM107" s="188">
        <v>7058</v>
      </c>
      <c r="FN107" s="188">
        <v>1925</v>
      </c>
      <c r="FO107" s="188">
        <v>3852</v>
      </c>
      <c r="FP107" s="188">
        <v>8982</v>
      </c>
      <c r="FQ107" s="188">
        <v>3860</v>
      </c>
      <c r="FR107" s="188">
        <v>-2036</v>
      </c>
      <c r="FS107" s="188">
        <v>-175</v>
      </c>
      <c r="FT107" s="188">
        <v>2369</v>
      </c>
      <c r="FV107" s="188">
        <v>6067</v>
      </c>
      <c r="FW107" s="188">
        <v>0</v>
      </c>
      <c r="FX107" s="188">
        <v>3973</v>
      </c>
      <c r="FY107" s="188">
        <v>6262</v>
      </c>
      <c r="FZ107" s="188">
        <v>1015</v>
      </c>
      <c r="GA107" s="188">
        <v>10842</v>
      </c>
      <c r="GB107" s="188">
        <v>8088</v>
      </c>
      <c r="GC107" s="188">
        <v>-1529</v>
      </c>
      <c r="GD107" s="188">
        <v>0</v>
      </c>
      <c r="GE107" s="188">
        <v>0</v>
      </c>
      <c r="GG107" s="188">
        <v>7103</v>
      </c>
      <c r="GH107" s="188">
        <v>0</v>
      </c>
      <c r="GI107" s="188">
        <v>6754</v>
      </c>
      <c r="GJ107" s="188">
        <v>2377</v>
      </c>
      <c r="GK107" s="188">
        <v>1618</v>
      </c>
      <c r="GL107" s="188">
        <v>11842</v>
      </c>
      <c r="GM107" s="188">
        <v>4003</v>
      </c>
      <c r="GN107" s="188">
        <v>-1547</v>
      </c>
      <c r="GO107" s="188">
        <v>-175</v>
      </c>
      <c r="GP107" s="188">
        <v>1387</v>
      </c>
      <c r="GR107" s="188">
        <v>5934</v>
      </c>
      <c r="GS107" s="188">
        <v>0</v>
      </c>
      <c r="GT107" s="188">
        <v>7460</v>
      </c>
      <c r="GU107" s="188">
        <v>2566</v>
      </c>
      <c r="GV107" s="188">
        <v>4550</v>
      </c>
      <c r="GW107" s="188">
        <v>9931</v>
      </c>
      <c r="GX107" s="188">
        <v>3843</v>
      </c>
      <c r="GY107" s="188">
        <v>-1053</v>
      </c>
      <c r="GZ107" s="188">
        <v>-151</v>
      </c>
      <c r="HA107" s="188">
        <v>538</v>
      </c>
      <c r="HC107" s="188">
        <v>6019</v>
      </c>
      <c r="HD107" s="188">
        <v>0</v>
      </c>
      <c r="HE107" s="188">
        <v>4386</v>
      </c>
      <c r="HF107" s="188">
        <v>2743</v>
      </c>
      <c r="HG107" s="188">
        <v>6477</v>
      </c>
      <c r="HH107" s="188">
        <v>7773</v>
      </c>
      <c r="HI107" s="188">
        <v>3886</v>
      </c>
      <c r="HJ107" s="188">
        <v>-94</v>
      </c>
      <c r="HK107" s="188">
        <v>-175</v>
      </c>
      <c r="HL107" s="188">
        <v>2916</v>
      </c>
      <c r="HN107" s="188">
        <v>6059</v>
      </c>
      <c r="HO107" s="188">
        <v>0</v>
      </c>
      <c r="HP107" s="188">
        <v>3734</v>
      </c>
      <c r="HQ107" s="188">
        <v>2416</v>
      </c>
      <c r="HR107" s="188">
        <v>2872</v>
      </c>
      <c r="HS107" s="188">
        <v>13269</v>
      </c>
      <c r="HT107" s="188">
        <v>6653</v>
      </c>
      <c r="HU107" s="188">
        <v>-1463</v>
      </c>
      <c r="HV107" s="188">
        <v>0</v>
      </c>
      <c r="HW107" s="188">
        <v>0</v>
      </c>
      <c r="HY107" s="188">
        <v>6030</v>
      </c>
      <c r="HZ107" s="188">
        <v>0</v>
      </c>
      <c r="IA107" s="188">
        <v>5744</v>
      </c>
      <c r="IB107" s="188">
        <v>2831</v>
      </c>
      <c r="IC107" s="188">
        <v>6977</v>
      </c>
      <c r="ID107" s="188">
        <v>2111</v>
      </c>
      <c r="IE107" s="188">
        <v>4024</v>
      </c>
      <c r="IF107" s="188">
        <v>2789</v>
      </c>
      <c r="IG107" s="188">
        <v>-175</v>
      </c>
      <c r="IH107" s="188">
        <v>2573</v>
      </c>
      <c r="IJ107" s="188">
        <v>6209</v>
      </c>
      <c r="IK107" s="188">
        <v>0</v>
      </c>
      <c r="IL107" s="188">
        <v>8817</v>
      </c>
      <c r="IM107" s="188">
        <v>3470</v>
      </c>
      <c r="IN107" s="188">
        <v>3317</v>
      </c>
      <c r="IO107" s="188">
        <v>9921</v>
      </c>
      <c r="IP107" s="188">
        <v>4087</v>
      </c>
      <c r="IQ107" s="188">
        <v>-67</v>
      </c>
      <c r="IR107" s="188">
        <v>-100</v>
      </c>
      <c r="IS107" s="188">
        <v>715</v>
      </c>
      <c r="IU107" s="188">
        <v>6085</v>
      </c>
      <c r="IV107" s="188">
        <v>0</v>
      </c>
      <c r="IW107" s="188">
        <v>4733</v>
      </c>
      <c r="IX107" s="188">
        <v>3384</v>
      </c>
      <c r="IY107" s="188">
        <v>4652</v>
      </c>
      <c r="IZ107" s="188">
        <v>9085</v>
      </c>
      <c r="JA107" s="188">
        <v>5938</v>
      </c>
      <c r="JB107" s="188">
        <v>-540</v>
      </c>
      <c r="JC107" s="188">
        <v>-151</v>
      </c>
      <c r="JD107" s="188">
        <v>1101</v>
      </c>
      <c r="JF107" s="188">
        <v>6833</v>
      </c>
      <c r="JG107" s="188">
        <v>0</v>
      </c>
      <c r="JH107" s="188">
        <v>7660</v>
      </c>
      <c r="JI107" s="188">
        <v>8219</v>
      </c>
      <c r="JJ107" s="188">
        <v>2950</v>
      </c>
      <c r="JK107" s="188">
        <v>4726</v>
      </c>
      <c r="JL107" s="188">
        <v>587</v>
      </c>
      <c r="JM107" s="188">
        <v>-865</v>
      </c>
      <c r="JN107" s="188">
        <v>-304</v>
      </c>
      <c r="JO107" s="188">
        <v>4587</v>
      </c>
      <c r="JQ107" s="188">
        <v>7098</v>
      </c>
      <c r="JR107" s="188">
        <v>0</v>
      </c>
      <c r="JS107" s="188">
        <v>7432</v>
      </c>
      <c r="JT107" s="188">
        <v>2801</v>
      </c>
      <c r="JU107" s="188">
        <v>2035</v>
      </c>
      <c r="JV107" s="188">
        <v>9508</v>
      </c>
      <c r="JW107" s="188">
        <v>4113</v>
      </c>
      <c r="JX107" s="188">
        <v>-1135</v>
      </c>
      <c r="JY107" s="188">
        <v>-150</v>
      </c>
      <c r="JZ107" s="188">
        <v>2812</v>
      </c>
      <c r="KB107" s="188">
        <v>6083</v>
      </c>
      <c r="KC107" s="188">
        <v>0</v>
      </c>
      <c r="KD107" s="188">
        <v>2596</v>
      </c>
      <c r="KE107" s="188">
        <v>1867</v>
      </c>
      <c r="KF107" s="188">
        <v>2375</v>
      </c>
      <c r="KG107" s="188">
        <v>12815</v>
      </c>
      <c r="KH107" s="188">
        <v>5914</v>
      </c>
      <c r="KI107" s="188">
        <v>-1494</v>
      </c>
      <c r="KJ107" s="188">
        <v>-202</v>
      </c>
      <c r="KK107" s="188">
        <v>2588</v>
      </c>
      <c r="KM107" s="188">
        <v>6069</v>
      </c>
      <c r="KN107" s="188">
        <v>0</v>
      </c>
      <c r="KO107" s="188">
        <v>3219</v>
      </c>
      <c r="KP107" s="188">
        <v>6782</v>
      </c>
      <c r="KQ107" s="188">
        <v>4383</v>
      </c>
      <c r="KR107" s="188">
        <v>6195</v>
      </c>
      <c r="KS107" s="188">
        <v>6978</v>
      </c>
      <c r="KT107" s="188">
        <v>-253</v>
      </c>
      <c r="KU107" s="188">
        <v>0</v>
      </c>
      <c r="KV107" s="188">
        <v>0</v>
      </c>
      <c r="KX107" s="188">
        <v>7000</v>
      </c>
      <c r="KY107" s="188">
        <v>0</v>
      </c>
      <c r="KZ107" s="188">
        <v>8546</v>
      </c>
      <c r="LA107" s="188">
        <v>5011</v>
      </c>
      <c r="LB107" s="188">
        <v>4339</v>
      </c>
      <c r="LC107" s="188">
        <v>2883</v>
      </c>
      <c r="LD107" s="188">
        <v>9489</v>
      </c>
      <c r="LE107" s="188">
        <v>-2546</v>
      </c>
      <c r="LF107" s="188">
        <v>0</v>
      </c>
      <c r="LG107" s="188">
        <v>0</v>
      </c>
      <c r="LI107" s="188">
        <v>5051</v>
      </c>
      <c r="LJ107" s="188">
        <v>0</v>
      </c>
      <c r="LK107" s="188">
        <v>6118</v>
      </c>
      <c r="LL107" s="188">
        <v>5065</v>
      </c>
      <c r="LM107" s="188">
        <v>3722</v>
      </c>
      <c r="LN107" s="188">
        <v>8944</v>
      </c>
      <c r="LO107" s="188">
        <v>5686</v>
      </c>
      <c r="LP107" s="188">
        <v>-1735</v>
      </c>
      <c r="LQ107" s="188">
        <v>-202</v>
      </c>
      <c r="LR107" s="188">
        <v>2037</v>
      </c>
      <c r="LT107" s="188">
        <v>6074</v>
      </c>
      <c r="LU107" s="188">
        <v>0</v>
      </c>
      <c r="LV107" s="188">
        <v>1705</v>
      </c>
      <c r="LW107" s="188">
        <v>4843</v>
      </c>
      <c r="LX107" s="188">
        <v>5592</v>
      </c>
      <c r="LY107" s="188">
        <v>8680</v>
      </c>
      <c r="LZ107" s="188">
        <v>5758</v>
      </c>
      <c r="MA107" s="188">
        <v>170</v>
      </c>
      <c r="MB107" s="188">
        <v>-151</v>
      </c>
      <c r="MC107" s="188">
        <v>1205</v>
      </c>
    </row>
    <row r="108" spans="2:341">
      <c r="B108" s="208">
        <f t="shared" si="30"/>
        <v>6307.1333333333332</v>
      </c>
      <c r="C108" s="208">
        <f t="shared" si="31"/>
        <v>0</v>
      </c>
      <c r="D108" s="208">
        <f t="shared" si="32"/>
        <v>6189.1</v>
      </c>
      <c r="E108" s="208">
        <f t="shared" si="33"/>
        <v>4408.3</v>
      </c>
      <c r="F108" s="208">
        <f t="shared" si="34"/>
        <v>4207.0666666666666</v>
      </c>
      <c r="G108" s="208">
        <f t="shared" si="35"/>
        <v>7112.2666666666664</v>
      </c>
      <c r="H108" s="208">
        <f t="shared" si="36"/>
        <v>5466.2666666666664</v>
      </c>
      <c r="I108" s="208">
        <f t="shared" si="37"/>
        <v>-835.9666666666667</v>
      </c>
      <c r="J108" s="208">
        <f t="shared" si="38"/>
        <v>-139.69999999999999</v>
      </c>
      <c r="K108" s="208">
        <f t="shared" si="39"/>
        <v>1452.2333333333333</v>
      </c>
      <c r="M108" s="188">
        <v>5961</v>
      </c>
      <c r="N108" s="188">
        <v>0</v>
      </c>
      <c r="O108" s="188">
        <v>8820</v>
      </c>
      <c r="P108" s="188">
        <v>4190</v>
      </c>
      <c r="Q108" s="188">
        <v>2264</v>
      </c>
      <c r="R108" s="188">
        <v>7934</v>
      </c>
      <c r="S108" s="188">
        <v>3587</v>
      </c>
      <c r="T108" s="188">
        <v>-749</v>
      </c>
      <c r="U108" s="188">
        <v>-284</v>
      </c>
      <c r="V108" s="188">
        <v>4427</v>
      </c>
      <c r="X108" s="188">
        <v>4063</v>
      </c>
      <c r="Y108" s="188">
        <v>0</v>
      </c>
      <c r="Z108" s="188">
        <v>6997</v>
      </c>
      <c r="AA108" s="188">
        <v>8294</v>
      </c>
      <c r="AB108" s="188">
        <v>5274</v>
      </c>
      <c r="AC108" s="188">
        <v>4210</v>
      </c>
      <c r="AD108" s="188">
        <v>5587</v>
      </c>
      <c r="AE108" s="188">
        <v>-1454</v>
      </c>
      <c r="AF108" s="188">
        <v>-100</v>
      </c>
      <c r="AG108" s="188">
        <v>1982</v>
      </c>
      <c r="AI108" s="188">
        <v>6672</v>
      </c>
      <c r="AJ108" s="188">
        <v>0</v>
      </c>
      <c r="AK108" s="188">
        <v>1357</v>
      </c>
      <c r="AL108" s="188">
        <v>2984</v>
      </c>
      <c r="AM108" s="188">
        <v>6814</v>
      </c>
      <c r="AN108" s="188">
        <v>10802</v>
      </c>
      <c r="AO108" s="188">
        <v>5797</v>
      </c>
      <c r="AP108" s="188">
        <v>-644</v>
      </c>
      <c r="AQ108" s="188">
        <v>-201</v>
      </c>
      <c r="AR108" s="188">
        <v>1193</v>
      </c>
      <c r="AT108" s="188">
        <v>4062</v>
      </c>
      <c r="AU108" s="188">
        <v>0</v>
      </c>
      <c r="AV108" s="188">
        <v>8706</v>
      </c>
      <c r="AW108" s="188">
        <v>6251</v>
      </c>
      <c r="AX108" s="188">
        <v>3172</v>
      </c>
      <c r="AY108" s="188">
        <v>5980</v>
      </c>
      <c r="AZ108" s="188">
        <v>5608</v>
      </c>
      <c r="BA108" s="188">
        <v>-2645</v>
      </c>
      <c r="BB108" s="188">
        <v>-100</v>
      </c>
      <c r="BC108" s="188">
        <v>2005</v>
      </c>
      <c r="BE108" s="188">
        <v>7102</v>
      </c>
      <c r="BF108" s="188">
        <v>0</v>
      </c>
      <c r="BG108" s="188">
        <v>8900</v>
      </c>
      <c r="BH108" s="188">
        <v>6225</v>
      </c>
      <c r="BI108" s="188">
        <v>4439</v>
      </c>
      <c r="BJ108" s="188">
        <v>1944</v>
      </c>
      <c r="BK108" s="188">
        <v>3972</v>
      </c>
      <c r="BL108" s="188">
        <v>-437</v>
      </c>
      <c r="BM108" s="188">
        <v>-190</v>
      </c>
      <c r="BN108" s="188">
        <v>2048</v>
      </c>
      <c r="BP108" s="188">
        <v>6068</v>
      </c>
      <c r="BQ108" s="188">
        <v>0</v>
      </c>
      <c r="BR108" s="188">
        <v>7482</v>
      </c>
      <c r="BS108" s="188">
        <v>8600</v>
      </c>
      <c r="BT108" s="188">
        <v>2841</v>
      </c>
      <c r="BU108" s="188">
        <v>1958</v>
      </c>
      <c r="BV108" s="188">
        <v>7128</v>
      </c>
      <c r="BW108" s="188">
        <v>191</v>
      </c>
      <c r="BX108" s="188">
        <v>0</v>
      </c>
      <c r="BY108" s="188">
        <v>0</v>
      </c>
      <c r="CA108" s="188">
        <v>7099</v>
      </c>
      <c r="CB108" s="188">
        <v>0</v>
      </c>
      <c r="CC108" s="188">
        <v>8685</v>
      </c>
      <c r="CD108" s="188">
        <v>4308</v>
      </c>
      <c r="CE108" s="188">
        <v>3813</v>
      </c>
      <c r="CF108" s="188">
        <v>3012</v>
      </c>
      <c r="CG108" s="188">
        <v>4028</v>
      </c>
      <c r="CH108" s="188">
        <v>-565</v>
      </c>
      <c r="CI108" s="188">
        <v>-190</v>
      </c>
      <c r="CJ108" s="188">
        <v>2558</v>
      </c>
      <c r="CL108" s="188">
        <v>7099</v>
      </c>
      <c r="CM108" s="188">
        <v>0</v>
      </c>
      <c r="CN108" s="188">
        <v>8685</v>
      </c>
      <c r="CO108" s="188">
        <v>4308</v>
      </c>
      <c r="CP108" s="188">
        <v>3813</v>
      </c>
      <c r="CQ108" s="188">
        <v>3012</v>
      </c>
      <c r="CR108" s="188">
        <v>4028</v>
      </c>
      <c r="CS108" s="188">
        <v>-565</v>
      </c>
      <c r="CT108" s="188">
        <v>-190</v>
      </c>
      <c r="CU108" s="188">
        <v>2558</v>
      </c>
      <c r="CV108" s="190"/>
      <c r="CW108" s="188">
        <v>6058</v>
      </c>
      <c r="CX108" s="188">
        <v>0</v>
      </c>
      <c r="CY108" s="188">
        <v>7091</v>
      </c>
      <c r="CZ108" s="188">
        <v>6192</v>
      </c>
      <c r="DA108" s="188">
        <v>2729</v>
      </c>
      <c r="DB108" s="188">
        <v>5311</v>
      </c>
      <c r="DC108" s="188">
        <v>7062</v>
      </c>
      <c r="DD108" s="188">
        <v>-788</v>
      </c>
      <c r="DE108" s="188">
        <v>0</v>
      </c>
      <c r="DF108" s="188">
        <v>0</v>
      </c>
      <c r="DH108" s="188">
        <v>7085</v>
      </c>
      <c r="DI108" s="188">
        <v>0</v>
      </c>
      <c r="DJ108" s="188">
        <v>9246</v>
      </c>
      <c r="DK108" s="188">
        <v>4731</v>
      </c>
      <c r="DL108" s="188">
        <v>6320</v>
      </c>
      <c r="DM108" s="188">
        <v>3008</v>
      </c>
      <c r="DN108" s="188">
        <v>4004</v>
      </c>
      <c r="DO108" s="188">
        <v>184</v>
      </c>
      <c r="DP108" s="188">
        <v>-201</v>
      </c>
      <c r="DQ108" s="188">
        <v>1040</v>
      </c>
      <c r="DS108" s="188">
        <v>6977</v>
      </c>
      <c r="DT108" s="188">
        <v>0</v>
      </c>
      <c r="DU108" s="188">
        <v>7574</v>
      </c>
      <c r="DV108" s="188">
        <v>3522</v>
      </c>
      <c r="DW108" s="188">
        <v>5711</v>
      </c>
      <c r="DX108" s="188">
        <v>3798</v>
      </c>
      <c r="DY108" s="188">
        <v>9670</v>
      </c>
      <c r="DZ108" s="188">
        <v>-1130</v>
      </c>
      <c r="EA108" s="188">
        <v>-263</v>
      </c>
      <c r="EB108" s="188">
        <v>0</v>
      </c>
      <c r="ED108" s="188">
        <v>5963</v>
      </c>
      <c r="EE108" s="188">
        <v>0</v>
      </c>
      <c r="EF108" s="188">
        <v>6805</v>
      </c>
      <c r="EG108" s="188">
        <v>5326</v>
      </c>
      <c r="EH108" s="188">
        <v>6153</v>
      </c>
      <c r="EI108" s="188">
        <v>5149</v>
      </c>
      <c r="EJ108" s="188">
        <v>3920</v>
      </c>
      <c r="EK108" s="188">
        <v>-1911</v>
      </c>
      <c r="EL108" s="188">
        <v>-165</v>
      </c>
      <c r="EM108" s="188">
        <v>1713</v>
      </c>
      <c r="EO108" s="188">
        <v>7112</v>
      </c>
      <c r="EP108" s="188">
        <v>0</v>
      </c>
      <c r="EQ108" s="188">
        <v>1344</v>
      </c>
      <c r="ER108" s="188">
        <v>2036</v>
      </c>
      <c r="ES108" s="188">
        <v>8532</v>
      </c>
      <c r="ET108" s="188">
        <v>10604</v>
      </c>
      <c r="EU108" s="188">
        <v>5000</v>
      </c>
      <c r="EV108" s="188">
        <v>-722</v>
      </c>
      <c r="EW108" s="188">
        <v>-151</v>
      </c>
      <c r="EX108" s="188">
        <v>745</v>
      </c>
      <c r="EZ108" s="188">
        <v>7069</v>
      </c>
      <c r="FA108" s="188">
        <v>0</v>
      </c>
      <c r="FB108" s="188">
        <v>4078</v>
      </c>
      <c r="FC108" s="188">
        <v>3008</v>
      </c>
      <c r="FD108" s="188">
        <v>3251</v>
      </c>
      <c r="FE108" s="188">
        <v>9465</v>
      </c>
      <c r="FF108" s="188">
        <v>8848</v>
      </c>
      <c r="FG108" s="188">
        <v>-2478</v>
      </c>
      <c r="FH108" s="188">
        <v>0</v>
      </c>
      <c r="FI108" s="188">
        <v>0</v>
      </c>
      <c r="FK108" s="188">
        <v>7105</v>
      </c>
      <c r="FL108" s="188">
        <v>0</v>
      </c>
      <c r="FM108" s="188">
        <v>7096</v>
      </c>
      <c r="FN108" s="188">
        <v>1922</v>
      </c>
      <c r="FO108" s="188">
        <v>3878</v>
      </c>
      <c r="FP108" s="188">
        <v>8874</v>
      </c>
      <c r="FQ108" s="188">
        <v>3860</v>
      </c>
      <c r="FR108" s="188">
        <v>-1927</v>
      </c>
      <c r="FS108" s="188">
        <v>-176</v>
      </c>
      <c r="FT108" s="188">
        <v>2294</v>
      </c>
      <c r="FV108" s="188">
        <v>6071</v>
      </c>
      <c r="FW108" s="188">
        <v>0</v>
      </c>
      <c r="FX108" s="188">
        <v>3931</v>
      </c>
      <c r="FY108" s="188">
        <v>6163</v>
      </c>
      <c r="FZ108" s="188">
        <v>1260</v>
      </c>
      <c r="GA108" s="188">
        <v>10874</v>
      </c>
      <c r="GB108" s="188">
        <v>7982</v>
      </c>
      <c r="GC108" s="188">
        <v>-1692</v>
      </c>
      <c r="GD108" s="188">
        <v>0</v>
      </c>
      <c r="GE108" s="188">
        <v>0</v>
      </c>
      <c r="GG108" s="188">
        <v>7104</v>
      </c>
      <c r="GH108" s="188">
        <v>0</v>
      </c>
      <c r="GI108" s="188">
        <v>6804</v>
      </c>
      <c r="GJ108" s="188">
        <v>2424</v>
      </c>
      <c r="GK108" s="188">
        <v>1846</v>
      </c>
      <c r="GL108" s="188">
        <v>11684</v>
      </c>
      <c r="GM108" s="188">
        <v>4003</v>
      </c>
      <c r="GN108" s="188">
        <v>-1490</v>
      </c>
      <c r="GO108" s="188">
        <v>-190</v>
      </c>
      <c r="GP108" s="188">
        <v>1252</v>
      </c>
      <c r="GR108" s="188">
        <v>5935</v>
      </c>
      <c r="GS108" s="188">
        <v>0</v>
      </c>
      <c r="GT108" s="188">
        <v>7531</v>
      </c>
      <c r="GU108" s="188">
        <v>2649</v>
      </c>
      <c r="GV108" s="188">
        <v>4709</v>
      </c>
      <c r="GW108" s="188">
        <v>9771</v>
      </c>
      <c r="GX108" s="188">
        <v>3843</v>
      </c>
      <c r="GY108" s="188">
        <v>-1413</v>
      </c>
      <c r="GZ108" s="188">
        <v>-165</v>
      </c>
      <c r="HA108" s="188">
        <v>404</v>
      </c>
      <c r="HC108" s="188">
        <v>6019</v>
      </c>
      <c r="HD108" s="188">
        <v>0</v>
      </c>
      <c r="HE108" s="188">
        <v>4507</v>
      </c>
      <c r="HF108" s="188">
        <v>2629</v>
      </c>
      <c r="HG108" s="188">
        <v>6380</v>
      </c>
      <c r="HH108" s="188">
        <v>7631</v>
      </c>
      <c r="HI108" s="188">
        <v>3886</v>
      </c>
      <c r="HJ108" s="188">
        <v>319</v>
      </c>
      <c r="HK108" s="188">
        <v>-175</v>
      </c>
      <c r="HL108" s="188">
        <v>2726</v>
      </c>
      <c r="HN108" s="188">
        <v>6057</v>
      </c>
      <c r="HO108" s="188">
        <v>0</v>
      </c>
      <c r="HP108" s="188">
        <v>3646</v>
      </c>
      <c r="HQ108" s="188">
        <v>2426</v>
      </c>
      <c r="HR108" s="188">
        <v>2952</v>
      </c>
      <c r="HS108" s="188">
        <v>13305</v>
      </c>
      <c r="HT108" s="188">
        <v>6610</v>
      </c>
      <c r="HU108" s="188">
        <v>-1372</v>
      </c>
      <c r="HV108" s="188">
        <v>0</v>
      </c>
      <c r="HW108" s="188">
        <v>0</v>
      </c>
      <c r="HY108" s="188">
        <v>6028</v>
      </c>
      <c r="HZ108" s="188">
        <v>0</v>
      </c>
      <c r="IA108" s="188">
        <v>5727</v>
      </c>
      <c r="IB108" s="188">
        <v>2809</v>
      </c>
      <c r="IC108" s="188">
        <v>6877</v>
      </c>
      <c r="ID108" s="188">
        <v>2067</v>
      </c>
      <c r="IE108" s="188">
        <v>4024</v>
      </c>
      <c r="IF108" s="188">
        <v>2975</v>
      </c>
      <c r="IG108" s="188">
        <v>-176</v>
      </c>
      <c r="IH108" s="188">
        <v>2525</v>
      </c>
      <c r="IJ108" s="188">
        <v>6210</v>
      </c>
      <c r="IK108" s="188">
        <v>0</v>
      </c>
      <c r="IL108" s="188">
        <v>8825</v>
      </c>
      <c r="IM108" s="188">
        <v>3503</v>
      </c>
      <c r="IN108" s="188">
        <v>3329</v>
      </c>
      <c r="IO108" s="188">
        <v>9864</v>
      </c>
      <c r="IP108" s="188">
        <v>4087</v>
      </c>
      <c r="IQ108" s="188">
        <v>143</v>
      </c>
      <c r="IR108" s="188">
        <v>-100</v>
      </c>
      <c r="IS108" s="188">
        <v>614</v>
      </c>
      <c r="IU108" s="188">
        <v>6086</v>
      </c>
      <c r="IV108" s="188">
        <v>0</v>
      </c>
      <c r="IW108" s="188">
        <v>4745</v>
      </c>
      <c r="IX108" s="188">
        <v>3360</v>
      </c>
      <c r="IY108" s="188">
        <v>4591</v>
      </c>
      <c r="IZ108" s="188">
        <v>9098</v>
      </c>
      <c r="JA108" s="188">
        <v>5938</v>
      </c>
      <c r="JB108" s="188">
        <v>-399</v>
      </c>
      <c r="JC108" s="188">
        <v>-151</v>
      </c>
      <c r="JD108" s="188">
        <v>1024</v>
      </c>
      <c r="JF108" s="188">
        <v>6831</v>
      </c>
      <c r="JG108" s="188">
        <v>0</v>
      </c>
      <c r="JH108" s="188">
        <v>7566</v>
      </c>
      <c r="JI108" s="188">
        <v>8068</v>
      </c>
      <c r="JJ108" s="188">
        <v>2869</v>
      </c>
      <c r="JK108" s="188">
        <v>4940</v>
      </c>
      <c r="JL108" s="188">
        <v>3792</v>
      </c>
      <c r="JM108" s="188">
        <v>-614</v>
      </c>
      <c r="JN108" s="188">
        <v>-304</v>
      </c>
      <c r="JO108" s="188">
        <v>4538</v>
      </c>
      <c r="JQ108" s="188">
        <v>7096</v>
      </c>
      <c r="JR108" s="188">
        <v>0</v>
      </c>
      <c r="JS108" s="188">
        <v>7449</v>
      </c>
      <c r="JT108" s="188">
        <v>2854</v>
      </c>
      <c r="JU108" s="188">
        <v>2035</v>
      </c>
      <c r="JV108" s="188">
        <v>9425</v>
      </c>
      <c r="JW108" s="188">
        <v>4113</v>
      </c>
      <c r="JX108" s="188">
        <v>-1123</v>
      </c>
      <c r="JY108" s="188">
        <v>-165</v>
      </c>
      <c r="JZ108" s="188">
        <v>2632</v>
      </c>
      <c r="KB108" s="188">
        <v>6083</v>
      </c>
      <c r="KC108" s="188">
        <v>0</v>
      </c>
      <c r="KD108" s="188">
        <v>2589</v>
      </c>
      <c r="KE108" s="188">
        <v>1847</v>
      </c>
      <c r="KF108" s="188">
        <v>2395</v>
      </c>
      <c r="KG108" s="188">
        <v>12879</v>
      </c>
      <c r="KH108" s="188">
        <v>5914</v>
      </c>
      <c r="KI108" s="188">
        <v>-1108</v>
      </c>
      <c r="KJ108" s="188">
        <v>-201</v>
      </c>
      <c r="KK108" s="188">
        <v>2428</v>
      </c>
      <c r="KM108" s="188">
        <v>6066</v>
      </c>
      <c r="KN108" s="188">
        <v>0</v>
      </c>
      <c r="KO108" s="188">
        <v>3141</v>
      </c>
      <c r="KP108" s="188">
        <v>6693</v>
      </c>
      <c r="KQ108" s="188">
        <v>4288</v>
      </c>
      <c r="KR108" s="188">
        <v>6257</v>
      </c>
      <c r="KS108" s="188">
        <v>6860</v>
      </c>
      <c r="KT108" s="188">
        <v>-50</v>
      </c>
      <c r="KU108" s="188">
        <v>0</v>
      </c>
      <c r="KV108" s="188">
        <v>0</v>
      </c>
      <c r="KX108" s="188">
        <v>7001</v>
      </c>
      <c r="KY108" s="188">
        <v>0</v>
      </c>
      <c r="KZ108" s="188">
        <v>8556</v>
      </c>
      <c r="LA108" s="188">
        <v>5018</v>
      </c>
      <c r="LB108" s="188">
        <v>3975</v>
      </c>
      <c r="LC108" s="188">
        <v>2849</v>
      </c>
      <c r="LD108" s="188">
        <v>9393</v>
      </c>
      <c r="LE108" s="188">
        <v>-2218</v>
      </c>
      <c r="LF108" s="188">
        <v>0</v>
      </c>
      <c r="LG108" s="188">
        <v>0</v>
      </c>
      <c r="LI108" s="188">
        <v>5049</v>
      </c>
      <c r="LJ108" s="188">
        <v>0</v>
      </c>
      <c r="LK108" s="188">
        <v>6096</v>
      </c>
      <c r="LL108" s="188">
        <v>5068</v>
      </c>
      <c r="LM108" s="188">
        <v>3987</v>
      </c>
      <c r="LN108" s="188">
        <v>8840</v>
      </c>
      <c r="LO108" s="188">
        <v>5686</v>
      </c>
      <c r="LP108" s="188">
        <v>-1443</v>
      </c>
      <c r="LQ108" s="188">
        <v>-202</v>
      </c>
      <c r="LR108" s="188">
        <v>1741</v>
      </c>
      <c r="LT108" s="188">
        <v>6083</v>
      </c>
      <c r="LU108" s="188">
        <v>0</v>
      </c>
      <c r="LV108" s="188">
        <v>1694</v>
      </c>
      <c r="LW108" s="188">
        <v>4841</v>
      </c>
      <c r="LX108" s="188">
        <v>5715</v>
      </c>
      <c r="LY108" s="188">
        <v>8823</v>
      </c>
      <c r="LZ108" s="188">
        <v>5758</v>
      </c>
      <c r="MA108" s="188">
        <v>46</v>
      </c>
      <c r="MB108" s="188">
        <v>-151</v>
      </c>
      <c r="MC108" s="188">
        <v>1120</v>
      </c>
    </row>
    <row r="109" spans="2:341">
      <c r="B109" s="208">
        <f t="shared" si="30"/>
        <v>6308</v>
      </c>
      <c r="C109" s="208">
        <f t="shared" si="31"/>
        <v>0</v>
      </c>
      <c r="D109" s="208">
        <f t="shared" si="32"/>
        <v>6161.5666666666666</v>
      </c>
      <c r="E109" s="208">
        <f t="shared" si="33"/>
        <v>4464.4666666666662</v>
      </c>
      <c r="F109" s="208">
        <f t="shared" si="34"/>
        <v>4350.166666666667</v>
      </c>
      <c r="G109" s="208">
        <f t="shared" si="35"/>
        <v>7091.2666666666664</v>
      </c>
      <c r="H109" s="208">
        <f t="shared" si="36"/>
        <v>5460</v>
      </c>
      <c r="I109" s="208">
        <f t="shared" si="37"/>
        <v>-611.0333333333333</v>
      </c>
      <c r="J109" s="208">
        <f t="shared" si="38"/>
        <v>-142.73333333333332</v>
      </c>
      <c r="K109" s="208">
        <f t="shared" si="39"/>
        <v>1313.9666666666667</v>
      </c>
      <c r="M109" s="188">
        <v>5961</v>
      </c>
      <c r="N109" s="188">
        <v>0</v>
      </c>
      <c r="O109" s="188">
        <v>8731</v>
      </c>
      <c r="P109" s="188">
        <v>4079</v>
      </c>
      <c r="Q109" s="188">
        <v>2245</v>
      </c>
      <c r="R109" s="188">
        <v>7975</v>
      </c>
      <c r="S109" s="188">
        <v>3607</v>
      </c>
      <c r="T109" s="188">
        <v>-349</v>
      </c>
      <c r="U109" s="188">
        <v>-284</v>
      </c>
      <c r="V109" s="188">
        <v>4342</v>
      </c>
      <c r="X109" s="188">
        <v>4066</v>
      </c>
      <c r="Y109" s="188">
        <v>0</v>
      </c>
      <c r="Z109" s="188">
        <v>6954</v>
      </c>
      <c r="AA109" s="188">
        <v>8778</v>
      </c>
      <c r="AB109" s="188">
        <v>5806</v>
      </c>
      <c r="AC109" s="188">
        <v>4097</v>
      </c>
      <c r="AD109" s="188">
        <v>5612</v>
      </c>
      <c r="AE109" s="188">
        <v>-1549</v>
      </c>
      <c r="AF109" s="188">
        <v>-100</v>
      </c>
      <c r="AG109" s="188">
        <v>1645</v>
      </c>
      <c r="AI109" s="188">
        <v>6679</v>
      </c>
      <c r="AJ109" s="188">
        <v>0</v>
      </c>
      <c r="AK109" s="188">
        <v>1373</v>
      </c>
      <c r="AL109" s="188">
        <v>3243</v>
      </c>
      <c r="AM109" s="188">
        <v>7029</v>
      </c>
      <c r="AN109" s="188">
        <v>10611</v>
      </c>
      <c r="AO109" s="188">
        <v>5823</v>
      </c>
      <c r="AP109" s="188">
        <v>-519</v>
      </c>
      <c r="AQ109" s="188">
        <v>-201</v>
      </c>
      <c r="AR109" s="188">
        <v>1054</v>
      </c>
      <c r="AT109" s="188">
        <v>4063</v>
      </c>
      <c r="AU109" s="188">
        <v>0</v>
      </c>
      <c r="AV109" s="188">
        <v>8586</v>
      </c>
      <c r="AW109" s="188">
        <v>6468</v>
      </c>
      <c r="AX109" s="188">
        <v>3157</v>
      </c>
      <c r="AY109" s="188">
        <v>6007</v>
      </c>
      <c r="AZ109" s="188">
        <v>5616</v>
      </c>
      <c r="BA109" s="188">
        <v>-2158</v>
      </c>
      <c r="BB109" s="188">
        <v>-122</v>
      </c>
      <c r="BC109" s="188">
        <v>1695</v>
      </c>
      <c r="BE109" s="188">
        <v>7097</v>
      </c>
      <c r="BF109" s="188">
        <v>0</v>
      </c>
      <c r="BG109" s="188">
        <v>8801</v>
      </c>
      <c r="BH109" s="188">
        <v>6393</v>
      </c>
      <c r="BI109" s="188">
        <v>4559</v>
      </c>
      <c r="BJ109" s="188">
        <v>1911</v>
      </c>
      <c r="BK109" s="188">
        <v>4002</v>
      </c>
      <c r="BL109" s="188">
        <v>-232</v>
      </c>
      <c r="BM109" s="188">
        <v>-201</v>
      </c>
      <c r="BN109" s="188">
        <v>1729</v>
      </c>
      <c r="BP109" s="188">
        <v>6064</v>
      </c>
      <c r="BQ109" s="188">
        <v>0</v>
      </c>
      <c r="BR109" s="188">
        <v>7374</v>
      </c>
      <c r="BS109" s="188">
        <v>8316</v>
      </c>
      <c r="BT109" s="188">
        <v>3169</v>
      </c>
      <c r="BU109" s="188">
        <v>1966</v>
      </c>
      <c r="BV109" s="188">
        <v>7000</v>
      </c>
      <c r="BW109" s="188">
        <v>574</v>
      </c>
      <c r="BX109" s="188">
        <v>0</v>
      </c>
      <c r="BY109" s="188">
        <v>0</v>
      </c>
      <c r="CA109" s="188">
        <v>7104</v>
      </c>
      <c r="CB109" s="188">
        <v>0</v>
      </c>
      <c r="CC109" s="188">
        <v>8863</v>
      </c>
      <c r="CD109" s="188">
        <v>4190</v>
      </c>
      <c r="CE109" s="188">
        <v>4251</v>
      </c>
      <c r="CF109" s="188">
        <v>3022</v>
      </c>
      <c r="CG109" s="188">
        <v>4033</v>
      </c>
      <c r="CH109" s="188">
        <v>-286</v>
      </c>
      <c r="CI109" s="188">
        <v>-201</v>
      </c>
      <c r="CJ109" s="188">
        <v>2246</v>
      </c>
      <c r="CL109" s="188">
        <v>7104</v>
      </c>
      <c r="CM109" s="188">
        <v>0</v>
      </c>
      <c r="CN109" s="188">
        <v>8863</v>
      </c>
      <c r="CO109" s="188">
        <v>4190</v>
      </c>
      <c r="CP109" s="188">
        <v>4251</v>
      </c>
      <c r="CQ109" s="188">
        <v>3022</v>
      </c>
      <c r="CR109" s="188">
        <v>4033</v>
      </c>
      <c r="CS109" s="188">
        <v>-286</v>
      </c>
      <c r="CT109" s="188">
        <v>-201</v>
      </c>
      <c r="CU109" s="188">
        <v>2246</v>
      </c>
      <c r="CV109" s="190"/>
      <c r="CW109" s="188">
        <v>6062</v>
      </c>
      <c r="CX109" s="188">
        <v>0</v>
      </c>
      <c r="CY109" s="188">
        <v>7049</v>
      </c>
      <c r="CZ109" s="188">
        <v>6031</v>
      </c>
      <c r="DA109" s="188">
        <v>2772</v>
      </c>
      <c r="DB109" s="188">
        <v>5193</v>
      </c>
      <c r="DC109" s="188">
        <v>6965</v>
      </c>
      <c r="DD109" s="188">
        <v>-193</v>
      </c>
      <c r="DE109" s="188">
        <v>0</v>
      </c>
      <c r="DF109" s="188">
        <v>0</v>
      </c>
      <c r="DH109" s="188">
        <v>7091</v>
      </c>
      <c r="DI109" s="188">
        <v>0</v>
      </c>
      <c r="DJ109" s="188">
        <v>9237</v>
      </c>
      <c r="DK109" s="188">
        <v>4851</v>
      </c>
      <c r="DL109" s="188">
        <v>6314</v>
      </c>
      <c r="DM109" s="188">
        <v>3028</v>
      </c>
      <c r="DN109" s="188">
        <v>4027</v>
      </c>
      <c r="DO109" s="188">
        <v>275</v>
      </c>
      <c r="DP109" s="188">
        <v>-201</v>
      </c>
      <c r="DQ109" s="188">
        <v>895</v>
      </c>
      <c r="DS109" s="188">
        <v>6978</v>
      </c>
      <c r="DT109" s="188">
        <v>0</v>
      </c>
      <c r="DU109" s="188">
        <v>7608</v>
      </c>
      <c r="DV109" s="188">
        <v>3528</v>
      </c>
      <c r="DW109" s="188">
        <v>5799</v>
      </c>
      <c r="DX109" s="188">
        <v>3994</v>
      </c>
      <c r="DY109" s="188">
        <v>9591</v>
      </c>
      <c r="DZ109" s="188">
        <v>-1127</v>
      </c>
      <c r="EA109" s="188">
        <v>-263</v>
      </c>
      <c r="EB109" s="188">
        <v>0</v>
      </c>
      <c r="ED109" s="188">
        <v>5979</v>
      </c>
      <c r="EE109" s="188">
        <v>0</v>
      </c>
      <c r="EF109" s="188">
        <v>6850</v>
      </c>
      <c r="EG109" s="188">
        <v>5846</v>
      </c>
      <c r="EH109" s="188">
        <v>6461</v>
      </c>
      <c r="EI109" s="188">
        <v>5201</v>
      </c>
      <c r="EJ109" s="188">
        <v>3946</v>
      </c>
      <c r="EK109" s="188">
        <v>-2019</v>
      </c>
      <c r="EL109" s="188">
        <v>-170</v>
      </c>
      <c r="EM109" s="188">
        <v>1437</v>
      </c>
      <c r="EO109" s="188">
        <v>7105</v>
      </c>
      <c r="EP109" s="188">
        <v>0</v>
      </c>
      <c r="EQ109" s="188">
        <v>1374</v>
      </c>
      <c r="ER109" s="188">
        <v>2074</v>
      </c>
      <c r="ES109" s="188">
        <v>8328</v>
      </c>
      <c r="ET109" s="188">
        <v>10583</v>
      </c>
      <c r="EU109" s="188">
        <v>5031</v>
      </c>
      <c r="EV109" s="188">
        <v>-649</v>
      </c>
      <c r="EW109" s="188">
        <v>-150</v>
      </c>
      <c r="EX109" s="188">
        <v>648</v>
      </c>
      <c r="EZ109" s="188">
        <v>7067</v>
      </c>
      <c r="FA109" s="188">
        <v>0</v>
      </c>
      <c r="FB109" s="188">
        <v>3923</v>
      </c>
      <c r="FC109" s="188">
        <v>2737</v>
      </c>
      <c r="FD109" s="188">
        <v>3129</v>
      </c>
      <c r="FE109" s="188">
        <v>9496</v>
      </c>
      <c r="FF109" s="188">
        <v>8761</v>
      </c>
      <c r="FG109" s="188">
        <v>-1648</v>
      </c>
      <c r="FH109" s="188">
        <v>0</v>
      </c>
      <c r="FI109" s="188">
        <v>0</v>
      </c>
      <c r="FK109" s="188">
        <v>7110</v>
      </c>
      <c r="FL109" s="188">
        <v>0</v>
      </c>
      <c r="FM109" s="188">
        <v>7168</v>
      </c>
      <c r="FN109" s="188">
        <v>2047</v>
      </c>
      <c r="FO109" s="188">
        <v>3914</v>
      </c>
      <c r="FP109" s="188">
        <v>8762</v>
      </c>
      <c r="FQ109" s="188">
        <v>3894</v>
      </c>
      <c r="FR109" s="188">
        <v>-1727</v>
      </c>
      <c r="FS109" s="188">
        <v>-176</v>
      </c>
      <c r="FT109" s="188">
        <v>2200</v>
      </c>
      <c r="FV109" s="188">
        <v>6067</v>
      </c>
      <c r="FW109" s="188">
        <v>0</v>
      </c>
      <c r="FX109" s="188">
        <v>3850</v>
      </c>
      <c r="FY109" s="188">
        <v>5830</v>
      </c>
      <c r="FZ109" s="188">
        <v>1463</v>
      </c>
      <c r="GA109" s="188">
        <v>10785</v>
      </c>
      <c r="GB109" s="188">
        <v>7878</v>
      </c>
      <c r="GC109" s="188">
        <v>-1081</v>
      </c>
      <c r="GD109" s="188">
        <v>0</v>
      </c>
      <c r="GE109" s="188">
        <v>0</v>
      </c>
      <c r="GG109" s="188">
        <v>7100</v>
      </c>
      <c r="GH109" s="188">
        <v>0</v>
      </c>
      <c r="GI109" s="188">
        <v>6836</v>
      </c>
      <c r="GJ109" s="188">
        <v>2254</v>
      </c>
      <c r="GK109" s="188">
        <v>2187</v>
      </c>
      <c r="GL109" s="188">
        <v>11628</v>
      </c>
      <c r="GM109" s="188">
        <v>4029</v>
      </c>
      <c r="GN109" s="188">
        <v>-1420</v>
      </c>
      <c r="GO109" s="188">
        <v>-201</v>
      </c>
      <c r="GP109" s="188">
        <v>1058</v>
      </c>
      <c r="GR109" s="188">
        <v>5937</v>
      </c>
      <c r="GS109" s="188">
        <v>0</v>
      </c>
      <c r="GT109" s="188">
        <v>7513</v>
      </c>
      <c r="GU109" s="188">
        <v>2976</v>
      </c>
      <c r="GV109" s="188">
        <v>5145</v>
      </c>
      <c r="GW109" s="188">
        <v>9688</v>
      </c>
      <c r="GX109" s="188">
        <v>3874</v>
      </c>
      <c r="GY109" s="188">
        <v>-1596</v>
      </c>
      <c r="GZ109" s="188">
        <v>-175</v>
      </c>
      <c r="HA109" s="188">
        <v>302</v>
      </c>
      <c r="HC109" s="188">
        <v>6015</v>
      </c>
      <c r="HD109" s="188">
        <v>0</v>
      </c>
      <c r="HE109" s="188">
        <v>4592</v>
      </c>
      <c r="HF109" s="188">
        <v>2924</v>
      </c>
      <c r="HG109" s="188">
        <v>6326</v>
      </c>
      <c r="HH109" s="188">
        <v>7471</v>
      </c>
      <c r="HI109" s="188">
        <v>3885</v>
      </c>
      <c r="HJ109" s="188">
        <v>491</v>
      </c>
      <c r="HK109" s="188">
        <v>-175</v>
      </c>
      <c r="HL109" s="188">
        <v>2502</v>
      </c>
      <c r="HN109" s="188">
        <v>6059</v>
      </c>
      <c r="HO109" s="188">
        <v>0</v>
      </c>
      <c r="HP109" s="188">
        <v>3485</v>
      </c>
      <c r="HQ109" s="188">
        <v>2345</v>
      </c>
      <c r="HR109" s="188">
        <v>2892</v>
      </c>
      <c r="HS109" s="188">
        <v>13446</v>
      </c>
      <c r="HT109" s="188">
        <v>6605</v>
      </c>
      <c r="HU109" s="188">
        <v>-1195</v>
      </c>
      <c r="HV109" s="188">
        <v>0</v>
      </c>
      <c r="HW109" s="188">
        <v>0</v>
      </c>
      <c r="HY109" s="188">
        <v>6029</v>
      </c>
      <c r="HZ109" s="188">
        <v>0</v>
      </c>
      <c r="IA109" s="188">
        <v>5649</v>
      </c>
      <c r="IB109" s="188">
        <v>2900</v>
      </c>
      <c r="IC109" s="188">
        <v>6907</v>
      </c>
      <c r="ID109" s="188">
        <v>2010</v>
      </c>
      <c r="IE109" s="188">
        <v>4040</v>
      </c>
      <c r="IF109" s="188">
        <v>3196</v>
      </c>
      <c r="IG109" s="188">
        <v>-175</v>
      </c>
      <c r="IH109" s="188">
        <v>2336</v>
      </c>
      <c r="IJ109" s="188">
        <v>6213</v>
      </c>
      <c r="IK109" s="188">
        <v>0</v>
      </c>
      <c r="IL109" s="188">
        <v>8848</v>
      </c>
      <c r="IM109" s="188">
        <v>3697</v>
      </c>
      <c r="IN109" s="188">
        <v>3521</v>
      </c>
      <c r="IO109" s="188">
        <v>9786</v>
      </c>
      <c r="IP109" s="188">
        <v>4124</v>
      </c>
      <c r="IQ109" s="188">
        <v>215</v>
      </c>
      <c r="IR109" s="188">
        <v>-100</v>
      </c>
      <c r="IS109" s="188">
        <v>541</v>
      </c>
      <c r="IU109" s="188">
        <v>6084</v>
      </c>
      <c r="IV109" s="188">
        <v>0</v>
      </c>
      <c r="IW109" s="188">
        <v>4654</v>
      </c>
      <c r="IX109" s="188">
        <v>3715</v>
      </c>
      <c r="IY109" s="188">
        <v>4394</v>
      </c>
      <c r="IZ109" s="188">
        <v>9023</v>
      </c>
      <c r="JA109" s="188">
        <v>5968</v>
      </c>
      <c r="JB109" s="188">
        <v>-34</v>
      </c>
      <c r="JC109" s="188">
        <v>-151</v>
      </c>
      <c r="JD109" s="188">
        <v>908</v>
      </c>
      <c r="JF109" s="188">
        <v>6827</v>
      </c>
      <c r="JG109" s="188">
        <v>0</v>
      </c>
      <c r="JH109" s="188">
        <v>7530</v>
      </c>
      <c r="JI109" s="188">
        <v>7956</v>
      </c>
      <c r="JJ109" s="188">
        <v>2869</v>
      </c>
      <c r="JK109" s="188">
        <v>5058</v>
      </c>
      <c r="JL109" s="188">
        <v>3787</v>
      </c>
      <c r="JM109" s="188">
        <v>-434</v>
      </c>
      <c r="JN109" s="188">
        <v>-304</v>
      </c>
      <c r="JO109" s="188">
        <v>4496</v>
      </c>
      <c r="JQ109" s="188">
        <v>7094</v>
      </c>
      <c r="JR109" s="188">
        <v>0</v>
      </c>
      <c r="JS109" s="188">
        <v>7655</v>
      </c>
      <c r="JT109" s="188">
        <v>2944</v>
      </c>
      <c r="JU109" s="188">
        <v>2467</v>
      </c>
      <c r="JV109" s="188">
        <v>9301</v>
      </c>
      <c r="JW109" s="188">
        <v>4140</v>
      </c>
      <c r="JX109" s="188">
        <v>-1084</v>
      </c>
      <c r="JY109" s="188">
        <v>-177</v>
      </c>
      <c r="JZ109" s="188">
        <v>2400</v>
      </c>
      <c r="KB109" s="188">
        <v>6083</v>
      </c>
      <c r="KC109" s="188">
        <v>0</v>
      </c>
      <c r="KD109" s="188">
        <v>2560</v>
      </c>
      <c r="KE109" s="188">
        <v>1830</v>
      </c>
      <c r="KF109" s="188">
        <v>2291</v>
      </c>
      <c r="KG109" s="188">
        <v>13029</v>
      </c>
      <c r="KH109" s="188">
        <v>5926</v>
      </c>
      <c r="KI109" s="188">
        <v>-1005</v>
      </c>
      <c r="KJ109" s="188">
        <v>-202</v>
      </c>
      <c r="KK109" s="188">
        <v>2239</v>
      </c>
      <c r="KM109" s="188">
        <v>6070</v>
      </c>
      <c r="KN109" s="188">
        <v>0</v>
      </c>
      <c r="KO109" s="188">
        <v>3006</v>
      </c>
      <c r="KP109" s="188">
        <v>6782</v>
      </c>
      <c r="KQ109" s="188">
        <v>4381</v>
      </c>
      <c r="KR109" s="188">
        <v>6316</v>
      </c>
      <c r="KS109" s="188">
        <v>6746</v>
      </c>
      <c r="KT109" s="188">
        <v>231</v>
      </c>
      <c r="KU109" s="188">
        <v>0</v>
      </c>
      <c r="KV109" s="188">
        <v>0</v>
      </c>
      <c r="KX109" s="188">
        <v>6998</v>
      </c>
      <c r="KY109" s="188">
        <v>0</v>
      </c>
      <c r="KZ109" s="188">
        <v>8339</v>
      </c>
      <c r="LA109" s="188">
        <v>5340</v>
      </c>
      <c r="LB109" s="188">
        <v>3643</v>
      </c>
      <c r="LC109" s="188">
        <v>2848</v>
      </c>
      <c r="LD109" s="188">
        <v>9360</v>
      </c>
      <c r="LE109" s="188">
        <v>-1629</v>
      </c>
      <c r="LF109" s="188">
        <v>0</v>
      </c>
      <c r="LG109" s="188">
        <v>0</v>
      </c>
      <c r="LI109" s="188">
        <v>5051</v>
      </c>
      <c r="LJ109" s="188">
        <v>0</v>
      </c>
      <c r="LK109" s="188">
        <v>5950</v>
      </c>
      <c r="LL109" s="188">
        <v>5188</v>
      </c>
      <c r="LM109" s="188">
        <v>4572</v>
      </c>
      <c r="LN109" s="188">
        <v>8788</v>
      </c>
      <c r="LO109" s="188">
        <v>5712</v>
      </c>
      <c r="LP109" s="188">
        <v>-1397</v>
      </c>
      <c r="LQ109" s="188">
        <v>-201</v>
      </c>
      <c r="LR109" s="188">
        <v>1436</v>
      </c>
      <c r="LT109" s="188">
        <v>6083</v>
      </c>
      <c r="LU109" s="188">
        <v>0</v>
      </c>
      <c r="LV109" s="188">
        <v>1626</v>
      </c>
      <c r="LW109" s="188">
        <v>4482</v>
      </c>
      <c r="LX109" s="188">
        <v>6263</v>
      </c>
      <c r="LY109" s="188">
        <v>8693</v>
      </c>
      <c r="LZ109" s="188">
        <v>5785</v>
      </c>
      <c r="MA109" s="188">
        <v>304</v>
      </c>
      <c r="MB109" s="188">
        <v>-151</v>
      </c>
      <c r="MC109" s="188">
        <v>1064</v>
      </c>
    </row>
    <row r="110" spans="2:341">
      <c r="B110" s="208">
        <f t="shared" si="30"/>
        <v>6307.6</v>
      </c>
      <c r="C110" s="208">
        <f t="shared" si="31"/>
        <v>0</v>
      </c>
      <c r="D110" s="208">
        <f t="shared" si="32"/>
        <v>6193.4333333333334</v>
      </c>
      <c r="E110" s="208">
        <f t="shared" si="33"/>
        <v>4657.0333333333338</v>
      </c>
      <c r="F110" s="208">
        <f t="shared" si="34"/>
        <v>4555.4333333333334</v>
      </c>
      <c r="G110" s="208">
        <f t="shared" si="35"/>
        <v>7080.333333333333</v>
      </c>
      <c r="H110" s="208">
        <f t="shared" si="36"/>
        <v>5427.9</v>
      </c>
      <c r="I110" s="208">
        <f t="shared" si="37"/>
        <v>-745.16666666666663</v>
      </c>
      <c r="J110" s="208">
        <f t="shared" si="38"/>
        <v>-144.80000000000001</v>
      </c>
      <c r="K110" s="208">
        <f t="shared" si="39"/>
        <v>1169.3666666666666</v>
      </c>
      <c r="M110" s="188">
        <v>5968</v>
      </c>
      <c r="N110" s="188">
        <v>0</v>
      </c>
      <c r="O110" s="188">
        <v>8750</v>
      </c>
      <c r="P110" s="188">
        <v>4088</v>
      </c>
      <c r="Q110" s="188">
        <v>2297</v>
      </c>
      <c r="R110" s="188">
        <v>8037</v>
      </c>
      <c r="S110" s="188">
        <v>3607</v>
      </c>
      <c r="T110" s="188">
        <v>-621</v>
      </c>
      <c r="U110" s="188">
        <v>-284</v>
      </c>
      <c r="V110" s="188">
        <v>4174</v>
      </c>
      <c r="X110" s="188">
        <v>4063</v>
      </c>
      <c r="Y110" s="188">
        <v>0</v>
      </c>
      <c r="Z110" s="188">
        <v>6926</v>
      </c>
      <c r="AA110" s="188">
        <v>8956</v>
      </c>
      <c r="AB110" s="188">
        <v>6240</v>
      </c>
      <c r="AC110" s="188">
        <v>3990</v>
      </c>
      <c r="AD110" s="188">
        <v>5612</v>
      </c>
      <c r="AE110" s="188">
        <v>-1525</v>
      </c>
      <c r="AF110" s="188">
        <v>-100</v>
      </c>
      <c r="AG110" s="188">
        <v>1346</v>
      </c>
      <c r="AI110" s="188">
        <v>6680</v>
      </c>
      <c r="AJ110" s="188">
        <v>0</v>
      </c>
      <c r="AK110" s="188">
        <v>1363</v>
      </c>
      <c r="AL110" s="188">
        <v>3642</v>
      </c>
      <c r="AM110" s="188">
        <v>7143</v>
      </c>
      <c r="AN110" s="188">
        <v>10460</v>
      </c>
      <c r="AO110" s="188">
        <v>5823</v>
      </c>
      <c r="AP110" s="188">
        <v>-603</v>
      </c>
      <c r="AQ110" s="188">
        <v>-202</v>
      </c>
      <c r="AR110" s="188">
        <v>925</v>
      </c>
      <c r="AT110" s="188">
        <v>4063</v>
      </c>
      <c r="AU110" s="188">
        <v>0</v>
      </c>
      <c r="AV110" s="188">
        <v>8679</v>
      </c>
      <c r="AW110" s="188">
        <v>6748</v>
      </c>
      <c r="AX110" s="188">
        <v>3618</v>
      </c>
      <c r="AY110" s="188">
        <v>6076</v>
      </c>
      <c r="AZ110" s="188">
        <v>5616</v>
      </c>
      <c r="BA110" s="188">
        <v>-2456</v>
      </c>
      <c r="BB110" s="188">
        <v>-150</v>
      </c>
      <c r="BC110" s="188">
        <v>1389</v>
      </c>
      <c r="BE110" s="188">
        <v>7102</v>
      </c>
      <c r="BF110" s="188">
        <v>0</v>
      </c>
      <c r="BG110" s="188">
        <v>8901</v>
      </c>
      <c r="BH110" s="188">
        <v>6652</v>
      </c>
      <c r="BI110" s="188">
        <v>4930</v>
      </c>
      <c r="BJ110" s="188">
        <v>1955</v>
      </c>
      <c r="BK110" s="188">
        <v>4002</v>
      </c>
      <c r="BL110" s="188">
        <v>-399</v>
      </c>
      <c r="BM110" s="188">
        <v>-201</v>
      </c>
      <c r="BN110" s="188">
        <v>1470</v>
      </c>
      <c r="BP110" s="188">
        <v>6066</v>
      </c>
      <c r="BQ110" s="188">
        <v>0</v>
      </c>
      <c r="BR110" s="188">
        <v>7433</v>
      </c>
      <c r="BS110" s="188">
        <v>8398</v>
      </c>
      <c r="BT110" s="188">
        <v>3364</v>
      </c>
      <c r="BU110" s="188">
        <v>2034</v>
      </c>
      <c r="BV110" s="188">
        <v>6818</v>
      </c>
      <c r="BW110" s="188">
        <v>418</v>
      </c>
      <c r="BX110" s="188">
        <v>0</v>
      </c>
      <c r="BY110" s="188">
        <v>0</v>
      </c>
      <c r="CA110" s="188">
        <v>7098</v>
      </c>
      <c r="CB110" s="188">
        <v>0</v>
      </c>
      <c r="CC110" s="188">
        <v>8934</v>
      </c>
      <c r="CD110" s="188">
        <v>4314</v>
      </c>
      <c r="CE110" s="188">
        <v>4269</v>
      </c>
      <c r="CF110" s="188">
        <v>3029</v>
      </c>
      <c r="CG110" s="188">
        <v>4033</v>
      </c>
      <c r="CH110" s="188">
        <v>-347</v>
      </c>
      <c r="CI110" s="188">
        <v>-201</v>
      </c>
      <c r="CJ110" s="188">
        <v>1903</v>
      </c>
      <c r="CL110" s="188">
        <v>7098</v>
      </c>
      <c r="CM110" s="188">
        <v>0</v>
      </c>
      <c r="CN110" s="188">
        <v>8934</v>
      </c>
      <c r="CO110" s="188">
        <v>4314</v>
      </c>
      <c r="CP110" s="188">
        <v>4269</v>
      </c>
      <c r="CQ110" s="188">
        <v>3029</v>
      </c>
      <c r="CR110" s="188">
        <v>4033</v>
      </c>
      <c r="CS110" s="188">
        <v>-347</v>
      </c>
      <c r="CT110" s="188">
        <v>-201</v>
      </c>
      <c r="CU110" s="188">
        <v>1903</v>
      </c>
      <c r="CV110" s="190"/>
      <c r="CW110" s="188">
        <v>6064</v>
      </c>
      <c r="CX110" s="188">
        <v>0</v>
      </c>
      <c r="CY110" s="188">
        <v>7125</v>
      </c>
      <c r="CZ110" s="188">
        <v>6055</v>
      </c>
      <c r="DA110" s="188">
        <v>3133</v>
      </c>
      <c r="DB110" s="188">
        <v>5107</v>
      </c>
      <c r="DC110" s="188">
        <v>6838</v>
      </c>
      <c r="DD110" s="188">
        <v>-268</v>
      </c>
      <c r="DE110" s="188">
        <v>0</v>
      </c>
      <c r="DF110" s="188">
        <v>0</v>
      </c>
      <c r="DH110" s="188">
        <v>7093</v>
      </c>
      <c r="DI110" s="188">
        <v>0</v>
      </c>
      <c r="DJ110" s="188">
        <v>9212</v>
      </c>
      <c r="DK110" s="188">
        <v>5066</v>
      </c>
      <c r="DL110" s="188">
        <v>6213</v>
      </c>
      <c r="DM110" s="188">
        <v>3045</v>
      </c>
      <c r="DN110" s="188">
        <v>4027</v>
      </c>
      <c r="DO110" s="188">
        <v>490</v>
      </c>
      <c r="DP110" s="188">
        <v>-201</v>
      </c>
      <c r="DQ110" s="188">
        <v>731</v>
      </c>
      <c r="DS110" s="188">
        <v>6975</v>
      </c>
      <c r="DT110" s="188">
        <v>0</v>
      </c>
      <c r="DU110" s="188">
        <v>7559</v>
      </c>
      <c r="DV110" s="188">
        <v>3527</v>
      </c>
      <c r="DW110" s="188">
        <v>5657</v>
      </c>
      <c r="DX110" s="188">
        <v>4191</v>
      </c>
      <c r="DY110" s="188">
        <v>9491</v>
      </c>
      <c r="DZ110" s="188">
        <v>-1224</v>
      </c>
      <c r="EA110" s="188">
        <v>-263</v>
      </c>
      <c r="EB110" s="188">
        <v>0</v>
      </c>
      <c r="ED110" s="188">
        <v>5980</v>
      </c>
      <c r="EE110" s="188">
        <v>0</v>
      </c>
      <c r="EF110" s="188">
        <v>6864</v>
      </c>
      <c r="EG110" s="188">
        <v>6038</v>
      </c>
      <c r="EH110" s="188">
        <v>6795</v>
      </c>
      <c r="EI110" s="188">
        <v>5258</v>
      </c>
      <c r="EJ110" s="188">
        <v>3946</v>
      </c>
      <c r="EK110" s="188">
        <v>-2121</v>
      </c>
      <c r="EL110" s="188">
        <v>-175</v>
      </c>
      <c r="EM110" s="188">
        <v>1167</v>
      </c>
      <c r="EO110" s="188">
        <v>7109</v>
      </c>
      <c r="EP110" s="188">
        <v>0</v>
      </c>
      <c r="EQ110" s="188">
        <v>1392</v>
      </c>
      <c r="ER110" s="188">
        <v>2156</v>
      </c>
      <c r="ES110" s="188">
        <v>8387</v>
      </c>
      <c r="ET110" s="188">
        <v>10778</v>
      </c>
      <c r="EU110" s="188">
        <v>5031</v>
      </c>
      <c r="EV110" s="188">
        <v>-692</v>
      </c>
      <c r="EW110" s="188">
        <v>-151</v>
      </c>
      <c r="EX110" s="188">
        <v>569</v>
      </c>
      <c r="EZ110" s="188">
        <v>7063</v>
      </c>
      <c r="FA110" s="188">
        <v>0</v>
      </c>
      <c r="FB110" s="188">
        <v>3903</v>
      </c>
      <c r="FC110" s="188">
        <v>3239</v>
      </c>
      <c r="FD110" s="188">
        <v>3163</v>
      </c>
      <c r="FE110" s="188">
        <v>9418</v>
      </c>
      <c r="FF110" s="188">
        <v>8669</v>
      </c>
      <c r="FG110" s="188">
        <v>-1952</v>
      </c>
      <c r="FH110" s="188">
        <v>0</v>
      </c>
      <c r="FI110" s="188">
        <v>0</v>
      </c>
      <c r="FK110" s="188">
        <v>7107</v>
      </c>
      <c r="FL110" s="188">
        <v>0</v>
      </c>
      <c r="FM110" s="188">
        <v>7277</v>
      </c>
      <c r="FN110" s="188">
        <v>2192</v>
      </c>
      <c r="FO110" s="188">
        <v>3984</v>
      </c>
      <c r="FP110" s="188">
        <v>8711</v>
      </c>
      <c r="FQ110" s="188">
        <v>3894</v>
      </c>
      <c r="FR110" s="188">
        <v>-1849</v>
      </c>
      <c r="FS110" s="188">
        <v>-176</v>
      </c>
      <c r="FT110" s="188">
        <v>2060</v>
      </c>
      <c r="FV110" s="188">
        <v>6063</v>
      </c>
      <c r="FW110" s="188">
        <v>0</v>
      </c>
      <c r="FX110" s="188">
        <v>3822</v>
      </c>
      <c r="FY110" s="188">
        <v>6277</v>
      </c>
      <c r="FZ110" s="188">
        <v>1748</v>
      </c>
      <c r="GA110" s="188">
        <v>10752</v>
      </c>
      <c r="GB110" s="188">
        <v>7673</v>
      </c>
      <c r="GC110" s="188">
        <v>-1210</v>
      </c>
      <c r="GD110" s="188">
        <v>0</v>
      </c>
      <c r="GE110" s="188">
        <v>0</v>
      </c>
      <c r="GG110" s="188">
        <v>7098</v>
      </c>
      <c r="GH110" s="188">
        <v>0</v>
      </c>
      <c r="GI110" s="188">
        <v>6970</v>
      </c>
      <c r="GJ110" s="188">
        <v>2439</v>
      </c>
      <c r="GK110" s="188">
        <v>2657</v>
      </c>
      <c r="GL110" s="188">
        <v>11444</v>
      </c>
      <c r="GM110" s="188">
        <v>4029</v>
      </c>
      <c r="GN110" s="188">
        <v>-1640</v>
      </c>
      <c r="GO110" s="188">
        <v>-201</v>
      </c>
      <c r="GP110" s="188">
        <v>877</v>
      </c>
      <c r="GR110" s="188">
        <v>5936</v>
      </c>
      <c r="GS110" s="188">
        <v>0</v>
      </c>
      <c r="GT110" s="188">
        <v>7530</v>
      </c>
      <c r="GU110" s="188">
        <v>3124</v>
      </c>
      <c r="GV110" s="188">
        <v>5364</v>
      </c>
      <c r="GW110" s="188">
        <v>9746</v>
      </c>
      <c r="GX110" s="188">
        <v>3874</v>
      </c>
      <c r="GY110" s="188">
        <v>-1668</v>
      </c>
      <c r="GZ110" s="188">
        <v>-175</v>
      </c>
      <c r="HA110" s="188">
        <v>215</v>
      </c>
      <c r="HC110" s="188">
        <v>6021</v>
      </c>
      <c r="HD110" s="188">
        <v>0</v>
      </c>
      <c r="HE110" s="188">
        <v>4663</v>
      </c>
      <c r="HF110" s="188">
        <v>3178</v>
      </c>
      <c r="HG110" s="188">
        <v>6588</v>
      </c>
      <c r="HH110" s="188">
        <v>7391</v>
      </c>
      <c r="HI110" s="188">
        <v>3885</v>
      </c>
      <c r="HJ110" s="188">
        <v>441</v>
      </c>
      <c r="HK110" s="188">
        <v>-175</v>
      </c>
      <c r="HL110" s="188">
        <v>2238</v>
      </c>
      <c r="HN110" s="188">
        <v>6059</v>
      </c>
      <c r="HO110" s="188">
        <v>0</v>
      </c>
      <c r="HP110" s="188">
        <v>3446</v>
      </c>
      <c r="HQ110" s="188">
        <v>2758</v>
      </c>
      <c r="HR110" s="188">
        <v>2963</v>
      </c>
      <c r="HS110" s="188">
        <v>13373</v>
      </c>
      <c r="HT110" s="188">
        <v>6563</v>
      </c>
      <c r="HU110" s="188">
        <v>-1280</v>
      </c>
      <c r="HV110" s="188">
        <v>0</v>
      </c>
      <c r="HW110" s="188">
        <v>0</v>
      </c>
      <c r="HY110" s="188">
        <v>6023</v>
      </c>
      <c r="HZ110" s="188">
        <v>0</v>
      </c>
      <c r="IA110" s="188">
        <v>5669</v>
      </c>
      <c r="IB110" s="188">
        <v>3048</v>
      </c>
      <c r="IC110" s="188">
        <v>7044</v>
      </c>
      <c r="ID110" s="188">
        <v>1954</v>
      </c>
      <c r="IE110" s="188">
        <v>4040</v>
      </c>
      <c r="IF110" s="188">
        <v>3158</v>
      </c>
      <c r="IG110" s="188">
        <v>-175</v>
      </c>
      <c r="IH110" s="188">
        <v>2197</v>
      </c>
      <c r="IJ110" s="188">
        <v>6210</v>
      </c>
      <c r="IK110" s="188">
        <v>0</v>
      </c>
      <c r="IL110" s="188">
        <v>8886</v>
      </c>
      <c r="IM110" s="188">
        <v>4001</v>
      </c>
      <c r="IN110" s="188">
        <v>3814</v>
      </c>
      <c r="IO110" s="188">
        <v>9710</v>
      </c>
      <c r="IP110" s="188">
        <v>4124</v>
      </c>
      <c r="IQ110" s="188">
        <v>-152</v>
      </c>
      <c r="IR110" s="188">
        <v>-100</v>
      </c>
      <c r="IS110" s="188">
        <v>447</v>
      </c>
      <c r="IU110" s="188">
        <v>6082</v>
      </c>
      <c r="IV110" s="188">
        <v>0</v>
      </c>
      <c r="IW110" s="188">
        <v>4787</v>
      </c>
      <c r="IX110" s="188">
        <v>4016</v>
      </c>
      <c r="IY110" s="188">
        <v>4673</v>
      </c>
      <c r="IZ110" s="188">
        <v>8910</v>
      </c>
      <c r="JA110" s="188">
        <v>5968</v>
      </c>
      <c r="JB110" s="188">
        <v>-215</v>
      </c>
      <c r="JC110" s="188">
        <v>-179</v>
      </c>
      <c r="JD110" s="188">
        <v>807</v>
      </c>
      <c r="JF110" s="188">
        <v>6829</v>
      </c>
      <c r="JG110" s="188">
        <v>0</v>
      </c>
      <c r="JH110" s="188">
        <v>7606</v>
      </c>
      <c r="JI110" s="188">
        <v>7885</v>
      </c>
      <c r="JJ110" s="188">
        <v>3020</v>
      </c>
      <c r="JK110" s="188">
        <v>5070</v>
      </c>
      <c r="JL110" s="188">
        <v>3787</v>
      </c>
      <c r="JM110" s="188">
        <v>-707</v>
      </c>
      <c r="JN110" s="188">
        <v>-304</v>
      </c>
      <c r="JO110" s="188">
        <v>4437</v>
      </c>
      <c r="JQ110" s="188">
        <v>7096</v>
      </c>
      <c r="JR110" s="188">
        <v>0</v>
      </c>
      <c r="JS110" s="188">
        <v>7830</v>
      </c>
      <c r="JT110" s="188">
        <v>2930</v>
      </c>
      <c r="JU110" s="188">
        <v>2933</v>
      </c>
      <c r="JV110" s="188">
        <v>9195</v>
      </c>
      <c r="JW110" s="188">
        <v>4140</v>
      </c>
      <c r="JX110" s="188">
        <v>-1356</v>
      </c>
      <c r="JY110" s="188">
        <v>-176</v>
      </c>
      <c r="JZ110" s="188">
        <v>2111</v>
      </c>
      <c r="KB110" s="188">
        <v>6086</v>
      </c>
      <c r="KC110" s="188">
        <v>0</v>
      </c>
      <c r="KD110" s="188">
        <v>2640</v>
      </c>
      <c r="KE110" s="188">
        <v>1999</v>
      </c>
      <c r="KF110" s="188">
        <v>2587</v>
      </c>
      <c r="KG110" s="188">
        <v>13092</v>
      </c>
      <c r="KH110" s="188">
        <v>5926</v>
      </c>
      <c r="KI110" s="188">
        <v>-1010</v>
      </c>
      <c r="KJ110" s="188">
        <v>-201</v>
      </c>
      <c r="KK110" s="188">
        <v>2008</v>
      </c>
      <c r="KM110" s="188">
        <v>6071</v>
      </c>
      <c r="KN110" s="188">
        <v>0</v>
      </c>
      <c r="KO110" s="188">
        <v>2952</v>
      </c>
      <c r="KP110" s="188">
        <v>6882</v>
      </c>
      <c r="KQ110" s="188">
        <v>4435</v>
      </c>
      <c r="KR110" s="188">
        <v>6335</v>
      </c>
      <c r="KS110" s="188">
        <v>6659</v>
      </c>
      <c r="KT110" s="188">
        <v>24</v>
      </c>
      <c r="KU110" s="188">
        <v>0</v>
      </c>
      <c r="KV110" s="188">
        <v>0</v>
      </c>
      <c r="KX110" s="188">
        <v>6996</v>
      </c>
      <c r="KY110" s="188">
        <v>0</v>
      </c>
      <c r="KZ110" s="188">
        <v>8334</v>
      </c>
      <c r="LA110" s="188">
        <v>5601</v>
      </c>
      <c r="LB110" s="188">
        <v>3781</v>
      </c>
      <c r="LC110" s="188">
        <v>2837</v>
      </c>
      <c r="LD110" s="188">
        <v>9232</v>
      </c>
      <c r="LE110" s="188">
        <v>-1664</v>
      </c>
      <c r="LF110" s="188">
        <v>0</v>
      </c>
      <c r="LG110" s="188">
        <v>0</v>
      </c>
      <c r="LI110" s="188">
        <v>5047</v>
      </c>
      <c r="LJ110" s="188">
        <v>0</v>
      </c>
      <c r="LK110" s="188">
        <v>5941</v>
      </c>
      <c r="LL110" s="188">
        <v>5475</v>
      </c>
      <c r="LM110" s="188">
        <v>4940</v>
      </c>
      <c r="LN110" s="188">
        <v>8733</v>
      </c>
      <c r="LO110" s="188">
        <v>5712</v>
      </c>
      <c r="LP110" s="188">
        <v>-1478</v>
      </c>
      <c r="LQ110" s="188">
        <v>-202</v>
      </c>
      <c r="LR110" s="188">
        <v>1160</v>
      </c>
      <c r="LT110" s="188">
        <v>6082</v>
      </c>
      <c r="LU110" s="188">
        <v>0</v>
      </c>
      <c r="LV110" s="188">
        <v>1475</v>
      </c>
      <c r="LW110" s="188">
        <v>4713</v>
      </c>
      <c r="LX110" s="188">
        <v>6654</v>
      </c>
      <c r="LY110" s="188">
        <v>8750</v>
      </c>
      <c r="LZ110" s="188">
        <v>5785</v>
      </c>
      <c r="MA110" s="188">
        <v>-102</v>
      </c>
      <c r="MB110" s="188">
        <v>-151</v>
      </c>
      <c r="MC110" s="188">
        <v>947</v>
      </c>
    </row>
    <row r="111" spans="2:341">
      <c r="B111" s="208">
        <f t="shared" si="30"/>
        <v>6309.0666666666666</v>
      </c>
      <c r="C111" s="208">
        <f t="shared" si="31"/>
        <v>0</v>
      </c>
      <c r="D111" s="208">
        <f t="shared" si="32"/>
        <v>6226.6333333333332</v>
      </c>
      <c r="E111" s="208">
        <f t="shared" si="33"/>
        <v>4745.333333333333</v>
      </c>
      <c r="F111" s="208">
        <f t="shared" si="34"/>
        <v>4708.166666666667</v>
      </c>
      <c r="G111" s="208">
        <f t="shared" si="35"/>
        <v>7075.666666666667</v>
      </c>
      <c r="H111" s="208">
        <f t="shared" si="36"/>
        <v>5393.7333333333336</v>
      </c>
      <c r="I111" s="208">
        <f t="shared" si="37"/>
        <v>-780.3</v>
      </c>
      <c r="J111" s="208">
        <f t="shared" si="38"/>
        <v>-145.53333333333333</v>
      </c>
      <c r="K111" s="208">
        <f t="shared" si="39"/>
        <v>1039.3333333333333</v>
      </c>
      <c r="M111" s="188">
        <v>5977</v>
      </c>
      <c r="N111" s="188">
        <v>0</v>
      </c>
      <c r="O111" s="188">
        <v>8771</v>
      </c>
      <c r="P111" s="188">
        <v>4092</v>
      </c>
      <c r="Q111" s="188">
        <v>2339</v>
      </c>
      <c r="R111" s="188">
        <v>7996</v>
      </c>
      <c r="S111" s="188">
        <v>3607</v>
      </c>
      <c r="T111" s="188">
        <v>-594</v>
      </c>
      <c r="U111" s="188">
        <v>-284</v>
      </c>
      <c r="V111" s="188">
        <v>4122</v>
      </c>
      <c r="X111" s="188">
        <v>4067</v>
      </c>
      <c r="Y111" s="188">
        <v>0</v>
      </c>
      <c r="Z111" s="188">
        <v>7057</v>
      </c>
      <c r="AA111" s="188">
        <v>9218</v>
      </c>
      <c r="AB111" s="188">
        <v>6778</v>
      </c>
      <c r="AC111" s="188">
        <v>3875</v>
      </c>
      <c r="AD111" s="188">
        <v>5612</v>
      </c>
      <c r="AE111" s="188">
        <v>-1552</v>
      </c>
      <c r="AF111" s="188">
        <v>-100</v>
      </c>
      <c r="AG111" s="188">
        <v>1081</v>
      </c>
      <c r="AI111" s="188">
        <v>6680</v>
      </c>
      <c r="AJ111" s="188">
        <v>0</v>
      </c>
      <c r="AK111" s="188">
        <v>1362</v>
      </c>
      <c r="AL111" s="188">
        <v>3922</v>
      </c>
      <c r="AM111" s="188">
        <v>7360</v>
      </c>
      <c r="AN111" s="188">
        <v>10284</v>
      </c>
      <c r="AO111" s="188">
        <v>5823</v>
      </c>
      <c r="AP111" s="188">
        <v>-677</v>
      </c>
      <c r="AQ111" s="188">
        <v>-201</v>
      </c>
      <c r="AR111" s="188">
        <v>820</v>
      </c>
      <c r="AT111" s="188">
        <v>4062</v>
      </c>
      <c r="AU111" s="188">
        <v>0</v>
      </c>
      <c r="AV111" s="188">
        <v>8742</v>
      </c>
      <c r="AW111" s="188">
        <v>6867</v>
      </c>
      <c r="AX111" s="188">
        <v>3723</v>
      </c>
      <c r="AY111" s="188">
        <v>6286</v>
      </c>
      <c r="AZ111" s="188">
        <v>5616</v>
      </c>
      <c r="BA111" s="188">
        <v>-2338</v>
      </c>
      <c r="BB111" s="188">
        <v>-151</v>
      </c>
      <c r="BC111" s="188">
        <v>1094</v>
      </c>
      <c r="BE111" s="188">
        <v>7104</v>
      </c>
      <c r="BF111" s="188">
        <v>0</v>
      </c>
      <c r="BG111" s="188">
        <v>8941</v>
      </c>
      <c r="BH111" s="188">
        <v>6805</v>
      </c>
      <c r="BI111" s="188">
        <v>4737</v>
      </c>
      <c r="BJ111" s="188">
        <v>2023</v>
      </c>
      <c r="BK111" s="188">
        <v>4002</v>
      </c>
      <c r="BL111" s="188">
        <v>-166</v>
      </c>
      <c r="BM111" s="188">
        <v>-201</v>
      </c>
      <c r="BN111" s="188">
        <v>1266</v>
      </c>
      <c r="BP111" s="188">
        <v>6067</v>
      </c>
      <c r="BQ111" s="188">
        <v>0</v>
      </c>
      <c r="BR111" s="188">
        <v>7485</v>
      </c>
      <c r="BS111" s="188">
        <v>8447</v>
      </c>
      <c r="BT111" s="188">
        <v>3560</v>
      </c>
      <c r="BU111" s="188">
        <v>2080</v>
      </c>
      <c r="BV111" s="188">
        <v>6623</v>
      </c>
      <c r="BW111" s="188">
        <v>457</v>
      </c>
      <c r="BX111" s="188">
        <v>0</v>
      </c>
      <c r="BY111" s="188">
        <v>0</v>
      </c>
      <c r="CA111" s="188">
        <v>7106</v>
      </c>
      <c r="CB111" s="188">
        <v>0</v>
      </c>
      <c r="CC111" s="188">
        <v>9021</v>
      </c>
      <c r="CD111" s="188">
        <v>4512</v>
      </c>
      <c r="CE111" s="188">
        <v>4649</v>
      </c>
      <c r="CF111" s="188">
        <v>3038</v>
      </c>
      <c r="CG111" s="188">
        <v>4033</v>
      </c>
      <c r="CH111" s="188">
        <v>-670</v>
      </c>
      <c r="CI111" s="188">
        <v>-201</v>
      </c>
      <c r="CJ111" s="188">
        <v>1569</v>
      </c>
      <c r="CL111" s="188">
        <v>7106</v>
      </c>
      <c r="CM111" s="188">
        <v>0</v>
      </c>
      <c r="CN111" s="188">
        <v>9021</v>
      </c>
      <c r="CO111" s="188">
        <v>4512</v>
      </c>
      <c r="CP111" s="188">
        <v>4649</v>
      </c>
      <c r="CQ111" s="188">
        <v>3038</v>
      </c>
      <c r="CR111" s="188">
        <v>4033</v>
      </c>
      <c r="CS111" s="188">
        <v>-670</v>
      </c>
      <c r="CT111" s="188">
        <v>-201</v>
      </c>
      <c r="CU111" s="188">
        <v>1569</v>
      </c>
      <c r="CV111" s="190"/>
      <c r="CW111" s="188">
        <v>6061</v>
      </c>
      <c r="CX111" s="188">
        <v>0</v>
      </c>
      <c r="CY111" s="188">
        <v>7100</v>
      </c>
      <c r="CZ111" s="188">
        <v>6048</v>
      </c>
      <c r="DA111" s="188">
        <v>3314</v>
      </c>
      <c r="DB111" s="188">
        <v>5119</v>
      </c>
      <c r="DC111" s="188">
        <v>6693</v>
      </c>
      <c r="DD111" s="188">
        <v>-346</v>
      </c>
      <c r="DE111" s="188">
        <v>0</v>
      </c>
      <c r="DF111" s="188">
        <v>0</v>
      </c>
      <c r="DH111" s="188">
        <v>7093</v>
      </c>
      <c r="DI111" s="188">
        <v>0</v>
      </c>
      <c r="DJ111" s="188">
        <v>9203</v>
      </c>
      <c r="DK111" s="188">
        <v>5208</v>
      </c>
      <c r="DL111" s="188">
        <v>6345</v>
      </c>
      <c r="DM111" s="188">
        <v>3003</v>
      </c>
      <c r="DN111" s="188">
        <v>4027</v>
      </c>
      <c r="DO111" s="188">
        <v>484</v>
      </c>
      <c r="DP111" s="188">
        <v>-201</v>
      </c>
      <c r="DQ111" s="188">
        <v>575</v>
      </c>
      <c r="DS111" s="188">
        <v>6974</v>
      </c>
      <c r="DT111" s="188">
        <v>0</v>
      </c>
      <c r="DU111" s="188">
        <v>7466</v>
      </c>
      <c r="DV111" s="188">
        <v>3528</v>
      </c>
      <c r="DW111" s="188">
        <v>5398</v>
      </c>
      <c r="DX111" s="188">
        <v>4463</v>
      </c>
      <c r="DY111" s="188">
        <v>9443</v>
      </c>
      <c r="DZ111" s="188">
        <v>-1084</v>
      </c>
      <c r="EA111" s="188">
        <v>-263</v>
      </c>
      <c r="EB111" s="188">
        <v>0</v>
      </c>
      <c r="ED111" s="188">
        <v>5992</v>
      </c>
      <c r="EE111" s="188">
        <v>0</v>
      </c>
      <c r="EF111" s="188">
        <v>6900</v>
      </c>
      <c r="EG111" s="188">
        <v>6128</v>
      </c>
      <c r="EH111" s="188">
        <v>7130</v>
      </c>
      <c r="EI111" s="188">
        <v>5452</v>
      </c>
      <c r="EJ111" s="188">
        <v>3946</v>
      </c>
      <c r="EK111" s="188">
        <v>-2106</v>
      </c>
      <c r="EL111" s="188">
        <v>-176</v>
      </c>
      <c r="EM111" s="188">
        <v>929</v>
      </c>
      <c r="EO111" s="188">
        <v>7108</v>
      </c>
      <c r="EP111" s="188">
        <v>0</v>
      </c>
      <c r="EQ111" s="188">
        <v>1425</v>
      </c>
      <c r="ER111" s="188">
        <v>2244</v>
      </c>
      <c r="ES111" s="188">
        <v>8581</v>
      </c>
      <c r="ET111" s="188">
        <v>10715</v>
      </c>
      <c r="EU111" s="188">
        <v>5031</v>
      </c>
      <c r="EV111" s="188">
        <v>-804</v>
      </c>
      <c r="EW111" s="188">
        <v>-151</v>
      </c>
      <c r="EX111" s="188">
        <v>484</v>
      </c>
      <c r="EZ111" s="188">
        <v>7068</v>
      </c>
      <c r="FA111" s="188">
        <v>0</v>
      </c>
      <c r="FB111" s="188">
        <v>3925</v>
      </c>
      <c r="FC111" s="188">
        <v>3453</v>
      </c>
      <c r="FD111" s="188">
        <v>3316</v>
      </c>
      <c r="FE111" s="188">
        <v>9187</v>
      </c>
      <c r="FF111" s="188">
        <v>8503</v>
      </c>
      <c r="FG111" s="188">
        <v>-1918</v>
      </c>
      <c r="FH111" s="188">
        <v>0</v>
      </c>
      <c r="FI111" s="188">
        <v>0</v>
      </c>
      <c r="FK111" s="188">
        <v>7110</v>
      </c>
      <c r="FL111" s="188">
        <v>0</v>
      </c>
      <c r="FM111" s="188">
        <v>7391</v>
      </c>
      <c r="FN111" s="188">
        <v>2209</v>
      </c>
      <c r="FO111" s="188">
        <v>4113</v>
      </c>
      <c r="FP111" s="188">
        <v>8522</v>
      </c>
      <c r="FQ111" s="188">
        <v>3894</v>
      </c>
      <c r="FR111" s="188">
        <v>-1967</v>
      </c>
      <c r="FS111" s="188">
        <v>-175</v>
      </c>
      <c r="FT111" s="188">
        <v>1923</v>
      </c>
      <c r="FV111" s="188">
        <v>6070</v>
      </c>
      <c r="FW111" s="188">
        <v>0</v>
      </c>
      <c r="FX111" s="188">
        <v>3848</v>
      </c>
      <c r="FY111" s="188">
        <v>6386</v>
      </c>
      <c r="FZ111" s="188">
        <v>1885</v>
      </c>
      <c r="GA111" s="188">
        <v>10807</v>
      </c>
      <c r="GB111" s="188">
        <v>7486</v>
      </c>
      <c r="GC111" s="188">
        <v>-1307</v>
      </c>
      <c r="GD111" s="188">
        <v>0</v>
      </c>
      <c r="GE111" s="188">
        <v>0</v>
      </c>
      <c r="GG111" s="188">
        <v>7099</v>
      </c>
      <c r="GH111" s="188">
        <v>0</v>
      </c>
      <c r="GI111" s="188">
        <v>7060</v>
      </c>
      <c r="GJ111" s="188">
        <v>2335</v>
      </c>
      <c r="GK111" s="188">
        <v>3058</v>
      </c>
      <c r="GL111" s="188">
        <v>11241</v>
      </c>
      <c r="GM111" s="188">
        <v>4029</v>
      </c>
      <c r="GN111" s="188">
        <v>-1670</v>
      </c>
      <c r="GO111" s="188">
        <v>-201</v>
      </c>
      <c r="GP111" s="188">
        <v>746</v>
      </c>
      <c r="GR111" s="188">
        <v>5936</v>
      </c>
      <c r="GS111" s="188">
        <v>0</v>
      </c>
      <c r="GT111" s="188">
        <v>7557</v>
      </c>
      <c r="GU111" s="188">
        <v>3218</v>
      </c>
      <c r="GV111" s="188">
        <v>5689</v>
      </c>
      <c r="GW111" s="188">
        <v>9744</v>
      </c>
      <c r="GX111" s="188">
        <v>3874</v>
      </c>
      <c r="GY111" s="188">
        <v>-1707</v>
      </c>
      <c r="GZ111" s="188">
        <v>-175</v>
      </c>
      <c r="HA111" s="188">
        <v>140</v>
      </c>
      <c r="HC111" s="188">
        <v>6017</v>
      </c>
      <c r="HD111" s="188">
        <v>0</v>
      </c>
      <c r="HE111" s="188">
        <v>4722</v>
      </c>
      <c r="HF111" s="188">
        <v>3222</v>
      </c>
      <c r="HG111" s="188">
        <v>6671</v>
      </c>
      <c r="HH111" s="188">
        <v>7295</v>
      </c>
      <c r="HI111" s="188">
        <v>3885</v>
      </c>
      <c r="HJ111" s="188">
        <v>264</v>
      </c>
      <c r="HK111" s="188">
        <v>-175</v>
      </c>
      <c r="HL111" s="188">
        <v>2097</v>
      </c>
      <c r="HN111" s="188">
        <v>6057</v>
      </c>
      <c r="HO111" s="188">
        <v>0</v>
      </c>
      <c r="HP111" s="188">
        <v>3480</v>
      </c>
      <c r="HQ111" s="188">
        <v>2803</v>
      </c>
      <c r="HR111" s="188">
        <v>3009</v>
      </c>
      <c r="HS111" s="188">
        <v>13363</v>
      </c>
      <c r="HT111" s="188">
        <v>6535</v>
      </c>
      <c r="HU111" s="188">
        <v>-1380</v>
      </c>
      <c r="HV111" s="188">
        <v>0</v>
      </c>
      <c r="HW111" s="188">
        <v>0</v>
      </c>
      <c r="HY111" s="188">
        <v>6028</v>
      </c>
      <c r="HZ111" s="188">
        <v>0</v>
      </c>
      <c r="IA111" s="188">
        <v>5667</v>
      </c>
      <c r="IB111" s="188">
        <v>3182</v>
      </c>
      <c r="IC111" s="188">
        <v>7225</v>
      </c>
      <c r="ID111" s="188">
        <v>1961</v>
      </c>
      <c r="IE111" s="188">
        <v>4040</v>
      </c>
      <c r="IF111" s="188">
        <v>3050</v>
      </c>
      <c r="IG111" s="188">
        <v>-176</v>
      </c>
      <c r="IH111" s="188">
        <v>2036</v>
      </c>
      <c r="IJ111" s="188">
        <v>6207</v>
      </c>
      <c r="IK111" s="188">
        <v>0</v>
      </c>
      <c r="IL111" s="188">
        <v>8916</v>
      </c>
      <c r="IM111" s="188">
        <v>3942</v>
      </c>
      <c r="IN111" s="188">
        <v>4098</v>
      </c>
      <c r="IO111" s="188">
        <v>9739</v>
      </c>
      <c r="IP111" s="188">
        <v>4124</v>
      </c>
      <c r="IQ111" s="188">
        <v>-308</v>
      </c>
      <c r="IR111" s="188">
        <v>-100</v>
      </c>
      <c r="IS111" s="188">
        <v>359</v>
      </c>
      <c r="IU111" s="188">
        <v>6080</v>
      </c>
      <c r="IV111" s="188">
        <v>0</v>
      </c>
      <c r="IW111" s="188">
        <v>4904</v>
      </c>
      <c r="IX111" s="188">
        <v>4078</v>
      </c>
      <c r="IY111" s="188">
        <v>4868</v>
      </c>
      <c r="IZ111" s="188">
        <v>8715</v>
      </c>
      <c r="JA111" s="188">
        <v>5968</v>
      </c>
      <c r="JB111" s="188">
        <v>-288</v>
      </c>
      <c r="JC111" s="188">
        <v>-201</v>
      </c>
      <c r="JD111" s="188">
        <v>675</v>
      </c>
      <c r="JF111" s="188">
        <v>6827</v>
      </c>
      <c r="JG111" s="188">
        <v>0</v>
      </c>
      <c r="JH111" s="188">
        <v>7570</v>
      </c>
      <c r="JI111" s="188">
        <v>7699</v>
      </c>
      <c r="JJ111" s="188">
        <v>2836</v>
      </c>
      <c r="JK111" s="188">
        <v>5392</v>
      </c>
      <c r="JL111" s="188">
        <v>3787</v>
      </c>
      <c r="JM111" s="188">
        <v>-707</v>
      </c>
      <c r="JN111" s="188">
        <v>-304</v>
      </c>
      <c r="JO111" s="188">
        <v>4393</v>
      </c>
      <c r="JQ111" s="188">
        <v>7095</v>
      </c>
      <c r="JR111" s="188">
        <v>0</v>
      </c>
      <c r="JS111" s="188">
        <v>7912</v>
      </c>
      <c r="JT111" s="188">
        <v>3003</v>
      </c>
      <c r="JU111" s="188">
        <v>3272</v>
      </c>
      <c r="JV111" s="188">
        <v>9013</v>
      </c>
      <c r="JW111" s="188">
        <v>4140</v>
      </c>
      <c r="JX111" s="188">
        <v>-1342</v>
      </c>
      <c r="JY111" s="188">
        <v>-176</v>
      </c>
      <c r="JZ111" s="188">
        <v>1797</v>
      </c>
      <c r="KB111" s="188">
        <v>6082</v>
      </c>
      <c r="KC111" s="188">
        <v>0</v>
      </c>
      <c r="KD111" s="188">
        <v>2656</v>
      </c>
      <c r="KE111" s="188">
        <v>1967</v>
      </c>
      <c r="KF111" s="188">
        <v>2679</v>
      </c>
      <c r="KG111" s="188">
        <v>13179</v>
      </c>
      <c r="KH111" s="188">
        <v>5926</v>
      </c>
      <c r="KI111" s="188">
        <v>-1009</v>
      </c>
      <c r="KJ111" s="188">
        <v>-201</v>
      </c>
      <c r="KK111" s="188">
        <v>1748</v>
      </c>
      <c r="KM111" s="188">
        <v>6072</v>
      </c>
      <c r="KN111" s="188">
        <v>0</v>
      </c>
      <c r="KO111" s="188">
        <v>2872</v>
      </c>
      <c r="KP111" s="188">
        <v>7082</v>
      </c>
      <c r="KQ111" s="188">
        <v>4451</v>
      </c>
      <c r="KR111" s="188">
        <v>6466</v>
      </c>
      <c r="KS111" s="188">
        <v>6595</v>
      </c>
      <c r="KT111" s="188">
        <v>-30</v>
      </c>
      <c r="KU111" s="188">
        <v>0</v>
      </c>
      <c r="KV111" s="188">
        <v>0</v>
      </c>
      <c r="KX111" s="188">
        <v>6999</v>
      </c>
      <c r="KY111" s="188">
        <v>0</v>
      </c>
      <c r="KZ111" s="188">
        <v>8363</v>
      </c>
      <c r="LA111" s="188">
        <v>5659</v>
      </c>
      <c r="LB111" s="188">
        <v>3739</v>
      </c>
      <c r="LC111" s="188">
        <v>2847</v>
      </c>
      <c r="LD111" s="188">
        <v>9040</v>
      </c>
      <c r="LE111" s="188">
        <v>-1681</v>
      </c>
      <c r="LF111" s="188">
        <v>0</v>
      </c>
      <c r="LG111" s="188">
        <v>0</v>
      </c>
      <c r="LI111" s="188">
        <v>5049</v>
      </c>
      <c r="LJ111" s="188">
        <v>0</v>
      </c>
      <c r="LK111" s="188">
        <v>5992</v>
      </c>
      <c r="LL111" s="188">
        <v>5714</v>
      </c>
      <c r="LM111" s="188">
        <v>5013</v>
      </c>
      <c r="LN111" s="188">
        <v>8777</v>
      </c>
      <c r="LO111" s="188">
        <v>5712</v>
      </c>
      <c r="LP111" s="188">
        <v>-1245</v>
      </c>
      <c r="LQ111" s="188">
        <v>-201</v>
      </c>
      <c r="LR111" s="188">
        <v>920</v>
      </c>
      <c r="LT111" s="188">
        <v>6079</v>
      </c>
      <c r="LU111" s="188">
        <v>0</v>
      </c>
      <c r="LV111" s="188">
        <v>1470</v>
      </c>
      <c r="LW111" s="188">
        <v>4877</v>
      </c>
      <c r="LX111" s="188">
        <v>6760</v>
      </c>
      <c r="LY111" s="188">
        <v>8650</v>
      </c>
      <c r="LZ111" s="188">
        <v>5785</v>
      </c>
      <c r="MA111" s="188">
        <v>-98</v>
      </c>
      <c r="MB111" s="188">
        <v>-151</v>
      </c>
      <c r="MC111" s="188">
        <v>837</v>
      </c>
    </row>
    <row r="112" spans="2:341">
      <c r="B112" s="208">
        <f t="shared" si="30"/>
        <v>6309.7333333333336</v>
      </c>
      <c r="C112" s="208">
        <f t="shared" si="31"/>
        <v>0</v>
      </c>
      <c r="D112" s="208">
        <f t="shared" si="32"/>
        <v>6259.9333333333334</v>
      </c>
      <c r="E112" s="208">
        <f t="shared" si="33"/>
        <v>4865.0666666666666</v>
      </c>
      <c r="F112" s="208">
        <f t="shared" si="34"/>
        <v>4846.7</v>
      </c>
      <c r="G112" s="208">
        <f t="shared" si="35"/>
        <v>7062.9</v>
      </c>
      <c r="H112" s="208">
        <f t="shared" si="36"/>
        <v>5357.9333333333334</v>
      </c>
      <c r="I112" s="208">
        <f t="shared" si="37"/>
        <v>-725.4</v>
      </c>
      <c r="J112" s="208">
        <f t="shared" si="38"/>
        <v>-145.46666666666667</v>
      </c>
      <c r="K112" s="208">
        <f t="shared" si="39"/>
        <v>917.13333333333333</v>
      </c>
      <c r="M112" s="188">
        <v>5974</v>
      </c>
      <c r="N112" s="188">
        <v>0</v>
      </c>
      <c r="O112" s="188">
        <v>8862</v>
      </c>
      <c r="P112" s="188">
        <v>4091</v>
      </c>
      <c r="Q112" s="188">
        <v>2419</v>
      </c>
      <c r="R112" s="188">
        <v>7846</v>
      </c>
      <c r="S112" s="188">
        <v>3607</v>
      </c>
      <c r="T112" s="188">
        <v>-562</v>
      </c>
      <c r="U112" s="188">
        <v>-284</v>
      </c>
      <c r="V112" s="188">
        <v>4110</v>
      </c>
      <c r="X112" s="188">
        <v>4064</v>
      </c>
      <c r="Y112" s="188">
        <v>0</v>
      </c>
      <c r="Z112" s="188">
        <v>7170</v>
      </c>
      <c r="AA112" s="188">
        <v>9624</v>
      </c>
      <c r="AB112" s="188">
        <v>6956</v>
      </c>
      <c r="AC112" s="188">
        <v>3863</v>
      </c>
      <c r="AD112" s="188">
        <v>5612</v>
      </c>
      <c r="AE112" s="188">
        <v>-1689</v>
      </c>
      <c r="AF112" s="188">
        <v>-100</v>
      </c>
      <c r="AG112" s="188">
        <v>859</v>
      </c>
      <c r="AI112" s="188">
        <v>6693</v>
      </c>
      <c r="AJ112" s="188">
        <v>0</v>
      </c>
      <c r="AK112" s="188">
        <v>1409</v>
      </c>
      <c r="AL112" s="188">
        <v>4148</v>
      </c>
      <c r="AM112" s="188">
        <v>7480</v>
      </c>
      <c r="AN112" s="188">
        <v>10099</v>
      </c>
      <c r="AO112" s="188">
        <v>5823</v>
      </c>
      <c r="AP112" s="188">
        <v>-658</v>
      </c>
      <c r="AQ112" s="188">
        <v>-201</v>
      </c>
      <c r="AR112" s="188">
        <v>605</v>
      </c>
      <c r="AT112" s="188">
        <v>4065</v>
      </c>
      <c r="AU112" s="188">
        <v>0</v>
      </c>
      <c r="AV112" s="188">
        <v>8809</v>
      </c>
      <c r="AW112" s="188">
        <v>6973</v>
      </c>
      <c r="AX112" s="188">
        <v>3906</v>
      </c>
      <c r="AY112" s="188">
        <v>6479</v>
      </c>
      <c r="AZ112" s="188">
        <v>5616</v>
      </c>
      <c r="BA112" s="188">
        <v>-2263</v>
      </c>
      <c r="BB112" s="188">
        <v>-151</v>
      </c>
      <c r="BC112" s="188">
        <v>901</v>
      </c>
      <c r="BE112" s="188">
        <v>7105</v>
      </c>
      <c r="BF112" s="188">
        <v>0</v>
      </c>
      <c r="BG112" s="188">
        <v>8928</v>
      </c>
      <c r="BH112" s="188">
        <v>7048</v>
      </c>
      <c r="BI112" s="188">
        <v>5166</v>
      </c>
      <c r="BJ112" s="188">
        <v>2047</v>
      </c>
      <c r="BK112" s="188">
        <v>4002</v>
      </c>
      <c r="BL112" s="188">
        <v>-327</v>
      </c>
      <c r="BM112" s="188">
        <v>-201</v>
      </c>
      <c r="BN112" s="188">
        <v>1056</v>
      </c>
      <c r="BP112" s="188">
        <v>6064</v>
      </c>
      <c r="BQ112" s="188">
        <v>0</v>
      </c>
      <c r="BR112" s="188">
        <v>7462</v>
      </c>
      <c r="BS112" s="188">
        <v>8490</v>
      </c>
      <c r="BT112" s="188">
        <v>3777</v>
      </c>
      <c r="BU112" s="188">
        <v>2145</v>
      </c>
      <c r="BV112" s="188">
        <v>6462</v>
      </c>
      <c r="BW112" s="188">
        <v>673</v>
      </c>
      <c r="BX112" s="188">
        <v>0</v>
      </c>
      <c r="BY112" s="188">
        <v>0</v>
      </c>
      <c r="CA112" s="188">
        <v>7098</v>
      </c>
      <c r="CB112" s="188">
        <v>0</v>
      </c>
      <c r="CC112" s="188">
        <v>9020</v>
      </c>
      <c r="CD112" s="188">
        <v>4673</v>
      </c>
      <c r="CE112" s="188">
        <v>4829</v>
      </c>
      <c r="CF112" s="188">
        <v>3067</v>
      </c>
      <c r="CG112" s="188">
        <v>4033</v>
      </c>
      <c r="CH112" s="188">
        <v>-439</v>
      </c>
      <c r="CI112" s="188">
        <v>-201</v>
      </c>
      <c r="CJ112" s="188">
        <v>1273</v>
      </c>
      <c r="CL112" s="188">
        <v>7098</v>
      </c>
      <c r="CM112" s="188">
        <v>0</v>
      </c>
      <c r="CN112" s="188">
        <v>9020</v>
      </c>
      <c r="CO112" s="188">
        <v>4673</v>
      </c>
      <c r="CP112" s="188">
        <v>4829</v>
      </c>
      <c r="CQ112" s="188">
        <v>3067</v>
      </c>
      <c r="CR112" s="188">
        <v>4033</v>
      </c>
      <c r="CS112" s="188">
        <v>-439</v>
      </c>
      <c r="CT112" s="188">
        <v>-201</v>
      </c>
      <c r="CU112" s="188">
        <v>1273</v>
      </c>
      <c r="CV112" s="190"/>
      <c r="CW112" s="188">
        <v>6060</v>
      </c>
      <c r="CX112" s="188">
        <v>0</v>
      </c>
      <c r="CY112" s="188">
        <v>7110</v>
      </c>
      <c r="CZ112" s="188">
        <v>6303</v>
      </c>
      <c r="DA112" s="188">
        <v>3459</v>
      </c>
      <c r="DB112" s="188">
        <v>5035</v>
      </c>
      <c r="DC112" s="188">
        <v>6562</v>
      </c>
      <c r="DD112" s="188">
        <v>-296</v>
      </c>
      <c r="DE112" s="188">
        <v>0</v>
      </c>
      <c r="DF112" s="188">
        <v>0</v>
      </c>
      <c r="DH112" s="188">
        <v>7091</v>
      </c>
      <c r="DI112" s="188">
        <v>0</v>
      </c>
      <c r="DJ112" s="188">
        <v>9208</v>
      </c>
      <c r="DK112" s="188">
        <v>5398</v>
      </c>
      <c r="DL112" s="188">
        <v>6350</v>
      </c>
      <c r="DM112" s="188">
        <v>3046</v>
      </c>
      <c r="DN112" s="188">
        <v>4027</v>
      </c>
      <c r="DO112" s="188">
        <v>257</v>
      </c>
      <c r="DP112" s="188">
        <v>-201</v>
      </c>
      <c r="DQ112" s="188">
        <v>478</v>
      </c>
      <c r="DS112" s="188">
        <v>6977</v>
      </c>
      <c r="DT112" s="188">
        <v>0</v>
      </c>
      <c r="DU112" s="188">
        <v>7453</v>
      </c>
      <c r="DV112" s="188">
        <v>3535</v>
      </c>
      <c r="DW112" s="188">
        <v>5456</v>
      </c>
      <c r="DX112" s="188">
        <v>4543</v>
      </c>
      <c r="DY112" s="188">
        <v>9318</v>
      </c>
      <c r="DZ112" s="188">
        <v>-1277</v>
      </c>
      <c r="EA112" s="188">
        <v>-263</v>
      </c>
      <c r="EB112" s="188">
        <v>0</v>
      </c>
      <c r="ED112" s="188">
        <v>6008</v>
      </c>
      <c r="EE112" s="188">
        <v>0</v>
      </c>
      <c r="EF112" s="188">
        <v>6897</v>
      </c>
      <c r="EG112" s="188">
        <v>6235</v>
      </c>
      <c r="EH112" s="188">
        <v>7249</v>
      </c>
      <c r="EI112" s="188">
        <v>5733</v>
      </c>
      <c r="EJ112" s="188">
        <v>3946</v>
      </c>
      <c r="EK112" s="188">
        <v>-2043</v>
      </c>
      <c r="EL112" s="188">
        <v>-176</v>
      </c>
      <c r="EM112" s="188">
        <v>784</v>
      </c>
      <c r="EO112" s="188">
        <v>7111</v>
      </c>
      <c r="EP112" s="188">
        <v>0</v>
      </c>
      <c r="EQ112" s="188">
        <v>1413</v>
      </c>
      <c r="ER112" s="188">
        <v>2301</v>
      </c>
      <c r="ES112" s="188">
        <v>8753</v>
      </c>
      <c r="ET112" s="188">
        <v>10750</v>
      </c>
      <c r="EU112" s="188">
        <v>5031</v>
      </c>
      <c r="EV112" s="188">
        <v>-848</v>
      </c>
      <c r="EW112" s="188">
        <v>-150</v>
      </c>
      <c r="EX112" s="188">
        <v>402</v>
      </c>
      <c r="EZ112" s="188">
        <v>7066</v>
      </c>
      <c r="FA112" s="188">
        <v>0</v>
      </c>
      <c r="FB112" s="188">
        <v>3986</v>
      </c>
      <c r="FC112" s="188">
        <v>3588</v>
      </c>
      <c r="FD112" s="188">
        <v>3385</v>
      </c>
      <c r="FE112" s="188">
        <v>9086</v>
      </c>
      <c r="FF112" s="188">
        <v>8314</v>
      </c>
      <c r="FG112" s="188">
        <v>-1945</v>
      </c>
      <c r="FH112" s="188">
        <v>0</v>
      </c>
      <c r="FI112" s="188">
        <v>0</v>
      </c>
      <c r="FK112" s="188">
        <v>7103</v>
      </c>
      <c r="FL112" s="188">
        <v>0</v>
      </c>
      <c r="FM112" s="188">
        <v>7531</v>
      </c>
      <c r="FN112" s="188">
        <v>2164</v>
      </c>
      <c r="FO112" s="188">
        <v>4309</v>
      </c>
      <c r="FP112" s="188">
        <v>8457</v>
      </c>
      <c r="FQ112" s="188">
        <v>3894</v>
      </c>
      <c r="FR112" s="188">
        <v>-1924</v>
      </c>
      <c r="FS112" s="188">
        <v>-175</v>
      </c>
      <c r="FT112" s="188">
        <v>1741</v>
      </c>
      <c r="FV112" s="188">
        <v>6069</v>
      </c>
      <c r="FW112" s="188">
        <v>0</v>
      </c>
      <c r="FX112" s="188">
        <v>3942</v>
      </c>
      <c r="FY112" s="188">
        <v>6491</v>
      </c>
      <c r="FZ112" s="188">
        <v>2006</v>
      </c>
      <c r="GA112" s="188">
        <v>10846</v>
      </c>
      <c r="GB112" s="188">
        <v>7275</v>
      </c>
      <c r="GC112" s="188">
        <v>-1231</v>
      </c>
      <c r="GD112" s="188">
        <v>0</v>
      </c>
      <c r="GE112" s="188">
        <v>0</v>
      </c>
      <c r="GG112" s="188">
        <v>7101</v>
      </c>
      <c r="GH112" s="188">
        <v>0</v>
      </c>
      <c r="GI112" s="188">
        <v>7103</v>
      </c>
      <c r="GJ112" s="188">
        <v>2307</v>
      </c>
      <c r="GK112" s="188">
        <v>3016</v>
      </c>
      <c r="GL112" s="188">
        <v>11102</v>
      </c>
      <c r="GM112" s="188">
        <v>4029</v>
      </c>
      <c r="GN112" s="188">
        <v>-1443</v>
      </c>
      <c r="GO112" s="188">
        <v>-201</v>
      </c>
      <c r="GP112" s="188">
        <v>622</v>
      </c>
      <c r="GR112" s="188">
        <v>5941</v>
      </c>
      <c r="GS112" s="188">
        <v>0</v>
      </c>
      <c r="GT112" s="188">
        <v>7486</v>
      </c>
      <c r="GU112" s="188">
        <v>3380</v>
      </c>
      <c r="GV112" s="188">
        <v>6074</v>
      </c>
      <c r="GW112" s="188">
        <v>9752</v>
      </c>
      <c r="GX112" s="188">
        <v>3874</v>
      </c>
      <c r="GY112" s="188">
        <v>-1759</v>
      </c>
      <c r="GZ112" s="188">
        <v>-175</v>
      </c>
      <c r="HA112" s="188">
        <v>96</v>
      </c>
      <c r="HC112" s="188">
        <v>6023</v>
      </c>
      <c r="HD112" s="188">
        <v>0</v>
      </c>
      <c r="HE112" s="188">
        <v>4911</v>
      </c>
      <c r="HF112" s="188">
        <v>3436</v>
      </c>
      <c r="HG112" s="188">
        <v>6702</v>
      </c>
      <c r="HH112" s="188">
        <v>7154</v>
      </c>
      <c r="HI112" s="188">
        <v>3885</v>
      </c>
      <c r="HJ112" s="188">
        <v>386</v>
      </c>
      <c r="HK112" s="188">
        <v>-175</v>
      </c>
      <c r="HL112" s="188">
        <v>1833</v>
      </c>
      <c r="HN112" s="188">
        <v>6062</v>
      </c>
      <c r="HO112" s="188">
        <v>0</v>
      </c>
      <c r="HP112" s="188">
        <v>3514</v>
      </c>
      <c r="HQ112" s="188">
        <v>2859</v>
      </c>
      <c r="HR112" s="188">
        <v>3068</v>
      </c>
      <c r="HS112" s="188">
        <v>13349</v>
      </c>
      <c r="HT112" s="188">
        <v>6500</v>
      </c>
      <c r="HU112" s="188">
        <v>-1234</v>
      </c>
      <c r="HV112" s="188">
        <v>0</v>
      </c>
      <c r="HW112" s="188">
        <v>0</v>
      </c>
      <c r="HY112" s="188">
        <v>6026</v>
      </c>
      <c r="HZ112" s="188">
        <v>0</v>
      </c>
      <c r="IA112" s="188">
        <v>5688</v>
      </c>
      <c r="IB112" s="188">
        <v>3240</v>
      </c>
      <c r="IC112" s="188">
        <v>7164</v>
      </c>
      <c r="ID112" s="188">
        <v>1911</v>
      </c>
      <c r="IE112" s="188">
        <v>4040</v>
      </c>
      <c r="IF112" s="188">
        <v>3158</v>
      </c>
      <c r="IG112" s="188">
        <v>-175</v>
      </c>
      <c r="IH112" s="188">
        <v>1889</v>
      </c>
      <c r="IJ112" s="188">
        <v>6208</v>
      </c>
      <c r="IK112" s="188">
        <v>0</v>
      </c>
      <c r="IL112" s="188">
        <v>8909</v>
      </c>
      <c r="IM112" s="188">
        <v>3868</v>
      </c>
      <c r="IN112" s="188">
        <v>4308</v>
      </c>
      <c r="IO112" s="188">
        <v>9681</v>
      </c>
      <c r="IP112" s="188">
        <v>4124</v>
      </c>
      <c r="IQ112" s="188">
        <v>-40</v>
      </c>
      <c r="IR112" s="188">
        <v>-100</v>
      </c>
      <c r="IS112" s="188">
        <v>276</v>
      </c>
      <c r="IU112" s="188">
        <v>6085</v>
      </c>
      <c r="IV112" s="188">
        <v>0</v>
      </c>
      <c r="IW112" s="188">
        <v>4921</v>
      </c>
      <c r="IX112" s="188">
        <v>4103</v>
      </c>
      <c r="IY112" s="188">
        <v>5075</v>
      </c>
      <c r="IZ112" s="188">
        <v>8560</v>
      </c>
      <c r="JA112" s="188">
        <v>5968</v>
      </c>
      <c r="JB112" s="188">
        <v>-59</v>
      </c>
      <c r="JC112" s="188">
        <v>-201</v>
      </c>
      <c r="JD112" s="188">
        <v>597</v>
      </c>
      <c r="JF112" s="188">
        <v>6821</v>
      </c>
      <c r="JG112" s="188">
        <v>0</v>
      </c>
      <c r="JH112" s="188">
        <v>7570</v>
      </c>
      <c r="JI112" s="188">
        <v>7739</v>
      </c>
      <c r="JJ112" s="188">
        <v>2853</v>
      </c>
      <c r="JK112" s="188">
        <v>5434</v>
      </c>
      <c r="JL112" s="188">
        <v>3787</v>
      </c>
      <c r="JM112" s="188">
        <v>-598</v>
      </c>
      <c r="JN112" s="188">
        <v>-304</v>
      </c>
      <c r="JO112" s="188">
        <v>4336</v>
      </c>
      <c r="JQ112" s="188">
        <v>7098</v>
      </c>
      <c r="JR112" s="188">
        <v>0</v>
      </c>
      <c r="JS112" s="188">
        <v>7971</v>
      </c>
      <c r="JT112" s="188">
        <v>3271</v>
      </c>
      <c r="JU112" s="188">
        <v>3492</v>
      </c>
      <c r="JV112" s="188">
        <v>8804</v>
      </c>
      <c r="JW112" s="188">
        <v>4140</v>
      </c>
      <c r="JX112" s="188">
        <v>-1295</v>
      </c>
      <c r="JY112" s="188">
        <v>-176</v>
      </c>
      <c r="JZ112" s="188">
        <v>1500</v>
      </c>
      <c r="KB112" s="188">
        <v>6082</v>
      </c>
      <c r="KC112" s="188">
        <v>0</v>
      </c>
      <c r="KD112" s="188">
        <v>2753</v>
      </c>
      <c r="KE112" s="188">
        <v>2036</v>
      </c>
      <c r="KF112" s="188">
        <v>2906</v>
      </c>
      <c r="KG112" s="188">
        <v>13192</v>
      </c>
      <c r="KH112" s="188">
        <v>5926</v>
      </c>
      <c r="KI112" s="188">
        <v>-987</v>
      </c>
      <c r="KJ112" s="188">
        <v>-201</v>
      </c>
      <c r="KK112" s="188">
        <v>1478</v>
      </c>
      <c r="KM112" s="188">
        <v>6074</v>
      </c>
      <c r="KN112" s="188">
        <v>0</v>
      </c>
      <c r="KO112" s="188">
        <v>2799</v>
      </c>
      <c r="KP112" s="188">
        <v>7135</v>
      </c>
      <c r="KQ112" s="188">
        <v>4475</v>
      </c>
      <c r="KR112" s="188">
        <v>6575</v>
      </c>
      <c r="KS112" s="188">
        <v>6536</v>
      </c>
      <c r="KT112" s="188">
        <v>155</v>
      </c>
      <c r="KU112" s="188">
        <v>0</v>
      </c>
      <c r="KV112" s="188">
        <v>0</v>
      </c>
      <c r="KX112" s="188">
        <v>6997</v>
      </c>
      <c r="KY112" s="188">
        <v>0</v>
      </c>
      <c r="KZ112" s="188">
        <v>8423</v>
      </c>
      <c r="LA112" s="188">
        <v>5713</v>
      </c>
      <c r="LB112" s="188">
        <v>4091</v>
      </c>
      <c r="LC112" s="188">
        <v>2759</v>
      </c>
      <c r="LD112" s="188">
        <v>8877</v>
      </c>
      <c r="LE112" s="188">
        <v>-1750</v>
      </c>
      <c r="LF112" s="188">
        <v>0</v>
      </c>
      <c r="LG112" s="188">
        <v>0</v>
      </c>
      <c r="LI112" s="188">
        <v>5051</v>
      </c>
      <c r="LJ112" s="188">
        <v>0</v>
      </c>
      <c r="LK112" s="188">
        <v>6083</v>
      </c>
      <c r="LL112" s="188">
        <v>6064</v>
      </c>
      <c r="LM112" s="188">
        <v>5128</v>
      </c>
      <c r="LN112" s="188">
        <v>8882</v>
      </c>
      <c r="LO112" s="188">
        <v>5712</v>
      </c>
      <c r="LP112" s="188">
        <v>-1289</v>
      </c>
      <c r="LQ112" s="188">
        <v>-201</v>
      </c>
      <c r="LR112" s="188">
        <v>725</v>
      </c>
      <c r="LT112" s="188">
        <v>6077</v>
      </c>
      <c r="LU112" s="188">
        <v>0</v>
      </c>
      <c r="LV112" s="188">
        <v>1447</v>
      </c>
      <c r="LW112" s="188">
        <v>5066</v>
      </c>
      <c r="LX112" s="188">
        <v>6720</v>
      </c>
      <c r="LY112" s="188">
        <v>8623</v>
      </c>
      <c r="LZ112" s="188">
        <v>5785</v>
      </c>
      <c r="MA112" s="188">
        <v>4</v>
      </c>
      <c r="MB112" s="188">
        <v>-151</v>
      </c>
      <c r="MC112" s="188">
        <v>680</v>
      </c>
    </row>
    <row r="113" spans="2:341">
      <c r="B113" s="208">
        <f t="shared" si="30"/>
        <v>6310</v>
      </c>
      <c r="C113" s="208">
        <f t="shared" si="31"/>
        <v>0</v>
      </c>
      <c r="D113" s="208">
        <f t="shared" si="32"/>
        <v>6285.4666666666662</v>
      </c>
      <c r="E113" s="208">
        <f t="shared" si="33"/>
        <v>4997.7666666666664</v>
      </c>
      <c r="F113" s="208">
        <f t="shared" si="34"/>
        <v>5004.9666666666662</v>
      </c>
      <c r="G113" s="208">
        <f t="shared" si="35"/>
        <v>7058.166666666667</v>
      </c>
      <c r="H113" s="208">
        <f t="shared" si="36"/>
        <v>5325.9333333333334</v>
      </c>
      <c r="I113" s="208">
        <f t="shared" si="37"/>
        <v>-727.3</v>
      </c>
      <c r="J113" s="208">
        <f t="shared" si="38"/>
        <v>-145.6</v>
      </c>
      <c r="K113" s="208">
        <f t="shared" si="39"/>
        <v>806.0333333333333</v>
      </c>
      <c r="M113" s="188">
        <v>5971</v>
      </c>
      <c r="N113" s="188">
        <v>0</v>
      </c>
      <c r="O113" s="188">
        <v>8908</v>
      </c>
      <c r="P113" s="188">
        <v>4042</v>
      </c>
      <c r="Q113" s="188">
        <v>2557</v>
      </c>
      <c r="R113" s="188">
        <v>7923</v>
      </c>
      <c r="S113" s="188">
        <v>3607</v>
      </c>
      <c r="T113" s="188">
        <v>-567</v>
      </c>
      <c r="U113" s="188">
        <v>-284</v>
      </c>
      <c r="V113" s="188">
        <v>4080</v>
      </c>
      <c r="X113" s="188">
        <v>4064</v>
      </c>
      <c r="Y113" s="188">
        <v>0</v>
      </c>
      <c r="Z113" s="188">
        <v>7279</v>
      </c>
      <c r="AA113" s="188">
        <v>10034</v>
      </c>
      <c r="AB113" s="188">
        <v>7014</v>
      </c>
      <c r="AC113" s="188">
        <v>3845</v>
      </c>
      <c r="AD113" s="188">
        <v>5612</v>
      </c>
      <c r="AE113" s="188">
        <v>-1501</v>
      </c>
      <c r="AF113" s="188">
        <v>-100</v>
      </c>
      <c r="AG113" s="188">
        <v>694</v>
      </c>
      <c r="AI113" s="188">
        <v>6697</v>
      </c>
      <c r="AJ113" s="188">
        <v>0</v>
      </c>
      <c r="AK113" s="188">
        <v>1410</v>
      </c>
      <c r="AL113" s="188">
        <v>4406</v>
      </c>
      <c r="AM113" s="188">
        <v>7544</v>
      </c>
      <c r="AN113" s="188">
        <v>9915</v>
      </c>
      <c r="AO113" s="188">
        <v>5823</v>
      </c>
      <c r="AP113" s="188">
        <v>-705</v>
      </c>
      <c r="AQ113" s="188">
        <v>-201</v>
      </c>
      <c r="AR113" s="188">
        <v>433</v>
      </c>
      <c r="AT113" s="188">
        <v>4065</v>
      </c>
      <c r="AU113" s="188">
        <v>0</v>
      </c>
      <c r="AV113" s="188">
        <v>8807</v>
      </c>
      <c r="AW113" s="188">
        <v>7239</v>
      </c>
      <c r="AX113" s="188">
        <v>4229</v>
      </c>
      <c r="AY113" s="188">
        <v>6651</v>
      </c>
      <c r="AZ113" s="188">
        <v>5616</v>
      </c>
      <c r="BA113" s="188">
        <v>-2014</v>
      </c>
      <c r="BB113" s="188">
        <v>-151</v>
      </c>
      <c r="BC113" s="188">
        <v>712</v>
      </c>
      <c r="BE113" s="188">
        <v>7101</v>
      </c>
      <c r="BF113" s="188">
        <v>0</v>
      </c>
      <c r="BG113" s="188">
        <v>8925</v>
      </c>
      <c r="BH113" s="188">
        <v>7249</v>
      </c>
      <c r="BI113" s="188">
        <v>5560</v>
      </c>
      <c r="BJ113" s="188">
        <v>2006</v>
      </c>
      <c r="BK113" s="188">
        <v>4002</v>
      </c>
      <c r="BL113" s="188">
        <v>-499</v>
      </c>
      <c r="BM113" s="188">
        <v>-201</v>
      </c>
      <c r="BN113" s="188">
        <v>882</v>
      </c>
      <c r="BP113" s="188">
        <v>6059</v>
      </c>
      <c r="BQ113" s="188">
        <v>0</v>
      </c>
      <c r="BR113" s="188">
        <v>7474</v>
      </c>
      <c r="BS113" s="188">
        <v>8704</v>
      </c>
      <c r="BT113" s="188">
        <v>4231</v>
      </c>
      <c r="BU113" s="188">
        <v>2230</v>
      </c>
      <c r="BV113" s="188">
        <v>6337</v>
      </c>
      <c r="BW113" s="188">
        <v>361</v>
      </c>
      <c r="BX113" s="188">
        <v>0</v>
      </c>
      <c r="BY113" s="188">
        <v>0</v>
      </c>
      <c r="CA113" s="188">
        <v>7100</v>
      </c>
      <c r="CB113" s="188">
        <v>0</v>
      </c>
      <c r="CC113" s="188">
        <v>9011</v>
      </c>
      <c r="CD113" s="188">
        <v>4764</v>
      </c>
      <c r="CE113" s="188">
        <v>5255</v>
      </c>
      <c r="CF113" s="188">
        <v>3066</v>
      </c>
      <c r="CG113" s="188">
        <v>4033</v>
      </c>
      <c r="CH113" s="188">
        <v>-475</v>
      </c>
      <c r="CI113" s="188">
        <v>-202</v>
      </c>
      <c r="CJ113" s="188">
        <v>1038</v>
      </c>
      <c r="CL113" s="188">
        <v>7100</v>
      </c>
      <c r="CM113" s="188">
        <v>0</v>
      </c>
      <c r="CN113" s="188">
        <v>9011</v>
      </c>
      <c r="CO113" s="188">
        <v>4764</v>
      </c>
      <c r="CP113" s="188">
        <v>5255</v>
      </c>
      <c r="CQ113" s="188">
        <v>3066</v>
      </c>
      <c r="CR113" s="188">
        <v>4033</v>
      </c>
      <c r="CS113" s="188">
        <v>-475</v>
      </c>
      <c r="CT113" s="188">
        <v>-202</v>
      </c>
      <c r="CU113" s="188">
        <v>1038</v>
      </c>
      <c r="CV113" s="190"/>
      <c r="CW113" s="188">
        <v>6060</v>
      </c>
      <c r="CX113" s="188">
        <v>0</v>
      </c>
      <c r="CY113" s="188">
        <v>7126</v>
      </c>
      <c r="CZ113" s="188">
        <v>6454</v>
      </c>
      <c r="DA113" s="188">
        <v>3650</v>
      </c>
      <c r="DB113" s="188">
        <v>5153</v>
      </c>
      <c r="DC113" s="188">
        <v>6469</v>
      </c>
      <c r="DD113" s="188">
        <v>-164</v>
      </c>
      <c r="DE113" s="188">
        <v>0</v>
      </c>
      <c r="DF113" s="188">
        <v>0</v>
      </c>
      <c r="DH113" s="188">
        <v>7095</v>
      </c>
      <c r="DI113" s="188">
        <v>0</v>
      </c>
      <c r="DJ113" s="188">
        <v>9199</v>
      </c>
      <c r="DK113" s="188">
        <v>5643</v>
      </c>
      <c r="DL113" s="188">
        <v>6304</v>
      </c>
      <c r="DM113" s="188">
        <v>3004</v>
      </c>
      <c r="DN113" s="188">
        <v>4027</v>
      </c>
      <c r="DO113" s="188">
        <v>302</v>
      </c>
      <c r="DP113" s="188">
        <v>-201</v>
      </c>
      <c r="DQ113" s="188">
        <v>372</v>
      </c>
      <c r="DS113" s="188">
        <v>6979</v>
      </c>
      <c r="DT113" s="188">
        <v>0</v>
      </c>
      <c r="DU113" s="188">
        <v>7500</v>
      </c>
      <c r="DV113" s="188">
        <v>3568</v>
      </c>
      <c r="DW113" s="188">
        <v>5502</v>
      </c>
      <c r="DX113" s="188">
        <v>4606</v>
      </c>
      <c r="DY113" s="188">
        <v>9233</v>
      </c>
      <c r="DZ113" s="188">
        <v>-1311</v>
      </c>
      <c r="EA113" s="188">
        <v>-263</v>
      </c>
      <c r="EB113" s="188">
        <v>0</v>
      </c>
      <c r="ED113" s="188">
        <v>6018</v>
      </c>
      <c r="EE113" s="188">
        <v>0</v>
      </c>
      <c r="EF113" s="188">
        <v>6899</v>
      </c>
      <c r="EG113" s="188">
        <v>6261</v>
      </c>
      <c r="EH113" s="188">
        <v>7497</v>
      </c>
      <c r="EI113" s="188">
        <v>5956</v>
      </c>
      <c r="EJ113" s="188">
        <v>3946</v>
      </c>
      <c r="EK113" s="188">
        <v>-2032</v>
      </c>
      <c r="EL113" s="188">
        <v>-175</v>
      </c>
      <c r="EM113" s="188">
        <v>628</v>
      </c>
      <c r="EO113" s="188">
        <v>7104</v>
      </c>
      <c r="EP113" s="188">
        <v>0</v>
      </c>
      <c r="EQ113" s="188">
        <v>1407</v>
      </c>
      <c r="ER113" s="188">
        <v>2286</v>
      </c>
      <c r="ES113" s="188">
        <v>8715</v>
      </c>
      <c r="ET113" s="188">
        <v>10807</v>
      </c>
      <c r="EU113" s="188">
        <v>5031</v>
      </c>
      <c r="EV113" s="188">
        <v>-877</v>
      </c>
      <c r="EW113" s="188">
        <v>-151</v>
      </c>
      <c r="EX113" s="188">
        <v>333</v>
      </c>
      <c r="EZ113" s="188">
        <v>7069</v>
      </c>
      <c r="FA113" s="188">
        <v>0</v>
      </c>
      <c r="FB113" s="188">
        <v>4042</v>
      </c>
      <c r="FC113" s="188">
        <v>3702</v>
      </c>
      <c r="FD113" s="188">
        <v>3392</v>
      </c>
      <c r="FE113" s="188">
        <v>9028</v>
      </c>
      <c r="FF113" s="188">
        <v>8114</v>
      </c>
      <c r="FG113" s="188">
        <v>-1859</v>
      </c>
      <c r="FH113" s="188">
        <v>0</v>
      </c>
      <c r="FI113" s="188">
        <v>0</v>
      </c>
      <c r="FK113" s="188">
        <v>7105</v>
      </c>
      <c r="FL113" s="188">
        <v>0</v>
      </c>
      <c r="FM113" s="188">
        <v>7618</v>
      </c>
      <c r="FN113" s="188">
        <v>2233</v>
      </c>
      <c r="FO113" s="188">
        <v>4387</v>
      </c>
      <c r="FP113" s="188">
        <v>8444</v>
      </c>
      <c r="FQ113" s="188">
        <v>3894</v>
      </c>
      <c r="FR113" s="188">
        <v>-1786</v>
      </c>
      <c r="FS113" s="188">
        <v>-175</v>
      </c>
      <c r="FT113" s="188">
        <v>1465</v>
      </c>
      <c r="FV113" s="188">
        <v>6070</v>
      </c>
      <c r="FW113" s="188">
        <v>0</v>
      </c>
      <c r="FX113" s="188">
        <v>3974</v>
      </c>
      <c r="FY113" s="188">
        <v>6564</v>
      </c>
      <c r="FZ113" s="188">
        <v>2182</v>
      </c>
      <c r="GA113" s="188">
        <v>10838</v>
      </c>
      <c r="GB113" s="188">
        <v>7068</v>
      </c>
      <c r="GC113" s="188">
        <v>-1173</v>
      </c>
      <c r="GD113" s="188">
        <v>0</v>
      </c>
      <c r="GE113" s="188">
        <v>0</v>
      </c>
      <c r="GG113" s="188">
        <v>7101</v>
      </c>
      <c r="GH113" s="188">
        <v>0</v>
      </c>
      <c r="GI113" s="188">
        <v>7142</v>
      </c>
      <c r="GJ113" s="188">
        <v>2561</v>
      </c>
      <c r="GK113" s="188">
        <v>3006</v>
      </c>
      <c r="GL113" s="188">
        <v>10918</v>
      </c>
      <c r="GM113" s="188">
        <v>4029</v>
      </c>
      <c r="GN113" s="188">
        <v>-1281</v>
      </c>
      <c r="GO113" s="188">
        <v>-202</v>
      </c>
      <c r="GP113" s="188">
        <v>520</v>
      </c>
      <c r="GR113" s="188">
        <v>5940</v>
      </c>
      <c r="GS113" s="188">
        <v>0</v>
      </c>
      <c r="GT113" s="188">
        <v>7540</v>
      </c>
      <c r="GU113" s="188">
        <v>3417</v>
      </c>
      <c r="GV113" s="188">
        <v>6252</v>
      </c>
      <c r="GW113" s="188">
        <v>9778</v>
      </c>
      <c r="GX113" s="188">
        <v>3874</v>
      </c>
      <c r="GY113" s="188">
        <v>-1676</v>
      </c>
      <c r="GZ113" s="188">
        <v>-175</v>
      </c>
      <c r="HA113" s="188">
        <v>61</v>
      </c>
      <c r="HC113" s="188">
        <v>6019</v>
      </c>
      <c r="HD113" s="188">
        <v>0</v>
      </c>
      <c r="HE113" s="188">
        <v>5066</v>
      </c>
      <c r="HF113" s="188">
        <v>3638</v>
      </c>
      <c r="HG113" s="188">
        <v>6708</v>
      </c>
      <c r="HH113" s="188">
        <v>7086</v>
      </c>
      <c r="HI113" s="188">
        <v>3885</v>
      </c>
      <c r="HJ113" s="188">
        <v>357</v>
      </c>
      <c r="HK113" s="188">
        <v>-175</v>
      </c>
      <c r="HL113" s="188">
        <v>1622</v>
      </c>
      <c r="HN113" s="188">
        <v>6060</v>
      </c>
      <c r="HO113" s="188">
        <v>0</v>
      </c>
      <c r="HP113" s="188">
        <v>3580</v>
      </c>
      <c r="HQ113" s="188">
        <v>2839</v>
      </c>
      <c r="HR113" s="188">
        <v>3201</v>
      </c>
      <c r="HS113" s="188">
        <v>13312</v>
      </c>
      <c r="HT113" s="188">
        <v>6480</v>
      </c>
      <c r="HU113" s="188">
        <v>-1302</v>
      </c>
      <c r="HV113" s="188">
        <v>0</v>
      </c>
      <c r="HW113" s="188">
        <v>0</v>
      </c>
      <c r="HY113" s="188">
        <v>6023</v>
      </c>
      <c r="HZ113" s="188">
        <v>0</v>
      </c>
      <c r="IA113" s="188">
        <v>5694</v>
      </c>
      <c r="IB113" s="188">
        <v>3354</v>
      </c>
      <c r="IC113" s="188">
        <v>7227</v>
      </c>
      <c r="ID113" s="188">
        <v>1884</v>
      </c>
      <c r="IE113" s="188">
        <v>4040</v>
      </c>
      <c r="IF113" s="188">
        <v>3101</v>
      </c>
      <c r="IG113" s="188">
        <v>-176</v>
      </c>
      <c r="IH113" s="188">
        <v>1712</v>
      </c>
      <c r="IJ113" s="188">
        <v>6211</v>
      </c>
      <c r="IK113" s="188">
        <v>0</v>
      </c>
      <c r="IL113" s="188">
        <v>8942</v>
      </c>
      <c r="IM113" s="188">
        <v>3962</v>
      </c>
      <c r="IN113" s="188">
        <v>4632</v>
      </c>
      <c r="IO113" s="188">
        <v>9554</v>
      </c>
      <c r="IP113" s="188">
        <v>4124</v>
      </c>
      <c r="IQ113" s="188">
        <v>-183</v>
      </c>
      <c r="IR113" s="188">
        <v>-100</v>
      </c>
      <c r="IS113" s="188">
        <v>200</v>
      </c>
      <c r="IU113" s="188">
        <v>6087</v>
      </c>
      <c r="IV113" s="188">
        <v>0</v>
      </c>
      <c r="IW113" s="188">
        <v>4963</v>
      </c>
      <c r="IX113" s="188">
        <v>4228</v>
      </c>
      <c r="IY113" s="188">
        <v>5255</v>
      </c>
      <c r="IZ113" s="188">
        <v>8525</v>
      </c>
      <c r="JA113" s="188">
        <v>5968</v>
      </c>
      <c r="JB113" s="188">
        <v>-186</v>
      </c>
      <c r="JC113" s="188">
        <v>-201</v>
      </c>
      <c r="JD113" s="188">
        <v>479</v>
      </c>
      <c r="JF113" s="188">
        <v>6822</v>
      </c>
      <c r="JG113" s="188">
        <v>0</v>
      </c>
      <c r="JH113" s="188">
        <v>7484</v>
      </c>
      <c r="JI113" s="188">
        <v>7687</v>
      </c>
      <c r="JJ113" s="188">
        <v>2749</v>
      </c>
      <c r="JK113" s="188">
        <v>5491</v>
      </c>
      <c r="JL113" s="188">
        <v>3787</v>
      </c>
      <c r="JM113" s="188">
        <v>-713</v>
      </c>
      <c r="JN113" s="188">
        <v>-304</v>
      </c>
      <c r="JO113" s="188">
        <v>4305</v>
      </c>
      <c r="JQ113" s="188">
        <v>7099</v>
      </c>
      <c r="JR113" s="188">
        <v>0</v>
      </c>
      <c r="JS113" s="188">
        <v>7994</v>
      </c>
      <c r="JT113" s="188">
        <v>3564</v>
      </c>
      <c r="JU113" s="188">
        <v>3636</v>
      </c>
      <c r="JV113" s="188">
        <v>8690</v>
      </c>
      <c r="JW113" s="188">
        <v>4140</v>
      </c>
      <c r="JX113" s="188">
        <v>-1353</v>
      </c>
      <c r="JY113" s="188">
        <v>-176</v>
      </c>
      <c r="JZ113" s="188">
        <v>1228</v>
      </c>
      <c r="KB113" s="188">
        <v>6082</v>
      </c>
      <c r="KC113" s="188">
        <v>0</v>
      </c>
      <c r="KD113" s="188">
        <v>2768</v>
      </c>
      <c r="KE113" s="188">
        <v>2119</v>
      </c>
      <c r="KF113" s="188">
        <v>3050</v>
      </c>
      <c r="KG113" s="188">
        <v>13223</v>
      </c>
      <c r="KH113" s="188">
        <v>5926</v>
      </c>
      <c r="KI113" s="188">
        <v>-922</v>
      </c>
      <c r="KJ113" s="188">
        <v>-201</v>
      </c>
      <c r="KK113" s="188">
        <v>1230</v>
      </c>
      <c r="KM113" s="188">
        <v>6070</v>
      </c>
      <c r="KN113" s="188">
        <v>0</v>
      </c>
      <c r="KO113" s="188">
        <v>2715</v>
      </c>
      <c r="KP113" s="188">
        <v>7159</v>
      </c>
      <c r="KQ113" s="188">
        <v>4515</v>
      </c>
      <c r="KR113" s="188">
        <v>6687</v>
      </c>
      <c r="KS113" s="188">
        <v>6491</v>
      </c>
      <c r="KT113" s="188">
        <v>212</v>
      </c>
      <c r="KU113" s="188">
        <v>0</v>
      </c>
      <c r="KV113" s="188">
        <v>0</v>
      </c>
      <c r="KX113" s="188">
        <v>6995</v>
      </c>
      <c r="KY113" s="188">
        <v>0</v>
      </c>
      <c r="KZ113" s="188">
        <v>8442</v>
      </c>
      <c r="LA113" s="188">
        <v>5849</v>
      </c>
      <c r="LB113" s="188">
        <v>4430</v>
      </c>
      <c r="LC113" s="188">
        <v>2641</v>
      </c>
      <c r="LD113" s="188">
        <v>8692</v>
      </c>
      <c r="LE113" s="188">
        <v>-1797</v>
      </c>
      <c r="LF113" s="188">
        <v>0</v>
      </c>
      <c r="LG113" s="188">
        <v>0</v>
      </c>
      <c r="LI113" s="188">
        <v>5053</v>
      </c>
      <c r="LJ113" s="188">
        <v>0</v>
      </c>
      <c r="LK113" s="188">
        <v>6162</v>
      </c>
      <c r="LL113" s="188">
        <v>6506</v>
      </c>
      <c r="LM113" s="188">
        <v>5283</v>
      </c>
      <c r="LN113" s="188">
        <v>8910</v>
      </c>
      <c r="LO113" s="188">
        <v>5712</v>
      </c>
      <c r="LP113" s="188">
        <v>-1411</v>
      </c>
      <c r="LQ113" s="188">
        <v>-202</v>
      </c>
      <c r="LR113" s="188">
        <v>607</v>
      </c>
      <c r="LT113" s="188">
        <v>6081</v>
      </c>
      <c r="LU113" s="188">
        <v>0</v>
      </c>
      <c r="LV113" s="188">
        <v>1482</v>
      </c>
      <c r="LW113" s="188">
        <v>5137</v>
      </c>
      <c r="LX113" s="188">
        <v>6931</v>
      </c>
      <c r="LY113" s="188">
        <v>8508</v>
      </c>
      <c r="LZ113" s="188">
        <v>5785</v>
      </c>
      <c r="MA113" s="188">
        <v>110</v>
      </c>
      <c r="MB113" s="188">
        <v>-150</v>
      </c>
      <c r="MC113" s="188">
        <v>542</v>
      </c>
    </row>
    <row r="114" spans="2:341">
      <c r="B114" s="208">
        <f t="shared" si="30"/>
        <v>6311.9</v>
      </c>
      <c r="C114" s="208">
        <f t="shared" si="31"/>
        <v>0</v>
      </c>
      <c r="D114" s="208">
        <f t="shared" si="32"/>
        <v>6290.2333333333336</v>
      </c>
      <c r="E114" s="208">
        <f t="shared" si="33"/>
        <v>5105.2333333333336</v>
      </c>
      <c r="F114" s="208">
        <f t="shared" si="34"/>
        <v>5094.833333333333</v>
      </c>
      <c r="G114" s="208">
        <f t="shared" si="35"/>
        <v>7047.0666666666666</v>
      </c>
      <c r="H114" s="208">
        <f t="shared" si="36"/>
        <v>5298.333333333333</v>
      </c>
      <c r="I114" s="208">
        <f t="shared" si="37"/>
        <v>-647.5</v>
      </c>
      <c r="J114" s="208">
        <f t="shared" si="38"/>
        <v>-153.33333333333334</v>
      </c>
      <c r="K114" s="208">
        <f t="shared" si="39"/>
        <v>702.83333333333337</v>
      </c>
      <c r="M114" s="188">
        <v>5972</v>
      </c>
      <c r="N114" s="188">
        <v>0</v>
      </c>
      <c r="O114" s="188">
        <v>8900</v>
      </c>
      <c r="P114" s="188">
        <v>3794</v>
      </c>
      <c r="Q114" s="188">
        <v>2548</v>
      </c>
      <c r="R114" s="188">
        <v>7869</v>
      </c>
      <c r="S114" s="188">
        <v>3607</v>
      </c>
      <c r="T114" s="188">
        <v>-386</v>
      </c>
      <c r="U114" s="188">
        <v>-284</v>
      </c>
      <c r="V114" s="188">
        <v>3972</v>
      </c>
      <c r="X114" s="188">
        <v>4066</v>
      </c>
      <c r="Y114" s="188">
        <v>0</v>
      </c>
      <c r="Z114" s="188">
        <v>7324</v>
      </c>
      <c r="AA114" s="188">
        <v>10689</v>
      </c>
      <c r="AB114" s="188">
        <v>7030</v>
      </c>
      <c r="AC114" s="188">
        <v>3792</v>
      </c>
      <c r="AD114" s="188">
        <v>5612</v>
      </c>
      <c r="AE114" s="188">
        <v>-1552</v>
      </c>
      <c r="AF114" s="188">
        <v>-100</v>
      </c>
      <c r="AG114" s="188">
        <v>546</v>
      </c>
      <c r="AI114" s="188">
        <v>6701</v>
      </c>
      <c r="AJ114" s="188">
        <v>0</v>
      </c>
      <c r="AK114" s="188">
        <v>1360</v>
      </c>
      <c r="AL114" s="188">
        <v>4590</v>
      </c>
      <c r="AM114" s="188">
        <v>7152</v>
      </c>
      <c r="AN114" s="188">
        <v>9740</v>
      </c>
      <c r="AO114" s="188">
        <v>5823</v>
      </c>
      <c r="AP114" s="188">
        <v>-435</v>
      </c>
      <c r="AQ114" s="188">
        <v>-201</v>
      </c>
      <c r="AR114" s="188">
        <v>308</v>
      </c>
      <c r="AT114" s="188">
        <v>4064</v>
      </c>
      <c r="AU114" s="188">
        <v>0</v>
      </c>
      <c r="AV114" s="188">
        <v>8824</v>
      </c>
      <c r="AW114" s="188">
        <v>7280</v>
      </c>
      <c r="AX114" s="188">
        <v>4601</v>
      </c>
      <c r="AY114" s="188">
        <v>6845</v>
      </c>
      <c r="AZ114" s="188">
        <v>5616</v>
      </c>
      <c r="BA114" s="188">
        <v>-2369</v>
      </c>
      <c r="BB114" s="188">
        <v>-151</v>
      </c>
      <c r="BC114" s="188">
        <v>560</v>
      </c>
      <c r="BE114" s="188">
        <v>7103</v>
      </c>
      <c r="BF114" s="188">
        <v>0</v>
      </c>
      <c r="BG114" s="188">
        <v>8911</v>
      </c>
      <c r="BH114" s="188">
        <v>7568</v>
      </c>
      <c r="BI114" s="188">
        <v>5696</v>
      </c>
      <c r="BJ114" s="188">
        <v>2035</v>
      </c>
      <c r="BK114" s="188">
        <v>4002</v>
      </c>
      <c r="BL114" s="188">
        <v>-360</v>
      </c>
      <c r="BM114" s="188">
        <v>-221</v>
      </c>
      <c r="BN114" s="188">
        <v>701</v>
      </c>
      <c r="BP114" s="188">
        <v>6061</v>
      </c>
      <c r="BQ114" s="188">
        <v>0</v>
      </c>
      <c r="BR114" s="188">
        <v>7459</v>
      </c>
      <c r="BS114" s="188">
        <v>8739</v>
      </c>
      <c r="BT114" s="188">
        <v>4556</v>
      </c>
      <c r="BU114" s="188">
        <v>2299</v>
      </c>
      <c r="BV114" s="188">
        <v>6287</v>
      </c>
      <c r="BW114" s="188">
        <v>341</v>
      </c>
      <c r="BX114" s="188">
        <v>0</v>
      </c>
      <c r="BY114" s="188">
        <v>0</v>
      </c>
      <c r="CA114" s="188">
        <v>7102</v>
      </c>
      <c r="CB114" s="188">
        <v>0</v>
      </c>
      <c r="CC114" s="188">
        <v>9015</v>
      </c>
      <c r="CD114" s="188">
        <v>5184</v>
      </c>
      <c r="CE114" s="188">
        <v>5433</v>
      </c>
      <c r="CF114" s="188">
        <v>3071</v>
      </c>
      <c r="CG114" s="188">
        <v>4033</v>
      </c>
      <c r="CH114" s="188">
        <v>-340</v>
      </c>
      <c r="CI114" s="188">
        <v>-220</v>
      </c>
      <c r="CJ114" s="188">
        <v>876</v>
      </c>
      <c r="CL114" s="188">
        <v>7102</v>
      </c>
      <c r="CM114" s="188">
        <v>0</v>
      </c>
      <c r="CN114" s="188">
        <v>9015</v>
      </c>
      <c r="CO114" s="188">
        <v>5184</v>
      </c>
      <c r="CP114" s="188">
        <v>5433</v>
      </c>
      <c r="CQ114" s="188">
        <v>3071</v>
      </c>
      <c r="CR114" s="188">
        <v>4033</v>
      </c>
      <c r="CS114" s="188">
        <v>-340</v>
      </c>
      <c r="CT114" s="188">
        <v>-220</v>
      </c>
      <c r="CU114" s="188">
        <v>876</v>
      </c>
      <c r="CV114" s="190"/>
      <c r="CW114" s="188">
        <v>6065</v>
      </c>
      <c r="CX114" s="188">
        <v>0</v>
      </c>
      <c r="CY114" s="188">
        <v>7136</v>
      </c>
      <c r="CZ114" s="188">
        <v>6406</v>
      </c>
      <c r="DA114" s="188">
        <v>3953</v>
      </c>
      <c r="DB114" s="188">
        <v>5190</v>
      </c>
      <c r="DC114" s="188">
        <v>6427</v>
      </c>
      <c r="DD114" s="188">
        <v>-163</v>
      </c>
      <c r="DE114" s="188">
        <v>0</v>
      </c>
      <c r="DF114" s="188">
        <v>0</v>
      </c>
      <c r="DH114" s="188">
        <v>7101</v>
      </c>
      <c r="DI114" s="188">
        <v>0</v>
      </c>
      <c r="DJ114" s="188">
        <v>9203</v>
      </c>
      <c r="DK114" s="188">
        <v>5970</v>
      </c>
      <c r="DL114" s="188">
        <v>6401</v>
      </c>
      <c r="DM114" s="188">
        <v>3025</v>
      </c>
      <c r="DN114" s="188">
        <v>4027</v>
      </c>
      <c r="DO114" s="188">
        <v>-70</v>
      </c>
      <c r="DP114" s="188">
        <v>-221</v>
      </c>
      <c r="DQ114" s="188">
        <v>263</v>
      </c>
      <c r="DS114" s="188">
        <v>6976</v>
      </c>
      <c r="DT114" s="188">
        <v>0</v>
      </c>
      <c r="DU114" s="188">
        <v>7428</v>
      </c>
      <c r="DV114" s="188">
        <v>3545</v>
      </c>
      <c r="DW114" s="188">
        <v>5073</v>
      </c>
      <c r="DX114" s="188">
        <v>4708</v>
      </c>
      <c r="DY114" s="188">
        <v>9119</v>
      </c>
      <c r="DZ114" s="188">
        <v>-1218</v>
      </c>
      <c r="EA114" s="188">
        <v>-263</v>
      </c>
      <c r="EB114" s="188">
        <v>0</v>
      </c>
      <c r="ED114" s="188">
        <v>6026</v>
      </c>
      <c r="EE114" s="188">
        <v>0</v>
      </c>
      <c r="EF114" s="188">
        <v>6898</v>
      </c>
      <c r="EG114" s="188">
        <v>6514</v>
      </c>
      <c r="EH114" s="188">
        <v>7721</v>
      </c>
      <c r="EI114" s="188">
        <v>6230</v>
      </c>
      <c r="EJ114" s="188">
        <v>3946</v>
      </c>
      <c r="EK114" s="188">
        <v>-1744</v>
      </c>
      <c r="EL114" s="188">
        <v>-190</v>
      </c>
      <c r="EM114" s="188">
        <v>456</v>
      </c>
      <c r="EO114" s="188">
        <v>7105</v>
      </c>
      <c r="EP114" s="188">
        <v>0</v>
      </c>
      <c r="EQ114" s="188">
        <v>1379</v>
      </c>
      <c r="ER114" s="188">
        <v>2322</v>
      </c>
      <c r="ES114" s="188">
        <v>8482</v>
      </c>
      <c r="ET114" s="188">
        <v>10943</v>
      </c>
      <c r="EU114" s="188">
        <v>5031</v>
      </c>
      <c r="EV114" s="188">
        <v>-663</v>
      </c>
      <c r="EW114" s="188">
        <v>-174</v>
      </c>
      <c r="EX114" s="188">
        <v>260</v>
      </c>
      <c r="EZ114" s="188">
        <v>7067</v>
      </c>
      <c r="FA114" s="188">
        <v>0</v>
      </c>
      <c r="FB114" s="188">
        <v>4073</v>
      </c>
      <c r="FC114" s="188">
        <v>3690</v>
      </c>
      <c r="FD114" s="188">
        <v>3361</v>
      </c>
      <c r="FE114" s="188">
        <v>8922</v>
      </c>
      <c r="FF114" s="188">
        <v>7874</v>
      </c>
      <c r="FG114" s="188">
        <v>-1799</v>
      </c>
      <c r="FH114" s="188">
        <v>0</v>
      </c>
      <c r="FI114" s="188">
        <v>0</v>
      </c>
      <c r="FK114" s="188">
        <v>7105</v>
      </c>
      <c r="FL114" s="188">
        <v>0</v>
      </c>
      <c r="FM114" s="188">
        <v>7685</v>
      </c>
      <c r="FN114" s="188">
        <v>2314</v>
      </c>
      <c r="FO114" s="188">
        <v>4921</v>
      </c>
      <c r="FP114" s="188">
        <v>8311</v>
      </c>
      <c r="FQ114" s="188">
        <v>3894</v>
      </c>
      <c r="FR114" s="188">
        <v>-1976</v>
      </c>
      <c r="FS114" s="188">
        <v>-190</v>
      </c>
      <c r="FT114" s="188">
        <v>1249</v>
      </c>
      <c r="FV114" s="188">
        <v>6071</v>
      </c>
      <c r="FW114" s="188">
        <v>0</v>
      </c>
      <c r="FX114" s="188">
        <v>3940</v>
      </c>
      <c r="FY114" s="188">
        <v>6563</v>
      </c>
      <c r="FZ114" s="188">
        <v>2665</v>
      </c>
      <c r="GA114" s="188">
        <v>10832</v>
      </c>
      <c r="GB114" s="188">
        <v>6922</v>
      </c>
      <c r="GC114" s="188">
        <v>-1080</v>
      </c>
      <c r="GD114" s="188">
        <v>0</v>
      </c>
      <c r="GE114" s="188">
        <v>0</v>
      </c>
      <c r="GG114" s="188">
        <v>7104</v>
      </c>
      <c r="GH114" s="188">
        <v>0</v>
      </c>
      <c r="GI114" s="188">
        <v>7143</v>
      </c>
      <c r="GJ114" s="188">
        <v>2905</v>
      </c>
      <c r="GK114" s="188">
        <v>3170</v>
      </c>
      <c r="GL114" s="188">
        <v>10537</v>
      </c>
      <c r="GM114" s="188">
        <v>4029</v>
      </c>
      <c r="GN114" s="188">
        <v>-796</v>
      </c>
      <c r="GO114" s="188">
        <v>-221</v>
      </c>
      <c r="GP114" s="188">
        <v>400</v>
      </c>
      <c r="GR114" s="188">
        <v>5941</v>
      </c>
      <c r="GS114" s="188">
        <v>0</v>
      </c>
      <c r="GT114" s="188">
        <v>7572</v>
      </c>
      <c r="GU114" s="188">
        <v>3583</v>
      </c>
      <c r="GV114" s="188">
        <v>6453</v>
      </c>
      <c r="GW114" s="188">
        <v>9821</v>
      </c>
      <c r="GX114" s="188">
        <v>3874</v>
      </c>
      <c r="GY114" s="188">
        <v>-1649</v>
      </c>
      <c r="GZ114" s="188">
        <v>-190</v>
      </c>
      <c r="HA114" s="188">
        <v>51</v>
      </c>
      <c r="HC114" s="188">
        <v>6016</v>
      </c>
      <c r="HD114" s="188">
        <v>0</v>
      </c>
      <c r="HE114" s="188">
        <v>5188</v>
      </c>
      <c r="HF114" s="188">
        <v>3557</v>
      </c>
      <c r="HG114" s="188">
        <v>6573</v>
      </c>
      <c r="HH114" s="188">
        <v>7078</v>
      </c>
      <c r="HI114" s="188">
        <v>3885</v>
      </c>
      <c r="HJ114" s="188">
        <v>677</v>
      </c>
      <c r="HK114" s="188">
        <v>-190</v>
      </c>
      <c r="HL114" s="188">
        <v>1376</v>
      </c>
      <c r="HN114" s="188">
        <v>6059</v>
      </c>
      <c r="HO114" s="188">
        <v>0</v>
      </c>
      <c r="HP114" s="188">
        <v>3621</v>
      </c>
      <c r="HQ114" s="188">
        <v>2877</v>
      </c>
      <c r="HR114" s="188">
        <v>3288</v>
      </c>
      <c r="HS114" s="188">
        <v>13361</v>
      </c>
      <c r="HT114" s="188">
        <v>6479</v>
      </c>
      <c r="HU114" s="188">
        <v>-1348</v>
      </c>
      <c r="HV114" s="188">
        <v>0</v>
      </c>
      <c r="HW114" s="188">
        <v>0</v>
      </c>
      <c r="HY114" s="188">
        <v>6031</v>
      </c>
      <c r="HZ114" s="188">
        <v>0</v>
      </c>
      <c r="IA114" s="188">
        <v>5672</v>
      </c>
      <c r="IB114" s="188">
        <v>3397</v>
      </c>
      <c r="IC114" s="188">
        <v>7329</v>
      </c>
      <c r="ID114" s="188">
        <v>1887</v>
      </c>
      <c r="IE114" s="188">
        <v>4040</v>
      </c>
      <c r="IF114" s="188">
        <v>3074</v>
      </c>
      <c r="IG114" s="188">
        <v>-189</v>
      </c>
      <c r="IH114" s="188">
        <v>1488</v>
      </c>
      <c r="IJ114" s="188">
        <v>6228</v>
      </c>
      <c r="IK114" s="188">
        <v>0</v>
      </c>
      <c r="IL114" s="188">
        <v>8940</v>
      </c>
      <c r="IM114" s="188">
        <v>4203</v>
      </c>
      <c r="IN114" s="188">
        <v>4672</v>
      </c>
      <c r="IO114" s="188">
        <v>9261</v>
      </c>
      <c r="IP114" s="188">
        <v>4124</v>
      </c>
      <c r="IQ114" s="188">
        <v>-143</v>
      </c>
      <c r="IR114" s="188">
        <v>-124</v>
      </c>
      <c r="IS114" s="188">
        <v>142</v>
      </c>
      <c r="IU114" s="188">
        <v>6083</v>
      </c>
      <c r="IV114" s="188">
        <v>0</v>
      </c>
      <c r="IW114" s="188">
        <v>4944</v>
      </c>
      <c r="IX114" s="188">
        <v>4000</v>
      </c>
      <c r="IY114" s="188">
        <v>5938</v>
      </c>
      <c r="IZ114" s="188">
        <v>8388</v>
      </c>
      <c r="JA114" s="188">
        <v>5968</v>
      </c>
      <c r="JB114" s="188">
        <v>-251</v>
      </c>
      <c r="JC114" s="188">
        <v>-202</v>
      </c>
      <c r="JD114" s="188">
        <v>374</v>
      </c>
      <c r="JF114" s="188">
        <v>6822</v>
      </c>
      <c r="JG114" s="188">
        <v>0</v>
      </c>
      <c r="JH114" s="188">
        <v>7487</v>
      </c>
      <c r="JI114" s="188">
        <v>7543</v>
      </c>
      <c r="JJ114" s="188">
        <v>2777</v>
      </c>
      <c r="JK114" s="188">
        <v>5580</v>
      </c>
      <c r="JL114" s="188">
        <v>3787</v>
      </c>
      <c r="JM114" s="188">
        <v>-577</v>
      </c>
      <c r="JN114" s="188">
        <v>-304</v>
      </c>
      <c r="JO114" s="188">
        <v>4247</v>
      </c>
      <c r="JQ114" s="188">
        <v>7101</v>
      </c>
      <c r="JR114" s="188">
        <v>0</v>
      </c>
      <c r="JS114" s="188">
        <v>8005</v>
      </c>
      <c r="JT114" s="188">
        <v>3662</v>
      </c>
      <c r="JU114" s="188">
        <v>3488</v>
      </c>
      <c r="JV114" s="188">
        <v>8582</v>
      </c>
      <c r="JW114" s="188">
        <v>4140</v>
      </c>
      <c r="JX114" s="188">
        <v>-974</v>
      </c>
      <c r="JY114" s="188">
        <v>-191</v>
      </c>
      <c r="JZ114" s="188">
        <v>1005</v>
      </c>
      <c r="KB114" s="188">
        <v>6084</v>
      </c>
      <c r="KC114" s="188">
        <v>0</v>
      </c>
      <c r="KD114" s="188">
        <v>2776</v>
      </c>
      <c r="KE114" s="188">
        <v>2122</v>
      </c>
      <c r="KF114" s="188">
        <v>3201</v>
      </c>
      <c r="KG114" s="188">
        <v>13221</v>
      </c>
      <c r="KH114" s="188">
        <v>5926</v>
      </c>
      <c r="KI114" s="188">
        <v>-815</v>
      </c>
      <c r="KJ114" s="188">
        <v>-202</v>
      </c>
      <c r="KK114" s="188">
        <v>1027</v>
      </c>
      <c r="KM114" s="188">
        <v>6072</v>
      </c>
      <c r="KN114" s="188">
        <v>0</v>
      </c>
      <c r="KO114" s="188">
        <v>2666</v>
      </c>
      <c r="KP114" s="188">
        <v>7075</v>
      </c>
      <c r="KQ114" s="188">
        <v>4659</v>
      </c>
      <c r="KR114" s="188">
        <v>6755</v>
      </c>
      <c r="KS114" s="188">
        <v>6455</v>
      </c>
      <c r="KT114" s="188">
        <v>91</v>
      </c>
      <c r="KU114" s="188">
        <v>0</v>
      </c>
      <c r="KV114" s="188">
        <v>0</v>
      </c>
      <c r="KX114" s="188">
        <v>6998</v>
      </c>
      <c r="KY114" s="188">
        <v>0</v>
      </c>
      <c r="KZ114" s="188">
        <v>8391</v>
      </c>
      <c r="LA114" s="188">
        <v>5751</v>
      </c>
      <c r="LB114" s="188">
        <v>4306</v>
      </c>
      <c r="LC114" s="188">
        <v>2550</v>
      </c>
      <c r="LD114" s="188">
        <v>8493</v>
      </c>
      <c r="LE114" s="188">
        <v>-1514</v>
      </c>
      <c r="LF114" s="188">
        <v>0</v>
      </c>
      <c r="LG114" s="188">
        <v>0</v>
      </c>
      <c r="LI114" s="188">
        <v>5049</v>
      </c>
      <c r="LJ114" s="188">
        <v>0</v>
      </c>
      <c r="LK114" s="188">
        <v>6284</v>
      </c>
      <c r="LL114" s="188">
        <v>6910</v>
      </c>
      <c r="LM114" s="188">
        <v>5051</v>
      </c>
      <c r="LN114" s="188">
        <v>8939</v>
      </c>
      <c r="LO114" s="188">
        <v>5712</v>
      </c>
      <c r="LP114" s="188">
        <v>-1154</v>
      </c>
      <c r="LQ114" s="188">
        <v>-201</v>
      </c>
      <c r="LR114" s="188">
        <v>510</v>
      </c>
      <c r="LT114" s="188">
        <v>6082</v>
      </c>
      <c r="LU114" s="188">
        <v>0</v>
      </c>
      <c r="LV114" s="188">
        <v>1468</v>
      </c>
      <c r="LW114" s="188">
        <v>5220</v>
      </c>
      <c r="LX114" s="188">
        <v>6914</v>
      </c>
      <c r="LY114" s="188">
        <v>8569</v>
      </c>
      <c r="LZ114" s="188">
        <v>5785</v>
      </c>
      <c r="MA114" s="188">
        <v>108</v>
      </c>
      <c r="MB114" s="188">
        <v>-151</v>
      </c>
      <c r="MC114" s="188">
        <v>398</v>
      </c>
    </row>
    <row r="115" spans="2:341">
      <c r="B115" s="208">
        <f t="shared" si="30"/>
        <v>6313.333333333333</v>
      </c>
      <c r="C115" s="208">
        <f t="shared" si="31"/>
        <v>0</v>
      </c>
      <c r="D115" s="208">
        <f t="shared" si="32"/>
        <v>6227.1333333333332</v>
      </c>
      <c r="E115" s="208">
        <f t="shared" si="33"/>
        <v>5173.5333333333338</v>
      </c>
      <c r="F115" s="208">
        <f t="shared" si="34"/>
        <v>5178.0333333333338</v>
      </c>
      <c r="G115" s="208">
        <f t="shared" si="35"/>
        <v>7064.7</v>
      </c>
      <c r="H115" s="208">
        <f t="shared" si="36"/>
        <v>5298.5</v>
      </c>
      <c r="I115" s="208">
        <f t="shared" si="37"/>
        <v>-387.76666666666665</v>
      </c>
      <c r="J115" s="208">
        <f t="shared" si="38"/>
        <v>-162.4</v>
      </c>
      <c r="K115" s="208">
        <f t="shared" si="39"/>
        <v>613.9666666666667</v>
      </c>
      <c r="M115" s="188">
        <v>5974</v>
      </c>
      <c r="N115" s="188">
        <v>0</v>
      </c>
      <c r="O115" s="188">
        <v>8847</v>
      </c>
      <c r="P115" s="188">
        <v>3815</v>
      </c>
      <c r="Q115" s="188">
        <v>2655</v>
      </c>
      <c r="R115" s="188">
        <v>7835</v>
      </c>
      <c r="S115" s="188">
        <v>3619</v>
      </c>
      <c r="T115" s="188">
        <v>-454</v>
      </c>
      <c r="U115" s="188">
        <v>-284</v>
      </c>
      <c r="V115" s="188">
        <v>3845</v>
      </c>
      <c r="X115" s="188">
        <v>4068</v>
      </c>
      <c r="Y115" s="188">
        <v>0</v>
      </c>
      <c r="Z115" s="188">
        <v>7280</v>
      </c>
      <c r="AA115" s="188">
        <v>11088</v>
      </c>
      <c r="AB115" s="188">
        <v>6802</v>
      </c>
      <c r="AC115" s="188">
        <v>3738</v>
      </c>
      <c r="AD115" s="188">
        <v>5637</v>
      </c>
      <c r="AE115" s="188">
        <v>-1046</v>
      </c>
      <c r="AF115" s="188">
        <v>-100</v>
      </c>
      <c r="AG115" s="188">
        <v>395</v>
      </c>
      <c r="AI115" s="188">
        <v>6708</v>
      </c>
      <c r="AJ115" s="188">
        <v>0</v>
      </c>
      <c r="AK115" s="188">
        <v>1215</v>
      </c>
      <c r="AL115" s="188">
        <v>4695</v>
      </c>
      <c r="AM115" s="188">
        <v>7327</v>
      </c>
      <c r="AN115" s="188">
        <v>9704</v>
      </c>
      <c r="AO115" s="188">
        <v>5872</v>
      </c>
      <c r="AP115" s="188">
        <v>-168</v>
      </c>
      <c r="AQ115" s="188">
        <v>-201</v>
      </c>
      <c r="AR115" s="188">
        <v>223</v>
      </c>
      <c r="AT115" s="188">
        <v>4066</v>
      </c>
      <c r="AU115" s="188">
        <v>0</v>
      </c>
      <c r="AV115" s="188">
        <v>8758</v>
      </c>
      <c r="AW115" s="188">
        <v>7633</v>
      </c>
      <c r="AX115" s="188">
        <v>4518</v>
      </c>
      <c r="AY115" s="188">
        <v>7002</v>
      </c>
      <c r="AZ115" s="188">
        <v>5689</v>
      </c>
      <c r="BA115" s="188">
        <v>-2002</v>
      </c>
      <c r="BB115" s="188">
        <v>-171</v>
      </c>
      <c r="BC115" s="188">
        <v>454</v>
      </c>
      <c r="BE115" s="188">
        <v>7103</v>
      </c>
      <c r="BF115" s="188">
        <v>0</v>
      </c>
      <c r="BG115" s="188">
        <v>8961</v>
      </c>
      <c r="BH115" s="188">
        <v>7200</v>
      </c>
      <c r="BI115" s="188">
        <v>6449</v>
      </c>
      <c r="BJ115" s="188">
        <v>2137</v>
      </c>
      <c r="BK115" s="188">
        <v>4018</v>
      </c>
      <c r="BL115" s="188">
        <v>-139</v>
      </c>
      <c r="BM115" s="188">
        <v>-232</v>
      </c>
      <c r="BN115" s="188">
        <v>561</v>
      </c>
      <c r="BP115" s="188">
        <v>6067</v>
      </c>
      <c r="BQ115" s="188">
        <v>0</v>
      </c>
      <c r="BR115" s="188">
        <v>7457</v>
      </c>
      <c r="BS115" s="188">
        <v>8910</v>
      </c>
      <c r="BT115" s="188">
        <v>5065</v>
      </c>
      <c r="BU115" s="188">
        <v>2381</v>
      </c>
      <c r="BV115" s="188">
        <v>6251</v>
      </c>
      <c r="BW115" s="188">
        <v>249</v>
      </c>
      <c r="BX115" s="188">
        <v>0</v>
      </c>
      <c r="BY115" s="188">
        <v>0</v>
      </c>
      <c r="CA115" s="188">
        <v>7099</v>
      </c>
      <c r="CB115" s="188">
        <v>0</v>
      </c>
      <c r="CC115" s="188">
        <v>8992</v>
      </c>
      <c r="CD115" s="188">
        <v>5385</v>
      </c>
      <c r="CE115" s="188">
        <v>5492</v>
      </c>
      <c r="CF115" s="188">
        <v>3144</v>
      </c>
      <c r="CG115" s="188">
        <v>4062</v>
      </c>
      <c r="CH115" s="188">
        <v>-24</v>
      </c>
      <c r="CI115" s="188">
        <v>-232</v>
      </c>
      <c r="CJ115" s="188">
        <v>732</v>
      </c>
      <c r="CL115" s="188">
        <v>7099</v>
      </c>
      <c r="CM115" s="188">
        <v>0</v>
      </c>
      <c r="CN115" s="188">
        <v>8992</v>
      </c>
      <c r="CO115" s="188">
        <v>5385</v>
      </c>
      <c r="CP115" s="188">
        <v>5492</v>
      </c>
      <c r="CQ115" s="188">
        <v>3144</v>
      </c>
      <c r="CR115" s="188">
        <v>4062</v>
      </c>
      <c r="CS115" s="188">
        <v>-24</v>
      </c>
      <c r="CT115" s="188">
        <v>-232</v>
      </c>
      <c r="CU115" s="188">
        <v>732</v>
      </c>
      <c r="CV115" s="190"/>
      <c r="CW115" s="188">
        <v>6064</v>
      </c>
      <c r="CX115" s="188">
        <v>0</v>
      </c>
      <c r="CY115" s="188">
        <v>7028</v>
      </c>
      <c r="CZ115" s="188">
        <v>6214</v>
      </c>
      <c r="DA115" s="188">
        <v>3774</v>
      </c>
      <c r="DB115" s="188">
        <v>5199</v>
      </c>
      <c r="DC115" s="188">
        <v>6413</v>
      </c>
      <c r="DD115" s="188">
        <v>472</v>
      </c>
      <c r="DE115" s="188">
        <v>0</v>
      </c>
      <c r="DF115" s="188">
        <v>0</v>
      </c>
      <c r="DH115" s="188">
        <v>7105</v>
      </c>
      <c r="DI115" s="188">
        <v>0</v>
      </c>
      <c r="DJ115" s="188">
        <v>9277</v>
      </c>
      <c r="DK115" s="188">
        <v>6331</v>
      </c>
      <c r="DL115" s="188">
        <v>6923</v>
      </c>
      <c r="DM115" s="188">
        <v>2997</v>
      </c>
      <c r="DN115" s="188">
        <v>4062</v>
      </c>
      <c r="DO115" s="188">
        <v>-650</v>
      </c>
      <c r="DP115" s="188">
        <v>-232</v>
      </c>
      <c r="DQ115" s="188">
        <v>191</v>
      </c>
      <c r="DS115" s="188">
        <v>6977</v>
      </c>
      <c r="DT115" s="188">
        <v>0</v>
      </c>
      <c r="DU115" s="188">
        <v>7507</v>
      </c>
      <c r="DV115" s="188">
        <v>3506</v>
      </c>
      <c r="DW115" s="188">
        <v>4678</v>
      </c>
      <c r="DX115" s="188">
        <v>4718</v>
      </c>
      <c r="DY115" s="188">
        <v>9012</v>
      </c>
      <c r="DZ115" s="188">
        <v>-867</v>
      </c>
      <c r="EA115" s="188">
        <v>-263</v>
      </c>
      <c r="EB115" s="188">
        <v>0</v>
      </c>
      <c r="ED115" s="188">
        <v>6036</v>
      </c>
      <c r="EE115" s="188">
        <v>0</v>
      </c>
      <c r="EF115" s="188">
        <v>6898</v>
      </c>
      <c r="EG115" s="188">
        <v>7025</v>
      </c>
      <c r="EH115" s="188">
        <v>7307</v>
      </c>
      <c r="EI115" s="188">
        <v>6401</v>
      </c>
      <c r="EJ115" s="188">
        <v>3944</v>
      </c>
      <c r="EK115" s="188">
        <v>-1257</v>
      </c>
      <c r="EL115" s="188">
        <v>-201</v>
      </c>
      <c r="EM115" s="188">
        <v>363</v>
      </c>
      <c r="EO115" s="188">
        <v>7105</v>
      </c>
      <c r="EP115" s="188">
        <v>0</v>
      </c>
      <c r="EQ115" s="188">
        <v>1333</v>
      </c>
      <c r="ER115" s="188">
        <v>2464</v>
      </c>
      <c r="ES115" s="188">
        <v>8169</v>
      </c>
      <c r="ET115" s="188">
        <v>11000</v>
      </c>
      <c r="EU115" s="188">
        <v>5101</v>
      </c>
      <c r="EV115" s="188">
        <v>-414</v>
      </c>
      <c r="EW115" s="188">
        <v>-202</v>
      </c>
      <c r="EX115" s="188">
        <v>187</v>
      </c>
      <c r="EZ115" s="188">
        <v>7067</v>
      </c>
      <c r="FA115" s="188">
        <v>0</v>
      </c>
      <c r="FB115" s="188">
        <v>3942</v>
      </c>
      <c r="FC115" s="188">
        <v>3523</v>
      </c>
      <c r="FD115" s="188">
        <v>3636</v>
      </c>
      <c r="FE115" s="188">
        <v>8842</v>
      </c>
      <c r="FF115" s="188">
        <v>7654</v>
      </c>
      <c r="FG115" s="188">
        <v>-1390</v>
      </c>
      <c r="FH115" s="188">
        <v>0</v>
      </c>
      <c r="FI115" s="188">
        <v>0</v>
      </c>
      <c r="FK115" s="188">
        <v>7105</v>
      </c>
      <c r="FL115" s="188">
        <v>0</v>
      </c>
      <c r="FM115" s="188">
        <v>7782</v>
      </c>
      <c r="FN115" s="188">
        <v>2758</v>
      </c>
      <c r="FO115" s="188">
        <v>4876</v>
      </c>
      <c r="FP115" s="188">
        <v>8220</v>
      </c>
      <c r="FQ115" s="188">
        <v>3912</v>
      </c>
      <c r="FR115" s="188">
        <v>-2180</v>
      </c>
      <c r="FS115" s="188">
        <v>-220</v>
      </c>
      <c r="FT115" s="188">
        <v>1008</v>
      </c>
      <c r="FV115" s="188">
        <v>6068</v>
      </c>
      <c r="FW115" s="188">
        <v>0</v>
      </c>
      <c r="FX115" s="188">
        <v>4001</v>
      </c>
      <c r="FY115" s="188">
        <v>6415</v>
      </c>
      <c r="FZ115" s="188">
        <v>3063</v>
      </c>
      <c r="GA115" s="188">
        <v>10809</v>
      </c>
      <c r="GB115" s="188">
        <v>6885</v>
      </c>
      <c r="GC115" s="188">
        <v>-959</v>
      </c>
      <c r="GD115" s="188">
        <v>0</v>
      </c>
      <c r="GE115" s="188">
        <v>0</v>
      </c>
      <c r="GG115" s="188">
        <v>7099</v>
      </c>
      <c r="GH115" s="188">
        <v>0</v>
      </c>
      <c r="GI115" s="188">
        <v>6928</v>
      </c>
      <c r="GJ115" s="188">
        <v>3133</v>
      </c>
      <c r="GK115" s="188">
        <v>3145</v>
      </c>
      <c r="GL115" s="188">
        <v>10207</v>
      </c>
      <c r="GM115" s="188">
        <v>4044</v>
      </c>
      <c r="GN115" s="188">
        <v>-98</v>
      </c>
      <c r="GO115" s="188">
        <v>-232</v>
      </c>
      <c r="GP115" s="188">
        <v>342</v>
      </c>
      <c r="GR115" s="188">
        <v>5943</v>
      </c>
      <c r="GS115" s="188">
        <v>0</v>
      </c>
      <c r="GT115" s="188">
        <v>7396</v>
      </c>
      <c r="GU115" s="188">
        <v>4219</v>
      </c>
      <c r="GV115" s="188">
        <v>6296</v>
      </c>
      <c r="GW115" s="188">
        <v>9881</v>
      </c>
      <c r="GX115" s="188">
        <v>3899</v>
      </c>
      <c r="GY115" s="188">
        <v>-1496</v>
      </c>
      <c r="GZ115" s="188">
        <v>-202</v>
      </c>
      <c r="HA115" s="188">
        <v>46</v>
      </c>
      <c r="HC115" s="188">
        <v>6023</v>
      </c>
      <c r="HD115" s="188">
        <v>0</v>
      </c>
      <c r="HE115" s="188">
        <v>5077</v>
      </c>
      <c r="HF115" s="188">
        <v>3305</v>
      </c>
      <c r="HG115" s="188">
        <v>6521</v>
      </c>
      <c r="HH115" s="188">
        <v>6994</v>
      </c>
      <c r="HI115" s="188">
        <v>3924</v>
      </c>
      <c r="HJ115" s="188">
        <v>1252</v>
      </c>
      <c r="HK115" s="188">
        <v>-201</v>
      </c>
      <c r="HL115" s="188">
        <v>1132</v>
      </c>
      <c r="HN115" s="188">
        <v>6064</v>
      </c>
      <c r="HO115" s="188">
        <v>0</v>
      </c>
      <c r="HP115" s="188">
        <v>3438</v>
      </c>
      <c r="HQ115" s="188">
        <v>3047</v>
      </c>
      <c r="HR115" s="188">
        <v>3334</v>
      </c>
      <c r="HS115" s="188">
        <v>13336</v>
      </c>
      <c r="HT115" s="188">
        <v>6513</v>
      </c>
      <c r="HU115" s="188">
        <v>-922</v>
      </c>
      <c r="HV115" s="188">
        <v>0</v>
      </c>
      <c r="HW115" s="188">
        <v>0</v>
      </c>
      <c r="HY115" s="188">
        <v>6029</v>
      </c>
      <c r="HZ115" s="188">
        <v>0</v>
      </c>
      <c r="IA115" s="188">
        <v>5583</v>
      </c>
      <c r="IB115" s="188">
        <v>3543</v>
      </c>
      <c r="IC115" s="188">
        <v>7126</v>
      </c>
      <c r="ID115" s="188">
        <v>1849</v>
      </c>
      <c r="IE115" s="188">
        <v>4057</v>
      </c>
      <c r="IF115" s="188">
        <v>3502</v>
      </c>
      <c r="IG115" s="188">
        <v>-201</v>
      </c>
      <c r="IH115" s="188">
        <v>1260</v>
      </c>
      <c r="IJ115" s="188">
        <v>6247</v>
      </c>
      <c r="IK115" s="188">
        <v>0</v>
      </c>
      <c r="IL115" s="188">
        <v>8941</v>
      </c>
      <c r="IM115" s="188">
        <v>4377</v>
      </c>
      <c r="IN115" s="188">
        <v>4643</v>
      </c>
      <c r="IO115" s="188">
        <v>9344</v>
      </c>
      <c r="IP115" s="188">
        <v>4158</v>
      </c>
      <c r="IQ115" s="188">
        <v>83</v>
      </c>
      <c r="IR115" s="188">
        <v>-162</v>
      </c>
      <c r="IS115" s="188">
        <v>109</v>
      </c>
      <c r="IU115" s="188">
        <v>6084</v>
      </c>
      <c r="IV115" s="188">
        <v>0</v>
      </c>
      <c r="IW115" s="188">
        <v>4796</v>
      </c>
      <c r="IX115" s="188">
        <v>4428</v>
      </c>
      <c r="IY115" s="188">
        <v>5671</v>
      </c>
      <c r="IZ115" s="188">
        <v>8357</v>
      </c>
      <c r="JA115" s="188">
        <v>6005</v>
      </c>
      <c r="JB115" s="188">
        <v>-100</v>
      </c>
      <c r="JC115" s="188">
        <v>-201</v>
      </c>
      <c r="JD115" s="188">
        <v>314</v>
      </c>
      <c r="JF115" s="188">
        <v>6821</v>
      </c>
      <c r="JG115" s="188">
        <v>0</v>
      </c>
      <c r="JH115" s="188">
        <v>7518</v>
      </c>
      <c r="JI115" s="188">
        <v>7639</v>
      </c>
      <c r="JJ115" s="188">
        <v>2555</v>
      </c>
      <c r="JK115" s="188">
        <v>5803</v>
      </c>
      <c r="JL115" s="188">
        <v>3796</v>
      </c>
      <c r="JM115" s="188">
        <v>-658</v>
      </c>
      <c r="JN115" s="188">
        <v>-304</v>
      </c>
      <c r="JO115" s="188">
        <v>4135</v>
      </c>
      <c r="JQ115" s="188">
        <v>7095</v>
      </c>
      <c r="JR115" s="188">
        <v>0</v>
      </c>
      <c r="JS115" s="188">
        <v>7921</v>
      </c>
      <c r="JT115" s="188">
        <v>3200</v>
      </c>
      <c r="JU115" s="188">
        <v>3819</v>
      </c>
      <c r="JV115" s="188">
        <v>8694</v>
      </c>
      <c r="JW115" s="188">
        <v>4154</v>
      </c>
      <c r="JX115" s="188">
        <v>-361</v>
      </c>
      <c r="JY115" s="188">
        <v>-221</v>
      </c>
      <c r="JZ115" s="188">
        <v>832</v>
      </c>
      <c r="KB115" s="188">
        <v>6087</v>
      </c>
      <c r="KC115" s="188">
        <v>0</v>
      </c>
      <c r="KD115" s="188">
        <v>2662</v>
      </c>
      <c r="KE115" s="188">
        <v>1938</v>
      </c>
      <c r="KF115" s="188">
        <v>3601</v>
      </c>
      <c r="KG115" s="188">
        <v>13202</v>
      </c>
      <c r="KH115" s="188">
        <v>5966</v>
      </c>
      <c r="KI115" s="188">
        <v>-523</v>
      </c>
      <c r="KJ115" s="188">
        <v>-201</v>
      </c>
      <c r="KK115" s="188">
        <v>856</v>
      </c>
      <c r="KM115" s="188">
        <v>6071</v>
      </c>
      <c r="KN115" s="188">
        <v>0</v>
      </c>
      <c r="KO115" s="188">
        <v>2536</v>
      </c>
      <c r="KP115" s="188">
        <v>6531</v>
      </c>
      <c r="KQ115" s="188">
        <v>5355</v>
      </c>
      <c r="KR115" s="188">
        <v>6787</v>
      </c>
      <c r="KS115" s="188">
        <v>6464</v>
      </c>
      <c r="KT115" s="188">
        <v>317</v>
      </c>
      <c r="KU115" s="188">
        <v>0</v>
      </c>
      <c r="KV115" s="188">
        <v>0</v>
      </c>
      <c r="KX115" s="188">
        <v>6996</v>
      </c>
      <c r="KY115" s="188">
        <v>0</v>
      </c>
      <c r="KZ115" s="188">
        <v>7992</v>
      </c>
      <c r="LA115" s="188">
        <v>5210</v>
      </c>
      <c r="LB115" s="188">
        <v>4776</v>
      </c>
      <c r="LC115" s="188">
        <v>2526</v>
      </c>
      <c r="LD115" s="188">
        <v>8270</v>
      </c>
      <c r="LE115" s="188">
        <v>-908</v>
      </c>
      <c r="LF115" s="188">
        <v>0</v>
      </c>
      <c r="LG115" s="188">
        <v>0</v>
      </c>
      <c r="LI115" s="188">
        <v>5054</v>
      </c>
      <c r="LJ115" s="188">
        <v>0</v>
      </c>
      <c r="LK115" s="188">
        <v>6346</v>
      </c>
      <c r="LL115" s="188">
        <v>7261</v>
      </c>
      <c r="LM115" s="188">
        <v>5155</v>
      </c>
      <c r="LN115" s="188">
        <v>8981</v>
      </c>
      <c r="LO115" s="188">
        <v>5684</v>
      </c>
      <c r="LP115" s="188">
        <v>-851</v>
      </c>
      <c r="LQ115" s="188">
        <v>-226</v>
      </c>
      <c r="LR115" s="188">
        <v>381</v>
      </c>
      <c r="LT115" s="188">
        <v>6076</v>
      </c>
      <c r="LU115" s="188">
        <v>0</v>
      </c>
      <c r="LV115" s="188">
        <v>1410</v>
      </c>
      <c r="LW115" s="188">
        <v>5028</v>
      </c>
      <c r="LX115" s="188">
        <v>7118</v>
      </c>
      <c r="LY115" s="188">
        <v>8709</v>
      </c>
      <c r="LZ115" s="188">
        <v>5828</v>
      </c>
      <c r="MA115" s="188">
        <v>-17</v>
      </c>
      <c r="MB115" s="188">
        <v>-151</v>
      </c>
      <c r="MC115" s="188">
        <v>321</v>
      </c>
    </row>
    <row r="116" spans="2:341">
      <c r="B116" s="208">
        <f t="shared" si="30"/>
        <v>6313.5</v>
      </c>
      <c r="C116" s="208">
        <f t="shared" si="31"/>
        <v>0</v>
      </c>
      <c r="D116" s="208">
        <f t="shared" si="32"/>
        <v>6261.0666666666666</v>
      </c>
      <c r="E116" s="208">
        <f t="shared" si="33"/>
        <v>5330.4</v>
      </c>
      <c r="F116" s="208">
        <f t="shared" si="34"/>
        <v>5580.3</v>
      </c>
      <c r="G116" s="208">
        <f t="shared" si="35"/>
        <v>7069.4333333333334</v>
      </c>
      <c r="H116" s="208">
        <f t="shared" si="36"/>
        <v>5273.3</v>
      </c>
      <c r="I116" s="208">
        <f t="shared" si="37"/>
        <v>-437.03333333333336</v>
      </c>
      <c r="J116" s="208">
        <f t="shared" si="38"/>
        <v>-169.96666666666667</v>
      </c>
      <c r="K116" s="208">
        <f t="shared" si="39"/>
        <v>544.4666666666667</v>
      </c>
      <c r="M116" s="188">
        <v>5973</v>
      </c>
      <c r="N116" s="188">
        <v>0</v>
      </c>
      <c r="O116" s="188">
        <v>8928</v>
      </c>
      <c r="P116" s="188">
        <v>3868</v>
      </c>
      <c r="Q116" s="188">
        <v>2946</v>
      </c>
      <c r="R116" s="188">
        <v>7664</v>
      </c>
      <c r="S116" s="188">
        <v>3619</v>
      </c>
      <c r="T116" s="188">
        <v>-588</v>
      </c>
      <c r="U116" s="188">
        <v>-284</v>
      </c>
      <c r="V116" s="188">
        <v>3771</v>
      </c>
      <c r="X116" s="188">
        <v>4065</v>
      </c>
      <c r="Y116" s="188">
        <v>0</v>
      </c>
      <c r="Z116" s="188">
        <v>7350</v>
      </c>
      <c r="AA116" s="188">
        <v>11274</v>
      </c>
      <c r="AB116" s="188">
        <v>7589</v>
      </c>
      <c r="AC116" s="188">
        <v>3780</v>
      </c>
      <c r="AD116" s="188">
        <v>5637</v>
      </c>
      <c r="AE116" s="188">
        <v>-1297</v>
      </c>
      <c r="AF116" s="188">
        <v>-100</v>
      </c>
      <c r="AG116" s="188">
        <v>333</v>
      </c>
      <c r="AI116" s="188">
        <v>6712</v>
      </c>
      <c r="AJ116" s="188">
        <v>0</v>
      </c>
      <c r="AK116" s="188">
        <v>1116</v>
      </c>
      <c r="AL116" s="188">
        <v>4842</v>
      </c>
      <c r="AM116" s="188">
        <v>7741</v>
      </c>
      <c r="AN116" s="188">
        <v>9594</v>
      </c>
      <c r="AO116" s="188">
        <v>5872</v>
      </c>
      <c r="AP116" s="188">
        <v>-321</v>
      </c>
      <c r="AQ116" s="188">
        <v>-201</v>
      </c>
      <c r="AR116" s="188">
        <v>152</v>
      </c>
      <c r="AT116" s="188">
        <v>4063</v>
      </c>
      <c r="AU116" s="188">
        <v>0</v>
      </c>
      <c r="AV116" s="188">
        <v>8817</v>
      </c>
      <c r="AW116" s="188">
        <v>7944</v>
      </c>
      <c r="AX116" s="188">
        <v>4995</v>
      </c>
      <c r="AY116" s="188">
        <v>7112</v>
      </c>
      <c r="AZ116" s="188">
        <v>5689</v>
      </c>
      <c r="BA116" s="188">
        <v>-2295</v>
      </c>
      <c r="BB116" s="188">
        <v>-201</v>
      </c>
      <c r="BC116" s="188">
        <v>376</v>
      </c>
      <c r="BE116" s="188">
        <v>7103</v>
      </c>
      <c r="BF116" s="188">
        <v>0</v>
      </c>
      <c r="BG116" s="188">
        <v>9052</v>
      </c>
      <c r="BH116" s="188">
        <v>7289</v>
      </c>
      <c r="BI116" s="188">
        <v>7080</v>
      </c>
      <c r="BJ116" s="188">
        <v>2207</v>
      </c>
      <c r="BK116" s="188">
        <v>4018</v>
      </c>
      <c r="BL116" s="188">
        <v>-192</v>
      </c>
      <c r="BM116" s="188">
        <v>-232</v>
      </c>
      <c r="BN116" s="188">
        <v>423</v>
      </c>
      <c r="BP116" s="188">
        <v>6070</v>
      </c>
      <c r="BQ116" s="188">
        <v>0</v>
      </c>
      <c r="BR116" s="188">
        <v>7463</v>
      </c>
      <c r="BS116" s="188">
        <v>9035</v>
      </c>
      <c r="BT116" s="188">
        <v>5536</v>
      </c>
      <c r="BU116" s="188">
        <v>2438</v>
      </c>
      <c r="BV116" s="188">
        <v>6227</v>
      </c>
      <c r="BW116" s="188">
        <v>172</v>
      </c>
      <c r="BX116" s="188">
        <v>0</v>
      </c>
      <c r="BY116" s="188">
        <v>0</v>
      </c>
      <c r="CA116" s="188">
        <v>7100</v>
      </c>
      <c r="CB116" s="188">
        <v>0</v>
      </c>
      <c r="CC116" s="188">
        <v>9010</v>
      </c>
      <c r="CD116" s="188">
        <v>5611</v>
      </c>
      <c r="CE116" s="188">
        <v>6118</v>
      </c>
      <c r="CF116" s="188">
        <v>3163</v>
      </c>
      <c r="CG116" s="188">
        <v>4062</v>
      </c>
      <c r="CH116" s="188">
        <v>142</v>
      </c>
      <c r="CI116" s="188">
        <v>-232</v>
      </c>
      <c r="CJ116" s="188">
        <v>628</v>
      </c>
      <c r="CL116" s="188">
        <v>7100</v>
      </c>
      <c r="CM116" s="188">
        <v>0</v>
      </c>
      <c r="CN116" s="188">
        <v>9010</v>
      </c>
      <c r="CO116" s="188">
        <v>5611</v>
      </c>
      <c r="CP116" s="188">
        <v>6118</v>
      </c>
      <c r="CQ116" s="188">
        <v>3163</v>
      </c>
      <c r="CR116" s="188">
        <v>4062</v>
      </c>
      <c r="CS116" s="188">
        <v>142</v>
      </c>
      <c r="CT116" s="188">
        <v>-232</v>
      </c>
      <c r="CU116" s="188">
        <v>628</v>
      </c>
      <c r="CV116" s="190"/>
      <c r="CW116" s="188">
        <v>6063</v>
      </c>
      <c r="CX116" s="188">
        <v>0</v>
      </c>
      <c r="CY116" s="188">
        <v>7117</v>
      </c>
      <c r="CZ116" s="188">
        <v>6335</v>
      </c>
      <c r="DA116" s="188">
        <v>4419</v>
      </c>
      <c r="DB116" s="188">
        <v>5342</v>
      </c>
      <c r="DC116" s="188">
        <v>6360</v>
      </c>
      <c r="DD116" s="188">
        <v>371</v>
      </c>
      <c r="DE116" s="188">
        <v>0</v>
      </c>
      <c r="DF116" s="188">
        <v>0</v>
      </c>
      <c r="DH116" s="188">
        <v>7104</v>
      </c>
      <c r="DI116" s="188">
        <v>0</v>
      </c>
      <c r="DJ116" s="188">
        <v>9296</v>
      </c>
      <c r="DK116" s="188">
        <v>6356</v>
      </c>
      <c r="DL116" s="188">
        <v>6887</v>
      </c>
      <c r="DM116" s="188">
        <v>2995</v>
      </c>
      <c r="DN116" s="188">
        <v>4062</v>
      </c>
      <c r="DO116" s="188">
        <v>-415</v>
      </c>
      <c r="DP116" s="188">
        <v>-232</v>
      </c>
      <c r="DQ116" s="188">
        <v>128</v>
      </c>
      <c r="DS116" s="188">
        <v>6978</v>
      </c>
      <c r="DT116" s="188">
        <v>0</v>
      </c>
      <c r="DU116" s="188">
        <v>7515</v>
      </c>
      <c r="DV116" s="188">
        <v>3557</v>
      </c>
      <c r="DW116" s="188">
        <v>4838</v>
      </c>
      <c r="DX116" s="188">
        <v>4776</v>
      </c>
      <c r="DY116" s="188">
        <v>8938</v>
      </c>
      <c r="DZ116" s="188">
        <v>-1007</v>
      </c>
      <c r="EA116" s="188">
        <v>-263</v>
      </c>
      <c r="EB116" s="188">
        <v>0</v>
      </c>
      <c r="ED116" s="188">
        <v>6046</v>
      </c>
      <c r="EE116" s="188">
        <v>0</v>
      </c>
      <c r="EF116" s="188">
        <v>6897</v>
      </c>
      <c r="EG116" s="188">
        <v>7117</v>
      </c>
      <c r="EH116" s="188">
        <v>7662</v>
      </c>
      <c r="EI116" s="188">
        <v>6502</v>
      </c>
      <c r="EJ116" s="188">
        <v>3944</v>
      </c>
      <c r="EK116" s="188">
        <v>-1451</v>
      </c>
      <c r="EL116" s="188">
        <v>-201</v>
      </c>
      <c r="EM116" s="188">
        <v>280</v>
      </c>
      <c r="EO116" s="188">
        <v>7104</v>
      </c>
      <c r="EP116" s="188">
        <v>0</v>
      </c>
      <c r="EQ116" s="188">
        <v>1323</v>
      </c>
      <c r="ER116" s="188">
        <v>2632</v>
      </c>
      <c r="ES116" s="188">
        <v>8252</v>
      </c>
      <c r="ET116" s="188">
        <v>11106</v>
      </c>
      <c r="EU116" s="188">
        <v>5101</v>
      </c>
      <c r="EV116" s="188">
        <v>-617</v>
      </c>
      <c r="EW116" s="188">
        <v>-202</v>
      </c>
      <c r="EX116" s="188">
        <v>139</v>
      </c>
      <c r="EZ116" s="188">
        <v>7069</v>
      </c>
      <c r="FA116" s="188">
        <v>0</v>
      </c>
      <c r="FB116" s="188">
        <v>3847</v>
      </c>
      <c r="FC116" s="188">
        <v>3872</v>
      </c>
      <c r="FD116" s="188">
        <v>4001</v>
      </c>
      <c r="FE116" s="188">
        <v>8830</v>
      </c>
      <c r="FF116" s="188">
        <v>7451</v>
      </c>
      <c r="FG116" s="188">
        <v>-1435</v>
      </c>
      <c r="FH116" s="188">
        <v>0</v>
      </c>
      <c r="FI116" s="188">
        <v>0</v>
      </c>
      <c r="FK116" s="188">
        <v>7106</v>
      </c>
      <c r="FL116" s="188">
        <v>0</v>
      </c>
      <c r="FM116" s="188">
        <v>7729</v>
      </c>
      <c r="FN116" s="188">
        <v>3213</v>
      </c>
      <c r="FO116" s="188">
        <v>5042</v>
      </c>
      <c r="FP116" s="188">
        <v>8204</v>
      </c>
      <c r="FQ116" s="188">
        <v>3912</v>
      </c>
      <c r="FR116" s="188">
        <v>-2287</v>
      </c>
      <c r="FS116" s="188">
        <v>-232</v>
      </c>
      <c r="FT116" s="188">
        <v>829</v>
      </c>
      <c r="FV116" s="188">
        <v>6069</v>
      </c>
      <c r="FW116" s="188">
        <v>0</v>
      </c>
      <c r="FX116" s="188">
        <v>4059</v>
      </c>
      <c r="FY116" s="188">
        <v>6225</v>
      </c>
      <c r="FZ116" s="188">
        <v>3681</v>
      </c>
      <c r="GA116" s="188">
        <v>10905</v>
      </c>
      <c r="GB116" s="188">
        <v>6775</v>
      </c>
      <c r="GC116" s="188">
        <v>-851</v>
      </c>
      <c r="GD116" s="188">
        <v>0</v>
      </c>
      <c r="GE116" s="188">
        <v>0</v>
      </c>
      <c r="GG116" s="188">
        <v>7102</v>
      </c>
      <c r="GH116" s="188">
        <v>0</v>
      </c>
      <c r="GI116" s="188">
        <v>7065</v>
      </c>
      <c r="GJ116" s="188">
        <v>3482</v>
      </c>
      <c r="GK116" s="188">
        <v>3835</v>
      </c>
      <c r="GL116" s="188">
        <v>9927</v>
      </c>
      <c r="GM116" s="188">
        <v>4044</v>
      </c>
      <c r="GN116" s="188">
        <v>-203</v>
      </c>
      <c r="GO116" s="188">
        <v>-232</v>
      </c>
      <c r="GP116" s="188">
        <v>246</v>
      </c>
      <c r="GR116" s="188">
        <v>5941</v>
      </c>
      <c r="GS116" s="188">
        <v>0</v>
      </c>
      <c r="GT116" s="188">
        <v>7417</v>
      </c>
      <c r="GU116" s="188">
        <v>4327</v>
      </c>
      <c r="GV116" s="188">
        <v>6481</v>
      </c>
      <c r="GW116" s="188">
        <v>9846</v>
      </c>
      <c r="GX116" s="188">
        <v>3899</v>
      </c>
      <c r="GY116" s="188">
        <v>-1426</v>
      </c>
      <c r="GZ116" s="188">
        <v>-201</v>
      </c>
      <c r="HA116" s="188">
        <v>41</v>
      </c>
      <c r="HC116" s="188">
        <v>6017</v>
      </c>
      <c r="HD116" s="188">
        <v>0</v>
      </c>
      <c r="HE116" s="188">
        <v>5127</v>
      </c>
      <c r="HF116" s="188">
        <v>3380</v>
      </c>
      <c r="HG116" s="188">
        <v>7065</v>
      </c>
      <c r="HH116" s="188">
        <v>6968</v>
      </c>
      <c r="HI116" s="188">
        <v>3924</v>
      </c>
      <c r="HJ116" s="188">
        <v>1047</v>
      </c>
      <c r="HK116" s="188">
        <v>-201</v>
      </c>
      <c r="HL116" s="188">
        <v>954</v>
      </c>
      <c r="HN116" s="188">
        <v>6063</v>
      </c>
      <c r="HO116" s="188">
        <v>0</v>
      </c>
      <c r="HP116" s="188">
        <v>3568</v>
      </c>
      <c r="HQ116" s="188">
        <v>3232</v>
      </c>
      <c r="HR116" s="188">
        <v>3622</v>
      </c>
      <c r="HS116" s="188">
        <v>13217</v>
      </c>
      <c r="HT116" s="188">
        <v>6514</v>
      </c>
      <c r="HU116" s="188">
        <v>-872</v>
      </c>
      <c r="HV116" s="188">
        <v>0</v>
      </c>
      <c r="HW116" s="188">
        <v>0</v>
      </c>
      <c r="HY116" s="188">
        <v>6028</v>
      </c>
      <c r="HZ116" s="188">
        <v>0</v>
      </c>
      <c r="IA116" s="188">
        <v>5713</v>
      </c>
      <c r="IB116" s="188">
        <v>3716</v>
      </c>
      <c r="IC116" s="188">
        <v>7664</v>
      </c>
      <c r="ID116" s="188">
        <v>1847</v>
      </c>
      <c r="IE116" s="188">
        <v>4057</v>
      </c>
      <c r="IF116" s="188">
        <v>3075</v>
      </c>
      <c r="IG116" s="188">
        <v>-201</v>
      </c>
      <c r="IH116" s="188">
        <v>1025</v>
      </c>
      <c r="IJ116" s="188">
        <v>6249</v>
      </c>
      <c r="IK116" s="188">
        <v>0</v>
      </c>
      <c r="IL116" s="188">
        <v>8913</v>
      </c>
      <c r="IM116" s="188">
        <v>4609</v>
      </c>
      <c r="IN116" s="188">
        <v>4860</v>
      </c>
      <c r="IO116" s="188">
        <v>9446</v>
      </c>
      <c r="IP116" s="188">
        <v>4158</v>
      </c>
      <c r="IQ116" s="188">
        <v>102</v>
      </c>
      <c r="IR116" s="188">
        <v>-175</v>
      </c>
      <c r="IS116" s="188">
        <v>104</v>
      </c>
      <c r="IU116" s="188">
        <v>6078</v>
      </c>
      <c r="IV116" s="188">
        <v>0</v>
      </c>
      <c r="IW116" s="188">
        <v>4776</v>
      </c>
      <c r="IX116" s="188">
        <v>4694</v>
      </c>
      <c r="IY116" s="188">
        <v>6061</v>
      </c>
      <c r="IZ116" s="188">
        <v>8270</v>
      </c>
      <c r="JA116" s="188">
        <v>6005</v>
      </c>
      <c r="JB116" s="188">
        <v>-112</v>
      </c>
      <c r="JC116" s="188">
        <v>-238</v>
      </c>
      <c r="JD116" s="188">
        <v>282</v>
      </c>
      <c r="JF116" s="188">
        <v>6823</v>
      </c>
      <c r="JG116" s="188">
        <v>0</v>
      </c>
      <c r="JH116" s="188">
        <v>7479</v>
      </c>
      <c r="JI116" s="188">
        <v>7621</v>
      </c>
      <c r="JJ116" s="188">
        <v>2487</v>
      </c>
      <c r="JK116" s="188">
        <v>5975</v>
      </c>
      <c r="JL116" s="188">
        <v>3796</v>
      </c>
      <c r="JM116" s="188">
        <v>-686</v>
      </c>
      <c r="JN116" s="188">
        <v>-304</v>
      </c>
      <c r="JO116" s="188">
        <v>4065</v>
      </c>
      <c r="JQ116" s="188">
        <v>7101</v>
      </c>
      <c r="JR116" s="188">
        <v>0</v>
      </c>
      <c r="JS116" s="188">
        <v>8091</v>
      </c>
      <c r="JT116" s="188">
        <v>3502</v>
      </c>
      <c r="JU116" s="188">
        <v>4156</v>
      </c>
      <c r="JV116" s="188">
        <v>8696</v>
      </c>
      <c r="JW116" s="188">
        <v>4154</v>
      </c>
      <c r="JX116" s="188">
        <v>-261</v>
      </c>
      <c r="JY116" s="188">
        <v>-232</v>
      </c>
      <c r="JZ116" s="188">
        <v>688</v>
      </c>
      <c r="KB116" s="188">
        <v>6086</v>
      </c>
      <c r="KC116" s="188">
        <v>0</v>
      </c>
      <c r="KD116" s="188">
        <v>2781</v>
      </c>
      <c r="KE116" s="188">
        <v>2037</v>
      </c>
      <c r="KF116" s="188">
        <v>3970</v>
      </c>
      <c r="KG116" s="188">
        <v>13221</v>
      </c>
      <c r="KH116" s="188">
        <v>5966</v>
      </c>
      <c r="KI116" s="188">
        <v>-355</v>
      </c>
      <c r="KJ116" s="188">
        <v>-247</v>
      </c>
      <c r="KK116" s="188">
        <v>706</v>
      </c>
      <c r="KM116" s="188">
        <v>6068</v>
      </c>
      <c r="KN116" s="188">
        <v>0</v>
      </c>
      <c r="KO116" s="188">
        <v>2518</v>
      </c>
      <c r="KP116" s="188">
        <v>6528</v>
      </c>
      <c r="KQ116" s="188">
        <v>5715</v>
      </c>
      <c r="KR116" s="188">
        <v>6909</v>
      </c>
      <c r="KS116" s="188">
        <v>6456</v>
      </c>
      <c r="KT116" s="188">
        <v>388</v>
      </c>
      <c r="KU116" s="188">
        <v>0</v>
      </c>
      <c r="KV116" s="188">
        <v>0</v>
      </c>
      <c r="KX116" s="188">
        <v>6991</v>
      </c>
      <c r="KY116" s="188">
        <v>0</v>
      </c>
      <c r="KZ116" s="188">
        <v>7967</v>
      </c>
      <c r="LA116" s="188">
        <v>5440</v>
      </c>
      <c r="LB116" s="188">
        <v>5257</v>
      </c>
      <c r="LC116" s="188">
        <v>2474</v>
      </c>
      <c r="LD116" s="188">
        <v>7985</v>
      </c>
      <c r="LE116" s="188">
        <v>-1125</v>
      </c>
      <c r="LF116" s="188">
        <v>0</v>
      </c>
      <c r="LG116" s="188">
        <v>0</v>
      </c>
      <c r="LI116" s="188">
        <v>5051</v>
      </c>
      <c r="LJ116" s="188">
        <v>0</v>
      </c>
      <c r="LK116" s="188">
        <v>6462</v>
      </c>
      <c r="LL116" s="188">
        <v>7463</v>
      </c>
      <c r="LM116" s="188">
        <v>5726</v>
      </c>
      <c r="LN116" s="188">
        <v>8928</v>
      </c>
      <c r="LO116" s="188">
        <v>5684</v>
      </c>
      <c r="LP116" s="188">
        <v>-883</v>
      </c>
      <c r="LQ116" s="188">
        <v>-263</v>
      </c>
      <c r="LR116" s="188">
        <v>283</v>
      </c>
      <c r="LT116" s="188">
        <v>6082</v>
      </c>
      <c r="LU116" s="188">
        <v>0</v>
      </c>
      <c r="LV116" s="188">
        <v>1426</v>
      </c>
      <c r="LW116" s="188">
        <v>5100</v>
      </c>
      <c r="LX116" s="188">
        <v>7605</v>
      </c>
      <c r="LY116" s="188">
        <v>8578</v>
      </c>
      <c r="LZ116" s="188">
        <v>5828</v>
      </c>
      <c r="MA116" s="188">
        <v>129</v>
      </c>
      <c r="MB116" s="188">
        <v>-193</v>
      </c>
      <c r="MC116" s="188">
        <v>253</v>
      </c>
    </row>
    <row r="117" spans="2:341">
      <c r="B117" s="208">
        <f t="shared" si="30"/>
        <v>6315.5333333333338</v>
      </c>
      <c r="C117" s="208">
        <f t="shared" si="31"/>
        <v>0</v>
      </c>
      <c r="D117" s="208">
        <f t="shared" si="32"/>
        <v>6321.3</v>
      </c>
      <c r="E117" s="208">
        <f t="shared" si="33"/>
        <v>5483.833333333333</v>
      </c>
      <c r="F117" s="208">
        <f t="shared" si="34"/>
        <v>5825.0666666666666</v>
      </c>
      <c r="G117" s="208">
        <f t="shared" si="35"/>
        <v>7079.4333333333334</v>
      </c>
      <c r="H117" s="208">
        <f t="shared" si="36"/>
        <v>5248.6333333333332</v>
      </c>
      <c r="I117" s="208">
        <f t="shared" si="37"/>
        <v>-450.73333333333335</v>
      </c>
      <c r="J117" s="208">
        <f t="shared" si="38"/>
        <v>-171.63333333333333</v>
      </c>
      <c r="K117" s="208">
        <f t="shared" si="39"/>
        <v>479.23333333333335</v>
      </c>
      <c r="M117" s="188">
        <v>5976</v>
      </c>
      <c r="N117" s="188">
        <v>0</v>
      </c>
      <c r="O117" s="188">
        <v>8978</v>
      </c>
      <c r="P117" s="188">
        <v>3802</v>
      </c>
      <c r="Q117" s="188">
        <v>2837</v>
      </c>
      <c r="R117" s="188">
        <v>7561</v>
      </c>
      <c r="S117" s="188">
        <v>3619</v>
      </c>
      <c r="T117" s="188">
        <v>-461</v>
      </c>
      <c r="U117" s="188">
        <v>-284</v>
      </c>
      <c r="V117" s="188">
        <v>3670</v>
      </c>
      <c r="X117" s="188">
        <v>4065</v>
      </c>
      <c r="Y117" s="188">
        <v>0</v>
      </c>
      <c r="Z117" s="188">
        <v>7351</v>
      </c>
      <c r="AA117" s="188">
        <v>11648</v>
      </c>
      <c r="AB117" s="188">
        <v>7440</v>
      </c>
      <c r="AC117" s="188">
        <v>3844</v>
      </c>
      <c r="AD117" s="188">
        <v>5637</v>
      </c>
      <c r="AE117" s="188">
        <v>-1259</v>
      </c>
      <c r="AF117" s="188">
        <v>-100</v>
      </c>
      <c r="AG117" s="188">
        <v>278</v>
      </c>
      <c r="AI117" s="188">
        <v>6717</v>
      </c>
      <c r="AJ117" s="188">
        <v>0</v>
      </c>
      <c r="AK117" s="188">
        <v>1107</v>
      </c>
      <c r="AL117" s="188">
        <v>5035</v>
      </c>
      <c r="AM117" s="188">
        <v>8065</v>
      </c>
      <c r="AN117" s="188">
        <v>9631</v>
      </c>
      <c r="AO117" s="188">
        <v>5872</v>
      </c>
      <c r="AP117" s="188">
        <v>-284</v>
      </c>
      <c r="AQ117" s="188">
        <v>-201</v>
      </c>
      <c r="AR117" s="188">
        <v>117</v>
      </c>
      <c r="AT117" s="188">
        <v>4064</v>
      </c>
      <c r="AU117" s="188">
        <v>0</v>
      </c>
      <c r="AV117" s="188">
        <v>8823</v>
      </c>
      <c r="AW117" s="188">
        <v>8024</v>
      </c>
      <c r="AX117" s="188">
        <v>5117</v>
      </c>
      <c r="AY117" s="188">
        <v>7154</v>
      </c>
      <c r="AZ117" s="188">
        <v>5689</v>
      </c>
      <c r="BA117" s="188">
        <v>-2355</v>
      </c>
      <c r="BB117" s="188">
        <v>-201</v>
      </c>
      <c r="BC117" s="188">
        <v>287</v>
      </c>
      <c r="BE117" s="188">
        <v>7102</v>
      </c>
      <c r="BF117" s="188">
        <v>0</v>
      </c>
      <c r="BG117" s="188">
        <v>9039</v>
      </c>
      <c r="BH117" s="188">
        <v>7461</v>
      </c>
      <c r="BI117" s="188">
        <v>7543</v>
      </c>
      <c r="BJ117" s="188">
        <v>2319</v>
      </c>
      <c r="BK117" s="188">
        <v>4018</v>
      </c>
      <c r="BL117" s="188">
        <v>-201</v>
      </c>
      <c r="BM117" s="188">
        <v>-232</v>
      </c>
      <c r="BN117" s="188">
        <v>273</v>
      </c>
      <c r="BP117" s="188">
        <v>6064</v>
      </c>
      <c r="BQ117" s="188">
        <v>0</v>
      </c>
      <c r="BR117" s="188">
        <v>7495</v>
      </c>
      <c r="BS117" s="188">
        <v>9175</v>
      </c>
      <c r="BT117" s="188">
        <v>5771</v>
      </c>
      <c r="BU117" s="188">
        <v>2498</v>
      </c>
      <c r="BV117" s="188">
        <v>6146</v>
      </c>
      <c r="BW117" s="188">
        <v>320</v>
      </c>
      <c r="BX117" s="188">
        <v>0</v>
      </c>
      <c r="BY117" s="188">
        <v>0</v>
      </c>
      <c r="CA117" s="188">
        <v>7093</v>
      </c>
      <c r="CB117" s="188">
        <v>0</v>
      </c>
      <c r="CC117" s="188">
        <v>9024</v>
      </c>
      <c r="CD117" s="188">
        <v>5782</v>
      </c>
      <c r="CE117" s="188">
        <v>6493</v>
      </c>
      <c r="CF117" s="188">
        <v>3235</v>
      </c>
      <c r="CG117" s="188">
        <v>4062</v>
      </c>
      <c r="CH117" s="188">
        <v>108</v>
      </c>
      <c r="CI117" s="188">
        <v>-232</v>
      </c>
      <c r="CJ117" s="188">
        <v>502</v>
      </c>
      <c r="CL117" s="188">
        <v>7093</v>
      </c>
      <c r="CM117" s="188">
        <v>0</v>
      </c>
      <c r="CN117" s="188">
        <v>9024</v>
      </c>
      <c r="CO117" s="188">
        <v>5782</v>
      </c>
      <c r="CP117" s="188">
        <v>6493</v>
      </c>
      <c r="CQ117" s="188">
        <v>3235</v>
      </c>
      <c r="CR117" s="188">
        <v>4062</v>
      </c>
      <c r="CS117" s="188">
        <v>108</v>
      </c>
      <c r="CT117" s="188">
        <v>-232</v>
      </c>
      <c r="CU117" s="188">
        <v>502</v>
      </c>
      <c r="CV117" s="190"/>
      <c r="CW117" s="188">
        <v>6066</v>
      </c>
      <c r="CX117" s="188">
        <v>0</v>
      </c>
      <c r="CY117" s="188">
        <v>7129</v>
      </c>
      <c r="CZ117" s="188">
        <v>6400</v>
      </c>
      <c r="DA117" s="188">
        <v>4625</v>
      </c>
      <c r="DB117" s="188">
        <v>5585</v>
      </c>
      <c r="DC117" s="188">
        <v>6326</v>
      </c>
      <c r="DD117" s="188">
        <v>245</v>
      </c>
      <c r="DE117" s="188">
        <v>0</v>
      </c>
      <c r="DF117" s="188">
        <v>0</v>
      </c>
      <c r="DH117" s="188">
        <v>7108</v>
      </c>
      <c r="DI117" s="188">
        <v>0</v>
      </c>
      <c r="DJ117" s="188">
        <v>9303</v>
      </c>
      <c r="DK117" s="188">
        <v>6634</v>
      </c>
      <c r="DL117" s="188">
        <v>7124</v>
      </c>
      <c r="DM117" s="188">
        <v>2957</v>
      </c>
      <c r="DN117" s="188">
        <v>4062</v>
      </c>
      <c r="DO117" s="188">
        <v>-459</v>
      </c>
      <c r="DP117" s="188">
        <v>-232</v>
      </c>
      <c r="DQ117" s="188">
        <v>96</v>
      </c>
      <c r="DS117" s="188">
        <v>6982</v>
      </c>
      <c r="DT117" s="188">
        <v>0</v>
      </c>
      <c r="DU117" s="188">
        <v>7488</v>
      </c>
      <c r="DV117" s="188">
        <v>3521</v>
      </c>
      <c r="DW117" s="188">
        <v>4679</v>
      </c>
      <c r="DX117" s="188">
        <v>4853</v>
      </c>
      <c r="DY117" s="188">
        <v>8838</v>
      </c>
      <c r="DZ117" s="188">
        <v>-1128</v>
      </c>
      <c r="EA117" s="188">
        <v>-263</v>
      </c>
      <c r="EB117" s="188">
        <v>0</v>
      </c>
      <c r="ED117" s="188">
        <v>6055</v>
      </c>
      <c r="EE117" s="188">
        <v>0</v>
      </c>
      <c r="EF117" s="188">
        <v>6918</v>
      </c>
      <c r="EG117" s="188">
        <v>7149</v>
      </c>
      <c r="EH117" s="188">
        <v>7879</v>
      </c>
      <c r="EI117" s="188">
        <v>6642</v>
      </c>
      <c r="EJ117" s="188">
        <v>3944</v>
      </c>
      <c r="EK117" s="188">
        <v>-1476</v>
      </c>
      <c r="EL117" s="188">
        <v>-201</v>
      </c>
      <c r="EM117" s="188">
        <v>201</v>
      </c>
      <c r="EO117" s="188">
        <v>7108</v>
      </c>
      <c r="EP117" s="188">
        <v>0</v>
      </c>
      <c r="EQ117" s="188">
        <v>1382</v>
      </c>
      <c r="ER117" s="188">
        <v>2765</v>
      </c>
      <c r="ES117" s="188">
        <v>8338</v>
      </c>
      <c r="ET117" s="188">
        <v>11177</v>
      </c>
      <c r="EU117" s="188">
        <v>5101</v>
      </c>
      <c r="EV117" s="188">
        <v>-704</v>
      </c>
      <c r="EW117" s="188">
        <v>-202</v>
      </c>
      <c r="EX117" s="188">
        <v>110</v>
      </c>
      <c r="EZ117" s="188">
        <v>7070</v>
      </c>
      <c r="FA117" s="188">
        <v>0</v>
      </c>
      <c r="FB117" s="188">
        <v>3894</v>
      </c>
      <c r="FC117" s="188">
        <v>4078</v>
      </c>
      <c r="FD117" s="188">
        <v>4206</v>
      </c>
      <c r="FE117" s="188">
        <v>8689</v>
      </c>
      <c r="FF117" s="188">
        <v>7257</v>
      </c>
      <c r="FG117" s="188">
        <v>-1437</v>
      </c>
      <c r="FH117" s="188">
        <v>0</v>
      </c>
      <c r="FI117" s="188">
        <v>0</v>
      </c>
      <c r="FK117" s="188">
        <v>7107</v>
      </c>
      <c r="FL117" s="188">
        <v>0</v>
      </c>
      <c r="FM117" s="188">
        <v>7884</v>
      </c>
      <c r="FN117" s="188">
        <v>3360</v>
      </c>
      <c r="FO117" s="188">
        <v>5072</v>
      </c>
      <c r="FP117" s="188">
        <v>8159</v>
      </c>
      <c r="FQ117" s="188">
        <v>3912</v>
      </c>
      <c r="FR117" s="188">
        <v>-2286</v>
      </c>
      <c r="FS117" s="188">
        <v>-232</v>
      </c>
      <c r="FT117" s="188">
        <v>692</v>
      </c>
      <c r="FV117" s="188">
        <v>6069</v>
      </c>
      <c r="FW117" s="188">
        <v>0</v>
      </c>
      <c r="FX117" s="188">
        <v>4227</v>
      </c>
      <c r="FY117" s="188">
        <v>6531</v>
      </c>
      <c r="FZ117" s="188">
        <v>4018</v>
      </c>
      <c r="GA117" s="188">
        <v>10796</v>
      </c>
      <c r="GB117" s="188">
        <v>6692</v>
      </c>
      <c r="GC117" s="188">
        <v>-757</v>
      </c>
      <c r="GD117" s="188">
        <v>0</v>
      </c>
      <c r="GE117" s="188">
        <v>0</v>
      </c>
      <c r="GG117" s="188">
        <v>7094</v>
      </c>
      <c r="GH117" s="188">
        <v>0</v>
      </c>
      <c r="GI117" s="188">
        <v>7167</v>
      </c>
      <c r="GJ117" s="188">
        <v>3578</v>
      </c>
      <c r="GK117" s="188">
        <v>4301</v>
      </c>
      <c r="GL117" s="188">
        <v>9781</v>
      </c>
      <c r="GM117" s="188">
        <v>4044</v>
      </c>
      <c r="GN117" s="188">
        <v>-295</v>
      </c>
      <c r="GO117" s="188">
        <v>-232</v>
      </c>
      <c r="GP117" s="188">
        <v>200</v>
      </c>
      <c r="GR117" s="188">
        <v>5947</v>
      </c>
      <c r="GS117" s="188">
        <v>0</v>
      </c>
      <c r="GT117" s="188">
        <v>7520</v>
      </c>
      <c r="GU117" s="188">
        <v>4353</v>
      </c>
      <c r="GV117" s="188">
        <v>6825</v>
      </c>
      <c r="GW117" s="188">
        <v>10004</v>
      </c>
      <c r="GX117" s="188">
        <v>3899</v>
      </c>
      <c r="GY117" s="188">
        <v>-1599</v>
      </c>
      <c r="GZ117" s="188">
        <v>-201</v>
      </c>
      <c r="HA117" s="188">
        <v>35</v>
      </c>
      <c r="HC117" s="188">
        <v>6021</v>
      </c>
      <c r="HD117" s="188">
        <v>0</v>
      </c>
      <c r="HE117" s="188">
        <v>5248</v>
      </c>
      <c r="HF117" s="188">
        <v>3839</v>
      </c>
      <c r="HG117" s="188">
        <v>7131</v>
      </c>
      <c r="HH117" s="188">
        <v>6761</v>
      </c>
      <c r="HI117" s="188">
        <v>3924</v>
      </c>
      <c r="HJ117" s="188">
        <v>1157</v>
      </c>
      <c r="HK117" s="188">
        <v>-201</v>
      </c>
      <c r="HL117" s="188">
        <v>755</v>
      </c>
      <c r="HN117" s="188">
        <v>6062</v>
      </c>
      <c r="HO117" s="188">
        <v>0</v>
      </c>
      <c r="HP117" s="188">
        <v>3738</v>
      </c>
      <c r="HQ117" s="188">
        <v>3371</v>
      </c>
      <c r="HR117" s="188">
        <v>3974</v>
      </c>
      <c r="HS117" s="188">
        <v>13171</v>
      </c>
      <c r="HT117" s="188">
        <v>6514</v>
      </c>
      <c r="HU117" s="188">
        <v>-840</v>
      </c>
      <c r="HV117" s="188">
        <v>0</v>
      </c>
      <c r="HW117" s="188">
        <v>0</v>
      </c>
      <c r="HY117" s="188">
        <v>6030</v>
      </c>
      <c r="HZ117" s="188">
        <v>0</v>
      </c>
      <c r="IA117" s="188">
        <v>5710</v>
      </c>
      <c r="IB117" s="188">
        <v>3777</v>
      </c>
      <c r="IC117" s="188">
        <v>7765</v>
      </c>
      <c r="ID117" s="188">
        <v>1821</v>
      </c>
      <c r="IE117" s="188">
        <v>4057</v>
      </c>
      <c r="IF117" s="188">
        <v>3145</v>
      </c>
      <c r="IG117" s="188">
        <v>-201</v>
      </c>
      <c r="IH117" s="188">
        <v>816</v>
      </c>
      <c r="IJ117" s="188">
        <v>6280</v>
      </c>
      <c r="IK117" s="188">
        <v>0</v>
      </c>
      <c r="IL117" s="188">
        <v>8935</v>
      </c>
      <c r="IM117" s="188">
        <v>4802</v>
      </c>
      <c r="IN117" s="188">
        <v>5092</v>
      </c>
      <c r="IO117" s="188">
        <v>9605</v>
      </c>
      <c r="IP117" s="188">
        <v>4158</v>
      </c>
      <c r="IQ117" s="188">
        <v>-21</v>
      </c>
      <c r="IR117" s="188">
        <v>-175</v>
      </c>
      <c r="IS117" s="188">
        <v>103</v>
      </c>
      <c r="IU117" s="188">
        <v>6080</v>
      </c>
      <c r="IV117" s="188">
        <v>0</v>
      </c>
      <c r="IW117" s="188">
        <v>4888</v>
      </c>
      <c r="IX117" s="188">
        <v>4781</v>
      </c>
      <c r="IY117" s="188">
        <v>6681</v>
      </c>
      <c r="IZ117" s="188">
        <v>8213</v>
      </c>
      <c r="JA117" s="188">
        <v>6005</v>
      </c>
      <c r="JB117" s="188">
        <v>-18</v>
      </c>
      <c r="JC117" s="188">
        <v>-263</v>
      </c>
      <c r="JD117" s="188">
        <v>249</v>
      </c>
      <c r="JF117" s="188">
        <v>6825</v>
      </c>
      <c r="JG117" s="188">
        <v>0</v>
      </c>
      <c r="JH117" s="188">
        <v>7465</v>
      </c>
      <c r="JI117" s="188">
        <v>7492</v>
      </c>
      <c r="JJ117" s="188">
        <v>2404</v>
      </c>
      <c r="JK117" s="188">
        <v>6024</v>
      </c>
      <c r="JL117" s="188">
        <v>3796</v>
      </c>
      <c r="JM117" s="188">
        <v>-637</v>
      </c>
      <c r="JN117" s="188">
        <v>-304</v>
      </c>
      <c r="JO117" s="188">
        <v>3946</v>
      </c>
      <c r="JQ117" s="188">
        <v>7096</v>
      </c>
      <c r="JR117" s="188">
        <v>0</v>
      </c>
      <c r="JS117" s="188">
        <v>8367</v>
      </c>
      <c r="JT117" s="188">
        <v>3651</v>
      </c>
      <c r="JU117" s="188">
        <v>4558</v>
      </c>
      <c r="JV117" s="188">
        <v>8699</v>
      </c>
      <c r="JW117" s="188">
        <v>4154</v>
      </c>
      <c r="JX117" s="188">
        <v>-321</v>
      </c>
      <c r="JY117" s="188">
        <v>-232</v>
      </c>
      <c r="JZ117" s="188">
        <v>563</v>
      </c>
      <c r="KB117" s="188">
        <v>6084</v>
      </c>
      <c r="KC117" s="188">
        <v>0</v>
      </c>
      <c r="KD117" s="188">
        <v>2838</v>
      </c>
      <c r="KE117" s="188">
        <v>2299</v>
      </c>
      <c r="KF117" s="188">
        <v>4479</v>
      </c>
      <c r="KG117" s="188">
        <v>13193</v>
      </c>
      <c r="KH117" s="188">
        <v>5966</v>
      </c>
      <c r="KI117" s="188">
        <v>-450</v>
      </c>
      <c r="KJ117" s="188">
        <v>-263</v>
      </c>
      <c r="KK117" s="188">
        <v>567</v>
      </c>
      <c r="KM117" s="188">
        <v>6073</v>
      </c>
      <c r="KN117" s="188">
        <v>0</v>
      </c>
      <c r="KO117" s="188">
        <v>2641</v>
      </c>
      <c r="KP117" s="188">
        <v>6858</v>
      </c>
      <c r="KQ117" s="188">
        <v>5940</v>
      </c>
      <c r="KR117" s="188">
        <v>7059</v>
      </c>
      <c r="KS117" s="188">
        <v>6456</v>
      </c>
      <c r="KT117" s="188">
        <v>291</v>
      </c>
      <c r="KU117" s="188">
        <v>0</v>
      </c>
      <c r="KV117" s="188">
        <v>0</v>
      </c>
      <c r="KX117" s="188">
        <v>6997</v>
      </c>
      <c r="KY117" s="188">
        <v>0</v>
      </c>
      <c r="KZ117" s="188">
        <v>8091</v>
      </c>
      <c r="LA117" s="188">
        <v>5641</v>
      </c>
      <c r="LB117" s="188">
        <v>5601</v>
      </c>
      <c r="LC117" s="188">
        <v>2364</v>
      </c>
      <c r="LD117" s="188">
        <v>7737</v>
      </c>
      <c r="LE117" s="188">
        <v>-1133</v>
      </c>
      <c r="LF117" s="188">
        <v>0</v>
      </c>
      <c r="LG117" s="188">
        <v>0</v>
      </c>
      <c r="LI117" s="188">
        <v>5053</v>
      </c>
      <c r="LJ117" s="188">
        <v>0</v>
      </c>
      <c r="LK117" s="188">
        <v>6502</v>
      </c>
      <c r="LL117" s="188">
        <v>7621</v>
      </c>
      <c r="LM117" s="188">
        <v>6176</v>
      </c>
      <c r="LN117" s="188">
        <v>8897</v>
      </c>
      <c r="LO117" s="188">
        <v>5684</v>
      </c>
      <c r="LP117" s="188">
        <v>-1054</v>
      </c>
      <c r="LQ117" s="188">
        <v>-263</v>
      </c>
      <c r="LR117" s="188">
        <v>214</v>
      </c>
      <c r="LT117" s="188">
        <v>6085</v>
      </c>
      <c r="LU117" s="188">
        <v>0</v>
      </c>
      <c r="LV117" s="188">
        <v>1463</v>
      </c>
      <c r="LW117" s="188">
        <v>5305</v>
      </c>
      <c r="LX117" s="188">
        <v>8125</v>
      </c>
      <c r="LY117" s="188">
        <v>8456</v>
      </c>
      <c r="LZ117" s="188">
        <v>5828</v>
      </c>
      <c r="MA117" s="188">
        <v>279</v>
      </c>
      <c r="MB117" s="188">
        <v>-202</v>
      </c>
      <c r="MC117" s="188">
        <v>201</v>
      </c>
    </row>
    <row r="118" spans="2:341">
      <c r="B118" s="208">
        <f t="shared" si="30"/>
        <v>6316.4666666666662</v>
      </c>
      <c r="C118" s="208">
        <f t="shared" si="31"/>
        <v>0</v>
      </c>
      <c r="D118" s="208">
        <f t="shared" si="32"/>
        <v>6366.5666666666666</v>
      </c>
      <c r="E118" s="208">
        <f t="shared" si="33"/>
        <v>5677.4</v>
      </c>
      <c r="F118" s="208">
        <f t="shared" si="34"/>
        <v>6102.3</v>
      </c>
      <c r="G118" s="208">
        <f t="shared" si="35"/>
        <v>7095.333333333333</v>
      </c>
      <c r="H118" s="208">
        <f t="shared" si="36"/>
        <v>5227.2</v>
      </c>
      <c r="I118" s="208">
        <f t="shared" si="37"/>
        <v>-447.53333333333336</v>
      </c>
      <c r="J118" s="208">
        <f t="shared" si="38"/>
        <v>-171.66666666666666</v>
      </c>
      <c r="K118" s="208">
        <f t="shared" si="39"/>
        <v>421.16666666666669</v>
      </c>
      <c r="M118" s="188">
        <v>5982</v>
      </c>
      <c r="N118" s="188">
        <v>0</v>
      </c>
      <c r="O118" s="188">
        <v>8999</v>
      </c>
      <c r="P118" s="188">
        <v>3870</v>
      </c>
      <c r="Q118" s="188">
        <v>2923</v>
      </c>
      <c r="R118" s="188">
        <v>7446</v>
      </c>
      <c r="S118" s="188">
        <v>3619</v>
      </c>
      <c r="T118" s="188">
        <v>-440</v>
      </c>
      <c r="U118" s="188">
        <v>-284</v>
      </c>
      <c r="V118" s="188">
        <v>3528</v>
      </c>
      <c r="X118" s="188">
        <v>4066</v>
      </c>
      <c r="Y118" s="188">
        <v>0</v>
      </c>
      <c r="Z118" s="188">
        <v>7357</v>
      </c>
      <c r="AA118" s="188">
        <v>12192</v>
      </c>
      <c r="AB118" s="188">
        <v>7423</v>
      </c>
      <c r="AC118" s="188">
        <v>3802</v>
      </c>
      <c r="AD118" s="188">
        <v>5637</v>
      </c>
      <c r="AE118" s="188">
        <v>-1457</v>
      </c>
      <c r="AF118" s="188">
        <v>-100</v>
      </c>
      <c r="AG118" s="188">
        <v>247</v>
      </c>
      <c r="AI118" s="188">
        <v>6722</v>
      </c>
      <c r="AJ118" s="188">
        <v>0</v>
      </c>
      <c r="AK118" s="188">
        <v>1134</v>
      </c>
      <c r="AL118" s="188">
        <v>5416</v>
      </c>
      <c r="AM118" s="188">
        <v>8185</v>
      </c>
      <c r="AN118" s="188">
        <v>9638</v>
      </c>
      <c r="AO118" s="188">
        <v>5872</v>
      </c>
      <c r="AP118" s="188">
        <v>-108</v>
      </c>
      <c r="AQ118" s="188">
        <v>-201</v>
      </c>
      <c r="AR118" s="188">
        <v>98</v>
      </c>
      <c r="AT118" s="188">
        <v>4064</v>
      </c>
      <c r="AU118" s="188">
        <v>0</v>
      </c>
      <c r="AV118" s="188">
        <v>8810</v>
      </c>
      <c r="AW118" s="188">
        <v>8108</v>
      </c>
      <c r="AX118" s="188">
        <v>5234</v>
      </c>
      <c r="AY118" s="188">
        <v>7262</v>
      </c>
      <c r="AZ118" s="188">
        <v>5689</v>
      </c>
      <c r="BA118" s="188">
        <v>-2181</v>
      </c>
      <c r="BB118" s="188">
        <v>-201</v>
      </c>
      <c r="BC118" s="188">
        <v>254</v>
      </c>
      <c r="BE118" s="188">
        <v>7101</v>
      </c>
      <c r="BF118" s="188">
        <v>0</v>
      </c>
      <c r="BG118" s="188">
        <v>9043</v>
      </c>
      <c r="BH118" s="188">
        <v>7914</v>
      </c>
      <c r="BI118" s="188">
        <v>7763</v>
      </c>
      <c r="BJ118" s="188">
        <v>2414</v>
      </c>
      <c r="BK118" s="188">
        <v>4018</v>
      </c>
      <c r="BL118" s="188">
        <v>-265</v>
      </c>
      <c r="BM118" s="188">
        <v>-232</v>
      </c>
      <c r="BN118" s="188">
        <v>176</v>
      </c>
      <c r="BP118" s="188">
        <v>6070</v>
      </c>
      <c r="BQ118" s="188">
        <v>0</v>
      </c>
      <c r="BR118" s="188">
        <v>7499</v>
      </c>
      <c r="BS118" s="188">
        <v>9307</v>
      </c>
      <c r="BT118" s="188">
        <v>6334</v>
      </c>
      <c r="BU118" s="188">
        <v>2553</v>
      </c>
      <c r="BV118" s="188">
        <v>6108</v>
      </c>
      <c r="BW118" s="188">
        <v>51</v>
      </c>
      <c r="BX118" s="188">
        <v>0</v>
      </c>
      <c r="BY118" s="188">
        <v>0</v>
      </c>
      <c r="CA118" s="188">
        <v>7099</v>
      </c>
      <c r="CB118" s="188">
        <v>0</v>
      </c>
      <c r="CC118" s="188">
        <v>9044</v>
      </c>
      <c r="CD118" s="188">
        <v>6059</v>
      </c>
      <c r="CE118" s="188">
        <v>6944</v>
      </c>
      <c r="CF118" s="188">
        <v>3314</v>
      </c>
      <c r="CG118" s="188">
        <v>4062</v>
      </c>
      <c r="CH118" s="188">
        <v>-173</v>
      </c>
      <c r="CI118" s="188">
        <v>-232</v>
      </c>
      <c r="CJ118" s="188">
        <v>318</v>
      </c>
      <c r="CL118" s="188">
        <v>7099</v>
      </c>
      <c r="CM118" s="188">
        <v>0</v>
      </c>
      <c r="CN118" s="188">
        <v>9044</v>
      </c>
      <c r="CO118" s="188">
        <v>6059</v>
      </c>
      <c r="CP118" s="188">
        <v>6944</v>
      </c>
      <c r="CQ118" s="188">
        <v>3314</v>
      </c>
      <c r="CR118" s="188">
        <v>4062</v>
      </c>
      <c r="CS118" s="188">
        <v>-173</v>
      </c>
      <c r="CT118" s="188">
        <v>-232</v>
      </c>
      <c r="CU118" s="188">
        <v>318</v>
      </c>
      <c r="CV118" s="190"/>
      <c r="CW118" s="188">
        <v>6060</v>
      </c>
      <c r="CX118" s="188">
        <v>0</v>
      </c>
      <c r="CY118" s="188">
        <v>7147</v>
      </c>
      <c r="CZ118" s="188">
        <v>6498</v>
      </c>
      <c r="DA118" s="188">
        <v>5229</v>
      </c>
      <c r="DB118" s="188">
        <v>5800</v>
      </c>
      <c r="DC118" s="188">
        <v>6305</v>
      </c>
      <c r="DD118" s="188">
        <v>299</v>
      </c>
      <c r="DE118" s="188">
        <v>0</v>
      </c>
      <c r="DF118" s="188">
        <v>0</v>
      </c>
      <c r="DH118" s="188">
        <v>7106</v>
      </c>
      <c r="DI118" s="188">
        <v>0</v>
      </c>
      <c r="DJ118" s="188">
        <v>9319</v>
      </c>
      <c r="DK118" s="188">
        <v>6978</v>
      </c>
      <c r="DL118" s="188">
        <v>7344</v>
      </c>
      <c r="DM118" s="188">
        <v>2963</v>
      </c>
      <c r="DN118" s="188">
        <v>4062</v>
      </c>
      <c r="DO118" s="188">
        <v>-417</v>
      </c>
      <c r="DP118" s="188">
        <v>-232</v>
      </c>
      <c r="DQ118" s="188">
        <v>88</v>
      </c>
      <c r="DS118" s="188">
        <v>6976</v>
      </c>
      <c r="DT118" s="188">
        <v>0</v>
      </c>
      <c r="DU118" s="188">
        <v>7525</v>
      </c>
      <c r="DV118" s="188">
        <v>3598</v>
      </c>
      <c r="DW118" s="188">
        <v>4636</v>
      </c>
      <c r="DX118" s="188">
        <v>4810</v>
      </c>
      <c r="DY118" s="188">
        <v>8744</v>
      </c>
      <c r="DZ118" s="188">
        <v>-1059</v>
      </c>
      <c r="EA118" s="188">
        <v>-263</v>
      </c>
      <c r="EB118" s="188">
        <v>0</v>
      </c>
      <c r="ED118" s="188">
        <v>6062</v>
      </c>
      <c r="EE118" s="188">
        <v>0</v>
      </c>
      <c r="EF118" s="188">
        <v>6937</v>
      </c>
      <c r="EG118" s="188">
        <v>7159</v>
      </c>
      <c r="EH118" s="188">
        <v>8093</v>
      </c>
      <c r="EI118" s="188">
        <v>6762</v>
      </c>
      <c r="EJ118" s="188">
        <v>3944</v>
      </c>
      <c r="EK118" s="188">
        <v>-1425</v>
      </c>
      <c r="EL118" s="188">
        <v>-201</v>
      </c>
      <c r="EM118" s="188">
        <v>134</v>
      </c>
      <c r="EO118" s="188">
        <v>7104</v>
      </c>
      <c r="EP118" s="188">
        <v>0</v>
      </c>
      <c r="EQ118" s="188">
        <v>1404</v>
      </c>
      <c r="ER118" s="188">
        <v>2912</v>
      </c>
      <c r="ES118" s="188">
        <v>8676</v>
      </c>
      <c r="ET118" s="188">
        <v>11336</v>
      </c>
      <c r="EU118" s="188">
        <v>5101</v>
      </c>
      <c r="EV118" s="188">
        <v>-744</v>
      </c>
      <c r="EW118" s="188">
        <v>-202</v>
      </c>
      <c r="EX118" s="188">
        <v>99</v>
      </c>
      <c r="EZ118" s="188">
        <v>7071</v>
      </c>
      <c r="FA118" s="188">
        <v>0</v>
      </c>
      <c r="FB118" s="188">
        <v>4027</v>
      </c>
      <c r="FC118" s="188">
        <v>4293</v>
      </c>
      <c r="FD118" s="188">
        <v>4756</v>
      </c>
      <c r="FE118" s="188">
        <v>8515</v>
      </c>
      <c r="FF118" s="188">
        <v>7103</v>
      </c>
      <c r="FG118" s="188">
        <v>-1396</v>
      </c>
      <c r="FH118" s="188">
        <v>0</v>
      </c>
      <c r="FI118" s="188">
        <v>0</v>
      </c>
      <c r="FK118" s="188">
        <v>7106</v>
      </c>
      <c r="FL118" s="188">
        <v>0</v>
      </c>
      <c r="FM118" s="188">
        <v>8006</v>
      </c>
      <c r="FN118" s="188">
        <v>3458</v>
      </c>
      <c r="FO118" s="188">
        <v>5320</v>
      </c>
      <c r="FP118" s="188">
        <v>8156</v>
      </c>
      <c r="FQ118" s="188">
        <v>3912</v>
      </c>
      <c r="FR118" s="188">
        <v>-2058</v>
      </c>
      <c r="FS118" s="188">
        <v>-232</v>
      </c>
      <c r="FT118" s="188">
        <v>588</v>
      </c>
      <c r="FV118" s="188">
        <v>6071</v>
      </c>
      <c r="FW118" s="188">
        <v>0</v>
      </c>
      <c r="FX118" s="188">
        <v>4283</v>
      </c>
      <c r="FY118" s="188">
        <v>6712</v>
      </c>
      <c r="FZ118" s="188">
        <v>4517</v>
      </c>
      <c r="GA118" s="188">
        <v>10733</v>
      </c>
      <c r="GB118" s="188">
        <v>6605</v>
      </c>
      <c r="GC118" s="188">
        <v>-853</v>
      </c>
      <c r="GD118" s="188">
        <v>0</v>
      </c>
      <c r="GE118" s="188">
        <v>0</v>
      </c>
      <c r="GG118" s="188">
        <v>7097</v>
      </c>
      <c r="GH118" s="188">
        <v>0</v>
      </c>
      <c r="GI118" s="188">
        <v>7232</v>
      </c>
      <c r="GJ118" s="188">
        <v>3592</v>
      </c>
      <c r="GK118" s="188">
        <v>4694</v>
      </c>
      <c r="GL118" s="188">
        <v>9706</v>
      </c>
      <c r="GM118" s="188">
        <v>4044</v>
      </c>
      <c r="GN118" s="188">
        <v>-66</v>
      </c>
      <c r="GO118" s="188">
        <v>-232</v>
      </c>
      <c r="GP118" s="188">
        <v>153</v>
      </c>
      <c r="GR118" s="188">
        <v>5954</v>
      </c>
      <c r="GS118" s="188">
        <v>0</v>
      </c>
      <c r="GT118" s="188">
        <v>7527</v>
      </c>
      <c r="GU118" s="188">
        <v>4382</v>
      </c>
      <c r="GV118" s="188">
        <v>6916</v>
      </c>
      <c r="GW118" s="188">
        <v>9940</v>
      </c>
      <c r="GX118" s="188">
        <v>3899</v>
      </c>
      <c r="GY118" s="188">
        <v>-1530</v>
      </c>
      <c r="GZ118" s="188">
        <v>-201</v>
      </c>
      <c r="HA118" s="188">
        <v>33</v>
      </c>
      <c r="HC118" s="188">
        <v>6016</v>
      </c>
      <c r="HD118" s="188">
        <v>0</v>
      </c>
      <c r="HE118" s="188">
        <v>5319</v>
      </c>
      <c r="HF118" s="188">
        <v>4276</v>
      </c>
      <c r="HG118" s="188">
        <v>7334</v>
      </c>
      <c r="HH118" s="188">
        <v>6678</v>
      </c>
      <c r="HI118" s="188">
        <v>3924</v>
      </c>
      <c r="HJ118" s="188">
        <v>1146</v>
      </c>
      <c r="HK118" s="188">
        <v>-201</v>
      </c>
      <c r="HL118" s="188">
        <v>633</v>
      </c>
      <c r="HN118" s="188">
        <v>6064</v>
      </c>
      <c r="HO118" s="188">
        <v>0</v>
      </c>
      <c r="HP118" s="188">
        <v>3981</v>
      </c>
      <c r="HQ118" s="188">
        <v>3294</v>
      </c>
      <c r="HR118" s="188">
        <v>4382</v>
      </c>
      <c r="HS118" s="188">
        <v>13138</v>
      </c>
      <c r="HT118" s="188">
        <v>6513</v>
      </c>
      <c r="HU118" s="188">
        <v>-1067</v>
      </c>
      <c r="HV118" s="188">
        <v>0</v>
      </c>
      <c r="HW118" s="188">
        <v>0</v>
      </c>
      <c r="HY118" s="188">
        <v>6027</v>
      </c>
      <c r="HZ118" s="188">
        <v>0</v>
      </c>
      <c r="IA118" s="188">
        <v>5775</v>
      </c>
      <c r="IB118" s="188">
        <v>4010</v>
      </c>
      <c r="IC118" s="188">
        <v>8167</v>
      </c>
      <c r="ID118" s="188">
        <v>1841</v>
      </c>
      <c r="IE118" s="188">
        <v>4057</v>
      </c>
      <c r="IF118" s="188">
        <v>3193</v>
      </c>
      <c r="IG118" s="188">
        <v>-201</v>
      </c>
      <c r="IH118" s="188">
        <v>626</v>
      </c>
      <c r="IJ118" s="188">
        <v>6287</v>
      </c>
      <c r="IK118" s="188">
        <v>0</v>
      </c>
      <c r="IL118" s="188">
        <v>8946</v>
      </c>
      <c r="IM118" s="188">
        <v>4874</v>
      </c>
      <c r="IN118" s="188">
        <v>5509</v>
      </c>
      <c r="IO118" s="188">
        <v>9751</v>
      </c>
      <c r="IP118" s="188">
        <v>4158</v>
      </c>
      <c r="IQ118" s="188">
        <v>48</v>
      </c>
      <c r="IR118" s="188">
        <v>-175</v>
      </c>
      <c r="IS118" s="188">
        <v>102</v>
      </c>
      <c r="IU118" s="188">
        <v>6082</v>
      </c>
      <c r="IV118" s="188">
        <v>0</v>
      </c>
      <c r="IW118" s="188">
        <v>4898</v>
      </c>
      <c r="IX118" s="188">
        <v>4909</v>
      </c>
      <c r="IY118" s="188">
        <v>7020</v>
      </c>
      <c r="IZ118" s="188">
        <v>8199</v>
      </c>
      <c r="JA118" s="188">
        <v>6005</v>
      </c>
      <c r="JB118" s="188">
        <v>-98</v>
      </c>
      <c r="JC118" s="188">
        <v>-263</v>
      </c>
      <c r="JD118" s="188">
        <v>218</v>
      </c>
      <c r="JF118" s="188">
        <v>6819</v>
      </c>
      <c r="JG118" s="188">
        <v>0</v>
      </c>
      <c r="JH118" s="188">
        <v>7472</v>
      </c>
      <c r="JI118" s="188">
        <v>7468</v>
      </c>
      <c r="JJ118" s="188">
        <v>2380</v>
      </c>
      <c r="JK118" s="188">
        <v>6072</v>
      </c>
      <c r="JL118" s="188">
        <v>3796</v>
      </c>
      <c r="JM118" s="188">
        <v>-557</v>
      </c>
      <c r="JN118" s="188">
        <v>-304</v>
      </c>
      <c r="JO118" s="188">
        <v>3835</v>
      </c>
      <c r="JQ118" s="188">
        <v>7098</v>
      </c>
      <c r="JR118" s="188">
        <v>0</v>
      </c>
      <c r="JS118" s="188">
        <v>8500</v>
      </c>
      <c r="JT118" s="188">
        <v>4007</v>
      </c>
      <c r="JU118" s="188">
        <v>4824</v>
      </c>
      <c r="JV118" s="188">
        <v>8702</v>
      </c>
      <c r="JW118" s="188">
        <v>4154</v>
      </c>
      <c r="JX118" s="188">
        <v>-203</v>
      </c>
      <c r="JY118" s="188">
        <v>-233</v>
      </c>
      <c r="JZ118" s="188">
        <v>423</v>
      </c>
      <c r="KB118" s="188">
        <v>6088</v>
      </c>
      <c r="KC118" s="188">
        <v>0</v>
      </c>
      <c r="KD118" s="188">
        <v>2877</v>
      </c>
      <c r="KE118" s="188">
        <v>2328</v>
      </c>
      <c r="KF118" s="188">
        <v>4923</v>
      </c>
      <c r="KG118" s="188">
        <v>13284</v>
      </c>
      <c r="KH118" s="188">
        <v>5966</v>
      </c>
      <c r="KI118" s="188">
        <v>-272</v>
      </c>
      <c r="KJ118" s="188">
        <v>-263</v>
      </c>
      <c r="KK118" s="188">
        <v>427</v>
      </c>
      <c r="KM118" s="188">
        <v>6069</v>
      </c>
      <c r="KN118" s="188">
        <v>0</v>
      </c>
      <c r="KO118" s="188">
        <v>2682</v>
      </c>
      <c r="KP118" s="188">
        <v>7054</v>
      </c>
      <c r="KQ118" s="188">
        <v>6373</v>
      </c>
      <c r="KR118" s="188">
        <v>7118</v>
      </c>
      <c r="KS118" s="188">
        <v>6455</v>
      </c>
      <c r="KT118" s="188">
        <v>277</v>
      </c>
      <c r="KU118" s="188">
        <v>0</v>
      </c>
      <c r="KV118" s="188">
        <v>0</v>
      </c>
      <c r="KX118" s="188">
        <v>7001</v>
      </c>
      <c r="KY118" s="188">
        <v>0</v>
      </c>
      <c r="KZ118" s="188">
        <v>8189</v>
      </c>
      <c r="LA118" s="188">
        <v>6285</v>
      </c>
      <c r="LB118" s="188">
        <v>5578</v>
      </c>
      <c r="LC118" s="188">
        <v>2314</v>
      </c>
      <c r="LD118" s="188">
        <v>7490</v>
      </c>
      <c r="LE118" s="188">
        <v>-1243</v>
      </c>
      <c r="LF118" s="188">
        <v>0</v>
      </c>
      <c r="LG118" s="188">
        <v>0</v>
      </c>
      <c r="LI118" s="188">
        <v>5055</v>
      </c>
      <c r="LJ118" s="188">
        <v>0</v>
      </c>
      <c r="LK118" s="188">
        <v>6485</v>
      </c>
      <c r="LL118" s="188">
        <v>7651</v>
      </c>
      <c r="LM118" s="188">
        <v>6092</v>
      </c>
      <c r="LN118" s="188">
        <v>8955</v>
      </c>
      <c r="LO118" s="188">
        <v>5684</v>
      </c>
      <c r="LP118" s="188">
        <v>-875</v>
      </c>
      <c r="LQ118" s="188">
        <v>-263</v>
      </c>
      <c r="LR118" s="188">
        <v>159</v>
      </c>
      <c r="LT118" s="188">
        <v>6078</v>
      </c>
      <c r="LU118" s="188">
        <v>0</v>
      </c>
      <c r="LV118" s="188">
        <v>1536</v>
      </c>
      <c r="LW118" s="188">
        <v>5659</v>
      </c>
      <c r="LX118" s="188">
        <v>8556</v>
      </c>
      <c r="LY118" s="188">
        <v>8344</v>
      </c>
      <c r="LZ118" s="188">
        <v>5828</v>
      </c>
      <c r="MA118" s="188">
        <v>220</v>
      </c>
      <c r="MB118" s="188">
        <v>-202</v>
      </c>
      <c r="MC118" s="188">
        <v>178</v>
      </c>
    </row>
    <row r="119" spans="2:341">
      <c r="B119" s="208">
        <f t="shared" si="30"/>
        <v>6317.7</v>
      </c>
      <c r="C119" s="208">
        <f t="shared" si="31"/>
        <v>0</v>
      </c>
      <c r="D119" s="208">
        <f t="shared" si="32"/>
        <v>6406.4666666666662</v>
      </c>
      <c r="E119" s="208">
        <f t="shared" si="33"/>
        <v>5882.2666666666664</v>
      </c>
      <c r="F119" s="208">
        <f t="shared" si="34"/>
        <v>6292.6333333333332</v>
      </c>
      <c r="G119" s="208">
        <f t="shared" si="35"/>
        <v>7106.833333333333</v>
      </c>
      <c r="H119" s="208">
        <f t="shared" si="36"/>
        <v>5209.6000000000004</v>
      </c>
      <c r="I119" s="208">
        <f t="shared" si="37"/>
        <v>-460.96666666666664</v>
      </c>
      <c r="J119" s="208">
        <f t="shared" si="38"/>
        <v>-171.86666666666667</v>
      </c>
      <c r="K119" s="208">
        <f t="shared" si="39"/>
        <v>383.33333333333331</v>
      </c>
      <c r="M119" s="188">
        <v>5983</v>
      </c>
      <c r="N119" s="188">
        <v>0</v>
      </c>
      <c r="O119" s="188">
        <v>8963</v>
      </c>
      <c r="P119" s="188">
        <v>3976</v>
      </c>
      <c r="Q119" s="188">
        <v>3074</v>
      </c>
      <c r="R119" s="188">
        <v>7367</v>
      </c>
      <c r="S119" s="188">
        <v>3619</v>
      </c>
      <c r="T119" s="188">
        <v>-420</v>
      </c>
      <c r="U119" s="188">
        <v>-284</v>
      </c>
      <c r="V119" s="188">
        <v>3393</v>
      </c>
      <c r="X119" s="188">
        <v>4063</v>
      </c>
      <c r="Y119" s="188">
        <v>0</v>
      </c>
      <c r="Z119" s="188">
        <v>7343</v>
      </c>
      <c r="AA119" s="188">
        <v>12553</v>
      </c>
      <c r="AB119" s="188">
        <v>7005</v>
      </c>
      <c r="AC119" s="188">
        <v>3818</v>
      </c>
      <c r="AD119" s="188">
        <v>5637</v>
      </c>
      <c r="AE119" s="188">
        <v>-1350</v>
      </c>
      <c r="AF119" s="188">
        <v>-100</v>
      </c>
      <c r="AG119" s="188">
        <v>229</v>
      </c>
      <c r="AI119" s="188">
        <v>6726</v>
      </c>
      <c r="AJ119" s="188">
        <v>0</v>
      </c>
      <c r="AK119" s="188">
        <v>1147</v>
      </c>
      <c r="AL119" s="188">
        <v>5593</v>
      </c>
      <c r="AM119" s="188">
        <v>8618</v>
      </c>
      <c r="AN119" s="188">
        <v>9499</v>
      </c>
      <c r="AO119" s="188">
        <v>5872</v>
      </c>
      <c r="AP119" s="188">
        <v>-63</v>
      </c>
      <c r="AQ119" s="188">
        <v>-202</v>
      </c>
      <c r="AR119" s="188">
        <v>87</v>
      </c>
      <c r="AT119" s="188">
        <v>4061</v>
      </c>
      <c r="AU119" s="188">
        <v>0</v>
      </c>
      <c r="AV119" s="188">
        <v>8824</v>
      </c>
      <c r="AW119" s="188">
        <v>8141</v>
      </c>
      <c r="AX119" s="188">
        <v>5404</v>
      </c>
      <c r="AY119" s="188">
        <v>7325</v>
      </c>
      <c r="AZ119" s="188">
        <v>5689</v>
      </c>
      <c r="BA119" s="188">
        <v>-2253</v>
      </c>
      <c r="BB119" s="188">
        <v>-201</v>
      </c>
      <c r="BC119" s="188">
        <v>227</v>
      </c>
      <c r="BE119" s="188">
        <v>7104</v>
      </c>
      <c r="BF119" s="188">
        <v>0</v>
      </c>
      <c r="BG119" s="188">
        <v>9103</v>
      </c>
      <c r="BH119" s="188">
        <v>8066</v>
      </c>
      <c r="BI119" s="188">
        <v>7629</v>
      </c>
      <c r="BJ119" s="188">
        <v>2446</v>
      </c>
      <c r="BK119" s="188">
        <v>4018</v>
      </c>
      <c r="BL119" s="188">
        <v>-301</v>
      </c>
      <c r="BM119" s="188">
        <v>-232</v>
      </c>
      <c r="BN119" s="188">
        <v>119</v>
      </c>
      <c r="BP119" s="188">
        <v>6068</v>
      </c>
      <c r="BQ119" s="188">
        <v>0</v>
      </c>
      <c r="BR119" s="188">
        <v>7495</v>
      </c>
      <c r="BS119" s="188">
        <v>9312</v>
      </c>
      <c r="BT119" s="188">
        <v>6598</v>
      </c>
      <c r="BU119" s="188">
        <v>2561</v>
      </c>
      <c r="BV119" s="188">
        <v>6106</v>
      </c>
      <c r="BW119" s="188">
        <v>238</v>
      </c>
      <c r="BX119" s="188">
        <v>0</v>
      </c>
      <c r="BY119" s="188">
        <v>0</v>
      </c>
      <c r="CA119" s="188">
        <v>7101</v>
      </c>
      <c r="CB119" s="188">
        <v>0</v>
      </c>
      <c r="CC119" s="188">
        <v>9040</v>
      </c>
      <c r="CD119" s="188">
        <v>6312</v>
      </c>
      <c r="CE119" s="188">
        <v>6781</v>
      </c>
      <c r="CF119" s="188">
        <v>3393</v>
      </c>
      <c r="CG119" s="188">
        <v>4062</v>
      </c>
      <c r="CH119" s="188">
        <v>48</v>
      </c>
      <c r="CI119" s="188">
        <v>-232</v>
      </c>
      <c r="CJ119" s="188">
        <v>250</v>
      </c>
      <c r="CL119" s="188">
        <v>7101</v>
      </c>
      <c r="CM119" s="188">
        <v>0</v>
      </c>
      <c r="CN119" s="188">
        <v>9040</v>
      </c>
      <c r="CO119" s="188">
        <v>6312</v>
      </c>
      <c r="CP119" s="188">
        <v>6781</v>
      </c>
      <c r="CQ119" s="188">
        <v>3393</v>
      </c>
      <c r="CR119" s="188">
        <v>4062</v>
      </c>
      <c r="CS119" s="188">
        <v>48</v>
      </c>
      <c r="CT119" s="188">
        <v>-232</v>
      </c>
      <c r="CU119" s="188">
        <v>250</v>
      </c>
      <c r="CV119" s="190"/>
      <c r="CW119" s="188">
        <v>6067</v>
      </c>
      <c r="CX119" s="188">
        <v>0</v>
      </c>
      <c r="CY119" s="188">
        <v>7152</v>
      </c>
      <c r="CZ119" s="188">
        <v>6518</v>
      </c>
      <c r="DA119" s="188">
        <v>5518</v>
      </c>
      <c r="DB119" s="188">
        <v>5813</v>
      </c>
      <c r="DC119" s="188">
        <v>6258</v>
      </c>
      <c r="DD119" s="188">
        <v>262</v>
      </c>
      <c r="DE119" s="188">
        <v>0</v>
      </c>
      <c r="DF119" s="188">
        <v>0</v>
      </c>
      <c r="DH119" s="188">
        <v>7108</v>
      </c>
      <c r="DI119" s="188">
        <v>0</v>
      </c>
      <c r="DJ119" s="188">
        <v>9318</v>
      </c>
      <c r="DK119" s="188">
        <v>7206</v>
      </c>
      <c r="DL119" s="188">
        <v>7972</v>
      </c>
      <c r="DM119" s="188">
        <v>2947</v>
      </c>
      <c r="DN119" s="188">
        <v>4062</v>
      </c>
      <c r="DO119" s="188">
        <v>-450</v>
      </c>
      <c r="DP119" s="188">
        <v>-233</v>
      </c>
      <c r="DQ119" s="188">
        <v>85</v>
      </c>
      <c r="DS119" s="188">
        <v>6982</v>
      </c>
      <c r="DT119" s="188">
        <v>0</v>
      </c>
      <c r="DU119" s="188">
        <v>7469</v>
      </c>
      <c r="DV119" s="188">
        <v>3560</v>
      </c>
      <c r="DW119" s="188">
        <v>4552</v>
      </c>
      <c r="DX119" s="188">
        <v>4981</v>
      </c>
      <c r="DY119" s="188">
        <v>8622</v>
      </c>
      <c r="DZ119" s="188">
        <v>-1054</v>
      </c>
      <c r="EA119" s="188">
        <v>-263</v>
      </c>
      <c r="EB119" s="188">
        <v>0</v>
      </c>
      <c r="ED119" s="188">
        <v>6059</v>
      </c>
      <c r="EE119" s="188">
        <v>0</v>
      </c>
      <c r="EF119" s="188">
        <v>6972</v>
      </c>
      <c r="EG119" s="188">
        <v>7118</v>
      </c>
      <c r="EH119" s="188">
        <v>8165</v>
      </c>
      <c r="EI119" s="188">
        <v>6799</v>
      </c>
      <c r="EJ119" s="188">
        <v>3944</v>
      </c>
      <c r="EK119" s="188">
        <v>-1321</v>
      </c>
      <c r="EL119" s="188">
        <v>-201</v>
      </c>
      <c r="EM119" s="188">
        <v>127</v>
      </c>
      <c r="EO119" s="188">
        <v>7110</v>
      </c>
      <c r="EP119" s="188">
        <v>0</v>
      </c>
      <c r="EQ119" s="188">
        <v>1435</v>
      </c>
      <c r="ER119" s="188">
        <v>3029</v>
      </c>
      <c r="ES119" s="188">
        <v>8965</v>
      </c>
      <c r="ET119" s="188">
        <v>11394</v>
      </c>
      <c r="EU119" s="188">
        <v>5101</v>
      </c>
      <c r="EV119" s="188">
        <v>-625</v>
      </c>
      <c r="EW119" s="188">
        <v>-201</v>
      </c>
      <c r="EX119" s="188">
        <v>81</v>
      </c>
      <c r="EZ119" s="188">
        <v>7069</v>
      </c>
      <c r="FA119" s="188">
        <v>0</v>
      </c>
      <c r="FB119" s="188">
        <v>4135</v>
      </c>
      <c r="FC119" s="188">
        <v>4513</v>
      </c>
      <c r="FD119" s="188">
        <v>5543</v>
      </c>
      <c r="FE119" s="188">
        <v>8462</v>
      </c>
      <c r="FF119" s="188">
        <v>7018</v>
      </c>
      <c r="FG119" s="188">
        <v>-1376</v>
      </c>
      <c r="FH119" s="188">
        <v>0</v>
      </c>
      <c r="FI119" s="188">
        <v>0</v>
      </c>
      <c r="FK119" s="188">
        <v>7103</v>
      </c>
      <c r="FL119" s="188">
        <v>0</v>
      </c>
      <c r="FM119" s="188">
        <v>8109</v>
      </c>
      <c r="FN119" s="188">
        <v>3850</v>
      </c>
      <c r="FO119" s="188">
        <v>5756</v>
      </c>
      <c r="FP119" s="188">
        <v>8212</v>
      </c>
      <c r="FQ119" s="188">
        <v>3912</v>
      </c>
      <c r="FR119" s="188">
        <v>-2223</v>
      </c>
      <c r="FS119" s="188">
        <v>-240</v>
      </c>
      <c r="FT119" s="188">
        <v>493</v>
      </c>
      <c r="FV119" s="188">
        <v>6070</v>
      </c>
      <c r="FW119" s="188">
        <v>0</v>
      </c>
      <c r="FX119" s="188">
        <v>4364</v>
      </c>
      <c r="FY119" s="188">
        <v>6918</v>
      </c>
      <c r="FZ119" s="188">
        <v>4739</v>
      </c>
      <c r="GA119" s="188">
        <v>10609</v>
      </c>
      <c r="GB119" s="188">
        <v>6544</v>
      </c>
      <c r="GC119" s="188">
        <v>-802</v>
      </c>
      <c r="GD119" s="188">
        <v>0</v>
      </c>
      <c r="GE119" s="188">
        <v>0</v>
      </c>
      <c r="GG119" s="188">
        <v>7097</v>
      </c>
      <c r="GH119" s="188">
        <v>0</v>
      </c>
      <c r="GI119" s="188">
        <v>7310</v>
      </c>
      <c r="GJ119" s="188">
        <v>3918</v>
      </c>
      <c r="GK119" s="188">
        <v>4912</v>
      </c>
      <c r="GL119" s="188">
        <v>9685</v>
      </c>
      <c r="GM119" s="188">
        <v>4044</v>
      </c>
      <c r="GN119" s="188">
        <v>-268</v>
      </c>
      <c r="GO119" s="188">
        <v>-232</v>
      </c>
      <c r="GP119" s="188">
        <v>136</v>
      </c>
      <c r="GR119" s="188">
        <v>5954</v>
      </c>
      <c r="GS119" s="188">
        <v>0</v>
      </c>
      <c r="GT119" s="188">
        <v>7544</v>
      </c>
      <c r="GU119" s="188">
        <v>4381</v>
      </c>
      <c r="GV119" s="188">
        <v>7024</v>
      </c>
      <c r="GW119" s="188">
        <v>9949</v>
      </c>
      <c r="GX119" s="188">
        <v>3899</v>
      </c>
      <c r="GY119" s="188">
        <v>-1474</v>
      </c>
      <c r="GZ119" s="188">
        <v>-201</v>
      </c>
      <c r="HA119" s="188">
        <v>33</v>
      </c>
      <c r="HC119" s="188">
        <v>6016</v>
      </c>
      <c r="HD119" s="188">
        <v>0</v>
      </c>
      <c r="HE119" s="188">
        <v>5437</v>
      </c>
      <c r="HF119" s="188">
        <v>4613</v>
      </c>
      <c r="HG119" s="188">
        <v>8051</v>
      </c>
      <c r="HH119" s="188">
        <v>6586</v>
      </c>
      <c r="HI119" s="188">
        <v>3924</v>
      </c>
      <c r="HJ119" s="188">
        <v>939</v>
      </c>
      <c r="HK119" s="188">
        <v>-201</v>
      </c>
      <c r="HL119" s="188">
        <v>531</v>
      </c>
      <c r="HN119" s="188">
        <v>6065</v>
      </c>
      <c r="HO119" s="188">
        <v>0</v>
      </c>
      <c r="HP119" s="188">
        <v>3997</v>
      </c>
      <c r="HQ119" s="188">
        <v>3437</v>
      </c>
      <c r="HR119" s="188">
        <v>4457</v>
      </c>
      <c r="HS119" s="188">
        <v>13078</v>
      </c>
      <c r="HT119" s="188">
        <v>6513</v>
      </c>
      <c r="HU119" s="188">
        <v>-1003</v>
      </c>
      <c r="HV119" s="188">
        <v>0</v>
      </c>
      <c r="HW119" s="188">
        <v>0</v>
      </c>
      <c r="HY119" s="188">
        <v>6028</v>
      </c>
      <c r="HZ119" s="188">
        <v>0</v>
      </c>
      <c r="IA119" s="188">
        <v>5846</v>
      </c>
      <c r="IB119" s="188">
        <v>4378</v>
      </c>
      <c r="IC119" s="188">
        <v>8364</v>
      </c>
      <c r="ID119" s="188">
        <v>1885</v>
      </c>
      <c r="IE119" s="188">
        <v>4057</v>
      </c>
      <c r="IF119" s="188">
        <v>3179</v>
      </c>
      <c r="IG119" s="188">
        <v>-201</v>
      </c>
      <c r="IH119" s="188">
        <v>492</v>
      </c>
      <c r="IJ119" s="188">
        <v>6305</v>
      </c>
      <c r="IK119" s="188">
        <v>0</v>
      </c>
      <c r="IL119" s="188">
        <v>8946</v>
      </c>
      <c r="IM119" s="188">
        <v>4989</v>
      </c>
      <c r="IN119" s="188">
        <v>5742</v>
      </c>
      <c r="IO119" s="188">
        <v>9790</v>
      </c>
      <c r="IP119" s="188">
        <v>4158</v>
      </c>
      <c r="IQ119" s="188">
        <v>-36</v>
      </c>
      <c r="IR119" s="188">
        <v>-175</v>
      </c>
      <c r="IS119" s="188">
        <v>102</v>
      </c>
      <c r="IU119" s="188">
        <v>6078</v>
      </c>
      <c r="IV119" s="188">
        <v>0</v>
      </c>
      <c r="IW119" s="188">
        <v>4948</v>
      </c>
      <c r="IX119" s="188">
        <v>5010</v>
      </c>
      <c r="IY119" s="188">
        <v>7473</v>
      </c>
      <c r="IZ119" s="188">
        <v>8197</v>
      </c>
      <c r="JA119" s="188">
        <v>6005</v>
      </c>
      <c r="JB119" s="188">
        <v>26</v>
      </c>
      <c r="JC119" s="188">
        <v>-263</v>
      </c>
      <c r="JD119" s="188">
        <v>188</v>
      </c>
      <c r="JF119" s="188">
        <v>6820</v>
      </c>
      <c r="JG119" s="188">
        <v>0</v>
      </c>
      <c r="JH119" s="188">
        <v>7464</v>
      </c>
      <c r="JI119" s="188">
        <v>7467</v>
      </c>
      <c r="JJ119" s="188">
        <v>2355</v>
      </c>
      <c r="JK119" s="188">
        <v>6241</v>
      </c>
      <c r="JL119" s="188">
        <v>3796</v>
      </c>
      <c r="JM119" s="188">
        <v>-872</v>
      </c>
      <c r="JN119" s="188">
        <v>-304</v>
      </c>
      <c r="JO119" s="188">
        <v>3709</v>
      </c>
      <c r="JQ119" s="188">
        <v>7100</v>
      </c>
      <c r="JR119" s="188">
        <v>0</v>
      </c>
      <c r="JS119" s="188">
        <v>8588</v>
      </c>
      <c r="JT119" s="188">
        <v>4432</v>
      </c>
      <c r="JU119" s="188">
        <v>5029</v>
      </c>
      <c r="JV119" s="188">
        <v>8735</v>
      </c>
      <c r="JW119" s="188">
        <v>4154</v>
      </c>
      <c r="JX119" s="188">
        <v>-255</v>
      </c>
      <c r="JY119" s="188">
        <v>-232</v>
      </c>
      <c r="JZ119" s="188">
        <v>343</v>
      </c>
      <c r="KB119" s="188">
        <v>6090</v>
      </c>
      <c r="KC119" s="188">
        <v>0</v>
      </c>
      <c r="KD119" s="188">
        <v>2944</v>
      </c>
      <c r="KE119" s="188">
        <v>2540</v>
      </c>
      <c r="KF119" s="188">
        <v>5570</v>
      </c>
      <c r="KG119" s="188">
        <v>13303</v>
      </c>
      <c r="KH119" s="188">
        <v>5966</v>
      </c>
      <c r="KI119" s="188">
        <v>-553</v>
      </c>
      <c r="KJ119" s="188">
        <v>-262</v>
      </c>
      <c r="KK119" s="188">
        <v>340</v>
      </c>
      <c r="KM119" s="188">
        <v>6070</v>
      </c>
      <c r="KN119" s="188">
        <v>0</v>
      </c>
      <c r="KO119" s="188">
        <v>2772</v>
      </c>
      <c r="KP119" s="188">
        <v>7472</v>
      </c>
      <c r="KQ119" s="188">
        <v>6592</v>
      </c>
      <c r="KR119" s="188">
        <v>7116</v>
      </c>
      <c r="KS119" s="188">
        <v>6455</v>
      </c>
      <c r="KT119" s="188">
        <v>154</v>
      </c>
      <c r="KU119" s="188">
        <v>0</v>
      </c>
      <c r="KV119" s="188">
        <v>0</v>
      </c>
      <c r="KX119" s="188">
        <v>6999</v>
      </c>
      <c r="KY119" s="188">
        <v>0</v>
      </c>
      <c r="KZ119" s="188">
        <v>8301</v>
      </c>
      <c r="LA119" s="188">
        <v>6709</v>
      </c>
      <c r="LB119" s="188">
        <v>5582</v>
      </c>
      <c r="LC119" s="188">
        <v>2274</v>
      </c>
      <c r="LD119" s="188">
        <v>7279</v>
      </c>
      <c r="LE119" s="188">
        <v>-1038</v>
      </c>
      <c r="LF119" s="188">
        <v>0</v>
      </c>
      <c r="LG119" s="188">
        <v>0</v>
      </c>
      <c r="LI119" s="188">
        <v>5050</v>
      </c>
      <c r="LJ119" s="188">
        <v>0</v>
      </c>
      <c r="LK119" s="188">
        <v>6509</v>
      </c>
      <c r="LL119" s="188">
        <v>7816</v>
      </c>
      <c r="LM119" s="188">
        <v>6052</v>
      </c>
      <c r="LN119" s="188">
        <v>8980</v>
      </c>
      <c r="LO119" s="188">
        <v>5684</v>
      </c>
      <c r="LP119" s="188">
        <v>-1061</v>
      </c>
      <c r="LQ119" s="188">
        <v>-263</v>
      </c>
      <c r="LR119" s="188">
        <v>135</v>
      </c>
      <c r="LT119" s="188">
        <v>6084</v>
      </c>
      <c r="LU119" s="188">
        <v>0</v>
      </c>
      <c r="LV119" s="188">
        <v>1679</v>
      </c>
      <c r="LW119" s="188">
        <v>6329</v>
      </c>
      <c r="LX119" s="188">
        <v>8476</v>
      </c>
      <c r="LY119" s="188">
        <v>8367</v>
      </c>
      <c r="LZ119" s="188">
        <v>5828</v>
      </c>
      <c r="MA119" s="188">
        <v>75</v>
      </c>
      <c r="MB119" s="188">
        <v>-201</v>
      </c>
      <c r="MC119" s="188">
        <v>150</v>
      </c>
    </row>
    <row r="120" spans="2:341">
      <c r="B120" s="208">
        <f t="shared" si="30"/>
        <v>6319.6</v>
      </c>
      <c r="C120" s="208">
        <f t="shared" si="31"/>
        <v>0</v>
      </c>
      <c r="D120" s="208">
        <f t="shared" si="32"/>
        <v>6438.1333333333332</v>
      </c>
      <c r="E120" s="208">
        <f t="shared" si="33"/>
        <v>5894.2333333333336</v>
      </c>
      <c r="F120" s="208">
        <f t="shared" si="34"/>
        <v>6356.7666666666664</v>
      </c>
      <c r="G120" s="208">
        <f t="shared" si="35"/>
        <v>7121.4666666666662</v>
      </c>
      <c r="H120" s="208">
        <f t="shared" si="36"/>
        <v>5196.5333333333338</v>
      </c>
      <c r="I120" s="208">
        <f t="shared" si="37"/>
        <v>-382.8</v>
      </c>
      <c r="J120" s="208">
        <f t="shared" si="38"/>
        <v>-177.06666666666666</v>
      </c>
      <c r="K120" s="208">
        <f t="shared" si="39"/>
        <v>346.53333333333336</v>
      </c>
      <c r="M120" s="188">
        <v>5983</v>
      </c>
      <c r="N120" s="188">
        <v>0</v>
      </c>
      <c r="O120" s="188">
        <v>8973</v>
      </c>
      <c r="P120" s="188">
        <v>4094</v>
      </c>
      <c r="Q120" s="188">
        <v>3162</v>
      </c>
      <c r="R120" s="188">
        <v>7152</v>
      </c>
      <c r="S120" s="188">
        <v>3619</v>
      </c>
      <c r="T120" s="188">
        <v>-464</v>
      </c>
      <c r="U120" s="188">
        <v>-284</v>
      </c>
      <c r="V120" s="188">
        <v>3189</v>
      </c>
      <c r="X120" s="188">
        <v>4065</v>
      </c>
      <c r="Y120" s="188">
        <v>0</v>
      </c>
      <c r="Z120" s="188">
        <v>7279</v>
      </c>
      <c r="AA120" s="188">
        <v>12559</v>
      </c>
      <c r="AB120" s="188">
        <v>6365</v>
      </c>
      <c r="AC120" s="188">
        <v>3855</v>
      </c>
      <c r="AD120" s="188">
        <v>5637</v>
      </c>
      <c r="AE120" s="188">
        <v>-973</v>
      </c>
      <c r="AF120" s="188">
        <v>-100</v>
      </c>
      <c r="AG120" s="188">
        <v>205</v>
      </c>
      <c r="AI120" s="188">
        <v>6731</v>
      </c>
      <c r="AJ120" s="188">
        <v>0</v>
      </c>
      <c r="AK120" s="188">
        <v>1183</v>
      </c>
      <c r="AL120" s="188">
        <v>5892</v>
      </c>
      <c r="AM120" s="188">
        <v>9286</v>
      </c>
      <c r="AN120" s="188">
        <v>9374</v>
      </c>
      <c r="AO120" s="188">
        <v>5869</v>
      </c>
      <c r="AP120" s="188">
        <v>-451</v>
      </c>
      <c r="AQ120" s="188">
        <v>-201</v>
      </c>
      <c r="AR120" s="188">
        <v>78</v>
      </c>
      <c r="AT120" s="188">
        <v>4063</v>
      </c>
      <c r="AU120" s="188">
        <v>0</v>
      </c>
      <c r="AV120" s="188">
        <v>8808</v>
      </c>
      <c r="AW120" s="188">
        <v>8023</v>
      </c>
      <c r="AX120" s="188">
        <v>5230</v>
      </c>
      <c r="AY120" s="188">
        <v>7441</v>
      </c>
      <c r="AZ120" s="188">
        <v>5689</v>
      </c>
      <c r="BA120" s="188">
        <v>-2112</v>
      </c>
      <c r="BB120" s="188">
        <v>-202</v>
      </c>
      <c r="BC120" s="188">
        <v>185</v>
      </c>
      <c r="BE120" s="188">
        <v>7101</v>
      </c>
      <c r="BF120" s="188">
        <v>0</v>
      </c>
      <c r="BG120" s="188">
        <v>9118</v>
      </c>
      <c r="BH120" s="188">
        <v>8101</v>
      </c>
      <c r="BI120" s="188">
        <v>7641</v>
      </c>
      <c r="BJ120" s="188">
        <v>2630</v>
      </c>
      <c r="BK120" s="188">
        <v>4018</v>
      </c>
      <c r="BL120" s="188">
        <v>-114</v>
      </c>
      <c r="BM120" s="188">
        <v>-232</v>
      </c>
      <c r="BN120" s="188">
        <v>88</v>
      </c>
      <c r="BP120" s="188">
        <v>6069</v>
      </c>
      <c r="BQ120" s="188">
        <v>0</v>
      </c>
      <c r="BR120" s="188">
        <v>7499</v>
      </c>
      <c r="BS120" s="188">
        <v>9256</v>
      </c>
      <c r="BT120" s="188">
        <v>6755</v>
      </c>
      <c r="BU120" s="188">
        <v>2560</v>
      </c>
      <c r="BV120" s="188">
        <v>6104</v>
      </c>
      <c r="BW120" s="188">
        <v>5</v>
      </c>
      <c r="BX120" s="188">
        <v>0</v>
      </c>
      <c r="BY120" s="188">
        <v>0</v>
      </c>
      <c r="CA120" s="188">
        <v>7103</v>
      </c>
      <c r="CB120" s="188">
        <v>0</v>
      </c>
      <c r="CC120" s="188">
        <v>9051</v>
      </c>
      <c r="CD120" s="188">
        <v>6311</v>
      </c>
      <c r="CE120" s="188">
        <v>6803</v>
      </c>
      <c r="CF120" s="188">
        <v>3495</v>
      </c>
      <c r="CG120" s="188">
        <v>4062</v>
      </c>
      <c r="CH120" s="188">
        <v>48</v>
      </c>
      <c r="CI120" s="188">
        <v>-247</v>
      </c>
      <c r="CJ120" s="188">
        <v>176</v>
      </c>
      <c r="CL120" s="188">
        <v>7103</v>
      </c>
      <c r="CM120" s="188">
        <v>0</v>
      </c>
      <c r="CN120" s="188">
        <v>9051</v>
      </c>
      <c r="CO120" s="188">
        <v>6311</v>
      </c>
      <c r="CP120" s="188">
        <v>6803</v>
      </c>
      <c r="CQ120" s="188">
        <v>3495</v>
      </c>
      <c r="CR120" s="188">
        <v>4062</v>
      </c>
      <c r="CS120" s="188">
        <v>48</v>
      </c>
      <c r="CT120" s="188">
        <v>-247</v>
      </c>
      <c r="CU120" s="188">
        <v>176</v>
      </c>
      <c r="CV120" s="190"/>
      <c r="CW120" s="188">
        <v>6067</v>
      </c>
      <c r="CX120" s="188">
        <v>0</v>
      </c>
      <c r="CY120" s="188">
        <v>7143</v>
      </c>
      <c r="CZ120" s="188">
        <v>6562</v>
      </c>
      <c r="DA120" s="188">
        <v>5666</v>
      </c>
      <c r="DB120" s="188">
        <v>5809</v>
      </c>
      <c r="DC120" s="188">
        <v>6241</v>
      </c>
      <c r="DD120" s="188">
        <v>234</v>
      </c>
      <c r="DE120" s="188">
        <v>0</v>
      </c>
      <c r="DF120" s="188">
        <v>0</v>
      </c>
      <c r="DH120" s="188">
        <v>7114</v>
      </c>
      <c r="DI120" s="188">
        <v>0</v>
      </c>
      <c r="DJ120" s="188">
        <v>9311</v>
      </c>
      <c r="DK120" s="188">
        <v>6998</v>
      </c>
      <c r="DL120" s="188">
        <v>8089</v>
      </c>
      <c r="DM120" s="188">
        <v>3033</v>
      </c>
      <c r="DN120" s="188">
        <v>4062</v>
      </c>
      <c r="DO120" s="188">
        <v>-51</v>
      </c>
      <c r="DP120" s="188">
        <v>-247</v>
      </c>
      <c r="DQ120" s="188">
        <v>85</v>
      </c>
      <c r="DS120" s="188">
        <v>6986</v>
      </c>
      <c r="DT120" s="188">
        <v>0</v>
      </c>
      <c r="DU120" s="188">
        <v>7389</v>
      </c>
      <c r="DV120" s="188">
        <v>3608</v>
      </c>
      <c r="DW120" s="188">
        <v>4123</v>
      </c>
      <c r="DX120" s="188">
        <v>5157</v>
      </c>
      <c r="DY120" s="188">
        <v>8490</v>
      </c>
      <c r="DZ120" s="188">
        <v>-960</v>
      </c>
      <c r="EA120" s="188">
        <v>-263</v>
      </c>
      <c r="EB120" s="188">
        <v>0</v>
      </c>
      <c r="ED120" s="188">
        <v>6066</v>
      </c>
      <c r="EE120" s="188">
        <v>0</v>
      </c>
      <c r="EF120" s="188">
        <v>6955</v>
      </c>
      <c r="EG120" s="188">
        <v>7137</v>
      </c>
      <c r="EH120" s="188">
        <v>7478</v>
      </c>
      <c r="EI120" s="188">
        <v>6856</v>
      </c>
      <c r="EJ120" s="188">
        <v>3944</v>
      </c>
      <c r="EK120" s="188">
        <v>-946</v>
      </c>
      <c r="EL120" s="188">
        <v>-201</v>
      </c>
      <c r="EM120" s="188">
        <v>117</v>
      </c>
      <c r="EO120" s="188">
        <v>7108</v>
      </c>
      <c r="EP120" s="188">
        <v>0</v>
      </c>
      <c r="EQ120" s="188">
        <v>1373</v>
      </c>
      <c r="ER120" s="188">
        <v>2999</v>
      </c>
      <c r="ES120" s="188">
        <v>9602</v>
      </c>
      <c r="ET120" s="188">
        <v>11373</v>
      </c>
      <c r="EU120" s="188">
        <v>5101</v>
      </c>
      <c r="EV120" s="188">
        <v>-755</v>
      </c>
      <c r="EW120" s="188">
        <v>-201</v>
      </c>
      <c r="EX120" s="188">
        <v>63</v>
      </c>
      <c r="EZ120" s="188">
        <v>7068</v>
      </c>
      <c r="FA120" s="188">
        <v>0</v>
      </c>
      <c r="FB120" s="188">
        <v>4278</v>
      </c>
      <c r="FC120" s="188">
        <v>4632</v>
      </c>
      <c r="FD120" s="188">
        <v>5858</v>
      </c>
      <c r="FE120" s="188">
        <v>8457</v>
      </c>
      <c r="FF120" s="188">
        <v>6962</v>
      </c>
      <c r="FG120" s="188">
        <v>-1463</v>
      </c>
      <c r="FH120" s="188">
        <v>0</v>
      </c>
      <c r="FI120" s="188">
        <v>0</v>
      </c>
      <c r="FK120" s="188">
        <v>7103</v>
      </c>
      <c r="FL120" s="188">
        <v>0</v>
      </c>
      <c r="FM120" s="188">
        <v>8220</v>
      </c>
      <c r="FN120" s="188">
        <v>3765</v>
      </c>
      <c r="FO120" s="188">
        <v>5798</v>
      </c>
      <c r="FP120" s="188">
        <v>8218</v>
      </c>
      <c r="FQ120" s="188">
        <v>3912</v>
      </c>
      <c r="FR120" s="188">
        <v>-1583</v>
      </c>
      <c r="FS120" s="188">
        <v>-257</v>
      </c>
      <c r="FT120" s="188">
        <v>387</v>
      </c>
      <c r="FV120" s="188">
        <v>6071</v>
      </c>
      <c r="FW120" s="188">
        <v>0</v>
      </c>
      <c r="FX120" s="188">
        <v>4436</v>
      </c>
      <c r="FY120" s="188">
        <v>6872</v>
      </c>
      <c r="FZ120" s="188">
        <v>4713</v>
      </c>
      <c r="GA120" s="188">
        <v>10662</v>
      </c>
      <c r="GB120" s="188">
        <v>6497</v>
      </c>
      <c r="GC120" s="188">
        <v>-777</v>
      </c>
      <c r="GD120" s="188">
        <v>0</v>
      </c>
      <c r="GE120" s="188">
        <v>0</v>
      </c>
      <c r="GG120" s="188">
        <v>7099</v>
      </c>
      <c r="GH120" s="188">
        <v>0</v>
      </c>
      <c r="GI120" s="188">
        <v>7328</v>
      </c>
      <c r="GJ120" s="188">
        <v>3880</v>
      </c>
      <c r="GK120" s="188">
        <v>5336</v>
      </c>
      <c r="GL120" s="188">
        <v>9592</v>
      </c>
      <c r="GM120" s="188">
        <v>4044</v>
      </c>
      <c r="GN120" s="188">
        <v>-356</v>
      </c>
      <c r="GO120" s="188">
        <v>-233</v>
      </c>
      <c r="GP120" s="188">
        <v>125</v>
      </c>
      <c r="GR120" s="188">
        <v>5951</v>
      </c>
      <c r="GS120" s="188">
        <v>0</v>
      </c>
      <c r="GT120" s="188">
        <v>7558</v>
      </c>
      <c r="GU120" s="188">
        <v>4390</v>
      </c>
      <c r="GV120" s="188">
        <v>6743</v>
      </c>
      <c r="GW120" s="188">
        <v>9848</v>
      </c>
      <c r="GX120" s="188">
        <v>3899</v>
      </c>
      <c r="GY120" s="188">
        <v>-1076</v>
      </c>
      <c r="GZ120" s="188">
        <v>-220</v>
      </c>
      <c r="HA120" s="188">
        <v>33</v>
      </c>
      <c r="HC120" s="188">
        <v>6015</v>
      </c>
      <c r="HD120" s="188">
        <v>0</v>
      </c>
      <c r="HE120" s="188">
        <v>5545</v>
      </c>
      <c r="HF120" s="188">
        <v>4529</v>
      </c>
      <c r="HG120" s="188">
        <v>8616</v>
      </c>
      <c r="HH120" s="188">
        <v>6642</v>
      </c>
      <c r="HI120" s="188">
        <v>3924</v>
      </c>
      <c r="HJ120" s="188">
        <v>927</v>
      </c>
      <c r="HK120" s="188">
        <v>-216</v>
      </c>
      <c r="HL120" s="188">
        <v>454</v>
      </c>
      <c r="HN120" s="188">
        <v>6063</v>
      </c>
      <c r="HO120" s="188">
        <v>0</v>
      </c>
      <c r="HP120" s="188">
        <v>4110</v>
      </c>
      <c r="HQ120" s="188">
        <v>3447</v>
      </c>
      <c r="HR120" s="188">
        <v>4834</v>
      </c>
      <c r="HS120" s="188">
        <v>12808</v>
      </c>
      <c r="HT120" s="188">
        <v>6485</v>
      </c>
      <c r="HU120" s="188">
        <v>-1167</v>
      </c>
      <c r="HV120" s="188">
        <v>0</v>
      </c>
      <c r="HW120" s="188">
        <v>0</v>
      </c>
      <c r="HY120" s="188">
        <v>6030</v>
      </c>
      <c r="HZ120" s="188">
        <v>0</v>
      </c>
      <c r="IA120" s="188">
        <v>5843</v>
      </c>
      <c r="IB120" s="188">
        <v>4675</v>
      </c>
      <c r="IC120" s="188">
        <v>8761</v>
      </c>
      <c r="ID120" s="188">
        <v>1978</v>
      </c>
      <c r="IE120" s="188">
        <v>4057</v>
      </c>
      <c r="IF120" s="188">
        <v>3216</v>
      </c>
      <c r="IG120" s="188">
        <v>-221</v>
      </c>
      <c r="IH120" s="188">
        <v>391</v>
      </c>
      <c r="IJ120" s="188">
        <v>6326</v>
      </c>
      <c r="IK120" s="188">
        <v>0</v>
      </c>
      <c r="IL120" s="188">
        <v>8938</v>
      </c>
      <c r="IM120" s="188">
        <v>4890</v>
      </c>
      <c r="IN120" s="188">
        <v>5675</v>
      </c>
      <c r="IO120" s="188">
        <v>9743</v>
      </c>
      <c r="IP120" s="188">
        <v>4158</v>
      </c>
      <c r="IQ120" s="188">
        <v>363</v>
      </c>
      <c r="IR120" s="188">
        <v>-199</v>
      </c>
      <c r="IS120" s="188">
        <v>102</v>
      </c>
      <c r="IU120" s="188">
        <v>6083</v>
      </c>
      <c r="IV120" s="188">
        <v>0</v>
      </c>
      <c r="IW120" s="188">
        <v>4986</v>
      </c>
      <c r="IX120" s="188">
        <v>5008</v>
      </c>
      <c r="IY120" s="188">
        <v>7479</v>
      </c>
      <c r="IZ120" s="188">
        <v>8293</v>
      </c>
      <c r="JA120" s="188">
        <v>6003</v>
      </c>
      <c r="JB120" s="188">
        <v>-361</v>
      </c>
      <c r="JC120" s="188">
        <v>-263</v>
      </c>
      <c r="JD120" s="188">
        <v>171</v>
      </c>
      <c r="JF120" s="188">
        <v>6827</v>
      </c>
      <c r="JG120" s="188">
        <v>0</v>
      </c>
      <c r="JH120" s="188">
        <v>7382</v>
      </c>
      <c r="JI120" s="188">
        <v>7184</v>
      </c>
      <c r="JJ120" s="188">
        <v>2313</v>
      </c>
      <c r="JK120" s="188">
        <v>6425</v>
      </c>
      <c r="JL120" s="188">
        <v>3796</v>
      </c>
      <c r="JM120" s="188">
        <v>-585</v>
      </c>
      <c r="JN120" s="188">
        <v>-304</v>
      </c>
      <c r="JO120" s="188">
        <v>3578</v>
      </c>
      <c r="JQ120" s="188">
        <v>7093</v>
      </c>
      <c r="JR120" s="188">
        <v>0</v>
      </c>
      <c r="JS120" s="188">
        <v>8709</v>
      </c>
      <c r="JT120" s="188">
        <v>4542</v>
      </c>
      <c r="JU120" s="188">
        <v>5091</v>
      </c>
      <c r="JV120" s="188">
        <v>8704</v>
      </c>
      <c r="JW120" s="188">
        <v>4154</v>
      </c>
      <c r="JX120" s="188">
        <v>-353</v>
      </c>
      <c r="JY120" s="188">
        <v>-246</v>
      </c>
      <c r="JZ120" s="188">
        <v>286</v>
      </c>
      <c r="KB120" s="188">
        <v>6087</v>
      </c>
      <c r="KC120" s="188">
        <v>0</v>
      </c>
      <c r="KD120" s="188">
        <v>3014</v>
      </c>
      <c r="KE120" s="188">
        <v>2425</v>
      </c>
      <c r="KF120" s="188">
        <v>5547</v>
      </c>
      <c r="KG120" s="188">
        <v>13372</v>
      </c>
      <c r="KH120" s="188">
        <v>5966</v>
      </c>
      <c r="KI120" s="188">
        <v>-291</v>
      </c>
      <c r="KJ120" s="188">
        <v>-263</v>
      </c>
      <c r="KK120" s="188">
        <v>282</v>
      </c>
      <c r="KM120" s="188">
        <v>6071</v>
      </c>
      <c r="KN120" s="188">
        <v>0</v>
      </c>
      <c r="KO120" s="188">
        <v>2883</v>
      </c>
      <c r="KP120" s="188">
        <v>7400</v>
      </c>
      <c r="KQ120" s="188">
        <v>6588</v>
      </c>
      <c r="KR120" s="188">
        <v>7109</v>
      </c>
      <c r="KS120" s="188">
        <v>6455</v>
      </c>
      <c r="KT120" s="188">
        <v>359</v>
      </c>
      <c r="KU120" s="188">
        <v>0</v>
      </c>
      <c r="KV120" s="188">
        <v>0</v>
      </c>
      <c r="KX120" s="188">
        <v>7004</v>
      </c>
      <c r="KY120" s="188">
        <v>0</v>
      </c>
      <c r="KZ120" s="188">
        <v>8477</v>
      </c>
      <c r="LA120" s="188">
        <v>6912</v>
      </c>
      <c r="LB120" s="188">
        <v>6016</v>
      </c>
      <c r="LC120" s="188">
        <v>2218</v>
      </c>
      <c r="LD120" s="188">
        <v>7125</v>
      </c>
      <c r="LE120" s="188">
        <v>-984</v>
      </c>
      <c r="LF120" s="188">
        <v>0</v>
      </c>
      <c r="LG120" s="188">
        <v>0</v>
      </c>
      <c r="LI120" s="188">
        <v>5055</v>
      </c>
      <c r="LJ120" s="188">
        <v>0</v>
      </c>
      <c r="LK120" s="188">
        <v>6490</v>
      </c>
      <c r="LL120" s="188">
        <v>7984</v>
      </c>
      <c r="LM120" s="188">
        <v>5725</v>
      </c>
      <c r="LN120" s="188">
        <v>9068</v>
      </c>
      <c r="LO120" s="188">
        <v>5733</v>
      </c>
      <c r="LP120" s="188">
        <v>-925</v>
      </c>
      <c r="LQ120" s="188">
        <v>-263</v>
      </c>
      <c r="LR120" s="188">
        <v>105</v>
      </c>
      <c r="LT120" s="188">
        <v>6083</v>
      </c>
      <c r="LU120" s="188">
        <v>0</v>
      </c>
      <c r="LV120" s="188">
        <v>1814</v>
      </c>
      <c r="LW120" s="188">
        <v>6441</v>
      </c>
      <c r="LX120" s="188">
        <v>8607</v>
      </c>
      <c r="LY120" s="188">
        <v>8277</v>
      </c>
      <c r="LZ120" s="188">
        <v>5828</v>
      </c>
      <c r="MA120" s="188">
        <v>63</v>
      </c>
      <c r="MB120" s="188">
        <v>-202</v>
      </c>
      <c r="MC120" s="188">
        <v>120</v>
      </c>
    </row>
    <row r="121" spans="2:341">
      <c r="B121" s="208">
        <f t="shared" si="30"/>
        <v>6319.7</v>
      </c>
      <c r="C121" s="208">
        <f t="shared" si="31"/>
        <v>0</v>
      </c>
      <c r="D121" s="208">
        <f t="shared" si="32"/>
        <v>6423.0666666666666</v>
      </c>
      <c r="E121" s="208">
        <f t="shared" si="33"/>
        <v>5777.833333333333</v>
      </c>
      <c r="F121" s="208">
        <f t="shared" si="34"/>
        <v>6455.6333333333332</v>
      </c>
      <c r="G121" s="208">
        <f t="shared" si="35"/>
        <v>7132.9666666666662</v>
      </c>
      <c r="H121" s="208">
        <f t="shared" si="36"/>
        <v>5194.666666666667</v>
      </c>
      <c r="I121" s="208">
        <f t="shared" si="37"/>
        <v>-181.33333333333334</v>
      </c>
      <c r="J121" s="208">
        <f t="shared" si="38"/>
        <v>-182.3</v>
      </c>
      <c r="K121" s="208">
        <f t="shared" si="39"/>
        <v>320.06666666666666</v>
      </c>
      <c r="M121" s="188">
        <v>5982</v>
      </c>
      <c r="N121" s="188">
        <v>0</v>
      </c>
      <c r="O121" s="188">
        <v>8980</v>
      </c>
      <c r="P121" s="188">
        <v>4311</v>
      </c>
      <c r="Q121" s="188">
        <v>3316</v>
      </c>
      <c r="R121" s="188">
        <v>7022</v>
      </c>
      <c r="S121" s="188">
        <v>3627</v>
      </c>
      <c r="T121" s="188">
        <v>-659</v>
      </c>
      <c r="U121" s="188">
        <v>-284</v>
      </c>
      <c r="V121" s="188">
        <v>3017</v>
      </c>
      <c r="X121" s="188">
        <v>4066</v>
      </c>
      <c r="Y121" s="188">
        <v>0</v>
      </c>
      <c r="Z121" s="188">
        <v>6931</v>
      </c>
      <c r="AA121" s="188">
        <v>12311</v>
      </c>
      <c r="AB121" s="188">
        <v>6256</v>
      </c>
      <c r="AC121" s="188">
        <v>3915</v>
      </c>
      <c r="AD121" s="188">
        <v>5652</v>
      </c>
      <c r="AE121" s="188">
        <v>-395</v>
      </c>
      <c r="AF121" s="188">
        <v>-100</v>
      </c>
      <c r="AG121" s="188">
        <v>207</v>
      </c>
      <c r="AI121" s="188">
        <v>6738</v>
      </c>
      <c r="AJ121" s="188">
        <v>0</v>
      </c>
      <c r="AK121" s="188">
        <v>1311</v>
      </c>
      <c r="AL121" s="188">
        <v>6128</v>
      </c>
      <c r="AM121" s="188">
        <v>9637</v>
      </c>
      <c r="AN121" s="188">
        <v>9313</v>
      </c>
      <c r="AO121" s="188">
        <v>5864</v>
      </c>
      <c r="AP121" s="188">
        <v>-877</v>
      </c>
      <c r="AQ121" s="188">
        <v>-201</v>
      </c>
      <c r="AR121" s="188">
        <v>71</v>
      </c>
      <c r="AT121" s="188">
        <v>4065</v>
      </c>
      <c r="AU121" s="188">
        <v>0</v>
      </c>
      <c r="AV121" s="188">
        <v>8829</v>
      </c>
      <c r="AW121" s="188">
        <v>7599</v>
      </c>
      <c r="AX121" s="188">
        <v>5240</v>
      </c>
      <c r="AY121" s="188">
        <v>7505</v>
      </c>
      <c r="AZ121" s="188">
        <v>5727</v>
      </c>
      <c r="BA121" s="188">
        <v>-1765</v>
      </c>
      <c r="BB121" s="188">
        <v>-202</v>
      </c>
      <c r="BC121" s="188">
        <v>137</v>
      </c>
      <c r="BE121" s="188">
        <v>7106</v>
      </c>
      <c r="BF121" s="188">
        <v>0</v>
      </c>
      <c r="BG121" s="188">
        <v>9087</v>
      </c>
      <c r="BH121" s="188">
        <v>8043</v>
      </c>
      <c r="BI121" s="188">
        <v>7310</v>
      </c>
      <c r="BJ121" s="188">
        <v>2823</v>
      </c>
      <c r="BK121" s="188">
        <v>4034</v>
      </c>
      <c r="BL121" s="188">
        <v>22</v>
      </c>
      <c r="BM121" s="188">
        <v>-232</v>
      </c>
      <c r="BN121" s="188">
        <v>84</v>
      </c>
      <c r="BP121" s="188">
        <v>6069</v>
      </c>
      <c r="BQ121" s="188">
        <v>0</v>
      </c>
      <c r="BR121" s="188">
        <v>7475</v>
      </c>
      <c r="BS121" s="188">
        <v>9350</v>
      </c>
      <c r="BT121" s="188">
        <v>6380</v>
      </c>
      <c r="BU121" s="188">
        <v>2605</v>
      </c>
      <c r="BV121" s="188">
        <v>6124</v>
      </c>
      <c r="BW121" s="188">
        <v>154</v>
      </c>
      <c r="BX121" s="188">
        <v>0</v>
      </c>
      <c r="BY121" s="188">
        <v>0</v>
      </c>
      <c r="CA121" s="188">
        <v>7098</v>
      </c>
      <c r="CB121" s="188">
        <v>0</v>
      </c>
      <c r="CC121" s="188">
        <v>9044</v>
      </c>
      <c r="CD121" s="188">
        <v>6165</v>
      </c>
      <c r="CE121" s="188">
        <v>6754</v>
      </c>
      <c r="CF121" s="188">
        <v>3507</v>
      </c>
      <c r="CG121" s="188">
        <v>4070</v>
      </c>
      <c r="CH121" s="188">
        <v>107</v>
      </c>
      <c r="CI121" s="188">
        <v>-262</v>
      </c>
      <c r="CJ121" s="188">
        <v>137</v>
      </c>
      <c r="CL121" s="188">
        <v>7098</v>
      </c>
      <c r="CM121" s="188">
        <v>0</v>
      </c>
      <c r="CN121" s="188">
        <v>9044</v>
      </c>
      <c r="CO121" s="188">
        <v>6165</v>
      </c>
      <c r="CP121" s="188">
        <v>6754</v>
      </c>
      <c r="CQ121" s="188">
        <v>3507</v>
      </c>
      <c r="CR121" s="188">
        <v>4070</v>
      </c>
      <c r="CS121" s="188">
        <v>107</v>
      </c>
      <c r="CT121" s="188">
        <v>-262</v>
      </c>
      <c r="CU121" s="188">
        <v>137</v>
      </c>
      <c r="CV121" s="190"/>
      <c r="CW121" s="188">
        <v>6066</v>
      </c>
      <c r="CX121" s="188">
        <v>0</v>
      </c>
      <c r="CY121" s="188">
        <v>7068</v>
      </c>
      <c r="CZ121" s="188">
        <v>6481</v>
      </c>
      <c r="DA121" s="188">
        <v>5978</v>
      </c>
      <c r="DB121" s="188">
        <v>5876</v>
      </c>
      <c r="DC121" s="188">
        <v>6244</v>
      </c>
      <c r="DD121" s="188">
        <v>88</v>
      </c>
      <c r="DE121" s="188">
        <v>0</v>
      </c>
      <c r="DF121" s="188">
        <v>0</v>
      </c>
      <c r="DH121" s="188">
        <v>7111</v>
      </c>
      <c r="DI121" s="188">
        <v>0</v>
      </c>
      <c r="DJ121" s="188">
        <v>9186</v>
      </c>
      <c r="DK121" s="188">
        <v>6659</v>
      </c>
      <c r="DL121" s="188">
        <v>7855</v>
      </c>
      <c r="DM121" s="188">
        <v>3010</v>
      </c>
      <c r="DN121" s="188">
        <v>4070</v>
      </c>
      <c r="DO121" s="188">
        <v>1144</v>
      </c>
      <c r="DP121" s="188">
        <v>-262</v>
      </c>
      <c r="DQ121" s="188">
        <v>85</v>
      </c>
      <c r="DS121" s="188">
        <v>6984</v>
      </c>
      <c r="DT121" s="188">
        <v>0</v>
      </c>
      <c r="DU121" s="188">
        <v>7525</v>
      </c>
      <c r="DV121" s="188">
        <v>3529</v>
      </c>
      <c r="DW121" s="188">
        <v>3963</v>
      </c>
      <c r="DX121" s="188">
        <v>5192</v>
      </c>
      <c r="DY121" s="188">
        <v>8397</v>
      </c>
      <c r="DZ121" s="188">
        <v>-794</v>
      </c>
      <c r="EA121" s="188">
        <v>-263</v>
      </c>
      <c r="EB121" s="188">
        <v>0</v>
      </c>
      <c r="ED121" s="188">
        <v>6067</v>
      </c>
      <c r="EE121" s="188">
        <v>0</v>
      </c>
      <c r="EF121" s="188">
        <v>6994</v>
      </c>
      <c r="EG121" s="188">
        <v>6662</v>
      </c>
      <c r="EH121" s="188">
        <v>7034</v>
      </c>
      <c r="EI121" s="188">
        <v>6942</v>
      </c>
      <c r="EJ121" s="188">
        <v>3965</v>
      </c>
      <c r="EK121" s="188">
        <v>-90</v>
      </c>
      <c r="EL121" s="188">
        <v>-201</v>
      </c>
      <c r="EM121" s="188">
        <v>104</v>
      </c>
      <c r="EO121" s="188">
        <v>7109</v>
      </c>
      <c r="EP121" s="188">
        <v>0</v>
      </c>
      <c r="EQ121" s="188">
        <v>1438</v>
      </c>
      <c r="ER121" s="188">
        <v>3271</v>
      </c>
      <c r="ES121" s="188">
        <v>10354</v>
      </c>
      <c r="ET121" s="188">
        <v>11239</v>
      </c>
      <c r="EU121" s="188">
        <v>5062</v>
      </c>
      <c r="EV121" s="188">
        <v>-996</v>
      </c>
      <c r="EW121" s="188">
        <v>-202</v>
      </c>
      <c r="EX121" s="188">
        <v>57</v>
      </c>
      <c r="EZ121" s="188">
        <v>7064</v>
      </c>
      <c r="FA121" s="188">
        <v>0</v>
      </c>
      <c r="FB121" s="188">
        <v>4241</v>
      </c>
      <c r="FC121" s="188">
        <v>4449</v>
      </c>
      <c r="FD121" s="188">
        <v>6847</v>
      </c>
      <c r="FE121" s="188">
        <v>8435</v>
      </c>
      <c r="FF121" s="188">
        <v>6902</v>
      </c>
      <c r="FG121" s="188">
        <v>-1452</v>
      </c>
      <c r="FH121" s="188">
        <v>0</v>
      </c>
      <c r="FI121" s="188">
        <v>0</v>
      </c>
      <c r="FK121" s="188">
        <v>7106</v>
      </c>
      <c r="FL121" s="188">
        <v>0</v>
      </c>
      <c r="FM121" s="188">
        <v>8167</v>
      </c>
      <c r="FN121" s="188">
        <v>3128</v>
      </c>
      <c r="FO121" s="188">
        <v>6398</v>
      </c>
      <c r="FP121" s="188">
        <v>8219</v>
      </c>
      <c r="FQ121" s="188">
        <v>3923</v>
      </c>
      <c r="FR121" s="188">
        <v>-775</v>
      </c>
      <c r="FS121" s="188">
        <v>-263</v>
      </c>
      <c r="FT121" s="188">
        <v>316</v>
      </c>
      <c r="FV121" s="188">
        <v>6072</v>
      </c>
      <c r="FW121" s="188">
        <v>0</v>
      </c>
      <c r="FX121" s="188">
        <v>4468</v>
      </c>
      <c r="FY121" s="188">
        <v>6448</v>
      </c>
      <c r="FZ121" s="188">
        <v>4457</v>
      </c>
      <c r="GA121" s="188">
        <v>10682</v>
      </c>
      <c r="GB121" s="188">
        <v>6466</v>
      </c>
      <c r="GC121" s="188">
        <v>-32</v>
      </c>
      <c r="GD121" s="188">
        <v>0</v>
      </c>
      <c r="GE121" s="188">
        <v>0</v>
      </c>
      <c r="GG121" s="188">
        <v>7098</v>
      </c>
      <c r="GH121" s="188">
        <v>0</v>
      </c>
      <c r="GI121" s="188">
        <v>7383</v>
      </c>
      <c r="GJ121" s="188">
        <v>3460</v>
      </c>
      <c r="GK121" s="188">
        <v>5655</v>
      </c>
      <c r="GL121" s="188">
        <v>9506</v>
      </c>
      <c r="GM121" s="188">
        <v>4052</v>
      </c>
      <c r="GN121" s="188">
        <v>-431</v>
      </c>
      <c r="GO121" s="188">
        <v>-232</v>
      </c>
      <c r="GP121" s="188">
        <v>117</v>
      </c>
      <c r="GR121" s="188">
        <v>5952</v>
      </c>
      <c r="GS121" s="188">
        <v>0</v>
      </c>
      <c r="GT121" s="188">
        <v>7502</v>
      </c>
      <c r="GU121" s="188">
        <v>4350</v>
      </c>
      <c r="GV121" s="188">
        <v>6231</v>
      </c>
      <c r="GW121" s="188">
        <v>9830</v>
      </c>
      <c r="GX121" s="188">
        <v>3907</v>
      </c>
      <c r="GY121" s="188">
        <v>-710</v>
      </c>
      <c r="GZ121" s="188">
        <v>-232</v>
      </c>
      <c r="HA121" s="188">
        <v>38</v>
      </c>
      <c r="HC121" s="188">
        <v>6018</v>
      </c>
      <c r="HD121" s="188">
        <v>0</v>
      </c>
      <c r="HE121" s="188">
        <v>5495</v>
      </c>
      <c r="HF121" s="188">
        <v>4463</v>
      </c>
      <c r="HG121" s="188">
        <v>9155</v>
      </c>
      <c r="HH121" s="188">
        <v>6681</v>
      </c>
      <c r="HI121" s="188">
        <v>3962</v>
      </c>
      <c r="HJ121" s="188">
        <v>858</v>
      </c>
      <c r="HK121" s="188">
        <v>-232</v>
      </c>
      <c r="HL121" s="188">
        <v>416</v>
      </c>
      <c r="HN121" s="188">
        <v>6059</v>
      </c>
      <c r="HO121" s="188">
        <v>0</v>
      </c>
      <c r="HP121" s="188">
        <v>4115</v>
      </c>
      <c r="HQ121" s="188">
        <v>3430</v>
      </c>
      <c r="HR121" s="188">
        <v>4944</v>
      </c>
      <c r="HS121" s="188">
        <v>12757</v>
      </c>
      <c r="HT121" s="188">
        <v>6472</v>
      </c>
      <c r="HU121" s="188">
        <v>-1058</v>
      </c>
      <c r="HV121" s="188">
        <v>0</v>
      </c>
      <c r="HW121" s="188">
        <v>0</v>
      </c>
      <c r="HY121" s="188">
        <v>6027</v>
      </c>
      <c r="HZ121" s="188">
        <v>0</v>
      </c>
      <c r="IA121" s="188">
        <v>5850</v>
      </c>
      <c r="IB121" s="188">
        <v>4652</v>
      </c>
      <c r="IC121" s="188">
        <v>9047</v>
      </c>
      <c r="ID121" s="188">
        <v>2057</v>
      </c>
      <c r="IE121" s="188">
        <v>4055</v>
      </c>
      <c r="IF121" s="188">
        <v>3588</v>
      </c>
      <c r="IG121" s="188">
        <v>-233</v>
      </c>
      <c r="IH121" s="188">
        <v>345</v>
      </c>
      <c r="IJ121" s="188">
        <v>6336</v>
      </c>
      <c r="IK121" s="188">
        <v>0</v>
      </c>
      <c r="IL121" s="188">
        <v>8905</v>
      </c>
      <c r="IM121" s="188">
        <v>4754</v>
      </c>
      <c r="IN121" s="188">
        <v>5253</v>
      </c>
      <c r="IO121" s="188">
        <v>9701</v>
      </c>
      <c r="IP121" s="188">
        <v>4167</v>
      </c>
      <c r="IQ121" s="188">
        <v>1032</v>
      </c>
      <c r="IR121" s="188">
        <v>-250</v>
      </c>
      <c r="IS121" s="188">
        <v>101</v>
      </c>
      <c r="IU121" s="188">
        <v>6085</v>
      </c>
      <c r="IV121" s="188">
        <v>0</v>
      </c>
      <c r="IW121" s="188">
        <v>5007</v>
      </c>
      <c r="IX121" s="188">
        <v>5086</v>
      </c>
      <c r="IY121" s="188">
        <v>7531</v>
      </c>
      <c r="IZ121" s="188">
        <v>8371</v>
      </c>
      <c r="JA121" s="188">
        <v>6008</v>
      </c>
      <c r="JB121" s="188">
        <v>-44</v>
      </c>
      <c r="JC121" s="188">
        <v>-263</v>
      </c>
      <c r="JD121" s="188">
        <v>160</v>
      </c>
      <c r="JF121" s="188">
        <v>6826</v>
      </c>
      <c r="JG121" s="188">
        <v>0</v>
      </c>
      <c r="JH121" s="188">
        <v>7431</v>
      </c>
      <c r="JI121" s="188">
        <v>7025</v>
      </c>
      <c r="JJ121" s="188">
        <v>2190</v>
      </c>
      <c r="JK121" s="188">
        <v>6457</v>
      </c>
      <c r="JL121" s="188">
        <v>3787</v>
      </c>
      <c r="JM121" s="188">
        <v>-401</v>
      </c>
      <c r="JN121" s="188">
        <v>-304</v>
      </c>
      <c r="JO121" s="188">
        <v>3426</v>
      </c>
      <c r="JQ121" s="188">
        <v>7097</v>
      </c>
      <c r="JR121" s="188">
        <v>0</v>
      </c>
      <c r="JS121" s="188">
        <v>8822</v>
      </c>
      <c r="JT121" s="188">
        <v>4283</v>
      </c>
      <c r="JU121" s="188">
        <v>5365</v>
      </c>
      <c r="JV121" s="188">
        <v>8649</v>
      </c>
      <c r="JW121" s="188">
        <v>4161</v>
      </c>
      <c r="JX121" s="188">
        <v>-158</v>
      </c>
      <c r="JY121" s="188">
        <v>-262</v>
      </c>
      <c r="JZ121" s="188">
        <v>247</v>
      </c>
      <c r="KB121" s="188">
        <v>6080</v>
      </c>
      <c r="KC121" s="188">
        <v>0</v>
      </c>
      <c r="KD121" s="188">
        <v>3004</v>
      </c>
      <c r="KE121" s="188">
        <v>2534</v>
      </c>
      <c r="KF121" s="188">
        <v>5839</v>
      </c>
      <c r="KG121" s="188">
        <v>13333</v>
      </c>
      <c r="KH121" s="188">
        <v>6002</v>
      </c>
      <c r="KI121" s="188">
        <v>-552</v>
      </c>
      <c r="KJ121" s="188">
        <v>-263</v>
      </c>
      <c r="KK121" s="188">
        <v>227</v>
      </c>
      <c r="KM121" s="188">
        <v>6072</v>
      </c>
      <c r="KN121" s="188">
        <v>0</v>
      </c>
      <c r="KO121" s="188">
        <v>2912</v>
      </c>
      <c r="KP121" s="188">
        <v>7246</v>
      </c>
      <c r="KQ121" s="188">
        <v>6421</v>
      </c>
      <c r="KR121" s="188">
        <v>7155</v>
      </c>
      <c r="KS121" s="188">
        <v>6453</v>
      </c>
      <c r="KT121" s="188">
        <v>702</v>
      </c>
      <c r="KU121" s="188">
        <v>0</v>
      </c>
      <c r="KV121" s="188">
        <v>0</v>
      </c>
      <c r="KX121" s="188">
        <v>7006</v>
      </c>
      <c r="KY121" s="188">
        <v>0</v>
      </c>
      <c r="KZ121" s="188">
        <v>8375</v>
      </c>
      <c r="LA121" s="188">
        <v>6690</v>
      </c>
      <c r="LB121" s="188">
        <v>6764</v>
      </c>
      <c r="LC121" s="188">
        <v>2237</v>
      </c>
      <c r="LD121" s="188">
        <v>7052</v>
      </c>
      <c r="LE121" s="188">
        <v>-761</v>
      </c>
      <c r="LF121" s="188">
        <v>0</v>
      </c>
      <c r="LG121" s="188">
        <v>0</v>
      </c>
      <c r="LI121" s="188">
        <v>5053</v>
      </c>
      <c r="LJ121" s="188">
        <v>0</v>
      </c>
      <c r="LK121" s="188">
        <v>6136</v>
      </c>
      <c r="LL121" s="188">
        <v>8450</v>
      </c>
      <c r="LM121" s="188">
        <v>5825</v>
      </c>
      <c r="LN121" s="188">
        <v>9090</v>
      </c>
      <c r="LO121" s="188">
        <v>5694</v>
      </c>
      <c r="LP121" s="188">
        <v>-1142</v>
      </c>
      <c r="LQ121" s="188">
        <v>-263</v>
      </c>
      <c r="LR121" s="188">
        <v>91</v>
      </c>
      <c r="LT121" s="188">
        <v>6081</v>
      </c>
      <c r="LU121" s="188">
        <v>0</v>
      </c>
      <c r="LV121" s="188">
        <v>1967</v>
      </c>
      <c r="LW121" s="188">
        <v>6213</v>
      </c>
      <c r="LX121" s="188">
        <v>8916</v>
      </c>
      <c r="LY121" s="188">
        <v>8373</v>
      </c>
      <c r="LZ121" s="188">
        <v>5871</v>
      </c>
      <c r="MA121" s="188">
        <v>-150</v>
      </c>
      <c r="MB121" s="188">
        <v>-201</v>
      </c>
      <c r="MC121" s="188">
        <v>82</v>
      </c>
    </row>
    <row r="122" spans="2:341">
      <c r="B122" s="208">
        <f t="shared" si="30"/>
        <v>6320.9666666666662</v>
      </c>
      <c r="C122" s="208">
        <f t="shared" si="31"/>
        <v>0</v>
      </c>
      <c r="D122" s="208">
        <f t="shared" si="32"/>
        <v>6449.5666666666666</v>
      </c>
      <c r="E122" s="208">
        <f t="shared" si="33"/>
        <v>5782.5333333333338</v>
      </c>
      <c r="F122" s="208">
        <f t="shared" si="34"/>
        <v>6581.4666666666662</v>
      </c>
      <c r="G122" s="208">
        <f t="shared" si="35"/>
        <v>7164.833333333333</v>
      </c>
      <c r="H122" s="208">
        <f t="shared" si="36"/>
        <v>5186.3</v>
      </c>
      <c r="I122" s="208">
        <f t="shared" si="37"/>
        <v>-149.56666666666666</v>
      </c>
      <c r="J122" s="208">
        <f t="shared" si="38"/>
        <v>-183.8</v>
      </c>
      <c r="K122" s="208">
        <f t="shared" si="39"/>
        <v>304.5</v>
      </c>
      <c r="M122" s="188">
        <v>5984</v>
      </c>
      <c r="N122" s="188">
        <v>0</v>
      </c>
      <c r="O122" s="188">
        <v>9016</v>
      </c>
      <c r="P122" s="188">
        <v>4411</v>
      </c>
      <c r="Q122" s="188">
        <v>3328</v>
      </c>
      <c r="R122" s="188">
        <v>6932</v>
      </c>
      <c r="S122" s="188">
        <v>3627</v>
      </c>
      <c r="T122" s="188">
        <v>-612</v>
      </c>
      <c r="U122" s="188">
        <v>-284</v>
      </c>
      <c r="V122" s="188">
        <v>2879</v>
      </c>
      <c r="X122" s="188">
        <v>4065</v>
      </c>
      <c r="Y122" s="188">
        <v>0</v>
      </c>
      <c r="Z122" s="188">
        <v>6828</v>
      </c>
      <c r="AA122" s="188">
        <v>12157</v>
      </c>
      <c r="AB122" s="188">
        <v>6553</v>
      </c>
      <c r="AC122" s="188">
        <v>3980</v>
      </c>
      <c r="AD122" s="188">
        <v>5652</v>
      </c>
      <c r="AE122" s="188">
        <v>-297</v>
      </c>
      <c r="AF122" s="188">
        <v>-100</v>
      </c>
      <c r="AG122" s="188">
        <v>191</v>
      </c>
      <c r="AI122" s="188">
        <v>6743</v>
      </c>
      <c r="AJ122" s="188">
        <v>0</v>
      </c>
      <c r="AK122" s="188">
        <v>1369</v>
      </c>
      <c r="AL122" s="188">
        <v>6191</v>
      </c>
      <c r="AM122" s="188">
        <v>9854</v>
      </c>
      <c r="AN122" s="188">
        <v>9183</v>
      </c>
      <c r="AO122" s="188">
        <v>5864</v>
      </c>
      <c r="AP122" s="188">
        <v>-743</v>
      </c>
      <c r="AQ122" s="188">
        <v>-232</v>
      </c>
      <c r="AR122" s="188">
        <v>72</v>
      </c>
      <c r="AT122" s="188">
        <v>4064</v>
      </c>
      <c r="AU122" s="188">
        <v>0</v>
      </c>
      <c r="AV122" s="188">
        <v>8825</v>
      </c>
      <c r="AW122" s="188">
        <v>7530</v>
      </c>
      <c r="AX122" s="188">
        <v>5094</v>
      </c>
      <c r="AY122" s="188">
        <v>7605</v>
      </c>
      <c r="AZ122" s="188">
        <v>5727</v>
      </c>
      <c r="BA122" s="188">
        <v>-1665</v>
      </c>
      <c r="BB122" s="188">
        <v>-201</v>
      </c>
      <c r="BC122" s="188">
        <v>130</v>
      </c>
      <c r="BE122" s="188">
        <v>7106</v>
      </c>
      <c r="BF122" s="188">
        <v>0</v>
      </c>
      <c r="BG122" s="188">
        <v>9063</v>
      </c>
      <c r="BH122" s="188">
        <v>8055</v>
      </c>
      <c r="BI122" s="188">
        <v>7153</v>
      </c>
      <c r="BJ122" s="188">
        <v>3026</v>
      </c>
      <c r="BK122" s="188">
        <v>4034</v>
      </c>
      <c r="BL122" s="188">
        <v>70</v>
      </c>
      <c r="BM122" s="188">
        <v>-233</v>
      </c>
      <c r="BN122" s="188">
        <v>83</v>
      </c>
      <c r="BP122" s="188">
        <v>6068</v>
      </c>
      <c r="BQ122" s="188">
        <v>0</v>
      </c>
      <c r="BR122" s="188">
        <v>7482</v>
      </c>
      <c r="BS122" s="188">
        <v>9376</v>
      </c>
      <c r="BT122" s="188">
        <v>6514</v>
      </c>
      <c r="BU122" s="188">
        <v>2664</v>
      </c>
      <c r="BV122" s="188">
        <v>6123</v>
      </c>
      <c r="BW122" s="188">
        <v>61</v>
      </c>
      <c r="BX122" s="188">
        <v>0</v>
      </c>
      <c r="BY122" s="188">
        <v>0</v>
      </c>
      <c r="CA122" s="188">
        <v>7102</v>
      </c>
      <c r="CB122" s="188">
        <v>0</v>
      </c>
      <c r="CC122" s="188">
        <v>9079</v>
      </c>
      <c r="CD122" s="188">
        <v>6172</v>
      </c>
      <c r="CE122" s="188">
        <v>7063</v>
      </c>
      <c r="CF122" s="188">
        <v>3511</v>
      </c>
      <c r="CG122" s="188">
        <v>4070</v>
      </c>
      <c r="CH122" s="188">
        <v>140</v>
      </c>
      <c r="CI122" s="188">
        <v>-262</v>
      </c>
      <c r="CJ122" s="188">
        <v>130</v>
      </c>
      <c r="CL122" s="188">
        <v>7102</v>
      </c>
      <c r="CM122" s="188">
        <v>0</v>
      </c>
      <c r="CN122" s="188">
        <v>9079</v>
      </c>
      <c r="CO122" s="188">
        <v>6172</v>
      </c>
      <c r="CP122" s="188">
        <v>7063</v>
      </c>
      <c r="CQ122" s="188">
        <v>3511</v>
      </c>
      <c r="CR122" s="188">
        <v>4070</v>
      </c>
      <c r="CS122" s="188">
        <v>140</v>
      </c>
      <c r="CT122" s="188">
        <v>-262</v>
      </c>
      <c r="CU122" s="188">
        <v>130</v>
      </c>
      <c r="CV122" s="190"/>
      <c r="CW122" s="188">
        <v>6062</v>
      </c>
      <c r="CX122" s="188">
        <v>0</v>
      </c>
      <c r="CY122" s="188">
        <v>7043</v>
      </c>
      <c r="CZ122" s="188">
        <v>6452</v>
      </c>
      <c r="DA122" s="188">
        <v>5935</v>
      </c>
      <c r="DB122" s="188">
        <v>5888</v>
      </c>
      <c r="DC122" s="188">
        <v>6240</v>
      </c>
      <c r="DD122" s="188">
        <v>179</v>
      </c>
      <c r="DE122" s="188">
        <v>0</v>
      </c>
      <c r="DF122" s="188">
        <v>0</v>
      </c>
      <c r="DH122" s="188">
        <v>7111</v>
      </c>
      <c r="DI122" s="188">
        <v>0</v>
      </c>
      <c r="DJ122" s="188">
        <v>9246</v>
      </c>
      <c r="DK122" s="188">
        <v>6672</v>
      </c>
      <c r="DL122" s="188">
        <v>8124</v>
      </c>
      <c r="DM122" s="188">
        <v>3054</v>
      </c>
      <c r="DN122" s="188">
        <v>4070</v>
      </c>
      <c r="DO122" s="188">
        <v>1064</v>
      </c>
      <c r="DP122" s="188">
        <v>-262</v>
      </c>
      <c r="DQ122" s="188">
        <v>82</v>
      </c>
      <c r="DS122" s="188">
        <v>6986</v>
      </c>
      <c r="DT122" s="188">
        <v>0</v>
      </c>
      <c r="DU122" s="188">
        <v>7529</v>
      </c>
      <c r="DV122" s="188">
        <v>3547</v>
      </c>
      <c r="DW122" s="188">
        <v>3967</v>
      </c>
      <c r="DX122" s="188">
        <v>5383</v>
      </c>
      <c r="DY122" s="188">
        <v>8285</v>
      </c>
      <c r="DZ122" s="188">
        <v>-885</v>
      </c>
      <c r="EA122" s="188">
        <v>-263</v>
      </c>
      <c r="EB122" s="188">
        <v>0</v>
      </c>
      <c r="ED122" s="188">
        <v>6069</v>
      </c>
      <c r="EE122" s="188">
        <v>0</v>
      </c>
      <c r="EF122" s="188">
        <v>7038</v>
      </c>
      <c r="EG122" s="188">
        <v>6549</v>
      </c>
      <c r="EH122" s="188">
        <v>6900</v>
      </c>
      <c r="EI122" s="188">
        <v>7021</v>
      </c>
      <c r="EJ122" s="188">
        <v>3965</v>
      </c>
      <c r="EK122" s="188">
        <v>-1</v>
      </c>
      <c r="EL122" s="188">
        <v>-201</v>
      </c>
      <c r="EM122" s="188">
        <v>99</v>
      </c>
      <c r="EO122" s="188">
        <v>7107</v>
      </c>
      <c r="EP122" s="188">
        <v>0</v>
      </c>
      <c r="EQ122" s="188">
        <v>1476</v>
      </c>
      <c r="ER122" s="188">
        <v>3388</v>
      </c>
      <c r="ES122" s="188">
        <v>10481</v>
      </c>
      <c r="ET122" s="188">
        <v>11239</v>
      </c>
      <c r="EU122" s="188">
        <v>5062</v>
      </c>
      <c r="EV122" s="188">
        <v>-952</v>
      </c>
      <c r="EW122" s="188">
        <v>-202</v>
      </c>
      <c r="EX122" s="188">
        <v>58</v>
      </c>
      <c r="EZ122" s="188">
        <v>7070</v>
      </c>
      <c r="FA122" s="188">
        <v>0</v>
      </c>
      <c r="FB122" s="188">
        <v>4336</v>
      </c>
      <c r="FC122" s="188">
        <v>4516</v>
      </c>
      <c r="FD122" s="188">
        <v>7284</v>
      </c>
      <c r="FE122" s="188">
        <v>8442</v>
      </c>
      <c r="FF122" s="188">
        <v>6844</v>
      </c>
      <c r="FG122" s="188">
        <v>-1456</v>
      </c>
      <c r="FH122" s="188">
        <v>0</v>
      </c>
      <c r="FI122" s="188">
        <v>0</v>
      </c>
      <c r="FK122" s="188">
        <v>7105</v>
      </c>
      <c r="FL122" s="188">
        <v>0</v>
      </c>
      <c r="FM122" s="188">
        <v>8240</v>
      </c>
      <c r="FN122" s="188">
        <v>3187</v>
      </c>
      <c r="FO122" s="188">
        <v>6758</v>
      </c>
      <c r="FP122" s="188">
        <v>8141</v>
      </c>
      <c r="FQ122" s="188">
        <v>3923</v>
      </c>
      <c r="FR122" s="188">
        <v>-815</v>
      </c>
      <c r="FS122" s="188">
        <v>-263</v>
      </c>
      <c r="FT122" s="188">
        <v>255</v>
      </c>
      <c r="FV122" s="188">
        <v>6069</v>
      </c>
      <c r="FW122" s="188">
        <v>0</v>
      </c>
      <c r="FX122" s="188">
        <v>4488</v>
      </c>
      <c r="FY122" s="188">
        <v>6388</v>
      </c>
      <c r="FZ122" s="188">
        <v>4473</v>
      </c>
      <c r="GA122" s="188">
        <v>10667</v>
      </c>
      <c r="GB122" s="188">
        <v>6465</v>
      </c>
      <c r="GC122" s="188">
        <v>117</v>
      </c>
      <c r="GD122" s="188">
        <v>0</v>
      </c>
      <c r="GE122" s="188">
        <v>0</v>
      </c>
      <c r="GG122" s="188">
        <v>7096</v>
      </c>
      <c r="GH122" s="188">
        <v>0</v>
      </c>
      <c r="GI122" s="188">
        <v>7438</v>
      </c>
      <c r="GJ122" s="188">
        <v>3464</v>
      </c>
      <c r="GK122" s="188">
        <v>5813</v>
      </c>
      <c r="GL122" s="188">
        <v>9409</v>
      </c>
      <c r="GM122" s="188">
        <v>4052</v>
      </c>
      <c r="GN122" s="188">
        <v>-432</v>
      </c>
      <c r="GO122" s="188">
        <v>-232</v>
      </c>
      <c r="GP122" s="188">
        <v>109</v>
      </c>
      <c r="GR122" s="188">
        <v>5955</v>
      </c>
      <c r="GS122" s="188">
        <v>0</v>
      </c>
      <c r="GT122" s="188">
        <v>7413</v>
      </c>
      <c r="GU122" s="188">
        <v>4232</v>
      </c>
      <c r="GV122" s="188">
        <v>6207</v>
      </c>
      <c r="GW122" s="188">
        <v>9986</v>
      </c>
      <c r="GX122" s="188">
        <v>3907</v>
      </c>
      <c r="GY122" s="188">
        <v>-659</v>
      </c>
      <c r="GZ122" s="188">
        <v>-232</v>
      </c>
      <c r="HA122" s="188">
        <v>38</v>
      </c>
      <c r="HC122" s="188">
        <v>6019</v>
      </c>
      <c r="HD122" s="188">
        <v>0</v>
      </c>
      <c r="HE122" s="188">
        <v>5550</v>
      </c>
      <c r="HF122" s="188">
        <v>4559</v>
      </c>
      <c r="HG122" s="188">
        <v>9547</v>
      </c>
      <c r="HH122" s="188">
        <v>6768</v>
      </c>
      <c r="HI122" s="188">
        <v>3962</v>
      </c>
      <c r="HJ122" s="188">
        <v>1006</v>
      </c>
      <c r="HK122" s="188">
        <v>-233</v>
      </c>
      <c r="HL122" s="188">
        <v>373</v>
      </c>
      <c r="HN122" s="188">
        <v>6065</v>
      </c>
      <c r="HO122" s="188">
        <v>0</v>
      </c>
      <c r="HP122" s="188">
        <v>4134</v>
      </c>
      <c r="HQ122" s="188">
        <v>3398</v>
      </c>
      <c r="HR122" s="188">
        <v>4856</v>
      </c>
      <c r="HS122" s="188">
        <v>12808</v>
      </c>
      <c r="HT122" s="188">
        <v>6471</v>
      </c>
      <c r="HU122" s="188">
        <v>-1000</v>
      </c>
      <c r="HV122" s="188">
        <v>0</v>
      </c>
      <c r="HW122" s="188">
        <v>0</v>
      </c>
      <c r="HY122" s="188">
        <v>6027</v>
      </c>
      <c r="HZ122" s="188">
        <v>0</v>
      </c>
      <c r="IA122" s="188">
        <v>5944</v>
      </c>
      <c r="IB122" s="188">
        <v>4656</v>
      </c>
      <c r="IC122" s="188">
        <v>9385</v>
      </c>
      <c r="ID122" s="188">
        <v>2163</v>
      </c>
      <c r="IE122" s="188">
        <v>4055</v>
      </c>
      <c r="IF122" s="188">
        <v>3445</v>
      </c>
      <c r="IG122" s="188">
        <v>-232</v>
      </c>
      <c r="IH122" s="188">
        <v>316</v>
      </c>
      <c r="IJ122" s="188">
        <v>6339</v>
      </c>
      <c r="IK122" s="188">
        <v>0</v>
      </c>
      <c r="IL122" s="188">
        <v>8926</v>
      </c>
      <c r="IM122" s="188">
        <v>4787</v>
      </c>
      <c r="IN122" s="188">
        <v>5177</v>
      </c>
      <c r="IO122" s="188">
        <v>9677</v>
      </c>
      <c r="IP122" s="188">
        <v>4167</v>
      </c>
      <c r="IQ122" s="188">
        <v>1007</v>
      </c>
      <c r="IR122" s="188">
        <v>-263</v>
      </c>
      <c r="IS122" s="188">
        <v>102</v>
      </c>
      <c r="IU122" s="188">
        <v>6087</v>
      </c>
      <c r="IV122" s="188">
        <v>0</v>
      </c>
      <c r="IW122" s="188">
        <v>5028</v>
      </c>
      <c r="IX122" s="188">
        <v>5130</v>
      </c>
      <c r="IY122" s="188">
        <v>7717</v>
      </c>
      <c r="IZ122" s="188">
        <v>8536</v>
      </c>
      <c r="JA122" s="188">
        <v>6008</v>
      </c>
      <c r="JB122" s="188">
        <v>-298</v>
      </c>
      <c r="JC122" s="188">
        <v>-263</v>
      </c>
      <c r="JD122" s="188">
        <v>157</v>
      </c>
      <c r="JF122" s="188">
        <v>6832</v>
      </c>
      <c r="JG122" s="188">
        <v>0</v>
      </c>
      <c r="JH122" s="188">
        <v>7455</v>
      </c>
      <c r="JI122" s="188">
        <v>7057</v>
      </c>
      <c r="JJ122" s="188">
        <v>2187</v>
      </c>
      <c r="JK122" s="188">
        <v>6420</v>
      </c>
      <c r="JL122" s="188">
        <v>3787</v>
      </c>
      <c r="JM122" s="188">
        <v>-489</v>
      </c>
      <c r="JN122" s="188">
        <v>-304</v>
      </c>
      <c r="JO122" s="188">
        <v>3327</v>
      </c>
      <c r="JQ122" s="188">
        <v>7100</v>
      </c>
      <c r="JR122" s="188">
        <v>0</v>
      </c>
      <c r="JS122" s="188">
        <v>8874</v>
      </c>
      <c r="JT122" s="188">
        <v>4183</v>
      </c>
      <c r="JU122" s="188">
        <v>5301</v>
      </c>
      <c r="JV122" s="188">
        <v>8809</v>
      </c>
      <c r="JW122" s="188">
        <v>4161</v>
      </c>
      <c r="JX122" s="188">
        <v>-93</v>
      </c>
      <c r="JY122" s="188">
        <v>-262</v>
      </c>
      <c r="JZ122" s="188">
        <v>223</v>
      </c>
      <c r="KB122" s="188">
        <v>6085</v>
      </c>
      <c r="KC122" s="188">
        <v>0</v>
      </c>
      <c r="KD122" s="188">
        <v>2963</v>
      </c>
      <c r="KE122" s="188">
        <v>2472</v>
      </c>
      <c r="KF122" s="188">
        <v>5968</v>
      </c>
      <c r="KG122" s="188">
        <v>13350</v>
      </c>
      <c r="KH122" s="188">
        <v>6002</v>
      </c>
      <c r="KI122" s="188">
        <v>-333</v>
      </c>
      <c r="KJ122" s="188">
        <v>-263</v>
      </c>
      <c r="KK122" s="188">
        <v>212</v>
      </c>
      <c r="KM122" s="188">
        <v>6071</v>
      </c>
      <c r="KN122" s="188">
        <v>0</v>
      </c>
      <c r="KO122" s="188">
        <v>2933</v>
      </c>
      <c r="KP122" s="188">
        <v>7165</v>
      </c>
      <c r="KQ122" s="188">
        <v>6461</v>
      </c>
      <c r="KR122" s="188">
        <v>7111</v>
      </c>
      <c r="KS122" s="188">
        <v>6453</v>
      </c>
      <c r="KT122" s="188">
        <v>659</v>
      </c>
      <c r="KU122" s="188">
        <v>0</v>
      </c>
      <c r="KV122" s="188">
        <v>0</v>
      </c>
      <c r="KX122" s="188">
        <v>7007</v>
      </c>
      <c r="KY122" s="188">
        <v>0</v>
      </c>
      <c r="KZ122" s="188">
        <v>8515</v>
      </c>
      <c r="LA122" s="188">
        <v>6874</v>
      </c>
      <c r="LB122" s="188">
        <v>7285</v>
      </c>
      <c r="LC122" s="188">
        <v>2227</v>
      </c>
      <c r="LD122" s="188">
        <v>6978</v>
      </c>
      <c r="LE122" s="188">
        <v>-582</v>
      </c>
      <c r="LF122" s="188">
        <v>0</v>
      </c>
      <c r="LG122" s="188">
        <v>0</v>
      </c>
      <c r="LI122" s="188">
        <v>5051</v>
      </c>
      <c r="LJ122" s="188">
        <v>0</v>
      </c>
      <c r="LK122" s="188">
        <v>6066</v>
      </c>
      <c r="LL122" s="188">
        <v>8559</v>
      </c>
      <c r="LM122" s="188">
        <v>6032</v>
      </c>
      <c r="LN122" s="188">
        <v>9044</v>
      </c>
      <c r="LO122" s="188">
        <v>5694</v>
      </c>
      <c r="LP122" s="188">
        <v>-1056</v>
      </c>
      <c r="LQ122" s="188">
        <v>-263</v>
      </c>
      <c r="LR122" s="188">
        <v>90</v>
      </c>
      <c r="LT122" s="188">
        <v>6082</v>
      </c>
      <c r="LU122" s="188">
        <v>0</v>
      </c>
      <c r="LV122" s="188">
        <v>2111</v>
      </c>
      <c r="LW122" s="188">
        <v>6177</v>
      </c>
      <c r="LX122" s="188">
        <v>8964</v>
      </c>
      <c r="LY122" s="188">
        <v>8390</v>
      </c>
      <c r="LZ122" s="188">
        <v>5871</v>
      </c>
      <c r="MA122" s="188">
        <v>-7</v>
      </c>
      <c r="MB122" s="188">
        <v>-202</v>
      </c>
      <c r="MC122" s="188">
        <v>79</v>
      </c>
    </row>
    <row r="123" spans="2:341">
      <c r="B123" s="208">
        <f t="shared" si="30"/>
        <v>6322.6</v>
      </c>
      <c r="C123" s="208">
        <f t="shared" si="31"/>
        <v>0</v>
      </c>
      <c r="D123" s="208">
        <f t="shared" si="32"/>
        <v>6462.9333333333334</v>
      </c>
      <c r="E123" s="208">
        <f t="shared" si="33"/>
        <v>5801.5333333333338</v>
      </c>
      <c r="F123" s="208">
        <f t="shared" si="34"/>
        <v>6535.7333333333336</v>
      </c>
      <c r="G123" s="208">
        <f t="shared" si="35"/>
        <v>7197.1333333333332</v>
      </c>
      <c r="H123" s="208">
        <f t="shared" si="36"/>
        <v>5179.166666666667</v>
      </c>
      <c r="I123" s="208">
        <f t="shared" si="37"/>
        <v>-146.36666666666667</v>
      </c>
      <c r="J123" s="208">
        <f t="shared" si="38"/>
        <v>-184.66666666666666</v>
      </c>
      <c r="K123" s="208">
        <f t="shared" si="39"/>
        <v>288.93333333333334</v>
      </c>
      <c r="M123" s="188">
        <v>5986</v>
      </c>
      <c r="N123" s="188">
        <v>0</v>
      </c>
      <c r="O123" s="188">
        <v>8995</v>
      </c>
      <c r="P123" s="188">
        <v>4364</v>
      </c>
      <c r="Q123" s="188">
        <v>3344</v>
      </c>
      <c r="R123" s="188">
        <v>6842</v>
      </c>
      <c r="S123" s="188">
        <v>3627</v>
      </c>
      <c r="T123" s="188">
        <v>-676</v>
      </c>
      <c r="U123" s="188">
        <v>-284</v>
      </c>
      <c r="V123" s="188">
        <v>2823</v>
      </c>
      <c r="X123" s="188">
        <v>4062</v>
      </c>
      <c r="Y123" s="188">
        <v>0</v>
      </c>
      <c r="Z123" s="188">
        <v>6728</v>
      </c>
      <c r="AA123" s="188">
        <v>12247</v>
      </c>
      <c r="AB123" s="188">
        <v>6667</v>
      </c>
      <c r="AC123" s="188">
        <v>4019</v>
      </c>
      <c r="AD123" s="188">
        <v>5652</v>
      </c>
      <c r="AE123" s="188">
        <v>-229</v>
      </c>
      <c r="AF123" s="188">
        <v>-100</v>
      </c>
      <c r="AG123" s="188">
        <v>170</v>
      </c>
      <c r="AI123" s="188">
        <v>6746</v>
      </c>
      <c r="AJ123" s="188">
        <v>0</v>
      </c>
      <c r="AK123" s="188">
        <v>1359</v>
      </c>
      <c r="AL123" s="188">
        <v>6614</v>
      </c>
      <c r="AM123" s="188">
        <v>9465</v>
      </c>
      <c r="AN123" s="188">
        <v>9217</v>
      </c>
      <c r="AO123" s="188">
        <v>5864</v>
      </c>
      <c r="AP123" s="188">
        <v>-1034</v>
      </c>
      <c r="AQ123" s="188">
        <v>-263</v>
      </c>
      <c r="AR123" s="188">
        <v>71</v>
      </c>
      <c r="AT123" s="188">
        <v>4065</v>
      </c>
      <c r="AU123" s="188">
        <v>0</v>
      </c>
      <c r="AV123" s="188">
        <v>8772</v>
      </c>
      <c r="AW123" s="188">
        <v>7481</v>
      </c>
      <c r="AX123" s="188">
        <v>5084</v>
      </c>
      <c r="AY123" s="188">
        <v>7635</v>
      </c>
      <c r="AZ123" s="188">
        <v>5727</v>
      </c>
      <c r="BA123" s="188">
        <v>-1618</v>
      </c>
      <c r="BB123" s="188">
        <v>-201</v>
      </c>
      <c r="BC123" s="188">
        <v>109</v>
      </c>
      <c r="BE123" s="188">
        <v>7105</v>
      </c>
      <c r="BF123" s="188">
        <v>0</v>
      </c>
      <c r="BG123" s="188">
        <v>9046</v>
      </c>
      <c r="BH123" s="188">
        <v>8037</v>
      </c>
      <c r="BI123" s="188">
        <v>6962</v>
      </c>
      <c r="BJ123" s="188">
        <v>3141</v>
      </c>
      <c r="BK123" s="188">
        <v>4034</v>
      </c>
      <c r="BL123" s="188">
        <v>-54</v>
      </c>
      <c r="BM123" s="188">
        <v>-232</v>
      </c>
      <c r="BN123" s="188">
        <v>81</v>
      </c>
      <c r="BP123" s="188">
        <v>6066</v>
      </c>
      <c r="BQ123" s="188">
        <v>0</v>
      </c>
      <c r="BR123" s="188">
        <v>7493</v>
      </c>
      <c r="BS123" s="188">
        <v>9353</v>
      </c>
      <c r="BT123" s="188">
        <v>6370</v>
      </c>
      <c r="BU123" s="188">
        <v>2741</v>
      </c>
      <c r="BV123" s="188">
        <v>6122</v>
      </c>
      <c r="BW123" s="188">
        <v>144</v>
      </c>
      <c r="BX123" s="188">
        <v>0</v>
      </c>
      <c r="BY123" s="188">
        <v>0</v>
      </c>
      <c r="CA123" s="188">
        <v>7103</v>
      </c>
      <c r="CB123" s="188">
        <v>0</v>
      </c>
      <c r="CC123" s="188">
        <v>9082</v>
      </c>
      <c r="CD123" s="188">
        <v>6104</v>
      </c>
      <c r="CE123" s="188">
        <v>6967</v>
      </c>
      <c r="CF123" s="188">
        <v>3511</v>
      </c>
      <c r="CG123" s="188">
        <v>4070</v>
      </c>
      <c r="CH123" s="188">
        <v>238</v>
      </c>
      <c r="CI123" s="188">
        <v>-262</v>
      </c>
      <c r="CJ123" s="188">
        <v>127</v>
      </c>
      <c r="CL123" s="188">
        <v>7103</v>
      </c>
      <c r="CM123" s="188">
        <v>0</v>
      </c>
      <c r="CN123" s="188">
        <v>9082</v>
      </c>
      <c r="CO123" s="188">
        <v>6104</v>
      </c>
      <c r="CP123" s="188">
        <v>6967</v>
      </c>
      <c r="CQ123" s="188">
        <v>3511</v>
      </c>
      <c r="CR123" s="188">
        <v>4070</v>
      </c>
      <c r="CS123" s="188">
        <v>238</v>
      </c>
      <c r="CT123" s="188">
        <v>-262</v>
      </c>
      <c r="CU123" s="188">
        <v>127</v>
      </c>
      <c r="CV123" s="190"/>
      <c r="CW123" s="188">
        <v>6076</v>
      </c>
      <c r="CX123" s="188">
        <v>0</v>
      </c>
      <c r="CY123" s="188">
        <v>7034</v>
      </c>
      <c r="CZ123" s="188">
        <v>6409</v>
      </c>
      <c r="DA123" s="188">
        <v>5785</v>
      </c>
      <c r="DB123" s="188">
        <v>5960</v>
      </c>
      <c r="DC123" s="188">
        <v>6240</v>
      </c>
      <c r="DD123" s="188">
        <v>140</v>
      </c>
      <c r="DE123" s="188">
        <v>0</v>
      </c>
      <c r="DF123" s="188">
        <v>0</v>
      </c>
      <c r="DH123" s="188">
        <v>7109</v>
      </c>
      <c r="DI123" s="188">
        <v>0</v>
      </c>
      <c r="DJ123" s="188">
        <v>9239</v>
      </c>
      <c r="DK123" s="188">
        <v>6633</v>
      </c>
      <c r="DL123" s="188">
        <v>8096</v>
      </c>
      <c r="DM123" s="188">
        <v>3110</v>
      </c>
      <c r="DN123" s="188">
        <v>4070</v>
      </c>
      <c r="DO123" s="188">
        <v>930</v>
      </c>
      <c r="DP123" s="188">
        <v>-262</v>
      </c>
      <c r="DQ123" s="188">
        <v>82</v>
      </c>
      <c r="DS123" s="188">
        <v>6990</v>
      </c>
      <c r="DT123" s="188">
        <v>0</v>
      </c>
      <c r="DU123" s="188">
        <v>7585</v>
      </c>
      <c r="DV123" s="188">
        <v>3512</v>
      </c>
      <c r="DW123" s="188">
        <v>3822</v>
      </c>
      <c r="DX123" s="188">
        <v>5529</v>
      </c>
      <c r="DY123" s="188">
        <v>8168</v>
      </c>
      <c r="DZ123" s="188">
        <v>-843</v>
      </c>
      <c r="EA123" s="188">
        <v>-263</v>
      </c>
      <c r="EB123" s="188">
        <v>0</v>
      </c>
      <c r="ED123" s="188">
        <v>6070</v>
      </c>
      <c r="EE123" s="188">
        <v>0</v>
      </c>
      <c r="EF123" s="188">
        <v>7081</v>
      </c>
      <c r="EG123" s="188">
        <v>6501</v>
      </c>
      <c r="EH123" s="188">
        <v>6906</v>
      </c>
      <c r="EI123" s="188">
        <v>7017</v>
      </c>
      <c r="EJ123" s="188">
        <v>3965</v>
      </c>
      <c r="EK123" s="188">
        <v>128</v>
      </c>
      <c r="EL123" s="188">
        <v>-201</v>
      </c>
      <c r="EM123" s="188">
        <v>88</v>
      </c>
      <c r="EO123" s="188">
        <v>7110</v>
      </c>
      <c r="EP123" s="188">
        <v>0</v>
      </c>
      <c r="EQ123" s="188">
        <v>1497</v>
      </c>
      <c r="ER123" s="188">
        <v>3349</v>
      </c>
      <c r="ES123" s="188">
        <v>10386</v>
      </c>
      <c r="ET123" s="188">
        <v>11315</v>
      </c>
      <c r="EU123" s="188">
        <v>5062</v>
      </c>
      <c r="EV123" s="188">
        <v>-1031</v>
      </c>
      <c r="EW123" s="188">
        <v>-201</v>
      </c>
      <c r="EX123" s="188">
        <v>46</v>
      </c>
      <c r="EZ123" s="188">
        <v>7065</v>
      </c>
      <c r="FA123" s="188">
        <v>0</v>
      </c>
      <c r="FB123" s="188">
        <v>4377</v>
      </c>
      <c r="FC123" s="188">
        <v>4553</v>
      </c>
      <c r="FD123" s="188">
        <v>7317</v>
      </c>
      <c r="FE123" s="188">
        <v>8384</v>
      </c>
      <c r="FF123" s="188">
        <v>6813</v>
      </c>
      <c r="FG123" s="188">
        <v>-1401</v>
      </c>
      <c r="FH123" s="188">
        <v>0</v>
      </c>
      <c r="FI123" s="188">
        <v>0</v>
      </c>
      <c r="FK123" s="188">
        <v>7105</v>
      </c>
      <c r="FL123" s="188">
        <v>0</v>
      </c>
      <c r="FM123" s="188">
        <v>8267</v>
      </c>
      <c r="FN123" s="188">
        <v>3075</v>
      </c>
      <c r="FO123" s="188">
        <v>6560</v>
      </c>
      <c r="FP123" s="188">
        <v>8290</v>
      </c>
      <c r="FQ123" s="188">
        <v>3923</v>
      </c>
      <c r="FR123" s="188">
        <v>-741</v>
      </c>
      <c r="FS123" s="188">
        <v>-263</v>
      </c>
      <c r="FT123" s="188">
        <v>211</v>
      </c>
      <c r="FV123" s="188">
        <v>6074</v>
      </c>
      <c r="FW123" s="188">
        <v>0</v>
      </c>
      <c r="FX123" s="188">
        <v>4530</v>
      </c>
      <c r="FY123" s="188">
        <v>6519</v>
      </c>
      <c r="FZ123" s="188">
        <v>4481</v>
      </c>
      <c r="GA123" s="188">
        <v>10722</v>
      </c>
      <c r="GB123" s="188">
        <v>6453</v>
      </c>
      <c r="GC123" s="188">
        <v>2</v>
      </c>
      <c r="GD123" s="188">
        <v>0</v>
      </c>
      <c r="GE123" s="188">
        <v>0</v>
      </c>
      <c r="GG123" s="188">
        <v>7095</v>
      </c>
      <c r="GH123" s="188">
        <v>0</v>
      </c>
      <c r="GI123" s="188">
        <v>7456</v>
      </c>
      <c r="GJ123" s="188">
        <v>3447</v>
      </c>
      <c r="GK123" s="188">
        <v>5799</v>
      </c>
      <c r="GL123" s="188">
        <v>9475</v>
      </c>
      <c r="GM123" s="188">
        <v>4052</v>
      </c>
      <c r="GN123" s="188">
        <v>-486</v>
      </c>
      <c r="GO123" s="188">
        <v>-232</v>
      </c>
      <c r="GP123" s="188">
        <v>87</v>
      </c>
      <c r="GR123" s="188">
        <v>5961</v>
      </c>
      <c r="GS123" s="188">
        <v>0</v>
      </c>
      <c r="GT123" s="188">
        <v>7437</v>
      </c>
      <c r="GU123" s="188">
        <v>4236</v>
      </c>
      <c r="GV123" s="188">
        <v>6090</v>
      </c>
      <c r="GW123" s="188">
        <v>10113</v>
      </c>
      <c r="GX123" s="188">
        <v>3907</v>
      </c>
      <c r="GY123" s="188">
        <v>-590</v>
      </c>
      <c r="GZ123" s="188">
        <v>-232</v>
      </c>
      <c r="HA123" s="188">
        <v>33</v>
      </c>
      <c r="HC123" s="188">
        <v>6020</v>
      </c>
      <c r="HD123" s="188">
        <v>0</v>
      </c>
      <c r="HE123" s="188">
        <v>5666</v>
      </c>
      <c r="HF123" s="188">
        <v>4702</v>
      </c>
      <c r="HG123" s="188">
        <v>9698</v>
      </c>
      <c r="HH123" s="188">
        <v>6754</v>
      </c>
      <c r="HI123" s="188">
        <v>3962</v>
      </c>
      <c r="HJ123" s="188">
        <v>1010</v>
      </c>
      <c r="HK123" s="188">
        <v>-232</v>
      </c>
      <c r="HL123" s="188">
        <v>317</v>
      </c>
      <c r="HN123" s="188">
        <v>6063</v>
      </c>
      <c r="HO123" s="188">
        <v>0</v>
      </c>
      <c r="HP123" s="188">
        <v>4156</v>
      </c>
      <c r="HQ123" s="188">
        <v>3380</v>
      </c>
      <c r="HR123" s="188">
        <v>4820</v>
      </c>
      <c r="HS123" s="188">
        <v>12820</v>
      </c>
      <c r="HT123" s="188">
        <v>6470</v>
      </c>
      <c r="HU123" s="188">
        <v>-1123</v>
      </c>
      <c r="HV123" s="188">
        <v>0</v>
      </c>
      <c r="HW123" s="188">
        <v>0</v>
      </c>
      <c r="HY123" s="188">
        <v>6027</v>
      </c>
      <c r="HZ123" s="188">
        <v>0</v>
      </c>
      <c r="IA123" s="188">
        <v>6010</v>
      </c>
      <c r="IB123" s="188">
        <v>4709</v>
      </c>
      <c r="IC123" s="188">
        <v>9498</v>
      </c>
      <c r="ID123" s="188">
        <v>2224</v>
      </c>
      <c r="IE123" s="188">
        <v>4055</v>
      </c>
      <c r="IF123" s="188">
        <v>3494</v>
      </c>
      <c r="IG123" s="188">
        <v>-232</v>
      </c>
      <c r="IH123" s="188">
        <v>284</v>
      </c>
      <c r="IJ123" s="188">
        <v>6369</v>
      </c>
      <c r="IK123" s="188">
        <v>0</v>
      </c>
      <c r="IL123" s="188">
        <v>8937</v>
      </c>
      <c r="IM123" s="188">
        <v>4873</v>
      </c>
      <c r="IN123" s="188">
        <v>5191</v>
      </c>
      <c r="IO123" s="188">
        <v>9658</v>
      </c>
      <c r="IP123" s="188">
        <v>4167</v>
      </c>
      <c r="IQ123" s="188">
        <v>1058</v>
      </c>
      <c r="IR123" s="188">
        <v>-262</v>
      </c>
      <c r="IS123" s="188">
        <v>102</v>
      </c>
      <c r="IU123" s="188">
        <v>6088</v>
      </c>
      <c r="IV123" s="188">
        <v>0</v>
      </c>
      <c r="IW123" s="188">
        <v>5030</v>
      </c>
      <c r="IX123" s="188">
        <v>5153</v>
      </c>
      <c r="IY123" s="188">
        <v>7671</v>
      </c>
      <c r="IZ123" s="188">
        <v>8412</v>
      </c>
      <c r="JA123" s="188">
        <v>6008</v>
      </c>
      <c r="JB123" s="188">
        <v>-108</v>
      </c>
      <c r="JC123" s="188">
        <v>-263</v>
      </c>
      <c r="JD123" s="188">
        <v>156</v>
      </c>
      <c r="JF123" s="188">
        <v>6827</v>
      </c>
      <c r="JG123" s="188">
        <v>0</v>
      </c>
      <c r="JH123" s="188">
        <v>7445</v>
      </c>
      <c r="JI123" s="188">
        <v>7042</v>
      </c>
      <c r="JJ123" s="188">
        <v>2016</v>
      </c>
      <c r="JK123" s="188">
        <v>6498</v>
      </c>
      <c r="JL123" s="188">
        <v>3787</v>
      </c>
      <c r="JM123" s="188">
        <v>-266</v>
      </c>
      <c r="JN123" s="188">
        <v>-304</v>
      </c>
      <c r="JO123" s="188">
        <v>3206</v>
      </c>
      <c r="JQ123" s="188">
        <v>7097</v>
      </c>
      <c r="JR123" s="188">
        <v>0</v>
      </c>
      <c r="JS123" s="188">
        <v>8887</v>
      </c>
      <c r="JT123" s="188">
        <v>4133</v>
      </c>
      <c r="JU123" s="188">
        <v>5248</v>
      </c>
      <c r="JV123" s="188">
        <v>8866</v>
      </c>
      <c r="JW123" s="188">
        <v>4161</v>
      </c>
      <c r="JX123" s="188">
        <v>-137</v>
      </c>
      <c r="JY123" s="188">
        <v>-262</v>
      </c>
      <c r="JZ123" s="188">
        <v>190</v>
      </c>
      <c r="KB123" s="188">
        <v>6087</v>
      </c>
      <c r="KC123" s="188">
        <v>0</v>
      </c>
      <c r="KD123" s="188">
        <v>3006</v>
      </c>
      <c r="KE123" s="188">
        <v>2439</v>
      </c>
      <c r="KF123" s="188">
        <v>6053</v>
      </c>
      <c r="KG123" s="188">
        <v>13288</v>
      </c>
      <c r="KH123" s="188">
        <v>6002</v>
      </c>
      <c r="KI123" s="188">
        <v>-344</v>
      </c>
      <c r="KJ123" s="188">
        <v>-263</v>
      </c>
      <c r="KK123" s="188">
        <v>200</v>
      </c>
      <c r="KM123" s="188">
        <v>6066</v>
      </c>
      <c r="KN123" s="188">
        <v>0</v>
      </c>
      <c r="KO123" s="188">
        <v>2973</v>
      </c>
      <c r="KP123" s="188">
        <v>7165</v>
      </c>
      <c r="KQ123" s="188">
        <v>6467</v>
      </c>
      <c r="KR123" s="188">
        <v>7028</v>
      </c>
      <c r="KS123" s="188">
        <v>6453</v>
      </c>
      <c r="KT123" s="188">
        <v>602</v>
      </c>
      <c r="KU123" s="188">
        <v>0</v>
      </c>
      <c r="KV123" s="188">
        <v>0</v>
      </c>
      <c r="KX123" s="188">
        <v>7010</v>
      </c>
      <c r="KY123" s="188">
        <v>0</v>
      </c>
      <c r="KZ123" s="188">
        <v>8586</v>
      </c>
      <c r="LA123" s="188">
        <v>7207</v>
      </c>
      <c r="LB123" s="188">
        <v>7664</v>
      </c>
      <c r="LC123" s="188">
        <v>2282</v>
      </c>
      <c r="LD123" s="188">
        <v>6926</v>
      </c>
      <c r="LE123" s="188">
        <v>-813</v>
      </c>
      <c r="LF123" s="188">
        <v>0</v>
      </c>
      <c r="LG123" s="188">
        <v>0</v>
      </c>
      <c r="LI123" s="188">
        <v>5050</v>
      </c>
      <c r="LJ123" s="188">
        <v>0</v>
      </c>
      <c r="LK123" s="188">
        <v>5934</v>
      </c>
      <c r="LL123" s="188">
        <v>8548</v>
      </c>
      <c r="LM123" s="188">
        <v>5819</v>
      </c>
      <c r="LN123" s="188">
        <v>9083</v>
      </c>
      <c r="LO123" s="188">
        <v>5694</v>
      </c>
      <c r="LP123" s="188">
        <v>-894</v>
      </c>
      <c r="LQ123" s="188">
        <v>-263</v>
      </c>
      <c r="LR123" s="188">
        <v>90</v>
      </c>
      <c r="LT123" s="188">
        <v>6083</v>
      </c>
      <c r="LU123" s="188">
        <v>0</v>
      </c>
      <c r="LV123" s="188">
        <v>2198</v>
      </c>
      <c r="LW123" s="188">
        <v>6157</v>
      </c>
      <c r="LX123" s="188">
        <v>8859</v>
      </c>
      <c r="LY123" s="188">
        <v>8469</v>
      </c>
      <c r="LZ123" s="188">
        <v>5871</v>
      </c>
      <c r="MA123" s="188">
        <v>13</v>
      </c>
      <c r="MB123" s="188">
        <v>-201</v>
      </c>
      <c r="MC123" s="188">
        <v>68</v>
      </c>
    </row>
    <row r="124" spans="2:341">
      <c r="B124" s="208">
        <f t="shared" si="30"/>
        <v>6325.1333333333332</v>
      </c>
      <c r="C124" s="208">
        <f t="shared" si="31"/>
        <v>0</v>
      </c>
      <c r="D124" s="208">
        <f t="shared" si="32"/>
        <v>6481.1333333333332</v>
      </c>
      <c r="E124" s="208">
        <f t="shared" si="33"/>
        <v>5852.0333333333338</v>
      </c>
      <c r="F124" s="208">
        <f t="shared" si="34"/>
        <v>6620.6333333333332</v>
      </c>
      <c r="G124" s="208">
        <f t="shared" si="35"/>
        <v>7213.2</v>
      </c>
      <c r="H124" s="208">
        <f t="shared" si="36"/>
        <v>5170.4666666666662</v>
      </c>
      <c r="I124" s="208">
        <f t="shared" si="37"/>
        <v>-127.66666666666667</v>
      </c>
      <c r="J124" s="208">
        <f t="shared" si="38"/>
        <v>-184.8</v>
      </c>
      <c r="K124" s="208">
        <f t="shared" si="39"/>
        <v>270.56666666666666</v>
      </c>
      <c r="M124" s="188">
        <v>5989</v>
      </c>
      <c r="N124" s="188">
        <v>0</v>
      </c>
      <c r="O124" s="188">
        <v>9087</v>
      </c>
      <c r="P124" s="188">
        <v>4561</v>
      </c>
      <c r="Q124" s="188">
        <v>3275</v>
      </c>
      <c r="R124" s="188">
        <v>6758</v>
      </c>
      <c r="S124" s="188">
        <v>3627</v>
      </c>
      <c r="T124" s="188">
        <v>-591</v>
      </c>
      <c r="U124" s="188">
        <v>-284</v>
      </c>
      <c r="V124" s="188">
        <v>2668</v>
      </c>
      <c r="X124" s="188">
        <v>4066</v>
      </c>
      <c r="Y124" s="188">
        <v>0</v>
      </c>
      <c r="Z124" s="188">
        <v>6711</v>
      </c>
      <c r="AA124" s="188">
        <v>12099</v>
      </c>
      <c r="AB124" s="188">
        <v>6691</v>
      </c>
      <c r="AC124" s="188">
        <v>4037</v>
      </c>
      <c r="AD124" s="188">
        <v>5652</v>
      </c>
      <c r="AE124" s="188">
        <v>-158</v>
      </c>
      <c r="AF124" s="188">
        <v>-100</v>
      </c>
      <c r="AG124" s="188">
        <v>154</v>
      </c>
      <c r="AI124" s="188">
        <v>6754</v>
      </c>
      <c r="AJ124" s="188">
        <v>0</v>
      </c>
      <c r="AK124" s="188">
        <v>1374</v>
      </c>
      <c r="AL124" s="188">
        <v>6647</v>
      </c>
      <c r="AM124" s="188">
        <v>9456</v>
      </c>
      <c r="AN124" s="188">
        <v>9111</v>
      </c>
      <c r="AO124" s="188">
        <v>5864</v>
      </c>
      <c r="AP124" s="188">
        <v>-726</v>
      </c>
      <c r="AQ124" s="188">
        <v>-263</v>
      </c>
      <c r="AR124" s="188">
        <v>70</v>
      </c>
      <c r="AT124" s="188">
        <v>4063</v>
      </c>
      <c r="AU124" s="188">
        <v>0</v>
      </c>
      <c r="AV124" s="188">
        <v>8766</v>
      </c>
      <c r="AW124" s="188">
        <v>7448</v>
      </c>
      <c r="AX124" s="188">
        <v>5035</v>
      </c>
      <c r="AY124" s="188">
        <v>7761</v>
      </c>
      <c r="AZ124" s="188">
        <v>5727</v>
      </c>
      <c r="BA124" s="188">
        <v>-1516</v>
      </c>
      <c r="BB124" s="188">
        <v>-201</v>
      </c>
      <c r="BC124" s="188">
        <v>63</v>
      </c>
      <c r="BE124" s="188">
        <v>7098</v>
      </c>
      <c r="BF124" s="188">
        <v>0</v>
      </c>
      <c r="BG124" s="188">
        <v>9095</v>
      </c>
      <c r="BH124" s="188">
        <v>8121</v>
      </c>
      <c r="BI124" s="188">
        <v>7128</v>
      </c>
      <c r="BJ124" s="188">
        <v>3236</v>
      </c>
      <c r="BK124" s="188">
        <v>4034</v>
      </c>
      <c r="BL124" s="188">
        <v>-21</v>
      </c>
      <c r="BM124" s="188">
        <v>-232</v>
      </c>
      <c r="BN124" s="188">
        <v>65</v>
      </c>
      <c r="BP124" s="188">
        <v>6069</v>
      </c>
      <c r="BQ124" s="188">
        <v>0</v>
      </c>
      <c r="BR124" s="188">
        <v>7503</v>
      </c>
      <c r="BS124" s="188">
        <v>9423</v>
      </c>
      <c r="BT124" s="188">
        <v>6595</v>
      </c>
      <c r="BU124" s="188">
        <v>2773</v>
      </c>
      <c r="BV124" s="188">
        <v>6122</v>
      </c>
      <c r="BW124" s="188">
        <v>-71</v>
      </c>
      <c r="BX124" s="188">
        <v>0</v>
      </c>
      <c r="BY124" s="188">
        <v>0</v>
      </c>
      <c r="CA124" s="188">
        <v>7106</v>
      </c>
      <c r="CB124" s="188">
        <v>0</v>
      </c>
      <c r="CC124" s="188">
        <v>9084</v>
      </c>
      <c r="CD124" s="188">
        <v>6107</v>
      </c>
      <c r="CE124" s="188">
        <v>7066</v>
      </c>
      <c r="CF124" s="188">
        <v>3571</v>
      </c>
      <c r="CG124" s="188">
        <v>4070</v>
      </c>
      <c r="CH124" s="188">
        <v>105</v>
      </c>
      <c r="CI124" s="188">
        <v>-263</v>
      </c>
      <c r="CJ124" s="188">
        <v>111</v>
      </c>
      <c r="CL124" s="188">
        <v>7106</v>
      </c>
      <c r="CM124" s="188">
        <v>0</v>
      </c>
      <c r="CN124" s="188">
        <v>9084</v>
      </c>
      <c r="CO124" s="188">
        <v>6107</v>
      </c>
      <c r="CP124" s="188">
        <v>7066</v>
      </c>
      <c r="CQ124" s="188">
        <v>3571</v>
      </c>
      <c r="CR124" s="188">
        <v>4070</v>
      </c>
      <c r="CS124" s="188">
        <v>105</v>
      </c>
      <c r="CT124" s="188">
        <v>-263</v>
      </c>
      <c r="CU124" s="188">
        <v>111</v>
      </c>
      <c r="CV124" s="190"/>
      <c r="CW124" s="188">
        <v>6106</v>
      </c>
      <c r="CX124" s="188">
        <v>0</v>
      </c>
      <c r="CY124" s="188">
        <v>7039</v>
      </c>
      <c r="CZ124" s="188">
        <v>6392</v>
      </c>
      <c r="DA124" s="188">
        <v>5654</v>
      </c>
      <c r="DB124" s="188">
        <v>6107</v>
      </c>
      <c r="DC124" s="188">
        <v>6240</v>
      </c>
      <c r="DD124" s="188">
        <v>171</v>
      </c>
      <c r="DE124" s="188">
        <v>0</v>
      </c>
      <c r="DF124" s="188">
        <v>0</v>
      </c>
      <c r="DH124" s="188">
        <v>7110</v>
      </c>
      <c r="DI124" s="188">
        <v>0</v>
      </c>
      <c r="DJ124" s="188">
        <v>9254</v>
      </c>
      <c r="DK124" s="188">
        <v>6680</v>
      </c>
      <c r="DL124" s="188">
        <v>8240</v>
      </c>
      <c r="DM124" s="188">
        <v>3122</v>
      </c>
      <c r="DN124" s="188">
        <v>4070</v>
      </c>
      <c r="DO124" s="188">
        <v>1272</v>
      </c>
      <c r="DP124" s="188">
        <v>-263</v>
      </c>
      <c r="DQ124" s="188">
        <v>84</v>
      </c>
      <c r="DS124" s="188">
        <v>6995</v>
      </c>
      <c r="DT124" s="188">
        <v>0</v>
      </c>
      <c r="DU124" s="188">
        <v>7565</v>
      </c>
      <c r="DV124" s="188">
        <v>3489</v>
      </c>
      <c r="DW124" s="188">
        <v>3695</v>
      </c>
      <c r="DX124" s="188">
        <v>5628</v>
      </c>
      <c r="DY124" s="188">
        <v>8026</v>
      </c>
      <c r="DZ124" s="188">
        <v>-843</v>
      </c>
      <c r="EA124" s="188">
        <v>-263</v>
      </c>
      <c r="EB124" s="188">
        <v>0</v>
      </c>
      <c r="ED124" s="188">
        <v>6071</v>
      </c>
      <c r="EE124" s="188">
        <v>0</v>
      </c>
      <c r="EF124" s="188">
        <v>7077</v>
      </c>
      <c r="EG124" s="188">
        <v>6507</v>
      </c>
      <c r="EH124" s="188">
        <v>7075</v>
      </c>
      <c r="EI124" s="188">
        <v>7063</v>
      </c>
      <c r="EJ124" s="188">
        <v>3965</v>
      </c>
      <c r="EK124" s="188">
        <v>162</v>
      </c>
      <c r="EL124" s="188">
        <v>-201</v>
      </c>
      <c r="EM124" s="188">
        <v>76</v>
      </c>
      <c r="EO124" s="188">
        <v>7102</v>
      </c>
      <c r="EP124" s="188">
        <v>0</v>
      </c>
      <c r="EQ124" s="188">
        <v>1530</v>
      </c>
      <c r="ER124" s="188">
        <v>3342</v>
      </c>
      <c r="ES124" s="188">
        <v>10443</v>
      </c>
      <c r="ET124" s="188">
        <v>11480</v>
      </c>
      <c r="EU124" s="188">
        <v>5062</v>
      </c>
      <c r="EV124" s="188">
        <v>-1037</v>
      </c>
      <c r="EW124" s="188">
        <v>-201</v>
      </c>
      <c r="EX124" s="188">
        <v>46</v>
      </c>
      <c r="EZ124" s="188">
        <v>7068</v>
      </c>
      <c r="FA124" s="188">
        <v>0</v>
      </c>
      <c r="FB124" s="188">
        <v>4438</v>
      </c>
      <c r="FC124" s="188">
        <v>4691</v>
      </c>
      <c r="FD124" s="188">
        <v>7683</v>
      </c>
      <c r="FE124" s="188">
        <v>8360</v>
      </c>
      <c r="FF124" s="188">
        <v>6780</v>
      </c>
      <c r="FG124" s="188">
        <v>-1556</v>
      </c>
      <c r="FH124" s="188">
        <v>0</v>
      </c>
      <c r="FI124" s="188">
        <v>0</v>
      </c>
      <c r="FK124" s="188">
        <v>7106</v>
      </c>
      <c r="FL124" s="188">
        <v>0</v>
      </c>
      <c r="FM124" s="188">
        <v>8278</v>
      </c>
      <c r="FN124" s="188">
        <v>3064</v>
      </c>
      <c r="FO124" s="188">
        <v>6674</v>
      </c>
      <c r="FP124" s="188">
        <v>8319</v>
      </c>
      <c r="FQ124" s="188">
        <v>3923</v>
      </c>
      <c r="FR124" s="188">
        <v>-600</v>
      </c>
      <c r="FS124" s="188">
        <v>-263</v>
      </c>
      <c r="FT124" s="188">
        <v>184</v>
      </c>
      <c r="FV124" s="188">
        <v>6073</v>
      </c>
      <c r="FW124" s="188">
        <v>0</v>
      </c>
      <c r="FX124" s="188">
        <v>4540</v>
      </c>
      <c r="FY124" s="188">
        <v>6547</v>
      </c>
      <c r="FZ124" s="188">
        <v>4513</v>
      </c>
      <c r="GA124" s="188">
        <v>10648</v>
      </c>
      <c r="GB124" s="188">
        <v>6431</v>
      </c>
      <c r="GC124" s="188">
        <v>55</v>
      </c>
      <c r="GD124" s="188">
        <v>0</v>
      </c>
      <c r="GE124" s="188">
        <v>0</v>
      </c>
      <c r="GG124" s="188">
        <v>7100</v>
      </c>
      <c r="GH124" s="188">
        <v>0</v>
      </c>
      <c r="GI124" s="188">
        <v>7509</v>
      </c>
      <c r="GJ124" s="188">
        <v>3415</v>
      </c>
      <c r="GK124" s="188">
        <v>5737</v>
      </c>
      <c r="GL124" s="188">
        <v>9606</v>
      </c>
      <c r="GM124" s="188">
        <v>4052</v>
      </c>
      <c r="GN124" s="188">
        <v>-394</v>
      </c>
      <c r="GO124" s="188">
        <v>-232</v>
      </c>
      <c r="GP124" s="188">
        <v>87</v>
      </c>
      <c r="GR124" s="188">
        <v>5961</v>
      </c>
      <c r="GS124" s="188">
        <v>0</v>
      </c>
      <c r="GT124" s="188">
        <v>7457</v>
      </c>
      <c r="GU124" s="188">
        <v>4324</v>
      </c>
      <c r="GV124" s="188">
        <v>6187</v>
      </c>
      <c r="GW124" s="188">
        <v>10125</v>
      </c>
      <c r="GX124" s="188">
        <v>3907</v>
      </c>
      <c r="GY124" s="188">
        <v>-559</v>
      </c>
      <c r="GZ124" s="188">
        <v>-232</v>
      </c>
      <c r="HA124" s="188">
        <v>33</v>
      </c>
      <c r="HC124" s="188">
        <v>6018</v>
      </c>
      <c r="HD124" s="188">
        <v>0</v>
      </c>
      <c r="HE124" s="188">
        <v>5676</v>
      </c>
      <c r="HF124" s="188">
        <v>4978</v>
      </c>
      <c r="HG124" s="188">
        <v>9877</v>
      </c>
      <c r="HH124" s="188">
        <v>6511</v>
      </c>
      <c r="HI124" s="188">
        <v>3962</v>
      </c>
      <c r="HJ124" s="188">
        <v>966</v>
      </c>
      <c r="HK124" s="188">
        <v>-232</v>
      </c>
      <c r="HL124" s="188">
        <v>307</v>
      </c>
      <c r="HN124" s="188">
        <v>6060</v>
      </c>
      <c r="HO124" s="188">
        <v>0</v>
      </c>
      <c r="HP124" s="188">
        <v>4084</v>
      </c>
      <c r="HQ124" s="188">
        <v>3398</v>
      </c>
      <c r="HR124" s="188">
        <v>5004</v>
      </c>
      <c r="HS124" s="188">
        <v>12771</v>
      </c>
      <c r="HT124" s="188">
        <v>6465</v>
      </c>
      <c r="HU124" s="188">
        <v>-1002</v>
      </c>
      <c r="HV124" s="188">
        <v>0</v>
      </c>
      <c r="HW124" s="188">
        <v>0</v>
      </c>
      <c r="HY124" s="188">
        <v>6027</v>
      </c>
      <c r="HZ124" s="188">
        <v>0</v>
      </c>
      <c r="IA124" s="188">
        <v>6033</v>
      </c>
      <c r="IB124" s="188">
        <v>4757</v>
      </c>
      <c r="IC124" s="188">
        <v>9536</v>
      </c>
      <c r="ID124" s="188">
        <v>2290</v>
      </c>
      <c r="IE124" s="188">
        <v>4055</v>
      </c>
      <c r="IF124" s="188">
        <v>3554</v>
      </c>
      <c r="IG124" s="188">
        <v>-232</v>
      </c>
      <c r="IH124" s="188">
        <v>272</v>
      </c>
      <c r="IJ124" s="188">
        <v>6381</v>
      </c>
      <c r="IK124" s="188">
        <v>0</v>
      </c>
      <c r="IL124" s="188">
        <v>8953</v>
      </c>
      <c r="IM124" s="188">
        <v>4909</v>
      </c>
      <c r="IN124" s="188">
        <v>5375</v>
      </c>
      <c r="IO124" s="188">
        <v>9557</v>
      </c>
      <c r="IP124" s="188">
        <v>4167</v>
      </c>
      <c r="IQ124" s="188">
        <v>918</v>
      </c>
      <c r="IR124" s="188">
        <v>-262</v>
      </c>
      <c r="IS124" s="188">
        <v>101</v>
      </c>
      <c r="IU124" s="188">
        <v>6083</v>
      </c>
      <c r="IV124" s="188">
        <v>0</v>
      </c>
      <c r="IW124" s="188">
        <v>5038</v>
      </c>
      <c r="IX124" s="188">
        <v>5214</v>
      </c>
      <c r="IY124" s="188">
        <v>7716</v>
      </c>
      <c r="IZ124" s="188">
        <v>8332</v>
      </c>
      <c r="JA124" s="188">
        <v>6008</v>
      </c>
      <c r="JB124" s="188">
        <v>82</v>
      </c>
      <c r="JC124" s="188">
        <v>-263</v>
      </c>
      <c r="JD124" s="188">
        <v>87</v>
      </c>
      <c r="JF124" s="188">
        <v>6829</v>
      </c>
      <c r="JG124" s="188">
        <v>0</v>
      </c>
      <c r="JH124" s="188">
        <v>7453</v>
      </c>
      <c r="JI124" s="188">
        <v>7140</v>
      </c>
      <c r="JJ124" s="188">
        <v>2157</v>
      </c>
      <c r="JK124" s="188">
        <v>6516</v>
      </c>
      <c r="JL124" s="188">
        <v>3787</v>
      </c>
      <c r="JM124" s="188">
        <v>-429</v>
      </c>
      <c r="JN124" s="188">
        <v>-304</v>
      </c>
      <c r="JO124" s="188">
        <v>3056</v>
      </c>
      <c r="JQ124" s="188">
        <v>7102</v>
      </c>
      <c r="JR124" s="188">
        <v>0</v>
      </c>
      <c r="JS124" s="188">
        <v>8916</v>
      </c>
      <c r="JT124" s="188">
        <v>4200</v>
      </c>
      <c r="JU124" s="188">
        <v>5519</v>
      </c>
      <c r="JV124" s="188">
        <v>8806</v>
      </c>
      <c r="JW124" s="188">
        <v>4161</v>
      </c>
      <c r="JX124" s="188">
        <v>-311</v>
      </c>
      <c r="JY124" s="188">
        <v>-262</v>
      </c>
      <c r="JZ124" s="188">
        <v>185</v>
      </c>
      <c r="KB124" s="188">
        <v>6086</v>
      </c>
      <c r="KC124" s="188">
        <v>0</v>
      </c>
      <c r="KD124" s="188">
        <v>3042</v>
      </c>
      <c r="KE124" s="188">
        <v>2475</v>
      </c>
      <c r="KF124" s="188">
        <v>6127</v>
      </c>
      <c r="KG124" s="188">
        <v>13394</v>
      </c>
      <c r="KH124" s="188">
        <v>6002</v>
      </c>
      <c r="KI124" s="188">
        <v>-607</v>
      </c>
      <c r="KJ124" s="188">
        <v>-263</v>
      </c>
      <c r="KK124" s="188">
        <v>201</v>
      </c>
      <c r="KM124" s="188">
        <v>6069</v>
      </c>
      <c r="KN124" s="188">
        <v>0</v>
      </c>
      <c r="KO124" s="188">
        <v>2996</v>
      </c>
      <c r="KP124" s="188">
        <v>7191</v>
      </c>
      <c r="KQ124" s="188">
        <v>6516</v>
      </c>
      <c r="KR124" s="188">
        <v>7063</v>
      </c>
      <c r="KS124" s="188">
        <v>6453</v>
      </c>
      <c r="KT124" s="188">
        <v>763</v>
      </c>
      <c r="KU124" s="188">
        <v>0</v>
      </c>
      <c r="KV124" s="188">
        <v>0</v>
      </c>
      <c r="KX124" s="188">
        <v>7021</v>
      </c>
      <c r="KY124" s="188">
        <v>0</v>
      </c>
      <c r="KZ124" s="188">
        <v>8618</v>
      </c>
      <c r="LA124" s="188">
        <v>7662</v>
      </c>
      <c r="LB124" s="188">
        <v>7799</v>
      </c>
      <c r="LC124" s="188">
        <v>2277</v>
      </c>
      <c r="LD124" s="188">
        <v>6867</v>
      </c>
      <c r="LE124" s="188">
        <v>-810</v>
      </c>
      <c r="LF124" s="188">
        <v>0</v>
      </c>
      <c r="LG124" s="188">
        <v>0</v>
      </c>
      <c r="LI124" s="188">
        <v>5055</v>
      </c>
      <c r="LJ124" s="188">
        <v>0</v>
      </c>
      <c r="LK124" s="188">
        <v>6018</v>
      </c>
      <c r="LL124" s="188">
        <v>8554</v>
      </c>
      <c r="LM124" s="188">
        <v>6001</v>
      </c>
      <c r="LN124" s="188">
        <v>9133</v>
      </c>
      <c r="LO124" s="188">
        <v>5694</v>
      </c>
      <c r="LP124" s="188">
        <v>-886</v>
      </c>
      <c r="LQ124" s="188">
        <v>-263</v>
      </c>
      <c r="LR124" s="188">
        <v>89</v>
      </c>
      <c r="LT124" s="188">
        <v>6080</v>
      </c>
      <c r="LU124" s="188">
        <v>0</v>
      </c>
      <c r="LV124" s="188">
        <v>2216</v>
      </c>
      <c r="LW124" s="188">
        <v>6119</v>
      </c>
      <c r="LX124" s="188">
        <v>8779</v>
      </c>
      <c r="LY124" s="188">
        <v>8470</v>
      </c>
      <c r="LZ124" s="188">
        <v>5871</v>
      </c>
      <c r="MA124" s="188">
        <v>134</v>
      </c>
      <c r="MB124" s="188">
        <v>-202</v>
      </c>
      <c r="MC124" s="188">
        <v>67</v>
      </c>
    </row>
    <row r="125" spans="2:341">
      <c r="B125" s="208">
        <f t="shared" si="30"/>
        <v>6325.833333333333</v>
      </c>
      <c r="C125" s="208">
        <f t="shared" si="31"/>
        <v>0</v>
      </c>
      <c r="D125" s="208">
        <f t="shared" si="32"/>
        <v>6491.166666666667</v>
      </c>
      <c r="E125" s="208">
        <f t="shared" si="33"/>
        <v>5882.4666666666662</v>
      </c>
      <c r="F125" s="208">
        <f t="shared" si="34"/>
        <v>6668.1</v>
      </c>
      <c r="G125" s="208">
        <f t="shared" si="35"/>
        <v>7218.7666666666664</v>
      </c>
      <c r="H125" s="208">
        <f t="shared" si="36"/>
        <v>5163.7666666666664</v>
      </c>
      <c r="I125" s="208">
        <f t="shared" si="37"/>
        <v>-77.7</v>
      </c>
      <c r="J125" s="208">
        <f t="shared" si="38"/>
        <v>-184.83333333333334</v>
      </c>
      <c r="K125" s="208">
        <f t="shared" si="39"/>
        <v>251.56666666666666</v>
      </c>
      <c r="M125" s="188">
        <v>5985</v>
      </c>
      <c r="N125" s="188">
        <v>0</v>
      </c>
      <c r="O125" s="188">
        <v>9129</v>
      </c>
      <c r="P125" s="188">
        <v>4762</v>
      </c>
      <c r="Q125" s="188">
        <v>3310</v>
      </c>
      <c r="R125" s="188">
        <v>6496</v>
      </c>
      <c r="S125" s="188">
        <v>3627</v>
      </c>
      <c r="T125" s="188">
        <v>-319</v>
      </c>
      <c r="U125" s="188">
        <v>-284</v>
      </c>
      <c r="V125" s="188">
        <v>2434</v>
      </c>
      <c r="X125" s="188">
        <v>4065</v>
      </c>
      <c r="Y125" s="188">
        <v>0</v>
      </c>
      <c r="Z125" s="188">
        <v>6793</v>
      </c>
      <c r="AA125" s="188">
        <v>12070</v>
      </c>
      <c r="AB125" s="188">
        <v>6869</v>
      </c>
      <c r="AC125" s="188">
        <v>4041</v>
      </c>
      <c r="AD125" s="188">
        <v>5652</v>
      </c>
      <c r="AE125" s="188">
        <v>-201</v>
      </c>
      <c r="AF125" s="188">
        <v>-100</v>
      </c>
      <c r="AG125" s="188">
        <v>93</v>
      </c>
      <c r="AI125" s="188">
        <v>6752</v>
      </c>
      <c r="AJ125" s="188">
        <v>0</v>
      </c>
      <c r="AK125" s="188">
        <v>1400</v>
      </c>
      <c r="AL125" s="188">
        <v>6714</v>
      </c>
      <c r="AM125" s="188">
        <v>9687</v>
      </c>
      <c r="AN125" s="188">
        <v>9236</v>
      </c>
      <c r="AO125" s="188">
        <v>5864</v>
      </c>
      <c r="AP125" s="188">
        <v>-728</v>
      </c>
      <c r="AQ125" s="188">
        <v>-263</v>
      </c>
      <c r="AR125" s="188">
        <v>56</v>
      </c>
      <c r="AT125" s="188">
        <v>4064</v>
      </c>
      <c r="AU125" s="188">
        <v>0</v>
      </c>
      <c r="AV125" s="188">
        <v>8772</v>
      </c>
      <c r="AW125" s="188">
        <v>7400</v>
      </c>
      <c r="AX125" s="188">
        <v>5102</v>
      </c>
      <c r="AY125" s="188">
        <v>7829</v>
      </c>
      <c r="AZ125" s="188">
        <v>5727</v>
      </c>
      <c r="BA125" s="188">
        <v>-1553</v>
      </c>
      <c r="BB125" s="188">
        <v>-201</v>
      </c>
      <c r="BC125" s="188">
        <v>41</v>
      </c>
      <c r="BE125" s="188">
        <v>7106</v>
      </c>
      <c r="BF125" s="188">
        <v>0</v>
      </c>
      <c r="BG125" s="188">
        <v>9111</v>
      </c>
      <c r="BH125" s="188">
        <v>8084</v>
      </c>
      <c r="BI125" s="188">
        <v>7003</v>
      </c>
      <c r="BJ125" s="188">
        <v>3308</v>
      </c>
      <c r="BK125" s="188">
        <v>4034</v>
      </c>
      <c r="BL125" s="188">
        <v>174</v>
      </c>
      <c r="BM125" s="188">
        <v>-232</v>
      </c>
      <c r="BN125" s="188">
        <v>65</v>
      </c>
      <c r="BP125" s="188">
        <v>6068</v>
      </c>
      <c r="BQ125" s="188">
        <v>0</v>
      </c>
      <c r="BR125" s="188">
        <v>7483</v>
      </c>
      <c r="BS125" s="188">
        <v>9427</v>
      </c>
      <c r="BT125" s="188">
        <v>6687</v>
      </c>
      <c r="BU125" s="188">
        <v>2831</v>
      </c>
      <c r="BV125" s="188">
        <v>6122</v>
      </c>
      <c r="BW125" s="188">
        <v>38</v>
      </c>
      <c r="BX125" s="188">
        <v>0</v>
      </c>
      <c r="BY125" s="188">
        <v>0</v>
      </c>
      <c r="CA125" s="188">
        <v>7102</v>
      </c>
      <c r="CB125" s="188">
        <v>0</v>
      </c>
      <c r="CC125" s="188">
        <v>9073</v>
      </c>
      <c r="CD125" s="188">
        <v>6101</v>
      </c>
      <c r="CE125" s="188">
        <v>7002</v>
      </c>
      <c r="CF125" s="188">
        <v>3643</v>
      </c>
      <c r="CG125" s="188">
        <v>4070</v>
      </c>
      <c r="CH125" s="188">
        <v>272</v>
      </c>
      <c r="CI125" s="188">
        <v>-263</v>
      </c>
      <c r="CJ125" s="188">
        <v>110</v>
      </c>
      <c r="CL125" s="188">
        <v>7102</v>
      </c>
      <c r="CM125" s="188">
        <v>0</v>
      </c>
      <c r="CN125" s="188">
        <v>9073</v>
      </c>
      <c r="CO125" s="188">
        <v>6101</v>
      </c>
      <c r="CP125" s="188">
        <v>7002</v>
      </c>
      <c r="CQ125" s="188">
        <v>3643</v>
      </c>
      <c r="CR125" s="188">
        <v>4070</v>
      </c>
      <c r="CS125" s="188">
        <v>272</v>
      </c>
      <c r="CT125" s="188">
        <v>-263</v>
      </c>
      <c r="CU125" s="188">
        <v>110</v>
      </c>
      <c r="CV125" s="190"/>
      <c r="CW125" s="188">
        <v>6111</v>
      </c>
      <c r="CX125" s="188">
        <v>0</v>
      </c>
      <c r="CY125" s="188">
        <v>7106</v>
      </c>
      <c r="CZ125" s="188">
        <v>6400</v>
      </c>
      <c r="DA125" s="188">
        <v>5652</v>
      </c>
      <c r="DB125" s="188">
        <v>6178</v>
      </c>
      <c r="DC125" s="188">
        <v>6240</v>
      </c>
      <c r="DD125" s="188">
        <v>247</v>
      </c>
      <c r="DE125" s="188">
        <v>0</v>
      </c>
      <c r="DF125" s="188">
        <v>0</v>
      </c>
      <c r="DH125" s="188">
        <v>7112</v>
      </c>
      <c r="DI125" s="188">
        <v>0</v>
      </c>
      <c r="DJ125" s="188">
        <v>9230</v>
      </c>
      <c r="DK125" s="188">
        <v>6838</v>
      </c>
      <c r="DL125" s="188">
        <v>8558</v>
      </c>
      <c r="DM125" s="188">
        <v>3139</v>
      </c>
      <c r="DN125" s="188">
        <v>4070</v>
      </c>
      <c r="DO125" s="188">
        <v>1090</v>
      </c>
      <c r="DP125" s="188">
        <v>-263</v>
      </c>
      <c r="DQ125" s="188">
        <v>81</v>
      </c>
      <c r="DS125" s="188">
        <v>6993</v>
      </c>
      <c r="DT125" s="188">
        <v>0</v>
      </c>
      <c r="DU125" s="188">
        <v>7522</v>
      </c>
      <c r="DV125" s="188">
        <v>3493</v>
      </c>
      <c r="DW125" s="188">
        <v>3621</v>
      </c>
      <c r="DX125" s="188">
        <v>5884</v>
      </c>
      <c r="DY125" s="188">
        <v>7879</v>
      </c>
      <c r="DZ125" s="188">
        <v>-733</v>
      </c>
      <c r="EA125" s="188">
        <v>-263</v>
      </c>
      <c r="EB125" s="188">
        <v>0</v>
      </c>
      <c r="ED125" s="188">
        <v>6070</v>
      </c>
      <c r="EE125" s="188">
        <v>0</v>
      </c>
      <c r="EF125" s="188">
        <v>7068</v>
      </c>
      <c r="EG125" s="188">
        <v>6562</v>
      </c>
      <c r="EH125" s="188">
        <v>7263</v>
      </c>
      <c r="EI125" s="188">
        <v>6959</v>
      </c>
      <c r="EJ125" s="188">
        <v>3965</v>
      </c>
      <c r="EK125" s="188">
        <v>81</v>
      </c>
      <c r="EL125" s="188">
        <v>-201</v>
      </c>
      <c r="EM125" s="188">
        <v>51</v>
      </c>
      <c r="EO125" s="188">
        <v>7103</v>
      </c>
      <c r="EP125" s="188">
        <v>0</v>
      </c>
      <c r="EQ125" s="188">
        <v>1493</v>
      </c>
      <c r="ER125" s="188">
        <v>3381</v>
      </c>
      <c r="ES125" s="188">
        <v>10546</v>
      </c>
      <c r="ET125" s="188">
        <v>11471</v>
      </c>
      <c r="EU125" s="188">
        <v>5062</v>
      </c>
      <c r="EV125" s="188">
        <v>-847</v>
      </c>
      <c r="EW125" s="188">
        <v>-202</v>
      </c>
      <c r="EX125" s="188">
        <v>46</v>
      </c>
      <c r="EZ125" s="188">
        <v>7062</v>
      </c>
      <c r="FA125" s="188">
        <v>0</v>
      </c>
      <c r="FB125" s="188">
        <v>4449</v>
      </c>
      <c r="FC125" s="188">
        <v>4799</v>
      </c>
      <c r="FD125" s="188">
        <v>7952</v>
      </c>
      <c r="FE125" s="188">
        <v>8304</v>
      </c>
      <c r="FF125" s="188">
        <v>6770</v>
      </c>
      <c r="FG125" s="188">
        <v>-1604</v>
      </c>
      <c r="FH125" s="188">
        <v>0</v>
      </c>
      <c r="FI125" s="188">
        <v>0</v>
      </c>
      <c r="FK125" s="188">
        <v>7103</v>
      </c>
      <c r="FL125" s="188">
        <v>0</v>
      </c>
      <c r="FM125" s="188">
        <v>8356</v>
      </c>
      <c r="FN125" s="188">
        <v>3070</v>
      </c>
      <c r="FO125" s="188">
        <v>6760</v>
      </c>
      <c r="FP125" s="188">
        <v>8378</v>
      </c>
      <c r="FQ125" s="188">
        <v>3923</v>
      </c>
      <c r="FR125" s="188">
        <v>-710</v>
      </c>
      <c r="FS125" s="188">
        <v>-263</v>
      </c>
      <c r="FT125" s="188">
        <v>180</v>
      </c>
      <c r="FV125" s="188">
        <v>6073</v>
      </c>
      <c r="FW125" s="188">
        <v>0</v>
      </c>
      <c r="FX125" s="188">
        <v>4535</v>
      </c>
      <c r="FY125" s="188">
        <v>6656</v>
      </c>
      <c r="FZ125" s="188">
        <v>4776</v>
      </c>
      <c r="GA125" s="188">
        <v>10469</v>
      </c>
      <c r="GB125" s="188">
        <v>6427</v>
      </c>
      <c r="GC125" s="188">
        <v>99</v>
      </c>
      <c r="GD125" s="188">
        <v>0</v>
      </c>
      <c r="GE125" s="188">
        <v>0</v>
      </c>
      <c r="GG125" s="188">
        <v>7096</v>
      </c>
      <c r="GH125" s="188">
        <v>0</v>
      </c>
      <c r="GI125" s="188">
        <v>7561</v>
      </c>
      <c r="GJ125" s="188">
        <v>3348</v>
      </c>
      <c r="GK125" s="188">
        <v>5669</v>
      </c>
      <c r="GL125" s="188">
        <v>9686</v>
      </c>
      <c r="GM125" s="188">
        <v>4052</v>
      </c>
      <c r="GN125" s="188">
        <v>-359</v>
      </c>
      <c r="GO125" s="188">
        <v>-232</v>
      </c>
      <c r="GP125" s="188">
        <v>87</v>
      </c>
      <c r="GR125" s="188">
        <v>5959</v>
      </c>
      <c r="GS125" s="188">
        <v>0</v>
      </c>
      <c r="GT125" s="188">
        <v>7432</v>
      </c>
      <c r="GU125" s="188">
        <v>4349</v>
      </c>
      <c r="GV125" s="188">
        <v>6204</v>
      </c>
      <c r="GW125" s="188">
        <v>9960</v>
      </c>
      <c r="GX125" s="188">
        <v>3907</v>
      </c>
      <c r="GY125" s="188">
        <v>-453</v>
      </c>
      <c r="GZ125" s="188">
        <v>-232</v>
      </c>
      <c r="HA125" s="188">
        <v>33</v>
      </c>
      <c r="HC125" s="188">
        <v>6016</v>
      </c>
      <c r="HD125" s="188">
        <v>0</v>
      </c>
      <c r="HE125" s="188">
        <v>5684</v>
      </c>
      <c r="HF125" s="188">
        <v>5108</v>
      </c>
      <c r="HG125" s="188">
        <v>9902</v>
      </c>
      <c r="HH125" s="188">
        <v>6390</v>
      </c>
      <c r="HI125" s="188">
        <v>3962</v>
      </c>
      <c r="HJ125" s="188">
        <v>1071</v>
      </c>
      <c r="HK125" s="188">
        <v>-232</v>
      </c>
      <c r="HL125" s="188">
        <v>306</v>
      </c>
      <c r="HN125" s="188">
        <v>6091</v>
      </c>
      <c r="HO125" s="188">
        <v>0</v>
      </c>
      <c r="HP125" s="188">
        <v>4043</v>
      </c>
      <c r="HQ125" s="188">
        <v>3434</v>
      </c>
      <c r="HR125" s="188">
        <v>5067</v>
      </c>
      <c r="HS125" s="188">
        <v>12692</v>
      </c>
      <c r="HT125" s="188">
        <v>6463</v>
      </c>
      <c r="HU125" s="188">
        <v>-989</v>
      </c>
      <c r="HV125" s="188">
        <v>0</v>
      </c>
      <c r="HW125" s="188">
        <v>0</v>
      </c>
      <c r="HY125" s="188">
        <v>6023</v>
      </c>
      <c r="HZ125" s="188">
        <v>0</v>
      </c>
      <c r="IA125" s="188">
        <v>6040</v>
      </c>
      <c r="IB125" s="188">
        <v>4761</v>
      </c>
      <c r="IC125" s="188">
        <v>9592</v>
      </c>
      <c r="ID125" s="188">
        <v>2369</v>
      </c>
      <c r="IE125" s="188">
        <v>4055</v>
      </c>
      <c r="IF125" s="188">
        <v>3649</v>
      </c>
      <c r="IG125" s="188">
        <v>-232</v>
      </c>
      <c r="IH125" s="188">
        <v>270</v>
      </c>
      <c r="IJ125" s="188">
        <v>6400</v>
      </c>
      <c r="IK125" s="188">
        <v>0</v>
      </c>
      <c r="IL125" s="188">
        <v>8955</v>
      </c>
      <c r="IM125" s="188">
        <v>4951</v>
      </c>
      <c r="IN125" s="188">
        <v>5440</v>
      </c>
      <c r="IO125" s="188">
        <v>9516</v>
      </c>
      <c r="IP125" s="188">
        <v>4167</v>
      </c>
      <c r="IQ125" s="188">
        <v>828</v>
      </c>
      <c r="IR125" s="188">
        <v>-262</v>
      </c>
      <c r="IS125" s="188">
        <v>102</v>
      </c>
      <c r="IU125" s="188">
        <v>6081</v>
      </c>
      <c r="IV125" s="188">
        <v>0</v>
      </c>
      <c r="IW125" s="188">
        <v>5028</v>
      </c>
      <c r="IX125" s="188">
        <v>5309</v>
      </c>
      <c r="IY125" s="188">
        <v>7924</v>
      </c>
      <c r="IZ125" s="188">
        <v>8187</v>
      </c>
      <c r="JA125" s="188">
        <v>6008</v>
      </c>
      <c r="JB125" s="188">
        <v>-68</v>
      </c>
      <c r="JC125" s="188">
        <v>-263</v>
      </c>
      <c r="JD125" s="188">
        <v>43</v>
      </c>
      <c r="JF125" s="188">
        <v>6828</v>
      </c>
      <c r="JG125" s="188">
        <v>0</v>
      </c>
      <c r="JH125" s="188">
        <v>7479</v>
      </c>
      <c r="JI125" s="188">
        <v>7126</v>
      </c>
      <c r="JJ125" s="188">
        <v>2133</v>
      </c>
      <c r="JK125" s="188">
        <v>6409</v>
      </c>
      <c r="JL125" s="188">
        <v>3787</v>
      </c>
      <c r="JM125" s="188">
        <v>-362</v>
      </c>
      <c r="JN125" s="188">
        <v>-304</v>
      </c>
      <c r="JO125" s="188">
        <v>2922</v>
      </c>
      <c r="JQ125" s="188">
        <v>7103</v>
      </c>
      <c r="JR125" s="188">
        <v>0</v>
      </c>
      <c r="JS125" s="188">
        <v>8902</v>
      </c>
      <c r="JT125" s="188">
        <v>4201</v>
      </c>
      <c r="JU125" s="188">
        <v>5360</v>
      </c>
      <c r="JV125" s="188">
        <v>8790</v>
      </c>
      <c r="JW125" s="188">
        <v>4161</v>
      </c>
      <c r="JX125" s="188">
        <v>25</v>
      </c>
      <c r="JY125" s="188">
        <v>-263</v>
      </c>
      <c r="JZ125" s="188">
        <v>177</v>
      </c>
      <c r="KB125" s="188">
        <v>6089</v>
      </c>
      <c r="KC125" s="188">
        <v>0</v>
      </c>
      <c r="KD125" s="188">
        <v>3045</v>
      </c>
      <c r="KE125" s="188">
        <v>2414</v>
      </c>
      <c r="KF125" s="188">
        <v>5934</v>
      </c>
      <c r="KG125" s="188">
        <v>13436</v>
      </c>
      <c r="KH125" s="188">
        <v>6002</v>
      </c>
      <c r="KI125" s="188">
        <v>-321</v>
      </c>
      <c r="KJ125" s="188">
        <v>-263</v>
      </c>
      <c r="KK125" s="188">
        <v>184</v>
      </c>
      <c r="KM125" s="188">
        <v>6069</v>
      </c>
      <c r="KN125" s="188">
        <v>0</v>
      </c>
      <c r="KO125" s="188">
        <v>3020</v>
      </c>
      <c r="KP125" s="188">
        <v>7231</v>
      </c>
      <c r="KQ125" s="188">
        <v>6511</v>
      </c>
      <c r="KR125" s="188">
        <v>7115</v>
      </c>
      <c r="KS125" s="188">
        <v>6454</v>
      </c>
      <c r="KT125" s="188">
        <v>681</v>
      </c>
      <c r="KU125" s="188">
        <v>0</v>
      </c>
      <c r="KV125" s="188">
        <v>0</v>
      </c>
      <c r="KX125" s="188">
        <v>7017</v>
      </c>
      <c r="KY125" s="188">
        <v>0</v>
      </c>
      <c r="KZ125" s="188">
        <v>8690</v>
      </c>
      <c r="LA125" s="188">
        <v>7720</v>
      </c>
      <c r="LB125" s="188">
        <v>7702</v>
      </c>
      <c r="LC125" s="188">
        <v>2336</v>
      </c>
      <c r="LD125" s="188">
        <v>6828</v>
      </c>
      <c r="LE125" s="188">
        <v>-720</v>
      </c>
      <c r="LF125" s="188">
        <v>0</v>
      </c>
      <c r="LG125" s="188">
        <v>0</v>
      </c>
      <c r="LI125" s="188">
        <v>5053</v>
      </c>
      <c r="LJ125" s="188">
        <v>0</v>
      </c>
      <c r="LK125" s="188">
        <v>6030</v>
      </c>
      <c r="LL125" s="188">
        <v>8551</v>
      </c>
      <c r="LM125" s="188">
        <v>5966</v>
      </c>
      <c r="LN125" s="188">
        <v>9277</v>
      </c>
      <c r="LO125" s="188">
        <v>5694</v>
      </c>
      <c r="LP125" s="188">
        <v>-1005</v>
      </c>
      <c r="LQ125" s="188">
        <v>-263</v>
      </c>
      <c r="LR125" s="188">
        <v>90</v>
      </c>
      <c r="LT125" s="188">
        <v>6079</v>
      </c>
      <c r="LU125" s="188">
        <v>0</v>
      </c>
      <c r="LV125" s="188">
        <v>2233</v>
      </c>
      <c r="LW125" s="188">
        <v>6113</v>
      </c>
      <c r="LX125" s="188">
        <v>8849</v>
      </c>
      <c r="LY125" s="188">
        <v>8591</v>
      </c>
      <c r="LZ125" s="188">
        <v>5871</v>
      </c>
      <c r="MA125" s="188">
        <v>114</v>
      </c>
      <c r="MB125" s="188">
        <v>-201</v>
      </c>
      <c r="MC125" s="188">
        <v>66</v>
      </c>
    </row>
    <row r="126" spans="2:341">
      <c r="B126" s="208">
        <f t="shared" si="30"/>
        <v>6328.7</v>
      </c>
      <c r="C126" s="208">
        <f t="shared" si="31"/>
        <v>0</v>
      </c>
      <c r="D126" s="208">
        <f t="shared" si="32"/>
        <v>6497</v>
      </c>
      <c r="E126" s="208">
        <f t="shared" si="33"/>
        <v>5863</v>
      </c>
      <c r="F126" s="208">
        <f t="shared" si="34"/>
        <v>6651.4333333333334</v>
      </c>
      <c r="G126" s="208">
        <f t="shared" si="35"/>
        <v>7225.666666666667</v>
      </c>
      <c r="H126" s="208">
        <f t="shared" si="36"/>
        <v>5156.9333333333334</v>
      </c>
      <c r="I126" s="208">
        <f t="shared" si="37"/>
        <v>-139.69999999999999</v>
      </c>
      <c r="J126" s="208">
        <f t="shared" si="38"/>
        <v>-184.96666666666667</v>
      </c>
      <c r="K126" s="208">
        <f t="shared" si="39"/>
        <v>239.06666666666666</v>
      </c>
      <c r="M126" s="188">
        <v>5978</v>
      </c>
      <c r="N126" s="188">
        <v>0</v>
      </c>
      <c r="O126" s="188">
        <v>9134</v>
      </c>
      <c r="P126" s="188">
        <v>4734</v>
      </c>
      <c r="Q126" s="188">
        <v>3370</v>
      </c>
      <c r="R126" s="188">
        <v>6464</v>
      </c>
      <c r="S126" s="188">
        <v>3627</v>
      </c>
      <c r="T126" s="188">
        <v>-438</v>
      </c>
      <c r="U126" s="188">
        <v>-292</v>
      </c>
      <c r="V126" s="188">
        <v>2325</v>
      </c>
      <c r="X126" s="188">
        <v>4067</v>
      </c>
      <c r="Y126" s="188">
        <v>0</v>
      </c>
      <c r="Z126" s="188">
        <v>6800</v>
      </c>
      <c r="AA126" s="188">
        <v>12116</v>
      </c>
      <c r="AB126" s="188">
        <v>6743</v>
      </c>
      <c r="AC126" s="188">
        <v>4073</v>
      </c>
      <c r="AD126" s="188">
        <v>5652</v>
      </c>
      <c r="AE126" s="188">
        <v>-344</v>
      </c>
      <c r="AF126" s="188">
        <v>-100</v>
      </c>
      <c r="AG126" s="188">
        <v>73</v>
      </c>
      <c r="AI126" s="188">
        <v>6759</v>
      </c>
      <c r="AJ126" s="188">
        <v>0</v>
      </c>
      <c r="AK126" s="188">
        <v>1396</v>
      </c>
      <c r="AL126" s="188">
        <v>6724</v>
      </c>
      <c r="AM126" s="188">
        <v>9670</v>
      </c>
      <c r="AN126" s="188">
        <v>9163</v>
      </c>
      <c r="AO126" s="188">
        <v>5864</v>
      </c>
      <c r="AP126" s="188">
        <v>-925</v>
      </c>
      <c r="AQ126" s="188">
        <v>-263</v>
      </c>
      <c r="AR126" s="188">
        <v>57</v>
      </c>
      <c r="AT126" s="188">
        <v>4063</v>
      </c>
      <c r="AU126" s="188">
        <v>0</v>
      </c>
      <c r="AV126" s="188">
        <v>8781</v>
      </c>
      <c r="AW126" s="188">
        <v>7246</v>
      </c>
      <c r="AX126" s="188">
        <v>5086</v>
      </c>
      <c r="AY126" s="188">
        <v>7840</v>
      </c>
      <c r="AZ126" s="188">
        <v>5718</v>
      </c>
      <c r="BA126" s="188">
        <v>-1620</v>
      </c>
      <c r="BB126" s="188">
        <v>-201</v>
      </c>
      <c r="BC126" s="188">
        <v>44</v>
      </c>
      <c r="BE126" s="188">
        <v>7104</v>
      </c>
      <c r="BF126" s="188">
        <v>0</v>
      </c>
      <c r="BG126" s="188">
        <v>9108</v>
      </c>
      <c r="BH126" s="188">
        <v>8206</v>
      </c>
      <c r="BI126" s="188">
        <v>7076</v>
      </c>
      <c r="BJ126" s="188">
        <v>3407</v>
      </c>
      <c r="BK126" s="188">
        <v>4034</v>
      </c>
      <c r="BL126" s="188">
        <v>-152</v>
      </c>
      <c r="BM126" s="188">
        <v>-232</v>
      </c>
      <c r="BN126" s="188">
        <v>65</v>
      </c>
      <c r="BP126" s="188">
        <v>6065</v>
      </c>
      <c r="BQ126" s="188">
        <v>0</v>
      </c>
      <c r="BR126" s="188">
        <v>7488</v>
      </c>
      <c r="BS126" s="188">
        <v>9424</v>
      </c>
      <c r="BT126" s="188">
        <v>6521</v>
      </c>
      <c r="BU126" s="188">
        <v>2853</v>
      </c>
      <c r="BV126" s="188">
        <v>6107</v>
      </c>
      <c r="BW126" s="188">
        <v>111</v>
      </c>
      <c r="BX126" s="188">
        <v>0</v>
      </c>
      <c r="BY126" s="188">
        <v>0</v>
      </c>
      <c r="CA126" s="188">
        <v>7102</v>
      </c>
      <c r="CB126" s="188">
        <v>0</v>
      </c>
      <c r="CC126" s="188">
        <v>9083</v>
      </c>
      <c r="CD126" s="188">
        <v>6180</v>
      </c>
      <c r="CE126" s="188">
        <v>7095</v>
      </c>
      <c r="CF126" s="188">
        <v>3695</v>
      </c>
      <c r="CG126" s="188">
        <v>4070</v>
      </c>
      <c r="CH126" s="188">
        <v>-80</v>
      </c>
      <c r="CI126" s="188">
        <v>-262</v>
      </c>
      <c r="CJ126" s="188">
        <v>92</v>
      </c>
      <c r="CL126" s="188">
        <v>7102</v>
      </c>
      <c r="CM126" s="188">
        <v>0</v>
      </c>
      <c r="CN126" s="188">
        <v>9083</v>
      </c>
      <c r="CO126" s="188">
        <v>6180</v>
      </c>
      <c r="CP126" s="188">
        <v>7095</v>
      </c>
      <c r="CQ126" s="188">
        <v>3695</v>
      </c>
      <c r="CR126" s="188">
        <v>4070</v>
      </c>
      <c r="CS126" s="188">
        <v>-80</v>
      </c>
      <c r="CT126" s="188">
        <v>-262</v>
      </c>
      <c r="CU126" s="188">
        <v>92</v>
      </c>
      <c r="CV126" s="190"/>
      <c r="CW126" s="188">
        <v>6116</v>
      </c>
      <c r="CX126" s="188">
        <v>0</v>
      </c>
      <c r="CY126" s="188">
        <v>7126</v>
      </c>
      <c r="CZ126" s="188">
        <v>6430</v>
      </c>
      <c r="DA126" s="188">
        <v>5724</v>
      </c>
      <c r="DB126" s="188">
        <v>6264</v>
      </c>
      <c r="DC126" s="188">
        <v>6240</v>
      </c>
      <c r="DD126" s="188">
        <v>137</v>
      </c>
      <c r="DE126" s="188">
        <v>0</v>
      </c>
      <c r="DF126" s="188">
        <v>0</v>
      </c>
      <c r="DH126" s="188">
        <v>7104</v>
      </c>
      <c r="DI126" s="188">
        <v>0</v>
      </c>
      <c r="DJ126" s="188">
        <v>9241</v>
      </c>
      <c r="DK126" s="188">
        <v>6774</v>
      </c>
      <c r="DL126" s="188">
        <v>8411</v>
      </c>
      <c r="DM126" s="188">
        <v>3109</v>
      </c>
      <c r="DN126" s="188">
        <v>4070</v>
      </c>
      <c r="DO126" s="188">
        <v>1071</v>
      </c>
      <c r="DP126" s="188">
        <v>-263</v>
      </c>
      <c r="DQ126" s="188">
        <v>83</v>
      </c>
      <c r="DS126" s="188">
        <v>6998</v>
      </c>
      <c r="DT126" s="188">
        <v>0</v>
      </c>
      <c r="DU126" s="188">
        <v>7488</v>
      </c>
      <c r="DV126" s="188">
        <v>3437</v>
      </c>
      <c r="DW126" s="188">
        <v>3491</v>
      </c>
      <c r="DX126" s="188">
        <v>6058</v>
      </c>
      <c r="DY126" s="188">
        <v>7744</v>
      </c>
      <c r="DZ126" s="188">
        <v>-825</v>
      </c>
      <c r="EA126" s="188">
        <v>-263</v>
      </c>
      <c r="EB126" s="188">
        <v>0</v>
      </c>
      <c r="ED126" s="188">
        <v>6076</v>
      </c>
      <c r="EE126" s="188">
        <v>0</v>
      </c>
      <c r="EF126" s="188">
        <v>7071</v>
      </c>
      <c r="EG126" s="188">
        <v>6490</v>
      </c>
      <c r="EH126" s="188">
        <v>7319</v>
      </c>
      <c r="EI126" s="188">
        <v>6910</v>
      </c>
      <c r="EJ126" s="188">
        <v>3965</v>
      </c>
      <c r="EK126" s="188">
        <v>-5</v>
      </c>
      <c r="EL126" s="188">
        <v>-201</v>
      </c>
      <c r="EM126" s="188">
        <v>52</v>
      </c>
      <c r="EO126" s="188">
        <v>7104</v>
      </c>
      <c r="EP126" s="188">
        <v>0</v>
      </c>
      <c r="EQ126" s="188">
        <v>1533</v>
      </c>
      <c r="ER126" s="188">
        <v>3347</v>
      </c>
      <c r="ES126" s="188">
        <v>10576</v>
      </c>
      <c r="ET126" s="188">
        <v>11492</v>
      </c>
      <c r="EU126" s="188">
        <v>5062</v>
      </c>
      <c r="EV126" s="188">
        <v>-1035</v>
      </c>
      <c r="EW126" s="188">
        <v>-201</v>
      </c>
      <c r="EX126" s="188">
        <v>46</v>
      </c>
      <c r="EZ126" s="188">
        <v>7071</v>
      </c>
      <c r="FA126" s="188">
        <v>0</v>
      </c>
      <c r="FB126" s="188">
        <v>4467</v>
      </c>
      <c r="FC126" s="188">
        <v>4863</v>
      </c>
      <c r="FD126" s="188">
        <v>7979</v>
      </c>
      <c r="FE126" s="188">
        <v>8254</v>
      </c>
      <c r="FF126" s="188">
        <v>6758</v>
      </c>
      <c r="FG126" s="188">
        <v>-1478</v>
      </c>
      <c r="FH126" s="188">
        <v>0</v>
      </c>
      <c r="FI126" s="188">
        <v>0</v>
      </c>
      <c r="FK126" s="188">
        <v>7106</v>
      </c>
      <c r="FL126" s="188">
        <v>0</v>
      </c>
      <c r="FM126" s="188">
        <v>8373</v>
      </c>
      <c r="FN126" s="188">
        <v>2981</v>
      </c>
      <c r="FO126" s="188">
        <v>6662</v>
      </c>
      <c r="FP126" s="188">
        <v>8561</v>
      </c>
      <c r="FQ126" s="188">
        <v>3923</v>
      </c>
      <c r="FR126" s="188">
        <v>-763</v>
      </c>
      <c r="FS126" s="188">
        <v>-262</v>
      </c>
      <c r="FT126" s="188">
        <v>182</v>
      </c>
      <c r="FV126" s="188">
        <v>6075</v>
      </c>
      <c r="FW126" s="188">
        <v>0</v>
      </c>
      <c r="FX126" s="188">
        <v>4560</v>
      </c>
      <c r="FY126" s="188">
        <v>6786</v>
      </c>
      <c r="FZ126" s="188">
        <v>4734</v>
      </c>
      <c r="GA126" s="188">
        <v>10330</v>
      </c>
      <c r="GB126" s="188">
        <v>6429</v>
      </c>
      <c r="GC126" s="188">
        <v>74</v>
      </c>
      <c r="GD126" s="188">
        <v>0</v>
      </c>
      <c r="GE126" s="188">
        <v>0</v>
      </c>
      <c r="GG126" s="188">
        <v>7105</v>
      </c>
      <c r="GH126" s="188">
        <v>0</v>
      </c>
      <c r="GI126" s="188">
        <v>7605</v>
      </c>
      <c r="GJ126" s="188">
        <v>3328</v>
      </c>
      <c r="GK126" s="188">
        <v>5596</v>
      </c>
      <c r="GL126" s="188">
        <v>9764</v>
      </c>
      <c r="GM126" s="188">
        <v>4052</v>
      </c>
      <c r="GN126" s="188">
        <v>-494</v>
      </c>
      <c r="GO126" s="188">
        <v>-232</v>
      </c>
      <c r="GP126" s="188">
        <v>87</v>
      </c>
      <c r="GR126" s="188">
        <v>5964</v>
      </c>
      <c r="GS126" s="188">
        <v>0</v>
      </c>
      <c r="GT126" s="188">
        <v>7513</v>
      </c>
      <c r="GU126" s="188">
        <v>4374</v>
      </c>
      <c r="GV126" s="188">
        <v>6091</v>
      </c>
      <c r="GW126" s="188">
        <v>9943</v>
      </c>
      <c r="GX126" s="188">
        <v>3907</v>
      </c>
      <c r="GY126" s="188">
        <v>-457</v>
      </c>
      <c r="GZ126" s="188">
        <v>-232</v>
      </c>
      <c r="HA126" s="188">
        <v>33</v>
      </c>
      <c r="HC126" s="188">
        <v>6017</v>
      </c>
      <c r="HD126" s="188">
        <v>0</v>
      </c>
      <c r="HE126" s="188">
        <v>5718</v>
      </c>
      <c r="HF126" s="188">
        <v>4866</v>
      </c>
      <c r="HG126" s="188">
        <v>9805</v>
      </c>
      <c r="HH126" s="188">
        <v>6140</v>
      </c>
      <c r="HI126" s="188">
        <v>3962</v>
      </c>
      <c r="HJ126" s="188">
        <v>1655</v>
      </c>
      <c r="HK126" s="188">
        <v>-232</v>
      </c>
      <c r="HL126" s="188">
        <v>301</v>
      </c>
      <c r="HN126" s="188">
        <v>6102</v>
      </c>
      <c r="HO126" s="188">
        <v>0</v>
      </c>
      <c r="HP126" s="188">
        <v>3946</v>
      </c>
      <c r="HQ126" s="188">
        <v>3370</v>
      </c>
      <c r="HR126" s="188">
        <v>4915</v>
      </c>
      <c r="HS126" s="188">
        <v>12678</v>
      </c>
      <c r="HT126" s="188">
        <v>6455</v>
      </c>
      <c r="HU126" s="188">
        <v>-1005</v>
      </c>
      <c r="HV126" s="188">
        <v>0</v>
      </c>
      <c r="HW126" s="188">
        <v>0</v>
      </c>
      <c r="HY126" s="188">
        <v>6032</v>
      </c>
      <c r="HZ126" s="188">
        <v>0</v>
      </c>
      <c r="IA126" s="188">
        <v>6073</v>
      </c>
      <c r="IB126" s="188">
        <v>4670</v>
      </c>
      <c r="IC126" s="188">
        <v>9500</v>
      </c>
      <c r="ID126" s="188">
        <v>2438</v>
      </c>
      <c r="IE126" s="188">
        <v>4055</v>
      </c>
      <c r="IF126" s="188">
        <v>3625</v>
      </c>
      <c r="IG126" s="188">
        <v>-232</v>
      </c>
      <c r="IH126" s="188">
        <v>257</v>
      </c>
      <c r="IJ126" s="188">
        <v>6414</v>
      </c>
      <c r="IK126" s="188">
        <v>0</v>
      </c>
      <c r="IL126" s="188">
        <v>8944</v>
      </c>
      <c r="IM126" s="188">
        <v>4937</v>
      </c>
      <c r="IN126" s="188">
        <v>5522</v>
      </c>
      <c r="IO126" s="188">
        <v>9450</v>
      </c>
      <c r="IP126" s="188">
        <v>4167</v>
      </c>
      <c r="IQ126" s="188">
        <v>1063</v>
      </c>
      <c r="IR126" s="188">
        <v>-262</v>
      </c>
      <c r="IS126" s="188">
        <v>101</v>
      </c>
      <c r="IU126" s="188">
        <v>6087</v>
      </c>
      <c r="IV126" s="188">
        <v>0</v>
      </c>
      <c r="IW126" s="188">
        <v>4989</v>
      </c>
      <c r="IX126" s="188">
        <v>5203</v>
      </c>
      <c r="IY126" s="188">
        <v>7648</v>
      </c>
      <c r="IZ126" s="188">
        <v>8255</v>
      </c>
      <c r="JA126" s="188">
        <v>6008</v>
      </c>
      <c r="JB126" s="188">
        <v>24</v>
      </c>
      <c r="JC126" s="188">
        <v>-263</v>
      </c>
      <c r="JD126" s="188">
        <v>42</v>
      </c>
      <c r="JF126" s="188">
        <v>6831</v>
      </c>
      <c r="JG126" s="188">
        <v>0</v>
      </c>
      <c r="JH126" s="188">
        <v>7472</v>
      </c>
      <c r="JI126" s="188">
        <v>7092</v>
      </c>
      <c r="JJ126" s="188">
        <v>2184</v>
      </c>
      <c r="JK126" s="188">
        <v>6323</v>
      </c>
      <c r="JL126" s="188">
        <v>3787</v>
      </c>
      <c r="JM126" s="188">
        <v>-312</v>
      </c>
      <c r="JN126" s="188">
        <v>-304</v>
      </c>
      <c r="JO126" s="188">
        <v>2742</v>
      </c>
      <c r="JQ126" s="188">
        <v>7101</v>
      </c>
      <c r="JR126" s="188">
        <v>0</v>
      </c>
      <c r="JS126" s="188">
        <v>8916</v>
      </c>
      <c r="JT126" s="188">
        <v>4383</v>
      </c>
      <c r="JU126" s="188">
        <v>5360</v>
      </c>
      <c r="JV126" s="188">
        <v>8790</v>
      </c>
      <c r="JW126" s="188">
        <v>4161</v>
      </c>
      <c r="JX126" s="188">
        <v>-286</v>
      </c>
      <c r="JY126" s="188">
        <v>-263</v>
      </c>
      <c r="JZ126" s="188">
        <v>165</v>
      </c>
      <c r="KB126" s="188">
        <v>6089</v>
      </c>
      <c r="KC126" s="188">
        <v>0</v>
      </c>
      <c r="KD126" s="188">
        <v>3041</v>
      </c>
      <c r="KE126" s="188">
        <v>2392</v>
      </c>
      <c r="KF126" s="188">
        <v>5945</v>
      </c>
      <c r="KG126" s="188">
        <v>13467</v>
      </c>
      <c r="KH126" s="188">
        <v>6002</v>
      </c>
      <c r="KI126" s="188">
        <v>-371</v>
      </c>
      <c r="KJ126" s="188">
        <v>-263</v>
      </c>
      <c r="KK126" s="188">
        <v>179</v>
      </c>
      <c r="KM126" s="188">
        <v>6070</v>
      </c>
      <c r="KN126" s="188">
        <v>0</v>
      </c>
      <c r="KO126" s="188">
        <v>2948</v>
      </c>
      <c r="KP126" s="188">
        <v>6955</v>
      </c>
      <c r="KQ126" s="188">
        <v>6795</v>
      </c>
      <c r="KR126" s="188">
        <v>7214</v>
      </c>
      <c r="KS126" s="188">
        <v>6464</v>
      </c>
      <c r="KT126" s="188">
        <v>611</v>
      </c>
      <c r="KU126" s="188">
        <v>0</v>
      </c>
      <c r="KV126" s="188">
        <v>0</v>
      </c>
      <c r="KX126" s="188">
        <v>7024</v>
      </c>
      <c r="KY126" s="188">
        <v>0</v>
      </c>
      <c r="KZ126" s="188">
        <v>8718</v>
      </c>
      <c r="LA126" s="188">
        <v>7709</v>
      </c>
      <c r="LB126" s="188">
        <v>7908</v>
      </c>
      <c r="LC126" s="188">
        <v>2365</v>
      </c>
      <c r="LD126" s="188">
        <v>6790</v>
      </c>
      <c r="LE126" s="188">
        <v>-921</v>
      </c>
      <c r="LF126" s="188">
        <v>0</v>
      </c>
      <c r="LG126" s="188">
        <v>0</v>
      </c>
      <c r="LI126" s="188">
        <v>5050</v>
      </c>
      <c r="LJ126" s="188">
        <v>0</v>
      </c>
      <c r="LK126" s="188">
        <v>6029</v>
      </c>
      <c r="LL126" s="188">
        <v>8587</v>
      </c>
      <c r="LM126" s="188">
        <v>5959</v>
      </c>
      <c r="LN126" s="188">
        <v>9297</v>
      </c>
      <c r="LO126" s="188">
        <v>5694</v>
      </c>
      <c r="LP126" s="188">
        <v>-1077</v>
      </c>
      <c r="LQ126" s="188">
        <v>-263</v>
      </c>
      <c r="LR126" s="188">
        <v>89</v>
      </c>
      <c r="LT126" s="188">
        <v>6085</v>
      </c>
      <c r="LU126" s="188">
        <v>0</v>
      </c>
      <c r="LV126" s="188">
        <v>2266</v>
      </c>
      <c r="LW126" s="188">
        <v>6106</v>
      </c>
      <c r="LX126" s="188">
        <v>8763</v>
      </c>
      <c r="LY126" s="188">
        <v>8478</v>
      </c>
      <c r="LZ126" s="188">
        <v>5871</v>
      </c>
      <c r="MA126" s="188">
        <v>106</v>
      </c>
      <c r="MB126" s="188">
        <v>-201</v>
      </c>
      <c r="MC126" s="188">
        <v>65</v>
      </c>
    </row>
    <row r="127" spans="2:341">
      <c r="B127" s="208">
        <f t="shared" si="30"/>
        <v>6327.7</v>
      </c>
      <c r="C127" s="208">
        <f t="shared" si="31"/>
        <v>0</v>
      </c>
      <c r="D127" s="208">
        <f t="shared" si="32"/>
        <v>6487.4</v>
      </c>
      <c r="E127" s="208">
        <f t="shared" si="33"/>
        <v>5877.9333333333334</v>
      </c>
      <c r="F127" s="208">
        <f t="shared" si="34"/>
        <v>6574.4</v>
      </c>
      <c r="G127" s="208">
        <f t="shared" si="35"/>
        <v>7256.833333333333</v>
      </c>
      <c r="H127" s="208">
        <f t="shared" si="36"/>
        <v>5153.1333333333332</v>
      </c>
      <c r="I127" s="208">
        <f t="shared" si="37"/>
        <v>-146.80000000000001</v>
      </c>
      <c r="J127" s="208">
        <f t="shared" si="38"/>
        <v>-185.06666666666666</v>
      </c>
      <c r="K127" s="208">
        <f t="shared" si="39"/>
        <v>227.06666666666666</v>
      </c>
      <c r="M127" s="188">
        <v>5980</v>
      </c>
      <c r="N127" s="188">
        <v>0</v>
      </c>
      <c r="O127" s="188">
        <v>9157</v>
      </c>
      <c r="P127" s="188">
        <v>4321</v>
      </c>
      <c r="Q127" s="188">
        <v>3305</v>
      </c>
      <c r="R127" s="188">
        <v>6413</v>
      </c>
      <c r="S127" s="188">
        <v>3634</v>
      </c>
      <c r="T127" s="188">
        <v>11</v>
      </c>
      <c r="U127" s="188">
        <v>-288</v>
      </c>
      <c r="V127" s="188">
        <v>2206</v>
      </c>
      <c r="X127" s="188">
        <v>4067</v>
      </c>
      <c r="Y127" s="188">
        <v>0</v>
      </c>
      <c r="Z127" s="188">
        <v>6966</v>
      </c>
      <c r="AA127" s="188">
        <v>11620</v>
      </c>
      <c r="AB127" s="188">
        <v>6812</v>
      </c>
      <c r="AC127" s="188">
        <v>4139</v>
      </c>
      <c r="AD127" s="188">
        <v>5719</v>
      </c>
      <c r="AE127" s="188">
        <v>-214</v>
      </c>
      <c r="AF127" s="188">
        <v>-100</v>
      </c>
      <c r="AG127" s="188">
        <v>74</v>
      </c>
      <c r="AI127" s="188">
        <v>6761</v>
      </c>
      <c r="AJ127" s="188">
        <v>0</v>
      </c>
      <c r="AK127" s="188">
        <v>1414</v>
      </c>
      <c r="AL127" s="188">
        <v>6693</v>
      </c>
      <c r="AM127" s="188">
        <v>9755</v>
      </c>
      <c r="AN127" s="188">
        <v>9305</v>
      </c>
      <c r="AO127" s="188">
        <v>5855</v>
      </c>
      <c r="AP127" s="188">
        <v>-1294</v>
      </c>
      <c r="AQ127" s="188">
        <v>-263</v>
      </c>
      <c r="AR127" s="188">
        <v>56</v>
      </c>
      <c r="AT127" s="188">
        <v>4064</v>
      </c>
      <c r="AU127" s="188">
        <v>0</v>
      </c>
      <c r="AV127" s="188">
        <v>8800</v>
      </c>
      <c r="AW127" s="188">
        <v>6913</v>
      </c>
      <c r="AX127" s="188">
        <v>5003</v>
      </c>
      <c r="AY127" s="188">
        <v>7832</v>
      </c>
      <c r="AZ127" s="188">
        <v>5697</v>
      </c>
      <c r="BA127" s="188">
        <v>-1229</v>
      </c>
      <c r="BB127" s="188">
        <v>-201</v>
      </c>
      <c r="BC127" s="188">
        <v>44</v>
      </c>
      <c r="BE127" s="188">
        <v>7107</v>
      </c>
      <c r="BF127" s="188">
        <v>0</v>
      </c>
      <c r="BG127" s="188">
        <v>9079</v>
      </c>
      <c r="BH127" s="188">
        <v>8393</v>
      </c>
      <c r="BI127" s="188">
        <v>7394</v>
      </c>
      <c r="BJ127" s="188">
        <v>3421</v>
      </c>
      <c r="BK127" s="188">
        <v>4032</v>
      </c>
      <c r="BL127" s="188">
        <v>-724</v>
      </c>
      <c r="BM127" s="188">
        <v>-232</v>
      </c>
      <c r="BN127" s="188">
        <v>65</v>
      </c>
      <c r="BP127" s="188">
        <v>6062</v>
      </c>
      <c r="BQ127" s="188">
        <v>0</v>
      </c>
      <c r="BR127" s="188">
        <v>7470</v>
      </c>
      <c r="BS127" s="188">
        <v>9421</v>
      </c>
      <c r="BT127" s="188">
        <v>6469</v>
      </c>
      <c r="BU127" s="188">
        <v>2929</v>
      </c>
      <c r="BV127" s="188">
        <v>6052</v>
      </c>
      <c r="BW127" s="188">
        <v>-99</v>
      </c>
      <c r="BX127" s="188">
        <v>0</v>
      </c>
      <c r="BY127" s="188">
        <v>0</v>
      </c>
      <c r="CA127" s="188">
        <v>7095</v>
      </c>
      <c r="CB127" s="188">
        <v>0</v>
      </c>
      <c r="CC127" s="188">
        <v>9051</v>
      </c>
      <c r="CD127" s="188">
        <v>6587</v>
      </c>
      <c r="CE127" s="188">
        <v>6866</v>
      </c>
      <c r="CF127" s="188">
        <v>3750</v>
      </c>
      <c r="CG127" s="188">
        <v>4075</v>
      </c>
      <c r="CH127" s="188">
        <v>-420</v>
      </c>
      <c r="CI127" s="188">
        <v>-263</v>
      </c>
      <c r="CJ127" s="188">
        <v>90</v>
      </c>
      <c r="CL127" s="188">
        <v>7095</v>
      </c>
      <c r="CM127" s="188">
        <v>0</v>
      </c>
      <c r="CN127" s="188">
        <v>9051</v>
      </c>
      <c r="CO127" s="188">
        <v>6587</v>
      </c>
      <c r="CP127" s="188">
        <v>6866</v>
      </c>
      <c r="CQ127" s="188">
        <v>3750</v>
      </c>
      <c r="CR127" s="188">
        <v>4075</v>
      </c>
      <c r="CS127" s="188">
        <v>-420</v>
      </c>
      <c r="CT127" s="188">
        <v>-263</v>
      </c>
      <c r="CU127" s="188">
        <v>90</v>
      </c>
      <c r="CV127" s="190"/>
      <c r="CW127" s="188">
        <v>6122</v>
      </c>
      <c r="CX127" s="188">
        <v>0</v>
      </c>
      <c r="CY127" s="188">
        <v>7133</v>
      </c>
      <c r="CZ127" s="188">
        <v>6485</v>
      </c>
      <c r="DA127" s="188">
        <v>5493</v>
      </c>
      <c r="DB127" s="188">
        <v>6309</v>
      </c>
      <c r="DC127" s="188">
        <v>6265</v>
      </c>
      <c r="DD127" s="188">
        <v>105</v>
      </c>
      <c r="DE127" s="188">
        <v>0</v>
      </c>
      <c r="DF127" s="188">
        <v>0</v>
      </c>
      <c r="DH127" s="188">
        <v>7109</v>
      </c>
      <c r="DI127" s="188">
        <v>0</v>
      </c>
      <c r="DJ127" s="188">
        <v>9166</v>
      </c>
      <c r="DK127" s="188">
        <v>6743</v>
      </c>
      <c r="DL127" s="188">
        <v>8253</v>
      </c>
      <c r="DM127" s="188">
        <v>3143</v>
      </c>
      <c r="DN127" s="188">
        <v>4071</v>
      </c>
      <c r="DO127" s="188">
        <v>1284</v>
      </c>
      <c r="DP127" s="188">
        <v>-263</v>
      </c>
      <c r="DQ127" s="188">
        <v>83</v>
      </c>
      <c r="DS127" s="188">
        <v>6992</v>
      </c>
      <c r="DT127" s="188">
        <v>0</v>
      </c>
      <c r="DU127" s="188">
        <v>7335</v>
      </c>
      <c r="DV127" s="188">
        <v>3513</v>
      </c>
      <c r="DW127" s="188">
        <v>3581</v>
      </c>
      <c r="DX127" s="188">
        <v>6051</v>
      </c>
      <c r="DY127" s="188">
        <v>7595</v>
      </c>
      <c r="DZ127" s="188">
        <v>-994</v>
      </c>
      <c r="EA127" s="188">
        <v>-263</v>
      </c>
      <c r="EB127" s="188">
        <v>0</v>
      </c>
      <c r="ED127" s="188">
        <v>6064</v>
      </c>
      <c r="EE127" s="188">
        <v>0</v>
      </c>
      <c r="EF127" s="188">
        <v>7086</v>
      </c>
      <c r="EG127" s="188">
        <v>6920</v>
      </c>
      <c r="EH127" s="188">
        <v>7216</v>
      </c>
      <c r="EI127" s="188">
        <v>6949</v>
      </c>
      <c r="EJ127" s="188">
        <v>3976</v>
      </c>
      <c r="EK127" s="188">
        <v>-350</v>
      </c>
      <c r="EL127" s="188">
        <v>-201</v>
      </c>
      <c r="EM127" s="188">
        <v>51</v>
      </c>
      <c r="EO127" s="188">
        <v>7104</v>
      </c>
      <c r="EP127" s="188">
        <v>0</v>
      </c>
      <c r="EQ127" s="188">
        <v>1493</v>
      </c>
      <c r="ER127" s="188">
        <v>3390</v>
      </c>
      <c r="ES127" s="188">
        <v>10649</v>
      </c>
      <c r="ET127" s="188">
        <v>11648</v>
      </c>
      <c r="EU127" s="188">
        <v>5050</v>
      </c>
      <c r="EV127" s="188">
        <v>-1121</v>
      </c>
      <c r="EW127" s="188">
        <v>-202</v>
      </c>
      <c r="EX127" s="188">
        <v>45</v>
      </c>
      <c r="EZ127" s="188">
        <v>7069</v>
      </c>
      <c r="FA127" s="188">
        <v>0</v>
      </c>
      <c r="FB127" s="188">
        <v>4518</v>
      </c>
      <c r="FC127" s="188">
        <v>4946</v>
      </c>
      <c r="FD127" s="188">
        <v>7743</v>
      </c>
      <c r="FE127" s="188">
        <v>8176</v>
      </c>
      <c r="FF127" s="188">
        <v>6729</v>
      </c>
      <c r="FG127" s="188">
        <v>-1161</v>
      </c>
      <c r="FH127" s="188">
        <v>0</v>
      </c>
      <c r="FI127" s="188">
        <v>0</v>
      </c>
      <c r="FK127" s="188">
        <v>7102</v>
      </c>
      <c r="FL127" s="188">
        <v>0</v>
      </c>
      <c r="FM127" s="188">
        <v>8182</v>
      </c>
      <c r="FN127" s="188">
        <v>3135</v>
      </c>
      <c r="FO127" s="188">
        <v>6288</v>
      </c>
      <c r="FP127" s="188">
        <v>8677</v>
      </c>
      <c r="FQ127" s="188">
        <v>3929</v>
      </c>
      <c r="FR127" s="188">
        <v>-535</v>
      </c>
      <c r="FS127" s="188">
        <v>-263</v>
      </c>
      <c r="FT127" s="188">
        <v>174</v>
      </c>
      <c r="FV127" s="188">
        <v>6064</v>
      </c>
      <c r="FW127" s="188">
        <v>0</v>
      </c>
      <c r="FX127" s="188">
        <v>4555</v>
      </c>
      <c r="FY127" s="188">
        <v>6977</v>
      </c>
      <c r="FZ127" s="188">
        <v>3961</v>
      </c>
      <c r="GA127" s="188">
        <v>10441</v>
      </c>
      <c r="GB127" s="188">
        <v>6434</v>
      </c>
      <c r="GC127" s="188">
        <v>304</v>
      </c>
      <c r="GD127" s="188">
        <v>0</v>
      </c>
      <c r="GE127" s="188">
        <v>0</v>
      </c>
      <c r="GG127" s="188">
        <v>7099</v>
      </c>
      <c r="GH127" s="188">
        <v>0</v>
      </c>
      <c r="GI127" s="188">
        <v>7597</v>
      </c>
      <c r="GJ127" s="188">
        <v>3291</v>
      </c>
      <c r="GK127" s="188">
        <v>5298</v>
      </c>
      <c r="GL127" s="188">
        <v>9865</v>
      </c>
      <c r="GM127" s="188">
        <v>4082</v>
      </c>
      <c r="GN127" s="188">
        <v>-712</v>
      </c>
      <c r="GO127" s="188">
        <v>-232</v>
      </c>
      <c r="GP127" s="188">
        <v>87</v>
      </c>
      <c r="GR127" s="188">
        <v>5966</v>
      </c>
      <c r="GS127" s="188">
        <v>0</v>
      </c>
      <c r="GT127" s="188">
        <v>7548</v>
      </c>
      <c r="GU127" s="188">
        <v>3968</v>
      </c>
      <c r="GV127" s="188">
        <v>6171</v>
      </c>
      <c r="GW127" s="188">
        <v>10048</v>
      </c>
      <c r="GX127" s="188">
        <v>3916</v>
      </c>
      <c r="GY127" s="188">
        <v>-209</v>
      </c>
      <c r="GZ127" s="188">
        <v>-232</v>
      </c>
      <c r="HA127" s="188">
        <v>33</v>
      </c>
      <c r="HC127" s="188">
        <v>6016</v>
      </c>
      <c r="HD127" s="188">
        <v>0</v>
      </c>
      <c r="HE127" s="188">
        <v>5716</v>
      </c>
      <c r="HF127" s="188">
        <v>4718</v>
      </c>
      <c r="HG127" s="188">
        <v>9604</v>
      </c>
      <c r="HH127" s="188">
        <v>5961</v>
      </c>
      <c r="HI127" s="188">
        <v>3958</v>
      </c>
      <c r="HJ127" s="188">
        <v>2208</v>
      </c>
      <c r="HK127" s="188">
        <v>-233</v>
      </c>
      <c r="HL127" s="188">
        <v>299</v>
      </c>
      <c r="HN127" s="188">
        <v>6111</v>
      </c>
      <c r="HO127" s="188">
        <v>0</v>
      </c>
      <c r="HP127" s="188">
        <v>3896</v>
      </c>
      <c r="HQ127" s="188">
        <v>3364</v>
      </c>
      <c r="HR127" s="188">
        <v>4632</v>
      </c>
      <c r="HS127" s="188">
        <v>12722</v>
      </c>
      <c r="HT127" s="188">
        <v>6422</v>
      </c>
      <c r="HU127" s="188">
        <v>-896</v>
      </c>
      <c r="HV127" s="188">
        <v>0</v>
      </c>
      <c r="HW127" s="188">
        <v>0</v>
      </c>
      <c r="HY127" s="188">
        <v>6031</v>
      </c>
      <c r="HZ127" s="188">
        <v>0</v>
      </c>
      <c r="IA127" s="188">
        <v>6089</v>
      </c>
      <c r="IB127" s="188">
        <v>4669</v>
      </c>
      <c r="IC127" s="188">
        <v>9446</v>
      </c>
      <c r="ID127" s="188">
        <v>2565</v>
      </c>
      <c r="IE127" s="188">
        <v>4059</v>
      </c>
      <c r="IF127" s="188">
        <v>3646</v>
      </c>
      <c r="IG127" s="188">
        <v>-232</v>
      </c>
      <c r="IH127" s="188">
        <v>251</v>
      </c>
      <c r="IJ127" s="188">
        <v>6416</v>
      </c>
      <c r="IK127" s="188">
        <v>0</v>
      </c>
      <c r="IL127" s="188">
        <v>8928</v>
      </c>
      <c r="IM127" s="188">
        <v>4921</v>
      </c>
      <c r="IN127" s="188">
        <v>5463</v>
      </c>
      <c r="IO127" s="188">
        <v>9428</v>
      </c>
      <c r="IP127" s="188">
        <v>4151</v>
      </c>
      <c r="IQ127" s="188">
        <v>1051</v>
      </c>
      <c r="IR127" s="188">
        <v>-263</v>
      </c>
      <c r="IS127" s="188">
        <v>93</v>
      </c>
      <c r="IU127" s="188">
        <v>6091</v>
      </c>
      <c r="IV127" s="188">
        <v>0</v>
      </c>
      <c r="IW127" s="188">
        <v>5033</v>
      </c>
      <c r="IX127" s="188">
        <v>5231</v>
      </c>
      <c r="IY127" s="188">
        <v>7595</v>
      </c>
      <c r="IZ127" s="188">
        <v>8306</v>
      </c>
      <c r="JA127" s="188">
        <v>6005</v>
      </c>
      <c r="JB127" s="188">
        <v>213</v>
      </c>
      <c r="JC127" s="188">
        <v>-263</v>
      </c>
      <c r="JD127" s="188">
        <v>42</v>
      </c>
      <c r="JF127" s="188">
        <v>6831</v>
      </c>
      <c r="JG127" s="188">
        <v>0</v>
      </c>
      <c r="JH127" s="188">
        <v>7487</v>
      </c>
      <c r="JI127" s="188">
        <v>7028</v>
      </c>
      <c r="JJ127" s="188">
        <v>2198</v>
      </c>
      <c r="JK127" s="188">
        <v>6318</v>
      </c>
      <c r="JL127" s="188">
        <v>3810</v>
      </c>
      <c r="JM127" s="188">
        <v>-484</v>
      </c>
      <c r="JN127" s="188">
        <v>-304</v>
      </c>
      <c r="JO127" s="188">
        <v>2581</v>
      </c>
      <c r="JQ127" s="188">
        <v>7094</v>
      </c>
      <c r="JR127" s="188">
        <v>0</v>
      </c>
      <c r="JS127" s="188">
        <v>8916</v>
      </c>
      <c r="JT127" s="188">
        <v>4544</v>
      </c>
      <c r="JU127" s="188">
        <v>5430</v>
      </c>
      <c r="JV127" s="188">
        <v>8795</v>
      </c>
      <c r="JW127" s="188">
        <v>4160</v>
      </c>
      <c r="JX127" s="188">
        <v>-279</v>
      </c>
      <c r="JY127" s="188">
        <v>-263</v>
      </c>
      <c r="JZ127" s="188">
        <v>146</v>
      </c>
      <c r="KB127" s="188">
        <v>6085</v>
      </c>
      <c r="KC127" s="188">
        <v>0</v>
      </c>
      <c r="KD127" s="188">
        <v>3068</v>
      </c>
      <c r="KE127" s="188">
        <v>2442</v>
      </c>
      <c r="KF127" s="188">
        <v>6019</v>
      </c>
      <c r="KG127" s="188">
        <v>13461</v>
      </c>
      <c r="KH127" s="188">
        <v>5984</v>
      </c>
      <c r="KI127" s="188">
        <v>-408</v>
      </c>
      <c r="KJ127" s="188">
        <v>-263</v>
      </c>
      <c r="KK127" s="188">
        <v>151</v>
      </c>
      <c r="KM127" s="188">
        <v>6071</v>
      </c>
      <c r="KN127" s="188">
        <v>0</v>
      </c>
      <c r="KO127" s="188">
        <v>3017</v>
      </c>
      <c r="KP127" s="188">
        <v>7151</v>
      </c>
      <c r="KQ127" s="188">
        <v>6337</v>
      </c>
      <c r="KR127" s="188">
        <v>7315</v>
      </c>
      <c r="KS127" s="188">
        <v>6488</v>
      </c>
      <c r="KT127" s="188">
        <v>624</v>
      </c>
      <c r="KU127" s="188">
        <v>0</v>
      </c>
      <c r="KV127" s="188">
        <v>0</v>
      </c>
      <c r="KX127" s="188">
        <v>7028</v>
      </c>
      <c r="KY127" s="188">
        <v>0</v>
      </c>
      <c r="KZ127" s="188">
        <v>8682</v>
      </c>
      <c r="LA127" s="188">
        <v>7457</v>
      </c>
      <c r="LB127" s="188">
        <v>8321</v>
      </c>
      <c r="LC127" s="188">
        <v>2373</v>
      </c>
      <c r="LD127" s="188">
        <v>6773</v>
      </c>
      <c r="LE127" s="188">
        <v>-894</v>
      </c>
      <c r="LF127" s="188">
        <v>0</v>
      </c>
      <c r="LG127" s="188">
        <v>0</v>
      </c>
      <c r="LI127" s="188">
        <v>5050</v>
      </c>
      <c r="LJ127" s="188">
        <v>0</v>
      </c>
      <c r="LK127" s="188">
        <v>5951</v>
      </c>
      <c r="LL127" s="188">
        <v>8736</v>
      </c>
      <c r="LM127" s="188">
        <v>5974</v>
      </c>
      <c r="LN127" s="188">
        <v>9208</v>
      </c>
      <c r="LO127" s="188">
        <v>5718</v>
      </c>
      <c r="LP127" s="188">
        <v>-1261</v>
      </c>
      <c r="LQ127" s="188">
        <v>-263</v>
      </c>
      <c r="LR127" s="188">
        <v>84</v>
      </c>
      <c r="LT127" s="188">
        <v>6085</v>
      </c>
      <c r="LU127" s="188">
        <v>0</v>
      </c>
      <c r="LV127" s="188">
        <v>2238</v>
      </c>
      <c r="LW127" s="188">
        <v>6174</v>
      </c>
      <c r="LX127" s="188">
        <v>9090</v>
      </c>
      <c r="LY127" s="188">
        <v>8407</v>
      </c>
      <c r="LZ127" s="188">
        <v>5880</v>
      </c>
      <c r="MA127" s="188">
        <v>-146</v>
      </c>
      <c r="MB127" s="188">
        <v>-202</v>
      </c>
      <c r="MC127" s="188">
        <v>67</v>
      </c>
    </row>
    <row r="128" spans="2:341">
      <c r="B128" s="208">
        <f t="shared" si="30"/>
        <v>6330.5333333333338</v>
      </c>
      <c r="C128" s="208">
        <f t="shared" si="31"/>
        <v>0</v>
      </c>
      <c r="D128" s="208">
        <f t="shared" si="32"/>
        <v>6482.7666666666664</v>
      </c>
      <c r="E128" s="208">
        <f t="shared" si="33"/>
        <v>5885.333333333333</v>
      </c>
      <c r="F128" s="208">
        <f t="shared" si="34"/>
        <v>6569.1</v>
      </c>
      <c r="G128" s="208">
        <f t="shared" si="35"/>
        <v>7287.166666666667</v>
      </c>
      <c r="H128" s="208">
        <f t="shared" si="36"/>
        <v>5145.8999999999996</v>
      </c>
      <c r="I128" s="208">
        <f t="shared" si="37"/>
        <v>-129.03333333333333</v>
      </c>
      <c r="J128" s="208">
        <f t="shared" si="38"/>
        <v>-184.76666666666668</v>
      </c>
      <c r="K128" s="208">
        <f t="shared" si="39"/>
        <v>217.13333333333333</v>
      </c>
      <c r="M128" s="188">
        <v>5978</v>
      </c>
      <c r="N128" s="188">
        <v>0</v>
      </c>
      <c r="O128" s="188">
        <v>9145</v>
      </c>
      <c r="P128" s="188">
        <v>4262</v>
      </c>
      <c r="Q128" s="188">
        <v>3446</v>
      </c>
      <c r="R128" s="188">
        <v>6258</v>
      </c>
      <c r="S128" s="188">
        <v>3634</v>
      </c>
      <c r="T128" s="188">
        <v>66</v>
      </c>
      <c r="U128" s="188">
        <v>-287</v>
      </c>
      <c r="V128" s="188">
        <v>2139</v>
      </c>
      <c r="X128" s="188">
        <v>4065</v>
      </c>
      <c r="Y128" s="188">
        <v>0</v>
      </c>
      <c r="Z128" s="188">
        <v>7017</v>
      </c>
      <c r="AA128" s="188">
        <v>11535</v>
      </c>
      <c r="AB128" s="188">
        <v>7039</v>
      </c>
      <c r="AC128" s="188">
        <v>4149</v>
      </c>
      <c r="AD128" s="188">
        <v>5719</v>
      </c>
      <c r="AE128" s="188">
        <v>-303</v>
      </c>
      <c r="AF128" s="188">
        <v>-100</v>
      </c>
      <c r="AG128" s="188">
        <v>74</v>
      </c>
      <c r="AI128" s="188">
        <v>6772</v>
      </c>
      <c r="AJ128" s="188">
        <v>0</v>
      </c>
      <c r="AK128" s="188">
        <v>1488</v>
      </c>
      <c r="AL128" s="188">
        <v>6567</v>
      </c>
      <c r="AM128" s="188">
        <v>9340</v>
      </c>
      <c r="AN128" s="188">
        <v>9436</v>
      </c>
      <c r="AO128" s="188">
        <v>5855</v>
      </c>
      <c r="AP128" s="188">
        <v>-967</v>
      </c>
      <c r="AQ128" s="188">
        <v>-263</v>
      </c>
      <c r="AR128" s="188">
        <v>55</v>
      </c>
      <c r="AT128" s="188">
        <v>4068</v>
      </c>
      <c r="AU128" s="188">
        <v>0</v>
      </c>
      <c r="AV128" s="188">
        <v>8807</v>
      </c>
      <c r="AW128" s="188">
        <v>6862</v>
      </c>
      <c r="AX128" s="188">
        <v>4990</v>
      </c>
      <c r="AY128" s="188">
        <v>7886</v>
      </c>
      <c r="AZ128" s="188">
        <v>5697</v>
      </c>
      <c r="BA128" s="188">
        <v>-1256</v>
      </c>
      <c r="BB128" s="188">
        <v>-201</v>
      </c>
      <c r="BC128" s="188">
        <v>44</v>
      </c>
      <c r="BE128" s="188">
        <v>7108</v>
      </c>
      <c r="BF128" s="188">
        <v>0</v>
      </c>
      <c r="BG128" s="188">
        <v>9054</v>
      </c>
      <c r="BH128" s="188">
        <v>8471</v>
      </c>
      <c r="BI128" s="188">
        <v>7247</v>
      </c>
      <c r="BJ128" s="188">
        <v>3415</v>
      </c>
      <c r="BK128" s="188">
        <v>4032</v>
      </c>
      <c r="BL128" s="188">
        <v>-569</v>
      </c>
      <c r="BM128" s="188">
        <v>-232</v>
      </c>
      <c r="BN128" s="188">
        <v>65</v>
      </c>
      <c r="BP128" s="188">
        <v>6069</v>
      </c>
      <c r="BQ128" s="188">
        <v>0</v>
      </c>
      <c r="BR128" s="188">
        <v>7485</v>
      </c>
      <c r="BS128" s="188">
        <v>9429</v>
      </c>
      <c r="BT128" s="188">
        <v>6284</v>
      </c>
      <c r="BU128" s="188">
        <v>3002</v>
      </c>
      <c r="BV128" s="188">
        <v>6054</v>
      </c>
      <c r="BW128" s="188">
        <v>137</v>
      </c>
      <c r="BX128" s="188">
        <v>0</v>
      </c>
      <c r="BY128" s="188">
        <v>0</v>
      </c>
      <c r="CA128" s="188">
        <v>7104</v>
      </c>
      <c r="CB128" s="188">
        <v>0</v>
      </c>
      <c r="CC128" s="188">
        <v>9047</v>
      </c>
      <c r="CD128" s="188">
        <v>6646</v>
      </c>
      <c r="CE128" s="188">
        <v>6960</v>
      </c>
      <c r="CF128" s="188">
        <v>3726</v>
      </c>
      <c r="CG128" s="188">
        <v>4075</v>
      </c>
      <c r="CH128" s="188">
        <v>-417</v>
      </c>
      <c r="CI128" s="188">
        <v>-262</v>
      </c>
      <c r="CJ128" s="188">
        <v>82</v>
      </c>
      <c r="CL128" s="188">
        <v>7104</v>
      </c>
      <c r="CM128" s="188">
        <v>0</v>
      </c>
      <c r="CN128" s="188">
        <v>9047</v>
      </c>
      <c r="CO128" s="188">
        <v>6646</v>
      </c>
      <c r="CP128" s="188">
        <v>6960</v>
      </c>
      <c r="CQ128" s="188">
        <v>3726</v>
      </c>
      <c r="CR128" s="188">
        <v>4075</v>
      </c>
      <c r="CS128" s="188">
        <v>-417</v>
      </c>
      <c r="CT128" s="188">
        <v>-262</v>
      </c>
      <c r="CU128" s="188">
        <v>82</v>
      </c>
      <c r="CV128" s="190"/>
      <c r="CW128" s="188">
        <v>6121</v>
      </c>
      <c r="CX128" s="188">
        <v>0</v>
      </c>
      <c r="CY128" s="188">
        <v>7133</v>
      </c>
      <c r="CZ128" s="188">
        <v>6437</v>
      </c>
      <c r="DA128" s="188">
        <v>5420</v>
      </c>
      <c r="DB128" s="188">
        <v>6377</v>
      </c>
      <c r="DC128" s="188">
        <v>6266</v>
      </c>
      <c r="DD128" s="188">
        <v>170</v>
      </c>
      <c r="DE128" s="188">
        <v>0</v>
      </c>
      <c r="DF128" s="188">
        <v>0</v>
      </c>
      <c r="DH128" s="188">
        <v>7106</v>
      </c>
      <c r="DI128" s="188">
        <v>0</v>
      </c>
      <c r="DJ128" s="188">
        <v>9220</v>
      </c>
      <c r="DK128" s="188">
        <v>6822</v>
      </c>
      <c r="DL128" s="188">
        <v>8378</v>
      </c>
      <c r="DM128" s="188">
        <v>3140</v>
      </c>
      <c r="DN128" s="188">
        <v>4071</v>
      </c>
      <c r="DO128" s="188">
        <v>1140</v>
      </c>
      <c r="DP128" s="188">
        <v>-262</v>
      </c>
      <c r="DQ128" s="188">
        <v>83</v>
      </c>
      <c r="DS128" s="188">
        <v>6996</v>
      </c>
      <c r="DT128" s="188">
        <v>0</v>
      </c>
      <c r="DU128" s="188">
        <v>7338</v>
      </c>
      <c r="DV128" s="188">
        <v>3521</v>
      </c>
      <c r="DW128" s="188">
        <v>3630</v>
      </c>
      <c r="DX128" s="188">
        <v>6152</v>
      </c>
      <c r="DY128" s="188">
        <v>7441</v>
      </c>
      <c r="DZ128" s="188">
        <v>-866</v>
      </c>
      <c r="EA128" s="188">
        <v>-263</v>
      </c>
      <c r="EB128" s="188">
        <v>0</v>
      </c>
      <c r="ED128" s="188">
        <v>6068</v>
      </c>
      <c r="EE128" s="188">
        <v>0</v>
      </c>
      <c r="EF128" s="188">
        <v>7086</v>
      </c>
      <c r="EG128" s="188">
        <v>6912</v>
      </c>
      <c r="EH128" s="188">
        <v>7371</v>
      </c>
      <c r="EI128" s="188">
        <v>6957</v>
      </c>
      <c r="EJ128" s="188">
        <v>3976</v>
      </c>
      <c r="EK128" s="188">
        <v>-383</v>
      </c>
      <c r="EL128" s="188">
        <v>-201</v>
      </c>
      <c r="EM128" s="188">
        <v>52</v>
      </c>
      <c r="EO128" s="188">
        <v>7111</v>
      </c>
      <c r="EP128" s="188">
        <v>0</v>
      </c>
      <c r="EQ128" s="188">
        <v>1421</v>
      </c>
      <c r="ER128" s="188">
        <v>3424</v>
      </c>
      <c r="ES128" s="188">
        <v>10770</v>
      </c>
      <c r="ET128" s="188">
        <v>11671</v>
      </c>
      <c r="EU128" s="188">
        <v>5050</v>
      </c>
      <c r="EV128" s="188">
        <v>-1182</v>
      </c>
      <c r="EW128" s="188">
        <v>-201</v>
      </c>
      <c r="EX128" s="188">
        <v>46</v>
      </c>
      <c r="EZ128" s="188">
        <v>7067</v>
      </c>
      <c r="FA128" s="188">
        <v>0</v>
      </c>
      <c r="FB128" s="188">
        <v>4507</v>
      </c>
      <c r="FC128" s="188">
        <v>4879</v>
      </c>
      <c r="FD128" s="188">
        <v>7525</v>
      </c>
      <c r="FE128" s="188">
        <v>8221</v>
      </c>
      <c r="FF128" s="188">
        <v>6683</v>
      </c>
      <c r="FG128" s="188">
        <v>-1152</v>
      </c>
      <c r="FH128" s="188">
        <v>0</v>
      </c>
      <c r="FI128" s="188">
        <v>0</v>
      </c>
      <c r="FK128" s="188">
        <v>7107</v>
      </c>
      <c r="FL128" s="188">
        <v>0</v>
      </c>
      <c r="FM128" s="188">
        <v>8110</v>
      </c>
      <c r="FN128" s="188">
        <v>3151</v>
      </c>
      <c r="FO128" s="188">
        <v>6253</v>
      </c>
      <c r="FP128" s="188">
        <v>8765</v>
      </c>
      <c r="FQ128" s="188">
        <v>3929</v>
      </c>
      <c r="FR128" s="188">
        <v>-272</v>
      </c>
      <c r="FS128" s="188">
        <v>-262</v>
      </c>
      <c r="FT128" s="188">
        <v>156</v>
      </c>
      <c r="FV128" s="188">
        <v>6070</v>
      </c>
      <c r="FW128" s="188">
        <v>0</v>
      </c>
      <c r="FX128" s="188">
        <v>4596</v>
      </c>
      <c r="FY128" s="188">
        <v>7015</v>
      </c>
      <c r="FZ128" s="188">
        <v>4186</v>
      </c>
      <c r="GA128" s="188">
        <v>10314</v>
      </c>
      <c r="GB128" s="188">
        <v>6434</v>
      </c>
      <c r="GC128" s="188">
        <v>14</v>
      </c>
      <c r="GD128" s="188">
        <v>0</v>
      </c>
      <c r="GE128" s="188">
        <v>0</v>
      </c>
      <c r="GG128" s="188">
        <v>7103</v>
      </c>
      <c r="GH128" s="188">
        <v>0</v>
      </c>
      <c r="GI128" s="188">
        <v>7634</v>
      </c>
      <c r="GJ128" s="188">
        <v>3372</v>
      </c>
      <c r="GK128" s="188">
        <v>5427</v>
      </c>
      <c r="GL128" s="188">
        <v>9966</v>
      </c>
      <c r="GM128" s="188">
        <v>4082</v>
      </c>
      <c r="GN128" s="188">
        <v>-626</v>
      </c>
      <c r="GO128" s="188">
        <v>-232</v>
      </c>
      <c r="GP128" s="188">
        <v>88</v>
      </c>
      <c r="GR128" s="188">
        <v>5969</v>
      </c>
      <c r="GS128" s="188">
        <v>0</v>
      </c>
      <c r="GT128" s="188">
        <v>7496</v>
      </c>
      <c r="GU128" s="188">
        <v>3894</v>
      </c>
      <c r="GV128" s="188">
        <v>6095</v>
      </c>
      <c r="GW128" s="188">
        <v>10074</v>
      </c>
      <c r="GX128" s="188">
        <v>3916</v>
      </c>
      <c r="GY128" s="188">
        <v>-124</v>
      </c>
      <c r="GZ128" s="188">
        <v>-232</v>
      </c>
      <c r="HA128" s="188">
        <v>33</v>
      </c>
      <c r="HC128" s="188">
        <v>6021</v>
      </c>
      <c r="HD128" s="188">
        <v>0</v>
      </c>
      <c r="HE128" s="188">
        <v>5711</v>
      </c>
      <c r="HF128" s="188">
        <v>4717</v>
      </c>
      <c r="HG128" s="188">
        <v>9514</v>
      </c>
      <c r="HH128" s="188">
        <v>5977</v>
      </c>
      <c r="HI128" s="188">
        <v>3958</v>
      </c>
      <c r="HJ128" s="188">
        <v>2369</v>
      </c>
      <c r="HK128" s="188">
        <v>-232</v>
      </c>
      <c r="HL128" s="188">
        <v>299</v>
      </c>
      <c r="HN128" s="188">
        <v>6118</v>
      </c>
      <c r="HO128" s="188">
        <v>0</v>
      </c>
      <c r="HP128" s="188">
        <v>3768</v>
      </c>
      <c r="HQ128" s="188">
        <v>3295</v>
      </c>
      <c r="HR128" s="188">
        <v>4734</v>
      </c>
      <c r="HS128" s="188">
        <v>12686</v>
      </c>
      <c r="HT128" s="188">
        <v>6423</v>
      </c>
      <c r="HU128" s="188">
        <v>-748</v>
      </c>
      <c r="HV128" s="188">
        <v>0</v>
      </c>
      <c r="HW128" s="188">
        <v>0</v>
      </c>
      <c r="HY128" s="188">
        <v>6032</v>
      </c>
      <c r="HZ128" s="188">
        <v>0</v>
      </c>
      <c r="IA128" s="188">
        <v>6069</v>
      </c>
      <c r="IB128" s="188">
        <v>4693</v>
      </c>
      <c r="IC128" s="188">
        <v>9262</v>
      </c>
      <c r="ID128" s="188">
        <v>2688</v>
      </c>
      <c r="IE128" s="188">
        <v>4059</v>
      </c>
      <c r="IF128" s="188">
        <v>3579</v>
      </c>
      <c r="IG128" s="188">
        <v>-232</v>
      </c>
      <c r="IH128" s="188">
        <v>249</v>
      </c>
      <c r="IJ128" s="188">
        <v>6423</v>
      </c>
      <c r="IK128" s="188">
        <v>0</v>
      </c>
      <c r="IL128" s="188">
        <v>8867</v>
      </c>
      <c r="IM128" s="188">
        <v>5006</v>
      </c>
      <c r="IN128" s="188">
        <v>5408</v>
      </c>
      <c r="IO128" s="188">
        <v>9504</v>
      </c>
      <c r="IP128" s="188">
        <v>4151</v>
      </c>
      <c r="IQ128" s="188">
        <v>1018</v>
      </c>
      <c r="IR128" s="188">
        <v>-263</v>
      </c>
      <c r="IS128" s="188">
        <v>93</v>
      </c>
      <c r="IU128" s="188">
        <v>6087</v>
      </c>
      <c r="IV128" s="188">
        <v>0</v>
      </c>
      <c r="IW128" s="188">
        <v>5040</v>
      </c>
      <c r="IX128" s="188">
        <v>5196</v>
      </c>
      <c r="IY128" s="188">
        <v>7699</v>
      </c>
      <c r="IZ128" s="188">
        <v>8326</v>
      </c>
      <c r="JA128" s="188">
        <v>6005</v>
      </c>
      <c r="JB128" s="188">
        <v>121</v>
      </c>
      <c r="JC128" s="188">
        <v>-263</v>
      </c>
      <c r="JD128" s="188">
        <v>41</v>
      </c>
      <c r="JF128" s="188">
        <v>6825</v>
      </c>
      <c r="JG128" s="188">
        <v>0</v>
      </c>
      <c r="JH128" s="188">
        <v>7481</v>
      </c>
      <c r="JI128" s="188">
        <v>7170</v>
      </c>
      <c r="JJ128" s="188">
        <v>2219</v>
      </c>
      <c r="JK128" s="188">
        <v>6317</v>
      </c>
      <c r="JL128" s="188">
        <v>3810</v>
      </c>
      <c r="JM128" s="188">
        <v>-465</v>
      </c>
      <c r="JN128" s="188">
        <v>-304</v>
      </c>
      <c r="JO128" s="188">
        <v>2393</v>
      </c>
      <c r="JQ128" s="188">
        <v>7100</v>
      </c>
      <c r="JR128" s="188">
        <v>0</v>
      </c>
      <c r="JS128" s="188">
        <v>8926</v>
      </c>
      <c r="JT128" s="188">
        <v>4567</v>
      </c>
      <c r="JU128" s="188">
        <v>5346</v>
      </c>
      <c r="JV128" s="188">
        <v>8835</v>
      </c>
      <c r="JW128" s="188">
        <v>4160</v>
      </c>
      <c r="JX128" s="188">
        <v>-426</v>
      </c>
      <c r="JY128" s="188">
        <v>-262</v>
      </c>
      <c r="JZ128" s="188">
        <v>146</v>
      </c>
      <c r="KB128" s="188">
        <v>6085</v>
      </c>
      <c r="KC128" s="188">
        <v>0</v>
      </c>
      <c r="KD128" s="188">
        <v>3078</v>
      </c>
      <c r="KE128" s="188">
        <v>2421</v>
      </c>
      <c r="KF128" s="188">
        <v>5818</v>
      </c>
      <c r="KG128" s="188">
        <v>13553</v>
      </c>
      <c r="KH128" s="188">
        <v>5984</v>
      </c>
      <c r="KI128" s="188">
        <v>-573</v>
      </c>
      <c r="KJ128" s="188">
        <v>-263</v>
      </c>
      <c r="KK128" s="188">
        <v>151</v>
      </c>
      <c r="KM128" s="188">
        <v>6073</v>
      </c>
      <c r="KN128" s="188">
        <v>0</v>
      </c>
      <c r="KO128" s="188">
        <v>3039</v>
      </c>
      <c r="KP128" s="188">
        <v>7175</v>
      </c>
      <c r="KQ128" s="188">
        <v>6123</v>
      </c>
      <c r="KR128" s="188">
        <v>7451</v>
      </c>
      <c r="KS128" s="188">
        <v>6488</v>
      </c>
      <c r="KT128" s="188">
        <v>569</v>
      </c>
      <c r="KU128" s="188">
        <v>0</v>
      </c>
      <c r="KV128" s="188">
        <v>0</v>
      </c>
      <c r="KX128" s="188">
        <v>7031</v>
      </c>
      <c r="KY128" s="188">
        <v>0</v>
      </c>
      <c r="KZ128" s="188">
        <v>8696</v>
      </c>
      <c r="LA128" s="188">
        <v>7429</v>
      </c>
      <c r="LB128" s="188">
        <v>8307</v>
      </c>
      <c r="LC128" s="188">
        <v>2430</v>
      </c>
      <c r="LD128" s="188">
        <v>6752</v>
      </c>
      <c r="LE128" s="188">
        <v>-1089</v>
      </c>
      <c r="LF128" s="188">
        <v>0</v>
      </c>
      <c r="LG128" s="188">
        <v>0</v>
      </c>
      <c r="LI128" s="188">
        <v>5050</v>
      </c>
      <c r="LJ128" s="188">
        <v>0</v>
      </c>
      <c r="LK128" s="188">
        <v>5922</v>
      </c>
      <c r="LL128" s="188">
        <v>8882</v>
      </c>
      <c r="LM128" s="188">
        <v>6033</v>
      </c>
      <c r="LN128" s="188">
        <v>9257</v>
      </c>
      <c r="LO128" s="188">
        <v>5718</v>
      </c>
      <c r="LP128" s="188">
        <v>-1055</v>
      </c>
      <c r="LQ128" s="188">
        <v>-263</v>
      </c>
      <c r="LR128" s="188">
        <v>77</v>
      </c>
      <c r="LT128" s="188">
        <v>6085</v>
      </c>
      <c r="LU128" s="188">
        <v>0</v>
      </c>
      <c r="LV128" s="188">
        <v>2255</v>
      </c>
      <c r="LW128" s="188">
        <v>6164</v>
      </c>
      <c r="LX128" s="188">
        <v>9289</v>
      </c>
      <c r="LY128" s="188">
        <v>8356</v>
      </c>
      <c r="LZ128" s="188">
        <v>5880</v>
      </c>
      <c r="MA128" s="188">
        <v>-164</v>
      </c>
      <c r="MB128" s="188">
        <v>-201</v>
      </c>
      <c r="MC128" s="188">
        <v>66</v>
      </c>
    </row>
    <row r="129" spans="2:341">
      <c r="B129" s="208">
        <f t="shared" si="30"/>
        <v>6330.666666666667</v>
      </c>
      <c r="C129" s="208">
        <f t="shared" si="31"/>
        <v>0</v>
      </c>
      <c r="D129" s="208">
        <f t="shared" si="32"/>
        <v>6486</v>
      </c>
      <c r="E129" s="208">
        <f t="shared" si="33"/>
        <v>5840.166666666667</v>
      </c>
      <c r="F129" s="208">
        <f t="shared" si="34"/>
        <v>6453.3666666666668</v>
      </c>
      <c r="G129" s="208">
        <f t="shared" si="35"/>
        <v>7345.166666666667</v>
      </c>
      <c r="H129" s="208">
        <f t="shared" si="36"/>
        <v>5139.333333333333</v>
      </c>
      <c r="I129" s="208">
        <f t="shared" si="37"/>
        <v>-104.5</v>
      </c>
      <c r="J129" s="208">
        <f t="shared" si="38"/>
        <v>-184.83333333333334</v>
      </c>
      <c r="K129" s="208">
        <f t="shared" si="39"/>
        <v>203.36666666666667</v>
      </c>
      <c r="M129" s="188">
        <v>5980</v>
      </c>
      <c r="N129" s="188">
        <v>0</v>
      </c>
      <c r="O129" s="188">
        <v>9150</v>
      </c>
      <c r="P129" s="188">
        <v>4230</v>
      </c>
      <c r="Q129" s="188">
        <v>3493</v>
      </c>
      <c r="R129" s="188">
        <v>6174</v>
      </c>
      <c r="S129" s="188">
        <v>3634</v>
      </c>
      <c r="T129" s="188">
        <v>45</v>
      </c>
      <c r="U129" s="188">
        <v>-284</v>
      </c>
      <c r="V129" s="188">
        <v>2015</v>
      </c>
      <c r="X129" s="188">
        <v>4069</v>
      </c>
      <c r="Y129" s="188">
        <v>0</v>
      </c>
      <c r="Z129" s="188">
        <v>7034</v>
      </c>
      <c r="AA129" s="188">
        <v>11541</v>
      </c>
      <c r="AB129" s="188">
        <v>6791</v>
      </c>
      <c r="AC129" s="188">
        <v>4125</v>
      </c>
      <c r="AD129" s="188">
        <v>5719</v>
      </c>
      <c r="AE129" s="188">
        <v>-323</v>
      </c>
      <c r="AF129" s="188">
        <v>-100</v>
      </c>
      <c r="AG129" s="188">
        <v>75</v>
      </c>
      <c r="AI129" s="188">
        <v>6773</v>
      </c>
      <c r="AJ129" s="188">
        <v>0</v>
      </c>
      <c r="AK129" s="188">
        <v>1513</v>
      </c>
      <c r="AL129" s="188">
        <v>6535</v>
      </c>
      <c r="AM129" s="188">
        <v>9202</v>
      </c>
      <c r="AN129" s="188">
        <v>9557</v>
      </c>
      <c r="AO129" s="188">
        <v>5855</v>
      </c>
      <c r="AP129" s="188">
        <v>-928</v>
      </c>
      <c r="AQ129" s="188">
        <v>-263</v>
      </c>
      <c r="AR129" s="188">
        <v>55</v>
      </c>
      <c r="AT129" s="188">
        <v>4066</v>
      </c>
      <c r="AU129" s="188">
        <v>0</v>
      </c>
      <c r="AV129" s="188">
        <v>8799</v>
      </c>
      <c r="AW129" s="188">
        <v>6799</v>
      </c>
      <c r="AX129" s="188">
        <v>4858</v>
      </c>
      <c r="AY129" s="188">
        <v>7945</v>
      </c>
      <c r="AZ129" s="188">
        <v>5697</v>
      </c>
      <c r="BA129" s="188">
        <v>-1140</v>
      </c>
      <c r="BB129" s="188">
        <v>-201</v>
      </c>
      <c r="BC129" s="188">
        <v>44</v>
      </c>
      <c r="BE129" s="188">
        <v>7112</v>
      </c>
      <c r="BF129" s="188">
        <v>0</v>
      </c>
      <c r="BG129" s="188">
        <v>9076</v>
      </c>
      <c r="BH129" s="188">
        <v>8386</v>
      </c>
      <c r="BI129" s="188">
        <v>7099</v>
      </c>
      <c r="BJ129" s="188">
        <v>3513</v>
      </c>
      <c r="BK129" s="188">
        <v>4032</v>
      </c>
      <c r="BL129" s="188">
        <v>-568</v>
      </c>
      <c r="BM129" s="188">
        <v>-232</v>
      </c>
      <c r="BN129" s="188">
        <v>65</v>
      </c>
      <c r="BP129" s="188">
        <v>6069</v>
      </c>
      <c r="BQ129" s="188">
        <v>0</v>
      </c>
      <c r="BR129" s="188">
        <v>7498</v>
      </c>
      <c r="BS129" s="188">
        <v>9371</v>
      </c>
      <c r="BT129" s="188">
        <v>6414</v>
      </c>
      <c r="BU129" s="188">
        <v>3069</v>
      </c>
      <c r="BV129" s="188">
        <v>6054</v>
      </c>
      <c r="BW129" s="188">
        <v>-31</v>
      </c>
      <c r="BX129" s="188">
        <v>0</v>
      </c>
      <c r="BY129" s="188">
        <v>0</v>
      </c>
      <c r="CA129" s="188">
        <v>7102</v>
      </c>
      <c r="CB129" s="188">
        <v>0</v>
      </c>
      <c r="CC129" s="188">
        <v>9097</v>
      </c>
      <c r="CD129" s="188">
        <v>6607</v>
      </c>
      <c r="CE129" s="188">
        <v>6912</v>
      </c>
      <c r="CF129" s="188">
        <v>3732</v>
      </c>
      <c r="CG129" s="188">
        <v>4075</v>
      </c>
      <c r="CH129" s="188">
        <v>-441</v>
      </c>
      <c r="CI129" s="188">
        <v>-263</v>
      </c>
      <c r="CJ129" s="188">
        <v>75</v>
      </c>
      <c r="CL129" s="188">
        <v>7102</v>
      </c>
      <c r="CM129" s="188">
        <v>0</v>
      </c>
      <c r="CN129" s="188">
        <v>9097</v>
      </c>
      <c r="CO129" s="188">
        <v>6607</v>
      </c>
      <c r="CP129" s="188">
        <v>6912</v>
      </c>
      <c r="CQ129" s="188">
        <v>3732</v>
      </c>
      <c r="CR129" s="188">
        <v>4075</v>
      </c>
      <c r="CS129" s="188">
        <v>-441</v>
      </c>
      <c r="CT129" s="188">
        <v>-263</v>
      </c>
      <c r="CU129" s="188">
        <v>75</v>
      </c>
      <c r="CV129" s="190"/>
      <c r="CW129" s="188">
        <v>6121</v>
      </c>
      <c r="CX129" s="188">
        <v>0</v>
      </c>
      <c r="CY129" s="188">
        <v>7140</v>
      </c>
      <c r="CZ129" s="188">
        <v>6415</v>
      </c>
      <c r="DA129" s="188">
        <v>5357</v>
      </c>
      <c r="DB129" s="188">
        <v>6496</v>
      </c>
      <c r="DC129" s="188">
        <v>6266</v>
      </c>
      <c r="DD129" s="188">
        <v>8</v>
      </c>
      <c r="DE129" s="188">
        <v>0</v>
      </c>
      <c r="DF129" s="188">
        <v>0</v>
      </c>
      <c r="DH129" s="188">
        <v>7098</v>
      </c>
      <c r="DI129" s="188">
        <v>0</v>
      </c>
      <c r="DJ129" s="188">
        <v>9234</v>
      </c>
      <c r="DK129" s="188">
        <v>6787</v>
      </c>
      <c r="DL129" s="188">
        <v>8336</v>
      </c>
      <c r="DM129" s="188">
        <v>3158</v>
      </c>
      <c r="DN129" s="188">
        <v>4071</v>
      </c>
      <c r="DO129" s="188">
        <v>1281</v>
      </c>
      <c r="DP129" s="188">
        <v>-262</v>
      </c>
      <c r="DQ129" s="188">
        <v>77</v>
      </c>
      <c r="DS129" s="188">
        <v>6994</v>
      </c>
      <c r="DT129" s="188">
        <v>0</v>
      </c>
      <c r="DU129" s="188">
        <v>7335</v>
      </c>
      <c r="DV129" s="188">
        <v>3544</v>
      </c>
      <c r="DW129" s="188">
        <v>3605</v>
      </c>
      <c r="DX129" s="188">
        <v>6229</v>
      </c>
      <c r="DY129" s="188">
        <v>7279</v>
      </c>
      <c r="DZ129" s="188">
        <v>-1212</v>
      </c>
      <c r="EA129" s="188">
        <v>-263</v>
      </c>
      <c r="EB129" s="188">
        <v>0</v>
      </c>
      <c r="ED129" s="188">
        <v>6071</v>
      </c>
      <c r="EE129" s="188">
        <v>0</v>
      </c>
      <c r="EF129" s="188">
        <v>7085</v>
      </c>
      <c r="EG129" s="188">
        <v>6806</v>
      </c>
      <c r="EH129" s="188">
        <v>7074</v>
      </c>
      <c r="EI129" s="188">
        <v>6951</v>
      </c>
      <c r="EJ129" s="188">
        <v>3976</v>
      </c>
      <c r="EK129" s="188">
        <v>-19</v>
      </c>
      <c r="EL129" s="188">
        <v>-201</v>
      </c>
      <c r="EM129" s="188">
        <v>51</v>
      </c>
      <c r="EO129" s="188">
        <v>7110</v>
      </c>
      <c r="EP129" s="188">
        <v>0</v>
      </c>
      <c r="EQ129" s="188">
        <v>1450</v>
      </c>
      <c r="ER129" s="188">
        <v>3409</v>
      </c>
      <c r="ES129" s="188">
        <v>10816</v>
      </c>
      <c r="ET129" s="188">
        <v>11736</v>
      </c>
      <c r="EU129" s="188">
        <v>5050</v>
      </c>
      <c r="EV129" s="188">
        <v>-1414</v>
      </c>
      <c r="EW129" s="188">
        <v>-202</v>
      </c>
      <c r="EX129" s="188">
        <v>46</v>
      </c>
      <c r="EZ129" s="188">
        <v>7071</v>
      </c>
      <c r="FA129" s="188">
        <v>0</v>
      </c>
      <c r="FB129" s="188">
        <v>4497</v>
      </c>
      <c r="FC129" s="188">
        <v>4838</v>
      </c>
      <c r="FD129" s="188">
        <v>7514</v>
      </c>
      <c r="FE129" s="188">
        <v>8246</v>
      </c>
      <c r="FF129" s="188">
        <v>6679</v>
      </c>
      <c r="FG129" s="188">
        <v>-999</v>
      </c>
      <c r="FH129" s="188">
        <v>0</v>
      </c>
      <c r="FI129" s="188">
        <v>0</v>
      </c>
      <c r="FK129" s="188">
        <v>7104</v>
      </c>
      <c r="FL129" s="188">
        <v>0</v>
      </c>
      <c r="FM129" s="188">
        <v>8103</v>
      </c>
      <c r="FN129" s="188">
        <v>3127</v>
      </c>
      <c r="FO129" s="188">
        <v>6263</v>
      </c>
      <c r="FP129" s="188">
        <v>8874</v>
      </c>
      <c r="FQ129" s="188">
        <v>3929</v>
      </c>
      <c r="FR129" s="188">
        <v>-567</v>
      </c>
      <c r="FS129" s="188">
        <v>-263</v>
      </c>
      <c r="FT129" s="188">
        <v>159</v>
      </c>
      <c r="FV129" s="188">
        <v>6072</v>
      </c>
      <c r="FW129" s="188">
        <v>0</v>
      </c>
      <c r="FX129" s="188">
        <v>4532</v>
      </c>
      <c r="FY129" s="188">
        <v>6890</v>
      </c>
      <c r="FZ129" s="188">
        <v>4047</v>
      </c>
      <c r="GA129" s="188">
        <v>10356</v>
      </c>
      <c r="GB129" s="188">
        <v>6408</v>
      </c>
      <c r="GC129" s="188">
        <v>154</v>
      </c>
      <c r="GD129" s="188">
        <v>0</v>
      </c>
      <c r="GE129" s="188">
        <v>0</v>
      </c>
      <c r="GG129" s="188">
        <v>7102</v>
      </c>
      <c r="GH129" s="188">
        <v>0</v>
      </c>
      <c r="GI129" s="188">
        <v>7604</v>
      </c>
      <c r="GJ129" s="188">
        <v>3290</v>
      </c>
      <c r="GK129" s="188">
        <v>5293</v>
      </c>
      <c r="GL129" s="188">
        <v>10053</v>
      </c>
      <c r="GM129" s="188">
        <v>4082</v>
      </c>
      <c r="GN129" s="188">
        <v>-460</v>
      </c>
      <c r="GO129" s="188">
        <v>-232</v>
      </c>
      <c r="GP129" s="188">
        <v>88</v>
      </c>
      <c r="GR129" s="188">
        <v>5968</v>
      </c>
      <c r="GS129" s="188">
        <v>0</v>
      </c>
      <c r="GT129" s="188">
        <v>7525</v>
      </c>
      <c r="GU129" s="188">
        <v>3914</v>
      </c>
      <c r="GV129" s="188">
        <v>6134</v>
      </c>
      <c r="GW129" s="188">
        <v>10133</v>
      </c>
      <c r="GX129" s="188">
        <v>3916</v>
      </c>
      <c r="GY129" s="188">
        <v>-162</v>
      </c>
      <c r="GZ129" s="188">
        <v>-232</v>
      </c>
      <c r="HA129" s="188">
        <v>33</v>
      </c>
      <c r="HC129" s="188">
        <v>6022</v>
      </c>
      <c r="HD129" s="188">
        <v>0</v>
      </c>
      <c r="HE129" s="188">
        <v>5713</v>
      </c>
      <c r="HF129" s="188">
        <v>4760</v>
      </c>
      <c r="HG129" s="188">
        <v>9336</v>
      </c>
      <c r="HH129" s="188">
        <v>6038</v>
      </c>
      <c r="HI129" s="188">
        <v>3958</v>
      </c>
      <c r="HJ129" s="188">
        <v>2225</v>
      </c>
      <c r="HK129" s="188">
        <v>-232</v>
      </c>
      <c r="HL129" s="188">
        <v>298</v>
      </c>
      <c r="HN129" s="188">
        <v>6130</v>
      </c>
      <c r="HO129" s="188">
        <v>0</v>
      </c>
      <c r="HP129" s="188">
        <v>3856</v>
      </c>
      <c r="HQ129" s="188">
        <v>3343</v>
      </c>
      <c r="HR129" s="188">
        <v>4706</v>
      </c>
      <c r="HS129" s="188">
        <v>12584</v>
      </c>
      <c r="HT129" s="188">
        <v>6423</v>
      </c>
      <c r="HU129" s="188">
        <v>-732</v>
      </c>
      <c r="HV129" s="188">
        <v>0</v>
      </c>
      <c r="HW129" s="188">
        <v>0</v>
      </c>
      <c r="HY129" s="188">
        <v>6021</v>
      </c>
      <c r="HZ129" s="188">
        <v>0</v>
      </c>
      <c r="IA129" s="188">
        <v>6081</v>
      </c>
      <c r="IB129" s="188">
        <v>4592</v>
      </c>
      <c r="IC129" s="188">
        <v>9153</v>
      </c>
      <c r="ID129" s="188">
        <v>2780</v>
      </c>
      <c r="IE129" s="188">
        <v>4059</v>
      </c>
      <c r="IF129" s="188">
        <v>3669</v>
      </c>
      <c r="IG129" s="188">
        <v>-232</v>
      </c>
      <c r="IH129" s="188">
        <v>246</v>
      </c>
      <c r="IJ129" s="188">
        <v>6429</v>
      </c>
      <c r="IK129" s="188">
        <v>0</v>
      </c>
      <c r="IL129" s="188">
        <v>8880</v>
      </c>
      <c r="IM129" s="188">
        <v>4916</v>
      </c>
      <c r="IN129" s="188">
        <v>5196</v>
      </c>
      <c r="IO129" s="188">
        <v>9647</v>
      </c>
      <c r="IP129" s="188">
        <v>4151</v>
      </c>
      <c r="IQ129" s="188">
        <v>1115</v>
      </c>
      <c r="IR129" s="188">
        <v>-263</v>
      </c>
      <c r="IS129" s="188">
        <v>93</v>
      </c>
      <c r="IU129" s="188">
        <v>6087</v>
      </c>
      <c r="IV129" s="188">
        <v>0</v>
      </c>
      <c r="IW129" s="188">
        <v>5036</v>
      </c>
      <c r="IX129" s="188">
        <v>5173</v>
      </c>
      <c r="IY129" s="188">
        <v>7520</v>
      </c>
      <c r="IZ129" s="188">
        <v>8384</v>
      </c>
      <c r="JA129" s="188">
        <v>6005</v>
      </c>
      <c r="JB129" s="188">
        <v>276</v>
      </c>
      <c r="JC129" s="188">
        <v>-263</v>
      </c>
      <c r="JD129" s="188">
        <v>38</v>
      </c>
      <c r="JF129" s="188">
        <v>6824</v>
      </c>
      <c r="JG129" s="188">
        <v>0</v>
      </c>
      <c r="JH129" s="188">
        <v>7472</v>
      </c>
      <c r="JI129" s="188">
        <v>7201</v>
      </c>
      <c r="JJ129" s="188">
        <v>2241</v>
      </c>
      <c r="JK129" s="188">
        <v>6362</v>
      </c>
      <c r="JL129" s="188">
        <v>3810</v>
      </c>
      <c r="JM129" s="188">
        <v>-496</v>
      </c>
      <c r="JN129" s="188">
        <v>-304</v>
      </c>
      <c r="JO129" s="188">
        <v>2149</v>
      </c>
      <c r="JQ129" s="188">
        <v>7104</v>
      </c>
      <c r="JR129" s="188">
        <v>0</v>
      </c>
      <c r="JS129" s="188">
        <v>8910</v>
      </c>
      <c r="JT129" s="188">
        <v>4504</v>
      </c>
      <c r="JU129" s="188">
        <v>4717</v>
      </c>
      <c r="JV129" s="188">
        <v>8930</v>
      </c>
      <c r="JW129" s="188">
        <v>4160</v>
      </c>
      <c r="JX129" s="188">
        <v>-55</v>
      </c>
      <c r="JY129" s="188">
        <v>-263</v>
      </c>
      <c r="JZ129" s="188">
        <v>146</v>
      </c>
      <c r="KB129" s="188">
        <v>6085</v>
      </c>
      <c r="KC129" s="188">
        <v>0</v>
      </c>
      <c r="KD129" s="188">
        <v>3023</v>
      </c>
      <c r="KE129" s="188">
        <v>2374</v>
      </c>
      <c r="KF129" s="188">
        <v>5729</v>
      </c>
      <c r="KG129" s="188">
        <v>13561</v>
      </c>
      <c r="KH129" s="188">
        <v>5984</v>
      </c>
      <c r="KI129" s="188">
        <v>-414</v>
      </c>
      <c r="KJ129" s="188">
        <v>-263</v>
      </c>
      <c r="KK129" s="188">
        <v>147</v>
      </c>
      <c r="KM129" s="188">
        <v>6070</v>
      </c>
      <c r="KN129" s="188">
        <v>0</v>
      </c>
      <c r="KO129" s="188">
        <v>3045</v>
      </c>
      <c r="KP129" s="188">
        <v>6978</v>
      </c>
      <c r="KQ129" s="188">
        <v>5765</v>
      </c>
      <c r="KR129" s="188">
        <v>7592</v>
      </c>
      <c r="KS129" s="188">
        <v>6493</v>
      </c>
      <c r="KT129" s="188">
        <v>599</v>
      </c>
      <c r="KU129" s="188">
        <v>0</v>
      </c>
      <c r="KV129" s="188">
        <v>0</v>
      </c>
      <c r="KX129" s="188">
        <v>7031</v>
      </c>
      <c r="KY129" s="188">
        <v>0</v>
      </c>
      <c r="KZ129" s="188">
        <v>8669</v>
      </c>
      <c r="LA129" s="188">
        <v>7382</v>
      </c>
      <c r="LB129" s="188">
        <v>8164</v>
      </c>
      <c r="LC129" s="188">
        <v>2527</v>
      </c>
      <c r="LD129" s="188">
        <v>6742</v>
      </c>
      <c r="LE129" s="188">
        <v>-832</v>
      </c>
      <c r="LF129" s="188">
        <v>0</v>
      </c>
      <c r="LG129" s="188">
        <v>0</v>
      </c>
      <c r="LI129" s="188">
        <v>5051</v>
      </c>
      <c r="LJ129" s="188">
        <v>0</v>
      </c>
      <c r="LK129" s="188">
        <v>5892</v>
      </c>
      <c r="LL129" s="188">
        <v>8826</v>
      </c>
      <c r="LM129" s="188">
        <v>5896</v>
      </c>
      <c r="LN129" s="188">
        <v>9348</v>
      </c>
      <c r="LO129" s="188">
        <v>5718</v>
      </c>
      <c r="LP129" s="188">
        <v>-1194</v>
      </c>
      <c r="LQ129" s="188">
        <v>-263</v>
      </c>
      <c r="LR129" s="188">
        <v>74</v>
      </c>
      <c r="LT129" s="188">
        <v>6082</v>
      </c>
      <c r="LU129" s="188">
        <v>0</v>
      </c>
      <c r="LV129" s="188">
        <v>2234</v>
      </c>
      <c r="LW129" s="188">
        <v>6060</v>
      </c>
      <c r="LX129" s="188">
        <v>9058</v>
      </c>
      <c r="LY129" s="188">
        <v>8523</v>
      </c>
      <c r="LZ129" s="188">
        <v>5880</v>
      </c>
      <c r="MA129" s="188">
        <v>-79</v>
      </c>
      <c r="MB129" s="188">
        <v>-201</v>
      </c>
      <c r="MC129" s="188">
        <v>52</v>
      </c>
    </row>
    <row r="130" spans="2:341">
      <c r="B130" s="208">
        <f t="shared" si="30"/>
        <v>6331.6333333333332</v>
      </c>
      <c r="C130" s="208">
        <f t="shared" si="31"/>
        <v>0</v>
      </c>
      <c r="D130" s="208">
        <f t="shared" si="32"/>
        <v>6473.2666666666664</v>
      </c>
      <c r="E130" s="208">
        <f t="shared" si="33"/>
        <v>5828.8</v>
      </c>
      <c r="F130" s="208">
        <f t="shared" si="34"/>
        <v>6465.3666666666668</v>
      </c>
      <c r="G130" s="208">
        <f t="shared" si="35"/>
        <v>7384.6333333333332</v>
      </c>
      <c r="H130" s="208">
        <f t="shared" si="36"/>
        <v>5130.2666666666664</v>
      </c>
      <c r="I130" s="208">
        <f t="shared" si="37"/>
        <v>-108</v>
      </c>
      <c r="J130" s="208">
        <f t="shared" si="38"/>
        <v>-184.96666666666667</v>
      </c>
      <c r="K130" s="208">
        <f t="shared" si="39"/>
        <v>188.73333333333332</v>
      </c>
      <c r="M130" s="188">
        <v>5976</v>
      </c>
      <c r="N130" s="188">
        <v>0</v>
      </c>
      <c r="O130" s="188">
        <v>9130</v>
      </c>
      <c r="P130" s="188">
        <v>4240</v>
      </c>
      <c r="Q130" s="188">
        <v>3589</v>
      </c>
      <c r="R130" s="188">
        <v>6108</v>
      </c>
      <c r="S130" s="188">
        <v>3634</v>
      </c>
      <c r="T130" s="188">
        <v>35</v>
      </c>
      <c r="U130" s="188">
        <v>-291</v>
      </c>
      <c r="V130" s="188">
        <v>1914</v>
      </c>
      <c r="X130" s="188">
        <v>4065</v>
      </c>
      <c r="Y130" s="188">
        <v>0</v>
      </c>
      <c r="Z130" s="188">
        <v>7042</v>
      </c>
      <c r="AA130" s="188">
        <v>11533</v>
      </c>
      <c r="AB130" s="188">
        <v>6693</v>
      </c>
      <c r="AC130" s="188">
        <v>4154</v>
      </c>
      <c r="AD130" s="188">
        <v>5719</v>
      </c>
      <c r="AE130" s="188">
        <v>-318</v>
      </c>
      <c r="AF130" s="188">
        <v>-100</v>
      </c>
      <c r="AG130" s="188">
        <v>71</v>
      </c>
      <c r="AI130" s="188">
        <v>6779</v>
      </c>
      <c r="AJ130" s="188">
        <v>0</v>
      </c>
      <c r="AK130" s="188">
        <v>1527</v>
      </c>
      <c r="AL130" s="188">
        <v>6598</v>
      </c>
      <c r="AM130" s="188">
        <v>9391</v>
      </c>
      <c r="AN130" s="188">
        <v>9529</v>
      </c>
      <c r="AO130" s="188">
        <v>5855</v>
      </c>
      <c r="AP130" s="188">
        <v>-1237</v>
      </c>
      <c r="AQ130" s="188">
        <v>-263</v>
      </c>
      <c r="AR130" s="188">
        <v>55</v>
      </c>
      <c r="AT130" s="188">
        <v>4068</v>
      </c>
      <c r="AU130" s="188">
        <v>0</v>
      </c>
      <c r="AV130" s="188">
        <v>8800</v>
      </c>
      <c r="AW130" s="188">
        <v>6718</v>
      </c>
      <c r="AX130" s="188">
        <v>4710</v>
      </c>
      <c r="AY130" s="188">
        <v>8009</v>
      </c>
      <c r="AZ130" s="188">
        <v>5697</v>
      </c>
      <c r="BA130" s="188">
        <v>-1248</v>
      </c>
      <c r="BB130" s="188">
        <v>-201</v>
      </c>
      <c r="BC130" s="188">
        <v>44</v>
      </c>
      <c r="BE130" s="188">
        <v>7112</v>
      </c>
      <c r="BF130" s="188">
        <v>0</v>
      </c>
      <c r="BG130" s="188">
        <v>9076</v>
      </c>
      <c r="BH130" s="188">
        <v>8303</v>
      </c>
      <c r="BI130" s="188">
        <v>7157</v>
      </c>
      <c r="BJ130" s="188">
        <v>3612</v>
      </c>
      <c r="BK130" s="188">
        <v>4032</v>
      </c>
      <c r="BL130" s="188">
        <v>-517</v>
      </c>
      <c r="BM130" s="188">
        <v>-232</v>
      </c>
      <c r="BN130" s="188">
        <v>65</v>
      </c>
      <c r="BP130" s="188">
        <v>6062</v>
      </c>
      <c r="BQ130" s="188">
        <v>0</v>
      </c>
      <c r="BR130" s="188">
        <v>7488</v>
      </c>
      <c r="BS130" s="188">
        <v>9407</v>
      </c>
      <c r="BT130" s="188">
        <v>6281</v>
      </c>
      <c r="BU130" s="188">
        <v>3159</v>
      </c>
      <c r="BV130" s="188">
        <v>6053</v>
      </c>
      <c r="BW130" s="188">
        <v>109</v>
      </c>
      <c r="BX130" s="188">
        <v>0</v>
      </c>
      <c r="BY130" s="188">
        <v>0</v>
      </c>
      <c r="CA130" s="188">
        <v>7102</v>
      </c>
      <c r="CB130" s="188">
        <v>0</v>
      </c>
      <c r="CC130" s="188">
        <v>9089</v>
      </c>
      <c r="CD130" s="188">
        <v>6590</v>
      </c>
      <c r="CE130" s="188">
        <v>6797</v>
      </c>
      <c r="CF130" s="188">
        <v>3764</v>
      </c>
      <c r="CG130" s="188">
        <v>4075</v>
      </c>
      <c r="CH130" s="188">
        <v>-271</v>
      </c>
      <c r="CI130" s="188">
        <v>-263</v>
      </c>
      <c r="CJ130" s="188">
        <v>74</v>
      </c>
      <c r="CL130" s="188">
        <v>7102</v>
      </c>
      <c r="CM130" s="188">
        <v>0</v>
      </c>
      <c r="CN130" s="188">
        <v>9089</v>
      </c>
      <c r="CO130" s="188">
        <v>6590</v>
      </c>
      <c r="CP130" s="188">
        <v>6797</v>
      </c>
      <c r="CQ130" s="188">
        <v>3764</v>
      </c>
      <c r="CR130" s="188">
        <v>4075</v>
      </c>
      <c r="CS130" s="188">
        <v>-271</v>
      </c>
      <c r="CT130" s="188">
        <v>-263</v>
      </c>
      <c r="CU130" s="188">
        <v>74</v>
      </c>
      <c r="CV130" s="190"/>
      <c r="CW130" s="188">
        <v>6120</v>
      </c>
      <c r="CX130" s="188">
        <v>0</v>
      </c>
      <c r="CY130" s="188">
        <v>7153</v>
      </c>
      <c r="CZ130" s="188">
        <v>6439</v>
      </c>
      <c r="DA130" s="188">
        <v>5339</v>
      </c>
      <c r="DB130" s="188">
        <v>6523</v>
      </c>
      <c r="DC130" s="188">
        <v>6246</v>
      </c>
      <c r="DD130" s="188">
        <v>87</v>
      </c>
      <c r="DE130" s="188">
        <v>0</v>
      </c>
      <c r="DF130" s="188">
        <v>0</v>
      </c>
      <c r="DH130" s="188">
        <v>7096</v>
      </c>
      <c r="DI130" s="188">
        <v>0</v>
      </c>
      <c r="DJ130" s="188">
        <v>9264</v>
      </c>
      <c r="DK130" s="188">
        <v>6805</v>
      </c>
      <c r="DL130" s="188">
        <v>8385</v>
      </c>
      <c r="DM130" s="188">
        <v>3130</v>
      </c>
      <c r="DN130" s="188">
        <v>4071</v>
      </c>
      <c r="DO130" s="188">
        <v>1286</v>
      </c>
      <c r="DP130" s="188">
        <v>-262</v>
      </c>
      <c r="DQ130" s="188">
        <v>77</v>
      </c>
      <c r="DS130" s="188">
        <v>7001</v>
      </c>
      <c r="DT130" s="188">
        <v>0</v>
      </c>
      <c r="DU130" s="188">
        <v>7240</v>
      </c>
      <c r="DV130" s="188">
        <v>3544</v>
      </c>
      <c r="DW130" s="188">
        <v>3582</v>
      </c>
      <c r="DX130" s="188">
        <v>6452</v>
      </c>
      <c r="DY130" s="188">
        <v>7070</v>
      </c>
      <c r="DZ130" s="188">
        <v>-947</v>
      </c>
      <c r="EA130" s="188">
        <v>-263</v>
      </c>
      <c r="EB130" s="188">
        <v>0</v>
      </c>
      <c r="ED130" s="188">
        <v>6070</v>
      </c>
      <c r="EE130" s="188">
        <v>0</v>
      </c>
      <c r="EF130" s="188">
        <v>7125</v>
      </c>
      <c r="EG130" s="188">
        <v>6819</v>
      </c>
      <c r="EH130" s="188">
        <v>7229</v>
      </c>
      <c r="EI130" s="188">
        <v>6909</v>
      </c>
      <c r="EJ130" s="188">
        <v>3976</v>
      </c>
      <c r="EK130" s="188">
        <v>-145</v>
      </c>
      <c r="EL130" s="188">
        <v>-201</v>
      </c>
      <c r="EM130" s="188">
        <v>51</v>
      </c>
      <c r="EO130" s="188">
        <v>7105</v>
      </c>
      <c r="EP130" s="188">
        <v>0</v>
      </c>
      <c r="EQ130" s="188">
        <v>1324</v>
      </c>
      <c r="ER130" s="188">
        <v>3350</v>
      </c>
      <c r="ES130" s="188">
        <v>10725</v>
      </c>
      <c r="ET130" s="188">
        <v>11895</v>
      </c>
      <c r="EU130" s="188">
        <v>5050</v>
      </c>
      <c r="EV130" s="188">
        <v>-1256</v>
      </c>
      <c r="EW130" s="188">
        <v>-201</v>
      </c>
      <c r="EX130" s="188">
        <v>46</v>
      </c>
      <c r="EZ130" s="188">
        <v>7070</v>
      </c>
      <c r="FA130" s="188">
        <v>0</v>
      </c>
      <c r="FB130" s="188">
        <v>4519</v>
      </c>
      <c r="FC130" s="188">
        <v>4891</v>
      </c>
      <c r="FD130" s="188">
        <v>7716</v>
      </c>
      <c r="FE130" s="188">
        <v>8248</v>
      </c>
      <c r="FF130" s="188">
        <v>6671</v>
      </c>
      <c r="FG130" s="188">
        <v>-1255</v>
      </c>
      <c r="FH130" s="188">
        <v>0</v>
      </c>
      <c r="FI130" s="188">
        <v>0</v>
      </c>
      <c r="FK130" s="188">
        <v>7102</v>
      </c>
      <c r="FL130" s="188">
        <v>0</v>
      </c>
      <c r="FM130" s="188">
        <v>8021</v>
      </c>
      <c r="FN130" s="188">
        <v>3004</v>
      </c>
      <c r="FO130" s="188">
        <v>6160</v>
      </c>
      <c r="FP130" s="188">
        <v>9074</v>
      </c>
      <c r="FQ130" s="188">
        <v>3929</v>
      </c>
      <c r="FR130" s="188">
        <v>-567</v>
      </c>
      <c r="FS130" s="188">
        <v>-263</v>
      </c>
      <c r="FT130" s="188">
        <v>152</v>
      </c>
      <c r="FV130" s="188">
        <v>6068</v>
      </c>
      <c r="FW130" s="188">
        <v>0</v>
      </c>
      <c r="FX130" s="188">
        <v>4527</v>
      </c>
      <c r="FY130" s="188">
        <v>6893</v>
      </c>
      <c r="FZ130" s="188">
        <v>4044</v>
      </c>
      <c r="GA130" s="188">
        <v>10362</v>
      </c>
      <c r="GB130" s="188">
        <v>6376</v>
      </c>
      <c r="GC130" s="188">
        <v>209</v>
      </c>
      <c r="GD130" s="188">
        <v>0</v>
      </c>
      <c r="GE130" s="188">
        <v>0</v>
      </c>
      <c r="GG130" s="188">
        <v>7104</v>
      </c>
      <c r="GH130" s="188">
        <v>0</v>
      </c>
      <c r="GI130" s="188">
        <v>7585</v>
      </c>
      <c r="GJ130" s="188">
        <v>3266</v>
      </c>
      <c r="GK130" s="188">
        <v>5503</v>
      </c>
      <c r="GL130" s="188">
        <v>10046</v>
      </c>
      <c r="GM130" s="188">
        <v>4082</v>
      </c>
      <c r="GN130" s="188">
        <v>-586</v>
      </c>
      <c r="GO130" s="188">
        <v>-232</v>
      </c>
      <c r="GP130" s="188">
        <v>88</v>
      </c>
      <c r="GR130" s="188">
        <v>5970</v>
      </c>
      <c r="GS130" s="188">
        <v>0</v>
      </c>
      <c r="GT130" s="188">
        <v>7493</v>
      </c>
      <c r="GU130" s="188">
        <v>3963</v>
      </c>
      <c r="GV130" s="188">
        <v>6138</v>
      </c>
      <c r="GW130" s="188">
        <v>10043</v>
      </c>
      <c r="GX130" s="188">
        <v>3916</v>
      </c>
      <c r="GY130" s="188">
        <v>-120</v>
      </c>
      <c r="GZ130" s="188">
        <v>-232</v>
      </c>
      <c r="HA130" s="188">
        <v>33</v>
      </c>
      <c r="HC130" s="188">
        <v>6025</v>
      </c>
      <c r="HD130" s="188">
        <v>0</v>
      </c>
      <c r="HE130" s="188">
        <v>5701</v>
      </c>
      <c r="HF130" s="188">
        <v>4696</v>
      </c>
      <c r="HG130" s="188">
        <v>9397</v>
      </c>
      <c r="HH130" s="188">
        <v>6055</v>
      </c>
      <c r="HI130" s="188">
        <v>3958</v>
      </c>
      <c r="HJ130" s="188">
        <v>2347</v>
      </c>
      <c r="HK130" s="188">
        <v>-232</v>
      </c>
      <c r="HL130" s="188">
        <v>296</v>
      </c>
      <c r="HN130" s="188">
        <v>6138</v>
      </c>
      <c r="HO130" s="188">
        <v>0</v>
      </c>
      <c r="HP130" s="188">
        <v>3789</v>
      </c>
      <c r="HQ130" s="188">
        <v>3405</v>
      </c>
      <c r="HR130" s="188">
        <v>4706</v>
      </c>
      <c r="HS130" s="188">
        <v>12554</v>
      </c>
      <c r="HT130" s="188">
        <v>6422</v>
      </c>
      <c r="HU130" s="188">
        <v>-748</v>
      </c>
      <c r="HV130" s="188">
        <v>0</v>
      </c>
      <c r="HW130" s="188">
        <v>0</v>
      </c>
      <c r="HY130" s="188">
        <v>6027</v>
      </c>
      <c r="HZ130" s="188">
        <v>0</v>
      </c>
      <c r="IA130" s="188">
        <v>6074</v>
      </c>
      <c r="IB130" s="188">
        <v>4583</v>
      </c>
      <c r="IC130" s="188">
        <v>9161</v>
      </c>
      <c r="ID130" s="188">
        <v>2802</v>
      </c>
      <c r="IE130" s="188">
        <v>4059</v>
      </c>
      <c r="IF130" s="188">
        <v>3690</v>
      </c>
      <c r="IG130" s="188">
        <v>-232</v>
      </c>
      <c r="IH130" s="188">
        <v>245</v>
      </c>
      <c r="IJ130" s="188">
        <v>6444</v>
      </c>
      <c r="IK130" s="188">
        <v>0</v>
      </c>
      <c r="IL130" s="188">
        <v>8873</v>
      </c>
      <c r="IM130" s="188">
        <v>4882</v>
      </c>
      <c r="IN130" s="188">
        <v>5134</v>
      </c>
      <c r="IO130" s="188">
        <v>9846</v>
      </c>
      <c r="IP130" s="188">
        <v>4151</v>
      </c>
      <c r="IQ130" s="188">
        <v>1013</v>
      </c>
      <c r="IR130" s="188">
        <v>-262</v>
      </c>
      <c r="IS130" s="188">
        <v>93</v>
      </c>
      <c r="IU130" s="188">
        <v>6084</v>
      </c>
      <c r="IV130" s="188">
        <v>0</v>
      </c>
      <c r="IW130" s="188">
        <v>5007</v>
      </c>
      <c r="IX130" s="188">
        <v>5156</v>
      </c>
      <c r="IY130" s="188">
        <v>7424</v>
      </c>
      <c r="IZ130" s="188">
        <v>8454</v>
      </c>
      <c r="JA130" s="188">
        <v>6005</v>
      </c>
      <c r="JB130" s="188">
        <v>232</v>
      </c>
      <c r="JC130" s="188">
        <v>-263</v>
      </c>
      <c r="JD130" s="188">
        <v>27</v>
      </c>
      <c r="JF130" s="188">
        <v>6831</v>
      </c>
      <c r="JG130" s="188">
        <v>0</v>
      </c>
      <c r="JH130" s="188">
        <v>7453</v>
      </c>
      <c r="JI130" s="188">
        <v>7124</v>
      </c>
      <c r="JJ130" s="188">
        <v>2201</v>
      </c>
      <c r="JK130" s="188">
        <v>6453</v>
      </c>
      <c r="JL130" s="188">
        <v>3810</v>
      </c>
      <c r="JM130" s="188">
        <v>-515</v>
      </c>
      <c r="JN130" s="188">
        <v>-304</v>
      </c>
      <c r="JO130" s="188">
        <v>1867</v>
      </c>
      <c r="JQ130" s="188">
        <v>7101</v>
      </c>
      <c r="JR130" s="188">
        <v>0</v>
      </c>
      <c r="JS130" s="188">
        <v>8922</v>
      </c>
      <c r="JT130" s="188">
        <v>4497</v>
      </c>
      <c r="JU130" s="188">
        <v>5069</v>
      </c>
      <c r="JV130" s="188">
        <v>9034</v>
      </c>
      <c r="JW130" s="188">
        <v>4160</v>
      </c>
      <c r="JX130" s="188">
        <v>-270</v>
      </c>
      <c r="JY130" s="188">
        <v>-262</v>
      </c>
      <c r="JZ130" s="188">
        <v>146</v>
      </c>
      <c r="KB130" s="188">
        <v>6079</v>
      </c>
      <c r="KC130" s="188">
        <v>0</v>
      </c>
      <c r="KD130" s="188">
        <v>3063</v>
      </c>
      <c r="KE130" s="188">
        <v>2382</v>
      </c>
      <c r="KF130" s="188">
        <v>5800</v>
      </c>
      <c r="KG130" s="188">
        <v>13622</v>
      </c>
      <c r="KH130" s="188">
        <v>5984</v>
      </c>
      <c r="KI130" s="188">
        <v>-330</v>
      </c>
      <c r="KJ130" s="188">
        <v>-263</v>
      </c>
      <c r="KK130" s="188">
        <v>136</v>
      </c>
      <c r="KM130" s="188">
        <v>6075</v>
      </c>
      <c r="KN130" s="188">
        <v>0</v>
      </c>
      <c r="KO130" s="188">
        <v>3029</v>
      </c>
      <c r="KP130" s="188">
        <v>6960</v>
      </c>
      <c r="KQ130" s="188">
        <v>5730</v>
      </c>
      <c r="KR130" s="188">
        <v>7823</v>
      </c>
      <c r="KS130" s="188">
        <v>6493</v>
      </c>
      <c r="KT130" s="188">
        <v>601</v>
      </c>
      <c r="KU130" s="188">
        <v>0</v>
      </c>
      <c r="KV130" s="188">
        <v>0</v>
      </c>
      <c r="KX130" s="188">
        <v>7036</v>
      </c>
      <c r="KY130" s="188">
        <v>0</v>
      </c>
      <c r="KZ130" s="188">
        <v>8678</v>
      </c>
      <c r="LA130" s="188">
        <v>7344</v>
      </c>
      <c r="LB130" s="188">
        <v>8084</v>
      </c>
      <c r="LC130" s="188">
        <v>2546</v>
      </c>
      <c r="LD130" s="188">
        <v>6741</v>
      </c>
      <c r="LE130" s="188">
        <v>-1057</v>
      </c>
      <c r="LF130" s="188">
        <v>0</v>
      </c>
      <c r="LG130" s="188">
        <v>0</v>
      </c>
      <c r="LI130" s="188">
        <v>5053</v>
      </c>
      <c r="LJ130" s="188">
        <v>0</v>
      </c>
      <c r="LK130" s="188">
        <v>5882</v>
      </c>
      <c r="LL130" s="188">
        <v>8777</v>
      </c>
      <c r="LM130" s="188">
        <v>5844</v>
      </c>
      <c r="LN130" s="188">
        <v>9160</v>
      </c>
      <c r="LO130" s="188">
        <v>5718</v>
      </c>
      <c r="LP130" s="188">
        <v>-986</v>
      </c>
      <c r="LQ130" s="188">
        <v>-263</v>
      </c>
      <c r="LR130" s="188">
        <v>56</v>
      </c>
      <c r="LT130" s="188">
        <v>6084</v>
      </c>
      <c r="LU130" s="188">
        <v>0</v>
      </c>
      <c r="LV130" s="188">
        <v>2235</v>
      </c>
      <c r="LW130" s="188">
        <v>6105</v>
      </c>
      <c r="LX130" s="188">
        <v>9175</v>
      </c>
      <c r="LY130" s="188">
        <v>8409</v>
      </c>
      <c r="LZ130" s="188">
        <v>5880</v>
      </c>
      <c r="MA130" s="188">
        <v>-205</v>
      </c>
      <c r="MB130" s="188">
        <v>-201</v>
      </c>
      <c r="MC130" s="188">
        <v>52</v>
      </c>
    </row>
    <row r="131" spans="2:341">
      <c r="B131" s="208">
        <f t="shared" si="30"/>
        <v>6333.0666666666666</v>
      </c>
      <c r="C131" s="208">
        <f t="shared" si="31"/>
        <v>0</v>
      </c>
      <c r="D131" s="208">
        <f t="shared" si="32"/>
        <v>6478.7666666666664</v>
      </c>
      <c r="E131" s="208">
        <f t="shared" si="33"/>
        <v>5817.8</v>
      </c>
      <c r="F131" s="208">
        <f t="shared" si="34"/>
        <v>6420.7333333333336</v>
      </c>
      <c r="G131" s="208">
        <f t="shared" si="35"/>
        <v>7386.333333333333</v>
      </c>
      <c r="H131" s="208">
        <f t="shared" si="36"/>
        <v>5123.166666666667</v>
      </c>
      <c r="I131" s="208">
        <f t="shared" si="37"/>
        <v>-86.86666666666666</v>
      </c>
      <c r="J131" s="208">
        <f t="shared" si="38"/>
        <v>-185.23333333333332</v>
      </c>
      <c r="K131" s="208">
        <f t="shared" si="39"/>
        <v>174.13333333333333</v>
      </c>
      <c r="M131" s="188">
        <v>5983</v>
      </c>
      <c r="N131" s="188">
        <v>0</v>
      </c>
      <c r="O131" s="188">
        <v>9099</v>
      </c>
      <c r="P131" s="188">
        <v>4303</v>
      </c>
      <c r="Q131" s="188">
        <v>3658</v>
      </c>
      <c r="R131" s="188">
        <v>6063</v>
      </c>
      <c r="S131" s="188">
        <v>3634</v>
      </c>
      <c r="T131" s="188">
        <v>-30</v>
      </c>
      <c r="U131" s="188">
        <v>-294</v>
      </c>
      <c r="V131" s="188">
        <v>1770</v>
      </c>
      <c r="X131" s="188">
        <v>4063</v>
      </c>
      <c r="Y131" s="188">
        <v>0</v>
      </c>
      <c r="Z131" s="188">
        <v>7077</v>
      </c>
      <c r="AA131" s="188">
        <v>11545</v>
      </c>
      <c r="AB131" s="188">
        <v>6774</v>
      </c>
      <c r="AC131" s="188">
        <v>4166</v>
      </c>
      <c r="AD131" s="188">
        <v>5719</v>
      </c>
      <c r="AE131" s="188">
        <v>-176</v>
      </c>
      <c r="AF131" s="188">
        <v>-100</v>
      </c>
      <c r="AG131" s="188">
        <v>55</v>
      </c>
      <c r="AI131" s="188">
        <v>6786</v>
      </c>
      <c r="AJ131" s="188">
        <v>0</v>
      </c>
      <c r="AK131" s="188">
        <v>1517</v>
      </c>
      <c r="AL131" s="188">
        <v>6574</v>
      </c>
      <c r="AM131" s="188">
        <v>9228</v>
      </c>
      <c r="AN131" s="188">
        <v>9599</v>
      </c>
      <c r="AO131" s="188">
        <v>5855</v>
      </c>
      <c r="AP131" s="188">
        <v>-1081</v>
      </c>
      <c r="AQ131" s="188">
        <v>-263</v>
      </c>
      <c r="AR131" s="188">
        <v>45</v>
      </c>
      <c r="AT131" s="188">
        <v>4067</v>
      </c>
      <c r="AU131" s="188">
        <v>0</v>
      </c>
      <c r="AV131" s="188">
        <v>8788</v>
      </c>
      <c r="AW131" s="188">
        <v>6757</v>
      </c>
      <c r="AX131" s="188">
        <v>4779</v>
      </c>
      <c r="AY131" s="188">
        <v>8020</v>
      </c>
      <c r="AZ131" s="188">
        <v>5697</v>
      </c>
      <c r="BA131" s="188">
        <v>-1134</v>
      </c>
      <c r="BB131" s="188">
        <v>-201</v>
      </c>
      <c r="BC131" s="188">
        <v>45</v>
      </c>
      <c r="BE131" s="188">
        <v>7113</v>
      </c>
      <c r="BF131" s="188">
        <v>0</v>
      </c>
      <c r="BG131" s="188">
        <v>9089</v>
      </c>
      <c r="BH131" s="188">
        <v>8269</v>
      </c>
      <c r="BI131" s="188">
        <v>6958</v>
      </c>
      <c r="BJ131" s="188">
        <v>3798</v>
      </c>
      <c r="BK131" s="188">
        <v>4032</v>
      </c>
      <c r="BL131" s="188">
        <v>-421</v>
      </c>
      <c r="BM131" s="188">
        <v>-232</v>
      </c>
      <c r="BN131" s="188">
        <v>65</v>
      </c>
      <c r="BP131" s="188">
        <v>6071</v>
      </c>
      <c r="BQ131" s="188">
        <v>0</v>
      </c>
      <c r="BR131" s="188">
        <v>7464</v>
      </c>
      <c r="BS131" s="188">
        <v>9411</v>
      </c>
      <c r="BT131" s="188">
        <v>6068</v>
      </c>
      <c r="BU131" s="188">
        <v>3227</v>
      </c>
      <c r="BV131" s="188">
        <v>6051</v>
      </c>
      <c r="BW131" s="188">
        <v>17</v>
      </c>
      <c r="BX131" s="188">
        <v>0</v>
      </c>
      <c r="BY131" s="188">
        <v>0</v>
      </c>
      <c r="CA131" s="188">
        <v>7102</v>
      </c>
      <c r="CB131" s="188">
        <v>0</v>
      </c>
      <c r="CC131" s="188">
        <v>9097</v>
      </c>
      <c r="CD131" s="188">
        <v>6611</v>
      </c>
      <c r="CE131" s="188">
        <v>6830</v>
      </c>
      <c r="CF131" s="188">
        <v>3823</v>
      </c>
      <c r="CG131" s="188">
        <v>4075</v>
      </c>
      <c r="CH131" s="188">
        <v>-455</v>
      </c>
      <c r="CI131" s="188">
        <v>-263</v>
      </c>
      <c r="CJ131" s="188">
        <v>73</v>
      </c>
      <c r="CL131" s="188">
        <v>7102</v>
      </c>
      <c r="CM131" s="188">
        <v>0</v>
      </c>
      <c r="CN131" s="188">
        <v>9097</v>
      </c>
      <c r="CO131" s="188">
        <v>6611</v>
      </c>
      <c r="CP131" s="188">
        <v>6830</v>
      </c>
      <c r="CQ131" s="188">
        <v>3823</v>
      </c>
      <c r="CR131" s="188">
        <v>4075</v>
      </c>
      <c r="CS131" s="188">
        <v>-455</v>
      </c>
      <c r="CT131" s="188">
        <v>-263</v>
      </c>
      <c r="CU131" s="188">
        <v>73</v>
      </c>
      <c r="CV131" s="190"/>
      <c r="CW131" s="188">
        <v>6123</v>
      </c>
      <c r="CX131" s="188">
        <v>0</v>
      </c>
      <c r="CY131" s="188">
        <v>7156</v>
      </c>
      <c r="CZ131" s="188">
        <v>6421</v>
      </c>
      <c r="DA131" s="188">
        <v>5312</v>
      </c>
      <c r="DB131" s="188">
        <v>6517</v>
      </c>
      <c r="DC131" s="188">
        <v>6238</v>
      </c>
      <c r="DD131" s="188">
        <v>59</v>
      </c>
      <c r="DE131" s="188">
        <v>0</v>
      </c>
      <c r="DF131" s="188">
        <v>0</v>
      </c>
      <c r="DH131" s="188">
        <v>7094</v>
      </c>
      <c r="DI131" s="188">
        <v>0</v>
      </c>
      <c r="DJ131" s="188">
        <v>9292</v>
      </c>
      <c r="DK131" s="188">
        <v>6831</v>
      </c>
      <c r="DL131" s="188">
        <v>8416</v>
      </c>
      <c r="DM131" s="188">
        <v>3118</v>
      </c>
      <c r="DN131" s="188">
        <v>4071</v>
      </c>
      <c r="DO131" s="188">
        <v>1164</v>
      </c>
      <c r="DP131" s="188">
        <v>-263</v>
      </c>
      <c r="DQ131" s="188">
        <v>78</v>
      </c>
      <c r="DS131" s="188">
        <v>6994</v>
      </c>
      <c r="DT131" s="188">
        <v>0</v>
      </c>
      <c r="DU131" s="188">
        <v>7363</v>
      </c>
      <c r="DV131" s="188">
        <v>3574</v>
      </c>
      <c r="DW131" s="188">
        <v>3754</v>
      </c>
      <c r="DX131" s="188">
        <v>6404</v>
      </c>
      <c r="DY131" s="188">
        <v>6885</v>
      </c>
      <c r="DZ131" s="188">
        <v>-1019</v>
      </c>
      <c r="EA131" s="188">
        <v>-263</v>
      </c>
      <c r="EB131" s="188">
        <v>0</v>
      </c>
      <c r="ED131" s="188">
        <v>6066</v>
      </c>
      <c r="EE131" s="188">
        <v>0</v>
      </c>
      <c r="EF131" s="188">
        <v>7146</v>
      </c>
      <c r="EG131" s="188">
        <v>6836</v>
      </c>
      <c r="EH131" s="188">
        <v>7289</v>
      </c>
      <c r="EI131" s="188">
        <v>6781</v>
      </c>
      <c r="EJ131" s="188">
        <v>3976</v>
      </c>
      <c r="EK131" s="188">
        <v>-250</v>
      </c>
      <c r="EL131" s="188">
        <v>-201</v>
      </c>
      <c r="EM131" s="188">
        <v>51</v>
      </c>
      <c r="EO131" s="188">
        <v>7112</v>
      </c>
      <c r="EP131" s="188">
        <v>0</v>
      </c>
      <c r="EQ131" s="188">
        <v>1351</v>
      </c>
      <c r="ER131" s="188">
        <v>3294</v>
      </c>
      <c r="ES131" s="188">
        <v>10564</v>
      </c>
      <c r="ET131" s="188">
        <v>11905</v>
      </c>
      <c r="EU131" s="188">
        <v>5050</v>
      </c>
      <c r="EV131" s="188">
        <v>-1072</v>
      </c>
      <c r="EW131" s="188">
        <v>-202</v>
      </c>
      <c r="EX131" s="188">
        <v>46</v>
      </c>
      <c r="EZ131" s="188">
        <v>7064</v>
      </c>
      <c r="FA131" s="188">
        <v>0</v>
      </c>
      <c r="FB131" s="188">
        <v>4464</v>
      </c>
      <c r="FC131" s="188">
        <v>4868</v>
      </c>
      <c r="FD131" s="188">
        <v>7601</v>
      </c>
      <c r="FE131" s="188">
        <v>8233</v>
      </c>
      <c r="FF131" s="188">
        <v>6658</v>
      </c>
      <c r="FG131" s="188">
        <v>-1175</v>
      </c>
      <c r="FH131" s="188">
        <v>0</v>
      </c>
      <c r="FI131" s="188">
        <v>0</v>
      </c>
      <c r="FK131" s="188">
        <v>7101</v>
      </c>
      <c r="FL131" s="188">
        <v>0</v>
      </c>
      <c r="FM131" s="188">
        <v>8009</v>
      </c>
      <c r="FN131" s="188">
        <v>3060</v>
      </c>
      <c r="FO131" s="188">
        <v>6237</v>
      </c>
      <c r="FP131" s="188">
        <v>9116</v>
      </c>
      <c r="FQ131" s="188">
        <v>3929</v>
      </c>
      <c r="FR131" s="188">
        <v>-496</v>
      </c>
      <c r="FS131" s="188">
        <v>-263</v>
      </c>
      <c r="FT131" s="188">
        <v>124</v>
      </c>
      <c r="FV131" s="188">
        <v>6072</v>
      </c>
      <c r="FW131" s="188">
        <v>0</v>
      </c>
      <c r="FX131" s="188">
        <v>4547</v>
      </c>
      <c r="FY131" s="188">
        <v>6863</v>
      </c>
      <c r="FZ131" s="188">
        <v>3877</v>
      </c>
      <c r="GA131" s="188">
        <v>10397</v>
      </c>
      <c r="GB131" s="188">
        <v>6369</v>
      </c>
      <c r="GC131" s="188">
        <v>316</v>
      </c>
      <c r="GD131" s="188">
        <v>0</v>
      </c>
      <c r="GE131" s="188">
        <v>0</v>
      </c>
      <c r="GG131" s="188">
        <v>7104</v>
      </c>
      <c r="GH131" s="188">
        <v>0</v>
      </c>
      <c r="GI131" s="188">
        <v>7586</v>
      </c>
      <c r="GJ131" s="188">
        <v>3190</v>
      </c>
      <c r="GK131" s="188">
        <v>5282</v>
      </c>
      <c r="GL131" s="188">
        <v>10029</v>
      </c>
      <c r="GM131" s="188">
        <v>4082</v>
      </c>
      <c r="GN131" s="188">
        <v>-584</v>
      </c>
      <c r="GO131" s="188">
        <v>-232</v>
      </c>
      <c r="GP131" s="188">
        <v>88</v>
      </c>
      <c r="GR131" s="188">
        <v>5970</v>
      </c>
      <c r="GS131" s="188">
        <v>0</v>
      </c>
      <c r="GT131" s="188">
        <v>7525</v>
      </c>
      <c r="GU131" s="188">
        <v>4011</v>
      </c>
      <c r="GV131" s="188">
        <v>6239</v>
      </c>
      <c r="GW131" s="188">
        <v>9998</v>
      </c>
      <c r="GX131" s="188">
        <v>3916</v>
      </c>
      <c r="GY131" s="188">
        <v>-227</v>
      </c>
      <c r="GZ131" s="188">
        <v>-232</v>
      </c>
      <c r="HA131" s="188">
        <v>32</v>
      </c>
      <c r="HC131" s="188">
        <v>6024</v>
      </c>
      <c r="HD131" s="188">
        <v>0</v>
      </c>
      <c r="HE131" s="188">
        <v>5718</v>
      </c>
      <c r="HF131" s="188">
        <v>4723</v>
      </c>
      <c r="HG131" s="188">
        <v>9316</v>
      </c>
      <c r="HH131" s="188">
        <v>5976</v>
      </c>
      <c r="HI131" s="188">
        <v>3958</v>
      </c>
      <c r="HJ131" s="188">
        <v>2405</v>
      </c>
      <c r="HK131" s="188">
        <v>-232</v>
      </c>
      <c r="HL131" s="188">
        <v>292</v>
      </c>
      <c r="HN131" s="188">
        <v>6149</v>
      </c>
      <c r="HO131" s="188">
        <v>0</v>
      </c>
      <c r="HP131" s="188">
        <v>3718</v>
      </c>
      <c r="HQ131" s="188">
        <v>3402</v>
      </c>
      <c r="HR131" s="188">
        <v>4697</v>
      </c>
      <c r="HS131" s="188">
        <v>12551</v>
      </c>
      <c r="HT131" s="188">
        <v>6423</v>
      </c>
      <c r="HU131" s="188">
        <v>-675</v>
      </c>
      <c r="HV131" s="188">
        <v>0</v>
      </c>
      <c r="HW131" s="188">
        <v>0</v>
      </c>
      <c r="HY131" s="188">
        <v>6028</v>
      </c>
      <c r="HZ131" s="188">
        <v>0</v>
      </c>
      <c r="IA131" s="188">
        <v>6061</v>
      </c>
      <c r="IB131" s="188">
        <v>4557</v>
      </c>
      <c r="IC131" s="188">
        <v>9045</v>
      </c>
      <c r="ID131" s="188">
        <v>2808</v>
      </c>
      <c r="IE131" s="188">
        <v>4059</v>
      </c>
      <c r="IF131" s="188">
        <v>3762</v>
      </c>
      <c r="IG131" s="188">
        <v>-232</v>
      </c>
      <c r="IH131" s="188">
        <v>245</v>
      </c>
      <c r="IJ131" s="188">
        <v>6455</v>
      </c>
      <c r="IK131" s="188">
        <v>0</v>
      </c>
      <c r="IL131" s="188">
        <v>8828</v>
      </c>
      <c r="IM131" s="188">
        <v>4830</v>
      </c>
      <c r="IN131" s="188">
        <v>4951</v>
      </c>
      <c r="IO131" s="188">
        <v>9799</v>
      </c>
      <c r="IP131" s="188">
        <v>4151</v>
      </c>
      <c r="IQ131" s="188">
        <v>1161</v>
      </c>
      <c r="IR131" s="188">
        <v>-263</v>
      </c>
      <c r="IS131" s="188">
        <v>93</v>
      </c>
      <c r="IU131" s="188">
        <v>6088</v>
      </c>
      <c r="IV131" s="188">
        <v>0</v>
      </c>
      <c r="IW131" s="188">
        <v>5033</v>
      </c>
      <c r="IX131" s="188">
        <v>5145</v>
      </c>
      <c r="IY131" s="188">
        <v>7368</v>
      </c>
      <c r="IZ131" s="188">
        <v>8445</v>
      </c>
      <c r="JA131" s="188">
        <v>6005</v>
      </c>
      <c r="JB131" s="188">
        <v>197</v>
      </c>
      <c r="JC131" s="188">
        <v>-263</v>
      </c>
      <c r="JD131" s="188">
        <v>26</v>
      </c>
      <c r="JF131" s="188">
        <v>6827</v>
      </c>
      <c r="JG131" s="188">
        <v>0</v>
      </c>
      <c r="JH131" s="188">
        <v>7474</v>
      </c>
      <c r="JI131" s="188">
        <v>7232</v>
      </c>
      <c r="JJ131" s="188">
        <v>2292</v>
      </c>
      <c r="JK131" s="188">
        <v>6422</v>
      </c>
      <c r="JL131" s="188">
        <v>3810</v>
      </c>
      <c r="JM131" s="188">
        <v>-510</v>
      </c>
      <c r="JN131" s="188">
        <v>-304</v>
      </c>
      <c r="JO131" s="188">
        <v>1651</v>
      </c>
      <c r="JQ131" s="188">
        <v>7097</v>
      </c>
      <c r="JR131" s="188">
        <v>0</v>
      </c>
      <c r="JS131" s="188">
        <v>8942</v>
      </c>
      <c r="JT131" s="188">
        <v>4417</v>
      </c>
      <c r="JU131" s="188">
        <v>4808</v>
      </c>
      <c r="JV131" s="188">
        <v>9010</v>
      </c>
      <c r="JW131" s="188">
        <v>4160</v>
      </c>
      <c r="JX131" s="188">
        <v>-239</v>
      </c>
      <c r="JY131" s="188">
        <v>-263</v>
      </c>
      <c r="JZ131" s="188">
        <v>146</v>
      </c>
      <c r="KB131" s="188">
        <v>6086</v>
      </c>
      <c r="KC131" s="188">
        <v>0</v>
      </c>
      <c r="KD131" s="188">
        <v>3091</v>
      </c>
      <c r="KE131" s="188">
        <v>2353</v>
      </c>
      <c r="KF131" s="188">
        <v>5823</v>
      </c>
      <c r="KG131" s="188">
        <v>13611</v>
      </c>
      <c r="KH131" s="188">
        <v>5984</v>
      </c>
      <c r="KI131" s="188">
        <v>-341</v>
      </c>
      <c r="KJ131" s="188">
        <v>-263</v>
      </c>
      <c r="KK131" s="188">
        <v>135</v>
      </c>
      <c r="KM131" s="188">
        <v>6074</v>
      </c>
      <c r="KN131" s="188">
        <v>0</v>
      </c>
      <c r="KO131" s="188">
        <v>3015</v>
      </c>
      <c r="KP131" s="188">
        <v>6778</v>
      </c>
      <c r="KQ131" s="188">
        <v>5658</v>
      </c>
      <c r="KR131" s="188">
        <v>7926</v>
      </c>
      <c r="KS131" s="188">
        <v>6495</v>
      </c>
      <c r="KT131" s="188">
        <v>596</v>
      </c>
      <c r="KU131" s="188">
        <v>0</v>
      </c>
      <c r="KV131" s="188">
        <v>0</v>
      </c>
      <c r="KX131" s="188">
        <v>7035</v>
      </c>
      <c r="KY131" s="188">
        <v>0</v>
      </c>
      <c r="KZ131" s="188">
        <v>8664</v>
      </c>
      <c r="LA131" s="188">
        <v>7335</v>
      </c>
      <c r="LB131" s="188">
        <v>8052</v>
      </c>
      <c r="LC131" s="188">
        <v>2536</v>
      </c>
      <c r="LD131" s="188">
        <v>6740</v>
      </c>
      <c r="LE131" s="188">
        <v>-987</v>
      </c>
      <c r="LF131" s="188">
        <v>0</v>
      </c>
      <c r="LG131" s="188">
        <v>0</v>
      </c>
      <c r="LI131" s="188">
        <v>5056</v>
      </c>
      <c r="LJ131" s="188">
        <v>0</v>
      </c>
      <c r="LK131" s="188">
        <v>5920</v>
      </c>
      <c r="LL131" s="188">
        <v>8733</v>
      </c>
      <c r="LM131" s="188">
        <v>6052</v>
      </c>
      <c r="LN131" s="188">
        <v>9029</v>
      </c>
      <c r="LO131" s="188">
        <v>5718</v>
      </c>
      <c r="LP131" s="188">
        <v>-1027</v>
      </c>
      <c r="LQ131" s="188">
        <v>-263</v>
      </c>
      <c r="LR131" s="188">
        <v>40</v>
      </c>
      <c r="LT131" s="188">
        <v>6086</v>
      </c>
      <c r="LU131" s="188">
        <v>0</v>
      </c>
      <c r="LV131" s="188">
        <v>2232</v>
      </c>
      <c r="LW131" s="188">
        <v>6000</v>
      </c>
      <c r="LX131" s="188">
        <v>8864</v>
      </c>
      <c r="LY131" s="188">
        <v>8460</v>
      </c>
      <c r="LZ131" s="188">
        <v>5880</v>
      </c>
      <c r="MA131" s="188">
        <v>71</v>
      </c>
      <c r="MB131" s="188">
        <v>-202</v>
      </c>
      <c r="MC131" s="188">
        <v>51</v>
      </c>
    </row>
    <row r="132" spans="2:341">
      <c r="B132" s="208">
        <f t="shared" si="30"/>
        <v>6334</v>
      </c>
      <c r="C132" s="208">
        <f t="shared" si="31"/>
        <v>0</v>
      </c>
      <c r="D132" s="208">
        <f t="shared" si="32"/>
        <v>6453.5666666666666</v>
      </c>
      <c r="E132" s="208">
        <f t="shared" si="33"/>
        <v>5774.4</v>
      </c>
      <c r="F132" s="208">
        <f t="shared" si="34"/>
        <v>6254.6</v>
      </c>
      <c r="G132" s="208">
        <f t="shared" si="35"/>
        <v>7375.9333333333334</v>
      </c>
      <c r="H132" s="208">
        <f t="shared" si="36"/>
        <v>5118.7333333333336</v>
      </c>
      <c r="I132" s="208">
        <f t="shared" si="37"/>
        <v>-67.966666666666669</v>
      </c>
      <c r="J132" s="208">
        <f t="shared" si="38"/>
        <v>-183.16666666666666</v>
      </c>
      <c r="K132" s="208">
        <f t="shared" si="39"/>
        <v>162.53333333333333</v>
      </c>
      <c r="M132" s="188">
        <v>5983</v>
      </c>
      <c r="N132" s="188">
        <v>0</v>
      </c>
      <c r="O132" s="188">
        <v>9070</v>
      </c>
      <c r="P132" s="188">
        <v>4000</v>
      </c>
      <c r="Q132" s="188">
        <v>3522</v>
      </c>
      <c r="R132" s="188">
        <v>5922</v>
      </c>
      <c r="S132" s="188">
        <v>3634</v>
      </c>
      <c r="T132" s="188">
        <v>408</v>
      </c>
      <c r="U132" s="188">
        <v>-304</v>
      </c>
      <c r="V132" s="188">
        <v>1655</v>
      </c>
      <c r="X132" s="188">
        <v>4066</v>
      </c>
      <c r="Y132" s="188">
        <v>0</v>
      </c>
      <c r="Z132" s="188">
        <v>7033</v>
      </c>
      <c r="AA132" s="188">
        <v>11523</v>
      </c>
      <c r="AB132" s="188">
        <v>6282</v>
      </c>
      <c r="AC132" s="188">
        <v>4147</v>
      </c>
      <c r="AD132" s="188">
        <v>5719</v>
      </c>
      <c r="AE132" s="188">
        <v>-181</v>
      </c>
      <c r="AF132" s="188">
        <v>-100</v>
      </c>
      <c r="AG132" s="188">
        <v>52</v>
      </c>
      <c r="AI132" s="188">
        <v>6791</v>
      </c>
      <c r="AJ132" s="188">
        <v>0</v>
      </c>
      <c r="AK132" s="188">
        <v>1446</v>
      </c>
      <c r="AL132" s="188">
        <v>6549</v>
      </c>
      <c r="AM132" s="188">
        <v>9058</v>
      </c>
      <c r="AN132" s="188">
        <v>9558</v>
      </c>
      <c r="AO132" s="188">
        <v>5855</v>
      </c>
      <c r="AP132" s="188">
        <v>-1076</v>
      </c>
      <c r="AQ132" s="188">
        <v>-263</v>
      </c>
      <c r="AR132" s="188">
        <v>45</v>
      </c>
      <c r="AT132" s="188">
        <v>4067</v>
      </c>
      <c r="AU132" s="188">
        <v>0</v>
      </c>
      <c r="AV132" s="188">
        <v>8792</v>
      </c>
      <c r="AW132" s="188">
        <v>6739</v>
      </c>
      <c r="AX132" s="188">
        <v>4748</v>
      </c>
      <c r="AY132" s="188">
        <v>7933</v>
      </c>
      <c r="AZ132" s="188">
        <v>5697</v>
      </c>
      <c r="BA132" s="188">
        <v>-1148</v>
      </c>
      <c r="BB132" s="188">
        <v>-201</v>
      </c>
      <c r="BC132" s="188">
        <v>44</v>
      </c>
      <c r="BE132" s="188">
        <v>7109</v>
      </c>
      <c r="BF132" s="188">
        <v>0</v>
      </c>
      <c r="BG132" s="188">
        <v>9110</v>
      </c>
      <c r="BH132" s="188">
        <v>8441</v>
      </c>
      <c r="BI132" s="188">
        <v>7012</v>
      </c>
      <c r="BJ132" s="188">
        <v>3877</v>
      </c>
      <c r="BK132" s="188">
        <v>4032</v>
      </c>
      <c r="BL132" s="188">
        <v>-914</v>
      </c>
      <c r="BM132" s="188">
        <v>-232</v>
      </c>
      <c r="BN132" s="188">
        <v>65</v>
      </c>
      <c r="BP132" s="188">
        <v>6073</v>
      </c>
      <c r="BQ132" s="188">
        <v>0</v>
      </c>
      <c r="BR132" s="188">
        <v>7439</v>
      </c>
      <c r="BS132" s="188">
        <v>9349</v>
      </c>
      <c r="BT132" s="188">
        <v>5727</v>
      </c>
      <c r="BU132" s="188">
        <v>3228</v>
      </c>
      <c r="BV132" s="188">
        <v>6051</v>
      </c>
      <c r="BW132" s="188">
        <v>-40</v>
      </c>
      <c r="BX132" s="188">
        <v>0</v>
      </c>
      <c r="BY132" s="188">
        <v>0</v>
      </c>
      <c r="CA132" s="188">
        <v>7104</v>
      </c>
      <c r="CB132" s="188">
        <v>0</v>
      </c>
      <c r="CC132" s="188">
        <v>9074</v>
      </c>
      <c r="CD132" s="188">
        <v>6530</v>
      </c>
      <c r="CE132" s="188">
        <v>6537</v>
      </c>
      <c r="CF132" s="188">
        <v>3818</v>
      </c>
      <c r="CG132" s="188">
        <v>4075</v>
      </c>
      <c r="CH132" s="188">
        <v>-382</v>
      </c>
      <c r="CI132" s="188">
        <v>-248</v>
      </c>
      <c r="CJ132" s="188">
        <v>73</v>
      </c>
      <c r="CL132" s="188">
        <v>7104</v>
      </c>
      <c r="CM132" s="188">
        <v>0</v>
      </c>
      <c r="CN132" s="188">
        <v>9074</v>
      </c>
      <c r="CO132" s="188">
        <v>6530</v>
      </c>
      <c r="CP132" s="188">
        <v>6537</v>
      </c>
      <c r="CQ132" s="188">
        <v>3818</v>
      </c>
      <c r="CR132" s="188">
        <v>4075</v>
      </c>
      <c r="CS132" s="188">
        <v>-382</v>
      </c>
      <c r="CT132" s="188">
        <v>-248</v>
      </c>
      <c r="CU132" s="188">
        <v>73</v>
      </c>
      <c r="CV132" s="190"/>
      <c r="CW132" s="188">
        <v>6122</v>
      </c>
      <c r="CX132" s="188">
        <v>0</v>
      </c>
      <c r="CY132" s="188">
        <v>7120</v>
      </c>
      <c r="CZ132" s="188">
        <v>6310</v>
      </c>
      <c r="DA132" s="188">
        <v>5048</v>
      </c>
      <c r="DB132" s="188">
        <v>6480</v>
      </c>
      <c r="DC132" s="188">
        <v>6238</v>
      </c>
      <c r="DD132" s="188">
        <v>236</v>
      </c>
      <c r="DE132" s="188">
        <v>0</v>
      </c>
      <c r="DF132" s="188">
        <v>0</v>
      </c>
      <c r="DH132" s="188">
        <v>7096</v>
      </c>
      <c r="DI132" s="188">
        <v>0</v>
      </c>
      <c r="DJ132" s="188">
        <v>9302</v>
      </c>
      <c r="DK132" s="188">
        <v>6799</v>
      </c>
      <c r="DL132" s="188">
        <v>8347</v>
      </c>
      <c r="DM132" s="188">
        <v>3117</v>
      </c>
      <c r="DN132" s="188">
        <v>4071</v>
      </c>
      <c r="DO132" s="188">
        <v>809</v>
      </c>
      <c r="DP132" s="188">
        <v>-262</v>
      </c>
      <c r="DQ132" s="188">
        <v>79</v>
      </c>
      <c r="DS132" s="188">
        <v>6992</v>
      </c>
      <c r="DT132" s="188">
        <v>0</v>
      </c>
      <c r="DU132" s="188">
        <v>7162</v>
      </c>
      <c r="DV132" s="188">
        <v>3448</v>
      </c>
      <c r="DW132" s="188">
        <v>3458</v>
      </c>
      <c r="DX132" s="188">
        <v>6540</v>
      </c>
      <c r="DY132" s="188">
        <v>6760</v>
      </c>
      <c r="DZ132" s="188">
        <v>-733</v>
      </c>
      <c r="EA132" s="188">
        <v>-263</v>
      </c>
      <c r="EB132" s="188">
        <v>0</v>
      </c>
      <c r="ED132" s="188">
        <v>6071</v>
      </c>
      <c r="EE132" s="188">
        <v>0</v>
      </c>
      <c r="EF132" s="188">
        <v>7164</v>
      </c>
      <c r="EG132" s="188">
        <v>6764</v>
      </c>
      <c r="EH132" s="188">
        <v>6899</v>
      </c>
      <c r="EI132" s="188">
        <v>6743</v>
      </c>
      <c r="EJ132" s="188">
        <v>3976</v>
      </c>
      <c r="EK132" s="188">
        <v>118</v>
      </c>
      <c r="EL132" s="188">
        <v>-197</v>
      </c>
      <c r="EM132" s="188">
        <v>52</v>
      </c>
      <c r="EO132" s="188">
        <v>7105</v>
      </c>
      <c r="EP132" s="188">
        <v>0</v>
      </c>
      <c r="EQ132" s="188">
        <v>1336</v>
      </c>
      <c r="ER132" s="188">
        <v>3255</v>
      </c>
      <c r="ES132" s="188">
        <v>10426</v>
      </c>
      <c r="ET132" s="188">
        <v>11827</v>
      </c>
      <c r="EU132" s="188">
        <v>5050</v>
      </c>
      <c r="EV132" s="188">
        <v>-1164</v>
      </c>
      <c r="EW132" s="188">
        <v>-201</v>
      </c>
      <c r="EX132" s="188">
        <v>45</v>
      </c>
      <c r="EZ132" s="188">
        <v>7067</v>
      </c>
      <c r="FA132" s="188">
        <v>0</v>
      </c>
      <c r="FB132" s="188">
        <v>4309</v>
      </c>
      <c r="FC132" s="188">
        <v>4793</v>
      </c>
      <c r="FD132" s="188">
        <v>7238</v>
      </c>
      <c r="FE132" s="188">
        <v>8137</v>
      </c>
      <c r="FF132" s="188">
        <v>6646</v>
      </c>
      <c r="FG132" s="188">
        <v>-872</v>
      </c>
      <c r="FH132" s="188">
        <v>0</v>
      </c>
      <c r="FI132" s="188">
        <v>0</v>
      </c>
      <c r="FK132" s="188">
        <v>7106</v>
      </c>
      <c r="FL132" s="188">
        <v>0</v>
      </c>
      <c r="FM132" s="188">
        <v>8005</v>
      </c>
      <c r="FN132" s="188">
        <v>3013</v>
      </c>
      <c r="FO132" s="188">
        <v>5860</v>
      </c>
      <c r="FP132" s="188">
        <v>9314</v>
      </c>
      <c r="FQ132" s="188">
        <v>3929</v>
      </c>
      <c r="FR132" s="188">
        <v>-404</v>
      </c>
      <c r="FS132" s="188">
        <v>-262</v>
      </c>
      <c r="FT132" s="188">
        <v>114</v>
      </c>
      <c r="FV132" s="188">
        <v>6070</v>
      </c>
      <c r="FW132" s="188">
        <v>0</v>
      </c>
      <c r="FX132" s="188">
        <v>4541</v>
      </c>
      <c r="FY132" s="188">
        <v>6884</v>
      </c>
      <c r="FZ132" s="188">
        <v>3706</v>
      </c>
      <c r="GA132" s="188">
        <v>10468</v>
      </c>
      <c r="GB132" s="188">
        <v>6369</v>
      </c>
      <c r="GC132" s="188">
        <v>294</v>
      </c>
      <c r="GD132" s="188">
        <v>0</v>
      </c>
      <c r="GE132" s="188">
        <v>0</v>
      </c>
      <c r="GG132" s="188">
        <v>7097</v>
      </c>
      <c r="GH132" s="188">
        <v>0</v>
      </c>
      <c r="GI132" s="188">
        <v>7648</v>
      </c>
      <c r="GJ132" s="188">
        <v>3238</v>
      </c>
      <c r="GK132" s="188">
        <v>5360</v>
      </c>
      <c r="GL132" s="188">
        <v>9849</v>
      </c>
      <c r="GM132" s="188">
        <v>4082</v>
      </c>
      <c r="GN132" s="188">
        <v>-822</v>
      </c>
      <c r="GO132" s="188">
        <v>-213</v>
      </c>
      <c r="GP132" s="188">
        <v>87</v>
      </c>
      <c r="GR132" s="188">
        <v>5975</v>
      </c>
      <c r="GS132" s="188">
        <v>0</v>
      </c>
      <c r="GT132" s="188">
        <v>7505</v>
      </c>
      <c r="GU132" s="188">
        <v>3985</v>
      </c>
      <c r="GV132" s="188">
        <v>6122</v>
      </c>
      <c r="GW132" s="188">
        <v>9947</v>
      </c>
      <c r="GX132" s="188">
        <v>3916</v>
      </c>
      <c r="GY132" s="188">
        <v>-228</v>
      </c>
      <c r="GZ132" s="188">
        <v>-232</v>
      </c>
      <c r="HA132" s="188">
        <v>32</v>
      </c>
      <c r="HC132" s="188">
        <v>6024</v>
      </c>
      <c r="HD132" s="188">
        <v>0</v>
      </c>
      <c r="HE132" s="188">
        <v>5716</v>
      </c>
      <c r="HF132" s="188">
        <v>4485</v>
      </c>
      <c r="HG132" s="188">
        <v>8689</v>
      </c>
      <c r="HH132" s="188">
        <v>5969</v>
      </c>
      <c r="HI132" s="188">
        <v>3958</v>
      </c>
      <c r="HJ132" s="188">
        <v>3087</v>
      </c>
      <c r="HK132" s="188">
        <v>-232</v>
      </c>
      <c r="HL132" s="188">
        <v>280</v>
      </c>
      <c r="HN132" s="188">
        <v>6155</v>
      </c>
      <c r="HO132" s="188">
        <v>0</v>
      </c>
      <c r="HP132" s="188">
        <v>3632</v>
      </c>
      <c r="HQ132" s="188">
        <v>3350</v>
      </c>
      <c r="HR132" s="188">
        <v>4454</v>
      </c>
      <c r="HS132" s="188">
        <v>12540</v>
      </c>
      <c r="HT132" s="188">
        <v>6424</v>
      </c>
      <c r="HU132" s="188">
        <v>-423</v>
      </c>
      <c r="HV132" s="188">
        <v>0</v>
      </c>
      <c r="HW132" s="188">
        <v>0</v>
      </c>
      <c r="HY132" s="188">
        <v>6029</v>
      </c>
      <c r="HZ132" s="188">
        <v>0</v>
      </c>
      <c r="IA132" s="188">
        <v>6032</v>
      </c>
      <c r="IB132" s="188">
        <v>4661</v>
      </c>
      <c r="IC132" s="188">
        <v>9276</v>
      </c>
      <c r="ID132" s="188">
        <v>2831</v>
      </c>
      <c r="IE132" s="188">
        <v>4059</v>
      </c>
      <c r="IF132" s="188">
        <v>3461</v>
      </c>
      <c r="IG132" s="188">
        <v>-232</v>
      </c>
      <c r="IH132" s="188">
        <v>245</v>
      </c>
      <c r="IJ132" s="188">
        <v>6471</v>
      </c>
      <c r="IK132" s="188">
        <v>0</v>
      </c>
      <c r="IL132" s="188">
        <v>8886</v>
      </c>
      <c r="IM132" s="188">
        <v>4647</v>
      </c>
      <c r="IN132" s="188">
        <v>5334</v>
      </c>
      <c r="IO132" s="188">
        <v>9908</v>
      </c>
      <c r="IP132" s="188">
        <v>4151</v>
      </c>
      <c r="IQ132" s="188">
        <v>615</v>
      </c>
      <c r="IR132" s="188">
        <v>-248</v>
      </c>
      <c r="IS132" s="188">
        <v>93</v>
      </c>
      <c r="IU132" s="188">
        <v>6088</v>
      </c>
      <c r="IV132" s="188">
        <v>0</v>
      </c>
      <c r="IW132" s="188">
        <v>5010</v>
      </c>
      <c r="IX132" s="188">
        <v>5125</v>
      </c>
      <c r="IY132" s="188">
        <v>7194</v>
      </c>
      <c r="IZ132" s="188">
        <v>8315</v>
      </c>
      <c r="JA132" s="188">
        <v>6005</v>
      </c>
      <c r="JB132" s="188">
        <v>409</v>
      </c>
      <c r="JC132" s="188">
        <v>-263</v>
      </c>
      <c r="JD132" s="188">
        <v>27</v>
      </c>
      <c r="JF132" s="188">
        <v>6824</v>
      </c>
      <c r="JG132" s="188">
        <v>0</v>
      </c>
      <c r="JH132" s="188">
        <v>7464</v>
      </c>
      <c r="JI132" s="188">
        <v>7407</v>
      </c>
      <c r="JJ132" s="188">
        <v>2303</v>
      </c>
      <c r="JK132" s="188">
        <v>6422</v>
      </c>
      <c r="JL132" s="188">
        <v>3810</v>
      </c>
      <c r="JM132" s="188">
        <v>-575</v>
      </c>
      <c r="JN132" s="188">
        <v>-304</v>
      </c>
      <c r="JO132" s="188">
        <v>1448</v>
      </c>
      <c r="JQ132" s="188">
        <v>7092</v>
      </c>
      <c r="JR132" s="188">
        <v>0</v>
      </c>
      <c r="JS132" s="188">
        <v>8954</v>
      </c>
      <c r="JT132" s="188">
        <v>4449</v>
      </c>
      <c r="JU132" s="188">
        <v>5185</v>
      </c>
      <c r="JV132" s="188">
        <v>9021</v>
      </c>
      <c r="JW132" s="188">
        <v>4160</v>
      </c>
      <c r="JX132" s="188">
        <v>-647</v>
      </c>
      <c r="JY132" s="188">
        <v>-262</v>
      </c>
      <c r="JZ132" s="188">
        <v>146</v>
      </c>
      <c r="KB132" s="188">
        <v>6086</v>
      </c>
      <c r="KC132" s="188">
        <v>0</v>
      </c>
      <c r="KD132" s="188">
        <v>3068</v>
      </c>
      <c r="KE132" s="188">
        <v>2339</v>
      </c>
      <c r="KF132" s="188">
        <v>5752</v>
      </c>
      <c r="KG132" s="188">
        <v>13593</v>
      </c>
      <c r="KH132" s="188">
        <v>5984</v>
      </c>
      <c r="KI132" s="188">
        <v>-426</v>
      </c>
      <c r="KJ132" s="188">
        <v>-263</v>
      </c>
      <c r="KK132" s="188">
        <v>133</v>
      </c>
      <c r="KM132" s="188">
        <v>6071</v>
      </c>
      <c r="KN132" s="188">
        <v>0</v>
      </c>
      <c r="KO132" s="188">
        <v>2896</v>
      </c>
      <c r="KP132" s="188">
        <v>6611</v>
      </c>
      <c r="KQ132" s="188">
        <v>5480</v>
      </c>
      <c r="KR132" s="188">
        <v>8097</v>
      </c>
      <c r="KS132" s="188">
        <v>6497</v>
      </c>
      <c r="KT132" s="188">
        <v>753</v>
      </c>
      <c r="KU132" s="188">
        <v>0</v>
      </c>
      <c r="KV132" s="188">
        <v>0</v>
      </c>
      <c r="KX132" s="188">
        <v>7046</v>
      </c>
      <c r="KY132" s="188">
        <v>0</v>
      </c>
      <c r="KZ132" s="188">
        <v>8663</v>
      </c>
      <c r="LA132" s="188">
        <v>7312</v>
      </c>
      <c r="LB132" s="188">
        <v>7337</v>
      </c>
      <c r="LC132" s="188">
        <v>2593</v>
      </c>
      <c r="LD132" s="188">
        <v>6741</v>
      </c>
      <c r="LE132" s="188">
        <v>-730</v>
      </c>
      <c r="LF132" s="188">
        <v>0</v>
      </c>
      <c r="LG132" s="188">
        <v>0</v>
      </c>
      <c r="LI132" s="188">
        <v>5052</v>
      </c>
      <c r="LJ132" s="188">
        <v>0</v>
      </c>
      <c r="LK132" s="188">
        <v>5917</v>
      </c>
      <c r="LL132" s="188">
        <v>8722</v>
      </c>
      <c r="LM132" s="188">
        <v>5849</v>
      </c>
      <c r="LN132" s="188">
        <v>8887</v>
      </c>
      <c r="LO132" s="188">
        <v>5718</v>
      </c>
      <c r="LP132" s="188">
        <v>-1072</v>
      </c>
      <c r="LQ132" s="188">
        <v>-263</v>
      </c>
      <c r="LR132" s="188">
        <v>38</v>
      </c>
      <c r="LT132" s="188">
        <v>6084</v>
      </c>
      <c r="LU132" s="188">
        <v>0</v>
      </c>
      <c r="LV132" s="188">
        <v>2239</v>
      </c>
      <c r="LW132" s="188">
        <v>5974</v>
      </c>
      <c r="LX132" s="188">
        <v>8898</v>
      </c>
      <c r="LY132" s="188">
        <v>8379</v>
      </c>
      <c r="LZ132" s="188">
        <v>5880</v>
      </c>
      <c r="MA132" s="188">
        <v>-10</v>
      </c>
      <c r="MB132" s="188">
        <v>-202</v>
      </c>
      <c r="MC132" s="188">
        <v>50</v>
      </c>
    </row>
    <row r="133" spans="2:341">
      <c r="B133" s="208">
        <f t="shared" si="30"/>
        <v>6333.0333333333338</v>
      </c>
      <c r="C133" s="208">
        <f t="shared" si="31"/>
        <v>0</v>
      </c>
      <c r="D133" s="208">
        <f t="shared" si="32"/>
        <v>6442.9666666666662</v>
      </c>
      <c r="E133" s="208">
        <f t="shared" si="33"/>
        <v>5709.2666666666664</v>
      </c>
      <c r="F133" s="208">
        <f t="shared" si="34"/>
        <v>6394.9</v>
      </c>
      <c r="G133" s="208">
        <f t="shared" si="35"/>
        <v>7371.5333333333338</v>
      </c>
      <c r="H133" s="208">
        <f t="shared" si="36"/>
        <v>5107.4333333333334</v>
      </c>
      <c r="I133" s="208">
        <f t="shared" si="37"/>
        <v>-44.8</v>
      </c>
      <c r="J133" s="208">
        <f t="shared" si="38"/>
        <v>-180.7</v>
      </c>
      <c r="K133" s="208">
        <f t="shared" si="39"/>
        <v>141.06666666666666</v>
      </c>
      <c r="M133" s="188">
        <v>5982</v>
      </c>
      <c r="N133" s="188">
        <v>0</v>
      </c>
      <c r="O133" s="188">
        <v>9002</v>
      </c>
      <c r="P133" s="188">
        <v>3889</v>
      </c>
      <c r="Q133" s="188">
        <v>3619</v>
      </c>
      <c r="R133" s="188">
        <v>5921</v>
      </c>
      <c r="S133" s="188">
        <v>3651</v>
      </c>
      <c r="T133" s="188">
        <v>725</v>
      </c>
      <c r="U133" s="188">
        <v>-300</v>
      </c>
      <c r="V133" s="188">
        <v>1547</v>
      </c>
      <c r="X133" s="188">
        <v>4064</v>
      </c>
      <c r="Y133" s="188">
        <v>0</v>
      </c>
      <c r="Z133" s="188">
        <v>7015</v>
      </c>
      <c r="AA133" s="188">
        <v>11480</v>
      </c>
      <c r="AB133" s="188">
        <v>6503</v>
      </c>
      <c r="AC133" s="188">
        <v>4151</v>
      </c>
      <c r="AD133" s="188">
        <v>5698</v>
      </c>
      <c r="AE133" s="188">
        <v>-222</v>
      </c>
      <c r="AF133" s="188">
        <v>-100</v>
      </c>
      <c r="AG133" s="188">
        <v>45</v>
      </c>
      <c r="AI133" s="188">
        <v>6795</v>
      </c>
      <c r="AJ133" s="188">
        <v>0</v>
      </c>
      <c r="AK133" s="188">
        <v>1230</v>
      </c>
      <c r="AL133" s="188">
        <v>6166</v>
      </c>
      <c r="AM133" s="188">
        <v>9335</v>
      </c>
      <c r="AN133" s="188">
        <v>9685</v>
      </c>
      <c r="AO133" s="188">
        <v>5855</v>
      </c>
      <c r="AP133" s="188">
        <v>-709</v>
      </c>
      <c r="AQ133" s="188">
        <v>-263</v>
      </c>
      <c r="AR133" s="188">
        <v>35</v>
      </c>
      <c r="AT133" s="188">
        <v>4067</v>
      </c>
      <c r="AU133" s="188">
        <v>0</v>
      </c>
      <c r="AV133" s="188">
        <v>8811</v>
      </c>
      <c r="AW133" s="188">
        <v>7034</v>
      </c>
      <c r="AX133" s="188">
        <v>4672</v>
      </c>
      <c r="AY133" s="188">
        <v>7882</v>
      </c>
      <c r="AZ133" s="188">
        <v>5757</v>
      </c>
      <c r="BA133" s="188">
        <v>-1289</v>
      </c>
      <c r="BB133" s="188">
        <v>-201</v>
      </c>
      <c r="BC133" s="188">
        <v>33</v>
      </c>
      <c r="BE133" s="188">
        <v>7106</v>
      </c>
      <c r="BF133" s="188">
        <v>0</v>
      </c>
      <c r="BG133" s="188">
        <v>9113</v>
      </c>
      <c r="BH133" s="188">
        <v>8577</v>
      </c>
      <c r="BI133" s="188">
        <v>7184</v>
      </c>
      <c r="BJ133" s="188">
        <v>3915</v>
      </c>
      <c r="BK133" s="188">
        <v>4016</v>
      </c>
      <c r="BL133" s="188">
        <v>-1199</v>
      </c>
      <c r="BM133" s="188">
        <v>-232</v>
      </c>
      <c r="BN133" s="188">
        <v>55</v>
      </c>
      <c r="BP133" s="188">
        <v>6064</v>
      </c>
      <c r="BQ133" s="188">
        <v>0</v>
      </c>
      <c r="BR133" s="188">
        <v>7444</v>
      </c>
      <c r="BS133" s="188">
        <v>9246</v>
      </c>
      <c r="BT133" s="188">
        <v>6159</v>
      </c>
      <c r="BU133" s="188">
        <v>3307</v>
      </c>
      <c r="BV133" s="188">
        <v>6132</v>
      </c>
      <c r="BW133" s="188">
        <v>-27</v>
      </c>
      <c r="BX133" s="188">
        <v>0</v>
      </c>
      <c r="BY133" s="188">
        <v>0</v>
      </c>
      <c r="CA133" s="188">
        <v>7102</v>
      </c>
      <c r="CB133" s="188">
        <v>0</v>
      </c>
      <c r="CC133" s="188">
        <v>9089</v>
      </c>
      <c r="CD133" s="188">
        <v>6919</v>
      </c>
      <c r="CE133" s="188">
        <v>6626</v>
      </c>
      <c r="CF133" s="188">
        <v>3872</v>
      </c>
      <c r="CG133" s="188">
        <v>4036</v>
      </c>
      <c r="CH133" s="188">
        <v>-713</v>
      </c>
      <c r="CI133" s="188">
        <v>-232</v>
      </c>
      <c r="CJ133" s="188">
        <v>70</v>
      </c>
      <c r="CL133" s="188">
        <v>7102</v>
      </c>
      <c r="CM133" s="188">
        <v>0</v>
      </c>
      <c r="CN133" s="188">
        <v>9089</v>
      </c>
      <c r="CO133" s="188">
        <v>6919</v>
      </c>
      <c r="CP133" s="188">
        <v>6626</v>
      </c>
      <c r="CQ133" s="188">
        <v>3872</v>
      </c>
      <c r="CR133" s="188">
        <v>4036</v>
      </c>
      <c r="CS133" s="188">
        <v>-713</v>
      </c>
      <c r="CT133" s="188">
        <v>-232</v>
      </c>
      <c r="CU133" s="188">
        <v>70</v>
      </c>
      <c r="CV133" s="190"/>
      <c r="CW133" s="188">
        <v>6124</v>
      </c>
      <c r="CX133" s="188">
        <v>0</v>
      </c>
      <c r="CY133" s="188">
        <v>7182</v>
      </c>
      <c r="CZ133" s="188">
        <v>6268</v>
      </c>
      <c r="DA133" s="188">
        <v>5463</v>
      </c>
      <c r="DB133" s="188">
        <v>6404</v>
      </c>
      <c r="DC133" s="188">
        <v>6185</v>
      </c>
      <c r="DD133" s="188">
        <v>38</v>
      </c>
      <c r="DE133" s="188">
        <v>0</v>
      </c>
      <c r="DF133" s="188">
        <v>0</v>
      </c>
      <c r="DH133" s="188">
        <v>7101</v>
      </c>
      <c r="DI133" s="188">
        <v>0</v>
      </c>
      <c r="DJ133" s="188">
        <v>9331</v>
      </c>
      <c r="DK133" s="188">
        <v>7299</v>
      </c>
      <c r="DL133" s="188">
        <v>8221</v>
      </c>
      <c r="DM133" s="188">
        <v>3107</v>
      </c>
      <c r="DN133" s="188">
        <v>3989</v>
      </c>
      <c r="DO133" s="188">
        <v>852</v>
      </c>
      <c r="DP133" s="188">
        <v>-262</v>
      </c>
      <c r="DQ133" s="188">
        <v>72</v>
      </c>
      <c r="DS133" s="188">
        <v>6991</v>
      </c>
      <c r="DT133" s="188">
        <v>0</v>
      </c>
      <c r="DU133" s="188">
        <v>7232</v>
      </c>
      <c r="DV133" s="188">
        <v>3489</v>
      </c>
      <c r="DW133" s="188">
        <v>3532</v>
      </c>
      <c r="DX133" s="188">
        <v>6572</v>
      </c>
      <c r="DY133" s="188">
        <v>6625</v>
      </c>
      <c r="DZ133" s="188">
        <v>-742</v>
      </c>
      <c r="EA133" s="188">
        <v>-263</v>
      </c>
      <c r="EB133" s="188">
        <v>0</v>
      </c>
      <c r="ED133" s="188">
        <v>6073</v>
      </c>
      <c r="EE133" s="188">
        <v>0</v>
      </c>
      <c r="EF133" s="188">
        <v>7172</v>
      </c>
      <c r="EG133" s="188">
        <v>6430</v>
      </c>
      <c r="EH133" s="188">
        <v>6745</v>
      </c>
      <c r="EI133" s="188">
        <v>6724</v>
      </c>
      <c r="EJ133" s="188">
        <v>3966</v>
      </c>
      <c r="EK133" s="188">
        <v>563</v>
      </c>
      <c r="EL133" s="188">
        <v>-186</v>
      </c>
      <c r="EM133" s="188">
        <v>47</v>
      </c>
      <c r="EO133" s="188">
        <v>7101</v>
      </c>
      <c r="EP133" s="188">
        <v>0</v>
      </c>
      <c r="EQ133" s="188">
        <v>1424</v>
      </c>
      <c r="ER133" s="188">
        <v>3004</v>
      </c>
      <c r="ES133" s="188">
        <v>10540</v>
      </c>
      <c r="ET133" s="188">
        <v>11837</v>
      </c>
      <c r="EU133" s="188">
        <v>5037</v>
      </c>
      <c r="EV133" s="188">
        <v>-1038</v>
      </c>
      <c r="EW133" s="188">
        <v>-201</v>
      </c>
      <c r="EX133" s="188">
        <v>17</v>
      </c>
      <c r="EZ133" s="188">
        <v>7069</v>
      </c>
      <c r="FA133" s="188">
        <v>0</v>
      </c>
      <c r="FB133" s="188">
        <v>4237</v>
      </c>
      <c r="FC133" s="188">
        <v>4436</v>
      </c>
      <c r="FD133" s="188">
        <v>7320</v>
      </c>
      <c r="FE133" s="188">
        <v>7978</v>
      </c>
      <c r="FF133" s="188">
        <v>6643</v>
      </c>
      <c r="FG133" s="188">
        <v>-219</v>
      </c>
      <c r="FH133" s="188">
        <v>0</v>
      </c>
      <c r="FI133" s="188">
        <v>0</v>
      </c>
      <c r="FK133" s="188">
        <v>7100</v>
      </c>
      <c r="FL133" s="188">
        <v>0</v>
      </c>
      <c r="FM133" s="188">
        <v>8153</v>
      </c>
      <c r="FN133" s="188">
        <v>2935</v>
      </c>
      <c r="FO133" s="188">
        <v>5801</v>
      </c>
      <c r="FP133" s="188">
        <v>9324</v>
      </c>
      <c r="FQ133" s="188">
        <v>3920</v>
      </c>
      <c r="FR133" s="188">
        <v>-446</v>
      </c>
      <c r="FS133" s="188">
        <v>-263</v>
      </c>
      <c r="FT133" s="188">
        <v>79</v>
      </c>
      <c r="FV133" s="188">
        <v>6070</v>
      </c>
      <c r="FW133" s="188">
        <v>0</v>
      </c>
      <c r="FX133" s="188">
        <v>4541</v>
      </c>
      <c r="FY133" s="188">
        <v>6905</v>
      </c>
      <c r="FZ133" s="188">
        <v>3665</v>
      </c>
      <c r="GA133" s="188">
        <v>10496</v>
      </c>
      <c r="GB133" s="188">
        <v>6366</v>
      </c>
      <c r="GC133" s="188">
        <v>146</v>
      </c>
      <c r="GD133" s="188">
        <v>0</v>
      </c>
      <c r="GE133" s="188">
        <v>0</v>
      </c>
      <c r="GG133" s="188">
        <v>7098</v>
      </c>
      <c r="GH133" s="188">
        <v>0</v>
      </c>
      <c r="GI133" s="188">
        <v>7719</v>
      </c>
      <c r="GJ133" s="188">
        <v>3856</v>
      </c>
      <c r="GK133" s="188">
        <v>5625</v>
      </c>
      <c r="GL133" s="188">
        <v>9657</v>
      </c>
      <c r="GM133" s="188">
        <v>4099</v>
      </c>
      <c r="GN133" s="188">
        <v>-1265</v>
      </c>
      <c r="GO133" s="188">
        <v>-201</v>
      </c>
      <c r="GP133" s="188">
        <v>74</v>
      </c>
      <c r="GR133" s="188">
        <v>5970</v>
      </c>
      <c r="GS133" s="188">
        <v>0</v>
      </c>
      <c r="GT133" s="188">
        <v>7541</v>
      </c>
      <c r="GU133" s="188">
        <v>4045</v>
      </c>
      <c r="GV133" s="188">
        <v>6506</v>
      </c>
      <c r="GW133" s="188">
        <v>9914</v>
      </c>
      <c r="GX133" s="188">
        <v>3862</v>
      </c>
      <c r="GY133" s="188">
        <v>-606</v>
      </c>
      <c r="GZ133" s="188">
        <v>-232</v>
      </c>
      <c r="HA133" s="188">
        <v>21</v>
      </c>
      <c r="HC133" s="188">
        <v>6022</v>
      </c>
      <c r="HD133" s="188">
        <v>0</v>
      </c>
      <c r="HE133" s="188">
        <v>5746</v>
      </c>
      <c r="HF133" s="188">
        <v>4293</v>
      </c>
      <c r="HG133" s="188">
        <v>8219</v>
      </c>
      <c r="HH133" s="188">
        <v>5857</v>
      </c>
      <c r="HI133" s="188">
        <v>3916</v>
      </c>
      <c r="HJ133" s="188">
        <v>3905</v>
      </c>
      <c r="HK133" s="188">
        <v>-232</v>
      </c>
      <c r="HL133" s="188">
        <v>226</v>
      </c>
      <c r="HN133" s="188">
        <v>6154</v>
      </c>
      <c r="HO133" s="188">
        <v>0</v>
      </c>
      <c r="HP133" s="188">
        <v>3555</v>
      </c>
      <c r="HQ133" s="188">
        <v>2937</v>
      </c>
      <c r="HR133" s="188">
        <v>4244</v>
      </c>
      <c r="HS133" s="188">
        <v>12457</v>
      </c>
      <c r="HT133" s="188">
        <v>6439</v>
      </c>
      <c r="HU133" s="188">
        <v>98</v>
      </c>
      <c r="HV133" s="188">
        <v>0</v>
      </c>
      <c r="HW133" s="188">
        <v>0</v>
      </c>
      <c r="HY133" s="188">
        <v>6024</v>
      </c>
      <c r="HZ133" s="188">
        <v>0</v>
      </c>
      <c r="IA133" s="188">
        <v>5832</v>
      </c>
      <c r="IB133" s="188">
        <v>4774</v>
      </c>
      <c r="IC133" s="188">
        <v>9423</v>
      </c>
      <c r="ID133" s="188">
        <v>2858</v>
      </c>
      <c r="IE133" s="188">
        <v>4036</v>
      </c>
      <c r="IF133" s="188">
        <v>3482</v>
      </c>
      <c r="IG133" s="188">
        <v>-232</v>
      </c>
      <c r="IH133" s="188">
        <v>241</v>
      </c>
      <c r="IJ133" s="188">
        <v>6486</v>
      </c>
      <c r="IK133" s="188">
        <v>0</v>
      </c>
      <c r="IL133" s="188">
        <v>8880</v>
      </c>
      <c r="IM133" s="188">
        <v>4046</v>
      </c>
      <c r="IN133" s="188">
        <v>6455</v>
      </c>
      <c r="IO133" s="188">
        <v>10011</v>
      </c>
      <c r="IP133" s="188">
        <v>4078</v>
      </c>
      <c r="IQ133" s="188">
        <v>167</v>
      </c>
      <c r="IR133" s="188">
        <v>-232</v>
      </c>
      <c r="IS133" s="188">
        <v>84</v>
      </c>
      <c r="IU133" s="188">
        <v>6085</v>
      </c>
      <c r="IV133" s="188">
        <v>0</v>
      </c>
      <c r="IW133" s="188">
        <v>4873</v>
      </c>
      <c r="IX133" s="188">
        <v>4835</v>
      </c>
      <c r="IY133" s="188">
        <v>7429</v>
      </c>
      <c r="IZ133" s="188">
        <v>8124</v>
      </c>
      <c r="JA133" s="188">
        <v>6055</v>
      </c>
      <c r="JB133" s="188">
        <v>666</v>
      </c>
      <c r="JC133" s="188">
        <v>-263</v>
      </c>
      <c r="JD133" s="188">
        <v>17</v>
      </c>
      <c r="JF133" s="188">
        <v>6821</v>
      </c>
      <c r="JG133" s="188">
        <v>0</v>
      </c>
      <c r="JH133" s="188">
        <v>7347</v>
      </c>
      <c r="JI133" s="188">
        <v>7276</v>
      </c>
      <c r="JJ133" s="188">
        <v>2233</v>
      </c>
      <c r="JK133" s="188">
        <v>6411</v>
      </c>
      <c r="JL133" s="188">
        <v>3847</v>
      </c>
      <c r="JM133" s="188">
        <v>-360</v>
      </c>
      <c r="JN133" s="188">
        <v>-304</v>
      </c>
      <c r="JO133" s="188">
        <v>1201</v>
      </c>
      <c r="JQ133" s="188">
        <v>7098</v>
      </c>
      <c r="JR133" s="188">
        <v>0</v>
      </c>
      <c r="JS133" s="188">
        <v>8964</v>
      </c>
      <c r="JT133" s="188">
        <v>4595</v>
      </c>
      <c r="JU133" s="188">
        <v>5376</v>
      </c>
      <c r="JV133" s="188">
        <v>9117</v>
      </c>
      <c r="JW133" s="188">
        <v>4115</v>
      </c>
      <c r="JX133" s="188">
        <v>-1043</v>
      </c>
      <c r="JY133" s="188">
        <v>-263</v>
      </c>
      <c r="JZ133" s="188">
        <v>138</v>
      </c>
      <c r="KB133" s="188">
        <v>6081</v>
      </c>
      <c r="KC133" s="188">
        <v>0</v>
      </c>
      <c r="KD133" s="188">
        <v>2984</v>
      </c>
      <c r="KE133" s="188">
        <v>2340</v>
      </c>
      <c r="KF133" s="188">
        <v>6346</v>
      </c>
      <c r="KG133" s="188">
        <v>13546</v>
      </c>
      <c r="KH133" s="188">
        <v>5999</v>
      </c>
      <c r="KI133" s="188">
        <v>-827</v>
      </c>
      <c r="KJ133" s="188">
        <v>-262</v>
      </c>
      <c r="KK133" s="188">
        <v>90</v>
      </c>
      <c r="KM133" s="188">
        <v>6071</v>
      </c>
      <c r="KN133" s="188">
        <v>0</v>
      </c>
      <c r="KO133" s="188">
        <v>2780</v>
      </c>
      <c r="KP133" s="188">
        <v>6762</v>
      </c>
      <c r="KQ133" s="188">
        <v>5524</v>
      </c>
      <c r="KR133" s="188">
        <v>8149</v>
      </c>
      <c r="KS133" s="188">
        <v>6499</v>
      </c>
      <c r="KT133" s="188">
        <v>634</v>
      </c>
      <c r="KU133" s="188">
        <v>0</v>
      </c>
      <c r="KV133" s="188">
        <v>0</v>
      </c>
      <c r="KX133" s="188">
        <v>7037</v>
      </c>
      <c r="KY133" s="188">
        <v>0</v>
      </c>
      <c r="KZ133" s="188">
        <v>8677</v>
      </c>
      <c r="LA133" s="188">
        <v>6985</v>
      </c>
      <c r="LB133" s="188">
        <v>7125</v>
      </c>
      <c r="LC133" s="188">
        <v>2693</v>
      </c>
      <c r="LD133" s="188">
        <v>6732</v>
      </c>
      <c r="LE133" s="188">
        <v>-362</v>
      </c>
      <c r="LF133" s="188">
        <v>0</v>
      </c>
      <c r="LG133" s="188">
        <v>0</v>
      </c>
      <c r="LI133" s="188">
        <v>5054</v>
      </c>
      <c r="LJ133" s="188">
        <v>0</v>
      </c>
      <c r="LK133" s="188">
        <v>5961</v>
      </c>
      <c r="LL133" s="188">
        <v>8452</v>
      </c>
      <c r="LM133" s="188">
        <v>5965</v>
      </c>
      <c r="LN133" s="188">
        <v>8806</v>
      </c>
      <c r="LO133" s="188">
        <v>5725</v>
      </c>
      <c r="LP133" s="188">
        <v>-994</v>
      </c>
      <c r="LQ133" s="188">
        <v>-263</v>
      </c>
      <c r="LR133" s="188">
        <v>31</v>
      </c>
      <c r="LT133" s="188">
        <v>6079</v>
      </c>
      <c r="LU133" s="188">
        <v>0</v>
      </c>
      <c r="LV133" s="188">
        <v>2365</v>
      </c>
      <c r="LW133" s="188">
        <v>5086</v>
      </c>
      <c r="LX133" s="188">
        <v>9366</v>
      </c>
      <c r="LY133" s="188">
        <v>8499</v>
      </c>
      <c r="LZ133" s="188">
        <v>5909</v>
      </c>
      <c r="MA133" s="188">
        <v>154</v>
      </c>
      <c r="MB133" s="188">
        <v>-202</v>
      </c>
      <c r="MC133" s="188">
        <v>39</v>
      </c>
    </row>
    <row r="134" spans="2:341">
      <c r="B134" s="208">
        <f t="shared" ref="B134:B149" si="40">AVERAGE(M134,X134,AI134,AT134,BE134,BP134,CA134,CL134,CW134,DH134,DS134,ED134,EO134,EZ134,FK134,FV134,GG134,GR134,HC134,HN134,HY134,IJ134,IU134,JF134,JQ134,KB134,KM134,KX134,LI134,LT134)</f>
        <v>6335.1333333333332</v>
      </c>
      <c r="C134" s="208">
        <f t="shared" ref="C134:C149" si="41">AVERAGE(N134,Y134,AJ134,AU134,BF134,BQ134,CB134,CM134,CX134,DI134,DT134,EE134,EP134,FA134,FL134,FW134,GH134,GS134,HD134,HO134,HZ134,IK134,IV134,JG134,JR134,KC134,KN134,KY134,LJ134,LU134)</f>
        <v>0</v>
      </c>
      <c r="D134" s="208">
        <f t="shared" ref="D134:D149" si="42">AVERAGE(O134,Z134,AK134,AV134,BG134,BR134,CC134,CN134,CY134,DJ134,DU134,EF134,EQ134,FB134,FM134,FX134,GI134,GT134,HE134,HP134,IA134,IL134,IW134,JH134,JS134,KD134,KO134,KZ134,LK134,LV134)</f>
        <v>6433.3666666666668</v>
      </c>
      <c r="E134" s="208">
        <f t="shared" ref="E134:E149" si="43">AVERAGE(P134,AA134,AL134,AW134,BH134,BS134,CD134,CO134,CZ134,DK134,DV134,EG134,ER134,FC134,FN134,FY134,GJ134,GU134,HF134,HQ134,IB134,IM134,IX134,JI134,JT134,KE134,KP134,LA134,LL134,LW134)</f>
        <v>5634.3</v>
      </c>
      <c r="F134" s="208">
        <f t="shared" ref="F134:F149" si="44">AVERAGE(Q134,AB134,AM134,AX134,BI134,BT134,CE134,CP134,DA134,DL134,DW134,EH134,ES134,FD134,FO134,FZ134,GK134,GV134,HG134,HR134,IC134,IN134,IY134,JJ134,JU134,KF134,KQ134,LB134,LM134,LX134)</f>
        <v>6344.1333333333332</v>
      </c>
      <c r="G134" s="208">
        <f t="shared" ref="G134:G149" si="45">AVERAGE(R134,AC134,AN134,AY134,BJ134,BU134,CF134,CQ134,DB134,DM134,DX134,EI134,ET134,FE134,FP134,GA134,GL134,GW134,HH134,HS134,ID134,IO134,IZ134,JK134,JV134,KG134,KR134,LC134,LN134,LY134)</f>
        <v>7387.8</v>
      </c>
      <c r="H134" s="208">
        <f t="shared" ref="H134:H149" si="46">AVERAGE(S134,AD134,AO134,AZ134,BK134,BV134,CG134,CR134,DC134,DN134,DY134,EJ134,EU134,FF134,FQ134,GB134,GM134,GX134,HI134,HT134,IE134,IP134,JA134,JL134,JW134,KH134,KS134,LD134,LO134,LZ134)</f>
        <v>5104.6333333333332</v>
      </c>
      <c r="I134" s="208">
        <f t="shared" ref="I134:I149" si="47">AVERAGE(T134,AE134,AP134,BA134,BL134,BW134,CH134,CS134,DD134,DO134,DZ134,EK134,EV134,FG134,FR134,GC134,GN134,GY134,HJ134,HU134,IF134,IQ134,JB134,JM134,JX134,KI134,KT134,LE134,LP134,MA134)</f>
        <v>-15.3</v>
      </c>
      <c r="J134" s="208">
        <f t="shared" ref="J134:J149" si="48">AVERAGE(U134,AF134,AQ134,BB134,BM134,BX134,CI134,CT134,DE134,DP134,EA134,EL134,EW134,FH134,FS134,GD134,GO134,GZ134,HK134,HV134,IG134,IR134,JC134,JN134,JY134,KJ134,KU134,LF134,LQ134,MB134)</f>
        <v>-180.3</v>
      </c>
      <c r="K134" s="208">
        <f t="shared" ref="K134:K149" si="49">AVERAGE(V134,AG134,AR134,BC134,BN134,BY134,CJ134,CU134,DF134,DQ134,EB134,EM134,EX134,FI134,FT134,GE134,GP134,HA134,HL134,HW134,IH134,IS134,JD134,JO134,JZ134,KK134,KV134,LG134,LR134,MC134)</f>
        <v>129.66666666666666</v>
      </c>
      <c r="M134" s="188">
        <v>5985</v>
      </c>
      <c r="N134" s="188">
        <v>0</v>
      </c>
      <c r="O134" s="188">
        <v>8915</v>
      </c>
      <c r="P134" s="188">
        <v>3895</v>
      </c>
      <c r="Q134" s="188">
        <v>3708</v>
      </c>
      <c r="R134" s="188">
        <v>6019</v>
      </c>
      <c r="S134" s="188">
        <v>3651</v>
      </c>
      <c r="T134" s="188">
        <v>610</v>
      </c>
      <c r="U134" s="188">
        <v>-297</v>
      </c>
      <c r="V134" s="188">
        <v>1361</v>
      </c>
      <c r="X134" s="188">
        <v>4065</v>
      </c>
      <c r="Y134" s="188">
        <v>0</v>
      </c>
      <c r="Z134" s="188">
        <v>7037</v>
      </c>
      <c r="AA134" s="188">
        <v>11455</v>
      </c>
      <c r="AB134" s="188">
        <v>6406</v>
      </c>
      <c r="AC134" s="188">
        <v>4170</v>
      </c>
      <c r="AD134" s="188">
        <v>5698</v>
      </c>
      <c r="AE134" s="188">
        <v>-160</v>
      </c>
      <c r="AF134" s="188">
        <v>-100</v>
      </c>
      <c r="AG134" s="188">
        <v>45</v>
      </c>
      <c r="AI134" s="188">
        <v>6795</v>
      </c>
      <c r="AJ134" s="188">
        <v>0</v>
      </c>
      <c r="AK134" s="188">
        <v>1155</v>
      </c>
      <c r="AL134" s="188">
        <v>6100</v>
      </c>
      <c r="AM134" s="188">
        <v>9429</v>
      </c>
      <c r="AN134" s="188">
        <v>9789</v>
      </c>
      <c r="AO134" s="188">
        <v>5855</v>
      </c>
      <c r="AP134" s="188">
        <v>-731</v>
      </c>
      <c r="AQ134" s="188">
        <v>-263</v>
      </c>
      <c r="AR134" s="188">
        <v>35</v>
      </c>
      <c r="AT134" s="188">
        <v>4062</v>
      </c>
      <c r="AU134" s="188">
        <v>0</v>
      </c>
      <c r="AV134" s="188">
        <v>8806</v>
      </c>
      <c r="AW134" s="188">
        <v>6855</v>
      </c>
      <c r="AX134" s="188">
        <v>4615</v>
      </c>
      <c r="AY134" s="188">
        <v>7955</v>
      </c>
      <c r="AZ134" s="188">
        <v>5757</v>
      </c>
      <c r="BA134" s="188">
        <v>-1147</v>
      </c>
      <c r="BB134" s="188">
        <v>-201</v>
      </c>
      <c r="BC134" s="188">
        <v>32</v>
      </c>
      <c r="BE134" s="188">
        <v>7104</v>
      </c>
      <c r="BF134" s="188">
        <v>0</v>
      </c>
      <c r="BG134" s="188">
        <v>8955</v>
      </c>
      <c r="BH134" s="188">
        <v>8356</v>
      </c>
      <c r="BI134" s="188">
        <v>6802</v>
      </c>
      <c r="BJ134" s="188">
        <v>4035</v>
      </c>
      <c r="BK134" s="188">
        <v>4016</v>
      </c>
      <c r="BL134" s="188">
        <v>-972</v>
      </c>
      <c r="BM134" s="188">
        <v>-232</v>
      </c>
      <c r="BN134" s="188">
        <v>55</v>
      </c>
      <c r="BP134" s="188">
        <v>6069</v>
      </c>
      <c r="BQ134" s="188">
        <v>0</v>
      </c>
      <c r="BR134" s="188">
        <v>7477</v>
      </c>
      <c r="BS134" s="188">
        <v>9102</v>
      </c>
      <c r="BT134" s="188">
        <v>5839</v>
      </c>
      <c r="BU134" s="188">
        <v>3332</v>
      </c>
      <c r="BV134" s="188">
        <v>6132</v>
      </c>
      <c r="BW134" s="188">
        <v>67</v>
      </c>
      <c r="BX134" s="188">
        <v>0</v>
      </c>
      <c r="BY134" s="188">
        <v>0</v>
      </c>
      <c r="CA134" s="188">
        <v>7100</v>
      </c>
      <c r="CB134" s="188">
        <v>0</v>
      </c>
      <c r="CC134" s="188">
        <v>9102</v>
      </c>
      <c r="CD134" s="188">
        <v>6975</v>
      </c>
      <c r="CE134" s="188">
        <v>6553</v>
      </c>
      <c r="CF134" s="188">
        <v>3857</v>
      </c>
      <c r="CG134" s="188">
        <v>4036</v>
      </c>
      <c r="CH134" s="188">
        <v>-812</v>
      </c>
      <c r="CI134" s="188">
        <v>-232</v>
      </c>
      <c r="CJ134" s="188">
        <v>69</v>
      </c>
      <c r="CL134" s="188">
        <v>7100</v>
      </c>
      <c r="CM134" s="188">
        <v>0</v>
      </c>
      <c r="CN134" s="188">
        <v>9102</v>
      </c>
      <c r="CO134" s="188">
        <v>6975</v>
      </c>
      <c r="CP134" s="188">
        <v>6553</v>
      </c>
      <c r="CQ134" s="188">
        <v>3857</v>
      </c>
      <c r="CR134" s="188">
        <v>4036</v>
      </c>
      <c r="CS134" s="188">
        <v>-812</v>
      </c>
      <c r="CT134" s="188">
        <v>-232</v>
      </c>
      <c r="CU134" s="188">
        <v>69</v>
      </c>
      <c r="CV134" s="190"/>
      <c r="CW134" s="188">
        <v>6126</v>
      </c>
      <c r="CX134" s="188">
        <v>0</v>
      </c>
      <c r="CY134" s="188">
        <v>7183</v>
      </c>
      <c r="CZ134" s="188">
        <v>6290</v>
      </c>
      <c r="DA134" s="188">
        <v>5410</v>
      </c>
      <c r="DB134" s="188">
        <v>6392</v>
      </c>
      <c r="DC134" s="188">
        <v>6185</v>
      </c>
      <c r="DD134" s="188">
        <v>120</v>
      </c>
      <c r="DE134" s="188">
        <v>0</v>
      </c>
      <c r="DF134" s="188">
        <v>0</v>
      </c>
      <c r="DH134" s="188">
        <v>7100</v>
      </c>
      <c r="DI134" s="188">
        <v>0</v>
      </c>
      <c r="DJ134" s="188">
        <v>9372</v>
      </c>
      <c r="DK134" s="188">
        <v>7280</v>
      </c>
      <c r="DL134" s="188">
        <v>7959</v>
      </c>
      <c r="DM134" s="188">
        <v>3192</v>
      </c>
      <c r="DN134" s="188">
        <v>3989</v>
      </c>
      <c r="DO134" s="188">
        <v>792</v>
      </c>
      <c r="DP134" s="188">
        <v>-262</v>
      </c>
      <c r="DQ134" s="188">
        <v>72</v>
      </c>
      <c r="DS134" s="188">
        <v>7001</v>
      </c>
      <c r="DT134" s="188">
        <v>0</v>
      </c>
      <c r="DU134" s="188">
        <v>7264</v>
      </c>
      <c r="DV134" s="188">
        <v>3523</v>
      </c>
      <c r="DW134" s="188">
        <v>3655</v>
      </c>
      <c r="DX134" s="188">
        <v>6611</v>
      </c>
      <c r="DY134" s="188">
        <v>6541</v>
      </c>
      <c r="DZ134" s="188">
        <v>-992</v>
      </c>
      <c r="EA134" s="188">
        <v>-263</v>
      </c>
      <c r="EB134" s="188">
        <v>0</v>
      </c>
      <c r="ED134" s="188">
        <v>6073</v>
      </c>
      <c r="EE134" s="188">
        <v>0</v>
      </c>
      <c r="EF134" s="188">
        <v>7200</v>
      </c>
      <c r="EG134" s="188">
        <v>6238</v>
      </c>
      <c r="EH134" s="188">
        <v>6728</v>
      </c>
      <c r="EI134" s="188">
        <v>6761</v>
      </c>
      <c r="EJ134" s="188">
        <v>3966</v>
      </c>
      <c r="EK134" s="188">
        <v>560</v>
      </c>
      <c r="EL134" s="188">
        <v>-176</v>
      </c>
      <c r="EM134" s="188">
        <v>47</v>
      </c>
      <c r="EO134" s="188">
        <v>7103</v>
      </c>
      <c r="EP134" s="188">
        <v>0</v>
      </c>
      <c r="EQ134" s="188">
        <v>1406</v>
      </c>
      <c r="ER134" s="188">
        <v>2895</v>
      </c>
      <c r="ES134" s="188">
        <v>10546</v>
      </c>
      <c r="ET134" s="188">
        <v>11920</v>
      </c>
      <c r="EU134" s="188">
        <v>5037</v>
      </c>
      <c r="EV134" s="188">
        <v>-1126</v>
      </c>
      <c r="EW134" s="188">
        <v>-202</v>
      </c>
      <c r="EX134" s="188">
        <v>17</v>
      </c>
      <c r="EZ134" s="188">
        <v>7065</v>
      </c>
      <c r="FA134" s="188">
        <v>0</v>
      </c>
      <c r="FB134" s="188">
        <v>4273</v>
      </c>
      <c r="FC134" s="188">
        <v>4378</v>
      </c>
      <c r="FD134" s="188">
        <v>7349</v>
      </c>
      <c r="FE134" s="188">
        <v>7960</v>
      </c>
      <c r="FF134" s="188">
        <v>6643</v>
      </c>
      <c r="FG134" s="188">
        <v>-179</v>
      </c>
      <c r="FH134" s="188">
        <v>0</v>
      </c>
      <c r="FI134" s="188">
        <v>0</v>
      </c>
      <c r="FK134" s="188">
        <v>7104</v>
      </c>
      <c r="FL134" s="188">
        <v>0</v>
      </c>
      <c r="FM134" s="188">
        <v>8226</v>
      </c>
      <c r="FN134" s="188">
        <v>2901</v>
      </c>
      <c r="FO134" s="188">
        <v>5757</v>
      </c>
      <c r="FP134" s="188">
        <v>9400</v>
      </c>
      <c r="FQ134" s="188">
        <v>3920</v>
      </c>
      <c r="FR134" s="188">
        <v>-573</v>
      </c>
      <c r="FS134" s="188">
        <v>-262</v>
      </c>
      <c r="FT134" s="188">
        <v>79</v>
      </c>
      <c r="FV134" s="188">
        <v>6071</v>
      </c>
      <c r="FW134" s="188">
        <v>0</v>
      </c>
      <c r="FX134" s="188">
        <v>4573</v>
      </c>
      <c r="FY134" s="188">
        <v>6885</v>
      </c>
      <c r="FZ134" s="188">
        <v>3547</v>
      </c>
      <c r="GA134" s="188">
        <v>10408</v>
      </c>
      <c r="GB134" s="188">
        <v>6362</v>
      </c>
      <c r="GC134" s="188">
        <v>137</v>
      </c>
      <c r="GD134" s="188">
        <v>0</v>
      </c>
      <c r="GE134" s="188">
        <v>0</v>
      </c>
      <c r="GG134" s="188">
        <v>7102</v>
      </c>
      <c r="GH134" s="188">
        <v>0</v>
      </c>
      <c r="GI134" s="188">
        <v>7694</v>
      </c>
      <c r="GJ134" s="188">
        <v>4015</v>
      </c>
      <c r="GK134" s="188">
        <v>5513</v>
      </c>
      <c r="GL134" s="188">
        <v>9472</v>
      </c>
      <c r="GM134" s="188">
        <v>4099</v>
      </c>
      <c r="GN134" s="188">
        <v>-1105</v>
      </c>
      <c r="GO134" s="188">
        <v>-201</v>
      </c>
      <c r="GP134" s="188">
        <v>75</v>
      </c>
      <c r="GR134" s="188">
        <v>5977</v>
      </c>
      <c r="GS134" s="188">
        <v>0</v>
      </c>
      <c r="GT134" s="188">
        <v>7539</v>
      </c>
      <c r="GU134" s="188">
        <v>4003</v>
      </c>
      <c r="GV134" s="188">
        <v>6419</v>
      </c>
      <c r="GW134" s="188">
        <v>9820</v>
      </c>
      <c r="GX134" s="188">
        <v>3862</v>
      </c>
      <c r="GY134" s="188">
        <v>-522</v>
      </c>
      <c r="GZ134" s="188">
        <v>-232</v>
      </c>
      <c r="HA134" s="188">
        <v>21</v>
      </c>
      <c r="HC134" s="188">
        <v>6024</v>
      </c>
      <c r="HD134" s="188">
        <v>0</v>
      </c>
      <c r="HE134" s="188">
        <v>5750</v>
      </c>
      <c r="HF134" s="188">
        <v>4236</v>
      </c>
      <c r="HG134" s="188">
        <v>8186</v>
      </c>
      <c r="HH134" s="188">
        <v>5848</v>
      </c>
      <c r="HI134" s="188">
        <v>3916</v>
      </c>
      <c r="HJ134" s="188">
        <v>3852</v>
      </c>
      <c r="HK134" s="188">
        <v>-233</v>
      </c>
      <c r="HL134" s="188">
        <v>189</v>
      </c>
      <c r="HN134" s="188">
        <v>6160</v>
      </c>
      <c r="HO134" s="188">
        <v>0</v>
      </c>
      <c r="HP134" s="188">
        <v>3608</v>
      </c>
      <c r="HQ134" s="188">
        <v>2970</v>
      </c>
      <c r="HR134" s="188">
        <v>4113</v>
      </c>
      <c r="HS134" s="188">
        <v>12481</v>
      </c>
      <c r="HT134" s="188">
        <v>6440</v>
      </c>
      <c r="HU134" s="188">
        <v>116</v>
      </c>
      <c r="HV134" s="188">
        <v>0</v>
      </c>
      <c r="HW134" s="188">
        <v>0</v>
      </c>
      <c r="HY134" s="188">
        <v>6025</v>
      </c>
      <c r="HZ134" s="188">
        <v>0</v>
      </c>
      <c r="IA134" s="188">
        <v>5741</v>
      </c>
      <c r="IB134" s="188">
        <v>4691</v>
      </c>
      <c r="IC134" s="188">
        <v>9388</v>
      </c>
      <c r="ID134" s="188">
        <v>2936</v>
      </c>
      <c r="IE134" s="188">
        <v>4036</v>
      </c>
      <c r="IF134" s="188">
        <v>3349</v>
      </c>
      <c r="IG134" s="188">
        <v>-232</v>
      </c>
      <c r="IH134" s="188">
        <v>237</v>
      </c>
      <c r="IJ134" s="188">
        <v>6493</v>
      </c>
      <c r="IK134" s="188">
        <v>0</v>
      </c>
      <c r="IL134" s="188">
        <v>8878</v>
      </c>
      <c r="IM134" s="188">
        <v>3858</v>
      </c>
      <c r="IN134" s="188">
        <v>6698</v>
      </c>
      <c r="IO134" s="188">
        <v>10085</v>
      </c>
      <c r="IP134" s="188">
        <v>4078</v>
      </c>
      <c r="IQ134" s="188">
        <v>-39</v>
      </c>
      <c r="IR134" s="188">
        <v>-232</v>
      </c>
      <c r="IS134" s="188">
        <v>81</v>
      </c>
      <c r="IU134" s="188">
        <v>6087</v>
      </c>
      <c r="IV134" s="188">
        <v>0</v>
      </c>
      <c r="IW134" s="188">
        <v>4761</v>
      </c>
      <c r="IX134" s="188">
        <v>4649</v>
      </c>
      <c r="IY134" s="188">
        <v>7515</v>
      </c>
      <c r="IZ134" s="188">
        <v>8175</v>
      </c>
      <c r="JA134" s="188">
        <v>6055</v>
      </c>
      <c r="JB134" s="188">
        <v>776</v>
      </c>
      <c r="JC134" s="188">
        <v>-263</v>
      </c>
      <c r="JD134" s="188">
        <v>18</v>
      </c>
      <c r="JF134" s="188">
        <v>6823</v>
      </c>
      <c r="JG134" s="188">
        <v>0</v>
      </c>
      <c r="JH134" s="188">
        <v>7334</v>
      </c>
      <c r="JI134" s="188">
        <v>7274</v>
      </c>
      <c r="JJ134" s="188">
        <v>2332</v>
      </c>
      <c r="JK134" s="188">
        <v>6434</v>
      </c>
      <c r="JL134" s="188">
        <v>3847</v>
      </c>
      <c r="JM134" s="188">
        <v>-328</v>
      </c>
      <c r="JN134" s="188">
        <v>-304</v>
      </c>
      <c r="JO134" s="188">
        <v>1096</v>
      </c>
      <c r="JQ134" s="188">
        <v>7096</v>
      </c>
      <c r="JR134" s="188">
        <v>0</v>
      </c>
      <c r="JS134" s="188">
        <v>8963</v>
      </c>
      <c r="JT134" s="188">
        <v>4744</v>
      </c>
      <c r="JU134" s="188">
        <v>5359</v>
      </c>
      <c r="JV134" s="188">
        <v>9073</v>
      </c>
      <c r="JW134" s="188">
        <v>4115</v>
      </c>
      <c r="JX134" s="188">
        <v>-1110</v>
      </c>
      <c r="JY134" s="188">
        <v>-263</v>
      </c>
      <c r="JZ134" s="188">
        <v>137</v>
      </c>
      <c r="KB134" s="188">
        <v>6086</v>
      </c>
      <c r="KC134" s="188">
        <v>0</v>
      </c>
      <c r="KD134" s="188">
        <v>2896</v>
      </c>
      <c r="KE134" s="188">
        <v>2300</v>
      </c>
      <c r="KF134" s="188">
        <v>6265</v>
      </c>
      <c r="KG134" s="188">
        <v>13456</v>
      </c>
      <c r="KH134" s="188">
        <v>5999</v>
      </c>
      <c r="KI134" s="188">
        <v>-488</v>
      </c>
      <c r="KJ134" s="188">
        <v>-263</v>
      </c>
      <c r="KK134" s="188">
        <v>90</v>
      </c>
      <c r="KM134" s="188">
        <v>6072</v>
      </c>
      <c r="KN134" s="188">
        <v>0</v>
      </c>
      <c r="KO134" s="188">
        <v>2757</v>
      </c>
      <c r="KP134" s="188">
        <v>6647</v>
      </c>
      <c r="KQ134" s="188">
        <v>5286</v>
      </c>
      <c r="KR134" s="188">
        <v>8337</v>
      </c>
      <c r="KS134" s="188">
        <v>6505</v>
      </c>
      <c r="KT134" s="188">
        <v>842</v>
      </c>
      <c r="KU134" s="188">
        <v>0</v>
      </c>
      <c r="KV134" s="188">
        <v>0</v>
      </c>
      <c r="KX134" s="188">
        <v>7056</v>
      </c>
      <c r="KY134" s="188">
        <v>0</v>
      </c>
      <c r="KZ134" s="188">
        <v>8664</v>
      </c>
      <c r="LA134" s="188">
        <v>6927</v>
      </c>
      <c r="LB134" s="188">
        <v>6631</v>
      </c>
      <c r="LC134" s="188">
        <v>2710</v>
      </c>
      <c r="LD134" s="188">
        <v>6729</v>
      </c>
      <c r="LE134" s="188">
        <v>-267</v>
      </c>
      <c r="LF134" s="188">
        <v>0</v>
      </c>
      <c r="LG134" s="188">
        <v>0</v>
      </c>
      <c r="LI134" s="188">
        <v>5050</v>
      </c>
      <c r="LJ134" s="188">
        <v>0</v>
      </c>
      <c r="LK134" s="188">
        <v>5919</v>
      </c>
      <c r="LL134" s="188">
        <v>8430</v>
      </c>
      <c r="LM134" s="188">
        <v>6029</v>
      </c>
      <c r="LN134" s="188">
        <v>8755</v>
      </c>
      <c r="LO134" s="188">
        <v>5725</v>
      </c>
      <c r="LP134" s="188">
        <v>-957</v>
      </c>
      <c r="LQ134" s="188">
        <v>-263</v>
      </c>
      <c r="LR134" s="188">
        <v>31</v>
      </c>
      <c r="LT134" s="188">
        <v>6080</v>
      </c>
      <c r="LU134" s="188">
        <v>0</v>
      </c>
      <c r="LV134" s="188">
        <v>2451</v>
      </c>
      <c r="LW134" s="188">
        <v>4182</v>
      </c>
      <c r="LX134" s="188">
        <v>9734</v>
      </c>
      <c r="LY134" s="188">
        <v>8394</v>
      </c>
      <c r="LZ134" s="188">
        <v>5909</v>
      </c>
      <c r="MA134" s="188">
        <v>640</v>
      </c>
      <c r="MB134" s="188">
        <v>-201</v>
      </c>
      <c r="MC134" s="188">
        <v>34</v>
      </c>
    </row>
    <row r="135" spans="2:341">
      <c r="B135" s="208">
        <f t="shared" si="40"/>
        <v>6337</v>
      </c>
      <c r="C135" s="208">
        <f t="shared" si="41"/>
        <v>0</v>
      </c>
      <c r="D135" s="208">
        <f t="shared" si="42"/>
        <v>6412.4666666666662</v>
      </c>
      <c r="E135" s="208">
        <f t="shared" si="43"/>
        <v>5513.2</v>
      </c>
      <c r="F135" s="208">
        <f t="shared" si="44"/>
        <v>6104.3666666666668</v>
      </c>
      <c r="G135" s="208">
        <f t="shared" si="45"/>
        <v>7390.4333333333334</v>
      </c>
      <c r="H135" s="208">
        <f t="shared" si="46"/>
        <v>5101.8666666666668</v>
      </c>
      <c r="I135" s="208">
        <f t="shared" si="47"/>
        <v>-15.1</v>
      </c>
      <c r="J135" s="208">
        <f t="shared" si="48"/>
        <v>-180.3</v>
      </c>
      <c r="K135" s="208">
        <f t="shared" si="49"/>
        <v>120.43333333333334</v>
      </c>
      <c r="M135" s="188">
        <v>5988</v>
      </c>
      <c r="N135" s="188">
        <v>0</v>
      </c>
      <c r="O135" s="188">
        <v>8897</v>
      </c>
      <c r="P135" s="188">
        <v>3839</v>
      </c>
      <c r="Q135" s="188">
        <v>3654</v>
      </c>
      <c r="R135" s="188">
        <v>6132</v>
      </c>
      <c r="S135" s="188">
        <v>3651</v>
      </c>
      <c r="T135" s="188">
        <v>578</v>
      </c>
      <c r="U135" s="188">
        <v>-299</v>
      </c>
      <c r="V135" s="188">
        <v>1227</v>
      </c>
      <c r="X135" s="188">
        <v>4065</v>
      </c>
      <c r="Y135" s="188">
        <v>0</v>
      </c>
      <c r="Z135" s="188">
        <v>7030</v>
      </c>
      <c r="AA135" s="188">
        <v>11257</v>
      </c>
      <c r="AB135" s="188">
        <v>6168</v>
      </c>
      <c r="AC135" s="188">
        <v>4056</v>
      </c>
      <c r="AD135" s="188">
        <v>5698</v>
      </c>
      <c r="AE135" s="188">
        <v>-153</v>
      </c>
      <c r="AF135" s="188">
        <v>-100</v>
      </c>
      <c r="AG135" s="188">
        <v>44</v>
      </c>
      <c r="AI135" s="188">
        <v>6806</v>
      </c>
      <c r="AJ135" s="188">
        <v>0</v>
      </c>
      <c r="AK135" s="188">
        <v>1162</v>
      </c>
      <c r="AL135" s="188">
        <v>5934</v>
      </c>
      <c r="AM135" s="188">
        <v>9265</v>
      </c>
      <c r="AN135" s="188">
        <v>9610</v>
      </c>
      <c r="AO135" s="188">
        <v>5855</v>
      </c>
      <c r="AP135" s="188">
        <v>-590</v>
      </c>
      <c r="AQ135" s="188">
        <v>-263</v>
      </c>
      <c r="AR135" s="188">
        <v>35</v>
      </c>
      <c r="AT135" s="188">
        <v>4065</v>
      </c>
      <c r="AU135" s="188">
        <v>0</v>
      </c>
      <c r="AV135" s="188">
        <v>8801</v>
      </c>
      <c r="AW135" s="188">
        <v>6606</v>
      </c>
      <c r="AX135" s="188">
        <v>4350</v>
      </c>
      <c r="AY135" s="188">
        <v>7957</v>
      </c>
      <c r="AZ135" s="188">
        <v>5757</v>
      </c>
      <c r="BA135" s="188">
        <v>-1081</v>
      </c>
      <c r="BB135" s="188">
        <v>-202</v>
      </c>
      <c r="BC135" s="188">
        <v>33</v>
      </c>
      <c r="BE135" s="188">
        <v>7107</v>
      </c>
      <c r="BF135" s="188">
        <v>0</v>
      </c>
      <c r="BG135" s="188">
        <v>8976</v>
      </c>
      <c r="BH135" s="188">
        <v>8317</v>
      </c>
      <c r="BI135" s="188">
        <v>6701</v>
      </c>
      <c r="BJ135" s="188">
        <v>4109</v>
      </c>
      <c r="BK135" s="188">
        <v>4016</v>
      </c>
      <c r="BL135" s="188">
        <v>-1144</v>
      </c>
      <c r="BM135" s="188">
        <v>-232</v>
      </c>
      <c r="BN135" s="188">
        <v>55</v>
      </c>
      <c r="BP135" s="188">
        <v>6070</v>
      </c>
      <c r="BQ135" s="188">
        <v>0</v>
      </c>
      <c r="BR135" s="188">
        <v>7445</v>
      </c>
      <c r="BS135" s="188">
        <v>9015</v>
      </c>
      <c r="BT135" s="188">
        <v>5457</v>
      </c>
      <c r="BU135" s="188">
        <v>3375</v>
      </c>
      <c r="BV135" s="188">
        <v>6132</v>
      </c>
      <c r="BW135" s="188">
        <v>84</v>
      </c>
      <c r="BX135" s="188">
        <v>0</v>
      </c>
      <c r="BY135" s="188">
        <v>0</v>
      </c>
      <c r="CA135" s="188">
        <v>7102</v>
      </c>
      <c r="CB135" s="188">
        <v>0</v>
      </c>
      <c r="CC135" s="188">
        <v>9089</v>
      </c>
      <c r="CD135" s="188">
        <v>6863</v>
      </c>
      <c r="CE135" s="188">
        <v>6108</v>
      </c>
      <c r="CF135" s="188">
        <v>3837</v>
      </c>
      <c r="CG135" s="188">
        <v>4036</v>
      </c>
      <c r="CH135" s="188">
        <v>-516</v>
      </c>
      <c r="CI135" s="188">
        <v>-232</v>
      </c>
      <c r="CJ135" s="188">
        <v>68</v>
      </c>
      <c r="CL135" s="188">
        <v>7102</v>
      </c>
      <c r="CM135" s="188">
        <v>0</v>
      </c>
      <c r="CN135" s="188">
        <v>9089</v>
      </c>
      <c r="CO135" s="188">
        <v>6863</v>
      </c>
      <c r="CP135" s="188">
        <v>6108</v>
      </c>
      <c r="CQ135" s="188">
        <v>3837</v>
      </c>
      <c r="CR135" s="188">
        <v>4036</v>
      </c>
      <c r="CS135" s="188">
        <v>-516</v>
      </c>
      <c r="CT135" s="188">
        <v>-232</v>
      </c>
      <c r="CU135" s="188">
        <v>68</v>
      </c>
      <c r="CV135" s="190"/>
      <c r="CW135" s="188">
        <v>6126</v>
      </c>
      <c r="CX135" s="188">
        <v>0</v>
      </c>
      <c r="CY135" s="188">
        <v>7175</v>
      </c>
      <c r="CZ135" s="188">
        <v>6278</v>
      </c>
      <c r="DA135" s="188">
        <v>5040</v>
      </c>
      <c r="DB135" s="188">
        <v>6338</v>
      </c>
      <c r="DC135" s="188">
        <v>6185</v>
      </c>
      <c r="DD135" s="188">
        <v>156</v>
      </c>
      <c r="DE135" s="188">
        <v>0</v>
      </c>
      <c r="DF135" s="188">
        <v>0</v>
      </c>
      <c r="DH135" s="188">
        <v>7103</v>
      </c>
      <c r="DI135" s="188">
        <v>0</v>
      </c>
      <c r="DJ135" s="188">
        <v>9367</v>
      </c>
      <c r="DK135" s="188">
        <v>7065</v>
      </c>
      <c r="DL135" s="188">
        <v>7316</v>
      </c>
      <c r="DM135" s="188">
        <v>3238</v>
      </c>
      <c r="DN135" s="188">
        <v>3989</v>
      </c>
      <c r="DO135" s="188">
        <v>1014</v>
      </c>
      <c r="DP135" s="188">
        <v>-262</v>
      </c>
      <c r="DQ135" s="188">
        <v>71</v>
      </c>
      <c r="DS135" s="188">
        <v>7007</v>
      </c>
      <c r="DT135" s="188">
        <v>0</v>
      </c>
      <c r="DU135" s="188">
        <v>7271</v>
      </c>
      <c r="DV135" s="188">
        <v>3494</v>
      </c>
      <c r="DW135" s="188">
        <v>3642</v>
      </c>
      <c r="DX135" s="188">
        <v>6631</v>
      </c>
      <c r="DY135" s="188">
        <v>6471</v>
      </c>
      <c r="DZ135" s="188">
        <v>-916</v>
      </c>
      <c r="EA135" s="188">
        <v>-263</v>
      </c>
      <c r="EB135" s="188">
        <v>0</v>
      </c>
      <c r="ED135" s="188">
        <v>6067</v>
      </c>
      <c r="EE135" s="188">
        <v>0</v>
      </c>
      <c r="EF135" s="188">
        <v>7209</v>
      </c>
      <c r="EG135" s="188">
        <v>6036</v>
      </c>
      <c r="EH135" s="188">
        <v>6421</v>
      </c>
      <c r="EI135" s="188">
        <v>6752</v>
      </c>
      <c r="EJ135" s="188">
        <v>3966</v>
      </c>
      <c r="EK135" s="188">
        <v>709</v>
      </c>
      <c r="EL135" s="188">
        <v>-175</v>
      </c>
      <c r="EM135" s="188">
        <v>47</v>
      </c>
      <c r="EO135" s="188">
        <v>7104</v>
      </c>
      <c r="EP135" s="188">
        <v>0</v>
      </c>
      <c r="EQ135" s="188">
        <v>1355</v>
      </c>
      <c r="ER135" s="188">
        <v>2750</v>
      </c>
      <c r="ES135" s="188">
        <v>10205</v>
      </c>
      <c r="ET135" s="188">
        <v>12072</v>
      </c>
      <c r="EU135" s="188">
        <v>5037</v>
      </c>
      <c r="EV135" s="188">
        <v>-1092</v>
      </c>
      <c r="EW135" s="188">
        <v>-201</v>
      </c>
      <c r="EX135" s="188">
        <v>17</v>
      </c>
      <c r="EZ135" s="188">
        <v>7061</v>
      </c>
      <c r="FA135" s="188">
        <v>0</v>
      </c>
      <c r="FB135" s="188">
        <v>4234</v>
      </c>
      <c r="FC135" s="188">
        <v>4291</v>
      </c>
      <c r="FD135" s="188">
        <v>7000</v>
      </c>
      <c r="FE135" s="188">
        <v>7882</v>
      </c>
      <c r="FF135" s="188">
        <v>6642</v>
      </c>
      <c r="FG135" s="188">
        <v>-210</v>
      </c>
      <c r="FH135" s="188">
        <v>0</v>
      </c>
      <c r="FI135" s="188">
        <v>0</v>
      </c>
      <c r="FK135" s="188">
        <v>7105</v>
      </c>
      <c r="FL135" s="188">
        <v>0</v>
      </c>
      <c r="FM135" s="188">
        <v>8136</v>
      </c>
      <c r="FN135" s="188">
        <v>2694</v>
      </c>
      <c r="FO135" s="188">
        <v>5554</v>
      </c>
      <c r="FP135" s="188">
        <v>9553</v>
      </c>
      <c r="FQ135" s="188">
        <v>3920</v>
      </c>
      <c r="FR135" s="188">
        <v>-712</v>
      </c>
      <c r="FS135" s="188">
        <v>-262</v>
      </c>
      <c r="FT135" s="188">
        <v>80</v>
      </c>
      <c r="FV135" s="188">
        <v>6068</v>
      </c>
      <c r="FW135" s="188">
        <v>0</v>
      </c>
      <c r="FX135" s="188">
        <v>4620</v>
      </c>
      <c r="FY135" s="188">
        <v>6667</v>
      </c>
      <c r="FZ135" s="188">
        <v>3391</v>
      </c>
      <c r="GA135" s="188">
        <v>10233</v>
      </c>
      <c r="GB135" s="188">
        <v>6350</v>
      </c>
      <c r="GC135" s="188">
        <v>286</v>
      </c>
      <c r="GD135" s="188">
        <v>0</v>
      </c>
      <c r="GE135" s="188">
        <v>0</v>
      </c>
      <c r="GG135" s="188">
        <v>7104</v>
      </c>
      <c r="GH135" s="188">
        <v>0</v>
      </c>
      <c r="GI135" s="188">
        <v>7643</v>
      </c>
      <c r="GJ135" s="188">
        <v>3969</v>
      </c>
      <c r="GK135" s="188">
        <v>5300</v>
      </c>
      <c r="GL135" s="188">
        <v>9471</v>
      </c>
      <c r="GM135" s="188">
        <v>4099</v>
      </c>
      <c r="GN135" s="188">
        <v>-1187</v>
      </c>
      <c r="GO135" s="188">
        <v>-201</v>
      </c>
      <c r="GP135" s="188">
        <v>75</v>
      </c>
      <c r="GR135" s="188">
        <v>5982</v>
      </c>
      <c r="GS135" s="188">
        <v>0</v>
      </c>
      <c r="GT135" s="188">
        <v>7533</v>
      </c>
      <c r="GU135" s="188">
        <v>3834</v>
      </c>
      <c r="GV135" s="188">
        <v>6122</v>
      </c>
      <c r="GW135" s="188">
        <v>9782</v>
      </c>
      <c r="GX135" s="188">
        <v>3862</v>
      </c>
      <c r="GY135" s="188">
        <v>-473</v>
      </c>
      <c r="GZ135" s="188">
        <v>-232</v>
      </c>
      <c r="HA135" s="188">
        <v>21</v>
      </c>
      <c r="HC135" s="188">
        <v>6029</v>
      </c>
      <c r="HD135" s="188">
        <v>0</v>
      </c>
      <c r="HE135" s="188">
        <v>5737</v>
      </c>
      <c r="HF135" s="188">
        <v>4041</v>
      </c>
      <c r="HG135" s="188">
        <v>7938</v>
      </c>
      <c r="HH135" s="188">
        <v>5839</v>
      </c>
      <c r="HI135" s="188">
        <v>3916</v>
      </c>
      <c r="HJ135" s="188">
        <v>3745</v>
      </c>
      <c r="HK135" s="188">
        <v>-232</v>
      </c>
      <c r="HL135" s="188">
        <v>167</v>
      </c>
      <c r="HN135" s="188">
        <v>6160</v>
      </c>
      <c r="HO135" s="188">
        <v>0</v>
      </c>
      <c r="HP135" s="188">
        <v>3516</v>
      </c>
      <c r="HQ135" s="188">
        <v>2964</v>
      </c>
      <c r="HR135" s="188">
        <v>3854</v>
      </c>
      <c r="HS135" s="188">
        <v>12601</v>
      </c>
      <c r="HT135" s="188">
        <v>6440</v>
      </c>
      <c r="HU135" s="188">
        <v>114</v>
      </c>
      <c r="HV135" s="188">
        <v>0</v>
      </c>
      <c r="HW135" s="188">
        <v>0</v>
      </c>
      <c r="HY135" s="188">
        <v>6033</v>
      </c>
      <c r="HZ135" s="188">
        <v>0</v>
      </c>
      <c r="IA135" s="188">
        <v>5711</v>
      </c>
      <c r="IB135" s="188">
        <v>4537</v>
      </c>
      <c r="IC135" s="188">
        <v>9226</v>
      </c>
      <c r="ID135" s="188">
        <v>2988</v>
      </c>
      <c r="IE135" s="188">
        <v>4036</v>
      </c>
      <c r="IF135" s="188">
        <v>3495</v>
      </c>
      <c r="IG135" s="188">
        <v>-233</v>
      </c>
      <c r="IH135" s="188">
        <v>204</v>
      </c>
      <c r="IJ135" s="188">
        <v>6499</v>
      </c>
      <c r="IK135" s="188">
        <v>0</v>
      </c>
      <c r="IL135" s="188">
        <v>8824</v>
      </c>
      <c r="IM135" s="188">
        <v>3707</v>
      </c>
      <c r="IN135" s="188">
        <v>6191</v>
      </c>
      <c r="IO135" s="188">
        <v>10042</v>
      </c>
      <c r="IP135" s="188">
        <v>4078</v>
      </c>
      <c r="IQ135" s="188">
        <v>23</v>
      </c>
      <c r="IR135" s="188">
        <v>-232</v>
      </c>
      <c r="IS135" s="188">
        <v>77</v>
      </c>
      <c r="IU135" s="188">
        <v>6086</v>
      </c>
      <c r="IV135" s="188">
        <v>0</v>
      </c>
      <c r="IW135" s="188">
        <v>4653</v>
      </c>
      <c r="IX135" s="188">
        <v>4529</v>
      </c>
      <c r="IY135" s="188">
        <v>7188</v>
      </c>
      <c r="IZ135" s="188">
        <v>8284</v>
      </c>
      <c r="JA135" s="188">
        <v>6055</v>
      </c>
      <c r="JB135" s="188">
        <v>585</v>
      </c>
      <c r="JC135" s="188">
        <v>-263</v>
      </c>
      <c r="JD135" s="188">
        <v>17</v>
      </c>
      <c r="JF135" s="188">
        <v>6821</v>
      </c>
      <c r="JG135" s="188">
        <v>0</v>
      </c>
      <c r="JH135" s="188">
        <v>7379</v>
      </c>
      <c r="JI135" s="188">
        <v>7406</v>
      </c>
      <c r="JJ135" s="188">
        <v>2471</v>
      </c>
      <c r="JK135" s="188">
        <v>6380</v>
      </c>
      <c r="JL135" s="188">
        <v>3847</v>
      </c>
      <c r="JM135" s="188">
        <v>-467</v>
      </c>
      <c r="JN135" s="188">
        <v>-304</v>
      </c>
      <c r="JO135" s="188">
        <v>1016</v>
      </c>
      <c r="JQ135" s="188">
        <v>7094</v>
      </c>
      <c r="JR135" s="188">
        <v>0</v>
      </c>
      <c r="JS135" s="188">
        <v>8969</v>
      </c>
      <c r="JT135" s="188">
        <v>4723</v>
      </c>
      <c r="JU135" s="188">
        <v>5051</v>
      </c>
      <c r="JV135" s="188">
        <v>9067</v>
      </c>
      <c r="JW135" s="188">
        <v>4115</v>
      </c>
      <c r="JX135" s="188">
        <v>-1001</v>
      </c>
      <c r="JY135" s="188">
        <v>-262</v>
      </c>
      <c r="JZ135" s="188">
        <v>137</v>
      </c>
      <c r="KB135" s="188">
        <v>6086</v>
      </c>
      <c r="KC135" s="188">
        <v>0</v>
      </c>
      <c r="KD135" s="188">
        <v>2871</v>
      </c>
      <c r="KE135" s="188">
        <v>2198</v>
      </c>
      <c r="KF135" s="188">
        <v>6137</v>
      </c>
      <c r="KG135" s="188">
        <v>13431</v>
      </c>
      <c r="KH135" s="188">
        <v>5999</v>
      </c>
      <c r="KI135" s="188">
        <v>-681</v>
      </c>
      <c r="KJ135" s="188">
        <v>-263</v>
      </c>
      <c r="KK135" s="188">
        <v>90</v>
      </c>
      <c r="KM135" s="188">
        <v>6073</v>
      </c>
      <c r="KN135" s="188">
        <v>0</v>
      </c>
      <c r="KO135" s="188">
        <v>2711</v>
      </c>
      <c r="KP135" s="188">
        <v>6327</v>
      </c>
      <c r="KQ135" s="188">
        <v>5151</v>
      </c>
      <c r="KR135" s="188">
        <v>8496</v>
      </c>
      <c r="KS135" s="188">
        <v>6507</v>
      </c>
      <c r="KT135" s="188">
        <v>794</v>
      </c>
      <c r="KU135" s="188">
        <v>0</v>
      </c>
      <c r="KV135" s="188">
        <v>0</v>
      </c>
      <c r="KX135" s="188">
        <v>7063</v>
      </c>
      <c r="KY135" s="188">
        <v>0</v>
      </c>
      <c r="KZ135" s="188">
        <v>8678</v>
      </c>
      <c r="LA135" s="188">
        <v>6877</v>
      </c>
      <c r="LB135" s="188">
        <v>6412</v>
      </c>
      <c r="LC135" s="188">
        <v>2662</v>
      </c>
      <c r="LD135" s="188">
        <v>6727</v>
      </c>
      <c r="LE135" s="188">
        <v>-405</v>
      </c>
      <c r="LF135" s="188">
        <v>0</v>
      </c>
      <c r="LG135" s="188">
        <v>0</v>
      </c>
      <c r="LI135" s="188">
        <v>5051</v>
      </c>
      <c r="LJ135" s="188">
        <v>0</v>
      </c>
      <c r="LK135" s="188">
        <v>5819</v>
      </c>
      <c r="LL135" s="188">
        <v>8256</v>
      </c>
      <c r="LM135" s="188">
        <v>5564</v>
      </c>
      <c r="LN135" s="188">
        <v>8610</v>
      </c>
      <c r="LO135" s="188">
        <v>5725</v>
      </c>
      <c r="LP135" s="188">
        <v>-727</v>
      </c>
      <c r="LQ135" s="188">
        <v>-263</v>
      </c>
      <c r="LR135" s="188">
        <v>30</v>
      </c>
      <c r="LT135" s="188">
        <v>6083</v>
      </c>
      <c r="LU135" s="188">
        <v>0</v>
      </c>
      <c r="LV135" s="188">
        <v>2474</v>
      </c>
      <c r="LW135" s="188">
        <v>4059</v>
      </c>
      <c r="LX135" s="188">
        <v>10146</v>
      </c>
      <c r="LY135" s="188">
        <v>8448</v>
      </c>
      <c r="LZ135" s="188">
        <v>5909</v>
      </c>
      <c r="MA135" s="188">
        <v>-165</v>
      </c>
      <c r="MB135" s="188">
        <v>-201</v>
      </c>
      <c r="MC135" s="188">
        <v>34</v>
      </c>
    </row>
    <row r="136" spans="2:341">
      <c r="B136" s="208">
        <f t="shared" si="40"/>
        <v>6337.8666666666668</v>
      </c>
      <c r="C136" s="208">
        <f t="shared" si="41"/>
        <v>0</v>
      </c>
      <c r="D136" s="208">
        <f t="shared" si="42"/>
        <v>6369.7</v>
      </c>
      <c r="E136" s="208">
        <f t="shared" si="43"/>
        <v>5417.7333333333336</v>
      </c>
      <c r="F136" s="208">
        <f t="shared" si="44"/>
        <v>5870.2</v>
      </c>
      <c r="G136" s="208">
        <f t="shared" si="45"/>
        <v>7397.3666666666668</v>
      </c>
      <c r="H136" s="208">
        <f t="shared" si="46"/>
        <v>5099.2333333333336</v>
      </c>
      <c r="I136" s="208">
        <f t="shared" si="47"/>
        <v>13.966666666666667</v>
      </c>
      <c r="J136" s="208">
        <f t="shared" si="48"/>
        <v>-180.6</v>
      </c>
      <c r="K136" s="208">
        <f t="shared" si="49"/>
        <v>111.26666666666667</v>
      </c>
      <c r="M136" s="188">
        <v>5987</v>
      </c>
      <c r="N136" s="188">
        <v>0</v>
      </c>
      <c r="O136" s="188">
        <v>8868</v>
      </c>
      <c r="P136" s="188">
        <v>3787</v>
      </c>
      <c r="Q136" s="188">
        <v>3518</v>
      </c>
      <c r="R136" s="188">
        <v>6307</v>
      </c>
      <c r="S136" s="188">
        <v>3651</v>
      </c>
      <c r="T136" s="188">
        <v>635</v>
      </c>
      <c r="U136" s="188">
        <v>-310</v>
      </c>
      <c r="V136" s="188">
        <v>1062</v>
      </c>
      <c r="X136" s="188">
        <v>4069</v>
      </c>
      <c r="Y136" s="188">
        <v>0</v>
      </c>
      <c r="Z136" s="188">
        <v>7037</v>
      </c>
      <c r="AA136" s="188">
        <v>11061</v>
      </c>
      <c r="AB136" s="188">
        <v>5891</v>
      </c>
      <c r="AC136" s="188">
        <v>4044</v>
      </c>
      <c r="AD136" s="188">
        <v>5698</v>
      </c>
      <c r="AE136" s="188">
        <v>68</v>
      </c>
      <c r="AF136" s="188">
        <v>-100</v>
      </c>
      <c r="AG136" s="188">
        <v>24</v>
      </c>
      <c r="AI136" s="188">
        <v>6813</v>
      </c>
      <c r="AJ136" s="188">
        <v>0</v>
      </c>
      <c r="AK136" s="188">
        <v>1137</v>
      </c>
      <c r="AL136" s="188">
        <v>5797</v>
      </c>
      <c r="AM136" s="188">
        <v>9031</v>
      </c>
      <c r="AN136" s="188">
        <v>9566</v>
      </c>
      <c r="AO136" s="188">
        <v>5855</v>
      </c>
      <c r="AP136" s="188">
        <v>-686</v>
      </c>
      <c r="AQ136" s="188">
        <v>-263</v>
      </c>
      <c r="AR136" s="188">
        <v>35</v>
      </c>
      <c r="AT136" s="188">
        <v>4066</v>
      </c>
      <c r="AU136" s="188">
        <v>0</v>
      </c>
      <c r="AV136" s="188">
        <v>8791</v>
      </c>
      <c r="AW136" s="188">
        <v>6488</v>
      </c>
      <c r="AX136" s="188">
        <v>4145</v>
      </c>
      <c r="AY136" s="188">
        <v>7968</v>
      </c>
      <c r="AZ136" s="188">
        <v>5757</v>
      </c>
      <c r="BA136" s="188">
        <v>-1169</v>
      </c>
      <c r="BB136" s="188">
        <v>-201</v>
      </c>
      <c r="BC136" s="188">
        <v>32</v>
      </c>
      <c r="BE136" s="188">
        <v>7106</v>
      </c>
      <c r="BF136" s="188">
        <v>0</v>
      </c>
      <c r="BG136" s="188">
        <v>8953</v>
      </c>
      <c r="BH136" s="188">
        <v>8146</v>
      </c>
      <c r="BI136" s="188">
        <v>6105</v>
      </c>
      <c r="BJ136" s="188">
        <v>4228</v>
      </c>
      <c r="BK136" s="188">
        <v>4016</v>
      </c>
      <c r="BL136" s="188">
        <v>-1104</v>
      </c>
      <c r="BM136" s="188">
        <v>-232</v>
      </c>
      <c r="BN136" s="188">
        <v>55</v>
      </c>
      <c r="BP136" s="188">
        <v>6071</v>
      </c>
      <c r="BQ136" s="188">
        <v>0</v>
      </c>
      <c r="BR136" s="188">
        <v>7370</v>
      </c>
      <c r="BS136" s="188">
        <v>8880</v>
      </c>
      <c r="BT136" s="188">
        <v>5088</v>
      </c>
      <c r="BU136" s="188">
        <v>3412</v>
      </c>
      <c r="BV136" s="188">
        <v>6132</v>
      </c>
      <c r="BW136" s="188">
        <v>213</v>
      </c>
      <c r="BX136" s="188">
        <v>0</v>
      </c>
      <c r="BY136" s="188">
        <v>0</v>
      </c>
      <c r="CA136" s="188">
        <v>7103</v>
      </c>
      <c r="CB136" s="188">
        <v>0</v>
      </c>
      <c r="CC136" s="188">
        <v>9085</v>
      </c>
      <c r="CD136" s="188">
        <v>6846</v>
      </c>
      <c r="CE136" s="188">
        <v>6017</v>
      </c>
      <c r="CF136" s="188">
        <v>3834</v>
      </c>
      <c r="CG136" s="188">
        <v>4036</v>
      </c>
      <c r="CH136" s="188">
        <v>-716</v>
      </c>
      <c r="CI136" s="188">
        <v>-232</v>
      </c>
      <c r="CJ136" s="188">
        <v>69</v>
      </c>
      <c r="CL136" s="188">
        <v>7103</v>
      </c>
      <c r="CM136" s="188">
        <v>0</v>
      </c>
      <c r="CN136" s="188">
        <v>9085</v>
      </c>
      <c r="CO136" s="188">
        <v>6846</v>
      </c>
      <c r="CP136" s="188">
        <v>6017</v>
      </c>
      <c r="CQ136" s="188">
        <v>3834</v>
      </c>
      <c r="CR136" s="188">
        <v>4036</v>
      </c>
      <c r="CS136" s="188">
        <v>-716</v>
      </c>
      <c r="CT136" s="188">
        <v>-232</v>
      </c>
      <c r="CU136" s="188">
        <v>69</v>
      </c>
      <c r="CV136" s="190"/>
      <c r="CW136" s="188">
        <v>6124</v>
      </c>
      <c r="CX136" s="188">
        <v>0</v>
      </c>
      <c r="CY136" s="188">
        <v>7102</v>
      </c>
      <c r="CZ136" s="188">
        <v>6218</v>
      </c>
      <c r="DA136" s="188">
        <v>4533</v>
      </c>
      <c r="DB136" s="188">
        <v>6366</v>
      </c>
      <c r="DC136" s="188">
        <v>6195</v>
      </c>
      <c r="DD136" s="188">
        <v>254</v>
      </c>
      <c r="DE136" s="188">
        <v>0</v>
      </c>
      <c r="DF136" s="188">
        <v>0</v>
      </c>
      <c r="DH136" s="188">
        <v>7097</v>
      </c>
      <c r="DI136" s="188">
        <v>0</v>
      </c>
      <c r="DJ136" s="188">
        <v>9318</v>
      </c>
      <c r="DK136" s="188">
        <v>6919</v>
      </c>
      <c r="DL136" s="188">
        <v>7217</v>
      </c>
      <c r="DM136" s="188">
        <v>3307</v>
      </c>
      <c r="DN136" s="188">
        <v>3989</v>
      </c>
      <c r="DO136" s="188">
        <v>900</v>
      </c>
      <c r="DP136" s="188">
        <v>-262</v>
      </c>
      <c r="DQ136" s="188">
        <v>70</v>
      </c>
      <c r="DS136" s="188">
        <v>7001</v>
      </c>
      <c r="DT136" s="188">
        <v>0</v>
      </c>
      <c r="DU136" s="188">
        <v>7264</v>
      </c>
      <c r="DV136" s="188">
        <v>3502</v>
      </c>
      <c r="DW136" s="188">
        <v>3700</v>
      </c>
      <c r="DX136" s="188">
        <v>6548</v>
      </c>
      <c r="DY136" s="188">
        <v>6433</v>
      </c>
      <c r="DZ136" s="188">
        <v>-910</v>
      </c>
      <c r="EA136" s="188">
        <v>-263</v>
      </c>
      <c r="EB136" s="188">
        <v>0</v>
      </c>
      <c r="ED136" s="188">
        <v>6068</v>
      </c>
      <c r="EE136" s="188">
        <v>0</v>
      </c>
      <c r="EF136" s="188">
        <v>7183</v>
      </c>
      <c r="EG136" s="188">
        <v>5975</v>
      </c>
      <c r="EH136" s="188">
        <v>6248</v>
      </c>
      <c r="EI136" s="188">
        <v>6668</v>
      </c>
      <c r="EJ136" s="188">
        <v>3966</v>
      </c>
      <c r="EK136" s="188">
        <v>774</v>
      </c>
      <c r="EL136" s="188">
        <v>-175</v>
      </c>
      <c r="EM136" s="188">
        <v>47</v>
      </c>
      <c r="EO136" s="188">
        <v>7105</v>
      </c>
      <c r="EP136" s="188">
        <v>0</v>
      </c>
      <c r="EQ136" s="188">
        <v>1274</v>
      </c>
      <c r="ER136" s="188">
        <v>2643</v>
      </c>
      <c r="ES136" s="188">
        <v>9577</v>
      </c>
      <c r="ET136" s="188">
        <v>12250</v>
      </c>
      <c r="EU136" s="188">
        <v>5037</v>
      </c>
      <c r="EV136" s="188">
        <v>-955</v>
      </c>
      <c r="EW136" s="188">
        <v>-201</v>
      </c>
      <c r="EX136" s="188">
        <v>17</v>
      </c>
      <c r="EZ136" s="188">
        <v>7070</v>
      </c>
      <c r="FA136" s="188">
        <v>0</v>
      </c>
      <c r="FB136" s="188">
        <v>4232</v>
      </c>
      <c r="FC136" s="188">
        <v>4192</v>
      </c>
      <c r="FD136" s="188">
        <v>6898</v>
      </c>
      <c r="FE136" s="188">
        <v>7853</v>
      </c>
      <c r="FF136" s="188">
        <v>6625</v>
      </c>
      <c r="FG136" s="188">
        <v>-28</v>
      </c>
      <c r="FH136" s="188">
        <v>0</v>
      </c>
      <c r="FI136" s="188">
        <v>0</v>
      </c>
      <c r="FK136" s="188">
        <v>7106</v>
      </c>
      <c r="FL136" s="188">
        <v>0</v>
      </c>
      <c r="FM136" s="188">
        <v>7857</v>
      </c>
      <c r="FN136" s="188">
        <v>2562</v>
      </c>
      <c r="FO136" s="188">
        <v>5475</v>
      </c>
      <c r="FP136" s="188">
        <v>9557</v>
      </c>
      <c r="FQ136" s="188">
        <v>3920</v>
      </c>
      <c r="FR136" s="188">
        <v>-534</v>
      </c>
      <c r="FS136" s="188">
        <v>-262</v>
      </c>
      <c r="FT136" s="188">
        <v>72</v>
      </c>
      <c r="FV136" s="188">
        <v>6072</v>
      </c>
      <c r="FW136" s="188">
        <v>0</v>
      </c>
      <c r="FX136" s="188">
        <v>4680</v>
      </c>
      <c r="FY136" s="188">
        <v>6512</v>
      </c>
      <c r="FZ136" s="188">
        <v>3368</v>
      </c>
      <c r="GA136" s="188">
        <v>10046</v>
      </c>
      <c r="GB136" s="188">
        <v>6330</v>
      </c>
      <c r="GC136" s="188">
        <v>195</v>
      </c>
      <c r="GD136" s="188">
        <v>0</v>
      </c>
      <c r="GE136" s="188">
        <v>0</v>
      </c>
      <c r="GG136" s="188">
        <v>7105</v>
      </c>
      <c r="GH136" s="188">
        <v>0</v>
      </c>
      <c r="GI136" s="188">
        <v>7573</v>
      </c>
      <c r="GJ136" s="188">
        <v>3882</v>
      </c>
      <c r="GK136" s="188">
        <v>4743</v>
      </c>
      <c r="GL136" s="188">
        <v>9636</v>
      </c>
      <c r="GM136" s="188">
        <v>4099</v>
      </c>
      <c r="GN136" s="188">
        <v>-1099</v>
      </c>
      <c r="GO136" s="188">
        <v>-201</v>
      </c>
      <c r="GP136" s="188">
        <v>74</v>
      </c>
      <c r="GR136" s="188">
        <v>5979</v>
      </c>
      <c r="GS136" s="188">
        <v>0</v>
      </c>
      <c r="GT136" s="188">
        <v>7538</v>
      </c>
      <c r="GU136" s="188">
        <v>3681</v>
      </c>
      <c r="GV136" s="188">
        <v>5763</v>
      </c>
      <c r="GW136" s="188">
        <v>9722</v>
      </c>
      <c r="GX136" s="188">
        <v>3862</v>
      </c>
      <c r="GY136" s="188">
        <v>-438</v>
      </c>
      <c r="GZ136" s="188">
        <v>-232</v>
      </c>
      <c r="HA136" s="188">
        <v>21</v>
      </c>
      <c r="HC136" s="188">
        <v>6024</v>
      </c>
      <c r="HD136" s="188">
        <v>0</v>
      </c>
      <c r="HE136" s="188">
        <v>5732</v>
      </c>
      <c r="HF136" s="188">
        <v>3995</v>
      </c>
      <c r="HG136" s="188">
        <v>7823</v>
      </c>
      <c r="HH136" s="188">
        <v>5685</v>
      </c>
      <c r="HI136" s="188">
        <v>3916</v>
      </c>
      <c r="HJ136" s="188">
        <v>3870</v>
      </c>
      <c r="HK136" s="188">
        <v>-232</v>
      </c>
      <c r="HL136" s="188">
        <v>161</v>
      </c>
      <c r="HN136" s="188">
        <v>6159</v>
      </c>
      <c r="HO136" s="188">
        <v>0</v>
      </c>
      <c r="HP136" s="188">
        <v>3330</v>
      </c>
      <c r="HQ136" s="188">
        <v>2898</v>
      </c>
      <c r="HR136" s="188">
        <v>3727</v>
      </c>
      <c r="HS136" s="188">
        <v>12538</v>
      </c>
      <c r="HT136" s="188">
        <v>6439</v>
      </c>
      <c r="HU136" s="188">
        <v>55</v>
      </c>
      <c r="HV136" s="188">
        <v>0</v>
      </c>
      <c r="HW136" s="188">
        <v>0</v>
      </c>
      <c r="HY136" s="188">
        <v>6029</v>
      </c>
      <c r="HZ136" s="188">
        <v>0</v>
      </c>
      <c r="IA136" s="188">
        <v>5648</v>
      </c>
      <c r="IB136" s="188">
        <v>4380</v>
      </c>
      <c r="IC136" s="188">
        <v>9049</v>
      </c>
      <c r="ID136" s="188">
        <v>3084</v>
      </c>
      <c r="IE136" s="188">
        <v>4036</v>
      </c>
      <c r="IF136" s="188">
        <v>3571</v>
      </c>
      <c r="IG136" s="188">
        <v>-232</v>
      </c>
      <c r="IH136" s="188">
        <v>196</v>
      </c>
      <c r="IJ136" s="188">
        <v>6507</v>
      </c>
      <c r="IK136" s="188">
        <v>0</v>
      </c>
      <c r="IL136" s="188">
        <v>8789</v>
      </c>
      <c r="IM136" s="188">
        <v>3630</v>
      </c>
      <c r="IN136" s="188">
        <v>6063</v>
      </c>
      <c r="IO136" s="188">
        <v>9934</v>
      </c>
      <c r="IP136" s="188">
        <v>4078</v>
      </c>
      <c r="IQ136" s="188">
        <v>-82</v>
      </c>
      <c r="IR136" s="188">
        <v>-232</v>
      </c>
      <c r="IS136" s="188">
        <v>74</v>
      </c>
      <c r="IU136" s="188">
        <v>6085</v>
      </c>
      <c r="IV136" s="188">
        <v>0</v>
      </c>
      <c r="IW136" s="188">
        <v>4551</v>
      </c>
      <c r="IX136" s="188">
        <v>4521</v>
      </c>
      <c r="IY136" s="188">
        <v>6569</v>
      </c>
      <c r="IZ136" s="188">
        <v>8299</v>
      </c>
      <c r="JA136" s="188">
        <v>6055</v>
      </c>
      <c r="JB136" s="188">
        <v>766</v>
      </c>
      <c r="JC136" s="188">
        <v>-263</v>
      </c>
      <c r="JD136" s="188">
        <v>18</v>
      </c>
      <c r="JF136" s="188">
        <v>6824</v>
      </c>
      <c r="JG136" s="188">
        <v>0</v>
      </c>
      <c r="JH136" s="188">
        <v>7407</v>
      </c>
      <c r="JI136" s="188">
        <v>7420</v>
      </c>
      <c r="JJ136" s="188">
        <v>2574</v>
      </c>
      <c r="JK136" s="188">
        <v>6358</v>
      </c>
      <c r="JL136" s="188">
        <v>3847</v>
      </c>
      <c r="JM136" s="188">
        <v>-331</v>
      </c>
      <c r="JN136" s="188">
        <v>-304</v>
      </c>
      <c r="JO136" s="188">
        <v>950</v>
      </c>
      <c r="JQ136" s="188">
        <v>7099</v>
      </c>
      <c r="JR136" s="188">
        <v>0</v>
      </c>
      <c r="JS136" s="188">
        <v>8953</v>
      </c>
      <c r="JT136" s="188">
        <v>4713</v>
      </c>
      <c r="JU136" s="188">
        <v>4805</v>
      </c>
      <c r="JV136" s="188">
        <v>8984</v>
      </c>
      <c r="JW136" s="188">
        <v>4115</v>
      </c>
      <c r="JX136" s="188">
        <v>-928</v>
      </c>
      <c r="JY136" s="188">
        <v>-263</v>
      </c>
      <c r="JZ136" s="188">
        <v>137</v>
      </c>
      <c r="KB136" s="188">
        <v>6090</v>
      </c>
      <c r="KC136" s="188">
        <v>0</v>
      </c>
      <c r="KD136" s="188">
        <v>2836</v>
      </c>
      <c r="KE136" s="188">
        <v>2181</v>
      </c>
      <c r="KF136" s="188">
        <v>5880</v>
      </c>
      <c r="KG136" s="188">
        <v>13478</v>
      </c>
      <c r="KH136" s="188">
        <v>5999</v>
      </c>
      <c r="KI136" s="188">
        <v>-563</v>
      </c>
      <c r="KJ136" s="188">
        <v>-262</v>
      </c>
      <c r="KK136" s="188">
        <v>90</v>
      </c>
      <c r="KM136" s="188">
        <v>6071</v>
      </c>
      <c r="KN136" s="188">
        <v>0</v>
      </c>
      <c r="KO136" s="188">
        <v>2671</v>
      </c>
      <c r="KP136" s="188">
        <v>5859</v>
      </c>
      <c r="KQ136" s="188">
        <v>5047</v>
      </c>
      <c r="KR136" s="188">
        <v>8706</v>
      </c>
      <c r="KS136" s="188">
        <v>6510</v>
      </c>
      <c r="KT136" s="188">
        <v>757</v>
      </c>
      <c r="KU136" s="188">
        <v>0</v>
      </c>
      <c r="KV136" s="188">
        <v>0</v>
      </c>
      <c r="KX136" s="188">
        <v>7069</v>
      </c>
      <c r="KY136" s="188">
        <v>0</v>
      </c>
      <c r="KZ136" s="188">
        <v>8533</v>
      </c>
      <c r="LA136" s="188">
        <v>6657</v>
      </c>
      <c r="LB136" s="188">
        <v>6116</v>
      </c>
      <c r="LC136" s="188">
        <v>2713</v>
      </c>
      <c r="LD136" s="188">
        <v>6711</v>
      </c>
      <c r="LE136" s="188">
        <v>-432</v>
      </c>
      <c r="LF136" s="188">
        <v>0</v>
      </c>
      <c r="LG136" s="188">
        <v>0</v>
      </c>
      <c r="LI136" s="188">
        <v>5051</v>
      </c>
      <c r="LJ136" s="188">
        <v>0</v>
      </c>
      <c r="LK136" s="188">
        <v>5866</v>
      </c>
      <c r="LL136" s="188">
        <v>8254</v>
      </c>
      <c r="LM136" s="188">
        <v>5463</v>
      </c>
      <c r="LN136" s="188">
        <v>8516</v>
      </c>
      <c r="LO136" s="188">
        <v>5725</v>
      </c>
      <c r="LP136" s="188">
        <v>-942</v>
      </c>
      <c r="LQ136" s="188">
        <v>-263</v>
      </c>
      <c r="LR136" s="188">
        <v>30</v>
      </c>
      <c r="LT136" s="188">
        <v>6083</v>
      </c>
      <c r="LU136" s="188">
        <v>0</v>
      </c>
      <c r="LV136" s="188">
        <v>2428</v>
      </c>
      <c r="LW136" s="188">
        <v>4087</v>
      </c>
      <c r="LX136" s="188">
        <v>9656</v>
      </c>
      <c r="LY136" s="188">
        <v>8480</v>
      </c>
      <c r="LZ136" s="188">
        <v>5909</v>
      </c>
      <c r="MA136" s="188">
        <v>-6</v>
      </c>
      <c r="MB136" s="188">
        <v>-201</v>
      </c>
      <c r="MC136" s="188">
        <v>35</v>
      </c>
    </row>
    <row r="137" spans="2:341">
      <c r="B137" s="208">
        <f t="shared" si="40"/>
        <v>6338.4666666666662</v>
      </c>
      <c r="C137" s="208">
        <f t="shared" si="41"/>
        <v>0</v>
      </c>
      <c r="D137" s="208">
        <f t="shared" si="42"/>
        <v>6317.333333333333</v>
      </c>
      <c r="E137" s="208">
        <f t="shared" si="43"/>
        <v>5319.6</v>
      </c>
      <c r="F137" s="208">
        <f t="shared" si="44"/>
        <v>5565.2333333333336</v>
      </c>
      <c r="G137" s="208">
        <f t="shared" si="45"/>
        <v>7409.1333333333332</v>
      </c>
      <c r="H137" s="208">
        <f t="shared" si="46"/>
        <v>5096.7</v>
      </c>
      <c r="I137" s="208">
        <f t="shared" si="47"/>
        <v>44.93333333333333</v>
      </c>
      <c r="J137" s="208">
        <f t="shared" si="48"/>
        <v>-180.43333333333334</v>
      </c>
      <c r="K137" s="208">
        <f t="shared" si="49"/>
        <v>101.6</v>
      </c>
      <c r="M137" s="188">
        <v>5987</v>
      </c>
      <c r="N137" s="188">
        <v>0</v>
      </c>
      <c r="O137" s="188">
        <v>8866</v>
      </c>
      <c r="P137" s="188">
        <v>3816</v>
      </c>
      <c r="Q137" s="188">
        <v>3500</v>
      </c>
      <c r="R137" s="188">
        <v>6393</v>
      </c>
      <c r="S137" s="188">
        <v>3651</v>
      </c>
      <c r="T137" s="188">
        <v>771</v>
      </c>
      <c r="U137" s="188">
        <v>-304</v>
      </c>
      <c r="V137" s="188">
        <v>847</v>
      </c>
      <c r="X137" s="188">
        <v>4068</v>
      </c>
      <c r="Y137" s="188">
        <v>0</v>
      </c>
      <c r="Z137" s="188">
        <v>6987</v>
      </c>
      <c r="AA137" s="188">
        <v>10991</v>
      </c>
      <c r="AB137" s="188">
        <v>5711</v>
      </c>
      <c r="AC137" s="188">
        <v>4080</v>
      </c>
      <c r="AD137" s="188">
        <v>5698</v>
      </c>
      <c r="AE137" s="188">
        <v>-37</v>
      </c>
      <c r="AF137" s="188">
        <v>-100</v>
      </c>
      <c r="AG137" s="188">
        <v>24</v>
      </c>
      <c r="AI137" s="188">
        <v>6820</v>
      </c>
      <c r="AJ137" s="188">
        <v>0</v>
      </c>
      <c r="AK137" s="188">
        <v>1144</v>
      </c>
      <c r="AL137" s="188">
        <v>5684</v>
      </c>
      <c r="AM137" s="188">
        <v>8624</v>
      </c>
      <c r="AN137" s="188">
        <v>9539</v>
      </c>
      <c r="AO137" s="188">
        <v>5855</v>
      </c>
      <c r="AP137" s="188">
        <v>-715</v>
      </c>
      <c r="AQ137" s="188">
        <v>-263</v>
      </c>
      <c r="AR137" s="188">
        <v>35</v>
      </c>
      <c r="AT137" s="188">
        <v>4065</v>
      </c>
      <c r="AU137" s="188">
        <v>0</v>
      </c>
      <c r="AV137" s="188">
        <v>8792</v>
      </c>
      <c r="AW137" s="188">
        <v>6376</v>
      </c>
      <c r="AX137" s="188">
        <v>3746</v>
      </c>
      <c r="AY137" s="188">
        <v>7911</v>
      </c>
      <c r="AZ137" s="188">
        <v>5757</v>
      </c>
      <c r="BA137" s="188">
        <v>-1107</v>
      </c>
      <c r="BB137" s="188">
        <v>-201</v>
      </c>
      <c r="BC137" s="188">
        <v>33</v>
      </c>
      <c r="BE137" s="188">
        <v>7108</v>
      </c>
      <c r="BF137" s="188">
        <v>0</v>
      </c>
      <c r="BG137" s="188">
        <v>8911</v>
      </c>
      <c r="BH137" s="188">
        <v>7923</v>
      </c>
      <c r="BI137" s="188">
        <v>5561</v>
      </c>
      <c r="BJ137" s="188">
        <v>4369</v>
      </c>
      <c r="BK137" s="188">
        <v>4016</v>
      </c>
      <c r="BL137" s="188">
        <v>-1106</v>
      </c>
      <c r="BM137" s="188">
        <v>-232</v>
      </c>
      <c r="BN137" s="188">
        <v>55</v>
      </c>
      <c r="BP137" s="188">
        <v>6071</v>
      </c>
      <c r="BQ137" s="188">
        <v>0</v>
      </c>
      <c r="BR137" s="188">
        <v>7374</v>
      </c>
      <c r="BS137" s="188">
        <v>8459</v>
      </c>
      <c r="BT137" s="188">
        <v>4749</v>
      </c>
      <c r="BU137" s="188">
        <v>3419</v>
      </c>
      <c r="BV137" s="188">
        <v>6131</v>
      </c>
      <c r="BW137" s="188">
        <v>406</v>
      </c>
      <c r="BX137" s="188">
        <v>0</v>
      </c>
      <c r="BY137" s="188">
        <v>0</v>
      </c>
      <c r="CA137" s="188">
        <v>7102</v>
      </c>
      <c r="CB137" s="188">
        <v>0</v>
      </c>
      <c r="CC137" s="188">
        <v>9077</v>
      </c>
      <c r="CD137" s="188">
        <v>6772</v>
      </c>
      <c r="CE137" s="188">
        <v>5515</v>
      </c>
      <c r="CF137" s="188">
        <v>3841</v>
      </c>
      <c r="CG137" s="188">
        <v>4036</v>
      </c>
      <c r="CH137" s="188">
        <v>-716</v>
      </c>
      <c r="CI137" s="188">
        <v>-232</v>
      </c>
      <c r="CJ137" s="188">
        <v>70</v>
      </c>
      <c r="CL137" s="188">
        <v>7102</v>
      </c>
      <c r="CM137" s="188">
        <v>0</v>
      </c>
      <c r="CN137" s="188">
        <v>9077</v>
      </c>
      <c r="CO137" s="188">
        <v>6772</v>
      </c>
      <c r="CP137" s="188">
        <v>5515</v>
      </c>
      <c r="CQ137" s="188">
        <v>3841</v>
      </c>
      <c r="CR137" s="188">
        <v>4036</v>
      </c>
      <c r="CS137" s="188">
        <v>-716</v>
      </c>
      <c r="CT137" s="188">
        <v>-232</v>
      </c>
      <c r="CU137" s="188">
        <v>70</v>
      </c>
      <c r="CV137" s="190"/>
      <c r="CW137" s="188">
        <v>6127</v>
      </c>
      <c r="CX137" s="188">
        <v>0</v>
      </c>
      <c r="CY137" s="188">
        <v>7079</v>
      </c>
      <c r="CZ137" s="188">
        <v>6194</v>
      </c>
      <c r="DA137" s="188">
        <v>4124</v>
      </c>
      <c r="DB137" s="188">
        <v>6374</v>
      </c>
      <c r="DC137" s="188">
        <v>6190</v>
      </c>
      <c r="DD137" s="188">
        <v>118</v>
      </c>
      <c r="DE137" s="188">
        <v>0</v>
      </c>
      <c r="DF137" s="188">
        <v>0</v>
      </c>
      <c r="DH137" s="188">
        <v>7102</v>
      </c>
      <c r="DI137" s="188">
        <v>0</v>
      </c>
      <c r="DJ137" s="188">
        <v>9274</v>
      </c>
      <c r="DK137" s="188">
        <v>6755</v>
      </c>
      <c r="DL137" s="188">
        <v>6782</v>
      </c>
      <c r="DM137" s="188">
        <v>3436</v>
      </c>
      <c r="DN137" s="188">
        <v>3989</v>
      </c>
      <c r="DO137" s="188">
        <v>1001</v>
      </c>
      <c r="DP137" s="188">
        <v>-262</v>
      </c>
      <c r="DQ137" s="188">
        <v>70</v>
      </c>
      <c r="DS137" s="188">
        <v>6998</v>
      </c>
      <c r="DT137" s="188">
        <v>0</v>
      </c>
      <c r="DU137" s="188">
        <v>7259</v>
      </c>
      <c r="DV137" s="188">
        <v>3487</v>
      </c>
      <c r="DW137" s="188">
        <v>3730</v>
      </c>
      <c r="DX137" s="188">
        <v>6613</v>
      </c>
      <c r="DY137" s="188">
        <v>6387</v>
      </c>
      <c r="DZ137" s="188">
        <v>-752</v>
      </c>
      <c r="EA137" s="188">
        <v>-263</v>
      </c>
      <c r="EB137" s="188">
        <v>0</v>
      </c>
      <c r="ED137" s="188">
        <v>6068</v>
      </c>
      <c r="EE137" s="188">
        <v>0</v>
      </c>
      <c r="EF137" s="188">
        <v>7065</v>
      </c>
      <c r="EG137" s="188">
        <v>5889</v>
      </c>
      <c r="EH137" s="188">
        <v>5789</v>
      </c>
      <c r="EI137" s="188">
        <v>6669</v>
      </c>
      <c r="EJ137" s="188">
        <v>3966</v>
      </c>
      <c r="EK137" s="188">
        <v>732</v>
      </c>
      <c r="EL137" s="188">
        <v>-175</v>
      </c>
      <c r="EM137" s="188">
        <v>47</v>
      </c>
      <c r="EO137" s="188">
        <v>7105</v>
      </c>
      <c r="EP137" s="188">
        <v>0</v>
      </c>
      <c r="EQ137" s="188">
        <v>1303</v>
      </c>
      <c r="ER137" s="188">
        <v>2672</v>
      </c>
      <c r="ES137" s="188">
        <v>9436</v>
      </c>
      <c r="ET137" s="188">
        <v>12207</v>
      </c>
      <c r="EU137" s="188">
        <v>5037</v>
      </c>
      <c r="EV137" s="188">
        <v>-939</v>
      </c>
      <c r="EW137" s="188">
        <v>-201</v>
      </c>
      <c r="EX137" s="188">
        <v>17</v>
      </c>
      <c r="EZ137" s="188">
        <v>7068</v>
      </c>
      <c r="FA137" s="188">
        <v>0</v>
      </c>
      <c r="FB137" s="188">
        <v>4211</v>
      </c>
      <c r="FC137" s="188">
        <v>4058</v>
      </c>
      <c r="FD137" s="188">
        <v>6589</v>
      </c>
      <c r="FE137" s="188">
        <v>7851</v>
      </c>
      <c r="FF137" s="188">
        <v>6615</v>
      </c>
      <c r="FG137" s="188">
        <v>-20</v>
      </c>
      <c r="FH137" s="188">
        <v>0</v>
      </c>
      <c r="FI137" s="188">
        <v>0</v>
      </c>
      <c r="FK137" s="188">
        <v>7108</v>
      </c>
      <c r="FL137" s="188">
        <v>0</v>
      </c>
      <c r="FM137" s="188">
        <v>7714</v>
      </c>
      <c r="FN137" s="188">
        <v>2220</v>
      </c>
      <c r="FO137" s="188">
        <v>5386</v>
      </c>
      <c r="FP137" s="188">
        <v>9640</v>
      </c>
      <c r="FQ137" s="188">
        <v>3920</v>
      </c>
      <c r="FR137" s="188">
        <v>-497</v>
      </c>
      <c r="FS137" s="188">
        <v>-262</v>
      </c>
      <c r="FT137" s="188">
        <v>49</v>
      </c>
      <c r="FV137" s="188">
        <v>6073</v>
      </c>
      <c r="FW137" s="188">
        <v>0</v>
      </c>
      <c r="FX137" s="188">
        <v>4636</v>
      </c>
      <c r="FY137" s="188">
        <v>6401</v>
      </c>
      <c r="FZ137" s="188">
        <v>2986</v>
      </c>
      <c r="GA137" s="188">
        <v>9884</v>
      </c>
      <c r="GB137" s="188">
        <v>6316</v>
      </c>
      <c r="GC137" s="188">
        <v>350</v>
      </c>
      <c r="GD137" s="188">
        <v>0</v>
      </c>
      <c r="GE137" s="188">
        <v>0</v>
      </c>
      <c r="GG137" s="188">
        <v>7102</v>
      </c>
      <c r="GH137" s="188">
        <v>0</v>
      </c>
      <c r="GI137" s="188">
        <v>7534</v>
      </c>
      <c r="GJ137" s="188">
        <v>3830</v>
      </c>
      <c r="GK137" s="188">
        <v>4511</v>
      </c>
      <c r="GL137" s="188">
        <v>9612</v>
      </c>
      <c r="GM137" s="188">
        <v>4099</v>
      </c>
      <c r="GN137" s="188">
        <v>-1268</v>
      </c>
      <c r="GO137" s="188">
        <v>-201</v>
      </c>
      <c r="GP137" s="188">
        <v>74</v>
      </c>
      <c r="GR137" s="188">
        <v>5986</v>
      </c>
      <c r="GS137" s="188">
        <v>0</v>
      </c>
      <c r="GT137" s="188">
        <v>7427</v>
      </c>
      <c r="GU137" s="188">
        <v>3575</v>
      </c>
      <c r="GV137" s="188">
        <v>5373</v>
      </c>
      <c r="GW137" s="188">
        <v>9773</v>
      </c>
      <c r="GX137" s="188">
        <v>3862</v>
      </c>
      <c r="GY137" s="188">
        <v>-351</v>
      </c>
      <c r="GZ137" s="188">
        <v>-232</v>
      </c>
      <c r="HA137" s="188">
        <v>20</v>
      </c>
      <c r="HC137" s="188">
        <v>6023</v>
      </c>
      <c r="HD137" s="188">
        <v>0</v>
      </c>
      <c r="HE137" s="188">
        <v>5592</v>
      </c>
      <c r="HF137" s="188">
        <v>3805</v>
      </c>
      <c r="HG137" s="188">
        <v>7511</v>
      </c>
      <c r="HH137" s="188">
        <v>5673</v>
      </c>
      <c r="HI137" s="188">
        <v>3916</v>
      </c>
      <c r="HJ137" s="188">
        <v>3911</v>
      </c>
      <c r="HK137" s="188">
        <v>-232</v>
      </c>
      <c r="HL137" s="188">
        <v>162</v>
      </c>
      <c r="HN137" s="188">
        <v>6154</v>
      </c>
      <c r="HO137" s="188">
        <v>0</v>
      </c>
      <c r="HP137" s="188">
        <v>3071</v>
      </c>
      <c r="HQ137" s="188">
        <v>2892</v>
      </c>
      <c r="HR137" s="188">
        <v>3550</v>
      </c>
      <c r="HS137" s="188">
        <v>12523</v>
      </c>
      <c r="HT137" s="188">
        <v>6440</v>
      </c>
      <c r="HU137" s="188">
        <v>171</v>
      </c>
      <c r="HV137" s="188">
        <v>0</v>
      </c>
      <c r="HW137" s="188">
        <v>0</v>
      </c>
      <c r="HY137" s="188">
        <v>6033</v>
      </c>
      <c r="HZ137" s="188">
        <v>0</v>
      </c>
      <c r="IA137" s="188">
        <v>5600</v>
      </c>
      <c r="IB137" s="188">
        <v>4216</v>
      </c>
      <c r="IC137" s="188">
        <v>8789</v>
      </c>
      <c r="ID137" s="188">
        <v>3127</v>
      </c>
      <c r="IE137" s="188">
        <v>4036</v>
      </c>
      <c r="IF137" s="188">
        <v>3627</v>
      </c>
      <c r="IG137" s="188">
        <v>-232</v>
      </c>
      <c r="IH137" s="188">
        <v>189</v>
      </c>
      <c r="IJ137" s="188">
        <v>6506</v>
      </c>
      <c r="IK137" s="188">
        <v>0</v>
      </c>
      <c r="IL137" s="188">
        <v>8765</v>
      </c>
      <c r="IM137" s="188">
        <v>3632</v>
      </c>
      <c r="IN137" s="188">
        <v>5579</v>
      </c>
      <c r="IO137" s="188">
        <v>9952</v>
      </c>
      <c r="IP137" s="188">
        <v>4078</v>
      </c>
      <c r="IQ137" s="188">
        <v>75</v>
      </c>
      <c r="IR137" s="188">
        <v>-232</v>
      </c>
      <c r="IS137" s="188">
        <v>71</v>
      </c>
      <c r="IU137" s="188">
        <v>6089</v>
      </c>
      <c r="IV137" s="188">
        <v>0</v>
      </c>
      <c r="IW137" s="188">
        <v>4464</v>
      </c>
      <c r="IX137" s="188">
        <v>4399</v>
      </c>
      <c r="IY137" s="188">
        <v>6303</v>
      </c>
      <c r="IZ137" s="188">
        <v>8231</v>
      </c>
      <c r="JA137" s="188">
        <v>6055</v>
      </c>
      <c r="JB137" s="188">
        <v>786</v>
      </c>
      <c r="JC137" s="188">
        <v>-263</v>
      </c>
      <c r="JD137" s="188">
        <v>17</v>
      </c>
      <c r="JF137" s="188">
        <v>6820</v>
      </c>
      <c r="JG137" s="188">
        <v>0</v>
      </c>
      <c r="JH137" s="188">
        <v>7415</v>
      </c>
      <c r="JI137" s="188">
        <v>7493</v>
      </c>
      <c r="JJ137" s="188">
        <v>2639</v>
      </c>
      <c r="JK137" s="188">
        <v>6396</v>
      </c>
      <c r="JL137" s="188">
        <v>3847</v>
      </c>
      <c r="JM137" s="188">
        <v>-194</v>
      </c>
      <c r="JN137" s="188">
        <v>-304</v>
      </c>
      <c r="JO137" s="188">
        <v>908</v>
      </c>
      <c r="JQ137" s="188">
        <v>7100</v>
      </c>
      <c r="JR137" s="188">
        <v>0</v>
      </c>
      <c r="JS137" s="188">
        <v>8923</v>
      </c>
      <c r="JT137" s="188">
        <v>4700</v>
      </c>
      <c r="JU137" s="188">
        <v>4471</v>
      </c>
      <c r="JV137" s="188">
        <v>8884</v>
      </c>
      <c r="JW137" s="188">
        <v>4115</v>
      </c>
      <c r="JX137" s="188">
        <v>-984</v>
      </c>
      <c r="JY137" s="188">
        <v>-263</v>
      </c>
      <c r="JZ137" s="188">
        <v>137</v>
      </c>
      <c r="KB137" s="188">
        <v>6088</v>
      </c>
      <c r="KC137" s="188">
        <v>0</v>
      </c>
      <c r="KD137" s="188">
        <v>2815</v>
      </c>
      <c r="KE137" s="188">
        <v>2136</v>
      </c>
      <c r="KF137" s="188">
        <v>5656</v>
      </c>
      <c r="KG137" s="188">
        <v>13287</v>
      </c>
      <c r="KH137" s="188">
        <v>5999</v>
      </c>
      <c r="KI137" s="188">
        <v>-672</v>
      </c>
      <c r="KJ137" s="188">
        <v>-263</v>
      </c>
      <c r="KK137" s="188">
        <v>87</v>
      </c>
      <c r="KM137" s="188">
        <v>6067</v>
      </c>
      <c r="KN137" s="188">
        <v>0</v>
      </c>
      <c r="KO137" s="188">
        <v>2565</v>
      </c>
      <c r="KP137" s="188">
        <v>5514</v>
      </c>
      <c r="KQ137" s="188">
        <v>4791</v>
      </c>
      <c r="KR137" s="188">
        <v>8911</v>
      </c>
      <c r="KS137" s="188">
        <v>6514</v>
      </c>
      <c r="KT137" s="188">
        <v>886</v>
      </c>
      <c r="KU137" s="188">
        <v>0</v>
      </c>
      <c r="KV137" s="188">
        <v>0</v>
      </c>
      <c r="KX137" s="188">
        <v>7073</v>
      </c>
      <c r="KY137" s="188">
        <v>0</v>
      </c>
      <c r="KZ137" s="188">
        <v>8434</v>
      </c>
      <c r="LA137" s="188">
        <v>6607</v>
      </c>
      <c r="LB137" s="188">
        <v>5704</v>
      </c>
      <c r="LC137" s="188">
        <v>2782</v>
      </c>
      <c r="LD137" s="188">
        <v>6706</v>
      </c>
      <c r="LE137" s="188">
        <v>-384</v>
      </c>
      <c r="LF137" s="188">
        <v>0</v>
      </c>
      <c r="LG137" s="188">
        <v>0</v>
      </c>
      <c r="LI137" s="188">
        <v>5059</v>
      </c>
      <c r="LJ137" s="188">
        <v>0</v>
      </c>
      <c r="LK137" s="188">
        <v>5755</v>
      </c>
      <c r="LL137" s="188">
        <v>8170</v>
      </c>
      <c r="LM137" s="188">
        <v>5288</v>
      </c>
      <c r="LN137" s="188">
        <v>8446</v>
      </c>
      <c r="LO137" s="188">
        <v>5725</v>
      </c>
      <c r="LP137" s="188">
        <v>-942</v>
      </c>
      <c r="LQ137" s="188">
        <v>-263</v>
      </c>
      <c r="LR137" s="188">
        <v>31</v>
      </c>
      <c r="LT137" s="188">
        <v>6082</v>
      </c>
      <c r="LU137" s="188">
        <v>0</v>
      </c>
      <c r="LV137" s="188">
        <v>2391</v>
      </c>
      <c r="LW137" s="188">
        <v>4150</v>
      </c>
      <c r="LX137" s="188">
        <v>9049</v>
      </c>
      <c r="LY137" s="188">
        <v>8610</v>
      </c>
      <c r="LZ137" s="188">
        <v>5909</v>
      </c>
      <c r="MA137" s="188">
        <v>-86</v>
      </c>
      <c r="MB137" s="188">
        <v>-201</v>
      </c>
      <c r="MC137" s="188">
        <v>35</v>
      </c>
    </row>
    <row r="138" spans="2:341">
      <c r="B138" s="208">
        <f t="shared" si="40"/>
        <v>6339.4333333333334</v>
      </c>
      <c r="C138" s="208">
        <f t="shared" si="41"/>
        <v>0</v>
      </c>
      <c r="D138" s="208">
        <f t="shared" si="42"/>
        <v>6250.4</v>
      </c>
      <c r="E138" s="208">
        <f t="shared" si="43"/>
        <v>5227.0666666666666</v>
      </c>
      <c r="F138" s="208">
        <f t="shared" si="44"/>
        <v>5222.4666666666662</v>
      </c>
      <c r="G138" s="208">
        <f t="shared" si="45"/>
        <v>7414.3666666666668</v>
      </c>
      <c r="H138" s="208">
        <f t="shared" si="46"/>
        <v>5093.0333333333338</v>
      </c>
      <c r="I138" s="208">
        <f t="shared" si="47"/>
        <v>-69.933333333333337</v>
      </c>
      <c r="J138" s="208">
        <f t="shared" si="48"/>
        <v>-172.06666666666666</v>
      </c>
      <c r="K138" s="208">
        <f t="shared" si="49"/>
        <v>91.5</v>
      </c>
      <c r="M138" s="188">
        <v>5985</v>
      </c>
      <c r="N138" s="188">
        <v>0</v>
      </c>
      <c r="O138" s="188">
        <v>8721</v>
      </c>
      <c r="P138" s="188">
        <v>3934</v>
      </c>
      <c r="Q138" s="188">
        <v>3475</v>
      </c>
      <c r="R138" s="188">
        <v>6375</v>
      </c>
      <c r="S138" s="188">
        <v>3651</v>
      </c>
      <c r="T138" s="188">
        <v>714</v>
      </c>
      <c r="U138" s="188">
        <v>-288</v>
      </c>
      <c r="V138" s="188">
        <v>641</v>
      </c>
      <c r="X138" s="188">
        <v>4070</v>
      </c>
      <c r="Y138" s="188">
        <v>0</v>
      </c>
      <c r="Z138" s="188">
        <v>6939</v>
      </c>
      <c r="AA138" s="188">
        <v>10463</v>
      </c>
      <c r="AB138" s="188">
        <v>5265</v>
      </c>
      <c r="AC138" s="188">
        <v>4076</v>
      </c>
      <c r="AD138" s="188">
        <v>5649</v>
      </c>
      <c r="AE138" s="188">
        <v>78</v>
      </c>
      <c r="AF138" s="188">
        <v>-100</v>
      </c>
      <c r="AG138" s="188">
        <v>24</v>
      </c>
      <c r="AI138" s="188">
        <v>6820</v>
      </c>
      <c r="AJ138" s="188">
        <v>0</v>
      </c>
      <c r="AK138" s="188">
        <v>1126</v>
      </c>
      <c r="AL138" s="188">
        <v>5575</v>
      </c>
      <c r="AM138" s="188">
        <v>8104</v>
      </c>
      <c r="AN138" s="188">
        <v>9299</v>
      </c>
      <c r="AO138" s="188">
        <v>5855</v>
      </c>
      <c r="AP138" s="188">
        <v>-585</v>
      </c>
      <c r="AQ138" s="188">
        <v>-263</v>
      </c>
      <c r="AR138" s="188">
        <v>35</v>
      </c>
      <c r="AT138" s="188">
        <v>4067</v>
      </c>
      <c r="AU138" s="188">
        <v>0</v>
      </c>
      <c r="AV138" s="188">
        <v>8718</v>
      </c>
      <c r="AW138" s="188">
        <v>6396</v>
      </c>
      <c r="AX138" s="188">
        <v>3502</v>
      </c>
      <c r="AY138" s="188">
        <v>7944</v>
      </c>
      <c r="AZ138" s="188">
        <v>5757</v>
      </c>
      <c r="BA138" s="188">
        <v>-1062</v>
      </c>
      <c r="BB138" s="188">
        <v>-201</v>
      </c>
      <c r="BC138" s="188">
        <v>32</v>
      </c>
      <c r="BE138" s="188">
        <v>7109</v>
      </c>
      <c r="BF138" s="188">
        <v>0</v>
      </c>
      <c r="BG138" s="188">
        <v>8916</v>
      </c>
      <c r="BH138" s="188">
        <v>7796</v>
      </c>
      <c r="BI138" s="188">
        <v>5071</v>
      </c>
      <c r="BJ138" s="188">
        <v>4473</v>
      </c>
      <c r="BK138" s="188">
        <v>4016</v>
      </c>
      <c r="BL138" s="188">
        <v>-1322</v>
      </c>
      <c r="BM138" s="188">
        <v>-209</v>
      </c>
      <c r="BN138" s="188">
        <v>55</v>
      </c>
      <c r="BP138" s="188">
        <v>6075</v>
      </c>
      <c r="BQ138" s="188">
        <v>0</v>
      </c>
      <c r="BR138" s="188">
        <v>7390</v>
      </c>
      <c r="BS138" s="188">
        <v>8434</v>
      </c>
      <c r="BT138" s="188">
        <v>3985</v>
      </c>
      <c r="BU138" s="188">
        <v>3392</v>
      </c>
      <c r="BV138" s="188">
        <v>6132</v>
      </c>
      <c r="BW138" s="188">
        <v>406</v>
      </c>
      <c r="BX138" s="188">
        <v>0</v>
      </c>
      <c r="BY138" s="188">
        <v>0</v>
      </c>
      <c r="CA138" s="188">
        <v>7102</v>
      </c>
      <c r="CB138" s="188">
        <v>0</v>
      </c>
      <c r="CC138" s="188">
        <v>9064</v>
      </c>
      <c r="CD138" s="188">
        <v>6653</v>
      </c>
      <c r="CE138" s="188">
        <v>5325</v>
      </c>
      <c r="CF138" s="188">
        <v>3797</v>
      </c>
      <c r="CG138" s="188">
        <v>4036</v>
      </c>
      <c r="CH138" s="188">
        <v>-839</v>
      </c>
      <c r="CI138" s="188">
        <v>-214</v>
      </c>
      <c r="CJ138" s="188">
        <v>69</v>
      </c>
      <c r="CL138" s="188">
        <v>7102</v>
      </c>
      <c r="CM138" s="188">
        <v>0</v>
      </c>
      <c r="CN138" s="188">
        <v>9064</v>
      </c>
      <c r="CO138" s="188">
        <v>6653</v>
      </c>
      <c r="CP138" s="188">
        <v>5325</v>
      </c>
      <c r="CQ138" s="188">
        <v>3797</v>
      </c>
      <c r="CR138" s="188">
        <v>4036</v>
      </c>
      <c r="CS138" s="188">
        <v>-839</v>
      </c>
      <c r="CT138" s="188">
        <v>-214</v>
      </c>
      <c r="CU138" s="188">
        <v>69</v>
      </c>
      <c r="CV138" s="190"/>
      <c r="CW138" s="188">
        <v>6121</v>
      </c>
      <c r="CX138" s="188">
        <v>0</v>
      </c>
      <c r="CY138" s="188">
        <v>7046</v>
      </c>
      <c r="CZ138" s="188">
        <v>5995</v>
      </c>
      <c r="DA138" s="188">
        <v>3675</v>
      </c>
      <c r="DB138" s="188">
        <v>6324</v>
      </c>
      <c r="DC138" s="188">
        <v>6190</v>
      </c>
      <c r="DD138" s="188">
        <v>150</v>
      </c>
      <c r="DE138" s="188">
        <v>0</v>
      </c>
      <c r="DF138" s="188">
        <v>0</v>
      </c>
      <c r="DH138" s="188">
        <v>7100</v>
      </c>
      <c r="DI138" s="188">
        <v>0</v>
      </c>
      <c r="DJ138" s="188">
        <v>9161</v>
      </c>
      <c r="DK138" s="188">
        <v>6603</v>
      </c>
      <c r="DL138" s="188">
        <v>6593</v>
      </c>
      <c r="DM138" s="188">
        <v>3520</v>
      </c>
      <c r="DN138" s="188">
        <v>3989</v>
      </c>
      <c r="DO138" s="188">
        <v>409</v>
      </c>
      <c r="DP138" s="188">
        <v>-248</v>
      </c>
      <c r="DQ138" s="188">
        <v>71</v>
      </c>
      <c r="DS138" s="188">
        <v>7002</v>
      </c>
      <c r="DT138" s="188">
        <v>0</v>
      </c>
      <c r="DU138" s="188">
        <v>7252</v>
      </c>
      <c r="DV138" s="188">
        <v>3507</v>
      </c>
      <c r="DW138" s="188">
        <v>3864</v>
      </c>
      <c r="DX138" s="188">
        <v>6570</v>
      </c>
      <c r="DY138" s="188">
        <v>6332</v>
      </c>
      <c r="DZ138" s="188">
        <v>-790</v>
      </c>
      <c r="EA138" s="188">
        <v>-263</v>
      </c>
      <c r="EB138" s="188">
        <v>0</v>
      </c>
      <c r="ED138" s="188">
        <v>6070</v>
      </c>
      <c r="EE138" s="188">
        <v>0</v>
      </c>
      <c r="EF138" s="188">
        <v>7011</v>
      </c>
      <c r="EG138" s="188">
        <v>5562</v>
      </c>
      <c r="EH138" s="188">
        <v>5581</v>
      </c>
      <c r="EI138" s="188">
        <v>6598</v>
      </c>
      <c r="EJ138" s="188">
        <v>3966</v>
      </c>
      <c r="EK138" s="188">
        <v>701</v>
      </c>
      <c r="EL138" s="188">
        <v>-171</v>
      </c>
      <c r="EM138" s="188">
        <v>47</v>
      </c>
      <c r="EO138" s="188">
        <v>7108</v>
      </c>
      <c r="EP138" s="188">
        <v>0</v>
      </c>
      <c r="EQ138" s="188">
        <v>1325</v>
      </c>
      <c r="ER138" s="188">
        <v>2530</v>
      </c>
      <c r="ES138" s="188">
        <v>8587</v>
      </c>
      <c r="ET138" s="188">
        <v>12240</v>
      </c>
      <c r="EU138" s="188">
        <v>5037</v>
      </c>
      <c r="EV138" s="188">
        <v>-944</v>
      </c>
      <c r="EW138" s="188">
        <v>-177</v>
      </c>
      <c r="EX138" s="188">
        <v>17</v>
      </c>
      <c r="EZ138" s="188">
        <v>7074</v>
      </c>
      <c r="FA138" s="188">
        <v>0</v>
      </c>
      <c r="FB138" s="188">
        <v>4027</v>
      </c>
      <c r="FC138" s="188">
        <v>3905</v>
      </c>
      <c r="FD138" s="188">
        <v>6249</v>
      </c>
      <c r="FE138" s="188">
        <v>7912</v>
      </c>
      <c r="FF138" s="188">
        <v>6615</v>
      </c>
      <c r="FG138" s="188">
        <v>-356</v>
      </c>
      <c r="FH138" s="188">
        <v>0</v>
      </c>
      <c r="FI138" s="188">
        <v>0</v>
      </c>
      <c r="FK138" s="188">
        <v>7105</v>
      </c>
      <c r="FL138" s="188">
        <v>0</v>
      </c>
      <c r="FM138" s="188">
        <v>7687</v>
      </c>
      <c r="FN138" s="188">
        <v>2257</v>
      </c>
      <c r="FO138" s="188">
        <v>5345</v>
      </c>
      <c r="FP138" s="188">
        <v>9681</v>
      </c>
      <c r="FQ138" s="188">
        <v>3920</v>
      </c>
      <c r="FR138" s="188">
        <v>-925</v>
      </c>
      <c r="FS138" s="188">
        <v>-248</v>
      </c>
      <c r="FT138" s="188">
        <v>48</v>
      </c>
      <c r="FV138" s="188">
        <v>6069</v>
      </c>
      <c r="FW138" s="188">
        <v>0</v>
      </c>
      <c r="FX138" s="188">
        <v>4610</v>
      </c>
      <c r="FY138" s="188">
        <v>6253</v>
      </c>
      <c r="FZ138" s="188">
        <v>2561</v>
      </c>
      <c r="GA138" s="188">
        <v>9848</v>
      </c>
      <c r="GB138" s="188">
        <v>6315</v>
      </c>
      <c r="GC138" s="188">
        <v>208</v>
      </c>
      <c r="GD138" s="188">
        <v>0</v>
      </c>
      <c r="GE138" s="188">
        <v>0</v>
      </c>
      <c r="GG138" s="188">
        <v>7103</v>
      </c>
      <c r="GH138" s="188">
        <v>0</v>
      </c>
      <c r="GI138" s="188">
        <v>7372</v>
      </c>
      <c r="GJ138" s="188">
        <v>3750</v>
      </c>
      <c r="GK138" s="188">
        <v>4162</v>
      </c>
      <c r="GL138" s="188">
        <v>9697</v>
      </c>
      <c r="GM138" s="188">
        <v>4099</v>
      </c>
      <c r="GN138" s="188">
        <v>-1160</v>
      </c>
      <c r="GO138" s="188">
        <v>-187</v>
      </c>
      <c r="GP138" s="188">
        <v>74</v>
      </c>
      <c r="GR138" s="188">
        <v>5987</v>
      </c>
      <c r="GS138" s="188">
        <v>0</v>
      </c>
      <c r="GT138" s="188">
        <v>7275</v>
      </c>
      <c r="GU138" s="188">
        <v>3426</v>
      </c>
      <c r="GV138" s="188">
        <v>5044</v>
      </c>
      <c r="GW138" s="188">
        <v>9771</v>
      </c>
      <c r="GX138" s="188">
        <v>3862</v>
      </c>
      <c r="GY138" s="188">
        <v>-330</v>
      </c>
      <c r="GZ138" s="188">
        <v>-209</v>
      </c>
      <c r="HA138" s="188">
        <v>20</v>
      </c>
      <c r="HC138" s="188">
        <v>6026</v>
      </c>
      <c r="HD138" s="188">
        <v>0</v>
      </c>
      <c r="HE138" s="188">
        <v>5482</v>
      </c>
      <c r="HF138" s="188">
        <v>3634</v>
      </c>
      <c r="HG138" s="188">
        <v>7245</v>
      </c>
      <c r="HH138" s="188">
        <v>5784</v>
      </c>
      <c r="HI138" s="188">
        <v>3916</v>
      </c>
      <c r="HJ138" s="188">
        <v>3476</v>
      </c>
      <c r="HK138" s="188">
        <v>-218</v>
      </c>
      <c r="HL138" s="188">
        <v>160</v>
      </c>
      <c r="HN138" s="188">
        <v>6158</v>
      </c>
      <c r="HO138" s="188">
        <v>0</v>
      </c>
      <c r="HP138" s="188">
        <v>3024</v>
      </c>
      <c r="HQ138" s="188">
        <v>2884</v>
      </c>
      <c r="HR138" s="188">
        <v>3395</v>
      </c>
      <c r="HS138" s="188">
        <v>12599</v>
      </c>
      <c r="HT138" s="188">
        <v>6440</v>
      </c>
      <c r="HU138" s="188">
        <v>-119</v>
      </c>
      <c r="HV138" s="188">
        <v>0</v>
      </c>
      <c r="HW138" s="188">
        <v>0</v>
      </c>
      <c r="HY138" s="188">
        <v>6029</v>
      </c>
      <c r="HZ138" s="188">
        <v>0</v>
      </c>
      <c r="IA138" s="188">
        <v>5475</v>
      </c>
      <c r="IB138" s="188">
        <v>4087</v>
      </c>
      <c r="IC138" s="188">
        <v>8498</v>
      </c>
      <c r="ID138" s="188">
        <v>3075</v>
      </c>
      <c r="IE138" s="188">
        <v>4036</v>
      </c>
      <c r="IF138" s="188">
        <v>3528</v>
      </c>
      <c r="IG138" s="188">
        <v>-209</v>
      </c>
      <c r="IH138" s="188">
        <v>177</v>
      </c>
      <c r="IJ138" s="188">
        <v>6508</v>
      </c>
      <c r="IK138" s="188">
        <v>0</v>
      </c>
      <c r="IL138" s="188">
        <v>8609</v>
      </c>
      <c r="IM138" s="188">
        <v>3638</v>
      </c>
      <c r="IN138" s="188">
        <v>5074</v>
      </c>
      <c r="IO138" s="188">
        <v>9925</v>
      </c>
      <c r="IP138" s="188">
        <v>4078</v>
      </c>
      <c r="IQ138" s="188">
        <v>-236</v>
      </c>
      <c r="IR138" s="188">
        <v>-210</v>
      </c>
      <c r="IS138" s="188">
        <v>69</v>
      </c>
      <c r="IU138" s="188">
        <v>6087</v>
      </c>
      <c r="IV138" s="188">
        <v>0</v>
      </c>
      <c r="IW138" s="188">
        <v>4368</v>
      </c>
      <c r="IX138" s="188">
        <v>4351</v>
      </c>
      <c r="IY138" s="188">
        <v>6205</v>
      </c>
      <c r="IZ138" s="188">
        <v>8183</v>
      </c>
      <c r="JA138" s="188">
        <v>6055</v>
      </c>
      <c r="JB138" s="188">
        <v>479</v>
      </c>
      <c r="JC138" s="188">
        <v>-263</v>
      </c>
      <c r="JD138" s="188">
        <v>17</v>
      </c>
      <c r="JF138" s="188">
        <v>6829</v>
      </c>
      <c r="JG138" s="188">
        <v>0</v>
      </c>
      <c r="JH138" s="188">
        <v>7420</v>
      </c>
      <c r="JI138" s="188">
        <v>7516</v>
      </c>
      <c r="JJ138" s="188">
        <v>2546</v>
      </c>
      <c r="JK138" s="188">
        <v>6466</v>
      </c>
      <c r="JL138" s="188">
        <v>3847</v>
      </c>
      <c r="JM138" s="188">
        <v>-390</v>
      </c>
      <c r="JN138" s="188">
        <v>-294</v>
      </c>
      <c r="JO138" s="188">
        <v>830</v>
      </c>
      <c r="JQ138" s="188">
        <v>7101</v>
      </c>
      <c r="JR138" s="188">
        <v>0</v>
      </c>
      <c r="JS138" s="188">
        <v>8796</v>
      </c>
      <c r="JT138" s="188">
        <v>4640</v>
      </c>
      <c r="JU138" s="188">
        <v>4049</v>
      </c>
      <c r="JV138" s="188">
        <v>8802</v>
      </c>
      <c r="JW138" s="188">
        <v>4115</v>
      </c>
      <c r="JX138" s="188">
        <v>-950</v>
      </c>
      <c r="JY138" s="188">
        <v>-248</v>
      </c>
      <c r="JZ138" s="188">
        <v>137</v>
      </c>
      <c r="KB138" s="188">
        <v>6086</v>
      </c>
      <c r="KC138" s="188">
        <v>0</v>
      </c>
      <c r="KD138" s="188">
        <v>2771</v>
      </c>
      <c r="KE138" s="188">
        <v>2039</v>
      </c>
      <c r="KF138" s="188">
        <v>5030</v>
      </c>
      <c r="KG138" s="188">
        <v>13217</v>
      </c>
      <c r="KH138" s="188">
        <v>5999</v>
      </c>
      <c r="KI138" s="188">
        <v>-442</v>
      </c>
      <c r="KJ138" s="188">
        <v>-263</v>
      </c>
      <c r="KK138" s="188">
        <v>87</v>
      </c>
      <c r="KM138" s="188">
        <v>6073</v>
      </c>
      <c r="KN138" s="188">
        <v>0</v>
      </c>
      <c r="KO138" s="188">
        <v>2543</v>
      </c>
      <c r="KP138" s="188">
        <v>5678</v>
      </c>
      <c r="KQ138" s="188">
        <v>4159</v>
      </c>
      <c r="KR138" s="188">
        <v>9136</v>
      </c>
      <c r="KS138" s="188">
        <v>6513</v>
      </c>
      <c r="KT138" s="188">
        <v>797</v>
      </c>
      <c r="KU138" s="188">
        <v>0</v>
      </c>
      <c r="KV138" s="188">
        <v>0</v>
      </c>
      <c r="KX138" s="188">
        <v>7083</v>
      </c>
      <c r="KY138" s="188">
        <v>0</v>
      </c>
      <c r="KZ138" s="188">
        <v>8394</v>
      </c>
      <c r="LA138" s="188">
        <v>6721</v>
      </c>
      <c r="LB138" s="188">
        <v>5616</v>
      </c>
      <c r="LC138" s="188">
        <v>2858</v>
      </c>
      <c r="LD138" s="188">
        <v>6701</v>
      </c>
      <c r="LE138" s="188">
        <v>-873</v>
      </c>
      <c r="LF138" s="188">
        <v>0</v>
      </c>
      <c r="LG138" s="188">
        <v>0</v>
      </c>
      <c r="LI138" s="188">
        <v>5052</v>
      </c>
      <c r="LJ138" s="188">
        <v>0</v>
      </c>
      <c r="LK138" s="188">
        <v>5642</v>
      </c>
      <c r="LL138" s="188">
        <v>7951</v>
      </c>
      <c r="LM138" s="188">
        <v>4675</v>
      </c>
      <c r="LN138" s="188">
        <v>8432</v>
      </c>
      <c r="LO138" s="188">
        <v>5725</v>
      </c>
      <c r="LP138" s="188">
        <v>-924</v>
      </c>
      <c r="LQ138" s="188">
        <v>-263</v>
      </c>
      <c r="LR138" s="188">
        <v>31</v>
      </c>
      <c r="LT138" s="188">
        <v>6082</v>
      </c>
      <c r="LU138" s="188">
        <v>0</v>
      </c>
      <c r="LV138" s="188">
        <v>2284</v>
      </c>
      <c r="LW138" s="188">
        <v>3981</v>
      </c>
      <c r="LX138" s="188">
        <v>8469</v>
      </c>
      <c r="LY138" s="188">
        <v>8640</v>
      </c>
      <c r="LZ138" s="188">
        <v>5909</v>
      </c>
      <c r="MA138" s="188">
        <v>42</v>
      </c>
      <c r="MB138" s="188">
        <v>-202</v>
      </c>
      <c r="MC138" s="188">
        <v>35</v>
      </c>
    </row>
    <row r="139" spans="2:341">
      <c r="B139" s="208">
        <f t="shared" si="40"/>
        <v>6337.7666666666664</v>
      </c>
      <c r="C139" s="208">
        <f t="shared" si="41"/>
        <v>0</v>
      </c>
      <c r="D139" s="208">
        <f t="shared" si="42"/>
        <v>6276.7333333333336</v>
      </c>
      <c r="E139" s="208">
        <f t="shared" si="43"/>
        <v>5006.8666666666668</v>
      </c>
      <c r="F139" s="208">
        <f t="shared" si="44"/>
        <v>5448</v>
      </c>
      <c r="G139" s="208">
        <f t="shared" si="45"/>
        <v>7422.833333333333</v>
      </c>
      <c r="H139" s="208">
        <f t="shared" si="46"/>
        <v>5069.3</v>
      </c>
      <c r="I139" s="208">
        <f t="shared" si="47"/>
        <v>-289.23333333333335</v>
      </c>
      <c r="J139" s="208">
        <f t="shared" si="48"/>
        <v>-158.73333333333332</v>
      </c>
      <c r="K139" s="208">
        <f t="shared" si="49"/>
        <v>88.433333333333337</v>
      </c>
      <c r="M139" s="188">
        <v>5982</v>
      </c>
      <c r="N139" s="188">
        <v>0</v>
      </c>
      <c r="O139" s="188">
        <v>8759</v>
      </c>
      <c r="P139" s="188">
        <v>3998</v>
      </c>
      <c r="Q139" s="188">
        <v>3586</v>
      </c>
      <c r="R139" s="188">
        <v>6406</v>
      </c>
      <c r="S139" s="188">
        <v>3643</v>
      </c>
      <c r="T139" s="188">
        <v>465</v>
      </c>
      <c r="U139" s="188">
        <v>-264</v>
      </c>
      <c r="V139" s="188">
        <v>633</v>
      </c>
      <c r="X139" s="188">
        <v>4065</v>
      </c>
      <c r="Y139" s="188">
        <v>0</v>
      </c>
      <c r="Z139" s="188">
        <v>7009</v>
      </c>
      <c r="AA139" s="188">
        <v>9818</v>
      </c>
      <c r="AB139" s="188">
        <v>5507</v>
      </c>
      <c r="AC139" s="188">
        <v>4038</v>
      </c>
      <c r="AD139" s="188">
        <v>5671</v>
      </c>
      <c r="AE139" s="188">
        <v>139</v>
      </c>
      <c r="AF139" s="188">
        <v>-100</v>
      </c>
      <c r="AG139" s="188">
        <v>24</v>
      </c>
      <c r="AI139" s="188">
        <v>6815</v>
      </c>
      <c r="AJ139" s="188">
        <v>0</v>
      </c>
      <c r="AK139" s="188">
        <v>1167</v>
      </c>
      <c r="AL139" s="188">
        <v>4459</v>
      </c>
      <c r="AM139" s="188">
        <v>9106</v>
      </c>
      <c r="AN139" s="188">
        <v>9013</v>
      </c>
      <c r="AO139" s="188">
        <v>5857</v>
      </c>
      <c r="AP139" s="188">
        <v>-480</v>
      </c>
      <c r="AQ139" s="188">
        <v>-263</v>
      </c>
      <c r="AR139" s="188">
        <v>35</v>
      </c>
      <c r="AT139" s="188">
        <v>4066</v>
      </c>
      <c r="AU139" s="188">
        <v>0</v>
      </c>
      <c r="AV139" s="188">
        <v>8692</v>
      </c>
      <c r="AW139" s="188">
        <v>6605</v>
      </c>
      <c r="AX139" s="188">
        <v>3433</v>
      </c>
      <c r="AY139" s="188">
        <v>7850</v>
      </c>
      <c r="AZ139" s="188">
        <v>5714</v>
      </c>
      <c r="BA139" s="188">
        <v>-1289</v>
      </c>
      <c r="BB139" s="188">
        <v>-181</v>
      </c>
      <c r="BC139" s="188">
        <v>31</v>
      </c>
      <c r="BE139" s="188">
        <v>7107</v>
      </c>
      <c r="BF139" s="188">
        <v>0</v>
      </c>
      <c r="BG139" s="188">
        <v>8956</v>
      </c>
      <c r="BH139" s="188">
        <v>7177</v>
      </c>
      <c r="BI139" s="188">
        <v>5522</v>
      </c>
      <c r="BJ139" s="188">
        <v>4626</v>
      </c>
      <c r="BK139" s="188">
        <v>3994</v>
      </c>
      <c r="BL139" s="188">
        <v>-1531</v>
      </c>
      <c r="BM139" s="188">
        <v>-175</v>
      </c>
      <c r="BN139" s="188">
        <v>55</v>
      </c>
      <c r="BP139" s="188">
        <v>6067</v>
      </c>
      <c r="BQ139" s="188">
        <v>0</v>
      </c>
      <c r="BR139" s="188">
        <v>7400</v>
      </c>
      <c r="BS139" s="188">
        <v>8085</v>
      </c>
      <c r="BT139" s="188">
        <v>4176</v>
      </c>
      <c r="BU139" s="188">
        <v>3434</v>
      </c>
      <c r="BV139" s="188">
        <v>6105</v>
      </c>
      <c r="BW139" s="188">
        <v>454</v>
      </c>
      <c r="BX139" s="188">
        <v>0</v>
      </c>
      <c r="BY139" s="188">
        <v>0</v>
      </c>
      <c r="CA139" s="188">
        <v>7105</v>
      </c>
      <c r="CB139" s="188">
        <v>0</v>
      </c>
      <c r="CC139" s="188">
        <v>9080</v>
      </c>
      <c r="CD139" s="188">
        <v>6350</v>
      </c>
      <c r="CE139" s="188">
        <v>5952</v>
      </c>
      <c r="CF139" s="188">
        <v>3707</v>
      </c>
      <c r="CG139" s="188">
        <v>3997</v>
      </c>
      <c r="CH139" s="188">
        <v>-975</v>
      </c>
      <c r="CI139" s="188">
        <v>-201</v>
      </c>
      <c r="CJ139" s="188">
        <v>69</v>
      </c>
      <c r="CL139" s="188">
        <v>7105</v>
      </c>
      <c r="CM139" s="188">
        <v>0</v>
      </c>
      <c r="CN139" s="188">
        <v>9080</v>
      </c>
      <c r="CO139" s="188">
        <v>6350</v>
      </c>
      <c r="CP139" s="188">
        <v>5952</v>
      </c>
      <c r="CQ139" s="188">
        <v>3707</v>
      </c>
      <c r="CR139" s="188">
        <v>3997</v>
      </c>
      <c r="CS139" s="188">
        <v>-975</v>
      </c>
      <c r="CT139" s="188">
        <v>-201</v>
      </c>
      <c r="CU139" s="188">
        <v>69</v>
      </c>
      <c r="CV139" s="190"/>
      <c r="CW139" s="188">
        <v>6124</v>
      </c>
      <c r="CX139" s="188">
        <v>0</v>
      </c>
      <c r="CY139" s="188">
        <v>7132</v>
      </c>
      <c r="CZ139" s="188">
        <v>5791</v>
      </c>
      <c r="DA139" s="188">
        <v>3732</v>
      </c>
      <c r="DB139" s="188">
        <v>6264</v>
      </c>
      <c r="DC139" s="188">
        <v>6191</v>
      </c>
      <c r="DD139" s="188">
        <v>180</v>
      </c>
      <c r="DE139" s="188">
        <v>0</v>
      </c>
      <c r="DF139" s="188">
        <v>0</v>
      </c>
      <c r="DH139" s="188">
        <v>7098</v>
      </c>
      <c r="DI139" s="188">
        <v>0</v>
      </c>
      <c r="DJ139" s="188">
        <v>9342</v>
      </c>
      <c r="DK139" s="188">
        <v>6214</v>
      </c>
      <c r="DL139" s="188">
        <v>7091</v>
      </c>
      <c r="DM139" s="188">
        <v>3624</v>
      </c>
      <c r="DN139" s="188">
        <v>3970</v>
      </c>
      <c r="DO139" s="188">
        <v>-94</v>
      </c>
      <c r="DP139" s="188">
        <v>-232</v>
      </c>
      <c r="DQ139" s="188">
        <v>71</v>
      </c>
      <c r="DS139" s="188">
        <v>7007</v>
      </c>
      <c r="DT139" s="188">
        <v>0</v>
      </c>
      <c r="DU139" s="188">
        <v>7192</v>
      </c>
      <c r="DV139" s="188">
        <v>3547</v>
      </c>
      <c r="DW139" s="188">
        <v>3527</v>
      </c>
      <c r="DX139" s="188">
        <v>6660</v>
      </c>
      <c r="DY139" s="188">
        <v>6304</v>
      </c>
      <c r="DZ139" s="188">
        <v>-688</v>
      </c>
      <c r="EA139" s="188">
        <v>-263</v>
      </c>
      <c r="EB139" s="188">
        <v>0</v>
      </c>
      <c r="ED139" s="188">
        <v>6066</v>
      </c>
      <c r="EE139" s="188">
        <v>0</v>
      </c>
      <c r="EF139" s="188">
        <v>7152</v>
      </c>
      <c r="EG139" s="188">
        <v>4371</v>
      </c>
      <c r="EH139" s="188">
        <v>7011</v>
      </c>
      <c r="EI139" s="188">
        <v>6549</v>
      </c>
      <c r="EJ139" s="188">
        <v>3944</v>
      </c>
      <c r="EK139" s="188">
        <v>166</v>
      </c>
      <c r="EL139" s="188">
        <v>-160</v>
      </c>
      <c r="EM139" s="188">
        <v>47</v>
      </c>
      <c r="EO139" s="188">
        <v>7104</v>
      </c>
      <c r="EP139" s="188">
        <v>0</v>
      </c>
      <c r="EQ139" s="188">
        <v>1279</v>
      </c>
      <c r="ER139" s="188">
        <v>1885</v>
      </c>
      <c r="ES139" s="188">
        <v>8509</v>
      </c>
      <c r="ET139" s="188">
        <v>12448</v>
      </c>
      <c r="EU139" s="188">
        <v>5033</v>
      </c>
      <c r="EV139" s="188">
        <v>-578</v>
      </c>
      <c r="EW139" s="188">
        <v>-150</v>
      </c>
      <c r="EX139" s="188">
        <v>16</v>
      </c>
      <c r="EZ139" s="188">
        <v>7067</v>
      </c>
      <c r="FA139" s="188">
        <v>0</v>
      </c>
      <c r="FB139" s="188">
        <v>3988</v>
      </c>
      <c r="FC139" s="188">
        <v>4448</v>
      </c>
      <c r="FD139" s="188">
        <v>5761</v>
      </c>
      <c r="FE139" s="188">
        <v>7884</v>
      </c>
      <c r="FF139" s="188">
        <v>6609</v>
      </c>
      <c r="FG139" s="188">
        <v>-596</v>
      </c>
      <c r="FH139" s="188">
        <v>0</v>
      </c>
      <c r="FI139" s="188">
        <v>0</v>
      </c>
      <c r="FK139" s="188">
        <v>7101</v>
      </c>
      <c r="FL139" s="188">
        <v>0</v>
      </c>
      <c r="FM139" s="188">
        <v>7744</v>
      </c>
      <c r="FN139" s="188">
        <v>2288</v>
      </c>
      <c r="FO139" s="188">
        <v>5594</v>
      </c>
      <c r="FP139" s="188">
        <v>9769</v>
      </c>
      <c r="FQ139" s="188">
        <v>3875</v>
      </c>
      <c r="FR139" s="188">
        <v>-1392</v>
      </c>
      <c r="FS139" s="188">
        <v>-218</v>
      </c>
      <c r="FT139" s="188">
        <v>49</v>
      </c>
      <c r="FV139" s="188">
        <v>6072</v>
      </c>
      <c r="FW139" s="188">
        <v>0</v>
      </c>
      <c r="FX139" s="188">
        <v>4465</v>
      </c>
      <c r="FY139" s="188">
        <v>6542</v>
      </c>
      <c r="FZ139" s="188">
        <v>2919</v>
      </c>
      <c r="GA139" s="188">
        <v>9801</v>
      </c>
      <c r="GB139" s="188">
        <v>6249</v>
      </c>
      <c r="GC139" s="188">
        <v>-111</v>
      </c>
      <c r="GD139" s="188">
        <v>0</v>
      </c>
      <c r="GE139" s="188">
        <v>0</v>
      </c>
      <c r="GG139" s="188">
        <v>7101</v>
      </c>
      <c r="GH139" s="188">
        <v>0</v>
      </c>
      <c r="GI139" s="188">
        <v>7498</v>
      </c>
      <c r="GJ139" s="188">
        <v>3719</v>
      </c>
      <c r="GK139" s="188">
        <v>4212</v>
      </c>
      <c r="GL139" s="188">
        <v>9590</v>
      </c>
      <c r="GM139" s="188">
        <v>4028</v>
      </c>
      <c r="GN139" s="188">
        <v>-1380</v>
      </c>
      <c r="GO139" s="188">
        <v>-175</v>
      </c>
      <c r="GP139" s="188">
        <v>74</v>
      </c>
      <c r="GR139" s="188">
        <v>5989</v>
      </c>
      <c r="GS139" s="188">
        <v>0</v>
      </c>
      <c r="GT139" s="188">
        <v>7211</v>
      </c>
      <c r="GU139" s="188">
        <v>3028</v>
      </c>
      <c r="GV139" s="188">
        <v>5257</v>
      </c>
      <c r="GW139" s="188">
        <v>9769</v>
      </c>
      <c r="GX139" s="188">
        <v>3842</v>
      </c>
      <c r="GY139" s="188">
        <v>-311</v>
      </c>
      <c r="GZ139" s="188">
        <v>-175</v>
      </c>
      <c r="HA139" s="188">
        <v>21</v>
      </c>
      <c r="HC139" s="188">
        <v>6014</v>
      </c>
      <c r="HD139" s="188">
        <v>0</v>
      </c>
      <c r="HE139" s="188">
        <v>5479</v>
      </c>
      <c r="HF139" s="188">
        <v>3940</v>
      </c>
      <c r="HG139" s="188">
        <v>7221</v>
      </c>
      <c r="HH139" s="188">
        <v>5767</v>
      </c>
      <c r="HI139" s="188">
        <v>3887</v>
      </c>
      <c r="HJ139" s="188">
        <v>2870</v>
      </c>
      <c r="HK139" s="188">
        <v>-201</v>
      </c>
      <c r="HL139" s="188">
        <v>149</v>
      </c>
      <c r="HN139" s="188">
        <v>6154</v>
      </c>
      <c r="HO139" s="188">
        <v>0</v>
      </c>
      <c r="HP139" s="188">
        <v>3097</v>
      </c>
      <c r="HQ139" s="188">
        <v>2935</v>
      </c>
      <c r="HR139" s="188">
        <v>3890</v>
      </c>
      <c r="HS139" s="188">
        <v>12680</v>
      </c>
      <c r="HT139" s="188">
        <v>6437</v>
      </c>
      <c r="HU139" s="188">
        <v>-930</v>
      </c>
      <c r="HV139" s="188">
        <v>0</v>
      </c>
      <c r="HW139" s="188">
        <v>0</v>
      </c>
      <c r="HY139" s="188">
        <v>6025</v>
      </c>
      <c r="HZ139" s="188">
        <v>0</v>
      </c>
      <c r="IA139" s="188">
        <v>5349</v>
      </c>
      <c r="IB139" s="188">
        <v>4105</v>
      </c>
      <c r="IC139" s="188">
        <v>8206</v>
      </c>
      <c r="ID139" s="188">
        <v>3028</v>
      </c>
      <c r="IE139" s="188">
        <v>3973</v>
      </c>
      <c r="IF139" s="188">
        <v>3424</v>
      </c>
      <c r="IG139" s="188">
        <v>-175</v>
      </c>
      <c r="IH139" s="188">
        <v>170</v>
      </c>
      <c r="IJ139" s="188">
        <v>6515</v>
      </c>
      <c r="IK139" s="188">
        <v>0</v>
      </c>
      <c r="IL139" s="188">
        <v>8809</v>
      </c>
      <c r="IM139" s="188">
        <v>3494</v>
      </c>
      <c r="IN139" s="188">
        <v>5518</v>
      </c>
      <c r="IO139" s="188">
        <v>10034</v>
      </c>
      <c r="IP139" s="188">
        <v>4060</v>
      </c>
      <c r="IQ139" s="188">
        <v>-1117</v>
      </c>
      <c r="IR139" s="188">
        <v>-162</v>
      </c>
      <c r="IS139" s="188">
        <v>69</v>
      </c>
      <c r="IU139" s="188">
        <v>6085</v>
      </c>
      <c r="IV139" s="188">
        <v>0</v>
      </c>
      <c r="IW139" s="188">
        <v>4481</v>
      </c>
      <c r="IX139" s="188">
        <v>3917</v>
      </c>
      <c r="IY139" s="188">
        <v>6455</v>
      </c>
      <c r="IZ139" s="188">
        <v>8149</v>
      </c>
      <c r="JA139" s="188">
        <v>6058</v>
      </c>
      <c r="JB139" s="188">
        <v>388</v>
      </c>
      <c r="JC139" s="188">
        <v>-263</v>
      </c>
      <c r="JD139" s="188">
        <v>17</v>
      </c>
      <c r="JF139" s="188">
        <v>6830</v>
      </c>
      <c r="JG139" s="188">
        <v>0</v>
      </c>
      <c r="JH139" s="188">
        <v>7417</v>
      </c>
      <c r="JI139" s="188">
        <v>7713</v>
      </c>
      <c r="JJ139" s="188">
        <v>2692</v>
      </c>
      <c r="JK139" s="188">
        <v>6479</v>
      </c>
      <c r="JL139" s="188">
        <v>3847</v>
      </c>
      <c r="JM139" s="188">
        <v>-630</v>
      </c>
      <c r="JN139" s="188">
        <v>-284</v>
      </c>
      <c r="JO139" s="188">
        <v>771</v>
      </c>
      <c r="JQ139" s="188">
        <v>7097</v>
      </c>
      <c r="JR139" s="188">
        <v>0</v>
      </c>
      <c r="JS139" s="188">
        <v>8883</v>
      </c>
      <c r="JT139" s="188">
        <v>4262</v>
      </c>
      <c r="JU139" s="188">
        <v>4364</v>
      </c>
      <c r="JV139" s="188">
        <v>8741</v>
      </c>
      <c r="JW139" s="188">
        <v>4054</v>
      </c>
      <c r="JX139" s="188">
        <v>-1267</v>
      </c>
      <c r="JY139" s="188">
        <v>-217</v>
      </c>
      <c r="JZ139" s="188">
        <v>137</v>
      </c>
      <c r="KB139" s="188">
        <v>6088</v>
      </c>
      <c r="KC139" s="188">
        <v>0</v>
      </c>
      <c r="KD139" s="188">
        <v>2733</v>
      </c>
      <c r="KE139" s="188">
        <v>1977</v>
      </c>
      <c r="KF139" s="188">
        <v>4797</v>
      </c>
      <c r="KG139" s="188">
        <v>13254</v>
      </c>
      <c r="KH139" s="188">
        <v>5917</v>
      </c>
      <c r="KI139" s="188">
        <v>-691</v>
      </c>
      <c r="KJ139" s="188">
        <v>-262</v>
      </c>
      <c r="KK139" s="188">
        <v>80</v>
      </c>
      <c r="KM139" s="188">
        <v>6071</v>
      </c>
      <c r="KN139" s="188">
        <v>0</v>
      </c>
      <c r="KO139" s="188">
        <v>2447</v>
      </c>
      <c r="KP139" s="188">
        <v>5738</v>
      </c>
      <c r="KQ139" s="188">
        <v>4069</v>
      </c>
      <c r="KR139" s="188">
        <v>9375</v>
      </c>
      <c r="KS139" s="188">
        <v>6510</v>
      </c>
      <c r="KT139" s="188">
        <v>665</v>
      </c>
      <c r="KU139" s="188">
        <v>0</v>
      </c>
      <c r="KV139" s="188">
        <v>0</v>
      </c>
      <c r="KX139" s="188">
        <v>7081</v>
      </c>
      <c r="KY139" s="188">
        <v>0</v>
      </c>
      <c r="KZ139" s="188">
        <v>8365</v>
      </c>
      <c r="LA139" s="188">
        <v>6930</v>
      </c>
      <c r="LB139" s="188">
        <v>5396</v>
      </c>
      <c r="LC139" s="188">
        <v>3039</v>
      </c>
      <c r="LD139" s="188">
        <v>6681</v>
      </c>
      <c r="LE139" s="188">
        <v>-1533</v>
      </c>
      <c r="LF139" s="188">
        <v>0</v>
      </c>
      <c r="LG139" s="188">
        <v>0</v>
      </c>
      <c r="LI139" s="188">
        <v>5051</v>
      </c>
      <c r="LJ139" s="188">
        <v>0</v>
      </c>
      <c r="LK139" s="188">
        <v>5816</v>
      </c>
      <c r="LL139" s="188">
        <v>6964</v>
      </c>
      <c r="LM139" s="188">
        <v>5120</v>
      </c>
      <c r="LN139" s="188">
        <v>8352</v>
      </c>
      <c r="LO139" s="188">
        <v>5728</v>
      </c>
      <c r="LP139" s="188">
        <v>-841</v>
      </c>
      <c r="LQ139" s="188">
        <v>-239</v>
      </c>
      <c r="LR139" s="188">
        <v>31</v>
      </c>
      <c r="LT139" s="188">
        <v>6081</v>
      </c>
      <c r="LU139" s="188">
        <v>0</v>
      </c>
      <c r="LV139" s="188">
        <v>2280</v>
      </c>
      <c r="LW139" s="188">
        <v>3556</v>
      </c>
      <c r="LX139" s="188">
        <v>8865</v>
      </c>
      <c r="LY139" s="188">
        <v>8648</v>
      </c>
      <c r="LZ139" s="188">
        <v>5904</v>
      </c>
      <c r="MA139" s="188">
        <v>-19</v>
      </c>
      <c r="MB139" s="188">
        <v>-201</v>
      </c>
      <c r="MC139" s="188">
        <v>35</v>
      </c>
    </row>
    <row r="140" spans="2:341">
      <c r="B140" s="208">
        <f t="shared" si="40"/>
        <v>6338</v>
      </c>
      <c r="C140" s="208">
        <f t="shared" si="41"/>
        <v>0</v>
      </c>
      <c r="D140" s="208">
        <f t="shared" si="42"/>
        <v>6266.8666666666668</v>
      </c>
      <c r="E140" s="208">
        <f t="shared" si="43"/>
        <v>4722.6000000000004</v>
      </c>
      <c r="F140" s="208">
        <f t="shared" si="44"/>
        <v>5419</v>
      </c>
      <c r="G140" s="208">
        <f t="shared" si="45"/>
        <v>7428.1</v>
      </c>
      <c r="H140" s="208">
        <f t="shared" si="46"/>
        <v>5068.8</v>
      </c>
      <c r="I140" s="208">
        <f t="shared" si="47"/>
        <v>-276.2</v>
      </c>
      <c r="J140" s="208">
        <f t="shared" si="48"/>
        <v>-149.86666666666667</v>
      </c>
      <c r="K140" s="208">
        <f t="shared" si="49"/>
        <v>85</v>
      </c>
      <c r="M140" s="188">
        <v>5983</v>
      </c>
      <c r="N140" s="188">
        <v>0</v>
      </c>
      <c r="O140" s="188">
        <v>8768</v>
      </c>
      <c r="P140" s="188">
        <v>3892</v>
      </c>
      <c r="Q140" s="188">
        <v>3490</v>
      </c>
      <c r="R140" s="188">
        <v>6499</v>
      </c>
      <c r="S140" s="188">
        <v>3643</v>
      </c>
      <c r="T140" s="188">
        <v>473</v>
      </c>
      <c r="U140" s="188">
        <v>-262</v>
      </c>
      <c r="V140" s="188">
        <v>634</v>
      </c>
      <c r="X140" s="188">
        <v>4065</v>
      </c>
      <c r="Y140" s="188">
        <v>0</v>
      </c>
      <c r="Z140" s="188">
        <v>7078</v>
      </c>
      <c r="AA140" s="188">
        <v>8866</v>
      </c>
      <c r="AB140" s="188">
        <v>6060</v>
      </c>
      <c r="AC140" s="188">
        <v>4062</v>
      </c>
      <c r="AD140" s="188">
        <v>5671</v>
      </c>
      <c r="AE140" s="188">
        <v>159</v>
      </c>
      <c r="AF140" s="188">
        <v>-100</v>
      </c>
      <c r="AG140" s="188">
        <v>24</v>
      </c>
      <c r="AI140" s="188">
        <v>6819</v>
      </c>
      <c r="AJ140" s="188">
        <v>0</v>
      </c>
      <c r="AK140" s="188">
        <v>1236</v>
      </c>
      <c r="AL140" s="188">
        <v>3616</v>
      </c>
      <c r="AM140" s="188">
        <v>9554</v>
      </c>
      <c r="AN140" s="188">
        <v>8912</v>
      </c>
      <c r="AO140" s="188">
        <v>5857</v>
      </c>
      <c r="AP140" s="188">
        <v>-465</v>
      </c>
      <c r="AQ140" s="188">
        <v>-225</v>
      </c>
      <c r="AR140" s="188">
        <v>35</v>
      </c>
      <c r="AT140" s="188">
        <v>4066</v>
      </c>
      <c r="AU140" s="188">
        <v>0</v>
      </c>
      <c r="AV140" s="188">
        <v>8573</v>
      </c>
      <c r="AW140" s="188">
        <v>6473</v>
      </c>
      <c r="AX140" s="188">
        <v>3080</v>
      </c>
      <c r="AY140" s="188">
        <v>7949</v>
      </c>
      <c r="AZ140" s="188">
        <v>5714</v>
      </c>
      <c r="BA140" s="188">
        <v>-1429</v>
      </c>
      <c r="BB140" s="188">
        <v>-151</v>
      </c>
      <c r="BC140" s="188">
        <v>22</v>
      </c>
      <c r="BE140" s="188">
        <v>7108</v>
      </c>
      <c r="BF140" s="188">
        <v>0</v>
      </c>
      <c r="BG140" s="188">
        <v>8972</v>
      </c>
      <c r="BH140" s="188">
        <v>6527</v>
      </c>
      <c r="BI140" s="188">
        <v>5545</v>
      </c>
      <c r="BJ140" s="188">
        <v>4760</v>
      </c>
      <c r="BK140" s="188">
        <v>3994</v>
      </c>
      <c r="BL140" s="188">
        <v>-1497</v>
      </c>
      <c r="BM140" s="188">
        <v>-175</v>
      </c>
      <c r="BN140" s="188">
        <v>55</v>
      </c>
      <c r="BP140" s="188">
        <v>6069</v>
      </c>
      <c r="BQ140" s="188">
        <v>0</v>
      </c>
      <c r="BR140" s="188">
        <v>7407</v>
      </c>
      <c r="BS140" s="188">
        <v>7974</v>
      </c>
      <c r="BT140" s="188">
        <v>4094</v>
      </c>
      <c r="BU140" s="188">
        <v>3456</v>
      </c>
      <c r="BV140" s="188">
        <v>6100</v>
      </c>
      <c r="BW140" s="188">
        <v>450</v>
      </c>
      <c r="BX140" s="188">
        <v>0</v>
      </c>
      <c r="BY140" s="188">
        <v>0</v>
      </c>
      <c r="CA140" s="188">
        <v>7099</v>
      </c>
      <c r="CB140" s="188">
        <v>0</v>
      </c>
      <c r="CC140" s="188">
        <v>9054</v>
      </c>
      <c r="CD140" s="188">
        <v>6343</v>
      </c>
      <c r="CE140" s="188">
        <v>5926</v>
      </c>
      <c r="CF140" s="188">
        <v>3649</v>
      </c>
      <c r="CG140" s="188">
        <v>3997</v>
      </c>
      <c r="CH140" s="188">
        <v>-1084</v>
      </c>
      <c r="CI140" s="188">
        <v>-201</v>
      </c>
      <c r="CJ140" s="188">
        <v>69</v>
      </c>
      <c r="CL140" s="188">
        <v>7099</v>
      </c>
      <c r="CM140" s="188">
        <v>0</v>
      </c>
      <c r="CN140" s="188">
        <v>9054</v>
      </c>
      <c r="CO140" s="188">
        <v>6343</v>
      </c>
      <c r="CP140" s="188">
        <v>5926</v>
      </c>
      <c r="CQ140" s="188">
        <v>3649</v>
      </c>
      <c r="CR140" s="188">
        <v>3997</v>
      </c>
      <c r="CS140" s="188">
        <v>-1084</v>
      </c>
      <c r="CT140" s="188">
        <v>-201</v>
      </c>
      <c r="CU140" s="188">
        <v>69</v>
      </c>
      <c r="CV140" s="190"/>
      <c r="CW140" s="188">
        <v>6126</v>
      </c>
      <c r="CX140" s="188">
        <v>0</v>
      </c>
      <c r="CY140" s="188">
        <v>7138</v>
      </c>
      <c r="CZ140" s="188">
        <v>5740</v>
      </c>
      <c r="DA140" s="188">
        <v>3499</v>
      </c>
      <c r="DB140" s="188">
        <v>6156</v>
      </c>
      <c r="DC140" s="188">
        <v>6197</v>
      </c>
      <c r="DD140" s="188">
        <v>275</v>
      </c>
      <c r="DE140" s="188">
        <v>0</v>
      </c>
      <c r="DF140" s="188">
        <v>0</v>
      </c>
      <c r="DH140" s="188">
        <v>7096</v>
      </c>
      <c r="DI140" s="188">
        <v>0</v>
      </c>
      <c r="DJ140" s="188">
        <v>9212</v>
      </c>
      <c r="DK140" s="188">
        <v>5442</v>
      </c>
      <c r="DL140" s="188">
        <v>7195</v>
      </c>
      <c r="DM140" s="188">
        <v>3641</v>
      </c>
      <c r="DN140" s="188">
        <v>3970</v>
      </c>
      <c r="DO140" s="188">
        <v>326</v>
      </c>
      <c r="DP140" s="188">
        <v>-232</v>
      </c>
      <c r="DQ140" s="188">
        <v>70</v>
      </c>
      <c r="DS140" s="188">
        <v>7003</v>
      </c>
      <c r="DT140" s="188">
        <v>0</v>
      </c>
      <c r="DU140" s="188">
        <v>7259</v>
      </c>
      <c r="DV140" s="188">
        <v>3509</v>
      </c>
      <c r="DW140" s="188">
        <v>3487</v>
      </c>
      <c r="DX140" s="188">
        <v>6751</v>
      </c>
      <c r="DY140" s="188">
        <v>6290</v>
      </c>
      <c r="DZ140" s="188">
        <v>-865</v>
      </c>
      <c r="EA140" s="188">
        <v>-263</v>
      </c>
      <c r="EB140" s="188">
        <v>0</v>
      </c>
      <c r="ED140" s="188">
        <v>6068</v>
      </c>
      <c r="EE140" s="188">
        <v>0</v>
      </c>
      <c r="EF140" s="188">
        <v>7174</v>
      </c>
      <c r="EG140" s="188">
        <v>3798</v>
      </c>
      <c r="EH140" s="188">
        <v>7135</v>
      </c>
      <c r="EI140" s="188">
        <v>6487</v>
      </c>
      <c r="EJ140" s="188">
        <v>3944</v>
      </c>
      <c r="EK140" s="188">
        <v>224</v>
      </c>
      <c r="EL140" s="188">
        <v>-151</v>
      </c>
      <c r="EM140" s="188">
        <v>47</v>
      </c>
      <c r="EO140" s="188">
        <v>7104</v>
      </c>
      <c r="EP140" s="188">
        <v>0</v>
      </c>
      <c r="EQ140" s="188">
        <v>1360</v>
      </c>
      <c r="ER140" s="188">
        <v>1795</v>
      </c>
      <c r="ES140" s="188">
        <v>8077</v>
      </c>
      <c r="ET140" s="188">
        <v>12582</v>
      </c>
      <c r="EU140" s="188">
        <v>5033</v>
      </c>
      <c r="EV140" s="188">
        <v>-698</v>
      </c>
      <c r="EW140" s="188">
        <v>-151</v>
      </c>
      <c r="EX140" s="188">
        <v>16</v>
      </c>
      <c r="EZ140" s="188">
        <v>7068</v>
      </c>
      <c r="FA140" s="188">
        <v>0</v>
      </c>
      <c r="FB140" s="188">
        <v>4020</v>
      </c>
      <c r="FC140" s="188">
        <v>4266</v>
      </c>
      <c r="FD140" s="188">
        <v>5480</v>
      </c>
      <c r="FE140" s="188">
        <v>7735</v>
      </c>
      <c r="FF140" s="188">
        <v>6609</v>
      </c>
      <c r="FG140" s="188">
        <v>-450</v>
      </c>
      <c r="FH140" s="188">
        <v>0</v>
      </c>
      <c r="FI140" s="188">
        <v>0</v>
      </c>
      <c r="FK140" s="188">
        <v>7105</v>
      </c>
      <c r="FL140" s="188">
        <v>0</v>
      </c>
      <c r="FM140" s="188">
        <v>7679</v>
      </c>
      <c r="FN140" s="188">
        <v>2218</v>
      </c>
      <c r="FO140" s="188">
        <v>5363</v>
      </c>
      <c r="FP140" s="188">
        <v>9737</v>
      </c>
      <c r="FQ140" s="188">
        <v>3875</v>
      </c>
      <c r="FR140" s="188">
        <v>-1386</v>
      </c>
      <c r="FS140" s="188">
        <v>-201</v>
      </c>
      <c r="FT140" s="188">
        <v>50</v>
      </c>
      <c r="FV140" s="188">
        <v>6074</v>
      </c>
      <c r="FW140" s="188">
        <v>0</v>
      </c>
      <c r="FX140" s="188">
        <v>4404</v>
      </c>
      <c r="FY140" s="188">
        <v>6196</v>
      </c>
      <c r="FZ140" s="188">
        <v>2995</v>
      </c>
      <c r="GA140" s="188">
        <v>9706</v>
      </c>
      <c r="GB140" s="188">
        <v>6249</v>
      </c>
      <c r="GC140" s="188">
        <v>-89</v>
      </c>
      <c r="GD140" s="188">
        <v>0</v>
      </c>
      <c r="GE140" s="188">
        <v>0</v>
      </c>
      <c r="GG140" s="188">
        <v>7096</v>
      </c>
      <c r="GH140" s="188">
        <v>0</v>
      </c>
      <c r="GI140" s="188">
        <v>7463</v>
      </c>
      <c r="GJ140" s="188">
        <v>3631</v>
      </c>
      <c r="GK140" s="188">
        <v>4255</v>
      </c>
      <c r="GL140" s="188">
        <v>9539</v>
      </c>
      <c r="GM140" s="188">
        <v>4028</v>
      </c>
      <c r="GN140" s="188">
        <v>-1580</v>
      </c>
      <c r="GO140" s="188">
        <v>-175</v>
      </c>
      <c r="GP140" s="188">
        <v>74</v>
      </c>
      <c r="GR140" s="188">
        <v>5995</v>
      </c>
      <c r="GS140" s="188">
        <v>0</v>
      </c>
      <c r="GT140" s="188">
        <v>7285</v>
      </c>
      <c r="GU140" s="188">
        <v>2607</v>
      </c>
      <c r="GV140" s="188">
        <v>5164</v>
      </c>
      <c r="GW140" s="188">
        <v>9706</v>
      </c>
      <c r="GX140" s="188">
        <v>3842</v>
      </c>
      <c r="GY140" s="188">
        <v>-142</v>
      </c>
      <c r="GZ140" s="188">
        <v>-175</v>
      </c>
      <c r="HA140" s="188">
        <v>20</v>
      </c>
      <c r="HC140" s="188">
        <v>6024</v>
      </c>
      <c r="HD140" s="188">
        <v>0</v>
      </c>
      <c r="HE140" s="188">
        <v>5427</v>
      </c>
      <c r="HF140" s="188">
        <v>3597</v>
      </c>
      <c r="HG140" s="188">
        <v>7272</v>
      </c>
      <c r="HH140" s="188">
        <v>5750</v>
      </c>
      <c r="HI140" s="188">
        <v>3887</v>
      </c>
      <c r="HJ140" s="188">
        <v>3037</v>
      </c>
      <c r="HK140" s="188">
        <v>-201</v>
      </c>
      <c r="HL140" s="188">
        <v>113</v>
      </c>
      <c r="HN140" s="188">
        <v>6153</v>
      </c>
      <c r="HO140" s="188">
        <v>0</v>
      </c>
      <c r="HP140" s="188">
        <v>2990</v>
      </c>
      <c r="HQ140" s="188">
        <v>2320</v>
      </c>
      <c r="HR140" s="188">
        <v>4076</v>
      </c>
      <c r="HS140" s="188">
        <v>12774</v>
      </c>
      <c r="HT140" s="188">
        <v>6436</v>
      </c>
      <c r="HU140" s="188">
        <v>-963</v>
      </c>
      <c r="HV140" s="188">
        <v>0</v>
      </c>
      <c r="HW140" s="188">
        <v>0</v>
      </c>
      <c r="HY140" s="188">
        <v>6029</v>
      </c>
      <c r="HZ140" s="188">
        <v>0</v>
      </c>
      <c r="IA140" s="188">
        <v>5290</v>
      </c>
      <c r="IB140" s="188">
        <v>4114</v>
      </c>
      <c r="IC140" s="188">
        <v>8161</v>
      </c>
      <c r="ID140" s="188">
        <v>2986</v>
      </c>
      <c r="IE140" s="188">
        <v>3973</v>
      </c>
      <c r="IF140" s="188">
        <v>3478</v>
      </c>
      <c r="IG140" s="188">
        <v>-175</v>
      </c>
      <c r="IH140" s="188">
        <v>154</v>
      </c>
      <c r="IJ140" s="188">
        <v>6513</v>
      </c>
      <c r="IK140" s="188">
        <v>0</v>
      </c>
      <c r="IL140" s="188">
        <v>8806</v>
      </c>
      <c r="IM140" s="188">
        <v>3166</v>
      </c>
      <c r="IN140" s="188">
        <v>5195</v>
      </c>
      <c r="IO140" s="188">
        <v>10059</v>
      </c>
      <c r="IP140" s="188">
        <v>4060</v>
      </c>
      <c r="IQ140" s="188">
        <v>-905</v>
      </c>
      <c r="IR140" s="188">
        <v>-151</v>
      </c>
      <c r="IS140" s="188">
        <v>69</v>
      </c>
      <c r="IU140" s="188">
        <v>6085</v>
      </c>
      <c r="IV140" s="188">
        <v>0</v>
      </c>
      <c r="IW140" s="188">
        <v>4517</v>
      </c>
      <c r="IX140" s="188">
        <v>3570</v>
      </c>
      <c r="IY140" s="188">
        <v>6642</v>
      </c>
      <c r="IZ140" s="188">
        <v>8136</v>
      </c>
      <c r="JA140" s="188">
        <v>6058</v>
      </c>
      <c r="JB140" s="188">
        <v>133</v>
      </c>
      <c r="JC140" s="188">
        <v>-243</v>
      </c>
      <c r="JD140" s="188">
        <v>17</v>
      </c>
      <c r="JF140" s="188">
        <v>6824</v>
      </c>
      <c r="JG140" s="188">
        <v>0</v>
      </c>
      <c r="JH140" s="188">
        <v>7385</v>
      </c>
      <c r="JI140" s="188">
        <v>7686</v>
      </c>
      <c r="JJ140" s="188">
        <v>2539</v>
      </c>
      <c r="JK140" s="188">
        <v>6526</v>
      </c>
      <c r="JL140" s="188">
        <v>3847</v>
      </c>
      <c r="JM140" s="188">
        <v>-610</v>
      </c>
      <c r="JN140" s="188">
        <v>-284</v>
      </c>
      <c r="JO140" s="188">
        <v>747</v>
      </c>
      <c r="JQ140" s="188">
        <v>7094</v>
      </c>
      <c r="JR140" s="188">
        <v>0</v>
      </c>
      <c r="JS140" s="188">
        <v>8890</v>
      </c>
      <c r="JT140" s="188">
        <v>3977</v>
      </c>
      <c r="JU140" s="188">
        <v>4462</v>
      </c>
      <c r="JV140" s="188">
        <v>8718</v>
      </c>
      <c r="JW140" s="188">
        <v>4054</v>
      </c>
      <c r="JX140" s="188">
        <v>-1165</v>
      </c>
      <c r="JY140" s="188">
        <v>-201</v>
      </c>
      <c r="JZ140" s="188">
        <v>137</v>
      </c>
      <c r="KB140" s="188">
        <v>6087</v>
      </c>
      <c r="KC140" s="188">
        <v>0</v>
      </c>
      <c r="KD140" s="188">
        <v>2722</v>
      </c>
      <c r="KE140" s="188">
        <v>2022</v>
      </c>
      <c r="KF140" s="188">
        <v>4807</v>
      </c>
      <c r="KG140" s="188">
        <v>13252</v>
      </c>
      <c r="KH140" s="188">
        <v>5917</v>
      </c>
      <c r="KI140" s="188">
        <v>-566</v>
      </c>
      <c r="KJ140" s="188">
        <v>-217</v>
      </c>
      <c r="KK140" s="188">
        <v>63</v>
      </c>
      <c r="KM140" s="188">
        <v>6071</v>
      </c>
      <c r="KN140" s="188">
        <v>0</v>
      </c>
      <c r="KO140" s="188">
        <v>2398</v>
      </c>
      <c r="KP140" s="188">
        <v>5453</v>
      </c>
      <c r="KQ140" s="188">
        <v>3744</v>
      </c>
      <c r="KR140" s="188">
        <v>9623</v>
      </c>
      <c r="KS140" s="188">
        <v>6509</v>
      </c>
      <c r="KT140" s="188">
        <v>771</v>
      </c>
      <c r="KU140" s="188">
        <v>0</v>
      </c>
      <c r="KV140" s="188">
        <v>0</v>
      </c>
      <c r="KX140" s="188">
        <v>7078</v>
      </c>
      <c r="KY140" s="188">
        <v>0</v>
      </c>
      <c r="KZ140" s="188">
        <v>8347</v>
      </c>
      <c r="LA140" s="188">
        <v>6645</v>
      </c>
      <c r="LB140" s="188">
        <v>5227</v>
      </c>
      <c r="LC140" s="188">
        <v>3180</v>
      </c>
      <c r="LD140" s="188">
        <v>6681</v>
      </c>
      <c r="LE140" s="188">
        <v>-1457</v>
      </c>
      <c r="LF140" s="188">
        <v>0</v>
      </c>
      <c r="LG140" s="188">
        <v>0</v>
      </c>
      <c r="LI140" s="188">
        <v>5052</v>
      </c>
      <c r="LJ140" s="188">
        <v>0</v>
      </c>
      <c r="LK140" s="188">
        <v>5844</v>
      </c>
      <c r="LL140" s="188">
        <v>6614</v>
      </c>
      <c r="LM140" s="188">
        <v>5481</v>
      </c>
      <c r="LN140" s="188">
        <v>8173</v>
      </c>
      <c r="LO140" s="188">
        <v>5728</v>
      </c>
      <c r="LP140" s="188">
        <v>-989</v>
      </c>
      <c r="LQ140" s="188">
        <v>-201</v>
      </c>
      <c r="LR140" s="188">
        <v>30</v>
      </c>
      <c r="LT140" s="188">
        <v>6087</v>
      </c>
      <c r="LU140" s="188">
        <v>0</v>
      </c>
      <c r="LV140" s="188">
        <v>2254</v>
      </c>
      <c r="LW140" s="188">
        <v>3278</v>
      </c>
      <c r="LX140" s="188">
        <v>8639</v>
      </c>
      <c r="LY140" s="188">
        <v>8690</v>
      </c>
      <c r="LZ140" s="188">
        <v>5904</v>
      </c>
      <c r="MA140" s="188">
        <v>-188</v>
      </c>
      <c r="MB140" s="188">
        <v>-160</v>
      </c>
      <c r="MC140" s="188">
        <v>35</v>
      </c>
    </row>
    <row r="141" spans="2:341">
      <c r="B141" s="208">
        <f t="shared" si="40"/>
        <v>6338.7333333333336</v>
      </c>
      <c r="C141" s="208">
        <f t="shared" si="41"/>
        <v>0</v>
      </c>
      <c r="D141" s="208">
        <f t="shared" si="42"/>
        <v>6232.9333333333334</v>
      </c>
      <c r="E141" s="208">
        <f t="shared" si="43"/>
        <v>4505.333333333333</v>
      </c>
      <c r="F141" s="208">
        <f t="shared" si="44"/>
        <v>5210.2333333333336</v>
      </c>
      <c r="G141" s="208">
        <f t="shared" si="45"/>
        <v>7434.0333333333338</v>
      </c>
      <c r="H141" s="208">
        <f t="shared" si="46"/>
        <v>5067.5</v>
      </c>
      <c r="I141" s="208">
        <f t="shared" si="47"/>
        <v>-322.63333333333333</v>
      </c>
      <c r="J141" s="208">
        <f t="shared" si="48"/>
        <v>-147.66666666666666</v>
      </c>
      <c r="K141" s="208">
        <f t="shared" si="49"/>
        <v>83.933333333333337</v>
      </c>
      <c r="M141" s="188">
        <v>5984</v>
      </c>
      <c r="N141" s="188">
        <v>0</v>
      </c>
      <c r="O141" s="188">
        <v>8769</v>
      </c>
      <c r="P141" s="188">
        <v>3734</v>
      </c>
      <c r="Q141" s="188">
        <v>3547</v>
      </c>
      <c r="R141" s="188">
        <v>6521</v>
      </c>
      <c r="S141" s="188">
        <v>3643</v>
      </c>
      <c r="T141" s="188">
        <v>390</v>
      </c>
      <c r="U141" s="188">
        <v>-263</v>
      </c>
      <c r="V141" s="188">
        <v>633</v>
      </c>
      <c r="X141" s="188">
        <v>4063</v>
      </c>
      <c r="Y141" s="188">
        <v>0</v>
      </c>
      <c r="Z141" s="188">
        <v>7108</v>
      </c>
      <c r="AA141" s="188">
        <v>8305</v>
      </c>
      <c r="AB141" s="188">
        <v>6166</v>
      </c>
      <c r="AC141" s="188">
        <v>4127</v>
      </c>
      <c r="AD141" s="188">
        <v>5671</v>
      </c>
      <c r="AE141" s="188">
        <v>55</v>
      </c>
      <c r="AF141" s="188">
        <v>-100</v>
      </c>
      <c r="AG141" s="188">
        <v>24</v>
      </c>
      <c r="AI141" s="188">
        <v>6817</v>
      </c>
      <c r="AJ141" s="188">
        <v>0</v>
      </c>
      <c r="AK141" s="188">
        <v>1292</v>
      </c>
      <c r="AL141" s="188">
        <v>3279</v>
      </c>
      <c r="AM141" s="188">
        <v>9178</v>
      </c>
      <c r="AN141" s="188">
        <v>8952</v>
      </c>
      <c r="AO141" s="188">
        <v>5857</v>
      </c>
      <c r="AP141" s="188">
        <v>-513</v>
      </c>
      <c r="AQ141" s="188">
        <v>-202</v>
      </c>
      <c r="AR141" s="188">
        <v>35</v>
      </c>
      <c r="AT141" s="188">
        <v>4067</v>
      </c>
      <c r="AU141" s="188">
        <v>0</v>
      </c>
      <c r="AV141" s="188">
        <v>8420</v>
      </c>
      <c r="AW141" s="188">
        <v>6316</v>
      </c>
      <c r="AX141" s="188">
        <v>2726</v>
      </c>
      <c r="AY141" s="188">
        <v>8035</v>
      </c>
      <c r="AZ141" s="188">
        <v>5714</v>
      </c>
      <c r="BA141" s="188">
        <v>-1196</v>
      </c>
      <c r="BB141" s="188">
        <v>-151</v>
      </c>
      <c r="BC141" s="188">
        <v>22</v>
      </c>
      <c r="BE141" s="188">
        <v>7105</v>
      </c>
      <c r="BF141" s="188">
        <v>0</v>
      </c>
      <c r="BG141" s="188">
        <v>8971</v>
      </c>
      <c r="BH141" s="188">
        <v>5916</v>
      </c>
      <c r="BI141" s="188">
        <v>5718</v>
      </c>
      <c r="BJ141" s="188">
        <v>4926</v>
      </c>
      <c r="BK141" s="188">
        <v>3994</v>
      </c>
      <c r="BL141" s="188">
        <v>-1469</v>
      </c>
      <c r="BM141" s="188">
        <v>-175</v>
      </c>
      <c r="BN141" s="188">
        <v>56</v>
      </c>
      <c r="BP141" s="188">
        <v>6070</v>
      </c>
      <c r="BQ141" s="188">
        <v>0</v>
      </c>
      <c r="BR141" s="188">
        <v>7375</v>
      </c>
      <c r="BS141" s="188">
        <v>7653</v>
      </c>
      <c r="BT141" s="188">
        <v>3920</v>
      </c>
      <c r="BU141" s="188">
        <v>3455</v>
      </c>
      <c r="BV141" s="188">
        <v>6100</v>
      </c>
      <c r="BW141" s="188">
        <v>146</v>
      </c>
      <c r="BX141" s="188">
        <v>0</v>
      </c>
      <c r="BY141" s="188">
        <v>0</v>
      </c>
      <c r="CA141" s="188">
        <v>7105</v>
      </c>
      <c r="CB141" s="188">
        <v>0</v>
      </c>
      <c r="CC141" s="188">
        <v>9045</v>
      </c>
      <c r="CD141" s="188">
        <v>6293</v>
      </c>
      <c r="CE141" s="188">
        <v>5494</v>
      </c>
      <c r="CF141" s="188">
        <v>3618</v>
      </c>
      <c r="CG141" s="188">
        <v>3997</v>
      </c>
      <c r="CH141" s="188">
        <v>-1279</v>
      </c>
      <c r="CI141" s="188">
        <v>-201</v>
      </c>
      <c r="CJ141" s="188">
        <v>70</v>
      </c>
      <c r="CL141" s="188">
        <v>7105</v>
      </c>
      <c r="CM141" s="188">
        <v>0</v>
      </c>
      <c r="CN141" s="188">
        <v>9045</v>
      </c>
      <c r="CO141" s="188">
        <v>6293</v>
      </c>
      <c r="CP141" s="188">
        <v>5494</v>
      </c>
      <c r="CQ141" s="188">
        <v>3618</v>
      </c>
      <c r="CR141" s="188">
        <v>3997</v>
      </c>
      <c r="CS141" s="188">
        <v>-1279</v>
      </c>
      <c r="CT141" s="188">
        <v>-201</v>
      </c>
      <c r="CU141" s="188">
        <v>70</v>
      </c>
      <c r="CV141" s="190"/>
      <c r="CW141" s="188">
        <v>6137</v>
      </c>
      <c r="CX141" s="188">
        <v>0</v>
      </c>
      <c r="CY141" s="188">
        <v>7118</v>
      </c>
      <c r="CZ141" s="188">
        <v>5732</v>
      </c>
      <c r="DA141" s="188">
        <v>3408</v>
      </c>
      <c r="DB141" s="188">
        <v>6097</v>
      </c>
      <c r="DC141" s="188">
        <v>6202</v>
      </c>
      <c r="DD141" s="188">
        <v>95</v>
      </c>
      <c r="DE141" s="188">
        <v>0</v>
      </c>
      <c r="DF141" s="188">
        <v>0</v>
      </c>
      <c r="DH141" s="188">
        <v>7098</v>
      </c>
      <c r="DI141" s="188">
        <v>0</v>
      </c>
      <c r="DJ141" s="188">
        <v>9254</v>
      </c>
      <c r="DK141" s="188">
        <v>5155</v>
      </c>
      <c r="DL141" s="188">
        <v>7147</v>
      </c>
      <c r="DM141" s="188">
        <v>3711</v>
      </c>
      <c r="DN141" s="188">
        <v>3970</v>
      </c>
      <c r="DO141" s="188">
        <v>-34</v>
      </c>
      <c r="DP141" s="188">
        <v>-232</v>
      </c>
      <c r="DQ141" s="188">
        <v>71</v>
      </c>
      <c r="DS141" s="188">
        <v>6998</v>
      </c>
      <c r="DT141" s="188">
        <v>0</v>
      </c>
      <c r="DU141" s="188">
        <v>7337</v>
      </c>
      <c r="DV141" s="188">
        <v>3501</v>
      </c>
      <c r="DW141" s="188">
        <v>3434</v>
      </c>
      <c r="DX141" s="188">
        <v>6744</v>
      </c>
      <c r="DY141" s="188">
        <v>6246</v>
      </c>
      <c r="DZ141" s="188">
        <v>-1167</v>
      </c>
      <c r="EA141" s="188">
        <v>-263</v>
      </c>
      <c r="EB141" s="188">
        <v>0</v>
      </c>
      <c r="ED141" s="188">
        <v>6069</v>
      </c>
      <c r="EE141" s="188">
        <v>0</v>
      </c>
      <c r="EF141" s="188">
        <v>7199</v>
      </c>
      <c r="EG141" s="188">
        <v>3481</v>
      </c>
      <c r="EH141" s="188">
        <v>6879</v>
      </c>
      <c r="EI141" s="188">
        <v>6461</v>
      </c>
      <c r="EJ141" s="188">
        <v>3944</v>
      </c>
      <c r="EK141" s="188">
        <v>376</v>
      </c>
      <c r="EL141" s="188">
        <v>-151</v>
      </c>
      <c r="EM141" s="188">
        <v>47</v>
      </c>
      <c r="EO141" s="188">
        <v>7102</v>
      </c>
      <c r="EP141" s="188">
        <v>0</v>
      </c>
      <c r="EQ141" s="188">
        <v>1265</v>
      </c>
      <c r="ER141" s="188">
        <v>1626</v>
      </c>
      <c r="ES141" s="188">
        <v>7569</v>
      </c>
      <c r="ET141" s="188">
        <v>12573</v>
      </c>
      <c r="EU141" s="188">
        <v>5033</v>
      </c>
      <c r="EV141" s="188">
        <v>-737</v>
      </c>
      <c r="EW141" s="188">
        <v>-151</v>
      </c>
      <c r="EX141" s="188">
        <v>16</v>
      </c>
      <c r="EZ141" s="188">
        <v>7070</v>
      </c>
      <c r="FA141" s="188">
        <v>0</v>
      </c>
      <c r="FB141" s="188">
        <v>4030</v>
      </c>
      <c r="FC141" s="188">
        <v>4082</v>
      </c>
      <c r="FD141" s="188">
        <v>5377</v>
      </c>
      <c r="FE141" s="188">
        <v>7653</v>
      </c>
      <c r="FF141" s="188">
        <v>6609</v>
      </c>
      <c r="FG141" s="188">
        <v>-365</v>
      </c>
      <c r="FH141" s="188">
        <v>0</v>
      </c>
      <c r="FI141" s="188">
        <v>0</v>
      </c>
      <c r="FK141" s="188">
        <v>7106</v>
      </c>
      <c r="FL141" s="188">
        <v>0</v>
      </c>
      <c r="FM141" s="188">
        <v>7489</v>
      </c>
      <c r="FN141" s="188">
        <v>2099</v>
      </c>
      <c r="FO141" s="188">
        <v>5282</v>
      </c>
      <c r="FP141" s="188">
        <v>9750</v>
      </c>
      <c r="FQ141" s="188">
        <v>3875</v>
      </c>
      <c r="FR141" s="188">
        <v>-1635</v>
      </c>
      <c r="FS141" s="188">
        <v>-201</v>
      </c>
      <c r="FT141" s="188">
        <v>50</v>
      </c>
      <c r="FV141" s="188">
        <v>6074</v>
      </c>
      <c r="FW141" s="188">
        <v>0</v>
      </c>
      <c r="FX141" s="188">
        <v>4381</v>
      </c>
      <c r="FY141" s="188">
        <v>6018</v>
      </c>
      <c r="FZ141" s="188">
        <v>2657</v>
      </c>
      <c r="GA141" s="188">
        <v>9576</v>
      </c>
      <c r="GB141" s="188">
        <v>6249</v>
      </c>
      <c r="GC141" s="188">
        <v>-58</v>
      </c>
      <c r="GD141" s="188">
        <v>0</v>
      </c>
      <c r="GE141" s="188">
        <v>0</v>
      </c>
      <c r="GG141" s="188">
        <v>7104</v>
      </c>
      <c r="GH141" s="188">
        <v>0</v>
      </c>
      <c r="GI141" s="188">
        <v>7416</v>
      </c>
      <c r="GJ141" s="188">
        <v>3320</v>
      </c>
      <c r="GK141" s="188">
        <v>3999</v>
      </c>
      <c r="GL141" s="188">
        <v>9575</v>
      </c>
      <c r="GM141" s="188">
        <v>4028</v>
      </c>
      <c r="GN141" s="188">
        <v>-1373</v>
      </c>
      <c r="GO141" s="188">
        <v>-175</v>
      </c>
      <c r="GP141" s="188">
        <v>75</v>
      </c>
      <c r="GR141" s="188">
        <v>5994</v>
      </c>
      <c r="GS141" s="188">
        <v>0</v>
      </c>
      <c r="GT141" s="188">
        <v>7113</v>
      </c>
      <c r="GU141" s="188">
        <v>2424</v>
      </c>
      <c r="GV141" s="188">
        <v>5009</v>
      </c>
      <c r="GW141" s="188">
        <v>9719</v>
      </c>
      <c r="GX141" s="188">
        <v>3842</v>
      </c>
      <c r="GY141" s="188">
        <v>-371</v>
      </c>
      <c r="GZ141" s="188">
        <v>-175</v>
      </c>
      <c r="HA141" s="188">
        <v>21</v>
      </c>
      <c r="HC141" s="188">
        <v>6021</v>
      </c>
      <c r="HD141" s="188">
        <v>0</v>
      </c>
      <c r="HE141" s="188">
        <v>5487</v>
      </c>
      <c r="HF141" s="188">
        <v>3298</v>
      </c>
      <c r="HG141" s="188">
        <v>7235</v>
      </c>
      <c r="HH141" s="188">
        <v>5839</v>
      </c>
      <c r="HI141" s="188">
        <v>3887</v>
      </c>
      <c r="HJ141" s="188">
        <v>2691</v>
      </c>
      <c r="HK141" s="188">
        <v>-201</v>
      </c>
      <c r="HL141" s="188">
        <v>95</v>
      </c>
      <c r="HN141" s="188">
        <v>6152</v>
      </c>
      <c r="HO141" s="188">
        <v>0</v>
      </c>
      <c r="HP141" s="188">
        <v>2842</v>
      </c>
      <c r="HQ141" s="188">
        <v>2207</v>
      </c>
      <c r="HR141" s="188">
        <v>3633</v>
      </c>
      <c r="HS141" s="188">
        <v>12960</v>
      </c>
      <c r="HT141" s="188">
        <v>6436</v>
      </c>
      <c r="HU141" s="188">
        <v>-811</v>
      </c>
      <c r="HV141" s="188">
        <v>0</v>
      </c>
      <c r="HW141" s="188">
        <v>0</v>
      </c>
      <c r="HY141" s="188">
        <v>6029</v>
      </c>
      <c r="HZ141" s="188">
        <v>0</v>
      </c>
      <c r="IA141" s="188">
        <v>5180</v>
      </c>
      <c r="IB141" s="188">
        <v>3972</v>
      </c>
      <c r="IC141" s="188">
        <v>8100</v>
      </c>
      <c r="ID141" s="188">
        <v>2968</v>
      </c>
      <c r="IE141" s="188">
        <v>3973</v>
      </c>
      <c r="IF141" s="188">
        <v>3296</v>
      </c>
      <c r="IG141" s="188">
        <v>-175</v>
      </c>
      <c r="IH141" s="188">
        <v>151</v>
      </c>
      <c r="IJ141" s="188">
        <v>6513</v>
      </c>
      <c r="IK141" s="188">
        <v>0</v>
      </c>
      <c r="IL141" s="188">
        <v>8780</v>
      </c>
      <c r="IM141" s="188">
        <v>3005</v>
      </c>
      <c r="IN141" s="188">
        <v>4904</v>
      </c>
      <c r="IO141" s="188">
        <v>10051</v>
      </c>
      <c r="IP141" s="188">
        <v>4060</v>
      </c>
      <c r="IQ141" s="188">
        <v>-839</v>
      </c>
      <c r="IR141" s="188">
        <v>-151</v>
      </c>
      <c r="IS141" s="188">
        <v>69</v>
      </c>
      <c r="IU141" s="188">
        <v>6084</v>
      </c>
      <c r="IV141" s="188">
        <v>0</v>
      </c>
      <c r="IW141" s="188">
        <v>4502</v>
      </c>
      <c r="IX141" s="188">
        <v>3520</v>
      </c>
      <c r="IY141" s="188">
        <v>6091</v>
      </c>
      <c r="IZ141" s="188">
        <v>8024</v>
      </c>
      <c r="JA141" s="188">
        <v>6058</v>
      </c>
      <c r="JB141" s="188">
        <v>374</v>
      </c>
      <c r="JC141" s="188">
        <v>-223</v>
      </c>
      <c r="JD141" s="188">
        <v>17</v>
      </c>
      <c r="JF141" s="188">
        <v>6824</v>
      </c>
      <c r="JG141" s="188">
        <v>0</v>
      </c>
      <c r="JH141" s="188">
        <v>7398</v>
      </c>
      <c r="JI141" s="188">
        <v>7732</v>
      </c>
      <c r="JJ141" s="188">
        <v>2599</v>
      </c>
      <c r="JK141" s="188">
        <v>6464</v>
      </c>
      <c r="JL141" s="188">
        <v>3847</v>
      </c>
      <c r="JM141" s="188">
        <v>-787</v>
      </c>
      <c r="JN141" s="188">
        <v>-284</v>
      </c>
      <c r="JO141" s="188">
        <v>740</v>
      </c>
      <c r="JQ141" s="188">
        <v>7097</v>
      </c>
      <c r="JR141" s="188">
        <v>0</v>
      </c>
      <c r="JS141" s="188">
        <v>8893</v>
      </c>
      <c r="JT141" s="188">
        <v>3767</v>
      </c>
      <c r="JU141" s="188">
        <v>4165</v>
      </c>
      <c r="JV141" s="188">
        <v>8634</v>
      </c>
      <c r="JW141" s="188">
        <v>4054</v>
      </c>
      <c r="JX141" s="188">
        <v>-1102</v>
      </c>
      <c r="JY141" s="188">
        <v>-201</v>
      </c>
      <c r="JZ141" s="188">
        <v>137</v>
      </c>
      <c r="KB141" s="188">
        <v>6085</v>
      </c>
      <c r="KC141" s="188">
        <v>0</v>
      </c>
      <c r="KD141" s="188">
        <v>2654</v>
      </c>
      <c r="KE141" s="188">
        <v>1911</v>
      </c>
      <c r="KF141" s="188">
        <v>4506</v>
      </c>
      <c r="KG141" s="188">
        <v>13228</v>
      </c>
      <c r="KH141" s="188">
        <v>5917</v>
      </c>
      <c r="KI141" s="188">
        <v>-680</v>
      </c>
      <c r="KJ141" s="188">
        <v>-202</v>
      </c>
      <c r="KK141" s="188">
        <v>55</v>
      </c>
      <c r="KM141" s="188">
        <v>6073</v>
      </c>
      <c r="KN141" s="188">
        <v>0</v>
      </c>
      <c r="KO141" s="188">
        <v>2289</v>
      </c>
      <c r="KP141" s="188">
        <v>5158</v>
      </c>
      <c r="KQ141" s="188">
        <v>3367</v>
      </c>
      <c r="KR141" s="188">
        <v>9807</v>
      </c>
      <c r="KS141" s="188">
        <v>6509</v>
      </c>
      <c r="KT141" s="188">
        <v>789</v>
      </c>
      <c r="KU141" s="188">
        <v>0</v>
      </c>
      <c r="KV141" s="188">
        <v>0</v>
      </c>
      <c r="KX141" s="188">
        <v>7075</v>
      </c>
      <c r="KY141" s="188">
        <v>0</v>
      </c>
      <c r="KZ141" s="188">
        <v>8228</v>
      </c>
      <c r="LA141" s="188">
        <v>6382</v>
      </c>
      <c r="LB141" s="188">
        <v>5042</v>
      </c>
      <c r="LC141" s="188">
        <v>3242</v>
      </c>
      <c r="LD141" s="188">
        <v>6681</v>
      </c>
      <c r="LE141" s="188">
        <v>-1431</v>
      </c>
      <c r="LF141" s="188">
        <v>0</v>
      </c>
      <c r="LG141" s="188">
        <v>0</v>
      </c>
      <c r="LI141" s="188">
        <v>5052</v>
      </c>
      <c r="LJ141" s="188">
        <v>0</v>
      </c>
      <c r="LK141" s="188">
        <v>5852</v>
      </c>
      <c r="LL141" s="188">
        <v>6029</v>
      </c>
      <c r="LM141" s="188">
        <v>5552</v>
      </c>
      <c r="LN141" s="188">
        <v>7979</v>
      </c>
      <c r="LO141" s="188">
        <v>5728</v>
      </c>
      <c r="LP141" s="188">
        <v>-778</v>
      </c>
      <c r="LQ141" s="188">
        <v>-201</v>
      </c>
      <c r="LR141" s="188">
        <v>30</v>
      </c>
      <c r="LT141" s="188">
        <v>6089</v>
      </c>
      <c r="LU141" s="188">
        <v>0</v>
      </c>
      <c r="LV141" s="188">
        <v>2256</v>
      </c>
      <c r="LW141" s="188">
        <v>2952</v>
      </c>
      <c r="LX141" s="188">
        <v>8109</v>
      </c>
      <c r="LY141" s="188">
        <v>8714</v>
      </c>
      <c r="LZ141" s="188">
        <v>5904</v>
      </c>
      <c r="MA141" s="188">
        <v>13</v>
      </c>
      <c r="MB141" s="188">
        <v>-151</v>
      </c>
      <c r="MC141" s="188">
        <v>34</v>
      </c>
    </row>
    <row r="142" spans="2:341">
      <c r="B142" s="208">
        <f t="shared" si="40"/>
        <v>6338.7333333333336</v>
      </c>
      <c r="C142" s="208">
        <f t="shared" si="41"/>
        <v>0</v>
      </c>
      <c r="D142" s="208">
        <f t="shared" si="42"/>
        <v>6179.9666666666662</v>
      </c>
      <c r="E142" s="208">
        <f t="shared" si="43"/>
        <v>4350.833333333333</v>
      </c>
      <c r="F142" s="208">
        <f t="shared" si="44"/>
        <v>4949.7666666666664</v>
      </c>
      <c r="G142" s="208">
        <f t="shared" si="45"/>
        <v>7419.1333333333332</v>
      </c>
      <c r="H142" s="208">
        <f t="shared" si="46"/>
        <v>5066.8999999999996</v>
      </c>
      <c r="I142" s="208">
        <f t="shared" si="47"/>
        <v>-338.93333333333334</v>
      </c>
      <c r="J142" s="208">
        <f t="shared" si="48"/>
        <v>-146.86666666666667</v>
      </c>
      <c r="K142" s="208">
        <f t="shared" si="49"/>
        <v>83.666666666666671</v>
      </c>
      <c r="M142" s="188">
        <v>5982</v>
      </c>
      <c r="N142" s="188">
        <v>0</v>
      </c>
      <c r="O142" s="188">
        <v>8782</v>
      </c>
      <c r="P142" s="188">
        <v>3654</v>
      </c>
      <c r="Q142" s="188">
        <v>3297</v>
      </c>
      <c r="R142" s="188">
        <v>6369</v>
      </c>
      <c r="S142" s="188">
        <v>3643</v>
      </c>
      <c r="T142" s="188">
        <v>384</v>
      </c>
      <c r="U142" s="188">
        <v>-263</v>
      </c>
      <c r="V142" s="188">
        <v>633</v>
      </c>
      <c r="X142" s="188">
        <v>4064</v>
      </c>
      <c r="Y142" s="188">
        <v>0</v>
      </c>
      <c r="Z142" s="188">
        <v>7105</v>
      </c>
      <c r="AA142" s="188">
        <v>8045</v>
      </c>
      <c r="AB142" s="188">
        <v>5943</v>
      </c>
      <c r="AC142" s="188">
        <v>4192</v>
      </c>
      <c r="AD142" s="188">
        <v>5671</v>
      </c>
      <c r="AE142" s="188">
        <v>-61</v>
      </c>
      <c r="AF142" s="188">
        <v>-100</v>
      </c>
      <c r="AG142" s="188">
        <v>24</v>
      </c>
      <c r="AI142" s="188">
        <v>6827</v>
      </c>
      <c r="AJ142" s="188">
        <v>0</v>
      </c>
      <c r="AK142" s="188">
        <v>1288</v>
      </c>
      <c r="AL142" s="188">
        <v>3259</v>
      </c>
      <c r="AM142" s="188">
        <v>8928</v>
      </c>
      <c r="AN142" s="188">
        <v>8995</v>
      </c>
      <c r="AO142" s="188">
        <v>5857</v>
      </c>
      <c r="AP142" s="188">
        <v>-761</v>
      </c>
      <c r="AQ142" s="188">
        <v>-201</v>
      </c>
      <c r="AR142" s="188">
        <v>35</v>
      </c>
      <c r="AT142" s="188">
        <v>4066</v>
      </c>
      <c r="AU142" s="188">
        <v>0</v>
      </c>
      <c r="AV142" s="188">
        <v>8280</v>
      </c>
      <c r="AW142" s="188">
        <v>6277</v>
      </c>
      <c r="AX142" s="188">
        <v>2630</v>
      </c>
      <c r="AY142" s="188">
        <v>7995</v>
      </c>
      <c r="AZ142" s="188">
        <v>5714</v>
      </c>
      <c r="BA142" s="188">
        <v>-1322</v>
      </c>
      <c r="BB142" s="188">
        <v>-151</v>
      </c>
      <c r="BC142" s="188">
        <v>22</v>
      </c>
      <c r="BE142" s="188">
        <v>7103</v>
      </c>
      <c r="BF142" s="188">
        <v>0</v>
      </c>
      <c r="BG142" s="188">
        <v>8987</v>
      </c>
      <c r="BH142" s="188">
        <v>5476</v>
      </c>
      <c r="BI142" s="188">
        <v>5558</v>
      </c>
      <c r="BJ142" s="188">
        <v>4925</v>
      </c>
      <c r="BK142" s="188">
        <v>3994</v>
      </c>
      <c r="BL142" s="188">
        <v>-1598</v>
      </c>
      <c r="BM142" s="188">
        <v>-175</v>
      </c>
      <c r="BN142" s="188">
        <v>56</v>
      </c>
      <c r="BP142" s="188">
        <v>6071</v>
      </c>
      <c r="BQ142" s="188">
        <v>0</v>
      </c>
      <c r="BR142" s="188">
        <v>7324</v>
      </c>
      <c r="BS142" s="188">
        <v>7481</v>
      </c>
      <c r="BT142" s="188">
        <v>3639</v>
      </c>
      <c r="BU142" s="188">
        <v>3440</v>
      </c>
      <c r="BV142" s="188">
        <v>6100</v>
      </c>
      <c r="BW142" s="188">
        <v>311</v>
      </c>
      <c r="BX142" s="188">
        <v>0</v>
      </c>
      <c r="BY142" s="188">
        <v>0</v>
      </c>
      <c r="CA142" s="188">
        <v>7106</v>
      </c>
      <c r="CB142" s="188">
        <v>0</v>
      </c>
      <c r="CC142" s="188">
        <v>9020</v>
      </c>
      <c r="CD142" s="188">
        <v>6259</v>
      </c>
      <c r="CE142" s="188">
        <v>4951</v>
      </c>
      <c r="CF142" s="188">
        <v>3574</v>
      </c>
      <c r="CG142" s="188">
        <v>3997</v>
      </c>
      <c r="CH142" s="188">
        <v>-959</v>
      </c>
      <c r="CI142" s="188">
        <v>-201</v>
      </c>
      <c r="CJ142" s="188">
        <v>69</v>
      </c>
      <c r="CL142" s="188">
        <v>7106</v>
      </c>
      <c r="CM142" s="188">
        <v>0</v>
      </c>
      <c r="CN142" s="188">
        <v>9020</v>
      </c>
      <c r="CO142" s="188">
        <v>6259</v>
      </c>
      <c r="CP142" s="188">
        <v>4951</v>
      </c>
      <c r="CQ142" s="188">
        <v>3574</v>
      </c>
      <c r="CR142" s="188">
        <v>3997</v>
      </c>
      <c r="CS142" s="188">
        <v>-959</v>
      </c>
      <c r="CT142" s="188">
        <v>-201</v>
      </c>
      <c r="CU142" s="188">
        <v>69</v>
      </c>
      <c r="CV142" s="190"/>
      <c r="CW142" s="188">
        <v>6143</v>
      </c>
      <c r="CX142" s="188">
        <v>0</v>
      </c>
      <c r="CY142" s="188">
        <v>7068</v>
      </c>
      <c r="CZ142" s="188">
        <v>5583</v>
      </c>
      <c r="DA142" s="188">
        <v>2902</v>
      </c>
      <c r="DB142" s="188">
        <v>6134</v>
      </c>
      <c r="DC142" s="188">
        <v>6205</v>
      </c>
      <c r="DD142" s="188">
        <v>51</v>
      </c>
      <c r="DE142" s="188">
        <v>0</v>
      </c>
      <c r="DF142" s="188">
        <v>0</v>
      </c>
      <c r="DH142" s="188">
        <v>7096</v>
      </c>
      <c r="DI142" s="188">
        <v>0</v>
      </c>
      <c r="DJ142" s="188">
        <v>9208</v>
      </c>
      <c r="DK142" s="188">
        <v>4782</v>
      </c>
      <c r="DL142" s="188">
        <v>6964</v>
      </c>
      <c r="DM142" s="188">
        <v>3777</v>
      </c>
      <c r="DN142" s="188">
        <v>3970</v>
      </c>
      <c r="DO142" s="188">
        <v>56</v>
      </c>
      <c r="DP142" s="188">
        <v>-232</v>
      </c>
      <c r="DQ142" s="188">
        <v>71</v>
      </c>
      <c r="DS142" s="188">
        <v>7004</v>
      </c>
      <c r="DT142" s="188">
        <v>0</v>
      </c>
      <c r="DU142" s="188">
        <v>7328</v>
      </c>
      <c r="DV142" s="188">
        <v>3289</v>
      </c>
      <c r="DW142" s="188">
        <v>3214</v>
      </c>
      <c r="DX142" s="188">
        <v>6665</v>
      </c>
      <c r="DY142" s="188">
        <v>6239</v>
      </c>
      <c r="DZ142" s="188">
        <v>-942</v>
      </c>
      <c r="EA142" s="188">
        <v>-263</v>
      </c>
      <c r="EB142" s="188">
        <v>0</v>
      </c>
      <c r="ED142" s="188">
        <v>6066</v>
      </c>
      <c r="EE142" s="188">
        <v>0</v>
      </c>
      <c r="EF142" s="188">
        <v>7207</v>
      </c>
      <c r="EG142" s="188">
        <v>3401</v>
      </c>
      <c r="EH142" s="188">
        <v>6608</v>
      </c>
      <c r="EI142" s="188">
        <v>6402</v>
      </c>
      <c r="EJ142" s="188">
        <v>3944</v>
      </c>
      <c r="EK142" s="188">
        <v>71</v>
      </c>
      <c r="EL142" s="188">
        <v>-150</v>
      </c>
      <c r="EM142" s="188">
        <v>47</v>
      </c>
      <c r="EO142" s="188">
        <v>7098</v>
      </c>
      <c r="EP142" s="188">
        <v>0</v>
      </c>
      <c r="EQ142" s="188">
        <v>1291</v>
      </c>
      <c r="ER142" s="188">
        <v>1534</v>
      </c>
      <c r="ES142" s="188">
        <v>7207</v>
      </c>
      <c r="ET142" s="188">
        <v>12505</v>
      </c>
      <c r="EU142" s="188">
        <v>5033</v>
      </c>
      <c r="EV142" s="188">
        <v>-703</v>
      </c>
      <c r="EW142" s="188">
        <v>-150</v>
      </c>
      <c r="EX142" s="188">
        <v>16</v>
      </c>
      <c r="EZ142" s="188">
        <v>7066</v>
      </c>
      <c r="FA142" s="188">
        <v>0</v>
      </c>
      <c r="FB142" s="188">
        <v>3953</v>
      </c>
      <c r="FC142" s="188">
        <v>3859</v>
      </c>
      <c r="FD142" s="188">
        <v>5341</v>
      </c>
      <c r="FE142" s="188">
        <v>7497</v>
      </c>
      <c r="FF142" s="188">
        <v>6609</v>
      </c>
      <c r="FG142" s="188">
        <v>-692</v>
      </c>
      <c r="FH142" s="188">
        <v>0</v>
      </c>
      <c r="FI142" s="188">
        <v>0</v>
      </c>
      <c r="FK142" s="188">
        <v>7107</v>
      </c>
      <c r="FL142" s="188">
        <v>0</v>
      </c>
      <c r="FM142" s="188">
        <v>7335</v>
      </c>
      <c r="FN142" s="188">
        <v>1991</v>
      </c>
      <c r="FO142" s="188">
        <v>4952</v>
      </c>
      <c r="FP142" s="188">
        <v>9778</v>
      </c>
      <c r="FQ142" s="188">
        <v>3875</v>
      </c>
      <c r="FR142" s="188">
        <v>-1426</v>
      </c>
      <c r="FS142" s="188">
        <v>-201</v>
      </c>
      <c r="FT142" s="188">
        <v>48</v>
      </c>
      <c r="FV142" s="188">
        <v>6073</v>
      </c>
      <c r="FW142" s="188">
        <v>0</v>
      </c>
      <c r="FX142" s="188">
        <v>4344</v>
      </c>
      <c r="FY142" s="188">
        <v>5944</v>
      </c>
      <c r="FZ142" s="188">
        <v>2427</v>
      </c>
      <c r="GA142" s="188">
        <v>9448</v>
      </c>
      <c r="GB142" s="188">
        <v>6249</v>
      </c>
      <c r="GC142" s="188">
        <v>-223</v>
      </c>
      <c r="GD142" s="188">
        <v>0</v>
      </c>
      <c r="GE142" s="188">
        <v>0</v>
      </c>
      <c r="GG142" s="188">
        <v>7099</v>
      </c>
      <c r="GH142" s="188">
        <v>0</v>
      </c>
      <c r="GI142" s="188">
        <v>7348</v>
      </c>
      <c r="GJ142" s="188">
        <v>3186</v>
      </c>
      <c r="GK142" s="188">
        <v>3672</v>
      </c>
      <c r="GL142" s="188">
        <v>9660</v>
      </c>
      <c r="GM142" s="188">
        <v>4028</v>
      </c>
      <c r="GN142" s="188">
        <v>-1527</v>
      </c>
      <c r="GO142" s="188">
        <v>-175</v>
      </c>
      <c r="GP142" s="188">
        <v>75</v>
      </c>
      <c r="GR142" s="188">
        <v>5988</v>
      </c>
      <c r="GS142" s="188">
        <v>0</v>
      </c>
      <c r="GT142" s="188">
        <v>7050</v>
      </c>
      <c r="GU142" s="188">
        <v>2393</v>
      </c>
      <c r="GV142" s="188">
        <v>4620</v>
      </c>
      <c r="GW142" s="188">
        <v>9679</v>
      </c>
      <c r="GX142" s="188">
        <v>3842</v>
      </c>
      <c r="GY142" s="188">
        <v>-446</v>
      </c>
      <c r="GZ142" s="188">
        <v>-175</v>
      </c>
      <c r="HA142" s="188">
        <v>21</v>
      </c>
      <c r="HC142" s="188">
        <v>6024</v>
      </c>
      <c r="HD142" s="188">
        <v>0</v>
      </c>
      <c r="HE142" s="188">
        <v>5308</v>
      </c>
      <c r="HF142" s="188">
        <v>3102</v>
      </c>
      <c r="HG142" s="188">
        <v>7012</v>
      </c>
      <c r="HH142" s="188">
        <v>5904</v>
      </c>
      <c r="HI142" s="188">
        <v>3887</v>
      </c>
      <c r="HJ142" s="188">
        <v>2750</v>
      </c>
      <c r="HK142" s="188">
        <v>-201</v>
      </c>
      <c r="HL142" s="188">
        <v>92</v>
      </c>
      <c r="HN142" s="188">
        <v>6157</v>
      </c>
      <c r="HO142" s="188">
        <v>0</v>
      </c>
      <c r="HP142" s="188">
        <v>2703</v>
      </c>
      <c r="HQ142" s="188">
        <v>2103</v>
      </c>
      <c r="HR142" s="188">
        <v>3393</v>
      </c>
      <c r="HS142" s="188">
        <v>13093</v>
      </c>
      <c r="HT142" s="188">
        <v>6437</v>
      </c>
      <c r="HU142" s="188">
        <v>-1076</v>
      </c>
      <c r="HV142" s="188">
        <v>0</v>
      </c>
      <c r="HW142" s="188">
        <v>0</v>
      </c>
      <c r="HY142" s="188">
        <v>6023</v>
      </c>
      <c r="HZ142" s="188">
        <v>0</v>
      </c>
      <c r="IA142" s="188">
        <v>5122</v>
      </c>
      <c r="IB142" s="188">
        <v>3878</v>
      </c>
      <c r="IC142" s="188">
        <v>7940</v>
      </c>
      <c r="ID142" s="188">
        <v>2962</v>
      </c>
      <c r="IE142" s="188">
        <v>3973</v>
      </c>
      <c r="IF142" s="188">
        <v>3353</v>
      </c>
      <c r="IG142" s="188">
        <v>-175</v>
      </c>
      <c r="IH142" s="188">
        <v>148</v>
      </c>
      <c r="IJ142" s="188">
        <v>6516</v>
      </c>
      <c r="IK142" s="188">
        <v>0</v>
      </c>
      <c r="IL142" s="188">
        <v>8638</v>
      </c>
      <c r="IM142" s="188">
        <v>2820</v>
      </c>
      <c r="IN142" s="188">
        <v>4558</v>
      </c>
      <c r="IO142" s="188">
        <v>9853</v>
      </c>
      <c r="IP142" s="188">
        <v>4060</v>
      </c>
      <c r="IQ142" s="188">
        <v>-835</v>
      </c>
      <c r="IR142" s="188">
        <v>-151</v>
      </c>
      <c r="IS142" s="188">
        <v>69</v>
      </c>
      <c r="IU142" s="188">
        <v>6080</v>
      </c>
      <c r="IV142" s="188">
        <v>0</v>
      </c>
      <c r="IW142" s="188">
        <v>4480</v>
      </c>
      <c r="IX142" s="188">
        <v>3531</v>
      </c>
      <c r="IY142" s="188">
        <v>5844</v>
      </c>
      <c r="IZ142" s="188">
        <v>8045</v>
      </c>
      <c r="JA142" s="188">
        <v>6058</v>
      </c>
      <c r="JB142" s="188">
        <v>348</v>
      </c>
      <c r="JC142" s="188">
        <v>-203</v>
      </c>
      <c r="JD142" s="188">
        <v>17</v>
      </c>
      <c r="JF142" s="188">
        <v>6827</v>
      </c>
      <c r="JG142" s="188">
        <v>0</v>
      </c>
      <c r="JH142" s="188">
        <v>7343</v>
      </c>
      <c r="JI142" s="188">
        <v>7539</v>
      </c>
      <c r="JJ142" s="188">
        <v>2389</v>
      </c>
      <c r="JK142" s="188">
        <v>6449</v>
      </c>
      <c r="JL142" s="188">
        <v>3847</v>
      </c>
      <c r="JM142" s="188">
        <v>-638</v>
      </c>
      <c r="JN142" s="188">
        <v>-284</v>
      </c>
      <c r="JO142" s="188">
        <v>739</v>
      </c>
      <c r="JQ142" s="188">
        <v>7099</v>
      </c>
      <c r="JR142" s="188">
        <v>0</v>
      </c>
      <c r="JS142" s="188">
        <v>8878</v>
      </c>
      <c r="JT142" s="188">
        <v>3781</v>
      </c>
      <c r="JU142" s="188">
        <v>3744</v>
      </c>
      <c r="JV142" s="188">
        <v>8566</v>
      </c>
      <c r="JW142" s="188">
        <v>4054</v>
      </c>
      <c r="JX142" s="188">
        <v>-1213</v>
      </c>
      <c r="JY142" s="188">
        <v>-201</v>
      </c>
      <c r="JZ142" s="188">
        <v>137</v>
      </c>
      <c r="KB142" s="188">
        <v>6080</v>
      </c>
      <c r="KC142" s="188">
        <v>0</v>
      </c>
      <c r="KD142" s="188">
        <v>2621</v>
      </c>
      <c r="KE142" s="188">
        <v>1919</v>
      </c>
      <c r="KF142" s="188">
        <v>4217</v>
      </c>
      <c r="KG142" s="188">
        <v>13147</v>
      </c>
      <c r="KH142" s="188">
        <v>5917</v>
      </c>
      <c r="KI142" s="188">
        <v>-524</v>
      </c>
      <c r="KJ142" s="188">
        <v>-201</v>
      </c>
      <c r="KK142" s="188">
        <v>58</v>
      </c>
      <c r="KM142" s="188">
        <v>6072</v>
      </c>
      <c r="KN142" s="188">
        <v>0</v>
      </c>
      <c r="KO142" s="188">
        <v>2229</v>
      </c>
      <c r="KP142" s="188">
        <v>4638</v>
      </c>
      <c r="KQ142" s="188">
        <v>3147</v>
      </c>
      <c r="KR142" s="188">
        <v>10001</v>
      </c>
      <c r="KS142" s="188">
        <v>6494</v>
      </c>
      <c r="KT142" s="188">
        <v>922</v>
      </c>
      <c r="KU142" s="188">
        <v>0</v>
      </c>
      <c r="KV142" s="188">
        <v>0</v>
      </c>
      <c r="KX142" s="188">
        <v>7082</v>
      </c>
      <c r="KY142" s="188">
        <v>0</v>
      </c>
      <c r="KZ142" s="188">
        <v>8058</v>
      </c>
      <c r="LA142" s="188">
        <v>6094</v>
      </c>
      <c r="LB142" s="188">
        <v>4819</v>
      </c>
      <c r="LC142" s="188">
        <v>3316</v>
      </c>
      <c r="LD142" s="188">
        <v>6681</v>
      </c>
      <c r="LE142" s="188">
        <v>-1287</v>
      </c>
      <c r="LF142" s="188">
        <v>0</v>
      </c>
      <c r="LG142" s="188">
        <v>0</v>
      </c>
      <c r="LI142" s="188">
        <v>5054</v>
      </c>
      <c r="LJ142" s="188">
        <v>0</v>
      </c>
      <c r="LK142" s="188">
        <v>5839</v>
      </c>
      <c r="LL142" s="188">
        <v>5705</v>
      </c>
      <c r="LM142" s="188">
        <v>5569</v>
      </c>
      <c r="LN142" s="188">
        <v>7898</v>
      </c>
      <c r="LO142" s="188">
        <v>5728</v>
      </c>
      <c r="LP142" s="188">
        <v>-998</v>
      </c>
      <c r="LQ142" s="188">
        <v>-201</v>
      </c>
      <c r="LR142" s="188">
        <v>30</v>
      </c>
      <c r="LT142" s="188">
        <v>6083</v>
      </c>
      <c r="LU142" s="188">
        <v>0</v>
      </c>
      <c r="LV142" s="188">
        <v>2242</v>
      </c>
      <c r="LW142" s="188">
        <v>2743</v>
      </c>
      <c r="LX142" s="188">
        <v>8057</v>
      </c>
      <c r="LY142" s="188">
        <v>8731</v>
      </c>
      <c r="LZ142" s="188">
        <v>5904</v>
      </c>
      <c r="MA142" s="188">
        <v>-224</v>
      </c>
      <c r="MB142" s="188">
        <v>-151</v>
      </c>
      <c r="MC142" s="188">
        <v>34</v>
      </c>
    </row>
    <row r="143" spans="2:341">
      <c r="B143" s="208">
        <f t="shared" si="40"/>
        <v>6340.833333333333</v>
      </c>
      <c r="C143" s="208">
        <f t="shared" si="41"/>
        <v>0</v>
      </c>
      <c r="D143" s="208">
        <f t="shared" si="42"/>
        <v>6121.4</v>
      </c>
      <c r="E143" s="208">
        <f t="shared" si="43"/>
        <v>4208.9666666666662</v>
      </c>
      <c r="F143" s="208">
        <f t="shared" si="44"/>
        <v>4653.5333333333338</v>
      </c>
      <c r="G143" s="208">
        <f t="shared" si="45"/>
        <v>7424.2</v>
      </c>
      <c r="H143" s="208">
        <f t="shared" si="46"/>
        <v>5064.2666666666664</v>
      </c>
      <c r="I143" s="208">
        <f t="shared" si="47"/>
        <v>-303.16666666666669</v>
      </c>
      <c r="J143" s="208">
        <f t="shared" si="48"/>
        <v>-146.80000000000001</v>
      </c>
      <c r="K143" s="208">
        <f t="shared" si="49"/>
        <v>82.86666666666666</v>
      </c>
      <c r="M143" s="188">
        <v>5988</v>
      </c>
      <c r="N143" s="188">
        <v>0</v>
      </c>
      <c r="O143" s="188">
        <v>8766</v>
      </c>
      <c r="P143" s="188">
        <v>3498</v>
      </c>
      <c r="Q143" s="188">
        <v>3023</v>
      </c>
      <c r="R143" s="188">
        <v>6336</v>
      </c>
      <c r="S143" s="188">
        <v>3643</v>
      </c>
      <c r="T143" s="188">
        <v>364</v>
      </c>
      <c r="U143" s="188">
        <v>-262</v>
      </c>
      <c r="V143" s="188">
        <v>634</v>
      </c>
      <c r="X143" s="188">
        <v>4064</v>
      </c>
      <c r="Y143" s="188">
        <v>0</v>
      </c>
      <c r="Z143" s="188">
        <v>7021</v>
      </c>
      <c r="AA143" s="188">
        <v>7918</v>
      </c>
      <c r="AB143" s="188">
        <v>5477</v>
      </c>
      <c r="AC143" s="188">
        <v>4214</v>
      </c>
      <c r="AD143" s="188">
        <v>5671</v>
      </c>
      <c r="AE143" s="188">
        <v>-107</v>
      </c>
      <c r="AF143" s="188">
        <v>-100</v>
      </c>
      <c r="AG143" s="188">
        <v>24</v>
      </c>
      <c r="AI143" s="188">
        <v>6832</v>
      </c>
      <c r="AJ143" s="188">
        <v>0</v>
      </c>
      <c r="AK143" s="188">
        <v>1254</v>
      </c>
      <c r="AL143" s="188">
        <v>3116</v>
      </c>
      <c r="AM143" s="188">
        <v>8382</v>
      </c>
      <c r="AN143" s="188">
        <v>9060</v>
      </c>
      <c r="AO143" s="188">
        <v>5857</v>
      </c>
      <c r="AP143" s="188">
        <v>-738</v>
      </c>
      <c r="AQ143" s="188">
        <v>-201</v>
      </c>
      <c r="AR143" s="188">
        <v>34</v>
      </c>
      <c r="AT143" s="188">
        <v>4065</v>
      </c>
      <c r="AU143" s="188">
        <v>0</v>
      </c>
      <c r="AV143" s="188">
        <v>8125</v>
      </c>
      <c r="AW143" s="188">
        <v>6064</v>
      </c>
      <c r="AX143" s="188">
        <v>2307</v>
      </c>
      <c r="AY143" s="188">
        <v>8067</v>
      </c>
      <c r="AZ143" s="188">
        <v>5714</v>
      </c>
      <c r="BA143" s="188">
        <v>-1194</v>
      </c>
      <c r="BB143" s="188">
        <v>-151</v>
      </c>
      <c r="BC143" s="188">
        <v>22</v>
      </c>
      <c r="BE143" s="188">
        <v>7106</v>
      </c>
      <c r="BF143" s="188">
        <v>0</v>
      </c>
      <c r="BG143" s="188">
        <v>8974</v>
      </c>
      <c r="BH143" s="188">
        <v>5073</v>
      </c>
      <c r="BI143" s="188">
        <v>5020</v>
      </c>
      <c r="BJ143" s="188">
        <v>5065</v>
      </c>
      <c r="BK143" s="188">
        <v>3994</v>
      </c>
      <c r="BL143" s="188">
        <v>-1387</v>
      </c>
      <c r="BM143" s="188">
        <v>-175</v>
      </c>
      <c r="BN143" s="188">
        <v>55</v>
      </c>
      <c r="BP143" s="188">
        <v>6072</v>
      </c>
      <c r="BQ143" s="188">
        <v>0</v>
      </c>
      <c r="BR143" s="188">
        <v>7234</v>
      </c>
      <c r="BS143" s="188">
        <v>7387</v>
      </c>
      <c r="BT143" s="188">
        <v>3372</v>
      </c>
      <c r="BU143" s="188">
        <v>3441</v>
      </c>
      <c r="BV143" s="188">
        <v>6100</v>
      </c>
      <c r="BW143" s="188">
        <v>125</v>
      </c>
      <c r="BX143" s="188">
        <v>0</v>
      </c>
      <c r="BY143" s="188">
        <v>0</v>
      </c>
      <c r="CA143" s="188">
        <v>7104</v>
      </c>
      <c r="CB143" s="188">
        <v>0</v>
      </c>
      <c r="CC143" s="188">
        <v>9013</v>
      </c>
      <c r="CD143" s="188">
        <v>6212</v>
      </c>
      <c r="CE143" s="188">
        <v>4593</v>
      </c>
      <c r="CF143" s="188">
        <v>3506</v>
      </c>
      <c r="CG143" s="188">
        <v>3997</v>
      </c>
      <c r="CH143" s="188">
        <v>-1062</v>
      </c>
      <c r="CI143" s="188">
        <v>-201</v>
      </c>
      <c r="CJ143" s="188">
        <v>68</v>
      </c>
      <c r="CL143" s="188">
        <v>7104</v>
      </c>
      <c r="CM143" s="188">
        <v>0</v>
      </c>
      <c r="CN143" s="188">
        <v>9013</v>
      </c>
      <c r="CO143" s="188">
        <v>6212</v>
      </c>
      <c r="CP143" s="188">
        <v>4593</v>
      </c>
      <c r="CQ143" s="188">
        <v>3506</v>
      </c>
      <c r="CR143" s="188">
        <v>3997</v>
      </c>
      <c r="CS143" s="188">
        <v>-1062</v>
      </c>
      <c r="CT143" s="188">
        <v>-201</v>
      </c>
      <c r="CU143" s="188">
        <v>68</v>
      </c>
      <c r="CV143" s="190"/>
      <c r="CW143" s="188">
        <v>6147</v>
      </c>
      <c r="CX143" s="188">
        <v>0</v>
      </c>
      <c r="CY143" s="188">
        <v>6954</v>
      </c>
      <c r="CZ143" s="188">
        <v>5511</v>
      </c>
      <c r="DA143" s="188">
        <v>2483</v>
      </c>
      <c r="DB143" s="188">
        <v>6158</v>
      </c>
      <c r="DC143" s="188">
        <v>6203</v>
      </c>
      <c r="DD143" s="188">
        <v>-10</v>
      </c>
      <c r="DE143" s="188">
        <v>0</v>
      </c>
      <c r="DF143" s="188">
        <v>0</v>
      </c>
      <c r="DH143" s="188">
        <v>7097</v>
      </c>
      <c r="DI143" s="188">
        <v>0</v>
      </c>
      <c r="DJ143" s="188">
        <v>9219</v>
      </c>
      <c r="DK143" s="188">
        <v>4493</v>
      </c>
      <c r="DL143" s="188">
        <v>6668</v>
      </c>
      <c r="DM143" s="188">
        <v>3792</v>
      </c>
      <c r="DN143" s="188">
        <v>3970</v>
      </c>
      <c r="DO143" s="188">
        <v>76</v>
      </c>
      <c r="DP143" s="188">
        <v>-232</v>
      </c>
      <c r="DQ143" s="188">
        <v>71</v>
      </c>
      <c r="DS143" s="188">
        <v>7003</v>
      </c>
      <c r="DT143" s="188">
        <v>0</v>
      </c>
      <c r="DU143" s="188">
        <v>7352</v>
      </c>
      <c r="DV143" s="188">
        <v>3199</v>
      </c>
      <c r="DW143" s="188">
        <v>2819</v>
      </c>
      <c r="DX143" s="188">
        <v>6760</v>
      </c>
      <c r="DY143" s="188">
        <v>6231</v>
      </c>
      <c r="DZ143" s="188">
        <v>-873</v>
      </c>
      <c r="EA143" s="188">
        <v>-263</v>
      </c>
      <c r="EB143" s="188">
        <v>0</v>
      </c>
      <c r="ED143" s="188">
        <v>6072</v>
      </c>
      <c r="EE143" s="188">
        <v>0</v>
      </c>
      <c r="EF143" s="188">
        <v>7181</v>
      </c>
      <c r="EG143" s="188">
        <v>3148</v>
      </c>
      <c r="EH143" s="188">
        <v>6391</v>
      </c>
      <c r="EI143" s="188">
        <v>6323</v>
      </c>
      <c r="EJ143" s="188">
        <v>3944</v>
      </c>
      <c r="EK143" s="188">
        <v>261</v>
      </c>
      <c r="EL143" s="188">
        <v>-150</v>
      </c>
      <c r="EM143" s="188">
        <v>47</v>
      </c>
      <c r="EO143" s="188">
        <v>7107</v>
      </c>
      <c r="EP143" s="188">
        <v>0</v>
      </c>
      <c r="EQ143" s="188">
        <v>1259</v>
      </c>
      <c r="ER143" s="188">
        <v>1351</v>
      </c>
      <c r="ES143" s="188">
        <v>6682</v>
      </c>
      <c r="ET143" s="188">
        <v>12692</v>
      </c>
      <c r="EU143" s="188">
        <v>5033</v>
      </c>
      <c r="EV143" s="188">
        <v>-560</v>
      </c>
      <c r="EW143" s="188">
        <v>-151</v>
      </c>
      <c r="EX143" s="188">
        <v>15</v>
      </c>
      <c r="EZ143" s="188">
        <v>7067</v>
      </c>
      <c r="FA143" s="188">
        <v>0</v>
      </c>
      <c r="FB143" s="188">
        <v>3942</v>
      </c>
      <c r="FC143" s="188">
        <v>3650</v>
      </c>
      <c r="FD143" s="188">
        <v>5158</v>
      </c>
      <c r="FE143" s="188">
        <v>7325</v>
      </c>
      <c r="FF143" s="188">
        <v>6547</v>
      </c>
      <c r="FG143" s="188">
        <v>-513</v>
      </c>
      <c r="FH143" s="188">
        <v>0</v>
      </c>
      <c r="FI143" s="188">
        <v>0</v>
      </c>
      <c r="FK143" s="188">
        <v>7109</v>
      </c>
      <c r="FL143" s="188">
        <v>0</v>
      </c>
      <c r="FM143" s="188">
        <v>7154</v>
      </c>
      <c r="FN143" s="188">
        <v>1940</v>
      </c>
      <c r="FO143" s="188">
        <v>4766</v>
      </c>
      <c r="FP143" s="188">
        <v>9908</v>
      </c>
      <c r="FQ143" s="188">
        <v>3875</v>
      </c>
      <c r="FR143" s="188">
        <v>-1615</v>
      </c>
      <c r="FS143" s="188">
        <v>-201</v>
      </c>
      <c r="FT143" s="188">
        <v>47</v>
      </c>
      <c r="FV143" s="188">
        <v>6073</v>
      </c>
      <c r="FW143" s="188">
        <v>0</v>
      </c>
      <c r="FX143" s="188">
        <v>4217</v>
      </c>
      <c r="FY143" s="188">
        <v>5873</v>
      </c>
      <c r="FZ143" s="188">
        <v>2153</v>
      </c>
      <c r="GA143" s="188">
        <v>9381</v>
      </c>
      <c r="GB143" s="188">
        <v>6249</v>
      </c>
      <c r="GC143" s="188">
        <v>-62</v>
      </c>
      <c r="GD143" s="188">
        <v>0</v>
      </c>
      <c r="GE143" s="188">
        <v>0</v>
      </c>
      <c r="GG143" s="188">
        <v>7104</v>
      </c>
      <c r="GH143" s="188">
        <v>0</v>
      </c>
      <c r="GI143" s="188">
        <v>7224</v>
      </c>
      <c r="GJ143" s="188">
        <v>3192</v>
      </c>
      <c r="GK143" s="188">
        <v>3544</v>
      </c>
      <c r="GL143" s="188">
        <v>9697</v>
      </c>
      <c r="GM143" s="188">
        <v>4028</v>
      </c>
      <c r="GN143" s="188">
        <v>-1348</v>
      </c>
      <c r="GO143" s="188">
        <v>-175</v>
      </c>
      <c r="GP143" s="188">
        <v>74</v>
      </c>
      <c r="GR143" s="188">
        <v>5998</v>
      </c>
      <c r="GS143" s="188">
        <v>0</v>
      </c>
      <c r="GT143" s="188">
        <v>7003</v>
      </c>
      <c r="GU143" s="188">
        <v>2308</v>
      </c>
      <c r="GV143" s="188">
        <v>4274</v>
      </c>
      <c r="GW143" s="188">
        <v>9623</v>
      </c>
      <c r="GX143" s="188">
        <v>3842</v>
      </c>
      <c r="GY143" s="188">
        <v>-240</v>
      </c>
      <c r="GZ143" s="188">
        <v>-175</v>
      </c>
      <c r="HA143" s="188">
        <v>20</v>
      </c>
      <c r="HC143" s="188">
        <v>6023</v>
      </c>
      <c r="HD143" s="188">
        <v>0</v>
      </c>
      <c r="HE143" s="188">
        <v>5237</v>
      </c>
      <c r="HF143" s="188">
        <v>2929</v>
      </c>
      <c r="HG143" s="188">
        <v>6806</v>
      </c>
      <c r="HH143" s="188">
        <v>5977</v>
      </c>
      <c r="HI143" s="188">
        <v>3887</v>
      </c>
      <c r="HJ143" s="188">
        <v>2786</v>
      </c>
      <c r="HK143" s="188">
        <v>-201</v>
      </c>
      <c r="HL143" s="188">
        <v>92</v>
      </c>
      <c r="HN143" s="188">
        <v>6153</v>
      </c>
      <c r="HO143" s="188">
        <v>0</v>
      </c>
      <c r="HP143" s="188">
        <v>2583</v>
      </c>
      <c r="HQ143" s="188">
        <v>1928</v>
      </c>
      <c r="HR143" s="188">
        <v>3250</v>
      </c>
      <c r="HS143" s="188">
        <v>13233</v>
      </c>
      <c r="HT143" s="188">
        <v>6436</v>
      </c>
      <c r="HU143" s="188">
        <v>-1062</v>
      </c>
      <c r="HV143" s="188">
        <v>0</v>
      </c>
      <c r="HW143" s="188">
        <v>0</v>
      </c>
      <c r="HY143" s="188">
        <v>6029</v>
      </c>
      <c r="HZ143" s="188">
        <v>0</v>
      </c>
      <c r="IA143" s="188">
        <v>5007</v>
      </c>
      <c r="IB143" s="188">
        <v>3796</v>
      </c>
      <c r="IC143" s="188">
        <v>7651</v>
      </c>
      <c r="ID143" s="188">
        <v>2984</v>
      </c>
      <c r="IE143" s="188">
        <v>3973</v>
      </c>
      <c r="IF143" s="188">
        <v>3532</v>
      </c>
      <c r="IG143" s="188">
        <v>-175</v>
      </c>
      <c r="IH143" s="188">
        <v>131</v>
      </c>
      <c r="IJ143" s="188">
        <v>6515</v>
      </c>
      <c r="IK143" s="188">
        <v>0</v>
      </c>
      <c r="IL143" s="188">
        <v>8705</v>
      </c>
      <c r="IM143" s="188">
        <v>2990</v>
      </c>
      <c r="IN143" s="188">
        <v>4357</v>
      </c>
      <c r="IO143" s="188">
        <v>9590</v>
      </c>
      <c r="IP143" s="188">
        <v>4060</v>
      </c>
      <c r="IQ143" s="188">
        <v>-849</v>
      </c>
      <c r="IR143" s="188">
        <v>-150</v>
      </c>
      <c r="IS143" s="188">
        <v>68</v>
      </c>
      <c r="IU143" s="188">
        <v>6081</v>
      </c>
      <c r="IV143" s="188">
        <v>0</v>
      </c>
      <c r="IW143" s="188">
        <v>4384</v>
      </c>
      <c r="IX143" s="188">
        <v>3405</v>
      </c>
      <c r="IY143" s="188">
        <v>5357</v>
      </c>
      <c r="IZ143" s="188">
        <v>8112</v>
      </c>
      <c r="JA143" s="188">
        <v>6058</v>
      </c>
      <c r="JB143" s="188">
        <v>349</v>
      </c>
      <c r="JC143" s="188">
        <v>-202</v>
      </c>
      <c r="JD143" s="188">
        <v>17</v>
      </c>
      <c r="JF143" s="188">
        <v>6832</v>
      </c>
      <c r="JG143" s="188">
        <v>0</v>
      </c>
      <c r="JH143" s="188">
        <v>7276</v>
      </c>
      <c r="JI143" s="188">
        <v>7341</v>
      </c>
      <c r="JJ143" s="188">
        <v>2209</v>
      </c>
      <c r="JK143" s="188">
        <v>6374</v>
      </c>
      <c r="JL143" s="188">
        <v>3847</v>
      </c>
      <c r="JM143" s="188">
        <v>-644</v>
      </c>
      <c r="JN143" s="188">
        <v>-284</v>
      </c>
      <c r="JO143" s="188">
        <v>738</v>
      </c>
      <c r="JQ143" s="188">
        <v>7098</v>
      </c>
      <c r="JR143" s="188">
        <v>0</v>
      </c>
      <c r="JS143" s="188">
        <v>8878</v>
      </c>
      <c r="JT143" s="188">
        <v>3695</v>
      </c>
      <c r="JU143" s="188">
        <v>3465</v>
      </c>
      <c r="JV143" s="188">
        <v>8549</v>
      </c>
      <c r="JW143" s="188">
        <v>4054</v>
      </c>
      <c r="JX143" s="188">
        <v>-1092</v>
      </c>
      <c r="JY143" s="188">
        <v>-201</v>
      </c>
      <c r="JZ143" s="188">
        <v>137</v>
      </c>
      <c r="KB143" s="188">
        <v>6092</v>
      </c>
      <c r="KC143" s="188">
        <v>0</v>
      </c>
      <c r="KD143" s="188">
        <v>2619</v>
      </c>
      <c r="KE143" s="188">
        <v>1843</v>
      </c>
      <c r="KF143" s="188">
        <v>3938</v>
      </c>
      <c r="KG143" s="188">
        <v>13006</v>
      </c>
      <c r="KH143" s="188">
        <v>5917</v>
      </c>
      <c r="KI143" s="188">
        <v>-590</v>
      </c>
      <c r="KJ143" s="188">
        <v>-201</v>
      </c>
      <c r="KK143" s="188">
        <v>60</v>
      </c>
      <c r="KM143" s="188">
        <v>6076</v>
      </c>
      <c r="KN143" s="188">
        <v>0</v>
      </c>
      <c r="KO143" s="188">
        <v>2192</v>
      </c>
      <c r="KP143" s="188">
        <v>4269</v>
      </c>
      <c r="KQ143" s="188">
        <v>3068</v>
      </c>
      <c r="KR143" s="188">
        <v>10190</v>
      </c>
      <c r="KS143" s="188">
        <v>6490</v>
      </c>
      <c r="KT143" s="188">
        <v>777</v>
      </c>
      <c r="KU143" s="188">
        <v>0</v>
      </c>
      <c r="KV143" s="188">
        <v>0</v>
      </c>
      <c r="KX143" s="188">
        <v>7078</v>
      </c>
      <c r="KY143" s="188">
        <v>0</v>
      </c>
      <c r="KZ143" s="188">
        <v>7917</v>
      </c>
      <c r="LA143" s="188">
        <v>5850</v>
      </c>
      <c r="LB143" s="188">
        <v>4674</v>
      </c>
      <c r="LC143" s="188">
        <v>3370</v>
      </c>
      <c r="LD143" s="188">
        <v>6679</v>
      </c>
      <c r="LE143" s="188">
        <v>-1403</v>
      </c>
      <c r="LF143" s="188">
        <v>0</v>
      </c>
      <c r="LG143" s="188">
        <v>0</v>
      </c>
      <c r="LI143" s="188">
        <v>5052</v>
      </c>
      <c r="LJ143" s="188">
        <v>0</v>
      </c>
      <c r="LK143" s="188">
        <v>5760</v>
      </c>
      <c r="LL143" s="188">
        <v>5475</v>
      </c>
      <c r="LM143" s="188">
        <v>5181</v>
      </c>
      <c r="LN143" s="188">
        <v>7898</v>
      </c>
      <c r="LO143" s="188">
        <v>5728</v>
      </c>
      <c r="LP143" s="188">
        <v>-1020</v>
      </c>
      <c r="LQ143" s="188">
        <v>-201</v>
      </c>
      <c r="LR143" s="188">
        <v>30</v>
      </c>
      <c r="LT143" s="188">
        <v>6084</v>
      </c>
      <c r="LU143" s="188">
        <v>0</v>
      </c>
      <c r="LV143" s="188">
        <v>2179</v>
      </c>
      <c r="LW143" s="188">
        <v>2603</v>
      </c>
      <c r="LX143" s="188">
        <v>7945</v>
      </c>
      <c r="LY143" s="188">
        <v>8589</v>
      </c>
      <c r="LZ143" s="188">
        <v>5904</v>
      </c>
      <c r="MA143" s="188">
        <v>66</v>
      </c>
      <c r="MB143" s="188">
        <v>-151</v>
      </c>
      <c r="MC143" s="188">
        <v>34</v>
      </c>
    </row>
    <row r="144" spans="2:341">
      <c r="B144" s="208">
        <f t="shared" si="40"/>
        <v>6340.666666666667</v>
      </c>
      <c r="C144" s="208">
        <f t="shared" si="41"/>
        <v>0</v>
      </c>
      <c r="D144" s="208">
        <f t="shared" si="42"/>
        <v>6058.5666666666666</v>
      </c>
      <c r="E144" s="208">
        <f t="shared" si="43"/>
        <v>4136</v>
      </c>
      <c r="F144" s="208">
        <f t="shared" si="44"/>
        <v>4370.7333333333336</v>
      </c>
      <c r="G144" s="208">
        <f t="shared" si="45"/>
        <v>7407.9666666666662</v>
      </c>
      <c r="H144" s="208">
        <f t="shared" si="46"/>
        <v>5063.4333333333334</v>
      </c>
      <c r="I144" s="208">
        <f t="shared" si="47"/>
        <v>-506.8</v>
      </c>
      <c r="J144" s="208">
        <f t="shared" si="48"/>
        <v>-136.19999999999999</v>
      </c>
      <c r="K144" s="208">
        <f t="shared" si="49"/>
        <v>82.666666666666671</v>
      </c>
      <c r="M144" s="188">
        <v>5985</v>
      </c>
      <c r="N144" s="188">
        <v>0</v>
      </c>
      <c r="O144" s="188">
        <v>8761</v>
      </c>
      <c r="P144" s="188">
        <v>3564</v>
      </c>
      <c r="Q144" s="188">
        <v>2788</v>
      </c>
      <c r="R144" s="188">
        <v>6173</v>
      </c>
      <c r="S144" s="188">
        <v>3643</v>
      </c>
      <c r="T144" s="188">
        <v>285</v>
      </c>
      <c r="U144" s="188">
        <v>-249</v>
      </c>
      <c r="V144" s="188">
        <v>633</v>
      </c>
      <c r="X144" s="188">
        <v>4069</v>
      </c>
      <c r="Y144" s="188">
        <v>0</v>
      </c>
      <c r="Z144" s="188">
        <v>7020</v>
      </c>
      <c r="AA144" s="188">
        <v>7766</v>
      </c>
      <c r="AB144" s="188">
        <v>4701</v>
      </c>
      <c r="AC144" s="188">
        <v>4199</v>
      </c>
      <c r="AD144" s="188">
        <v>5671</v>
      </c>
      <c r="AE144" s="188">
        <v>-144</v>
      </c>
      <c r="AF144" s="188">
        <v>-100</v>
      </c>
      <c r="AG144" s="188">
        <v>25</v>
      </c>
      <c r="AI144" s="188">
        <v>6840</v>
      </c>
      <c r="AJ144" s="188">
        <v>0</v>
      </c>
      <c r="AK144" s="188">
        <v>1210</v>
      </c>
      <c r="AL144" s="188">
        <v>3086</v>
      </c>
      <c r="AM144" s="188">
        <v>7891</v>
      </c>
      <c r="AN144" s="188">
        <v>9003</v>
      </c>
      <c r="AO144" s="188">
        <v>5857</v>
      </c>
      <c r="AP144" s="188">
        <v>-591</v>
      </c>
      <c r="AQ144" s="188">
        <v>-201</v>
      </c>
      <c r="AR144" s="188">
        <v>33</v>
      </c>
      <c r="AT144" s="188">
        <v>4067</v>
      </c>
      <c r="AU144" s="188">
        <v>0</v>
      </c>
      <c r="AV144" s="188">
        <v>8005</v>
      </c>
      <c r="AW144" s="188">
        <v>6068</v>
      </c>
      <c r="AX144" s="188">
        <v>2128</v>
      </c>
      <c r="AY144" s="188">
        <v>8076</v>
      </c>
      <c r="AZ144" s="188">
        <v>5714</v>
      </c>
      <c r="BA144" s="188">
        <v>-1382</v>
      </c>
      <c r="BB144" s="188">
        <v>-151</v>
      </c>
      <c r="BC144" s="188">
        <v>22</v>
      </c>
      <c r="BE144" s="188">
        <v>7105</v>
      </c>
      <c r="BF144" s="188">
        <v>0</v>
      </c>
      <c r="BG144" s="188">
        <v>8980</v>
      </c>
      <c r="BH144" s="188">
        <v>4932</v>
      </c>
      <c r="BI144" s="188">
        <v>4972</v>
      </c>
      <c r="BJ144" s="188">
        <v>5060</v>
      </c>
      <c r="BK144" s="188">
        <v>3994</v>
      </c>
      <c r="BL144" s="188">
        <v>-1595</v>
      </c>
      <c r="BM144" s="188">
        <v>-161</v>
      </c>
      <c r="BN144" s="188">
        <v>55</v>
      </c>
      <c r="BP144" s="188">
        <v>6068</v>
      </c>
      <c r="BQ144" s="188">
        <v>0</v>
      </c>
      <c r="BR144" s="188">
        <v>7166</v>
      </c>
      <c r="BS144" s="188">
        <v>7146</v>
      </c>
      <c r="BT144" s="188">
        <v>2826</v>
      </c>
      <c r="BU144" s="188">
        <v>3443</v>
      </c>
      <c r="BV144" s="188">
        <v>6084</v>
      </c>
      <c r="BW144" s="188">
        <v>17</v>
      </c>
      <c r="BX144" s="188">
        <v>0</v>
      </c>
      <c r="BY144" s="188">
        <v>0</v>
      </c>
      <c r="CA144" s="188">
        <v>7105</v>
      </c>
      <c r="CB144" s="188">
        <v>0</v>
      </c>
      <c r="CC144" s="188">
        <v>8878</v>
      </c>
      <c r="CD144" s="188">
        <v>6115</v>
      </c>
      <c r="CE144" s="188">
        <v>4106</v>
      </c>
      <c r="CF144" s="188">
        <v>3531</v>
      </c>
      <c r="CG144" s="188">
        <v>3997</v>
      </c>
      <c r="CH144" s="188">
        <v>-837</v>
      </c>
      <c r="CI144" s="188">
        <v>-177</v>
      </c>
      <c r="CJ144" s="188">
        <v>69</v>
      </c>
      <c r="CL144" s="188">
        <v>7105</v>
      </c>
      <c r="CM144" s="188">
        <v>0</v>
      </c>
      <c r="CN144" s="188">
        <v>8878</v>
      </c>
      <c r="CO144" s="188">
        <v>6115</v>
      </c>
      <c r="CP144" s="188">
        <v>4106</v>
      </c>
      <c r="CQ144" s="188">
        <v>3531</v>
      </c>
      <c r="CR144" s="188">
        <v>3997</v>
      </c>
      <c r="CS144" s="188">
        <v>-837</v>
      </c>
      <c r="CT144" s="188">
        <v>-177</v>
      </c>
      <c r="CU144" s="188">
        <v>69</v>
      </c>
      <c r="CV144" s="190"/>
      <c r="CW144" s="188">
        <v>6149</v>
      </c>
      <c r="CX144" s="188">
        <v>0</v>
      </c>
      <c r="CY144" s="188">
        <v>6921</v>
      </c>
      <c r="CZ144" s="188">
        <v>5600</v>
      </c>
      <c r="DA144" s="188">
        <v>2075</v>
      </c>
      <c r="DB144" s="188">
        <v>6128</v>
      </c>
      <c r="DC144" s="188">
        <v>6195</v>
      </c>
      <c r="DD144" s="188">
        <v>-173</v>
      </c>
      <c r="DE144" s="188">
        <v>0</v>
      </c>
      <c r="DF144" s="188">
        <v>0</v>
      </c>
      <c r="DH144" s="188">
        <v>7099</v>
      </c>
      <c r="DI144" s="188">
        <v>0</v>
      </c>
      <c r="DJ144" s="188">
        <v>9229</v>
      </c>
      <c r="DK144" s="188">
        <v>4437</v>
      </c>
      <c r="DL144" s="188">
        <v>6472</v>
      </c>
      <c r="DM144" s="188">
        <v>3796</v>
      </c>
      <c r="DN144" s="188">
        <v>3970</v>
      </c>
      <c r="DO144" s="188">
        <v>-571</v>
      </c>
      <c r="DP144" s="188">
        <v>-208</v>
      </c>
      <c r="DQ144" s="188">
        <v>71</v>
      </c>
      <c r="DS144" s="188">
        <v>7002</v>
      </c>
      <c r="DT144" s="188">
        <v>0</v>
      </c>
      <c r="DU144" s="188">
        <v>7249</v>
      </c>
      <c r="DV144" s="188">
        <v>3127</v>
      </c>
      <c r="DW144" s="188">
        <v>2346</v>
      </c>
      <c r="DX144" s="188">
        <v>6785</v>
      </c>
      <c r="DY144" s="188">
        <v>6234</v>
      </c>
      <c r="DZ144" s="188">
        <v>-1106</v>
      </c>
      <c r="EA144" s="188">
        <v>-240</v>
      </c>
      <c r="EB144" s="188">
        <v>0</v>
      </c>
      <c r="ED144" s="188">
        <v>6063</v>
      </c>
      <c r="EE144" s="188">
        <v>0</v>
      </c>
      <c r="EF144" s="188">
        <v>7074</v>
      </c>
      <c r="EG144" s="188">
        <v>3086</v>
      </c>
      <c r="EH144" s="188">
        <v>5985</v>
      </c>
      <c r="EI144" s="188">
        <v>6384</v>
      </c>
      <c r="EJ144" s="188">
        <v>3944</v>
      </c>
      <c r="EK144" s="188">
        <v>-138</v>
      </c>
      <c r="EL144" s="188">
        <v>-141</v>
      </c>
      <c r="EM144" s="188">
        <v>47</v>
      </c>
      <c r="EO144" s="188">
        <v>7103</v>
      </c>
      <c r="EP144" s="188">
        <v>0</v>
      </c>
      <c r="EQ144" s="188">
        <v>1211</v>
      </c>
      <c r="ER144" s="188">
        <v>1367</v>
      </c>
      <c r="ES144" s="188">
        <v>6849</v>
      </c>
      <c r="ET144" s="188">
        <v>12598</v>
      </c>
      <c r="EU144" s="188">
        <v>5033</v>
      </c>
      <c r="EV144" s="188">
        <v>-1054</v>
      </c>
      <c r="EW144" s="188">
        <v>-127</v>
      </c>
      <c r="EX144" s="188">
        <v>16</v>
      </c>
      <c r="EZ144" s="188">
        <v>7071</v>
      </c>
      <c r="FA144" s="188">
        <v>0</v>
      </c>
      <c r="FB144" s="188">
        <v>4012</v>
      </c>
      <c r="FC144" s="188">
        <v>3640</v>
      </c>
      <c r="FD144" s="188">
        <v>4974</v>
      </c>
      <c r="FE144" s="188">
        <v>7243</v>
      </c>
      <c r="FF144" s="188">
        <v>6549</v>
      </c>
      <c r="FG144" s="188">
        <v>-973</v>
      </c>
      <c r="FH144" s="188">
        <v>0</v>
      </c>
      <c r="FI144" s="188">
        <v>0</v>
      </c>
      <c r="FK144" s="188">
        <v>7103</v>
      </c>
      <c r="FL144" s="188">
        <v>0</v>
      </c>
      <c r="FM144" s="188">
        <v>7001</v>
      </c>
      <c r="FN144" s="188">
        <v>1925</v>
      </c>
      <c r="FO144" s="188">
        <v>4690</v>
      </c>
      <c r="FP144" s="188">
        <v>9803</v>
      </c>
      <c r="FQ144" s="188">
        <v>3875</v>
      </c>
      <c r="FR144" s="188">
        <v>-1804</v>
      </c>
      <c r="FS144" s="188">
        <v>-184</v>
      </c>
      <c r="FT144" s="188">
        <v>46</v>
      </c>
      <c r="FV144" s="188">
        <v>6072</v>
      </c>
      <c r="FW144" s="188">
        <v>0</v>
      </c>
      <c r="FX144" s="188">
        <v>4137</v>
      </c>
      <c r="FY144" s="188">
        <v>5878</v>
      </c>
      <c r="FZ144" s="188">
        <v>1779</v>
      </c>
      <c r="GA144" s="188">
        <v>9350</v>
      </c>
      <c r="GB144" s="188">
        <v>6249</v>
      </c>
      <c r="GC144" s="188">
        <v>-448</v>
      </c>
      <c r="GD144" s="188">
        <v>0</v>
      </c>
      <c r="GE144" s="188">
        <v>0</v>
      </c>
      <c r="GG144" s="188">
        <v>7104</v>
      </c>
      <c r="GH144" s="188">
        <v>0</v>
      </c>
      <c r="GI144" s="188">
        <v>6945</v>
      </c>
      <c r="GJ144" s="188">
        <v>3094</v>
      </c>
      <c r="GK144" s="188">
        <v>3177</v>
      </c>
      <c r="GL144" s="188">
        <v>9612</v>
      </c>
      <c r="GM144" s="188">
        <v>4028</v>
      </c>
      <c r="GN144" s="188">
        <v>-1550</v>
      </c>
      <c r="GO144" s="188">
        <v>-156</v>
      </c>
      <c r="GP144" s="188">
        <v>74</v>
      </c>
      <c r="GR144" s="188">
        <v>5996</v>
      </c>
      <c r="GS144" s="188">
        <v>0</v>
      </c>
      <c r="GT144" s="188">
        <v>6959</v>
      </c>
      <c r="GU144" s="188">
        <v>2373</v>
      </c>
      <c r="GV144" s="188">
        <v>4095</v>
      </c>
      <c r="GW144" s="188">
        <v>9558</v>
      </c>
      <c r="GX144" s="188">
        <v>3842</v>
      </c>
      <c r="GY144" s="188">
        <v>-738</v>
      </c>
      <c r="GZ144" s="188">
        <v>-153</v>
      </c>
      <c r="HA144" s="188">
        <v>20</v>
      </c>
      <c r="HC144" s="188">
        <v>6026</v>
      </c>
      <c r="HD144" s="188">
        <v>0</v>
      </c>
      <c r="HE144" s="188">
        <v>5236</v>
      </c>
      <c r="HF144" s="188">
        <v>2996</v>
      </c>
      <c r="HG144" s="188">
        <v>6758</v>
      </c>
      <c r="HH144" s="188">
        <v>5931</v>
      </c>
      <c r="HI144" s="188">
        <v>3887</v>
      </c>
      <c r="HJ144" s="188">
        <v>2243</v>
      </c>
      <c r="HK144" s="188">
        <v>-178</v>
      </c>
      <c r="HL144" s="188">
        <v>91</v>
      </c>
      <c r="HN144" s="188">
        <v>6157</v>
      </c>
      <c r="HO144" s="188">
        <v>0</v>
      </c>
      <c r="HP144" s="188">
        <v>2420</v>
      </c>
      <c r="HQ144" s="188">
        <v>1459</v>
      </c>
      <c r="HR144" s="188">
        <v>3125</v>
      </c>
      <c r="HS144" s="188">
        <v>13378</v>
      </c>
      <c r="HT144" s="188">
        <v>6434</v>
      </c>
      <c r="HU144" s="188">
        <v>-826</v>
      </c>
      <c r="HV144" s="188">
        <v>0</v>
      </c>
      <c r="HW144" s="188">
        <v>0</v>
      </c>
      <c r="HY144" s="188">
        <v>6027</v>
      </c>
      <c r="HZ144" s="188">
        <v>0</v>
      </c>
      <c r="IA144" s="188">
        <v>4738</v>
      </c>
      <c r="IB144" s="188">
        <v>3427</v>
      </c>
      <c r="IC144" s="188">
        <v>7583</v>
      </c>
      <c r="ID144" s="188">
        <v>3013</v>
      </c>
      <c r="IE144" s="188">
        <v>3973</v>
      </c>
      <c r="IF144" s="188">
        <v>3194</v>
      </c>
      <c r="IG144" s="188">
        <v>-161</v>
      </c>
      <c r="IH144" s="188">
        <v>122</v>
      </c>
      <c r="IJ144" s="188">
        <v>6515</v>
      </c>
      <c r="IK144" s="188">
        <v>0</v>
      </c>
      <c r="IL144" s="188">
        <v>8676</v>
      </c>
      <c r="IM144" s="188">
        <v>2911</v>
      </c>
      <c r="IN144" s="188">
        <v>3831</v>
      </c>
      <c r="IO144" s="188">
        <v>9614</v>
      </c>
      <c r="IP144" s="188">
        <v>4060</v>
      </c>
      <c r="IQ144" s="188">
        <v>-962</v>
      </c>
      <c r="IR144" s="188">
        <v>-116</v>
      </c>
      <c r="IS144" s="188">
        <v>69</v>
      </c>
      <c r="IU144" s="188">
        <v>6085</v>
      </c>
      <c r="IV144" s="188">
        <v>0</v>
      </c>
      <c r="IW144" s="188">
        <v>4292</v>
      </c>
      <c r="IX144" s="188">
        <v>3162</v>
      </c>
      <c r="IY144" s="188">
        <v>4941</v>
      </c>
      <c r="IZ144" s="188">
        <v>8098</v>
      </c>
      <c r="JA144" s="188">
        <v>6058</v>
      </c>
      <c r="JB144" s="188">
        <v>412</v>
      </c>
      <c r="JC144" s="188">
        <v>-201</v>
      </c>
      <c r="JD144" s="188">
        <v>17</v>
      </c>
      <c r="JF144" s="188">
        <v>6832</v>
      </c>
      <c r="JG144" s="188">
        <v>0</v>
      </c>
      <c r="JH144" s="188">
        <v>7240</v>
      </c>
      <c r="JI144" s="188">
        <v>7228</v>
      </c>
      <c r="JJ144" s="188">
        <v>2089</v>
      </c>
      <c r="JK144" s="188">
        <v>6360</v>
      </c>
      <c r="JL144" s="188">
        <v>3847</v>
      </c>
      <c r="JM144" s="188">
        <v>-691</v>
      </c>
      <c r="JN144" s="188">
        <v>-274</v>
      </c>
      <c r="JO144" s="188">
        <v>736</v>
      </c>
      <c r="JQ144" s="188">
        <v>7095</v>
      </c>
      <c r="JR144" s="188">
        <v>0</v>
      </c>
      <c r="JS144" s="188">
        <v>8821</v>
      </c>
      <c r="JT144" s="188">
        <v>3699</v>
      </c>
      <c r="JU144" s="188">
        <v>3209</v>
      </c>
      <c r="JV144" s="188">
        <v>8504</v>
      </c>
      <c r="JW144" s="188">
        <v>4054</v>
      </c>
      <c r="JX144" s="188">
        <v>-1498</v>
      </c>
      <c r="JY144" s="188">
        <v>-178</v>
      </c>
      <c r="JZ144" s="188">
        <v>137</v>
      </c>
      <c r="KB144" s="188">
        <v>6083</v>
      </c>
      <c r="KC144" s="188">
        <v>0</v>
      </c>
      <c r="KD144" s="188">
        <v>2527</v>
      </c>
      <c r="KE144" s="188">
        <v>1775</v>
      </c>
      <c r="KF144" s="188">
        <v>3571</v>
      </c>
      <c r="KG144" s="188">
        <v>12989</v>
      </c>
      <c r="KH144" s="188">
        <v>5917</v>
      </c>
      <c r="KI144" s="188">
        <v>-549</v>
      </c>
      <c r="KJ144" s="188">
        <v>-202</v>
      </c>
      <c r="KK144" s="188">
        <v>62</v>
      </c>
      <c r="KM144" s="188">
        <v>6072</v>
      </c>
      <c r="KN144" s="188">
        <v>0</v>
      </c>
      <c r="KO144" s="188">
        <v>2226</v>
      </c>
      <c r="KP144" s="188">
        <v>4407</v>
      </c>
      <c r="KQ144" s="188">
        <v>2985</v>
      </c>
      <c r="KR144" s="188">
        <v>10392</v>
      </c>
      <c r="KS144" s="188">
        <v>6485</v>
      </c>
      <c r="KT144" s="188">
        <v>147</v>
      </c>
      <c r="KU144" s="188">
        <v>0</v>
      </c>
      <c r="KV144" s="188">
        <v>0</v>
      </c>
      <c r="KX144" s="188">
        <v>7084</v>
      </c>
      <c r="KY144" s="188">
        <v>0</v>
      </c>
      <c r="KZ144" s="188">
        <v>7988</v>
      </c>
      <c r="LA144" s="188">
        <v>5769</v>
      </c>
      <c r="LB144" s="188">
        <v>4832</v>
      </c>
      <c r="LC144" s="188">
        <v>3314</v>
      </c>
      <c r="LD144" s="188">
        <v>6680</v>
      </c>
      <c r="LE144" s="188">
        <v>-2005</v>
      </c>
      <c r="LF144" s="188">
        <v>0</v>
      </c>
      <c r="LG144" s="188">
        <v>0</v>
      </c>
      <c r="LI144" s="188">
        <v>5053</v>
      </c>
      <c r="LJ144" s="188">
        <v>0</v>
      </c>
      <c r="LK144" s="188">
        <v>5865</v>
      </c>
      <c r="LL144" s="188">
        <v>5373</v>
      </c>
      <c r="LM144" s="188">
        <v>4651</v>
      </c>
      <c r="LN144" s="188">
        <v>7871</v>
      </c>
      <c r="LO144" s="188">
        <v>5728</v>
      </c>
      <c r="LP144" s="188">
        <v>-853</v>
      </c>
      <c r="LQ144" s="188">
        <v>-201</v>
      </c>
      <c r="LR144" s="188">
        <v>31</v>
      </c>
      <c r="LT144" s="188">
        <v>6085</v>
      </c>
      <c r="LU144" s="188">
        <v>0</v>
      </c>
      <c r="LV144" s="188">
        <v>2092</v>
      </c>
      <c r="LW144" s="188">
        <v>2555</v>
      </c>
      <c r="LX144" s="188">
        <v>7587</v>
      </c>
      <c r="LY144" s="188">
        <v>8502</v>
      </c>
      <c r="LZ144" s="188">
        <v>5904</v>
      </c>
      <c r="MA144" s="188">
        <v>-177</v>
      </c>
      <c r="MB144" s="188">
        <v>-150</v>
      </c>
      <c r="MC144" s="188">
        <v>35</v>
      </c>
    </row>
    <row r="145" spans="2:341">
      <c r="B145" s="208">
        <f t="shared" si="40"/>
        <v>6339.8666666666668</v>
      </c>
      <c r="C145" s="208">
        <f t="shared" si="41"/>
        <v>0</v>
      </c>
      <c r="D145" s="208">
        <f t="shared" si="42"/>
        <v>6159.6333333333332</v>
      </c>
      <c r="E145" s="208">
        <f t="shared" si="43"/>
        <v>3901.0666666666666</v>
      </c>
      <c r="F145" s="208">
        <f t="shared" si="44"/>
        <v>4412.4333333333334</v>
      </c>
      <c r="G145" s="208">
        <f t="shared" si="45"/>
        <v>7404.0666666666666</v>
      </c>
      <c r="H145" s="208">
        <f t="shared" si="46"/>
        <v>5006.5333333333338</v>
      </c>
      <c r="I145" s="208">
        <f t="shared" si="47"/>
        <v>-827.9666666666667</v>
      </c>
      <c r="J145" s="208">
        <f t="shared" si="48"/>
        <v>-121.16666666666667</v>
      </c>
      <c r="K145" s="208">
        <f t="shared" si="49"/>
        <v>81.86666666666666</v>
      </c>
      <c r="M145" s="188">
        <v>5986</v>
      </c>
      <c r="N145" s="188">
        <v>0</v>
      </c>
      <c r="O145" s="188">
        <v>8635</v>
      </c>
      <c r="P145" s="188">
        <v>3883</v>
      </c>
      <c r="Q145" s="188">
        <v>2513</v>
      </c>
      <c r="R145" s="188">
        <v>6232</v>
      </c>
      <c r="S145" s="188">
        <v>3576</v>
      </c>
      <c r="T145" s="188">
        <v>30</v>
      </c>
      <c r="U145" s="188">
        <v>-232</v>
      </c>
      <c r="V145" s="188">
        <v>625</v>
      </c>
      <c r="X145" s="188">
        <v>4055</v>
      </c>
      <c r="Y145" s="188">
        <v>0</v>
      </c>
      <c r="Z145" s="188">
        <v>7223</v>
      </c>
      <c r="AA145" s="188">
        <v>7256</v>
      </c>
      <c r="AB145" s="188">
        <v>4893</v>
      </c>
      <c r="AC145" s="188">
        <v>4252</v>
      </c>
      <c r="AD145" s="188">
        <v>5630</v>
      </c>
      <c r="AE145" s="188">
        <v>-304</v>
      </c>
      <c r="AF145" s="188">
        <v>-100</v>
      </c>
      <c r="AG145" s="188">
        <v>25</v>
      </c>
      <c r="AI145" s="188">
        <v>6840</v>
      </c>
      <c r="AJ145" s="188">
        <v>0</v>
      </c>
      <c r="AK145" s="188">
        <v>1233</v>
      </c>
      <c r="AL145" s="188">
        <v>2322</v>
      </c>
      <c r="AM145" s="188">
        <v>8270</v>
      </c>
      <c r="AN145" s="188">
        <v>9062</v>
      </c>
      <c r="AO145" s="188">
        <v>5771</v>
      </c>
      <c r="AP145" s="188">
        <v>-669</v>
      </c>
      <c r="AQ145" s="188">
        <v>-201</v>
      </c>
      <c r="AR145" s="188">
        <v>33</v>
      </c>
      <c r="AT145" s="188">
        <v>4065</v>
      </c>
      <c r="AU145" s="188">
        <v>0</v>
      </c>
      <c r="AV145" s="188">
        <v>7998</v>
      </c>
      <c r="AW145" s="188">
        <v>6162</v>
      </c>
      <c r="AX145" s="188">
        <v>2258</v>
      </c>
      <c r="AY145" s="188">
        <v>8152</v>
      </c>
      <c r="AZ145" s="188">
        <v>5644</v>
      </c>
      <c r="BA145" s="188">
        <v>-1937</v>
      </c>
      <c r="BB145" s="188">
        <v>-135</v>
      </c>
      <c r="BC145" s="188">
        <v>20</v>
      </c>
      <c r="BE145" s="188">
        <v>7102</v>
      </c>
      <c r="BF145" s="188">
        <v>0</v>
      </c>
      <c r="BG145" s="188">
        <v>9081</v>
      </c>
      <c r="BH145" s="188">
        <v>4504</v>
      </c>
      <c r="BI145" s="188">
        <v>4724</v>
      </c>
      <c r="BJ145" s="188">
        <v>5102</v>
      </c>
      <c r="BK145" s="188">
        <v>3941</v>
      </c>
      <c r="BL145" s="188">
        <v>-1854</v>
      </c>
      <c r="BM145" s="188">
        <v>-151</v>
      </c>
      <c r="BN145" s="188">
        <v>55</v>
      </c>
      <c r="BP145" s="188">
        <v>6071</v>
      </c>
      <c r="BQ145" s="188">
        <v>0</v>
      </c>
      <c r="BR145" s="188">
        <v>7281</v>
      </c>
      <c r="BS145" s="188">
        <v>7168</v>
      </c>
      <c r="BT145" s="188">
        <v>2618</v>
      </c>
      <c r="BU145" s="188">
        <v>3413</v>
      </c>
      <c r="BV145" s="188">
        <v>6060</v>
      </c>
      <c r="BW145" s="188">
        <v>-247</v>
      </c>
      <c r="BX145" s="188">
        <v>0</v>
      </c>
      <c r="BY145" s="188">
        <v>0</v>
      </c>
      <c r="CA145" s="188">
        <v>7101</v>
      </c>
      <c r="CB145" s="188">
        <v>0</v>
      </c>
      <c r="CC145" s="188">
        <v>8962</v>
      </c>
      <c r="CD145" s="188">
        <v>5044</v>
      </c>
      <c r="CE145" s="188">
        <v>4864</v>
      </c>
      <c r="CF145" s="188">
        <v>3584</v>
      </c>
      <c r="CG145" s="188">
        <v>3967</v>
      </c>
      <c r="CH145" s="188">
        <v>-1000</v>
      </c>
      <c r="CI145" s="188">
        <v>-150</v>
      </c>
      <c r="CJ145" s="188">
        <v>66</v>
      </c>
      <c r="CL145" s="188">
        <v>7101</v>
      </c>
      <c r="CM145" s="188">
        <v>0</v>
      </c>
      <c r="CN145" s="188">
        <v>8962</v>
      </c>
      <c r="CO145" s="188">
        <v>5044</v>
      </c>
      <c r="CP145" s="188">
        <v>4864</v>
      </c>
      <c r="CQ145" s="188">
        <v>3584</v>
      </c>
      <c r="CR145" s="188">
        <v>3967</v>
      </c>
      <c r="CS145" s="188">
        <v>-1000</v>
      </c>
      <c r="CT145" s="188">
        <v>-150</v>
      </c>
      <c r="CU145" s="188">
        <v>66</v>
      </c>
      <c r="CV145" s="190"/>
      <c r="CW145" s="188">
        <v>6152</v>
      </c>
      <c r="CX145" s="188">
        <v>0</v>
      </c>
      <c r="CY145" s="188">
        <v>7026</v>
      </c>
      <c r="CZ145" s="188">
        <v>5699</v>
      </c>
      <c r="DA145" s="188">
        <v>2206</v>
      </c>
      <c r="DB145" s="188">
        <v>5967</v>
      </c>
      <c r="DC145" s="188">
        <v>6203</v>
      </c>
      <c r="DD145" s="188">
        <v>-995</v>
      </c>
      <c r="DE145" s="188">
        <v>0</v>
      </c>
      <c r="DF145" s="188">
        <v>0</v>
      </c>
      <c r="DH145" s="188">
        <v>7108</v>
      </c>
      <c r="DI145" s="188">
        <v>0</v>
      </c>
      <c r="DJ145" s="188">
        <v>9194</v>
      </c>
      <c r="DK145" s="188">
        <v>4341</v>
      </c>
      <c r="DL145" s="188">
        <v>6224</v>
      </c>
      <c r="DM145" s="188">
        <v>3821</v>
      </c>
      <c r="DN145" s="188">
        <v>3910</v>
      </c>
      <c r="DO145" s="188">
        <v>-855</v>
      </c>
      <c r="DP145" s="188">
        <v>-175</v>
      </c>
      <c r="DQ145" s="188">
        <v>70</v>
      </c>
      <c r="DS145" s="188">
        <v>6996</v>
      </c>
      <c r="DT145" s="188">
        <v>0</v>
      </c>
      <c r="DU145" s="188">
        <v>7362</v>
      </c>
      <c r="DV145" s="188">
        <v>3248</v>
      </c>
      <c r="DW145" s="188">
        <v>2341</v>
      </c>
      <c r="DX145" s="188">
        <v>6725</v>
      </c>
      <c r="DY145" s="188">
        <v>6250</v>
      </c>
      <c r="DZ145" s="188">
        <v>-1522</v>
      </c>
      <c r="EA145" s="188">
        <v>-202</v>
      </c>
      <c r="EB145" s="188">
        <v>0</v>
      </c>
      <c r="ED145" s="188">
        <v>6064</v>
      </c>
      <c r="EE145" s="188">
        <v>0</v>
      </c>
      <c r="EF145" s="188">
        <v>7235</v>
      </c>
      <c r="EG145" s="188">
        <v>2542</v>
      </c>
      <c r="EH145" s="188">
        <v>6569</v>
      </c>
      <c r="EI145" s="188">
        <v>6347</v>
      </c>
      <c r="EJ145" s="188">
        <v>3836</v>
      </c>
      <c r="EK145" s="188">
        <v>-749</v>
      </c>
      <c r="EL145" s="188">
        <v>-121</v>
      </c>
      <c r="EM145" s="188">
        <v>47</v>
      </c>
      <c r="EO145" s="188">
        <v>7108</v>
      </c>
      <c r="EP145" s="188">
        <v>0</v>
      </c>
      <c r="EQ145" s="188">
        <v>1213</v>
      </c>
      <c r="ER145" s="188">
        <v>1472</v>
      </c>
      <c r="ES145" s="188">
        <v>7200</v>
      </c>
      <c r="ET145" s="188">
        <v>12545</v>
      </c>
      <c r="EU145" s="188">
        <v>4859</v>
      </c>
      <c r="EV145" s="188">
        <v>-1878</v>
      </c>
      <c r="EW145" s="188">
        <v>-100</v>
      </c>
      <c r="EX145" s="188">
        <v>16</v>
      </c>
      <c r="EZ145" s="188">
        <v>7066</v>
      </c>
      <c r="FA145" s="188">
        <v>0</v>
      </c>
      <c r="FB145" s="188">
        <v>4286</v>
      </c>
      <c r="FC145" s="188">
        <v>3377</v>
      </c>
      <c r="FD145" s="188">
        <v>4891</v>
      </c>
      <c r="FE145" s="188">
        <v>7140</v>
      </c>
      <c r="FF145" s="188">
        <v>6546</v>
      </c>
      <c r="FG145" s="188">
        <v>-1196</v>
      </c>
      <c r="FH145" s="188">
        <v>0</v>
      </c>
      <c r="FI145" s="188">
        <v>0</v>
      </c>
      <c r="FK145" s="188">
        <v>7109</v>
      </c>
      <c r="FL145" s="188">
        <v>0</v>
      </c>
      <c r="FM145" s="188">
        <v>6983</v>
      </c>
      <c r="FN145" s="188">
        <v>2118</v>
      </c>
      <c r="FO145" s="188">
        <v>4967</v>
      </c>
      <c r="FP145" s="188">
        <v>9746</v>
      </c>
      <c r="FQ145" s="188">
        <v>3785</v>
      </c>
      <c r="FR145" s="188">
        <v>-2482</v>
      </c>
      <c r="FS145" s="188">
        <v>-150</v>
      </c>
      <c r="FT145" s="188">
        <v>47</v>
      </c>
      <c r="FV145" s="188">
        <v>6071</v>
      </c>
      <c r="FW145" s="188">
        <v>0</v>
      </c>
      <c r="FX145" s="188">
        <v>4387</v>
      </c>
      <c r="FY145" s="188">
        <v>5253</v>
      </c>
      <c r="FZ145" s="188">
        <v>2261</v>
      </c>
      <c r="GA145" s="188">
        <v>9333</v>
      </c>
      <c r="GB145" s="188">
        <v>6190</v>
      </c>
      <c r="GC145" s="188">
        <v>-927</v>
      </c>
      <c r="GD145" s="188">
        <v>0</v>
      </c>
      <c r="GE145" s="188">
        <v>0</v>
      </c>
      <c r="GG145" s="188">
        <v>7103</v>
      </c>
      <c r="GH145" s="188">
        <v>0</v>
      </c>
      <c r="GI145" s="188">
        <v>7059</v>
      </c>
      <c r="GJ145" s="188">
        <v>2861</v>
      </c>
      <c r="GK145" s="188">
        <v>3176</v>
      </c>
      <c r="GL145" s="188">
        <v>9639</v>
      </c>
      <c r="GM145" s="188">
        <v>3948</v>
      </c>
      <c r="GN145" s="188">
        <v>-1668</v>
      </c>
      <c r="GO145" s="188">
        <v>-125</v>
      </c>
      <c r="GP145" s="188">
        <v>74</v>
      </c>
      <c r="GR145" s="188">
        <v>5996</v>
      </c>
      <c r="GS145" s="188">
        <v>0</v>
      </c>
      <c r="GT145" s="188">
        <v>7044</v>
      </c>
      <c r="GU145" s="188">
        <v>1886</v>
      </c>
      <c r="GV145" s="188">
        <v>3860</v>
      </c>
      <c r="GW145" s="188">
        <v>9416</v>
      </c>
      <c r="GX145" s="188">
        <v>3752</v>
      </c>
      <c r="GY145" s="188">
        <v>-570</v>
      </c>
      <c r="GZ145" s="188">
        <v>-126</v>
      </c>
      <c r="HA145" s="188">
        <v>20</v>
      </c>
      <c r="HC145" s="188">
        <v>6023</v>
      </c>
      <c r="HD145" s="188">
        <v>0</v>
      </c>
      <c r="HE145" s="188">
        <v>5310</v>
      </c>
      <c r="HF145" s="188">
        <v>3160</v>
      </c>
      <c r="HG145" s="188">
        <v>7033</v>
      </c>
      <c r="HH145" s="188">
        <v>5887</v>
      </c>
      <c r="HI145" s="188">
        <v>3823</v>
      </c>
      <c r="HJ145" s="188">
        <v>958</v>
      </c>
      <c r="HK145" s="188">
        <v>-150</v>
      </c>
      <c r="HL145" s="188">
        <v>92</v>
      </c>
      <c r="HN145" s="188">
        <v>6157</v>
      </c>
      <c r="HO145" s="188">
        <v>0</v>
      </c>
      <c r="HP145" s="188">
        <v>2362</v>
      </c>
      <c r="HQ145" s="188">
        <v>1396</v>
      </c>
      <c r="HR145" s="188">
        <v>2835</v>
      </c>
      <c r="HS145" s="188">
        <v>13455</v>
      </c>
      <c r="HT145" s="188">
        <v>6405</v>
      </c>
      <c r="HU145" s="188">
        <v>-1063</v>
      </c>
      <c r="HV145" s="188">
        <v>0</v>
      </c>
      <c r="HW145" s="188">
        <v>0</v>
      </c>
      <c r="HY145" s="188">
        <v>6027</v>
      </c>
      <c r="HZ145" s="188">
        <v>0</v>
      </c>
      <c r="IA145" s="188">
        <v>4909</v>
      </c>
      <c r="IB145" s="188">
        <v>3338</v>
      </c>
      <c r="IC145" s="188">
        <v>7231</v>
      </c>
      <c r="ID145" s="188">
        <v>3074</v>
      </c>
      <c r="IE145" s="188">
        <v>3849</v>
      </c>
      <c r="IF145" s="188">
        <v>3471</v>
      </c>
      <c r="IG145" s="188">
        <v>-151</v>
      </c>
      <c r="IH145" s="188">
        <v>113</v>
      </c>
      <c r="IJ145" s="188">
        <v>6516</v>
      </c>
      <c r="IK145" s="188">
        <v>0</v>
      </c>
      <c r="IL145" s="188">
        <v>8731</v>
      </c>
      <c r="IM145" s="188">
        <v>2867</v>
      </c>
      <c r="IN145" s="188">
        <v>3703</v>
      </c>
      <c r="IO145" s="188">
        <v>9772</v>
      </c>
      <c r="IP145" s="188">
        <v>4007</v>
      </c>
      <c r="IQ145" s="188">
        <v>-1531</v>
      </c>
      <c r="IR145" s="188">
        <v>-76</v>
      </c>
      <c r="IS145" s="188">
        <v>69</v>
      </c>
      <c r="IU145" s="188">
        <v>6083</v>
      </c>
      <c r="IV145" s="188">
        <v>0</v>
      </c>
      <c r="IW145" s="188">
        <v>4635</v>
      </c>
      <c r="IX145" s="188">
        <v>2574</v>
      </c>
      <c r="IY145" s="188">
        <v>4953</v>
      </c>
      <c r="IZ145" s="188">
        <v>8147</v>
      </c>
      <c r="JA145" s="188">
        <v>5965</v>
      </c>
      <c r="JB145" s="188">
        <v>83</v>
      </c>
      <c r="JC145" s="188">
        <v>-201</v>
      </c>
      <c r="JD145" s="188">
        <v>17</v>
      </c>
      <c r="JF145" s="188">
        <v>6831</v>
      </c>
      <c r="JG145" s="188">
        <v>0</v>
      </c>
      <c r="JH145" s="188">
        <v>7470</v>
      </c>
      <c r="JI145" s="188">
        <v>7228</v>
      </c>
      <c r="JJ145" s="188">
        <v>1734</v>
      </c>
      <c r="JK145" s="188">
        <v>6265</v>
      </c>
      <c r="JL145" s="188">
        <v>3793</v>
      </c>
      <c r="JM145" s="188">
        <v>-878</v>
      </c>
      <c r="JN145" s="188">
        <v>-262</v>
      </c>
      <c r="JO145" s="188">
        <v>733</v>
      </c>
      <c r="JQ145" s="188">
        <v>7100</v>
      </c>
      <c r="JR145" s="188">
        <v>0</v>
      </c>
      <c r="JS145" s="188">
        <v>8777</v>
      </c>
      <c r="JT145" s="188">
        <v>3657</v>
      </c>
      <c r="JU145" s="188">
        <v>3147</v>
      </c>
      <c r="JV145" s="188">
        <v>8373</v>
      </c>
      <c r="JW145" s="188">
        <v>3984</v>
      </c>
      <c r="JX145" s="188">
        <v>-1493</v>
      </c>
      <c r="JY145" s="188">
        <v>-150</v>
      </c>
      <c r="JZ145" s="188">
        <v>137</v>
      </c>
      <c r="KB145" s="188">
        <v>6079</v>
      </c>
      <c r="KC145" s="188">
        <v>0</v>
      </c>
      <c r="KD145" s="188">
        <v>2497</v>
      </c>
      <c r="KE145" s="188">
        <v>1589</v>
      </c>
      <c r="KF145" s="188">
        <v>3701</v>
      </c>
      <c r="KG145" s="188">
        <v>12936</v>
      </c>
      <c r="KH145" s="188">
        <v>5871</v>
      </c>
      <c r="KI145" s="188">
        <v>-939</v>
      </c>
      <c r="KJ145" s="188">
        <v>-201</v>
      </c>
      <c r="KK145" s="188">
        <v>65</v>
      </c>
      <c r="KM145" s="188">
        <v>6071</v>
      </c>
      <c r="KN145" s="188">
        <v>0</v>
      </c>
      <c r="KO145" s="188">
        <v>2379</v>
      </c>
      <c r="KP145" s="188">
        <v>4163</v>
      </c>
      <c r="KQ145" s="188">
        <v>3447</v>
      </c>
      <c r="KR145" s="188">
        <v>10503</v>
      </c>
      <c r="KS145" s="188">
        <v>6455</v>
      </c>
      <c r="KT145" s="188">
        <v>-767</v>
      </c>
      <c r="KU145" s="188">
        <v>0</v>
      </c>
      <c r="KV145" s="188">
        <v>0</v>
      </c>
      <c r="KX145" s="188">
        <v>7082</v>
      </c>
      <c r="KY145" s="188">
        <v>0</v>
      </c>
      <c r="KZ145" s="188">
        <v>8280</v>
      </c>
      <c r="LA145" s="188">
        <v>5516</v>
      </c>
      <c r="LB145" s="188">
        <v>4636</v>
      </c>
      <c r="LC145" s="188">
        <v>3339</v>
      </c>
      <c r="LD145" s="188">
        <v>6658</v>
      </c>
      <c r="LE145" s="188">
        <v>-1964</v>
      </c>
      <c r="LF145" s="188">
        <v>0</v>
      </c>
      <c r="LG145" s="188">
        <v>0</v>
      </c>
      <c r="LI145" s="188">
        <v>5047</v>
      </c>
      <c r="LJ145" s="188">
        <v>0</v>
      </c>
      <c r="LK145" s="188">
        <v>6181</v>
      </c>
      <c r="LL145" s="188">
        <v>4713</v>
      </c>
      <c r="LM145" s="188">
        <v>4585</v>
      </c>
      <c r="LN145" s="188">
        <v>7782</v>
      </c>
      <c r="LO145" s="188">
        <v>5730</v>
      </c>
      <c r="LP145" s="188">
        <v>-986</v>
      </c>
      <c r="LQ145" s="188">
        <v>-175</v>
      </c>
      <c r="LR145" s="188">
        <v>31</v>
      </c>
      <c r="LT145" s="188">
        <v>6086</v>
      </c>
      <c r="LU145" s="188">
        <v>0</v>
      </c>
      <c r="LV145" s="188">
        <v>2094</v>
      </c>
      <c r="LW145" s="188">
        <v>2651</v>
      </c>
      <c r="LX145" s="188">
        <v>6669</v>
      </c>
      <c r="LY145" s="188">
        <v>8529</v>
      </c>
      <c r="LZ145" s="188">
        <v>5821</v>
      </c>
      <c r="MA145" s="188">
        <v>93</v>
      </c>
      <c r="MB145" s="188">
        <v>-151</v>
      </c>
      <c r="MC145" s="188">
        <v>35</v>
      </c>
    </row>
    <row r="146" spans="2:341">
      <c r="B146" s="208">
        <f t="shared" si="40"/>
        <v>6341.7666666666664</v>
      </c>
      <c r="C146" s="208">
        <f t="shared" si="41"/>
        <v>0</v>
      </c>
      <c r="D146" s="208">
        <f t="shared" si="42"/>
        <v>6147.2333333333336</v>
      </c>
      <c r="E146" s="208">
        <f t="shared" si="43"/>
        <v>3602.2333333333331</v>
      </c>
      <c r="F146" s="208">
        <f t="shared" si="44"/>
        <v>4162.6333333333332</v>
      </c>
      <c r="G146" s="208">
        <f t="shared" si="45"/>
        <v>7387.5</v>
      </c>
      <c r="H146" s="208">
        <f t="shared" si="46"/>
        <v>5006.2</v>
      </c>
      <c r="I146" s="208">
        <f t="shared" si="47"/>
        <v>-725.06666666666672</v>
      </c>
      <c r="J146" s="208">
        <f t="shared" si="48"/>
        <v>-113.3</v>
      </c>
      <c r="K146" s="208">
        <f t="shared" si="49"/>
        <v>80.666666666666671</v>
      </c>
      <c r="M146" s="188">
        <v>5988</v>
      </c>
      <c r="N146" s="188">
        <v>0</v>
      </c>
      <c r="O146" s="188">
        <v>8501</v>
      </c>
      <c r="P146" s="188">
        <v>3905</v>
      </c>
      <c r="Q146" s="188">
        <v>2161</v>
      </c>
      <c r="R146" s="188">
        <v>6285</v>
      </c>
      <c r="S146" s="188">
        <v>3576</v>
      </c>
      <c r="T146" s="188">
        <v>190</v>
      </c>
      <c r="U146" s="188">
        <v>-232</v>
      </c>
      <c r="V146" s="188">
        <v>619</v>
      </c>
      <c r="X146" s="188">
        <v>4058</v>
      </c>
      <c r="Y146" s="188">
        <v>0</v>
      </c>
      <c r="Z146" s="188">
        <v>7272</v>
      </c>
      <c r="AA146" s="188">
        <v>6444</v>
      </c>
      <c r="AB146" s="188">
        <v>4976</v>
      </c>
      <c r="AC146" s="188">
        <v>4232</v>
      </c>
      <c r="AD146" s="188">
        <v>5630</v>
      </c>
      <c r="AE146" s="188">
        <v>-245</v>
      </c>
      <c r="AF146" s="188">
        <v>-100</v>
      </c>
      <c r="AG146" s="188">
        <v>25</v>
      </c>
      <c r="AI146" s="188">
        <v>6840</v>
      </c>
      <c r="AJ146" s="188">
        <v>0</v>
      </c>
      <c r="AK146" s="188">
        <v>1256</v>
      </c>
      <c r="AL146" s="188">
        <v>2062</v>
      </c>
      <c r="AM146" s="188">
        <v>7847</v>
      </c>
      <c r="AN146" s="188">
        <v>9042</v>
      </c>
      <c r="AO146" s="188">
        <v>5771</v>
      </c>
      <c r="AP146" s="188">
        <v>-741</v>
      </c>
      <c r="AQ146" s="188">
        <v>-177</v>
      </c>
      <c r="AR146" s="188">
        <v>34</v>
      </c>
      <c r="AT146" s="188">
        <v>4062</v>
      </c>
      <c r="AU146" s="188">
        <v>0</v>
      </c>
      <c r="AV146" s="188">
        <v>7783</v>
      </c>
      <c r="AW146" s="188">
        <v>6046</v>
      </c>
      <c r="AX146" s="188">
        <v>2257</v>
      </c>
      <c r="AY146" s="188">
        <v>8142</v>
      </c>
      <c r="AZ146" s="188">
        <v>5644</v>
      </c>
      <c r="BA146" s="188">
        <v>-1902</v>
      </c>
      <c r="BB146" s="188">
        <v>-100</v>
      </c>
      <c r="BC146" s="188">
        <v>21</v>
      </c>
      <c r="BE146" s="188">
        <v>7106</v>
      </c>
      <c r="BF146" s="188">
        <v>0</v>
      </c>
      <c r="BG146" s="188">
        <v>9081</v>
      </c>
      <c r="BH146" s="188">
        <v>4204</v>
      </c>
      <c r="BI146" s="188">
        <v>4105</v>
      </c>
      <c r="BJ146" s="188">
        <v>5180</v>
      </c>
      <c r="BK146" s="188">
        <v>3941</v>
      </c>
      <c r="BL146" s="188">
        <v>-1446</v>
      </c>
      <c r="BM146" s="188">
        <v>-151</v>
      </c>
      <c r="BN146" s="188">
        <v>55</v>
      </c>
      <c r="BP146" s="188">
        <v>6072</v>
      </c>
      <c r="BQ146" s="188">
        <v>0</v>
      </c>
      <c r="BR146" s="188">
        <v>7235</v>
      </c>
      <c r="BS146" s="188">
        <v>6676</v>
      </c>
      <c r="BT146" s="188">
        <v>2356</v>
      </c>
      <c r="BU146" s="188">
        <v>3404</v>
      </c>
      <c r="BV146" s="188">
        <v>6060</v>
      </c>
      <c r="BW146" s="188">
        <v>-49</v>
      </c>
      <c r="BX146" s="188">
        <v>0</v>
      </c>
      <c r="BY146" s="188">
        <v>0</v>
      </c>
      <c r="CA146" s="188">
        <v>7106</v>
      </c>
      <c r="CB146" s="188">
        <v>0</v>
      </c>
      <c r="CC146" s="188">
        <v>8933</v>
      </c>
      <c r="CD146" s="188">
        <v>4501</v>
      </c>
      <c r="CE146" s="188">
        <v>5064</v>
      </c>
      <c r="CF146" s="188">
        <v>3568</v>
      </c>
      <c r="CG146" s="188">
        <v>3967</v>
      </c>
      <c r="CH146" s="188">
        <v>-1014</v>
      </c>
      <c r="CI146" s="188">
        <v>-150</v>
      </c>
      <c r="CJ146" s="188">
        <v>60</v>
      </c>
      <c r="CL146" s="188">
        <v>7106</v>
      </c>
      <c r="CM146" s="188">
        <v>0</v>
      </c>
      <c r="CN146" s="188">
        <v>8933</v>
      </c>
      <c r="CO146" s="188">
        <v>4501</v>
      </c>
      <c r="CP146" s="188">
        <v>5064</v>
      </c>
      <c r="CQ146" s="188">
        <v>3568</v>
      </c>
      <c r="CR146" s="188">
        <v>3967</v>
      </c>
      <c r="CS146" s="188">
        <v>-1014</v>
      </c>
      <c r="CT146" s="188">
        <v>-150</v>
      </c>
      <c r="CU146" s="188">
        <v>60</v>
      </c>
      <c r="CV146" s="190"/>
      <c r="CW146" s="188">
        <v>6151</v>
      </c>
      <c r="CX146" s="188">
        <v>0</v>
      </c>
      <c r="CY146" s="188">
        <v>6996</v>
      </c>
      <c r="CZ146" s="188">
        <v>5612</v>
      </c>
      <c r="DA146" s="188">
        <v>1893</v>
      </c>
      <c r="DB146" s="188">
        <v>5833</v>
      </c>
      <c r="DC146" s="188">
        <v>6203</v>
      </c>
      <c r="DD146" s="188">
        <v>-805</v>
      </c>
      <c r="DE146" s="188">
        <v>0</v>
      </c>
      <c r="DF146" s="188">
        <v>0</v>
      </c>
      <c r="DH146" s="188">
        <v>7103</v>
      </c>
      <c r="DI146" s="188">
        <v>0</v>
      </c>
      <c r="DJ146" s="188">
        <v>9157</v>
      </c>
      <c r="DK146" s="188">
        <v>3995</v>
      </c>
      <c r="DL146" s="188">
        <v>5918</v>
      </c>
      <c r="DM146" s="188">
        <v>3866</v>
      </c>
      <c r="DN146" s="188">
        <v>3910</v>
      </c>
      <c r="DO146" s="188">
        <v>-791</v>
      </c>
      <c r="DP146" s="188">
        <v>-175</v>
      </c>
      <c r="DQ146" s="188">
        <v>70</v>
      </c>
      <c r="DS146" s="188">
        <v>7007</v>
      </c>
      <c r="DT146" s="188">
        <v>0</v>
      </c>
      <c r="DU146" s="188">
        <v>7287</v>
      </c>
      <c r="DV146" s="188">
        <v>3166</v>
      </c>
      <c r="DW146" s="188">
        <v>1847</v>
      </c>
      <c r="DX146" s="188">
        <v>6582</v>
      </c>
      <c r="DY146" s="188">
        <v>6251</v>
      </c>
      <c r="DZ146" s="188">
        <v>-1191</v>
      </c>
      <c r="EA146" s="188">
        <v>-201</v>
      </c>
      <c r="EB146" s="188">
        <v>0</v>
      </c>
      <c r="ED146" s="188">
        <v>6069</v>
      </c>
      <c r="EE146" s="188">
        <v>0</v>
      </c>
      <c r="EF146" s="188">
        <v>7222</v>
      </c>
      <c r="EG146" s="188">
        <v>2157</v>
      </c>
      <c r="EH146" s="188">
        <v>6415</v>
      </c>
      <c r="EI146" s="188">
        <v>6247</v>
      </c>
      <c r="EJ146" s="188">
        <v>3836</v>
      </c>
      <c r="EK146" s="188">
        <v>-514</v>
      </c>
      <c r="EL146" s="188">
        <v>-101</v>
      </c>
      <c r="EM146" s="188">
        <v>47</v>
      </c>
      <c r="EO146" s="188">
        <v>7104</v>
      </c>
      <c r="EP146" s="188">
        <v>0</v>
      </c>
      <c r="EQ146" s="188">
        <v>1145</v>
      </c>
      <c r="ER146" s="188">
        <v>1202</v>
      </c>
      <c r="ES146" s="188">
        <v>6686</v>
      </c>
      <c r="ET146" s="188">
        <v>12534</v>
      </c>
      <c r="EU146" s="188">
        <v>4859</v>
      </c>
      <c r="EV146" s="188">
        <v>-1671</v>
      </c>
      <c r="EW146" s="188">
        <v>-100</v>
      </c>
      <c r="EX146" s="188">
        <v>16</v>
      </c>
      <c r="EZ146" s="188">
        <v>7068</v>
      </c>
      <c r="FA146" s="188">
        <v>0</v>
      </c>
      <c r="FB146" s="188">
        <v>4367</v>
      </c>
      <c r="FC146" s="188">
        <v>3146</v>
      </c>
      <c r="FD146" s="188">
        <v>4652</v>
      </c>
      <c r="FE146" s="188">
        <v>7074</v>
      </c>
      <c r="FF146" s="188">
        <v>6546</v>
      </c>
      <c r="FG146" s="188">
        <v>-1199</v>
      </c>
      <c r="FH146" s="188">
        <v>0</v>
      </c>
      <c r="FI146" s="188">
        <v>0</v>
      </c>
      <c r="FK146" s="188">
        <v>7110</v>
      </c>
      <c r="FL146" s="188">
        <v>0</v>
      </c>
      <c r="FM146" s="188">
        <v>6781</v>
      </c>
      <c r="FN146" s="188">
        <v>1932</v>
      </c>
      <c r="FO146" s="188">
        <v>4732</v>
      </c>
      <c r="FP146" s="188">
        <v>9677</v>
      </c>
      <c r="FQ146" s="188">
        <v>3785</v>
      </c>
      <c r="FR146" s="188">
        <v>-2266</v>
      </c>
      <c r="FS146" s="188">
        <v>-151</v>
      </c>
      <c r="FT146" s="188">
        <v>48</v>
      </c>
      <c r="FV146" s="188">
        <v>6073</v>
      </c>
      <c r="FW146" s="188">
        <v>0</v>
      </c>
      <c r="FX146" s="188">
        <v>4432</v>
      </c>
      <c r="FY146" s="188">
        <v>4762</v>
      </c>
      <c r="FZ146" s="188">
        <v>2100</v>
      </c>
      <c r="GA146" s="188">
        <v>9183</v>
      </c>
      <c r="GB146" s="188">
        <v>6190</v>
      </c>
      <c r="GC146" s="188">
        <v>-923</v>
      </c>
      <c r="GD146" s="188">
        <v>0</v>
      </c>
      <c r="GE146" s="188">
        <v>0</v>
      </c>
      <c r="GG146" s="188">
        <v>7104</v>
      </c>
      <c r="GH146" s="188">
        <v>0</v>
      </c>
      <c r="GI146" s="188">
        <v>7030</v>
      </c>
      <c r="GJ146" s="188">
        <v>2660</v>
      </c>
      <c r="GK146" s="188">
        <v>2855</v>
      </c>
      <c r="GL146" s="188">
        <v>9611</v>
      </c>
      <c r="GM146" s="188">
        <v>3948</v>
      </c>
      <c r="GN146" s="188">
        <v>-1429</v>
      </c>
      <c r="GO146" s="188">
        <v>-126</v>
      </c>
      <c r="GP146" s="188">
        <v>75</v>
      </c>
      <c r="GR146" s="188">
        <v>5997</v>
      </c>
      <c r="GS146" s="188">
        <v>0</v>
      </c>
      <c r="GT146" s="188">
        <v>7127</v>
      </c>
      <c r="GU146" s="188">
        <v>1672</v>
      </c>
      <c r="GV146" s="188">
        <v>3552</v>
      </c>
      <c r="GW146" s="188">
        <v>9485</v>
      </c>
      <c r="GX146" s="188">
        <v>3752</v>
      </c>
      <c r="GY146" s="188">
        <v>-713</v>
      </c>
      <c r="GZ146" s="188">
        <v>-126</v>
      </c>
      <c r="HA146" s="188">
        <v>20</v>
      </c>
      <c r="HC146" s="188">
        <v>6028</v>
      </c>
      <c r="HD146" s="188">
        <v>0</v>
      </c>
      <c r="HE146" s="188">
        <v>5205</v>
      </c>
      <c r="HF146" s="188">
        <v>3007</v>
      </c>
      <c r="HG146" s="188">
        <v>6813</v>
      </c>
      <c r="HH146" s="188">
        <v>5907</v>
      </c>
      <c r="HI146" s="188">
        <v>3823</v>
      </c>
      <c r="HJ146" s="188">
        <v>1019</v>
      </c>
      <c r="HK146" s="188">
        <v>-150</v>
      </c>
      <c r="HL146" s="188">
        <v>92</v>
      </c>
      <c r="HN146" s="188">
        <v>6157</v>
      </c>
      <c r="HO146" s="188">
        <v>0</v>
      </c>
      <c r="HP146" s="188">
        <v>2286</v>
      </c>
      <c r="HQ146" s="188">
        <v>1263</v>
      </c>
      <c r="HR146" s="188">
        <v>2472</v>
      </c>
      <c r="HS146" s="188">
        <v>13616</v>
      </c>
      <c r="HT146" s="188">
        <v>6405</v>
      </c>
      <c r="HU146" s="188">
        <v>-893</v>
      </c>
      <c r="HV146" s="188">
        <v>0</v>
      </c>
      <c r="HW146" s="188">
        <v>0</v>
      </c>
      <c r="HY146" s="188">
        <v>6028</v>
      </c>
      <c r="HZ146" s="188">
        <v>0</v>
      </c>
      <c r="IA146" s="188">
        <v>4978</v>
      </c>
      <c r="IB146" s="188">
        <v>3194</v>
      </c>
      <c r="IC146" s="188">
        <v>7088</v>
      </c>
      <c r="ID146" s="188">
        <v>3076</v>
      </c>
      <c r="IE146" s="188">
        <v>3849</v>
      </c>
      <c r="IF146" s="188">
        <v>3342</v>
      </c>
      <c r="IG146" s="188">
        <v>-150</v>
      </c>
      <c r="IH146" s="188">
        <v>96</v>
      </c>
      <c r="IJ146" s="188">
        <v>6518</v>
      </c>
      <c r="IK146" s="188">
        <v>0</v>
      </c>
      <c r="IL146" s="188">
        <v>8703</v>
      </c>
      <c r="IM146" s="188">
        <v>2622</v>
      </c>
      <c r="IN146" s="188">
        <v>3300</v>
      </c>
      <c r="IO146" s="188">
        <v>9883</v>
      </c>
      <c r="IP146" s="188">
        <v>4007</v>
      </c>
      <c r="IQ146" s="188">
        <v>-1515</v>
      </c>
      <c r="IR146" s="188">
        <v>-41</v>
      </c>
      <c r="IS146" s="188">
        <v>69</v>
      </c>
      <c r="IU146" s="188">
        <v>6083</v>
      </c>
      <c r="IV146" s="188">
        <v>0</v>
      </c>
      <c r="IW146" s="188">
        <v>4683</v>
      </c>
      <c r="IX146" s="188">
        <v>1823</v>
      </c>
      <c r="IY146" s="188">
        <v>4757</v>
      </c>
      <c r="IZ146" s="188">
        <v>8146</v>
      </c>
      <c r="JA146" s="188">
        <v>5965</v>
      </c>
      <c r="JB146" s="188">
        <v>37</v>
      </c>
      <c r="JC146" s="188">
        <v>-173</v>
      </c>
      <c r="JD146" s="188">
        <v>17</v>
      </c>
      <c r="JF146" s="188">
        <v>6830</v>
      </c>
      <c r="JG146" s="188">
        <v>0</v>
      </c>
      <c r="JH146" s="188">
        <v>7626</v>
      </c>
      <c r="JI146" s="188">
        <v>6762</v>
      </c>
      <c r="JJ146" s="188">
        <v>1627</v>
      </c>
      <c r="JK146" s="188">
        <v>6188</v>
      </c>
      <c r="JL146" s="188">
        <v>3793</v>
      </c>
      <c r="JM146" s="188">
        <v>-556</v>
      </c>
      <c r="JN146" s="188">
        <v>-262</v>
      </c>
      <c r="JO146" s="188">
        <v>730</v>
      </c>
      <c r="JQ146" s="188">
        <v>7101</v>
      </c>
      <c r="JR146" s="188">
        <v>0</v>
      </c>
      <c r="JS146" s="188">
        <v>8717</v>
      </c>
      <c r="JT146" s="188">
        <v>3597</v>
      </c>
      <c r="JU146" s="188">
        <v>2646</v>
      </c>
      <c r="JV146" s="188">
        <v>8302</v>
      </c>
      <c r="JW146" s="188">
        <v>3984</v>
      </c>
      <c r="JX146" s="188">
        <v>-1208</v>
      </c>
      <c r="JY146" s="188">
        <v>-150</v>
      </c>
      <c r="JZ146" s="188">
        <v>137</v>
      </c>
      <c r="KB146" s="188">
        <v>6082</v>
      </c>
      <c r="KC146" s="188">
        <v>0</v>
      </c>
      <c r="KD146" s="188">
        <v>2487</v>
      </c>
      <c r="KE146" s="188">
        <v>1523</v>
      </c>
      <c r="KF146" s="188">
        <v>3497</v>
      </c>
      <c r="KG146" s="188">
        <v>12902</v>
      </c>
      <c r="KH146" s="188">
        <v>5871</v>
      </c>
      <c r="KI146" s="188">
        <v>-1124</v>
      </c>
      <c r="KJ146" s="188">
        <v>-173</v>
      </c>
      <c r="KK146" s="188">
        <v>64</v>
      </c>
      <c r="KM146" s="188">
        <v>6072</v>
      </c>
      <c r="KN146" s="188">
        <v>0</v>
      </c>
      <c r="KO146" s="188">
        <v>2415</v>
      </c>
      <c r="KP146" s="188">
        <v>3587</v>
      </c>
      <c r="KQ146" s="188">
        <v>3321</v>
      </c>
      <c r="KR146" s="188">
        <v>10578</v>
      </c>
      <c r="KS146" s="188">
        <v>6446</v>
      </c>
      <c r="KT146" s="188">
        <v>-503</v>
      </c>
      <c r="KU146" s="188">
        <v>0</v>
      </c>
      <c r="KV146" s="188">
        <v>0</v>
      </c>
      <c r="KX146" s="188">
        <v>7085</v>
      </c>
      <c r="KY146" s="188">
        <v>0</v>
      </c>
      <c r="KZ146" s="188">
        <v>8341</v>
      </c>
      <c r="LA146" s="188">
        <v>5356</v>
      </c>
      <c r="LB146" s="188">
        <v>4089</v>
      </c>
      <c r="LC146" s="188">
        <v>3415</v>
      </c>
      <c r="LD146" s="188">
        <v>6656</v>
      </c>
      <c r="LE146" s="188">
        <v>-1915</v>
      </c>
      <c r="LF146" s="188">
        <v>0</v>
      </c>
      <c r="LG146" s="188">
        <v>0</v>
      </c>
      <c r="LI146" s="188">
        <v>5054</v>
      </c>
      <c r="LJ146" s="188">
        <v>0</v>
      </c>
      <c r="LK146" s="188">
        <v>6314</v>
      </c>
      <c r="LL146" s="188">
        <v>4239</v>
      </c>
      <c r="LM146" s="188">
        <v>4385</v>
      </c>
      <c r="LN146" s="188">
        <v>7643</v>
      </c>
      <c r="LO146" s="188">
        <v>5730</v>
      </c>
      <c r="LP146" s="188">
        <v>-776</v>
      </c>
      <c r="LQ146" s="188">
        <v>-151</v>
      </c>
      <c r="LR146" s="188">
        <v>30</v>
      </c>
      <c r="LT146" s="188">
        <v>6091</v>
      </c>
      <c r="LU146" s="188">
        <v>0</v>
      </c>
      <c r="LV146" s="188">
        <v>2124</v>
      </c>
      <c r="LW146" s="188">
        <v>2451</v>
      </c>
      <c r="LX146" s="188">
        <v>6404</v>
      </c>
      <c r="LY146" s="188">
        <v>8456</v>
      </c>
      <c r="LZ146" s="188">
        <v>5821</v>
      </c>
      <c r="MA146" s="188">
        <v>63</v>
      </c>
      <c r="MB146" s="188">
        <v>-109</v>
      </c>
      <c r="MC146" s="188">
        <v>35</v>
      </c>
    </row>
    <row r="147" spans="2:341">
      <c r="B147" s="208">
        <f t="shared" si="40"/>
        <v>6342.2666666666664</v>
      </c>
      <c r="C147" s="208">
        <f t="shared" si="41"/>
        <v>0</v>
      </c>
      <c r="D147" s="208">
        <f t="shared" si="42"/>
        <v>6088.7</v>
      </c>
      <c r="E147" s="208">
        <f t="shared" si="43"/>
        <v>3464.1</v>
      </c>
      <c r="F147" s="208">
        <f t="shared" si="44"/>
        <v>3870.4</v>
      </c>
      <c r="G147" s="208">
        <f t="shared" si="45"/>
        <v>7362.9666666666662</v>
      </c>
      <c r="H147" s="208">
        <f t="shared" si="46"/>
        <v>5006</v>
      </c>
      <c r="I147" s="208">
        <f t="shared" si="47"/>
        <v>-803.83333333333337</v>
      </c>
      <c r="J147" s="208">
        <f t="shared" si="48"/>
        <v>-110.63333333333334</v>
      </c>
      <c r="K147" s="208">
        <f t="shared" si="49"/>
        <v>78.599999999999994</v>
      </c>
      <c r="M147" s="188">
        <v>5988</v>
      </c>
      <c r="N147" s="188">
        <v>0</v>
      </c>
      <c r="O147" s="188">
        <v>8432</v>
      </c>
      <c r="P147" s="188">
        <v>3664</v>
      </c>
      <c r="Q147" s="188">
        <v>2072</v>
      </c>
      <c r="R147" s="188">
        <v>6253</v>
      </c>
      <c r="S147" s="188">
        <v>3576</v>
      </c>
      <c r="T147" s="188">
        <v>59</v>
      </c>
      <c r="U147" s="188">
        <v>-232</v>
      </c>
      <c r="V147" s="188">
        <v>582</v>
      </c>
      <c r="X147" s="188">
        <v>4065</v>
      </c>
      <c r="Y147" s="188">
        <v>0</v>
      </c>
      <c r="Z147" s="188">
        <v>7307</v>
      </c>
      <c r="AA147" s="188">
        <v>6084</v>
      </c>
      <c r="AB147" s="188">
        <v>4467</v>
      </c>
      <c r="AC147" s="188">
        <v>4277</v>
      </c>
      <c r="AD147" s="188">
        <v>5630</v>
      </c>
      <c r="AE147" s="188">
        <v>-247</v>
      </c>
      <c r="AF147" s="188">
        <v>-100</v>
      </c>
      <c r="AG147" s="188">
        <v>24</v>
      </c>
      <c r="AI147" s="188">
        <v>6855</v>
      </c>
      <c r="AJ147" s="188">
        <v>0</v>
      </c>
      <c r="AK147" s="188">
        <v>1191</v>
      </c>
      <c r="AL147" s="188">
        <v>2038</v>
      </c>
      <c r="AM147" s="188">
        <v>7326</v>
      </c>
      <c r="AN147" s="188">
        <v>9082</v>
      </c>
      <c r="AO147" s="188">
        <v>5771</v>
      </c>
      <c r="AP147" s="188">
        <v>-873</v>
      </c>
      <c r="AQ147" s="188">
        <v>-151</v>
      </c>
      <c r="AR147" s="188">
        <v>33</v>
      </c>
      <c r="AT147" s="188">
        <v>4063</v>
      </c>
      <c r="AU147" s="188">
        <v>0</v>
      </c>
      <c r="AV147" s="188">
        <v>7706</v>
      </c>
      <c r="AW147" s="188">
        <v>5821</v>
      </c>
      <c r="AX147" s="188">
        <v>1998</v>
      </c>
      <c r="AY147" s="188">
        <v>8100</v>
      </c>
      <c r="AZ147" s="188">
        <v>5644</v>
      </c>
      <c r="BA147" s="188">
        <v>-1902</v>
      </c>
      <c r="BB147" s="188">
        <v>-100</v>
      </c>
      <c r="BC147" s="188">
        <v>19</v>
      </c>
      <c r="BE147" s="188">
        <v>7103</v>
      </c>
      <c r="BF147" s="188">
        <v>0</v>
      </c>
      <c r="BG147" s="188">
        <v>8966</v>
      </c>
      <c r="BH147" s="188">
        <v>4066</v>
      </c>
      <c r="BI147" s="188">
        <v>3694</v>
      </c>
      <c r="BJ147" s="188">
        <v>5273</v>
      </c>
      <c r="BK147" s="188">
        <v>3941</v>
      </c>
      <c r="BL147" s="188">
        <v>-1492</v>
      </c>
      <c r="BM147" s="188">
        <v>-150</v>
      </c>
      <c r="BN147" s="188">
        <v>55</v>
      </c>
      <c r="BP147" s="188">
        <v>6070</v>
      </c>
      <c r="BQ147" s="188">
        <v>0</v>
      </c>
      <c r="BR147" s="188">
        <v>7187</v>
      </c>
      <c r="BS147" s="188">
        <v>6271</v>
      </c>
      <c r="BT147" s="188">
        <v>1978</v>
      </c>
      <c r="BU147" s="188">
        <v>3481</v>
      </c>
      <c r="BV147" s="188">
        <v>6064</v>
      </c>
      <c r="BW147" s="188">
        <v>19</v>
      </c>
      <c r="BX147" s="188">
        <v>0</v>
      </c>
      <c r="BY147" s="188">
        <v>0</v>
      </c>
      <c r="CA147" s="188">
        <v>7107</v>
      </c>
      <c r="CB147" s="188">
        <v>0</v>
      </c>
      <c r="CC147" s="188">
        <v>8933</v>
      </c>
      <c r="CD147" s="188">
        <v>4199</v>
      </c>
      <c r="CE147" s="188">
        <v>5169</v>
      </c>
      <c r="CF147" s="188">
        <v>3548</v>
      </c>
      <c r="CG147" s="188">
        <v>3967</v>
      </c>
      <c r="CH147" s="188">
        <v>-1081</v>
      </c>
      <c r="CI147" s="188">
        <v>-151</v>
      </c>
      <c r="CJ147" s="188">
        <v>54</v>
      </c>
      <c r="CL147" s="188">
        <v>7107</v>
      </c>
      <c r="CM147" s="188">
        <v>0</v>
      </c>
      <c r="CN147" s="188">
        <v>8933</v>
      </c>
      <c r="CO147" s="188">
        <v>4199</v>
      </c>
      <c r="CP147" s="188">
        <v>5169</v>
      </c>
      <c r="CQ147" s="188">
        <v>3548</v>
      </c>
      <c r="CR147" s="188">
        <v>3967</v>
      </c>
      <c r="CS147" s="188">
        <v>-1081</v>
      </c>
      <c r="CT147" s="188">
        <v>-151</v>
      </c>
      <c r="CU147" s="188">
        <v>54</v>
      </c>
      <c r="CV147" s="190"/>
      <c r="CW147" s="188">
        <v>6157</v>
      </c>
      <c r="CX147" s="188">
        <v>0</v>
      </c>
      <c r="CY147" s="188">
        <v>6910</v>
      </c>
      <c r="CZ147" s="188">
        <v>5393</v>
      </c>
      <c r="DA147" s="188">
        <v>1473</v>
      </c>
      <c r="DB147" s="188">
        <v>5741</v>
      </c>
      <c r="DC147" s="188">
        <v>6207</v>
      </c>
      <c r="DD147" s="188">
        <v>-1023</v>
      </c>
      <c r="DE147" s="188">
        <v>0</v>
      </c>
      <c r="DF147" s="188">
        <v>0</v>
      </c>
      <c r="DH147" s="188">
        <v>7108</v>
      </c>
      <c r="DI147" s="188">
        <v>0</v>
      </c>
      <c r="DJ147" s="188">
        <v>9134</v>
      </c>
      <c r="DK147" s="188">
        <v>3680</v>
      </c>
      <c r="DL147" s="188">
        <v>5812</v>
      </c>
      <c r="DM147" s="188">
        <v>3861</v>
      </c>
      <c r="DN147" s="188">
        <v>3910</v>
      </c>
      <c r="DO147" s="188">
        <v>-899</v>
      </c>
      <c r="DP147" s="188">
        <v>-175</v>
      </c>
      <c r="DQ147" s="188">
        <v>71</v>
      </c>
      <c r="DS147" s="188">
        <v>7006</v>
      </c>
      <c r="DT147" s="188">
        <v>0</v>
      </c>
      <c r="DU147" s="188">
        <v>7168</v>
      </c>
      <c r="DV147" s="188">
        <v>3142</v>
      </c>
      <c r="DW147" s="188">
        <v>1647</v>
      </c>
      <c r="DX147" s="188">
        <v>6505</v>
      </c>
      <c r="DY147" s="188">
        <v>6253</v>
      </c>
      <c r="DZ147" s="188">
        <v>-1152</v>
      </c>
      <c r="EA147" s="188">
        <v>-202</v>
      </c>
      <c r="EB147" s="188">
        <v>0</v>
      </c>
      <c r="ED147" s="188">
        <v>6062</v>
      </c>
      <c r="EE147" s="188">
        <v>0</v>
      </c>
      <c r="EF147" s="188">
        <v>7234</v>
      </c>
      <c r="EG147" s="188">
        <v>2161</v>
      </c>
      <c r="EH147" s="188">
        <v>6027</v>
      </c>
      <c r="EI147" s="188">
        <v>6234</v>
      </c>
      <c r="EJ147" s="188">
        <v>3836</v>
      </c>
      <c r="EK147" s="188">
        <v>-790</v>
      </c>
      <c r="EL147" s="188">
        <v>-100</v>
      </c>
      <c r="EM147" s="188">
        <v>47</v>
      </c>
      <c r="EO147" s="188">
        <v>7104</v>
      </c>
      <c r="EP147" s="188">
        <v>0</v>
      </c>
      <c r="EQ147" s="188">
        <v>1129</v>
      </c>
      <c r="ER147" s="188">
        <v>1274</v>
      </c>
      <c r="ES147" s="188">
        <v>6736</v>
      </c>
      <c r="ET147" s="188">
        <v>11978</v>
      </c>
      <c r="EU147" s="188">
        <v>4859</v>
      </c>
      <c r="EV147" s="188">
        <v>-2041</v>
      </c>
      <c r="EW147" s="188">
        <v>-100</v>
      </c>
      <c r="EX147" s="188">
        <v>14</v>
      </c>
      <c r="EZ147" s="188">
        <v>7072</v>
      </c>
      <c r="FA147" s="188">
        <v>0</v>
      </c>
      <c r="FB147" s="188">
        <v>4297</v>
      </c>
      <c r="FC147" s="188">
        <v>3066</v>
      </c>
      <c r="FD147" s="188">
        <v>4095</v>
      </c>
      <c r="FE147" s="188">
        <v>7037</v>
      </c>
      <c r="FF147" s="188">
        <v>6547</v>
      </c>
      <c r="FG147" s="188">
        <v>-1217</v>
      </c>
      <c r="FH147" s="188">
        <v>0</v>
      </c>
      <c r="FI147" s="188">
        <v>0</v>
      </c>
      <c r="FK147" s="188">
        <v>7108</v>
      </c>
      <c r="FL147" s="188">
        <v>0</v>
      </c>
      <c r="FM147" s="188">
        <v>6584</v>
      </c>
      <c r="FN147" s="188">
        <v>1938</v>
      </c>
      <c r="FO147" s="188">
        <v>4571</v>
      </c>
      <c r="FP147" s="188">
        <v>9595</v>
      </c>
      <c r="FQ147" s="188">
        <v>3785</v>
      </c>
      <c r="FR147" s="188">
        <v>-2409</v>
      </c>
      <c r="FS147" s="188">
        <v>-150</v>
      </c>
      <c r="FT147" s="188">
        <v>49</v>
      </c>
      <c r="FV147" s="188">
        <v>6070</v>
      </c>
      <c r="FW147" s="188">
        <v>0</v>
      </c>
      <c r="FX147" s="188">
        <v>4404</v>
      </c>
      <c r="FY147" s="188">
        <v>4773</v>
      </c>
      <c r="FZ147" s="188">
        <v>1600</v>
      </c>
      <c r="GA147" s="188">
        <v>9123</v>
      </c>
      <c r="GB147" s="188">
        <v>6190</v>
      </c>
      <c r="GC147" s="188">
        <v>-1033</v>
      </c>
      <c r="GD147" s="188">
        <v>0</v>
      </c>
      <c r="GE147" s="188">
        <v>0</v>
      </c>
      <c r="GG147" s="188">
        <v>7103</v>
      </c>
      <c r="GH147" s="188">
        <v>0</v>
      </c>
      <c r="GI147" s="188">
        <v>7002</v>
      </c>
      <c r="GJ147" s="188">
        <v>2612</v>
      </c>
      <c r="GK147" s="188">
        <v>2596</v>
      </c>
      <c r="GL147" s="188">
        <v>9600</v>
      </c>
      <c r="GM147" s="188">
        <v>3948</v>
      </c>
      <c r="GN147" s="188">
        <v>-1624</v>
      </c>
      <c r="GO147" s="188">
        <v>-126</v>
      </c>
      <c r="GP147" s="188">
        <v>74</v>
      </c>
      <c r="GR147" s="188">
        <v>6004</v>
      </c>
      <c r="GS147" s="188">
        <v>0</v>
      </c>
      <c r="GT147" s="188">
        <v>7035</v>
      </c>
      <c r="GU147" s="188">
        <v>1543</v>
      </c>
      <c r="GV147" s="188">
        <v>3144</v>
      </c>
      <c r="GW147" s="188">
        <v>9364</v>
      </c>
      <c r="GX147" s="188">
        <v>3752</v>
      </c>
      <c r="GY147" s="188">
        <v>-622</v>
      </c>
      <c r="GZ147" s="188">
        <v>-126</v>
      </c>
      <c r="HA147" s="188">
        <v>20</v>
      </c>
      <c r="HC147" s="188">
        <v>6027</v>
      </c>
      <c r="HD147" s="188">
        <v>0</v>
      </c>
      <c r="HE147" s="188">
        <v>5030</v>
      </c>
      <c r="HF147" s="188">
        <v>2855</v>
      </c>
      <c r="HG147" s="188">
        <v>6425</v>
      </c>
      <c r="HH147" s="188">
        <v>5898</v>
      </c>
      <c r="HI147" s="188">
        <v>3823</v>
      </c>
      <c r="HJ147" s="188">
        <v>1030</v>
      </c>
      <c r="HK147" s="188">
        <v>-150</v>
      </c>
      <c r="HL147" s="188">
        <v>89</v>
      </c>
      <c r="HN147" s="188">
        <v>6157</v>
      </c>
      <c r="HO147" s="188">
        <v>0</v>
      </c>
      <c r="HP147" s="188">
        <v>2215</v>
      </c>
      <c r="HQ147" s="188">
        <v>1448</v>
      </c>
      <c r="HR147" s="188">
        <v>1861</v>
      </c>
      <c r="HS147" s="188">
        <v>13756</v>
      </c>
      <c r="HT147" s="188">
        <v>6405</v>
      </c>
      <c r="HU147" s="188">
        <v>-1102</v>
      </c>
      <c r="HV147" s="188">
        <v>0</v>
      </c>
      <c r="HW147" s="188">
        <v>0</v>
      </c>
      <c r="HY147" s="188">
        <v>6028</v>
      </c>
      <c r="HZ147" s="188">
        <v>0</v>
      </c>
      <c r="IA147" s="188">
        <v>4851</v>
      </c>
      <c r="IB147" s="188">
        <v>2889</v>
      </c>
      <c r="IC147" s="188">
        <v>6886</v>
      </c>
      <c r="ID147" s="188">
        <v>3060</v>
      </c>
      <c r="IE147" s="188">
        <v>3849</v>
      </c>
      <c r="IF147" s="188">
        <v>3342</v>
      </c>
      <c r="IG147" s="188">
        <v>-150</v>
      </c>
      <c r="IH147" s="188">
        <v>96</v>
      </c>
      <c r="IJ147" s="188">
        <v>6514</v>
      </c>
      <c r="IK147" s="188">
        <v>0</v>
      </c>
      <c r="IL147" s="188">
        <v>8638</v>
      </c>
      <c r="IM147" s="188">
        <v>2279</v>
      </c>
      <c r="IN147" s="188">
        <v>2922</v>
      </c>
      <c r="IO147" s="188">
        <v>10060</v>
      </c>
      <c r="IP147" s="188">
        <v>4007</v>
      </c>
      <c r="IQ147" s="188">
        <v>-1576</v>
      </c>
      <c r="IR147" s="188">
        <v>-41</v>
      </c>
      <c r="IS147" s="188">
        <v>69</v>
      </c>
      <c r="IU147" s="188">
        <v>6083</v>
      </c>
      <c r="IV147" s="188">
        <v>0</v>
      </c>
      <c r="IW147" s="188">
        <v>4514</v>
      </c>
      <c r="IX147" s="188">
        <v>1780</v>
      </c>
      <c r="IY147" s="188">
        <v>4697</v>
      </c>
      <c r="IZ147" s="188">
        <v>7985</v>
      </c>
      <c r="JA147" s="188">
        <v>5965</v>
      </c>
      <c r="JB147" s="188">
        <v>246</v>
      </c>
      <c r="JC147" s="188">
        <v>-151</v>
      </c>
      <c r="JD147" s="188">
        <v>14</v>
      </c>
      <c r="JF147" s="188">
        <v>6836</v>
      </c>
      <c r="JG147" s="188">
        <v>0</v>
      </c>
      <c r="JH147" s="188">
        <v>7633</v>
      </c>
      <c r="JI147" s="188">
        <v>6544</v>
      </c>
      <c r="JJ147" s="188">
        <v>1549</v>
      </c>
      <c r="JK147" s="188">
        <v>6205</v>
      </c>
      <c r="JL147" s="188">
        <v>3793</v>
      </c>
      <c r="JM147" s="188">
        <v>-668</v>
      </c>
      <c r="JN147" s="188">
        <v>-262</v>
      </c>
      <c r="JO147" s="188">
        <v>730</v>
      </c>
      <c r="JQ147" s="188">
        <v>7097</v>
      </c>
      <c r="JR147" s="188">
        <v>0</v>
      </c>
      <c r="JS147" s="188">
        <v>8654</v>
      </c>
      <c r="JT147" s="188">
        <v>3433</v>
      </c>
      <c r="JU147" s="188">
        <v>2476</v>
      </c>
      <c r="JV147" s="188">
        <v>8314</v>
      </c>
      <c r="JW147" s="188">
        <v>3984</v>
      </c>
      <c r="JX147" s="188">
        <v>-1264</v>
      </c>
      <c r="JY147" s="188">
        <v>-150</v>
      </c>
      <c r="JZ147" s="188">
        <v>137</v>
      </c>
      <c r="KB147" s="188">
        <v>6082</v>
      </c>
      <c r="KC147" s="188">
        <v>0</v>
      </c>
      <c r="KD147" s="188">
        <v>2466</v>
      </c>
      <c r="KE147" s="188">
        <v>1562</v>
      </c>
      <c r="KF147" s="188">
        <v>3380</v>
      </c>
      <c r="KG147" s="188">
        <v>12793</v>
      </c>
      <c r="KH147" s="188">
        <v>5871</v>
      </c>
      <c r="KI147" s="188">
        <v>-1232</v>
      </c>
      <c r="KJ147" s="188">
        <v>-150</v>
      </c>
      <c r="KK147" s="188">
        <v>63</v>
      </c>
      <c r="KM147" s="188">
        <v>6064</v>
      </c>
      <c r="KN147" s="188">
        <v>0</v>
      </c>
      <c r="KO147" s="188">
        <v>2354</v>
      </c>
      <c r="KP147" s="188">
        <v>3509</v>
      </c>
      <c r="KQ147" s="188">
        <v>3090</v>
      </c>
      <c r="KR147" s="188">
        <v>10673</v>
      </c>
      <c r="KS147" s="188">
        <v>6429</v>
      </c>
      <c r="KT147" s="188">
        <v>-648</v>
      </c>
      <c r="KU147" s="188">
        <v>0</v>
      </c>
      <c r="KV147" s="188">
        <v>0</v>
      </c>
      <c r="KX147" s="188">
        <v>7088</v>
      </c>
      <c r="KY147" s="188">
        <v>0</v>
      </c>
      <c r="KZ147" s="188">
        <v>8313</v>
      </c>
      <c r="LA147" s="188">
        <v>5352</v>
      </c>
      <c r="LB147" s="188">
        <v>3574</v>
      </c>
      <c r="LC147" s="188">
        <v>3465</v>
      </c>
      <c r="LD147" s="188">
        <v>6656</v>
      </c>
      <c r="LE147" s="188">
        <v>-2009</v>
      </c>
      <c r="LF147" s="188">
        <v>0</v>
      </c>
      <c r="LG147" s="188">
        <v>0</v>
      </c>
      <c r="LI147" s="188">
        <v>5052</v>
      </c>
      <c r="LJ147" s="188">
        <v>0</v>
      </c>
      <c r="LK147" s="188">
        <v>6360</v>
      </c>
      <c r="LL147" s="188">
        <v>3955</v>
      </c>
      <c r="LM147" s="188">
        <v>3826</v>
      </c>
      <c r="LN147" s="188">
        <v>7572</v>
      </c>
      <c r="LO147" s="188">
        <v>5730</v>
      </c>
      <c r="LP147" s="188">
        <v>-786</v>
      </c>
      <c r="LQ147" s="188">
        <v>-151</v>
      </c>
      <c r="LR147" s="188">
        <v>30</v>
      </c>
      <c r="LT147" s="188">
        <v>6088</v>
      </c>
      <c r="LU147" s="188">
        <v>0</v>
      </c>
      <c r="LV147" s="188">
        <v>2081</v>
      </c>
      <c r="LW147" s="188">
        <v>2393</v>
      </c>
      <c r="LX147" s="188">
        <v>5852</v>
      </c>
      <c r="LY147" s="188">
        <v>8508</v>
      </c>
      <c r="LZ147" s="188">
        <v>5821</v>
      </c>
      <c r="MA147" s="188">
        <v>-40</v>
      </c>
      <c r="MB147" s="188">
        <v>-100</v>
      </c>
      <c r="MC147" s="188">
        <v>34</v>
      </c>
    </row>
    <row r="148" spans="2:341">
      <c r="B148" s="208">
        <f t="shared" si="40"/>
        <v>6342.833333333333</v>
      </c>
      <c r="C148" s="208">
        <f t="shared" si="41"/>
        <v>0</v>
      </c>
      <c r="D148" s="208">
        <f t="shared" si="42"/>
        <v>5997.6333333333332</v>
      </c>
      <c r="E148" s="208">
        <f t="shared" si="43"/>
        <v>3317.7</v>
      </c>
      <c r="F148" s="208">
        <f t="shared" si="44"/>
        <v>3651.6</v>
      </c>
      <c r="G148" s="208">
        <f t="shared" si="45"/>
        <v>7355.1</v>
      </c>
      <c r="H148" s="208">
        <f t="shared" si="46"/>
        <v>5005.6333333333332</v>
      </c>
      <c r="I148" s="208">
        <f t="shared" si="47"/>
        <v>-787.73333333333335</v>
      </c>
      <c r="J148" s="208">
        <f t="shared" si="48"/>
        <v>-109.86666666666666</v>
      </c>
      <c r="K148" s="208">
        <f t="shared" si="49"/>
        <v>74.466666666666669</v>
      </c>
      <c r="M148" s="188">
        <v>5989</v>
      </c>
      <c r="N148" s="188">
        <v>0</v>
      </c>
      <c r="O148" s="188">
        <v>8294</v>
      </c>
      <c r="P148" s="188">
        <v>3424</v>
      </c>
      <c r="Q148" s="188">
        <v>1976</v>
      </c>
      <c r="R148" s="188">
        <v>6294</v>
      </c>
      <c r="S148" s="188">
        <v>3576</v>
      </c>
      <c r="T148" s="188">
        <v>227</v>
      </c>
      <c r="U148" s="188">
        <v>-232</v>
      </c>
      <c r="V148" s="188">
        <v>542</v>
      </c>
      <c r="X148" s="188">
        <v>4066</v>
      </c>
      <c r="Y148" s="188">
        <v>0</v>
      </c>
      <c r="Z148" s="188">
        <v>7398</v>
      </c>
      <c r="AA148" s="188">
        <v>5840</v>
      </c>
      <c r="AB148" s="188">
        <v>4352</v>
      </c>
      <c r="AC148" s="188">
        <v>4264</v>
      </c>
      <c r="AD148" s="188">
        <v>5630</v>
      </c>
      <c r="AE148" s="188">
        <v>-343</v>
      </c>
      <c r="AF148" s="188">
        <v>-100</v>
      </c>
      <c r="AG148" s="188">
        <v>23</v>
      </c>
      <c r="AI148" s="188">
        <v>6856</v>
      </c>
      <c r="AJ148" s="188">
        <v>0</v>
      </c>
      <c r="AK148" s="188">
        <v>1201</v>
      </c>
      <c r="AL148" s="188">
        <v>2027</v>
      </c>
      <c r="AM148" s="188">
        <v>6937</v>
      </c>
      <c r="AN148" s="188">
        <v>9043</v>
      </c>
      <c r="AO148" s="188">
        <v>5771</v>
      </c>
      <c r="AP148" s="188">
        <v>-838</v>
      </c>
      <c r="AQ148" s="188">
        <v>-151</v>
      </c>
      <c r="AR148" s="188">
        <v>30</v>
      </c>
      <c r="AT148" s="188">
        <v>4066</v>
      </c>
      <c r="AU148" s="188">
        <v>0</v>
      </c>
      <c r="AV148" s="188">
        <v>7448</v>
      </c>
      <c r="AW148" s="188">
        <v>5713</v>
      </c>
      <c r="AX148" s="188">
        <v>1976</v>
      </c>
      <c r="AY148" s="188">
        <v>8174</v>
      </c>
      <c r="AZ148" s="188">
        <v>5644</v>
      </c>
      <c r="BA148" s="188">
        <v>-1919</v>
      </c>
      <c r="BB148" s="188">
        <v>-100</v>
      </c>
      <c r="BC148" s="188">
        <v>18</v>
      </c>
      <c r="BE148" s="188">
        <v>7102</v>
      </c>
      <c r="BF148" s="188">
        <v>0</v>
      </c>
      <c r="BG148" s="188">
        <v>8837</v>
      </c>
      <c r="BH148" s="188">
        <v>3801</v>
      </c>
      <c r="BI148" s="188">
        <v>3407</v>
      </c>
      <c r="BJ148" s="188">
        <v>5375</v>
      </c>
      <c r="BK148" s="188">
        <v>3941</v>
      </c>
      <c r="BL148" s="188">
        <v>-1612</v>
      </c>
      <c r="BM148" s="188">
        <v>-150</v>
      </c>
      <c r="BN148" s="188">
        <v>54</v>
      </c>
      <c r="BP148" s="188">
        <v>6072</v>
      </c>
      <c r="BQ148" s="188">
        <v>0</v>
      </c>
      <c r="BR148" s="188">
        <v>7121</v>
      </c>
      <c r="BS148" s="188">
        <v>5858</v>
      </c>
      <c r="BT148" s="188">
        <v>1851</v>
      </c>
      <c r="BU148" s="188">
        <v>3554</v>
      </c>
      <c r="BV148" s="188">
        <v>6064</v>
      </c>
      <c r="BW148" s="188">
        <v>60</v>
      </c>
      <c r="BX148" s="188">
        <v>0</v>
      </c>
      <c r="BY148" s="188">
        <v>0</v>
      </c>
      <c r="CA148" s="188">
        <v>7109</v>
      </c>
      <c r="CB148" s="188">
        <v>0</v>
      </c>
      <c r="CC148" s="188">
        <v>8883</v>
      </c>
      <c r="CD148" s="188">
        <v>4010</v>
      </c>
      <c r="CE148" s="188">
        <v>4918</v>
      </c>
      <c r="CF148" s="188">
        <v>3531</v>
      </c>
      <c r="CG148" s="188">
        <v>3967</v>
      </c>
      <c r="CH148" s="188">
        <v>-1160</v>
      </c>
      <c r="CI148" s="188">
        <v>-150</v>
      </c>
      <c r="CJ148" s="188">
        <v>46</v>
      </c>
      <c r="CL148" s="188">
        <v>7109</v>
      </c>
      <c r="CM148" s="188">
        <v>0</v>
      </c>
      <c r="CN148" s="188">
        <v>8883</v>
      </c>
      <c r="CO148" s="188">
        <v>4010</v>
      </c>
      <c r="CP148" s="188">
        <v>4918</v>
      </c>
      <c r="CQ148" s="188">
        <v>3531</v>
      </c>
      <c r="CR148" s="188">
        <v>3967</v>
      </c>
      <c r="CS148" s="188">
        <v>-1160</v>
      </c>
      <c r="CT148" s="188">
        <v>-150</v>
      </c>
      <c r="CU148" s="188">
        <v>46</v>
      </c>
      <c r="CV148" s="190"/>
      <c r="CW148" s="188">
        <v>6156</v>
      </c>
      <c r="CX148" s="188">
        <v>0</v>
      </c>
      <c r="CY148" s="188">
        <v>6849</v>
      </c>
      <c r="CZ148" s="188">
        <v>5066</v>
      </c>
      <c r="DA148" s="188">
        <v>1442</v>
      </c>
      <c r="DB148" s="188">
        <v>5626</v>
      </c>
      <c r="DC148" s="188">
        <v>6209</v>
      </c>
      <c r="DD148" s="188">
        <v>-918</v>
      </c>
      <c r="DE148" s="188">
        <v>0</v>
      </c>
      <c r="DF148" s="188">
        <v>0</v>
      </c>
      <c r="DH148" s="188">
        <v>7113</v>
      </c>
      <c r="DI148" s="188">
        <v>0</v>
      </c>
      <c r="DJ148" s="188">
        <v>8918</v>
      </c>
      <c r="DK148" s="188">
        <v>3660</v>
      </c>
      <c r="DL148" s="188">
        <v>5343</v>
      </c>
      <c r="DM148" s="188">
        <v>3873</v>
      </c>
      <c r="DN148" s="188">
        <v>3910</v>
      </c>
      <c r="DO148" s="188">
        <v>-685</v>
      </c>
      <c r="DP148" s="188">
        <v>-154</v>
      </c>
      <c r="DQ148" s="188">
        <v>71</v>
      </c>
      <c r="DS148" s="188">
        <v>7007</v>
      </c>
      <c r="DT148" s="188">
        <v>0</v>
      </c>
      <c r="DU148" s="188">
        <v>6969</v>
      </c>
      <c r="DV148" s="188">
        <v>3049</v>
      </c>
      <c r="DW148" s="188">
        <v>1539</v>
      </c>
      <c r="DX148" s="188">
        <v>6570</v>
      </c>
      <c r="DY148" s="188">
        <v>6252</v>
      </c>
      <c r="DZ148" s="188">
        <v>-1197</v>
      </c>
      <c r="EA148" s="188">
        <v>-201</v>
      </c>
      <c r="EB148" s="188">
        <v>0</v>
      </c>
      <c r="ED148" s="188">
        <v>6065</v>
      </c>
      <c r="EE148" s="188">
        <v>0</v>
      </c>
      <c r="EF148" s="188">
        <v>7131</v>
      </c>
      <c r="EG148" s="188">
        <v>2150</v>
      </c>
      <c r="EH148" s="188">
        <v>5425</v>
      </c>
      <c r="EI148" s="188">
        <v>6199</v>
      </c>
      <c r="EJ148" s="188">
        <v>3836</v>
      </c>
      <c r="EK148" s="188">
        <v>-696</v>
      </c>
      <c r="EL148" s="188">
        <v>-99</v>
      </c>
      <c r="EM148" s="188">
        <v>47</v>
      </c>
      <c r="EO148" s="188">
        <v>7107</v>
      </c>
      <c r="EP148" s="188">
        <v>0</v>
      </c>
      <c r="EQ148" s="188">
        <v>1141</v>
      </c>
      <c r="ER148" s="188">
        <v>1446</v>
      </c>
      <c r="ES148" s="188">
        <v>6488</v>
      </c>
      <c r="ET148" s="188">
        <v>11462</v>
      </c>
      <c r="EU148" s="188">
        <v>4859</v>
      </c>
      <c r="EV148" s="188">
        <v>-1954</v>
      </c>
      <c r="EW148" s="188">
        <v>-100</v>
      </c>
      <c r="EX148" s="188">
        <v>14</v>
      </c>
      <c r="EZ148" s="188">
        <v>7072</v>
      </c>
      <c r="FA148" s="188">
        <v>0</v>
      </c>
      <c r="FB148" s="188">
        <v>4284</v>
      </c>
      <c r="FC148" s="188">
        <v>2996</v>
      </c>
      <c r="FD148" s="188">
        <v>3857</v>
      </c>
      <c r="FE148" s="188">
        <v>7014</v>
      </c>
      <c r="FF148" s="188">
        <v>6547</v>
      </c>
      <c r="FG148" s="188">
        <v>-1310</v>
      </c>
      <c r="FH148" s="188">
        <v>0</v>
      </c>
      <c r="FI148" s="188">
        <v>0</v>
      </c>
      <c r="FK148" s="188">
        <v>7108</v>
      </c>
      <c r="FL148" s="188">
        <v>0</v>
      </c>
      <c r="FM148" s="188">
        <v>6348</v>
      </c>
      <c r="FN148" s="188">
        <v>1933</v>
      </c>
      <c r="FO148" s="188">
        <v>4244</v>
      </c>
      <c r="FP148" s="188">
        <v>9519</v>
      </c>
      <c r="FQ148" s="188">
        <v>3785</v>
      </c>
      <c r="FR148" s="188">
        <v>-2219</v>
      </c>
      <c r="FS148" s="188">
        <v>-151</v>
      </c>
      <c r="FT148" s="188">
        <v>49</v>
      </c>
      <c r="FV148" s="188">
        <v>6072</v>
      </c>
      <c r="FW148" s="188">
        <v>0</v>
      </c>
      <c r="FX148" s="188">
        <v>4453</v>
      </c>
      <c r="FY148" s="188">
        <v>4675</v>
      </c>
      <c r="FZ148" s="188">
        <v>1553</v>
      </c>
      <c r="GA148" s="188">
        <v>9172</v>
      </c>
      <c r="GB148" s="188">
        <v>6190</v>
      </c>
      <c r="GC148" s="188">
        <v>-1006</v>
      </c>
      <c r="GD148" s="188">
        <v>0</v>
      </c>
      <c r="GE148" s="188">
        <v>0</v>
      </c>
      <c r="GG148" s="188">
        <v>7100</v>
      </c>
      <c r="GH148" s="188">
        <v>0</v>
      </c>
      <c r="GI148" s="188">
        <v>6890</v>
      </c>
      <c r="GJ148" s="188">
        <v>2608</v>
      </c>
      <c r="GK148" s="188">
        <v>2282</v>
      </c>
      <c r="GL148" s="188">
        <v>9574</v>
      </c>
      <c r="GM148" s="188">
        <v>3948</v>
      </c>
      <c r="GN148" s="188">
        <v>-1568</v>
      </c>
      <c r="GO148" s="188">
        <v>-126</v>
      </c>
      <c r="GP148" s="188">
        <v>74</v>
      </c>
      <c r="GR148" s="188">
        <v>6002</v>
      </c>
      <c r="GS148" s="188">
        <v>0</v>
      </c>
      <c r="GT148" s="188">
        <v>6939</v>
      </c>
      <c r="GU148" s="188">
        <v>1573</v>
      </c>
      <c r="GV148" s="188">
        <v>2990</v>
      </c>
      <c r="GW148" s="188">
        <v>9299</v>
      </c>
      <c r="GX148" s="188">
        <v>3752</v>
      </c>
      <c r="GY148" s="188">
        <v>-774</v>
      </c>
      <c r="GZ148" s="188">
        <v>-126</v>
      </c>
      <c r="HA148" s="188">
        <v>20</v>
      </c>
      <c r="HC148" s="188">
        <v>6022</v>
      </c>
      <c r="HD148" s="188">
        <v>0</v>
      </c>
      <c r="HE148" s="188">
        <v>4854</v>
      </c>
      <c r="HF148" s="188">
        <v>2357</v>
      </c>
      <c r="HG148" s="188">
        <v>6360</v>
      </c>
      <c r="HH148" s="188">
        <v>5870</v>
      </c>
      <c r="HI148" s="188">
        <v>3823</v>
      </c>
      <c r="HJ148" s="188">
        <v>1199</v>
      </c>
      <c r="HK148" s="188">
        <v>-150</v>
      </c>
      <c r="HL148" s="188">
        <v>83</v>
      </c>
      <c r="HN148" s="188">
        <v>6158</v>
      </c>
      <c r="HO148" s="188">
        <v>0</v>
      </c>
      <c r="HP148" s="188">
        <v>2094</v>
      </c>
      <c r="HQ148" s="188">
        <v>1272</v>
      </c>
      <c r="HR148" s="188">
        <v>1430</v>
      </c>
      <c r="HS148" s="188">
        <v>14003</v>
      </c>
      <c r="HT148" s="188">
        <v>6405</v>
      </c>
      <c r="HU148" s="188">
        <v>-772</v>
      </c>
      <c r="HV148" s="188">
        <v>0</v>
      </c>
      <c r="HW148" s="188">
        <v>0</v>
      </c>
      <c r="HY148" s="188">
        <v>6034</v>
      </c>
      <c r="HZ148" s="188">
        <v>0</v>
      </c>
      <c r="IA148" s="188">
        <v>4796</v>
      </c>
      <c r="IB148" s="188">
        <v>2688</v>
      </c>
      <c r="IC148" s="188">
        <v>6842</v>
      </c>
      <c r="ID148" s="188">
        <v>3011</v>
      </c>
      <c r="IE148" s="188">
        <v>3849</v>
      </c>
      <c r="IF148" s="188">
        <v>3394</v>
      </c>
      <c r="IG148" s="188">
        <v>-151</v>
      </c>
      <c r="IH148" s="188">
        <v>66</v>
      </c>
      <c r="IJ148" s="188">
        <v>6515</v>
      </c>
      <c r="IK148" s="188">
        <v>0</v>
      </c>
      <c r="IL148" s="188">
        <v>8511</v>
      </c>
      <c r="IM148" s="188">
        <v>2199</v>
      </c>
      <c r="IN148" s="188">
        <v>2280</v>
      </c>
      <c r="IO148" s="188">
        <v>10106</v>
      </c>
      <c r="IP148" s="188">
        <v>4007</v>
      </c>
      <c r="IQ148" s="188">
        <v>-1362</v>
      </c>
      <c r="IR148" s="188">
        <v>-41</v>
      </c>
      <c r="IS148" s="188">
        <v>69</v>
      </c>
      <c r="IU148" s="188">
        <v>6078</v>
      </c>
      <c r="IV148" s="188">
        <v>0</v>
      </c>
      <c r="IW148" s="188">
        <v>4355</v>
      </c>
      <c r="IX148" s="188">
        <v>1838</v>
      </c>
      <c r="IY148" s="188">
        <v>4594</v>
      </c>
      <c r="IZ148" s="188">
        <v>7884</v>
      </c>
      <c r="JA148" s="188">
        <v>5965</v>
      </c>
      <c r="JB148" s="188">
        <v>75</v>
      </c>
      <c r="JC148" s="188">
        <v>-150</v>
      </c>
      <c r="JD148" s="188">
        <v>14</v>
      </c>
      <c r="JF148" s="188">
        <v>6838</v>
      </c>
      <c r="JG148" s="188">
        <v>0</v>
      </c>
      <c r="JH148" s="188">
        <v>7655</v>
      </c>
      <c r="JI148" s="188">
        <v>6124</v>
      </c>
      <c r="JJ148" s="188">
        <v>1476</v>
      </c>
      <c r="JK148" s="188">
        <v>6256</v>
      </c>
      <c r="JL148" s="188">
        <v>3793</v>
      </c>
      <c r="JM148" s="188">
        <v>-824</v>
      </c>
      <c r="JN148" s="188">
        <v>-262</v>
      </c>
      <c r="JO148" s="188">
        <v>717</v>
      </c>
      <c r="JQ148" s="188">
        <v>7102</v>
      </c>
      <c r="JR148" s="188">
        <v>0</v>
      </c>
      <c r="JS148" s="188">
        <v>8371</v>
      </c>
      <c r="JT148" s="188">
        <v>3384</v>
      </c>
      <c r="JU148" s="188">
        <v>2520</v>
      </c>
      <c r="JV148" s="188">
        <v>8247</v>
      </c>
      <c r="JW148" s="188">
        <v>3984</v>
      </c>
      <c r="JX148" s="188">
        <v>-1246</v>
      </c>
      <c r="JY148" s="188">
        <v>-150</v>
      </c>
      <c r="JZ148" s="188">
        <v>137</v>
      </c>
      <c r="KB148" s="188">
        <v>6084</v>
      </c>
      <c r="KC148" s="188">
        <v>0</v>
      </c>
      <c r="KD148" s="188">
        <v>2324</v>
      </c>
      <c r="KE148" s="188">
        <v>1438</v>
      </c>
      <c r="KF148" s="188">
        <v>3199</v>
      </c>
      <c r="KG148" s="188">
        <v>12675</v>
      </c>
      <c r="KH148" s="188">
        <v>5871</v>
      </c>
      <c r="KI148" s="188">
        <v>-1147</v>
      </c>
      <c r="KJ148" s="188">
        <v>-151</v>
      </c>
      <c r="KK148" s="188">
        <v>63</v>
      </c>
      <c r="KM148" s="188">
        <v>6070</v>
      </c>
      <c r="KN148" s="188">
        <v>0</v>
      </c>
      <c r="KO148" s="188">
        <v>2302</v>
      </c>
      <c r="KP148" s="188">
        <v>3286</v>
      </c>
      <c r="KQ148" s="188">
        <v>2911</v>
      </c>
      <c r="KR148" s="188">
        <v>10799</v>
      </c>
      <c r="KS148" s="188">
        <v>6417</v>
      </c>
      <c r="KT148" s="188">
        <v>-793</v>
      </c>
      <c r="KU148" s="188">
        <v>0</v>
      </c>
      <c r="KV148" s="188">
        <v>0</v>
      </c>
      <c r="KX148" s="188">
        <v>7078</v>
      </c>
      <c r="KY148" s="188">
        <v>0</v>
      </c>
      <c r="KZ148" s="188">
        <v>8179</v>
      </c>
      <c r="LA148" s="188">
        <v>4991</v>
      </c>
      <c r="LB148" s="188">
        <v>3364</v>
      </c>
      <c r="LC148" s="188">
        <v>3439</v>
      </c>
      <c r="LD148" s="188">
        <v>6656</v>
      </c>
      <c r="LE148" s="188">
        <v>-1877</v>
      </c>
      <c r="LF148" s="188">
        <v>0</v>
      </c>
      <c r="LG148" s="188">
        <v>0</v>
      </c>
      <c r="LI148" s="188">
        <v>5048</v>
      </c>
      <c r="LJ148" s="188">
        <v>0</v>
      </c>
      <c r="LK148" s="188">
        <v>6451</v>
      </c>
      <c r="LL148" s="188">
        <v>3755</v>
      </c>
      <c r="LM148" s="188">
        <v>3786</v>
      </c>
      <c r="LN148" s="188">
        <v>7664</v>
      </c>
      <c r="LO148" s="188">
        <v>5730</v>
      </c>
      <c r="LP148" s="188">
        <v>-1189</v>
      </c>
      <c r="LQ148" s="188">
        <v>-151</v>
      </c>
      <c r="LR148" s="188">
        <v>30</v>
      </c>
      <c r="LT148" s="188">
        <v>6087</v>
      </c>
      <c r="LU148" s="188">
        <v>0</v>
      </c>
      <c r="LV148" s="188">
        <v>2050</v>
      </c>
      <c r="LW148" s="188">
        <v>2360</v>
      </c>
      <c r="LX148" s="188">
        <v>5288</v>
      </c>
      <c r="LY148" s="188">
        <v>8625</v>
      </c>
      <c r="LZ148" s="188">
        <v>5821</v>
      </c>
      <c r="MA148" s="188">
        <v>-18</v>
      </c>
      <c r="MB148" s="188">
        <v>-100</v>
      </c>
      <c r="MC148" s="188">
        <v>21</v>
      </c>
    </row>
    <row r="149" spans="2:341">
      <c r="B149" s="208">
        <f t="shared" si="40"/>
        <v>6344.9</v>
      </c>
      <c r="C149" s="208">
        <f t="shared" si="41"/>
        <v>0</v>
      </c>
      <c r="D149" s="208">
        <f t="shared" si="42"/>
        <v>5878.3666666666668</v>
      </c>
      <c r="E149" s="208">
        <f t="shared" si="43"/>
        <v>3151.7333333333331</v>
      </c>
      <c r="F149" s="208">
        <f t="shared" si="44"/>
        <v>3317.5666666666666</v>
      </c>
      <c r="G149" s="208">
        <f t="shared" si="45"/>
        <v>7342.6</v>
      </c>
      <c r="H149" s="208">
        <f t="shared" si="46"/>
        <v>5006.0333333333338</v>
      </c>
      <c r="I149" s="208">
        <f t="shared" si="47"/>
        <v>-689.16666666666663</v>
      </c>
      <c r="J149" s="208">
        <f t="shared" si="48"/>
        <v>-109.36666666666666</v>
      </c>
      <c r="K149" s="208">
        <f t="shared" si="49"/>
        <v>72.666666666666671</v>
      </c>
      <c r="M149" s="188">
        <v>5993</v>
      </c>
      <c r="N149" s="188">
        <v>0</v>
      </c>
      <c r="O149" s="188">
        <v>8277</v>
      </c>
      <c r="P149" s="188">
        <v>3060</v>
      </c>
      <c r="Q149" s="188">
        <v>1978</v>
      </c>
      <c r="R149" s="188">
        <v>6261</v>
      </c>
      <c r="S149" s="188">
        <v>3576</v>
      </c>
      <c r="T149" s="188">
        <v>183</v>
      </c>
      <c r="U149" s="188">
        <v>-232</v>
      </c>
      <c r="V149" s="188">
        <v>506</v>
      </c>
      <c r="X149" s="188">
        <v>4059</v>
      </c>
      <c r="Y149" s="188">
        <v>0</v>
      </c>
      <c r="Z149" s="188">
        <v>7314</v>
      </c>
      <c r="AA149" s="188">
        <v>5468</v>
      </c>
      <c r="AB149" s="188">
        <v>3994</v>
      </c>
      <c r="AC149" s="188">
        <v>4230</v>
      </c>
      <c r="AD149" s="188">
        <v>5630</v>
      </c>
      <c r="AE149" s="188">
        <v>28</v>
      </c>
      <c r="AF149" s="188">
        <v>-100</v>
      </c>
      <c r="AG149" s="188">
        <v>24</v>
      </c>
      <c r="AI149" s="188">
        <v>6858</v>
      </c>
      <c r="AJ149" s="188">
        <v>0</v>
      </c>
      <c r="AK149" s="188">
        <v>1165</v>
      </c>
      <c r="AL149" s="188">
        <v>1891</v>
      </c>
      <c r="AM149" s="188">
        <v>6445</v>
      </c>
      <c r="AN149" s="188">
        <v>9056</v>
      </c>
      <c r="AO149" s="188">
        <v>5771</v>
      </c>
      <c r="AP149" s="188">
        <v>-863</v>
      </c>
      <c r="AQ149" s="188">
        <v>-151</v>
      </c>
      <c r="AR149" s="188">
        <v>26</v>
      </c>
      <c r="AT149" s="188">
        <v>4066</v>
      </c>
      <c r="AU149" s="188">
        <v>0</v>
      </c>
      <c r="AV149" s="188">
        <v>7299</v>
      </c>
      <c r="AW149" s="188">
        <v>5431</v>
      </c>
      <c r="AX149" s="188">
        <v>1719</v>
      </c>
      <c r="AY149" s="188">
        <v>8227</v>
      </c>
      <c r="AZ149" s="188">
        <v>5644</v>
      </c>
      <c r="BA149" s="188">
        <v>-1868</v>
      </c>
      <c r="BB149" s="188">
        <v>-100</v>
      </c>
      <c r="BC149" s="188">
        <v>18</v>
      </c>
      <c r="BE149" s="188">
        <v>7109</v>
      </c>
      <c r="BF149" s="188">
        <v>0</v>
      </c>
      <c r="BG149" s="188">
        <v>8763</v>
      </c>
      <c r="BH149" s="188">
        <v>3550</v>
      </c>
      <c r="BI149" s="188">
        <v>3293</v>
      </c>
      <c r="BJ149" s="188">
        <v>5257</v>
      </c>
      <c r="BK149" s="188">
        <v>3941</v>
      </c>
      <c r="BL149" s="188">
        <v>-1599</v>
      </c>
      <c r="BM149" s="188">
        <v>-151</v>
      </c>
      <c r="BN149" s="188">
        <v>54</v>
      </c>
      <c r="BP149" s="188">
        <v>6075</v>
      </c>
      <c r="BQ149" s="188">
        <v>0</v>
      </c>
      <c r="BR149" s="188">
        <v>7093</v>
      </c>
      <c r="BS149" s="188">
        <v>5473</v>
      </c>
      <c r="BT149" s="188">
        <v>1885</v>
      </c>
      <c r="BU149" s="188">
        <v>3579</v>
      </c>
      <c r="BV149" s="188">
        <v>6064</v>
      </c>
      <c r="BW149" s="188">
        <v>-47</v>
      </c>
      <c r="BX149" s="188">
        <v>0</v>
      </c>
      <c r="BY149" s="188">
        <v>0</v>
      </c>
      <c r="CA149" s="188">
        <v>7115</v>
      </c>
      <c r="CB149" s="188">
        <v>0</v>
      </c>
      <c r="CC149" s="188">
        <v>8755</v>
      </c>
      <c r="CD149" s="188">
        <v>3974</v>
      </c>
      <c r="CE149" s="188">
        <v>4549</v>
      </c>
      <c r="CF149" s="188">
        <v>3517</v>
      </c>
      <c r="CG149" s="188">
        <v>3967</v>
      </c>
      <c r="CH149" s="188">
        <v>-1127</v>
      </c>
      <c r="CI149" s="188">
        <v>-150</v>
      </c>
      <c r="CJ149" s="188">
        <v>46</v>
      </c>
      <c r="CL149" s="188">
        <v>7115</v>
      </c>
      <c r="CM149" s="188">
        <v>0</v>
      </c>
      <c r="CN149" s="188">
        <v>8755</v>
      </c>
      <c r="CO149" s="188">
        <v>3974</v>
      </c>
      <c r="CP149" s="188">
        <v>4549</v>
      </c>
      <c r="CQ149" s="188">
        <v>3517</v>
      </c>
      <c r="CR149" s="188">
        <v>3967</v>
      </c>
      <c r="CS149" s="188">
        <v>-1127</v>
      </c>
      <c r="CT149" s="188">
        <v>-150</v>
      </c>
      <c r="CU149" s="188">
        <v>46</v>
      </c>
      <c r="CV149" s="190"/>
      <c r="CW149" s="188">
        <v>6157</v>
      </c>
      <c r="CX149" s="188">
        <v>0</v>
      </c>
      <c r="CY149" s="188">
        <v>6738</v>
      </c>
      <c r="CZ149" s="188">
        <v>4810</v>
      </c>
      <c r="DA149" s="188">
        <v>1231</v>
      </c>
      <c r="DB149" s="188">
        <v>5606</v>
      </c>
      <c r="DC149" s="188">
        <v>6198</v>
      </c>
      <c r="DD149" s="188">
        <v>-827</v>
      </c>
      <c r="DE149" s="188">
        <v>0</v>
      </c>
      <c r="DF149" s="188">
        <v>0</v>
      </c>
      <c r="DH149" s="188">
        <v>7117</v>
      </c>
      <c r="DI149" s="188">
        <v>0</v>
      </c>
      <c r="DJ149" s="188">
        <v>8869</v>
      </c>
      <c r="DK149" s="188">
        <v>3393</v>
      </c>
      <c r="DL149" s="188">
        <v>4935</v>
      </c>
      <c r="DM149" s="188">
        <v>3884</v>
      </c>
      <c r="DN149" s="188">
        <v>3910</v>
      </c>
      <c r="DO149" s="188">
        <v>-665</v>
      </c>
      <c r="DP149" s="188">
        <v>-151</v>
      </c>
      <c r="DQ149" s="188">
        <v>71</v>
      </c>
      <c r="DS149" s="188">
        <v>7010</v>
      </c>
      <c r="DT149" s="188">
        <v>0</v>
      </c>
      <c r="DU149" s="188">
        <v>6893</v>
      </c>
      <c r="DV149" s="188">
        <v>2925</v>
      </c>
      <c r="DW149" s="188">
        <v>1337</v>
      </c>
      <c r="DX149" s="188">
        <v>6619</v>
      </c>
      <c r="DY149" s="188">
        <v>6274</v>
      </c>
      <c r="DZ149" s="188">
        <v>-1138</v>
      </c>
      <c r="EA149" s="188">
        <v>-201</v>
      </c>
      <c r="EB149" s="188">
        <v>0</v>
      </c>
      <c r="ED149" s="188">
        <v>6067</v>
      </c>
      <c r="EE149" s="188">
        <v>0</v>
      </c>
      <c r="EF149" s="188">
        <v>7046</v>
      </c>
      <c r="EG149" s="188">
        <v>2024</v>
      </c>
      <c r="EH149" s="188">
        <v>4886</v>
      </c>
      <c r="EI149" s="188">
        <v>6136</v>
      </c>
      <c r="EJ149" s="188">
        <v>3836</v>
      </c>
      <c r="EK149" s="188">
        <v>-446</v>
      </c>
      <c r="EL149" s="188">
        <v>-87</v>
      </c>
      <c r="EM149" s="188">
        <v>47</v>
      </c>
      <c r="EO149" s="188">
        <v>7104</v>
      </c>
      <c r="EP149" s="188">
        <v>0</v>
      </c>
      <c r="EQ149" s="188">
        <v>1074</v>
      </c>
      <c r="ER149" s="188">
        <v>1306</v>
      </c>
      <c r="ES149" s="188">
        <v>6023</v>
      </c>
      <c r="ET149" s="188">
        <v>11320</v>
      </c>
      <c r="EU149" s="188">
        <v>4859</v>
      </c>
      <c r="EV149" s="188">
        <v>-1664</v>
      </c>
      <c r="EW149" s="188">
        <v>-100</v>
      </c>
      <c r="EX149" s="188">
        <v>14</v>
      </c>
      <c r="EZ149" s="188">
        <v>7069</v>
      </c>
      <c r="FA149" s="188">
        <v>0</v>
      </c>
      <c r="FB149" s="188">
        <v>4242</v>
      </c>
      <c r="FC149" s="188">
        <v>2830</v>
      </c>
      <c r="FD149" s="188">
        <v>3601</v>
      </c>
      <c r="FE149" s="188">
        <v>6890</v>
      </c>
      <c r="FF149" s="188">
        <v>6547</v>
      </c>
      <c r="FG149" s="188">
        <v>-1155</v>
      </c>
      <c r="FH149" s="188">
        <v>0</v>
      </c>
      <c r="FI149" s="188">
        <v>0</v>
      </c>
      <c r="FK149" s="188">
        <v>7110</v>
      </c>
      <c r="FL149" s="188">
        <v>0</v>
      </c>
      <c r="FM149" s="188">
        <v>6134</v>
      </c>
      <c r="FN149" s="188">
        <v>1968</v>
      </c>
      <c r="FO149" s="188">
        <v>4257</v>
      </c>
      <c r="FP149" s="188">
        <v>9464</v>
      </c>
      <c r="FQ149" s="188">
        <v>3785</v>
      </c>
      <c r="FR149" s="188">
        <v>-2213</v>
      </c>
      <c r="FS149" s="188">
        <v>-150</v>
      </c>
      <c r="FT149" s="188">
        <v>49</v>
      </c>
      <c r="FV149" s="188">
        <v>6075</v>
      </c>
      <c r="FW149" s="188">
        <v>0</v>
      </c>
      <c r="FX149" s="188">
        <v>4277</v>
      </c>
      <c r="FY149" s="188">
        <v>4263</v>
      </c>
      <c r="FZ149" s="188">
        <v>1143</v>
      </c>
      <c r="GA149" s="188">
        <v>9218</v>
      </c>
      <c r="GB149" s="188">
        <v>6190</v>
      </c>
      <c r="GC149" s="188">
        <v>-786</v>
      </c>
      <c r="GD149" s="188">
        <v>0</v>
      </c>
      <c r="GE149" s="188">
        <v>0</v>
      </c>
      <c r="GG149" s="188">
        <v>7104</v>
      </c>
      <c r="GH149" s="188">
        <v>0</v>
      </c>
      <c r="GI149" s="188">
        <v>6602</v>
      </c>
      <c r="GJ149" s="188">
        <v>2443</v>
      </c>
      <c r="GK149" s="188">
        <v>2169</v>
      </c>
      <c r="GL149" s="188">
        <v>9534</v>
      </c>
      <c r="GM149" s="188">
        <v>3948</v>
      </c>
      <c r="GN149" s="188">
        <v>-1343</v>
      </c>
      <c r="GO149" s="188">
        <v>-126</v>
      </c>
      <c r="GP149" s="188">
        <v>75</v>
      </c>
      <c r="GR149" s="188">
        <v>6006</v>
      </c>
      <c r="GS149" s="188">
        <v>0</v>
      </c>
      <c r="GT149" s="188">
        <v>6804</v>
      </c>
      <c r="GU149" s="188">
        <v>1540</v>
      </c>
      <c r="GV149" s="188">
        <v>2288</v>
      </c>
      <c r="GW149" s="188">
        <v>9168</v>
      </c>
      <c r="GX149" s="188">
        <v>3752</v>
      </c>
      <c r="GY149" s="188">
        <v>-437</v>
      </c>
      <c r="GZ149" s="188">
        <v>-126</v>
      </c>
      <c r="HA149" s="188">
        <v>20</v>
      </c>
      <c r="HC149" s="188">
        <v>6023</v>
      </c>
      <c r="HD149" s="188">
        <v>0</v>
      </c>
      <c r="HE149" s="188">
        <v>4739</v>
      </c>
      <c r="HF149" s="188">
        <v>2125</v>
      </c>
      <c r="HG149" s="188">
        <v>5993</v>
      </c>
      <c r="HH149" s="188">
        <v>5895</v>
      </c>
      <c r="HI149" s="188">
        <v>3823</v>
      </c>
      <c r="HJ149" s="188">
        <v>1332</v>
      </c>
      <c r="HK149" s="188">
        <v>-150</v>
      </c>
      <c r="HL149" s="188">
        <v>78</v>
      </c>
      <c r="HN149" s="188">
        <v>6154</v>
      </c>
      <c r="HO149" s="188">
        <v>0</v>
      </c>
      <c r="HP149" s="188">
        <v>1880</v>
      </c>
      <c r="HQ149" s="188">
        <v>1492</v>
      </c>
      <c r="HR149" s="188">
        <v>1228</v>
      </c>
      <c r="HS149" s="188">
        <v>14146</v>
      </c>
      <c r="HT149" s="188">
        <v>6408</v>
      </c>
      <c r="HU149" s="188">
        <v>-926</v>
      </c>
      <c r="HV149" s="188">
        <v>0</v>
      </c>
      <c r="HW149" s="188">
        <v>0</v>
      </c>
      <c r="HY149" s="188">
        <v>6034</v>
      </c>
      <c r="HZ149" s="188">
        <v>0</v>
      </c>
      <c r="IA149" s="188">
        <v>4466</v>
      </c>
      <c r="IB149" s="188">
        <v>2524</v>
      </c>
      <c r="IC149" s="188">
        <v>6535</v>
      </c>
      <c r="ID149" s="188">
        <v>2963</v>
      </c>
      <c r="IE149" s="188">
        <v>3849</v>
      </c>
      <c r="IF149" s="188">
        <v>3441</v>
      </c>
      <c r="IG149" s="188">
        <v>-151</v>
      </c>
      <c r="IH149" s="188">
        <v>66</v>
      </c>
      <c r="IJ149" s="188">
        <v>6517</v>
      </c>
      <c r="IK149" s="188">
        <v>0</v>
      </c>
      <c r="IL149" s="188">
        <v>8393</v>
      </c>
      <c r="IM149" s="188">
        <v>2093</v>
      </c>
      <c r="IN149" s="188">
        <v>1721</v>
      </c>
      <c r="IO149" s="188">
        <v>10152</v>
      </c>
      <c r="IP149" s="188">
        <v>4007</v>
      </c>
      <c r="IQ149" s="188">
        <v>-1343</v>
      </c>
      <c r="IR149" s="188">
        <v>-41</v>
      </c>
      <c r="IS149" s="188">
        <v>69</v>
      </c>
      <c r="IU149" s="188">
        <v>6086</v>
      </c>
      <c r="IV149" s="188">
        <v>0</v>
      </c>
      <c r="IW149" s="188">
        <v>4234</v>
      </c>
      <c r="IX149" s="188">
        <v>1727</v>
      </c>
      <c r="IY149" s="188">
        <v>3832</v>
      </c>
      <c r="IZ149" s="188">
        <v>7957</v>
      </c>
      <c r="JA149" s="188">
        <v>5965</v>
      </c>
      <c r="JB149" s="188">
        <v>355</v>
      </c>
      <c r="JC149" s="188">
        <v>-150</v>
      </c>
      <c r="JD149" s="188">
        <v>13</v>
      </c>
      <c r="JF149" s="188">
        <v>6838</v>
      </c>
      <c r="JG149" s="188">
        <v>0</v>
      </c>
      <c r="JH149" s="188">
        <v>7584</v>
      </c>
      <c r="JI149" s="188">
        <v>5822</v>
      </c>
      <c r="JJ149" s="188">
        <v>1394</v>
      </c>
      <c r="JK149" s="188">
        <v>6111</v>
      </c>
      <c r="JL149" s="188">
        <v>3793</v>
      </c>
      <c r="JM149" s="188">
        <v>-633</v>
      </c>
      <c r="JN149" s="188">
        <v>-262</v>
      </c>
      <c r="JO149" s="188">
        <v>708</v>
      </c>
      <c r="JQ149" s="188">
        <v>7103</v>
      </c>
      <c r="JR149" s="188">
        <v>0</v>
      </c>
      <c r="JS149" s="188">
        <v>8233</v>
      </c>
      <c r="JT149" s="188">
        <v>3274</v>
      </c>
      <c r="JU149" s="188">
        <v>2416</v>
      </c>
      <c r="JV149" s="188">
        <v>8247</v>
      </c>
      <c r="JW149" s="188">
        <v>3984</v>
      </c>
      <c r="JX149" s="188">
        <v>-1388</v>
      </c>
      <c r="JY149" s="188">
        <v>-150</v>
      </c>
      <c r="JZ149" s="188">
        <v>137</v>
      </c>
      <c r="KB149" s="188">
        <v>6085</v>
      </c>
      <c r="KC149" s="188">
        <v>0</v>
      </c>
      <c r="KD149" s="188">
        <v>2233</v>
      </c>
      <c r="KE149" s="188">
        <v>1364</v>
      </c>
      <c r="KF149" s="188">
        <v>2725</v>
      </c>
      <c r="KG149" s="188">
        <v>12653</v>
      </c>
      <c r="KH149" s="188">
        <v>5871</v>
      </c>
      <c r="KI149" s="188">
        <v>-1101</v>
      </c>
      <c r="KJ149" s="188">
        <v>-151</v>
      </c>
      <c r="KK149" s="188">
        <v>62</v>
      </c>
      <c r="KM149" s="188">
        <v>6073</v>
      </c>
      <c r="KN149" s="188">
        <v>0</v>
      </c>
      <c r="KO149" s="188">
        <v>2216</v>
      </c>
      <c r="KP149" s="188">
        <v>3344</v>
      </c>
      <c r="KQ149" s="188">
        <v>2344</v>
      </c>
      <c r="KR149" s="188">
        <v>10772</v>
      </c>
      <c r="KS149" s="188">
        <v>6415</v>
      </c>
      <c r="KT149" s="188">
        <v>-632</v>
      </c>
      <c r="KU149" s="188">
        <v>0</v>
      </c>
      <c r="KV149" s="188">
        <v>0</v>
      </c>
      <c r="KX149" s="188">
        <v>7080</v>
      </c>
      <c r="KY149" s="188">
        <v>0</v>
      </c>
      <c r="KZ149" s="188">
        <v>7976</v>
      </c>
      <c r="LA149" s="188">
        <v>4894</v>
      </c>
      <c r="LB149" s="188">
        <v>2918</v>
      </c>
      <c r="LC149" s="188">
        <v>3535</v>
      </c>
      <c r="LD149" s="188">
        <v>6656</v>
      </c>
      <c r="LE149" s="188">
        <v>-2003</v>
      </c>
      <c r="LF149" s="188">
        <v>0</v>
      </c>
      <c r="LG149" s="188">
        <v>0</v>
      </c>
      <c r="LI149" s="188">
        <v>5057</v>
      </c>
      <c r="LJ149" s="188">
        <v>0</v>
      </c>
      <c r="LK149" s="188">
        <v>6287</v>
      </c>
      <c r="LL149" s="188">
        <v>3486</v>
      </c>
      <c r="LM149" s="188">
        <v>3309</v>
      </c>
      <c r="LN149" s="188">
        <v>7680</v>
      </c>
      <c r="LO149" s="188">
        <v>5730</v>
      </c>
      <c r="LP149" s="188">
        <v>-990</v>
      </c>
      <c r="LQ149" s="188">
        <v>-151</v>
      </c>
      <c r="LR149" s="188">
        <v>30</v>
      </c>
      <c r="LT149" s="188">
        <v>6088</v>
      </c>
      <c r="LU149" s="188">
        <v>0</v>
      </c>
      <c r="LV149" s="188">
        <v>2010</v>
      </c>
      <c r="LW149" s="188">
        <v>2084</v>
      </c>
      <c r="LX149" s="188">
        <v>4830</v>
      </c>
      <c r="LY149" s="188">
        <v>8684</v>
      </c>
      <c r="LZ149" s="188">
        <v>5821</v>
      </c>
      <c r="MA149" s="188">
        <v>307</v>
      </c>
      <c r="MB149" s="188">
        <v>-100</v>
      </c>
      <c r="MC149" s="188">
        <v>21</v>
      </c>
    </row>
    <row r="150" spans="2:341">
      <c r="LT150" s="188">
        <v>6092</v>
      </c>
      <c r="LU150" s="188">
        <v>0</v>
      </c>
      <c r="LV150" s="188">
        <v>1040</v>
      </c>
      <c r="LW150" s="188">
        <v>4698</v>
      </c>
      <c r="LX150" s="188">
        <v>7610</v>
      </c>
      <c r="LY150" s="188">
        <v>4152</v>
      </c>
      <c r="LZ150" s="188">
        <v>6493</v>
      </c>
      <c r="MA150" s="188">
        <v>922</v>
      </c>
      <c r="MB150" s="188">
        <v>-201</v>
      </c>
      <c r="MC150" s="188">
        <v>0</v>
      </c>
    </row>
    <row r="151" spans="2:341">
      <c r="LT151" s="188">
        <v>6093</v>
      </c>
      <c r="LU151" s="188">
        <v>0</v>
      </c>
      <c r="LV151" s="188">
        <v>993</v>
      </c>
      <c r="LW151" s="188">
        <v>5491</v>
      </c>
      <c r="LX151" s="188">
        <v>7386</v>
      </c>
      <c r="LY151" s="188">
        <v>4104</v>
      </c>
      <c r="LZ151" s="188">
        <v>6470</v>
      </c>
      <c r="MA151" s="188">
        <v>946</v>
      </c>
      <c r="MB151" s="188">
        <v>-201</v>
      </c>
      <c r="MC151" s="188">
        <v>0</v>
      </c>
    </row>
    <row r="152" spans="2:341">
      <c r="LT152" s="188">
        <v>6090</v>
      </c>
      <c r="LU152" s="188">
        <v>0</v>
      </c>
      <c r="LV152" s="188">
        <v>1011</v>
      </c>
      <c r="LW152" s="188">
        <v>5640</v>
      </c>
      <c r="LX152" s="188">
        <v>7760</v>
      </c>
      <c r="LY152" s="188">
        <v>4026</v>
      </c>
      <c r="LZ152" s="188">
        <v>6452</v>
      </c>
      <c r="MA152" s="188">
        <v>834</v>
      </c>
      <c r="MB152" s="188">
        <v>-201</v>
      </c>
      <c r="MC152" s="188">
        <v>0</v>
      </c>
    </row>
    <row r="153" spans="2:341">
      <c r="LT153" s="188">
        <v>6095</v>
      </c>
      <c r="LU153" s="188">
        <v>0</v>
      </c>
      <c r="LV153" s="188">
        <v>1040</v>
      </c>
      <c r="LW153" s="188">
        <v>5636</v>
      </c>
      <c r="LX153" s="188">
        <v>7979</v>
      </c>
      <c r="LY153" s="188">
        <v>3898</v>
      </c>
      <c r="LZ153" s="188">
        <v>6443</v>
      </c>
      <c r="MA153" s="188">
        <v>851</v>
      </c>
      <c r="MB153" s="188">
        <v>-201</v>
      </c>
      <c r="MC153" s="188">
        <v>0</v>
      </c>
    </row>
    <row r="154" spans="2:341">
      <c r="LT154" s="188">
        <v>6092</v>
      </c>
      <c r="LU154" s="188">
        <v>0</v>
      </c>
      <c r="LV154" s="188">
        <v>1036</v>
      </c>
      <c r="LW154" s="188">
        <v>5694</v>
      </c>
      <c r="LX154" s="188">
        <v>8331</v>
      </c>
      <c r="LY154" s="188">
        <v>3842</v>
      </c>
      <c r="LZ154" s="188">
        <v>6445</v>
      </c>
      <c r="MA154" s="188">
        <v>1146</v>
      </c>
      <c r="MB154" s="188">
        <v>-202</v>
      </c>
      <c r="MC154" s="188">
        <v>0</v>
      </c>
    </row>
    <row r="155" spans="2:341">
      <c r="LT155" s="188">
        <v>6100</v>
      </c>
      <c r="LU155" s="188">
        <v>0</v>
      </c>
      <c r="LV155" s="188">
        <v>1050</v>
      </c>
      <c r="LW155" s="188">
        <v>5676</v>
      </c>
      <c r="LX155" s="188">
        <v>8184</v>
      </c>
      <c r="LY155" s="188">
        <v>3740</v>
      </c>
      <c r="LZ155" s="188">
        <v>6435</v>
      </c>
      <c r="MA155" s="188">
        <v>1047</v>
      </c>
      <c r="MB155" s="188">
        <v>-201</v>
      </c>
      <c r="MC155" s="188">
        <v>0</v>
      </c>
    </row>
    <row r="156" spans="2:341">
      <c r="LT156" s="188">
        <v>6101</v>
      </c>
      <c r="LU156" s="188">
        <v>0</v>
      </c>
      <c r="LV156" s="188">
        <v>1039</v>
      </c>
      <c r="LW156" s="188">
        <v>5652</v>
      </c>
      <c r="LX156" s="188">
        <v>7618</v>
      </c>
      <c r="LY156" s="188">
        <v>3599</v>
      </c>
      <c r="LZ156" s="188">
        <v>6423</v>
      </c>
      <c r="MA156" s="188">
        <v>852</v>
      </c>
      <c r="MB156" s="188">
        <v>-193</v>
      </c>
      <c r="MC156" s="188">
        <v>0</v>
      </c>
    </row>
    <row r="157" spans="2:341">
      <c r="LT157" s="188">
        <v>6094</v>
      </c>
      <c r="LU157" s="188">
        <v>0</v>
      </c>
      <c r="LV157" s="188">
        <v>1112</v>
      </c>
      <c r="LW157" s="188">
        <v>5035</v>
      </c>
      <c r="LX157" s="188">
        <v>8147</v>
      </c>
      <c r="LY157" s="188">
        <v>3559</v>
      </c>
      <c r="LZ157" s="188">
        <v>6375</v>
      </c>
      <c r="MA157" s="188">
        <v>446</v>
      </c>
      <c r="MB157" s="188">
        <v>-151</v>
      </c>
      <c r="MC157" s="188">
        <v>0</v>
      </c>
    </row>
    <row r="158" spans="2:341">
      <c r="LT158" s="188">
        <v>6097</v>
      </c>
      <c r="LU158" s="188">
        <v>0</v>
      </c>
      <c r="LV158" s="188">
        <v>1135</v>
      </c>
      <c r="LW158" s="188">
        <v>4739</v>
      </c>
      <c r="LX158" s="188">
        <v>8015</v>
      </c>
      <c r="LY158" s="188">
        <v>3588</v>
      </c>
      <c r="LZ158" s="188">
        <v>6376</v>
      </c>
      <c r="MA158" s="188">
        <v>345</v>
      </c>
      <c r="MB158" s="188">
        <v>-151</v>
      </c>
      <c r="MC158" s="188">
        <v>0</v>
      </c>
    </row>
    <row r="159" spans="2:341">
      <c r="LT159" s="188">
        <v>6095</v>
      </c>
      <c r="LU159" s="188">
        <v>0</v>
      </c>
      <c r="LV159" s="188">
        <v>1123</v>
      </c>
      <c r="LW159" s="188">
        <v>4476</v>
      </c>
      <c r="LX159" s="188">
        <v>7695</v>
      </c>
      <c r="LY159" s="188">
        <v>3527</v>
      </c>
      <c r="LZ159" s="188">
        <v>6359</v>
      </c>
      <c r="MA159" s="188">
        <v>425</v>
      </c>
      <c r="MB159" s="188">
        <v>-151</v>
      </c>
      <c r="MC159" s="188">
        <v>0</v>
      </c>
    </row>
    <row r="160" spans="2:341">
      <c r="LT160" s="188">
        <v>6094</v>
      </c>
      <c r="LU160" s="188">
        <v>0</v>
      </c>
      <c r="LV160" s="188">
        <v>1095</v>
      </c>
      <c r="LW160" s="188">
        <v>4251</v>
      </c>
      <c r="LX160" s="188">
        <v>7487</v>
      </c>
      <c r="LY160" s="188">
        <v>3417</v>
      </c>
      <c r="LZ160" s="188">
        <v>6351</v>
      </c>
      <c r="MA160" s="188">
        <v>440</v>
      </c>
      <c r="MB160" s="188">
        <v>-150</v>
      </c>
      <c r="MC160" s="188">
        <v>0</v>
      </c>
    </row>
    <row r="161" spans="332:341">
      <c r="LT161" s="188">
        <v>6093</v>
      </c>
      <c r="LU161" s="188">
        <v>0</v>
      </c>
      <c r="LV161" s="188">
        <v>1065</v>
      </c>
      <c r="LW161" s="188">
        <v>4155</v>
      </c>
      <c r="LX161" s="188">
        <v>7723</v>
      </c>
      <c r="LY161" s="188">
        <v>3469</v>
      </c>
      <c r="LZ161" s="188">
        <v>6348</v>
      </c>
      <c r="MA161" s="188">
        <v>489</v>
      </c>
      <c r="MB161" s="188">
        <v>-151</v>
      </c>
      <c r="MC161" s="188">
        <v>0</v>
      </c>
    </row>
    <row r="162" spans="332:341">
      <c r="LT162" s="188">
        <v>6094</v>
      </c>
      <c r="LU162" s="188">
        <v>0</v>
      </c>
      <c r="LV162" s="188">
        <v>1069</v>
      </c>
      <c r="LW162" s="188">
        <v>3864</v>
      </c>
      <c r="LX162" s="188">
        <v>7554</v>
      </c>
      <c r="LY162" s="188">
        <v>3551</v>
      </c>
      <c r="LZ162" s="188">
        <v>6347</v>
      </c>
      <c r="MA162" s="188">
        <v>261</v>
      </c>
      <c r="MB162" s="188">
        <v>-142</v>
      </c>
      <c r="MC162" s="188">
        <v>0</v>
      </c>
    </row>
    <row r="163" spans="332:341">
      <c r="LT163" s="188">
        <v>6092</v>
      </c>
      <c r="LU163" s="188">
        <v>0</v>
      </c>
      <c r="LV163" s="188">
        <v>1094</v>
      </c>
      <c r="LW163" s="188">
        <v>3641</v>
      </c>
      <c r="LX163" s="188">
        <v>7928</v>
      </c>
      <c r="LY163" s="188">
        <v>3571</v>
      </c>
      <c r="LZ163" s="188">
        <v>6358</v>
      </c>
      <c r="MA163" s="188">
        <v>-203</v>
      </c>
      <c r="MB163" s="188">
        <v>-100</v>
      </c>
      <c r="MC163" s="188">
        <v>0</v>
      </c>
    </row>
    <row r="164" spans="332:341">
      <c r="LT164" s="188">
        <v>6091</v>
      </c>
      <c r="LU164" s="188">
        <v>0</v>
      </c>
      <c r="LV164" s="188">
        <v>1122</v>
      </c>
      <c r="LW164" s="188">
        <v>3427</v>
      </c>
      <c r="LX164" s="188">
        <v>7806</v>
      </c>
      <c r="LY164" s="188">
        <v>3534</v>
      </c>
      <c r="LZ164" s="188">
        <v>6349</v>
      </c>
      <c r="MA164" s="188">
        <v>-6</v>
      </c>
      <c r="MB164" s="188">
        <v>-100</v>
      </c>
      <c r="MC164" s="188">
        <v>0</v>
      </c>
    </row>
    <row r="165" spans="332:341">
      <c r="LT165" s="188">
        <v>6091</v>
      </c>
      <c r="LU165" s="188">
        <v>0</v>
      </c>
      <c r="LV165" s="188">
        <v>1115</v>
      </c>
      <c r="LW165" s="188">
        <v>3333</v>
      </c>
      <c r="LX165" s="188">
        <v>7449</v>
      </c>
      <c r="LY165" s="188">
        <v>3402</v>
      </c>
      <c r="LZ165" s="188">
        <v>6307</v>
      </c>
      <c r="MA165" s="188">
        <v>36</v>
      </c>
      <c r="MB165" s="188">
        <v>-100</v>
      </c>
      <c r="MC165" s="188">
        <v>0</v>
      </c>
    </row>
    <row r="166" spans="332:341">
      <c r="LT166" s="188">
        <v>6095</v>
      </c>
      <c r="LU166" s="188">
        <v>0</v>
      </c>
      <c r="LV166" s="188">
        <v>1141</v>
      </c>
      <c r="LW166" s="188">
        <v>3254</v>
      </c>
      <c r="LX166" s="188">
        <v>7266</v>
      </c>
      <c r="LY166" s="188">
        <v>3233</v>
      </c>
      <c r="LZ166" s="188">
        <v>6300</v>
      </c>
      <c r="MA166" s="188">
        <v>92</v>
      </c>
      <c r="MB166" s="188">
        <v>-100</v>
      </c>
      <c r="MC166" s="188">
        <v>0</v>
      </c>
    </row>
    <row r="167" spans="332:341">
      <c r="LT167" s="188">
        <v>6095</v>
      </c>
      <c r="LU167" s="188">
        <v>0</v>
      </c>
      <c r="LV167" s="188">
        <v>1137</v>
      </c>
      <c r="LW167" s="188">
        <v>3287</v>
      </c>
      <c r="LX167" s="188">
        <v>6945</v>
      </c>
      <c r="LY167" s="188">
        <v>3178</v>
      </c>
      <c r="LZ167" s="188">
        <v>6292</v>
      </c>
      <c r="MA167" s="188">
        <v>-97</v>
      </c>
      <c r="MB167" s="188">
        <v>-100</v>
      </c>
      <c r="MC167" s="188">
        <v>0</v>
      </c>
    </row>
    <row r="168" spans="332:341">
      <c r="LT168" s="188">
        <v>6089</v>
      </c>
      <c r="LU168" s="188">
        <v>0</v>
      </c>
      <c r="LV168" s="188">
        <v>1122</v>
      </c>
      <c r="LW168" s="188">
        <v>3257</v>
      </c>
      <c r="LX168" s="188">
        <v>6271</v>
      </c>
      <c r="LY168" s="188">
        <v>3148</v>
      </c>
      <c r="LZ168" s="188">
        <v>6177</v>
      </c>
      <c r="MA168" s="188">
        <v>653</v>
      </c>
      <c r="MB168" s="188">
        <v>-98</v>
      </c>
      <c r="MC168" s="188">
        <v>0</v>
      </c>
    </row>
    <row r="169" spans="332:341">
      <c r="LT169" s="188">
        <v>6090</v>
      </c>
      <c r="LU169" s="188">
        <v>0</v>
      </c>
      <c r="LV169" s="188">
        <v>1168</v>
      </c>
      <c r="LW169" s="188">
        <v>3349</v>
      </c>
      <c r="LX169" s="188">
        <v>6207</v>
      </c>
      <c r="LY169" s="188">
        <v>3096</v>
      </c>
      <c r="LZ169" s="188">
        <v>5182</v>
      </c>
      <c r="MA169" s="188">
        <v>905</v>
      </c>
      <c r="MB169" s="188">
        <v>-90</v>
      </c>
      <c r="MC169" s="188">
        <v>0</v>
      </c>
    </row>
    <row r="170" spans="332:341">
      <c r="LT170" s="188">
        <v>6095</v>
      </c>
      <c r="LU170" s="188">
        <v>0</v>
      </c>
      <c r="LV170" s="188">
        <v>1206</v>
      </c>
      <c r="LW170" s="188">
        <v>3252</v>
      </c>
      <c r="LX170" s="188">
        <v>6016</v>
      </c>
      <c r="LY170" s="188">
        <v>2999</v>
      </c>
      <c r="LZ170" s="188">
        <v>5166</v>
      </c>
      <c r="MA170" s="188">
        <v>1032</v>
      </c>
      <c r="MB170" s="188">
        <v>-90</v>
      </c>
      <c r="MC170" s="188">
        <v>0</v>
      </c>
    </row>
    <row r="171" spans="332:341">
      <c r="LT171" s="188">
        <v>6098</v>
      </c>
      <c r="LU171" s="188">
        <v>0</v>
      </c>
      <c r="LV171" s="188">
        <v>1288</v>
      </c>
      <c r="LW171" s="188">
        <v>3133</v>
      </c>
      <c r="LX171" s="188">
        <v>5665</v>
      </c>
      <c r="LY171" s="188">
        <v>2955</v>
      </c>
      <c r="LZ171" s="188">
        <v>5156</v>
      </c>
      <c r="MA171" s="188">
        <v>993</v>
      </c>
      <c r="MB171" s="188">
        <v>-90</v>
      </c>
      <c r="MC171" s="188">
        <v>0</v>
      </c>
    </row>
    <row r="172" spans="332:341">
      <c r="LT172" s="188">
        <v>6093</v>
      </c>
      <c r="LU172" s="188">
        <v>0</v>
      </c>
      <c r="LV172" s="188">
        <v>1328</v>
      </c>
      <c r="LW172" s="188">
        <v>3032</v>
      </c>
      <c r="LX172" s="188">
        <v>5292</v>
      </c>
      <c r="LY172" s="188">
        <v>2904</v>
      </c>
      <c r="LZ172" s="188">
        <v>5157</v>
      </c>
      <c r="MA172" s="188">
        <v>1265</v>
      </c>
      <c r="MB172" s="188">
        <v>-90</v>
      </c>
      <c r="MC172" s="188">
        <v>0</v>
      </c>
    </row>
    <row r="173" spans="332:341">
      <c r="LT173" s="188">
        <v>6096</v>
      </c>
      <c r="LU173" s="188">
        <v>0</v>
      </c>
      <c r="LV173" s="188">
        <v>1325</v>
      </c>
      <c r="LW173" s="188">
        <v>2913</v>
      </c>
      <c r="LX173" s="188">
        <v>5135</v>
      </c>
      <c r="LY173" s="188">
        <v>2832</v>
      </c>
      <c r="LZ173" s="188">
        <v>5158</v>
      </c>
      <c r="MA173" s="188">
        <v>1154</v>
      </c>
      <c r="MB173" s="188">
        <v>-90</v>
      </c>
      <c r="MC173" s="188">
        <v>0</v>
      </c>
    </row>
    <row r="174" spans="332:341">
      <c r="LT174" s="188">
        <v>6092</v>
      </c>
      <c r="LU174" s="188">
        <v>0</v>
      </c>
      <c r="LV174" s="188">
        <v>1312</v>
      </c>
      <c r="LW174" s="188">
        <v>2870</v>
      </c>
      <c r="LX174" s="188">
        <v>4695</v>
      </c>
      <c r="LY174" s="188">
        <v>2722</v>
      </c>
      <c r="LZ174" s="188">
        <v>5149</v>
      </c>
      <c r="MA174" s="188">
        <v>1334</v>
      </c>
      <c r="MB174" s="188">
        <v>-88</v>
      </c>
      <c r="MC174" s="188">
        <v>0</v>
      </c>
    </row>
    <row r="175" spans="332:341">
      <c r="LT175" s="188">
        <v>6094</v>
      </c>
      <c r="LU175" s="188">
        <v>0</v>
      </c>
      <c r="LV175" s="188">
        <v>1317</v>
      </c>
      <c r="LW175" s="188">
        <v>2625</v>
      </c>
      <c r="LX175" s="188">
        <v>4735</v>
      </c>
      <c r="LY175" s="188">
        <v>2680</v>
      </c>
      <c r="LZ175" s="188">
        <v>5076</v>
      </c>
      <c r="MA175" s="188">
        <v>1334</v>
      </c>
      <c r="MB175" s="188">
        <v>-80</v>
      </c>
      <c r="MC175" s="188">
        <v>0</v>
      </c>
    </row>
    <row r="176" spans="332:341">
      <c r="LT176" s="188">
        <v>6095</v>
      </c>
      <c r="LU176" s="188">
        <v>0</v>
      </c>
      <c r="LV176" s="188">
        <v>1259</v>
      </c>
      <c r="LW176" s="188">
        <v>2475</v>
      </c>
      <c r="LX176" s="188">
        <v>4592</v>
      </c>
      <c r="LY176" s="188">
        <v>2652</v>
      </c>
      <c r="LZ176" s="188">
        <v>5077</v>
      </c>
      <c r="MA176" s="188">
        <v>1402</v>
      </c>
      <c r="MB176" s="188">
        <v>-80</v>
      </c>
      <c r="MC176" s="188">
        <v>0</v>
      </c>
    </row>
    <row r="177" spans="332:341">
      <c r="LT177" s="188">
        <v>6094</v>
      </c>
      <c r="LU177" s="188">
        <v>0</v>
      </c>
      <c r="LV177" s="188">
        <v>1239</v>
      </c>
      <c r="LW177" s="188">
        <v>2381</v>
      </c>
      <c r="LX177" s="188">
        <v>4404</v>
      </c>
      <c r="LY177" s="188">
        <v>2641</v>
      </c>
      <c r="LZ177" s="188">
        <v>5076</v>
      </c>
      <c r="MA177" s="188">
        <v>1383</v>
      </c>
      <c r="MB177" s="188">
        <v>-80</v>
      </c>
      <c r="MC177" s="188">
        <v>0</v>
      </c>
    </row>
    <row r="178" spans="332:341">
      <c r="LT178" s="188">
        <v>6094</v>
      </c>
      <c r="LU178" s="188">
        <v>0</v>
      </c>
      <c r="LV178" s="188">
        <v>1237</v>
      </c>
      <c r="LW178" s="188">
        <v>2274</v>
      </c>
      <c r="LX178" s="188">
        <v>4202</v>
      </c>
      <c r="LY178" s="188">
        <v>2597</v>
      </c>
      <c r="LZ178" s="188">
        <v>5076</v>
      </c>
      <c r="MA178" s="188">
        <v>1439</v>
      </c>
      <c r="MB178" s="188">
        <v>-80</v>
      </c>
      <c r="MC178" s="188">
        <v>0</v>
      </c>
    </row>
    <row r="179" spans="332:341">
      <c r="LT179" s="188">
        <v>6096</v>
      </c>
      <c r="LU179" s="188">
        <v>0</v>
      </c>
      <c r="LV179" s="188">
        <v>1229</v>
      </c>
      <c r="LW179" s="188">
        <v>2263</v>
      </c>
      <c r="LX179" s="188">
        <v>4090</v>
      </c>
      <c r="LY179" s="188">
        <v>2558</v>
      </c>
      <c r="LZ179" s="188">
        <v>5075</v>
      </c>
      <c r="MA179" s="188">
        <v>1419</v>
      </c>
      <c r="MB179" s="188">
        <v>-80</v>
      </c>
      <c r="MC179" s="188">
        <v>0</v>
      </c>
    </row>
    <row r="180" spans="332:341">
      <c r="LT180" s="188">
        <v>6095</v>
      </c>
      <c r="LU180" s="188">
        <v>0</v>
      </c>
      <c r="LV180" s="188">
        <v>1202</v>
      </c>
      <c r="LW180" s="188">
        <v>2265</v>
      </c>
      <c r="LX180" s="188">
        <v>3875</v>
      </c>
      <c r="LY180" s="188">
        <v>2553</v>
      </c>
      <c r="LZ180" s="188">
        <v>5075</v>
      </c>
      <c r="MA180" s="188">
        <v>1182</v>
      </c>
      <c r="MB180" s="188">
        <v>-80</v>
      </c>
      <c r="MC180" s="188">
        <v>0</v>
      </c>
    </row>
    <row r="181" spans="332:341">
      <c r="LT181" s="188">
        <v>6099</v>
      </c>
      <c r="LU181" s="188">
        <v>0</v>
      </c>
      <c r="LV181" s="188">
        <v>1270</v>
      </c>
      <c r="LW181" s="188">
        <v>1973</v>
      </c>
      <c r="LX181" s="188">
        <v>4047</v>
      </c>
      <c r="LY181" s="188">
        <v>2537</v>
      </c>
      <c r="LZ181" s="188">
        <v>4983</v>
      </c>
      <c r="MA181" s="188">
        <v>1078</v>
      </c>
      <c r="MB181" s="188">
        <v>-80</v>
      </c>
      <c r="MC181" s="188">
        <v>0</v>
      </c>
    </row>
    <row r="182" spans="332:341">
      <c r="LT182" s="188">
        <v>6094</v>
      </c>
      <c r="LU182" s="188">
        <v>0</v>
      </c>
      <c r="LV182" s="188">
        <v>1262</v>
      </c>
      <c r="LW182" s="188">
        <v>1846</v>
      </c>
      <c r="LX182" s="188">
        <v>3997</v>
      </c>
      <c r="LY182" s="188">
        <v>2474</v>
      </c>
      <c r="LZ182" s="188">
        <v>4984</v>
      </c>
      <c r="MA182" s="188">
        <v>1027</v>
      </c>
      <c r="MB182" s="188">
        <v>-80</v>
      </c>
      <c r="MC182" s="188">
        <v>0</v>
      </c>
    </row>
    <row r="183" spans="332:341">
      <c r="LT183" s="188">
        <v>6093</v>
      </c>
      <c r="LU183" s="188">
        <v>0</v>
      </c>
      <c r="LV183" s="188">
        <v>1264</v>
      </c>
      <c r="LW183" s="188">
        <v>1842</v>
      </c>
      <c r="LX183" s="188">
        <v>3905</v>
      </c>
      <c r="LY183" s="188">
        <v>2423</v>
      </c>
      <c r="LZ183" s="188">
        <v>4983</v>
      </c>
      <c r="MA183" s="188">
        <v>1201</v>
      </c>
      <c r="MB183" s="188">
        <v>-80</v>
      </c>
      <c r="MC183" s="188">
        <v>0</v>
      </c>
    </row>
    <row r="184" spans="332:341">
      <c r="LT184" s="188">
        <v>6098</v>
      </c>
      <c r="LU184" s="188">
        <v>0</v>
      </c>
      <c r="LV184" s="188">
        <v>1269</v>
      </c>
      <c r="LW184" s="188">
        <v>1849</v>
      </c>
      <c r="LX184" s="188">
        <v>3813</v>
      </c>
      <c r="LY184" s="188">
        <v>2302</v>
      </c>
      <c r="LZ184" s="188">
        <v>4979</v>
      </c>
      <c r="MA184" s="188">
        <v>1194</v>
      </c>
      <c r="MB184" s="188">
        <v>-80</v>
      </c>
      <c r="MC184" s="188">
        <v>0</v>
      </c>
    </row>
    <row r="185" spans="332:341">
      <c r="LT185" s="188">
        <v>6096</v>
      </c>
      <c r="LU185" s="188">
        <v>0</v>
      </c>
      <c r="LV185" s="188">
        <v>1265</v>
      </c>
      <c r="LW185" s="188">
        <v>1848</v>
      </c>
      <c r="LX185" s="188">
        <v>3680</v>
      </c>
      <c r="LY185" s="188">
        <v>2224</v>
      </c>
      <c r="LZ185" s="188">
        <v>4972</v>
      </c>
      <c r="MA185" s="188">
        <v>1307</v>
      </c>
      <c r="MB185" s="188">
        <v>-80</v>
      </c>
      <c r="MC185" s="188">
        <v>0</v>
      </c>
    </row>
    <row r="186" spans="332:341">
      <c r="LT186" s="188">
        <v>6090</v>
      </c>
      <c r="LU186" s="188">
        <v>0</v>
      </c>
      <c r="LV186" s="188">
        <v>1269</v>
      </c>
      <c r="LW186" s="188">
        <v>1843</v>
      </c>
      <c r="LX186" s="188">
        <v>3534</v>
      </c>
      <c r="LY186" s="188">
        <v>2165</v>
      </c>
      <c r="LZ186" s="188">
        <v>4973</v>
      </c>
      <c r="MA186" s="188">
        <v>1127</v>
      </c>
      <c r="MB186" s="188">
        <v>-80</v>
      </c>
      <c r="MC186" s="188">
        <v>0</v>
      </c>
    </row>
  </sheetData>
  <mergeCells count="31">
    <mergeCell ref="CA4:CJ4"/>
    <mergeCell ref="CL4:CU4"/>
    <mergeCell ref="CW4:DF4"/>
    <mergeCell ref="DH4:DQ4"/>
    <mergeCell ref="DS4:EB4"/>
    <mergeCell ref="M4:V4"/>
    <mergeCell ref="X4:AG4"/>
    <mergeCell ref="AI4:AR4"/>
    <mergeCell ref="AT4:BC4"/>
    <mergeCell ref="BE4:BN4"/>
    <mergeCell ref="EZ4:FI4"/>
    <mergeCell ref="FK4:FT4"/>
    <mergeCell ref="FV4:GE4"/>
    <mergeCell ref="GG4:GP4"/>
    <mergeCell ref="ED4:EM4"/>
    <mergeCell ref="B4:K4"/>
    <mergeCell ref="BP4:BY4"/>
    <mergeCell ref="LI4:LR4"/>
    <mergeCell ref="LT4:MC4"/>
    <mergeCell ref="HC4:HL4"/>
    <mergeCell ref="HN4:HW4"/>
    <mergeCell ref="HY4:IH4"/>
    <mergeCell ref="IJ4:IS4"/>
    <mergeCell ref="IU4:JD4"/>
    <mergeCell ref="JF4:JO4"/>
    <mergeCell ref="GR4:HA4"/>
    <mergeCell ref="JQ4:JZ4"/>
    <mergeCell ref="KB4:KK4"/>
    <mergeCell ref="KM4:KV4"/>
    <mergeCell ref="KX4:LG4"/>
    <mergeCell ref="EO4:EX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C186"/>
  <sheetViews>
    <sheetView workbookViewId="0">
      <selection activeCell="K18" sqref="K18"/>
    </sheetView>
  </sheetViews>
  <sheetFormatPr baseColWidth="10" defaultRowHeight="15.75"/>
  <cols>
    <col min="1" max="1" width="11.42578125" style="188"/>
    <col min="2" max="2" width="8.5703125" style="188" bestFit="1" customWidth="1"/>
    <col min="3" max="3" width="9" style="188" bestFit="1" customWidth="1"/>
    <col min="4" max="4" width="11.42578125" style="188"/>
    <col min="5" max="5" width="16.140625" style="188" bestFit="1" customWidth="1"/>
    <col min="6" max="6" width="7" style="188" bestFit="1" customWidth="1"/>
    <col min="7" max="7" width="6" style="188" bestFit="1" customWidth="1"/>
    <col min="8" max="8" width="21" style="188" bestFit="1" customWidth="1"/>
    <col min="9" max="9" width="14.85546875" style="188" bestFit="1" customWidth="1"/>
    <col min="10" max="10" width="11.42578125" style="188"/>
    <col min="11" max="11" width="6" style="188" bestFit="1" customWidth="1"/>
    <col min="12" max="16384" width="11.42578125" style="188"/>
  </cols>
  <sheetData>
    <row r="4" spans="2:341" s="210" customFormat="1">
      <c r="B4" s="254" t="s">
        <v>181</v>
      </c>
      <c r="C4" s="254"/>
      <c r="D4" s="254"/>
      <c r="E4" s="254"/>
      <c r="F4" s="254"/>
      <c r="G4" s="254"/>
      <c r="H4" s="254"/>
      <c r="I4" s="254"/>
      <c r="J4" s="254"/>
      <c r="K4" s="254"/>
      <c r="M4" s="253">
        <v>42186</v>
      </c>
      <c r="N4" s="254"/>
      <c r="O4" s="254"/>
      <c r="P4" s="254"/>
      <c r="Q4" s="254"/>
      <c r="R4" s="254"/>
      <c r="S4" s="254"/>
      <c r="T4" s="254"/>
      <c r="U4" s="254"/>
      <c r="V4" s="254"/>
      <c r="X4" s="253">
        <v>41610</v>
      </c>
      <c r="Y4" s="254"/>
      <c r="Z4" s="254"/>
      <c r="AA4" s="254"/>
      <c r="AB4" s="254"/>
      <c r="AC4" s="254"/>
      <c r="AD4" s="254"/>
      <c r="AE4" s="254"/>
      <c r="AF4" s="254"/>
      <c r="AG4" s="254"/>
      <c r="AI4" s="253">
        <v>41673</v>
      </c>
      <c r="AJ4" s="254"/>
      <c r="AK4" s="254"/>
      <c r="AL4" s="254"/>
      <c r="AM4" s="254"/>
      <c r="AN4" s="254"/>
      <c r="AO4" s="254"/>
      <c r="AP4" s="254"/>
      <c r="AQ4" s="254"/>
      <c r="AR4" s="254"/>
      <c r="AT4" s="253">
        <v>41613</v>
      </c>
      <c r="AU4" s="254"/>
      <c r="AV4" s="254"/>
      <c r="AW4" s="254"/>
      <c r="AX4" s="254"/>
      <c r="AY4" s="254"/>
      <c r="AZ4" s="254"/>
      <c r="BA4" s="254"/>
      <c r="BB4" s="254"/>
      <c r="BC4" s="254"/>
      <c r="BE4" s="253">
        <v>42012</v>
      </c>
      <c r="BF4" s="254"/>
      <c r="BG4" s="254"/>
      <c r="BH4" s="254"/>
      <c r="BI4" s="254"/>
      <c r="BJ4" s="254"/>
      <c r="BK4" s="254"/>
      <c r="BL4" s="254"/>
      <c r="BM4" s="254"/>
      <c r="BN4" s="254"/>
      <c r="BP4" s="253">
        <v>41282</v>
      </c>
      <c r="BQ4" s="254"/>
      <c r="BR4" s="254"/>
      <c r="BS4" s="254"/>
      <c r="BT4" s="254"/>
      <c r="BU4" s="254"/>
      <c r="BV4" s="254"/>
      <c r="BW4" s="254"/>
      <c r="BX4" s="254"/>
      <c r="BY4" s="254"/>
      <c r="CA4" s="253">
        <v>42013</v>
      </c>
      <c r="CB4" s="254"/>
      <c r="CC4" s="254"/>
      <c r="CD4" s="254"/>
      <c r="CE4" s="254"/>
      <c r="CF4" s="254"/>
      <c r="CG4" s="254"/>
      <c r="CH4" s="254"/>
      <c r="CI4" s="254"/>
      <c r="CJ4" s="254"/>
      <c r="CL4" s="253">
        <v>42194</v>
      </c>
      <c r="CM4" s="254"/>
      <c r="CN4" s="254"/>
      <c r="CO4" s="254"/>
      <c r="CP4" s="254"/>
      <c r="CQ4" s="254"/>
      <c r="CR4" s="254"/>
      <c r="CS4" s="254"/>
      <c r="CT4" s="254"/>
      <c r="CU4" s="254"/>
      <c r="CW4" s="253">
        <v>41284</v>
      </c>
      <c r="CX4" s="254"/>
      <c r="CY4" s="254"/>
      <c r="CZ4" s="254"/>
      <c r="DA4" s="254"/>
      <c r="DB4" s="254"/>
      <c r="DC4" s="254"/>
      <c r="DD4" s="254"/>
      <c r="DE4" s="254"/>
      <c r="DF4" s="254"/>
      <c r="DH4" s="253">
        <v>42045</v>
      </c>
      <c r="DI4" s="254"/>
      <c r="DJ4" s="254"/>
      <c r="DK4" s="254"/>
      <c r="DL4" s="254"/>
      <c r="DM4" s="254"/>
      <c r="DN4" s="254"/>
      <c r="DO4" s="254"/>
      <c r="DP4" s="254"/>
      <c r="DQ4" s="254"/>
      <c r="DS4" s="253">
        <v>41465</v>
      </c>
      <c r="DT4" s="254"/>
      <c r="DU4" s="254"/>
      <c r="DV4" s="254"/>
      <c r="DW4" s="254"/>
      <c r="DX4" s="254"/>
      <c r="DY4" s="254"/>
      <c r="DZ4" s="254"/>
      <c r="EA4" s="254"/>
      <c r="EB4" s="254"/>
      <c r="ED4" s="253">
        <v>41983</v>
      </c>
      <c r="EE4" s="254"/>
      <c r="EF4" s="254"/>
      <c r="EG4" s="254"/>
      <c r="EH4" s="254"/>
      <c r="EI4" s="254"/>
      <c r="EJ4" s="254"/>
      <c r="EK4" s="254"/>
      <c r="EL4" s="254"/>
      <c r="EM4" s="254"/>
      <c r="EO4" s="253">
        <v>41682</v>
      </c>
      <c r="EP4" s="254"/>
      <c r="EQ4" s="254"/>
      <c r="ER4" s="254"/>
      <c r="ES4" s="254"/>
      <c r="ET4" s="254"/>
      <c r="EU4" s="254"/>
      <c r="EV4" s="254"/>
      <c r="EW4" s="254"/>
      <c r="EX4" s="254"/>
      <c r="EZ4" s="253">
        <v>41318</v>
      </c>
      <c r="FA4" s="254"/>
      <c r="FB4" s="254"/>
      <c r="FC4" s="254"/>
      <c r="FD4" s="254"/>
      <c r="FE4" s="254"/>
      <c r="FF4" s="254"/>
      <c r="FG4" s="254"/>
      <c r="FH4" s="254"/>
      <c r="FI4" s="254"/>
      <c r="FK4" s="253">
        <v>42048</v>
      </c>
      <c r="FL4" s="254"/>
      <c r="FM4" s="254"/>
      <c r="FN4" s="254"/>
      <c r="FO4" s="254"/>
      <c r="FP4" s="254"/>
      <c r="FQ4" s="254"/>
      <c r="FR4" s="254"/>
      <c r="FS4" s="254"/>
      <c r="FT4" s="254"/>
      <c r="FV4" s="253">
        <v>41288</v>
      </c>
      <c r="FW4" s="254"/>
      <c r="FX4" s="254"/>
      <c r="FY4" s="254"/>
      <c r="FZ4" s="254"/>
      <c r="GA4" s="254"/>
      <c r="GB4" s="254"/>
      <c r="GC4" s="254"/>
      <c r="GD4" s="254"/>
      <c r="GE4" s="254"/>
      <c r="GG4" s="253">
        <v>42020</v>
      </c>
      <c r="GH4" s="254"/>
      <c r="GI4" s="254"/>
      <c r="GJ4" s="254"/>
      <c r="GK4" s="254"/>
      <c r="GL4" s="254"/>
      <c r="GM4" s="254"/>
      <c r="GN4" s="254"/>
      <c r="GO4" s="254"/>
      <c r="GP4" s="254"/>
      <c r="GR4" s="253">
        <v>41989</v>
      </c>
      <c r="GS4" s="254"/>
      <c r="GT4" s="254"/>
      <c r="GU4" s="254"/>
      <c r="GV4" s="254"/>
      <c r="GW4" s="254"/>
      <c r="GX4" s="254"/>
      <c r="GY4" s="254"/>
      <c r="GZ4" s="254"/>
      <c r="HA4" s="254"/>
      <c r="HC4" s="253">
        <v>42417</v>
      </c>
      <c r="HD4" s="254"/>
      <c r="HE4" s="254"/>
      <c r="HF4" s="254"/>
      <c r="HG4" s="254"/>
      <c r="HH4" s="254"/>
      <c r="HI4" s="254"/>
      <c r="HJ4" s="254"/>
      <c r="HK4" s="254"/>
      <c r="HL4" s="254"/>
      <c r="HN4" s="253">
        <v>41292</v>
      </c>
      <c r="HO4" s="254"/>
      <c r="HP4" s="254"/>
      <c r="HQ4" s="254"/>
      <c r="HR4" s="254"/>
      <c r="HS4" s="254"/>
      <c r="HT4" s="254"/>
      <c r="HU4" s="254"/>
      <c r="HV4" s="254"/>
      <c r="HW4" s="254"/>
      <c r="HY4" s="253">
        <v>42419</v>
      </c>
      <c r="HZ4" s="254"/>
      <c r="IA4" s="254"/>
      <c r="IB4" s="254"/>
      <c r="IC4" s="254"/>
      <c r="ID4" s="254"/>
      <c r="IE4" s="254"/>
      <c r="IF4" s="254"/>
      <c r="IG4" s="254"/>
      <c r="IH4" s="254"/>
      <c r="IJ4" s="253">
        <v>42025</v>
      </c>
      <c r="IK4" s="254"/>
      <c r="IL4" s="254"/>
      <c r="IM4" s="254"/>
      <c r="IN4" s="254"/>
      <c r="IO4" s="254"/>
      <c r="IP4" s="254"/>
      <c r="IQ4" s="254"/>
      <c r="IR4" s="254"/>
      <c r="IS4" s="254"/>
      <c r="IU4" s="253">
        <v>41661</v>
      </c>
      <c r="IV4" s="254"/>
      <c r="IW4" s="254"/>
      <c r="IX4" s="254"/>
      <c r="IY4" s="254"/>
      <c r="IZ4" s="254"/>
      <c r="JA4" s="254"/>
      <c r="JB4" s="254"/>
      <c r="JC4" s="254"/>
      <c r="JD4" s="254"/>
      <c r="JF4" s="253">
        <v>42207</v>
      </c>
      <c r="JG4" s="254"/>
      <c r="JH4" s="254"/>
      <c r="JI4" s="254"/>
      <c r="JJ4" s="254"/>
      <c r="JK4" s="254"/>
      <c r="JL4" s="254"/>
      <c r="JM4" s="254"/>
      <c r="JN4" s="254"/>
      <c r="JO4" s="254"/>
      <c r="JQ4" s="253">
        <v>42027</v>
      </c>
      <c r="JR4" s="254"/>
      <c r="JS4" s="254"/>
      <c r="JT4" s="254"/>
      <c r="JU4" s="254"/>
      <c r="JV4" s="254"/>
      <c r="JW4" s="254"/>
      <c r="JX4" s="254"/>
      <c r="JY4" s="254"/>
      <c r="JZ4" s="254"/>
      <c r="KB4" s="257">
        <v>42028</v>
      </c>
      <c r="KC4" s="258"/>
      <c r="KD4" s="258"/>
      <c r="KE4" s="258"/>
      <c r="KF4" s="258"/>
      <c r="KG4" s="258"/>
      <c r="KH4" s="258"/>
      <c r="KI4" s="258"/>
      <c r="KJ4" s="258"/>
      <c r="KK4" s="258"/>
      <c r="KM4" s="253">
        <v>41299</v>
      </c>
      <c r="KN4" s="254"/>
      <c r="KO4" s="254"/>
      <c r="KP4" s="254"/>
      <c r="KQ4" s="254"/>
      <c r="KR4" s="254"/>
      <c r="KS4" s="254"/>
      <c r="KT4" s="254"/>
      <c r="KU4" s="254"/>
      <c r="KV4" s="254"/>
      <c r="KX4" s="253">
        <v>41331</v>
      </c>
      <c r="KY4" s="254"/>
      <c r="KZ4" s="254"/>
      <c r="LA4" s="254"/>
      <c r="LB4" s="254"/>
      <c r="LC4" s="254"/>
      <c r="LD4" s="254"/>
      <c r="LE4" s="254"/>
      <c r="LF4" s="254"/>
      <c r="LG4" s="254"/>
      <c r="LI4" s="253">
        <v>41605</v>
      </c>
      <c r="LJ4" s="254"/>
      <c r="LK4" s="254"/>
      <c r="LL4" s="254"/>
      <c r="LM4" s="254"/>
      <c r="LN4" s="254"/>
      <c r="LO4" s="254"/>
      <c r="LP4" s="254"/>
      <c r="LQ4" s="254"/>
      <c r="LR4" s="254"/>
      <c r="LT4" s="253">
        <v>41668</v>
      </c>
      <c r="LU4" s="254"/>
      <c r="LV4" s="254"/>
      <c r="LW4" s="254"/>
      <c r="LX4" s="254"/>
      <c r="LY4" s="254"/>
      <c r="LZ4" s="254"/>
      <c r="MA4" s="254"/>
      <c r="MB4" s="254"/>
      <c r="MC4" s="254"/>
    </row>
    <row r="5" spans="2:341" s="210" customFormat="1">
      <c r="B5" s="209" t="s">
        <v>2</v>
      </c>
      <c r="C5" s="209" t="s">
        <v>5</v>
      </c>
      <c r="D5" s="209" t="s">
        <v>180</v>
      </c>
      <c r="E5" s="209" t="s">
        <v>179</v>
      </c>
      <c r="F5" s="209" t="s">
        <v>178</v>
      </c>
      <c r="G5" s="209" t="s">
        <v>177</v>
      </c>
      <c r="H5" s="209" t="s">
        <v>176</v>
      </c>
      <c r="I5" s="209" t="s">
        <v>175</v>
      </c>
      <c r="J5" s="209" t="s">
        <v>174</v>
      </c>
      <c r="K5" s="209" t="s">
        <v>173</v>
      </c>
      <c r="M5" s="210" t="s">
        <v>2</v>
      </c>
      <c r="N5" s="210" t="s">
        <v>5</v>
      </c>
      <c r="O5" s="210" t="s">
        <v>180</v>
      </c>
      <c r="P5" s="210" t="s">
        <v>179</v>
      </c>
      <c r="Q5" s="210" t="s">
        <v>178</v>
      </c>
      <c r="R5" s="210" t="s">
        <v>177</v>
      </c>
      <c r="S5" s="210" t="s">
        <v>176</v>
      </c>
      <c r="T5" s="210" t="s">
        <v>175</v>
      </c>
      <c r="U5" s="210" t="s">
        <v>174</v>
      </c>
      <c r="V5" s="210" t="s">
        <v>173</v>
      </c>
      <c r="X5" s="210" t="s">
        <v>2</v>
      </c>
      <c r="Y5" s="210" t="s">
        <v>5</v>
      </c>
      <c r="Z5" s="210" t="s">
        <v>180</v>
      </c>
      <c r="AA5" s="210" t="s">
        <v>179</v>
      </c>
      <c r="AB5" s="210" t="s">
        <v>178</v>
      </c>
      <c r="AC5" s="210" t="s">
        <v>177</v>
      </c>
      <c r="AD5" s="210" t="s">
        <v>176</v>
      </c>
      <c r="AE5" s="210" t="s">
        <v>175</v>
      </c>
      <c r="AF5" s="210" t="s">
        <v>174</v>
      </c>
      <c r="AG5" s="210" t="s">
        <v>173</v>
      </c>
      <c r="AI5" s="210" t="s">
        <v>2</v>
      </c>
      <c r="AJ5" s="210" t="s">
        <v>5</v>
      </c>
      <c r="AK5" s="210" t="s">
        <v>180</v>
      </c>
      <c r="AL5" s="210" t="s">
        <v>179</v>
      </c>
      <c r="AM5" s="210" t="s">
        <v>178</v>
      </c>
      <c r="AN5" s="210" t="s">
        <v>177</v>
      </c>
      <c r="AO5" s="210" t="s">
        <v>176</v>
      </c>
      <c r="AP5" s="210" t="s">
        <v>175</v>
      </c>
      <c r="AQ5" s="210" t="s">
        <v>174</v>
      </c>
      <c r="AR5" s="210" t="s">
        <v>173</v>
      </c>
      <c r="AT5" s="210" t="s">
        <v>2</v>
      </c>
      <c r="AU5" s="210" t="s">
        <v>5</v>
      </c>
      <c r="AV5" s="210" t="s">
        <v>180</v>
      </c>
      <c r="AW5" s="210" t="s">
        <v>179</v>
      </c>
      <c r="AX5" s="210" t="s">
        <v>178</v>
      </c>
      <c r="AY5" s="210" t="s">
        <v>177</v>
      </c>
      <c r="AZ5" s="210" t="s">
        <v>176</v>
      </c>
      <c r="BA5" s="210" t="s">
        <v>175</v>
      </c>
      <c r="BB5" s="210" t="s">
        <v>174</v>
      </c>
      <c r="BC5" s="210" t="s">
        <v>173</v>
      </c>
      <c r="BE5" s="210" t="s">
        <v>2</v>
      </c>
      <c r="BF5" s="210" t="s">
        <v>5</v>
      </c>
      <c r="BG5" s="210" t="s">
        <v>180</v>
      </c>
      <c r="BH5" s="210" t="s">
        <v>179</v>
      </c>
      <c r="BI5" s="210" t="s">
        <v>178</v>
      </c>
      <c r="BJ5" s="210" t="s">
        <v>177</v>
      </c>
      <c r="BK5" s="210" t="s">
        <v>176</v>
      </c>
      <c r="BL5" s="210" t="s">
        <v>175</v>
      </c>
      <c r="BM5" s="210" t="s">
        <v>174</v>
      </c>
      <c r="BN5" s="210" t="s">
        <v>173</v>
      </c>
      <c r="BP5" s="210" t="s">
        <v>2</v>
      </c>
      <c r="BQ5" s="210" t="s">
        <v>5</v>
      </c>
      <c r="BR5" s="210" t="s">
        <v>180</v>
      </c>
      <c r="BS5" s="210" t="s">
        <v>179</v>
      </c>
      <c r="BT5" s="210" t="s">
        <v>178</v>
      </c>
      <c r="BU5" s="210" t="s">
        <v>177</v>
      </c>
      <c r="BV5" s="210" t="s">
        <v>176</v>
      </c>
      <c r="BW5" s="210" t="s">
        <v>175</v>
      </c>
      <c r="BX5" s="210" t="s">
        <v>174</v>
      </c>
      <c r="BY5" s="210" t="s">
        <v>173</v>
      </c>
      <c r="CA5" s="210" t="s">
        <v>2</v>
      </c>
      <c r="CB5" s="210" t="s">
        <v>5</v>
      </c>
      <c r="CC5" s="210" t="s">
        <v>180</v>
      </c>
      <c r="CD5" s="210" t="s">
        <v>179</v>
      </c>
      <c r="CE5" s="210" t="s">
        <v>178</v>
      </c>
      <c r="CF5" s="210" t="s">
        <v>177</v>
      </c>
      <c r="CG5" s="210" t="s">
        <v>176</v>
      </c>
      <c r="CH5" s="210" t="s">
        <v>175</v>
      </c>
      <c r="CI5" s="210" t="s">
        <v>174</v>
      </c>
      <c r="CJ5" s="210" t="s">
        <v>173</v>
      </c>
      <c r="CL5" s="210" t="s">
        <v>2</v>
      </c>
      <c r="CM5" s="210" t="s">
        <v>5</v>
      </c>
      <c r="CN5" s="210" t="s">
        <v>180</v>
      </c>
      <c r="CO5" s="210" t="s">
        <v>179</v>
      </c>
      <c r="CP5" s="210" t="s">
        <v>178</v>
      </c>
      <c r="CQ5" s="210" t="s">
        <v>177</v>
      </c>
      <c r="CR5" s="210" t="s">
        <v>176</v>
      </c>
      <c r="CS5" s="210" t="s">
        <v>175</v>
      </c>
      <c r="CT5" s="210" t="s">
        <v>174</v>
      </c>
      <c r="CU5" s="210" t="s">
        <v>173</v>
      </c>
      <c r="CW5" s="210" t="s">
        <v>2</v>
      </c>
      <c r="CX5" s="210" t="s">
        <v>5</v>
      </c>
      <c r="CY5" s="210" t="s">
        <v>180</v>
      </c>
      <c r="CZ5" s="210" t="s">
        <v>179</v>
      </c>
      <c r="DA5" s="210" t="s">
        <v>178</v>
      </c>
      <c r="DB5" s="210" t="s">
        <v>177</v>
      </c>
      <c r="DC5" s="210" t="s">
        <v>176</v>
      </c>
      <c r="DD5" s="210" t="s">
        <v>175</v>
      </c>
      <c r="DE5" s="210" t="s">
        <v>174</v>
      </c>
      <c r="DF5" s="210" t="s">
        <v>173</v>
      </c>
      <c r="DH5" s="210" t="s">
        <v>2</v>
      </c>
      <c r="DI5" s="210" t="s">
        <v>5</v>
      </c>
      <c r="DJ5" s="210" t="s">
        <v>180</v>
      </c>
      <c r="DK5" s="210" t="s">
        <v>179</v>
      </c>
      <c r="DL5" s="210" t="s">
        <v>178</v>
      </c>
      <c r="DM5" s="210" t="s">
        <v>177</v>
      </c>
      <c r="DN5" s="210" t="s">
        <v>176</v>
      </c>
      <c r="DO5" s="210" t="s">
        <v>175</v>
      </c>
      <c r="DP5" s="210" t="s">
        <v>174</v>
      </c>
      <c r="DQ5" s="210" t="s">
        <v>173</v>
      </c>
      <c r="DS5" s="210" t="s">
        <v>2</v>
      </c>
      <c r="DT5" s="210" t="s">
        <v>5</v>
      </c>
      <c r="DU5" s="210" t="s">
        <v>180</v>
      </c>
      <c r="DV5" s="210" t="s">
        <v>179</v>
      </c>
      <c r="DW5" s="210" t="s">
        <v>178</v>
      </c>
      <c r="DX5" s="210" t="s">
        <v>177</v>
      </c>
      <c r="DY5" s="210" t="s">
        <v>176</v>
      </c>
      <c r="DZ5" s="210" t="s">
        <v>175</v>
      </c>
      <c r="EA5" s="210" t="s">
        <v>174</v>
      </c>
      <c r="EB5" s="210" t="s">
        <v>173</v>
      </c>
      <c r="ED5" s="210" t="s">
        <v>2</v>
      </c>
      <c r="EE5" s="210" t="s">
        <v>5</v>
      </c>
      <c r="EF5" s="210" t="s">
        <v>180</v>
      </c>
      <c r="EG5" s="210" t="s">
        <v>179</v>
      </c>
      <c r="EH5" s="210" t="s">
        <v>178</v>
      </c>
      <c r="EI5" s="210" t="s">
        <v>177</v>
      </c>
      <c r="EJ5" s="210" t="s">
        <v>176</v>
      </c>
      <c r="EK5" s="210" t="s">
        <v>175</v>
      </c>
      <c r="EL5" s="210" t="s">
        <v>174</v>
      </c>
      <c r="EM5" s="210" t="s">
        <v>173</v>
      </c>
      <c r="EO5" s="210" t="s">
        <v>2</v>
      </c>
      <c r="EP5" s="210" t="s">
        <v>5</v>
      </c>
      <c r="EQ5" s="210" t="s">
        <v>180</v>
      </c>
      <c r="ER5" s="210" t="s">
        <v>179</v>
      </c>
      <c r="ES5" s="210" t="s">
        <v>178</v>
      </c>
      <c r="ET5" s="210" t="s">
        <v>177</v>
      </c>
      <c r="EU5" s="210" t="s">
        <v>176</v>
      </c>
      <c r="EV5" s="210" t="s">
        <v>175</v>
      </c>
      <c r="EW5" s="210" t="s">
        <v>174</v>
      </c>
      <c r="EX5" s="210" t="s">
        <v>173</v>
      </c>
      <c r="EZ5" s="210" t="s">
        <v>2</v>
      </c>
      <c r="FA5" s="210" t="s">
        <v>5</v>
      </c>
      <c r="FB5" s="210" t="s">
        <v>180</v>
      </c>
      <c r="FC5" s="210" t="s">
        <v>179</v>
      </c>
      <c r="FD5" s="210" t="s">
        <v>178</v>
      </c>
      <c r="FE5" s="210" t="s">
        <v>177</v>
      </c>
      <c r="FF5" s="210" t="s">
        <v>176</v>
      </c>
      <c r="FG5" s="210" t="s">
        <v>175</v>
      </c>
      <c r="FH5" s="210" t="s">
        <v>174</v>
      </c>
      <c r="FI5" s="210" t="s">
        <v>173</v>
      </c>
      <c r="FK5" s="210" t="s">
        <v>2</v>
      </c>
      <c r="FL5" s="210" t="s">
        <v>5</v>
      </c>
      <c r="FM5" s="210" t="s">
        <v>180</v>
      </c>
      <c r="FN5" s="210" t="s">
        <v>179</v>
      </c>
      <c r="FO5" s="210" t="s">
        <v>178</v>
      </c>
      <c r="FP5" s="210" t="s">
        <v>177</v>
      </c>
      <c r="FQ5" s="210" t="s">
        <v>176</v>
      </c>
      <c r="FR5" s="210" t="s">
        <v>175</v>
      </c>
      <c r="FS5" s="210" t="s">
        <v>174</v>
      </c>
      <c r="FT5" s="210" t="s">
        <v>173</v>
      </c>
      <c r="FV5" s="210" t="s">
        <v>2</v>
      </c>
      <c r="FW5" s="210" t="s">
        <v>5</v>
      </c>
      <c r="FX5" s="210" t="s">
        <v>180</v>
      </c>
      <c r="FY5" s="210" t="s">
        <v>179</v>
      </c>
      <c r="FZ5" s="210" t="s">
        <v>178</v>
      </c>
      <c r="GA5" s="210" t="s">
        <v>177</v>
      </c>
      <c r="GB5" s="210" t="s">
        <v>176</v>
      </c>
      <c r="GC5" s="210" t="s">
        <v>175</v>
      </c>
      <c r="GD5" s="210" t="s">
        <v>174</v>
      </c>
      <c r="GE5" s="210" t="s">
        <v>173</v>
      </c>
      <c r="GG5" s="210" t="s">
        <v>2</v>
      </c>
      <c r="GH5" s="210" t="s">
        <v>5</v>
      </c>
      <c r="GI5" s="210" t="s">
        <v>180</v>
      </c>
      <c r="GJ5" s="210" t="s">
        <v>179</v>
      </c>
      <c r="GK5" s="210" t="s">
        <v>178</v>
      </c>
      <c r="GL5" s="210" t="s">
        <v>177</v>
      </c>
      <c r="GM5" s="210" t="s">
        <v>176</v>
      </c>
      <c r="GN5" s="210" t="s">
        <v>175</v>
      </c>
      <c r="GO5" s="210" t="s">
        <v>174</v>
      </c>
      <c r="GP5" s="210" t="s">
        <v>173</v>
      </c>
      <c r="GR5" s="210" t="s">
        <v>2</v>
      </c>
      <c r="GS5" s="210" t="s">
        <v>5</v>
      </c>
      <c r="GT5" s="210" t="s">
        <v>180</v>
      </c>
      <c r="GU5" s="210" t="s">
        <v>179</v>
      </c>
      <c r="GV5" s="210" t="s">
        <v>178</v>
      </c>
      <c r="GW5" s="210" t="s">
        <v>177</v>
      </c>
      <c r="GX5" s="210" t="s">
        <v>176</v>
      </c>
      <c r="GY5" s="210" t="s">
        <v>175</v>
      </c>
      <c r="GZ5" s="210" t="s">
        <v>174</v>
      </c>
      <c r="HA5" s="210" t="s">
        <v>173</v>
      </c>
      <c r="HC5" s="210" t="s">
        <v>2</v>
      </c>
      <c r="HD5" s="210" t="s">
        <v>5</v>
      </c>
      <c r="HE5" s="210" t="s">
        <v>180</v>
      </c>
      <c r="HF5" s="210" t="s">
        <v>179</v>
      </c>
      <c r="HG5" s="210" t="s">
        <v>178</v>
      </c>
      <c r="HH5" s="210" t="s">
        <v>177</v>
      </c>
      <c r="HI5" s="210" t="s">
        <v>176</v>
      </c>
      <c r="HJ5" s="210" t="s">
        <v>175</v>
      </c>
      <c r="HK5" s="210" t="s">
        <v>174</v>
      </c>
      <c r="HL5" s="210" t="s">
        <v>173</v>
      </c>
      <c r="HN5" s="210" t="s">
        <v>2</v>
      </c>
      <c r="HO5" s="210" t="s">
        <v>5</v>
      </c>
      <c r="HP5" s="210" t="s">
        <v>180</v>
      </c>
      <c r="HQ5" s="210" t="s">
        <v>179</v>
      </c>
      <c r="HR5" s="210" t="s">
        <v>178</v>
      </c>
      <c r="HS5" s="210" t="s">
        <v>177</v>
      </c>
      <c r="HT5" s="210" t="s">
        <v>176</v>
      </c>
      <c r="HU5" s="210" t="s">
        <v>175</v>
      </c>
      <c r="HV5" s="210" t="s">
        <v>174</v>
      </c>
      <c r="HW5" s="210" t="s">
        <v>173</v>
      </c>
      <c r="HY5" s="210" t="s">
        <v>2</v>
      </c>
      <c r="HZ5" s="210" t="s">
        <v>5</v>
      </c>
      <c r="IA5" s="210" t="s">
        <v>180</v>
      </c>
      <c r="IB5" s="210" t="s">
        <v>179</v>
      </c>
      <c r="IC5" s="210" t="s">
        <v>178</v>
      </c>
      <c r="ID5" s="210" t="s">
        <v>177</v>
      </c>
      <c r="IE5" s="210" t="s">
        <v>176</v>
      </c>
      <c r="IF5" s="210" t="s">
        <v>175</v>
      </c>
      <c r="IG5" s="210" t="s">
        <v>174</v>
      </c>
      <c r="IH5" s="210" t="s">
        <v>173</v>
      </c>
      <c r="IJ5" s="210" t="s">
        <v>2</v>
      </c>
      <c r="IK5" s="210" t="s">
        <v>5</v>
      </c>
      <c r="IL5" s="210" t="s">
        <v>180</v>
      </c>
      <c r="IM5" s="210" t="s">
        <v>179</v>
      </c>
      <c r="IN5" s="210" t="s">
        <v>178</v>
      </c>
      <c r="IO5" s="210" t="s">
        <v>177</v>
      </c>
      <c r="IP5" s="210" t="s">
        <v>176</v>
      </c>
      <c r="IQ5" s="210" t="s">
        <v>175</v>
      </c>
      <c r="IR5" s="210" t="s">
        <v>174</v>
      </c>
      <c r="IS5" s="210" t="s">
        <v>173</v>
      </c>
      <c r="IU5" s="210" t="s">
        <v>2</v>
      </c>
      <c r="IV5" s="210" t="s">
        <v>5</v>
      </c>
      <c r="IW5" s="210" t="s">
        <v>180</v>
      </c>
      <c r="IX5" s="210" t="s">
        <v>179</v>
      </c>
      <c r="IY5" s="210" t="s">
        <v>178</v>
      </c>
      <c r="IZ5" s="210" t="s">
        <v>177</v>
      </c>
      <c r="JA5" s="210" t="s">
        <v>176</v>
      </c>
      <c r="JB5" s="210" t="s">
        <v>175</v>
      </c>
      <c r="JC5" s="210" t="s">
        <v>174</v>
      </c>
      <c r="JD5" s="210" t="s">
        <v>173</v>
      </c>
      <c r="JF5" s="210" t="s">
        <v>2</v>
      </c>
      <c r="JG5" s="210" t="s">
        <v>5</v>
      </c>
      <c r="JH5" s="210" t="s">
        <v>180</v>
      </c>
      <c r="JI5" s="210" t="s">
        <v>179</v>
      </c>
      <c r="JJ5" s="210" t="s">
        <v>178</v>
      </c>
      <c r="JK5" s="210" t="s">
        <v>177</v>
      </c>
      <c r="JL5" s="210" t="s">
        <v>176</v>
      </c>
      <c r="JM5" s="210" t="s">
        <v>175</v>
      </c>
      <c r="JN5" s="210" t="s">
        <v>174</v>
      </c>
      <c r="JO5" s="210" t="s">
        <v>173</v>
      </c>
      <c r="JQ5" s="210" t="s">
        <v>2</v>
      </c>
      <c r="JR5" s="210" t="s">
        <v>5</v>
      </c>
      <c r="JS5" s="210" t="s">
        <v>180</v>
      </c>
      <c r="JT5" s="210" t="s">
        <v>179</v>
      </c>
      <c r="JU5" s="210" t="s">
        <v>178</v>
      </c>
      <c r="JV5" s="210" t="s">
        <v>177</v>
      </c>
      <c r="JW5" s="210" t="s">
        <v>176</v>
      </c>
      <c r="JX5" s="210" t="s">
        <v>175</v>
      </c>
      <c r="JY5" s="210" t="s">
        <v>174</v>
      </c>
      <c r="JZ5" s="210" t="s">
        <v>173</v>
      </c>
      <c r="KB5" s="210" t="s">
        <v>2</v>
      </c>
      <c r="KC5" s="210" t="s">
        <v>5</v>
      </c>
      <c r="KD5" s="210" t="s">
        <v>180</v>
      </c>
      <c r="KE5" s="210" t="s">
        <v>179</v>
      </c>
      <c r="KF5" s="210" t="s">
        <v>178</v>
      </c>
      <c r="KG5" s="210" t="s">
        <v>177</v>
      </c>
      <c r="KH5" s="210" t="s">
        <v>176</v>
      </c>
      <c r="KI5" s="210" t="s">
        <v>175</v>
      </c>
      <c r="KJ5" s="210" t="s">
        <v>174</v>
      </c>
      <c r="KK5" s="210" t="s">
        <v>173</v>
      </c>
      <c r="KM5" s="210" t="s">
        <v>2</v>
      </c>
      <c r="KN5" s="210" t="s">
        <v>5</v>
      </c>
      <c r="KO5" s="210" t="s">
        <v>180</v>
      </c>
      <c r="KP5" s="210" t="s">
        <v>179</v>
      </c>
      <c r="KQ5" s="210" t="s">
        <v>178</v>
      </c>
      <c r="KR5" s="210" t="s">
        <v>177</v>
      </c>
      <c r="KS5" s="210" t="s">
        <v>176</v>
      </c>
      <c r="KT5" s="210" t="s">
        <v>175</v>
      </c>
      <c r="KU5" s="210" t="s">
        <v>174</v>
      </c>
      <c r="KV5" s="210" t="s">
        <v>173</v>
      </c>
      <c r="KX5" s="210" t="s">
        <v>2</v>
      </c>
      <c r="KY5" s="210" t="s">
        <v>5</v>
      </c>
      <c r="KZ5" s="210" t="s">
        <v>180</v>
      </c>
      <c r="LA5" s="210" t="s">
        <v>179</v>
      </c>
      <c r="LB5" s="210" t="s">
        <v>178</v>
      </c>
      <c r="LC5" s="210" t="s">
        <v>177</v>
      </c>
      <c r="LD5" s="210" t="s">
        <v>176</v>
      </c>
      <c r="LE5" s="210" t="s">
        <v>175</v>
      </c>
      <c r="LF5" s="210" t="s">
        <v>174</v>
      </c>
      <c r="LG5" s="210" t="s">
        <v>173</v>
      </c>
      <c r="LI5" s="210" t="s">
        <v>2</v>
      </c>
      <c r="LJ5" s="210" t="s">
        <v>5</v>
      </c>
      <c r="LK5" s="210" t="s">
        <v>180</v>
      </c>
      <c r="LL5" s="210" t="s">
        <v>179</v>
      </c>
      <c r="LM5" s="210" t="s">
        <v>178</v>
      </c>
      <c r="LN5" s="210" t="s">
        <v>177</v>
      </c>
      <c r="LO5" s="210" t="s">
        <v>176</v>
      </c>
      <c r="LP5" s="210" t="s">
        <v>175</v>
      </c>
      <c r="LQ5" s="210" t="s">
        <v>174</v>
      </c>
      <c r="LR5" s="210" t="s">
        <v>173</v>
      </c>
      <c r="LT5" s="210" t="s">
        <v>2</v>
      </c>
      <c r="LU5" s="210" t="s">
        <v>5</v>
      </c>
      <c r="LV5" s="210" t="s">
        <v>180</v>
      </c>
      <c r="LW5" s="210" t="s">
        <v>179</v>
      </c>
      <c r="LX5" s="210" t="s">
        <v>178</v>
      </c>
      <c r="LY5" s="210" t="s">
        <v>177</v>
      </c>
      <c r="LZ5" s="210" t="s">
        <v>176</v>
      </c>
      <c r="MA5" s="210" t="s">
        <v>175</v>
      </c>
      <c r="MB5" s="210" t="s">
        <v>174</v>
      </c>
      <c r="MC5" s="210" t="s">
        <v>173</v>
      </c>
    </row>
    <row r="6" spans="2:341">
      <c r="B6" s="208">
        <f t="shared" ref="B6:B37" si="0">AVERAGE(M6,X6,AI6,AT6,BE6,BP6,CA6,CL6,CW6,DH6,DS6,ED6,EO6,EZ6,FK6,FV6,GG6,GR6,HC6,HN6,HY6,IJ6,IU6,JF6,JQ6,KB6,KM6,KX6,LI6,LT6)</f>
        <v>0</v>
      </c>
      <c r="C6" s="208">
        <f t="shared" ref="C6:C37" si="1">AVERAGE(N6,Y6,AJ6,AU6,BF6,BQ6,CB6,CM6,CX6,DI6,DT6,EE6,EP6,FA6,FL6,FW6,GH6,GS6,HD6,HO6,HZ6,IK6,IV6,JG6,JR6,KC6,KN6,KY6,LJ6,LU6)</f>
        <v>0</v>
      </c>
      <c r="D6" s="208">
        <f t="shared" ref="D6:D37" si="2">AVERAGE(O6,Z6,AK6,AV6,BG6,BR6,CC6,CN6,CY6,DJ6,DU6,EF6,EQ6,FB6,FM6,FX6,GI6,GT6,HE6,HP6,IA6,IL6,IW6,JH6,JS6,KD6,KO6,KZ6,LK6,LV6)</f>
        <v>5308.3666666666668</v>
      </c>
      <c r="E6" s="208">
        <f t="shared" ref="E6:E37" si="3">AVERAGE(P6,AA6,AL6,AW6,BH6,BS6,CD6,CO6,CZ6,DK6,DV6,EG6,ER6,FC6,FN6,FY6,GJ6,GU6,HF6,HQ6,IB6,IM6,IX6,JI6,JT6,KE6,KP6,LA6,LL6,LW6)</f>
        <v>1015.0333333333333</v>
      </c>
      <c r="F6" s="208">
        <f t="shared" ref="F6:F37" si="4">AVERAGE(Q6,AB6,AM6,AX6,BI6,BT6,CE6,CP6,DA6,DL6,DW6,EH6,ES6,FD6,FO6,FZ6,GK6,GV6,HG6,HR6,IC6,IN6,IY6,JJ6,JU6,KF6,KQ6,LB6,LM6,LX6)</f>
        <v>0</v>
      </c>
      <c r="G6" s="208">
        <f t="shared" ref="G6:G37" si="5">AVERAGE(R6,AC6,AN6,AY6,BJ6,BU6,CF6,CQ6,DB6,DM6,DX6,EI6,ET6,FE6,FP6,GA6,GL6,GW6,HH6,HS6,ID6,IO6,IZ6,JK6,JV6,KG6,KR6,LC6,LN6,LY6)</f>
        <v>0</v>
      </c>
      <c r="H6" s="208">
        <f t="shared" ref="H6:H37" si="6">AVERAGE(S6,AD6,AO6,AZ6,BK6,BV6,CG6,CR6,DC6,DN6,DY6,EJ6,EU6,FF6,FQ6,GB6,GM6,GX6,HI6,HT6,IE6,IP6,JA6,JL6,JW6,KH6,KS6,LD6,LO6,LZ6)</f>
        <v>1310.9</v>
      </c>
      <c r="I6" s="208">
        <f t="shared" ref="I6:I37" si="7">AVERAGE(T6,AE6,AP6,BA6,BL6,BW6,CH6,CS6,DD6,DO6,DZ6,EK6,EV6,FG6,FR6,GC6,GN6,GY6,HJ6,HU6,IF6,IQ6,JB6,JM6,JX6,KI6,KT6,LE6,LP6,MA6)</f>
        <v>0</v>
      </c>
      <c r="J6" s="208">
        <f t="shared" ref="J6:J37" si="8">AVERAGE(U6,AF6,AQ6,BB6,BM6,BX6,CI6,CT6,DE6,DP6,EA6,EL6,EW6,FH6,FS6,GD6,GO6,GZ6,HK6,HV6,IG6,IR6,JC6,JN6,JY6,KJ6,KU6,LF6,LQ6,MB6)</f>
        <v>0</v>
      </c>
      <c r="K6" s="208">
        <f t="shared" ref="K6:K37" si="9">AVERAGE(V6,AG6,AR6,BC6,BN6,BY6,CJ6,CU6,DF6,DQ6,EB6,EM6,EX6,FI6,FT6,GE6,GP6,HA6,HL6,HW6,IH6,IS6,JD6,JO6,JZ6,KK6,KV6,LG6,LR6,MC6)</f>
        <v>0</v>
      </c>
      <c r="M6" s="188">
        <v>0</v>
      </c>
      <c r="N6" s="188">
        <v>0</v>
      </c>
      <c r="O6" s="188">
        <v>8316</v>
      </c>
      <c r="P6" s="188">
        <v>1181</v>
      </c>
      <c r="Q6" s="188">
        <v>0</v>
      </c>
      <c r="R6" s="188">
        <v>0</v>
      </c>
      <c r="S6" s="188">
        <v>967</v>
      </c>
      <c r="T6" s="188">
        <v>0</v>
      </c>
      <c r="U6" s="188">
        <v>0</v>
      </c>
      <c r="V6" s="188">
        <v>0</v>
      </c>
      <c r="X6" s="188">
        <v>0</v>
      </c>
      <c r="Y6" s="188">
        <v>0</v>
      </c>
      <c r="Z6" s="188">
        <v>4418</v>
      </c>
      <c r="AA6" s="188">
        <v>1710</v>
      </c>
      <c r="AB6" s="188">
        <v>0</v>
      </c>
      <c r="AC6" s="188">
        <v>0</v>
      </c>
      <c r="AD6" s="188">
        <v>1207</v>
      </c>
      <c r="AE6" s="188">
        <v>0</v>
      </c>
      <c r="AF6" s="188">
        <v>0</v>
      </c>
      <c r="AG6" s="188">
        <v>0</v>
      </c>
      <c r="AI6" s="188">
        <v>0</v>
      </c>
      <c r="AJ6" s="188">
        <v>0</v>
      </c>
      <c r="AK6" s="188">
        <v>883</v>
      </c>
      <c r="AL6" s="188">
        <v>665</v>
      </c>
      <c r="AM6" s="188">
        <v>0</v>
      </c>
      <c r="AN6" s="188">
        <v>0</v>
      </c>
      <c r="AO6" s="188">
        <v>1244</v>
      </c>
      <c r="AP6" s="188">
        <v>0</v>
      </c>
      <c r="AQ6" s="188">
        <v>0</v>
      </c>
      <c r="AR6" s="188">
        <v>0</v>
      </c>
      <c r="AT6" s="188">
        <v>0</v>
      </c>
      <c r="AU6" s="188">
        <v>0</v>
      </c>
      <c r="AV6" s="188">
        <v>7101</v>
      </c>
      <c r="AW6" s="188">
        <v>1885</v>
      </c>
      <c r="AX6" s="188">
        <v>0</v>
      </c>
      <c r="AY6" s="188">
        <v>0</v>
      </c>
      <c r="AZ6" s="188">
        <v>1533</v>
      </c>
      <c r="BA6" s="188">
        <v>0</v>
      </c>
      <c r="BB6" s="188">
        <v>0</v>
      </c>
      <c r="BC6" s="188">
        <v>0</v>
      </c>
      <c r="BE6" s="188">
        <v>0</v>
      </c>
      <c r="BF6" s="188">
        <v>0</v>
      </c>
      <c r="BG6" s="188">
        <v>8113</v>
      </c>
      <c r="BH6" s="188">
        <v>1602</v>
      </c>
      <c r="BI6" s="188">
        <v>0</v>
      </c>
      <c r="BJ6" s="188">
        <v>0</v>
      </c>
      <c r="BK6" s="188">
        <v>1052</v>
      </c>
      <c r="BL6" s="188">
        <v>0</v>
      </c>
      <c r="BM6" s="188">
        <v>0</v>
      </c>
      <c r="BN6" s="188">
        <v>0</v>
      </c>
      <c r="BP6" s="188">
        <v>0</v>
      </c>
      <c r="BQ6" s="188">
        <v>0</v>
      </c>
      <c r="BR6" s="188">
        <v>6086</v>
      </c>
      <c r="BS6" s="188">
        <v>1949</v>
      </c>
      <c r="BT6" s="188">
        <v>0</v>
      </c>
      <c r="BU6" s="188">
        <v>0</v>
      </c>
      <c r="BV6" s="188">
        <v>1527</v>
      </c>
      <c r="BW6" s="188">
        <v>0</v>
      </c>
      <c r="BX6" s="188">
        <v>0</v>
      </c>
      <c r="BY6" s="188">
        <v>0</v>
      </c>
      <c r="CA6" s="188">
        <v>0</v>
      </c>
      <c r="CB6" s="188">
        <v>0</v>
      </c>
      <c r="CC6" s="188">
        <v>8332</v>
      </c>
      <c r="CD6" s="188">
        <v>1136</v>
      </c>
      <c r="CE6" s="188">
        <v>0</v>
      </c>
      <c r="CF6" s="188">
        <v>0</v>
      </c>
      <c r="CG6" s="188">
        <v>1064</v>
      </c>
      <c r="CH6" s="188">
        <v>0</v>
      </c>
      <c r="CI6" s="188">
        <v>0</v>
      </c>
      <c r="CJ6" s="188">
        <v>0</v>
      </c>
      <c r="CL6" s="188">
        <v>0</v>
      </c>
      <c r="CM6" s="188">
        <v>0</v>
      </c>
      <c r="CN6" s="188">
        <v>8332</v>
      </c>
      <c r="CO6" s="188">
        <v>1136</v>
      </c>
      <c r="CP6" s="188">
        <v>0</v>
      </c>
      <c r="CQ6" s="188">
        <v>0</v>
      </c>
      <c r="CR6" s="188">
        <v>1064</v>
      </c>
      <c r="CS6" s="188">
        <v>0</v>
      </c>
      <c r="CT6" s="188">
        <v>0</v>
      </c>
      <c r="CU6" s="188">
        <v>0</v>
      </c>
      <c r="CV6" s="190"/>
      <c r="CW6" s="188">
        <v>0</v>
      </c>
      <c r="CX6" s="188">
        <v>0</v>
      </c>
      <c r="CY6" s="188">
        <v>5763</v>
      </c>
      <c r="CZ6" s="188">
        <v>1094</v>
      </c>
      <c r="DA6" s="188">
        <v>0</v>
      </c>
      <c r="DB6" s="188">
        <v>0</v>
      </c>
      <c r="DC6" s="188">
        <v>1615</v>
      </c>
      <c r="DD6" s="188">
        <v>0</v>
      </c>
      <c r="DE6" s="188">
        <v>0</v>
      </c>
      <c r="DF6" s="188">
        <v>0</v>
      </c>
      <c r="DH6" s="188">
        <v>0</v>
      </c>
      <c r="DI6" s="188">
        <v>0</v>
      </c>
      <c r="DJ6" s="188">
        <v>7872</v>
      </c>
      <c r="DK6" s="188">
        <v>1275</v>
      </c>
      <c r="DL6" s="188">
        <v>0</v>
      </c>
      <c r="DM6" s="188">
        <v>0</v>
      </c>
      <c r="DN6" s="188">
        <v>1065</v>
      </c>
      <c r="DO6" s="188">
        <v>0</v>
      </c>
      <c r="DP6" s="188">
        <v>0</v>
      </c>
      <c r="DQ6" s="188">
        <v>0</v>
      </c>
      <c r="DS6" s="188">
        <v>0</v>
      </c>
      <c r="DT6" s="188">
        <v>0</v>
      </c>
      <c r="DU6" s="188">
        <v>6112</v>
      </c>
      <c r="DV6" s="188">
        <v>984</v>
      </c>
      <c r="DW6" s="188">
        <v>0</v>
      </c>
      <c r="DX6" s="188">
        <v>0</v>
      </c>
      <c r="DY6" s="188">
        <v>1681</v>
      </c>
      <c r="DZ6" s="188">
        <v>0</v>
      </c>
      <c r="EA6" s="188">
        <v>0</v>
      </c>
      <c r="EB6" s="188">
        <v>0</v>
      </c>
      <c r="ED6" s="188">
        <v>0</v>
      </c>
      <c r="EE6" s="188">
        <v>0</v>
      </c>
      <c r="EF6" s="188">
        <v>5951</v>
      </c>
      <c r="EG6" s="188">
        <v>696</v>
      </c>
      <c r="EH6" s="188">
        <v>0</v>
      </c>
      <c r="EI6" s="188">
        <v>0</v>
      </c>
      <c r="EJ6" s="188">
        <v>1036</v>
      </c>
      <c r="EK6" s="188">
        <v>0</v>
      </c>
      <c r="EL6" s="188">
        <v>0</v>
      </c>
      <c r="EM6" s="188">
        <v>0</v>
      </c>
      <c r="EO6" s="188">
        <v>0</v>
      </c>
      <c r="EP6" s="188">
        <v>0</v>
      </c>
      <c r="EQ6" s="188">
        <v>1272</v>
      </c>
      <c r="ER6" s="188">
        <v>629</v>
      </c>
      <c r="ES6" s="188">
        <v>0</v>
      </c>
      <c r="ET6" s="188">
        <v>0</v>
      </c>
      <c r="EU6" s="188">
        <v>1355</v>
      </c>
      <c r="EV6" s="188">
        <v>0</v>
      </c>
      <c r="EW6" s="188">
        <v>0</v>
      </c>
      <c r="EX6" s="188">
        <v>0</v>
      </c>
      <c r="EZ6" s="188">
        <v>0</v>
      </c>
      <c r="FA6" s="188">
        <v>0</v>
      </c>
      <c r="FB6" s="188">
        <v>2860</v>
      </c>
      <c r="FC6" s="188">
        <v>640</v>
      </c>
      <c r="FD6" s="188">
        <v>0</v>
      </c>
      <c r="FE6" s="188">
        <v>0</v>
      </c>
      <c r="FF6" s="188">
        <v>1771</v>
      </c>
      <c r="FG6" s="188">
        <v>0</v>
      </c>
      <c r="FH6" s="188">
        <v>0</v>
      </c>
      <c r="FI6" s="188">
        <v>0</v>
      </c>
      <c r="FK6" s="188">
        <v>0</v>
      </c>
      <c r="FL6" s="188">
        <v>0</v>
      </c>
      <c r="FM6" s="188">
        <v>8287</v>
      </c>
      <c r="FN6" s="188">
        <v>1201</v>
      </c>
      <c r="FO6" s="188">
        <v>0</v>
      </c>
      <c r="FP6" s="188">
        <v>0</v>
      </c>
      <c r="FQ6" s="188">
        <v>1058</v>
      </c>
      <c r="FR6" s="188">
        <v>0</v>
      </c>
      <c r="FS6" s="188">
        <v>0</v>
      </c>
      <c r="FT6" s="188">
        <v>0</v>
      </c>
      <c r="FV6" s="188">
        <v>0</v>
      </c>
      <c r="FW6" s="188">
        <v>0</v>
      </c>
      <c r="FX6" s="188">
        <v>3323</v>
      </c>
      <c r="FY6" s="188">
        <v>587</v>
      </c>
      <c r="FZ6" s="188">
        <v>0</v>
      </c>
      <c r="GA6" s="188">
        <v>0</v>
      </c>
      <c r="GB6" s="188">
        <v>1358</v>
      </c>
      <c r="GC6" s="188">
        <v>0</v>
      </c>
      <c r="GD6" s="188">
        <v>0</v>
      </c>
      <c r="GE6" s="188">
        <v>0</v>
      </c>
      <c r="GG6" s="188">
        <v>0</v>
      </c>
      <c r="GH6" s="188">
        <v>0</v>
      </c>
      <c r="GI6" s="188">
        <v>5352</v>
      </c>
      <c r="GJ6" s="188">
        <v>602</v>
      </c>
      <c r="GK6" s="188">
        <v>0</v>
      </c>
      <c r="GL6" s="188">
        <v>0</v>
      </c>
      <c r="GM6" s="188">
        <v>1031</v>
      </c>
      <c r="GN6" s="188">
        <v>0</v>
      </c>
      <c r="GO6" s="188">
        <v>0</v>
      </c>
      <c r="GP6" s="188">
        <v>0</v>
      </c>
      <c r="GR6" s="188">
        <v>0</v>
      </c>
      <c r="GS6" s="188">
        <v>0</v>
      </c>
      <c r="GT6" s="188">
        <v>5912</v>
      </c>
      <c r="GU6" s="188">
        <v>657</v>
      </c>
      <c r="GV6" s="188">
        <v>0</v>
      </c>
      <c r="GW6" s="188">
        <v>0</v>
      </c>
      <c r="GX6" s="188">
        <v>1058</v>
      </c>
      <c r="GY6" s="188">
        <v>0</v>
      </c>
      <c r="GZ6" s="188">
        <v>0</v>
      </c>
      <c r="HA6" s="188">
        <v>0</v>
      </c>
      <c r="HC6" s="188">
        <v>0</v>
      </c>
      <c r="HD6" s="188">
        <v>0</v>
      </c>
      <c r="HE6" s="188">
        <v>2904</v>
      </c>
      <c r="HF6" s="188">
        <v>675</v>
      </c>
      <c r="HG6" s="188">
        <v>0</v>
      </c>
      <c r="HH6" s="188">
        <v>0</v>
      </c>
      <c r="HI6" s="188">
        <v>1036</v>
      </c>
      <c r="HJ6" s="188">
        <v>0</v>
      </c>
      <c r="HK6" s="188">
        <v>0</v>
      </c>
      <c r="HL6" s="188">
        <v>0</v>
      </c>
      <c r="HN6" s="188">
        <v>0</v>
      </c>
      <c r="HO6" s="188">
        <v>0</v>
      </c>
      <c r="HP6" s="188">
        <v>3234</v>
      </c>
      <c r="HQ6" s="188">
        <v>398</v>
      </c>
      <c r="HR6" s="188">
        <v>0</v>
      </c>
      <c r="HS6" s="188">
        <v>0</v>
      </c>
      <c r="HT6" s="188">
        <v>1646</v>
      </c>
      <c r="HU6" s="188">
        <v>0</v>
      </c>
      <c r="HV6" s="188">
        <v>0</v>
      </c>
      <c r="HW6" s="188">
        <v>0</v>
      </c>
      <c r="HY6" s="188">
        <v>0</v>
      </c>
      <c r="HZ6" s="188">
        <v>0</v>
      </c>
      <c r="IA6" s="188">
        <v>3751</v>
      </c>
      <c r="IB6" s="188">
        <v>810</v>
      </c>
      <c r="IC6" s="188">
        <v>0</v>
      </c>
      <c r="ID6" s="188">
        <v>0</v>
      </c>
      <c r="IE6" s="188">
        <v>1066</v>
      </c>
      <c r="IF6" s="188">
        <v>0</v>
      </c>
      <c r="IG6" s="188">
        <v>0</v>
      </c>
      <c r="IH6" s="188">
        <v>0</v>
      </c>
      <c r="IJ6" s="188">
        <v>0</v>
      </c>
      <c r="IK6" s="188">
        <v>0</v>
      </c>
      <c r="IL6" s="188">
        <v>8194</v>
      </c>
      <c r="IM6" s="188">
        <v>1349</v>
      </c>
      <c r="IN6" s="188">
        <v>0</v>
      </c>
      <c r="IO6" s="188">
        <v>0</v>
      </c>
      <c r="IP6" s="188">
        <v>1094</v>
      </c>
      <c r="IQ6" s="188">
        <v>0</v>
      </c>
      <c r="IR6" s="188">
        <v>0</v>
      </c>
      <c r="IS6" s="188">
        <v>0</v>
      </c>
      <c r="IU6" s="188">
        <v>0</v>
      </c>
      <c r="IV6" s="188">
        <v>0</v>
      </c>
      <c r="IW6" s="188">
        <v>4124</v>
      </c>
      <c r="IX6" s="188">
        <v>582</v>
      </c>
      <c r="IY6" s="188">
        <v>0</v>
      </c>
      <c r="IZ6" s="188">
        <v>0</v>
      </c>
      <c r="JA6" s="188">
        <v>1617</v>
      </c>
      <c r="JB6" s="188">
        <v>0</v>
      </c>
      <c r="JC6" s="188">
        <v>0</v>
      </c>
      <c r="JD6" s="188">
        <v>0</v>
      </c>
      <c r="JF6" s="188">
        <v>0</v>
      </c>
      <c r="JG6" s="188">
        <v>0</v>
      </c>
      <c r="JH6" s="188">
        <v>7565</v>
      </c>
      <c r="JI6" s="188">
        <v>2451</v>
      </c>
      <c r="JJ6" s="188">
        <v>0</v>
      </c>
      <c r="JK6" s="188">
        <v>0</v>
      </c>
      <c r="JL6" s="188">
        <v>1031</v>
      </c>
      <c r="JM6" s="188">
        <v>0</v>
      </c>
      <c r="JN6" s="188">
        <v>0</v>
      </c>
      <c r="JO6" s="188">
        <v>0</v>
      </c>
      <c r="JQ6" s="188">
        <v>0</v>
      </c>
      <c r="JR6" s="188">
        <v>0</v>
      </c>
      <c r="JS6" s="188">
        <v>7846</v>
      </c>
      <c r="JT6" s="188">
        <v>773</v>
      </c>
      <c r="JU6" s="188">
        <v>0</v>
      </c>
      <c r="JV6" s="188">
        <v>0</v>
      </c>
      <c r="JW6" s="188">
        <v>1084</v>
      </c>
      <c r="JX6" s="188">
        <v>0</v>
      </c>
      <c r="JY6" s="188">
        <v>0</v>
      </c>
      <c r="JZ6" s="188">
        <v>0</v>
      </c>
      <c r="KB6" s="188">
        <v>0</v>
      </c>
      <c r="KC6" s="188">
        <v>0</v>
      </c>
      <c r="KD6" s="188">
        <v>3171</v>
      </c>
      <c r="KE6" s="188">
        <v>732</v>
      </c>
      <c r="KF6" s="188">
        <v>0</v>
      </c>
      <c r="KG6" s="188">
        <v>0</v>
      </c>
      <c r="KH6" s="188">
        <v>1619</v>
      </c>
      <c r="KI6" s="188">
        <v>0</v>
      </c>
      <c r="KJ6" s="188">
        <v>0</v>
      </c>
      <c r="KK6" s="188">
        <v>0</v>
      </c>
      <c r="KM6" s="188">
        <v>0</v>
      </c>
      <c r="KN6" s="188">
        <v>0</v>
      </c>
      <c r="KO6" s="188">
        <v>2981</v>
      </c>
      <c r="KP6" s="188">
        <v>845</v>
      </c>
      <c r="KQ6" s="188">
        <v>0</v>
      </c>
      <c r="KR6" s="188">
        <v>0</v>
      </c>
      <c r="KS6" s="188">
        <v>1675</v>
      </c>
      <c r="KT6" s="188">
        <v>0</v>
      </c>
      <c r="KU6" s="188">
        <v>0</v>
      </c>
      <c r="KV6" s="188">
        <v>0</v>
      </c>
      <c r="KX6" s="188">
        <v>0</v>
      </c>
      <c r="KY6" s="188">
        <v>0</v>
      </c>
      <c r="KZ6" s="188">
        <v>6198</v>
      </c>
      <c r="LA6" s="188">
        <v>884</v>
      </c>
      <c r="LB6" s="188">
        <v>0</v>
      </c>
      <c r="LC6" s="188">
        <v>0</v>
      </c>
      <c r="LD6" s="188">
        <v>1733</v>
      </c>
      <c r="LE6" s="188">
        <v>0</v>
      </c>
      <c r="LF6" s="188">
        <v>0</v>
      </c>
      <c r="LG6" s="188">
        <v>0</v>
      </c>
      <c r="LI6" s="188">
        <v>0</v>
      </c>
      <c r="LJ6" s="188">
        <v>0</v>
      </c>
      <c r="LK6" s="188">
        <v>4152</v>
      </c>
      <c r="LL6" s="188">
        <v>1025</v>
      </c>
      <c r="LM6" s="188">
        <v>0</v>
      </c>
      <c r="LN6" s="188">
        <v>0</v>
      </c>
      <c r="LO6" s="188">
        <v>1486</v>
      </c>
      <c r="LP6" s="188">
        <v>0</v>
      </c>
      <c r="LQ6" s="188">
        <v>0</v>
      </c>
      <c r="LR6" s="188">
        <v>0</v>
      </c>
      <c r="LT6" s="188">
        <v>0</v>
      </c>
      <c r="LU6" s="188">
        <v>0</v>
      </c>
      <c r="LV6" s="188">
        <v>846</v>
      </c>
      <c r="LW6" s="188">
        <v>298</v>
      </c>
      <c r="LX6" s="188">
        <v>0</v>
      </c>
      <c r="LY6" s="188">
        <v>0</v>
      </c>
      <c r="LZ6" s="188">
        <v>1554</v>
      </c>
      <c r="MA6" s="188">
        <v>0</v>
      </c>
      <c r="MB6" s="188">
        <v>0</v>
      </c>
      <c r="MC6" s="188">
        <v>0</v>
      </c>
    </row>
    <row r="7" spans="2:341">
      <c r="B7" s="208">
        <f t="shared" si="0"/>
        <v>0</v>
      </c>
      <c r="C7" s="208">
        <f t="shared" si="1"/>
        <v>0</v>
      </c>
      <c r="D7" s="208">
        <f t="shared" si="2"/>
        <v>5449.3666666666668</v>
      </c>
      <c r="E7" s="208">
        <f t="shared" si="3"/>
        <v>1065.6333333333334</v>
      </c>
      <c r="F7" s="208">
        <f t="shared" si="4"/>
        <v>0</v>
      </c>
      <c r="G7" s="208">
        <f t="shared" si="5"/>
        <v>0</v>
      </c>
      <c r="H7" s="208">
        <f t="shared" si="6"/>
        <v>1183</v>
      </c>
      <c r="I7" s="208">
        <f t="shared" si="7"/>
        <v>0</v>
      </c>
      <c r="J7" s="208">
        <f t="shared" si="8"/>
        <v>0</v>
      </c>
      <c r="K7" s="208">
        <f t="shared" si="9"/>
        <v>0</v>
      </c>
      <c r="M7" s="188">
        <v>0</v>
      </c>
      <c r="N7" s="188">
        <v>0</v>
      </c>
      <c r="O7" s="188">
        <v>8403</v>
      </c>
      <c r="P7" s="188">
        <v>1326</v>
      </c>
      <c r="Q7" s="188">
        <v>0</v>
      </c>
      <c r="R7" s="188">
        <v>0</v>
      </c>
      <c r="S7" s="188">
        <v>943</v>
      </c>
      <c r="T7" s="188">
        <v>0</v>
      </c>
      <c r="U7" s="188">
        <v>0</v>
      </c>
      <c r="V7" s="188">
        <v>0</v>
      </c>
      <c r="X7" s="188">
        <v>0</v>
      </c>
      <c r="Y7" s="188">
        <v>0</v>
      </c>
      <c r="Z7" s="188">
        <v>4427</v>
      </c>
      <c r="AA7" s="188">
        <v>1717</v>
      </c>
      <c r="AB7" s="188">
        <v>0</v>
      </c>
      <c r="AC7" s="188">
        <v>0</v>
      </c>
      <c r="AD7" s="188">
        <v>1211</v>
      </c>
      <c r="AE7" s="188">
        <v>0</v>
      </c>
      <c r="AF7" s="188">
        <v>0</v>
      </c>
      <c r="AG7" s="188">
        <v>0</v>
      </c>
      <c r="AI7" s="188">
        <v>0</v>
      </c>
      <c r="AJ7" s="188">
        <v>0</v>
      </c>
      <c r="AK7" s="188">
        <v>938</v>
      </c>
      <c r="AL7" s="188">
        <v>590</v>
      </c>
      <c r="AM7" s="188">
        <v>0</v>
      </c>
      <c r="AN7" s="188">
        <v>0</v>
      </c>
      <c r="AO7" s="188">
        <v>1272</v>
      </c>
      <c r="AP7" s="188">
        <v>0</v>
      </c>
      <c r="AQ7" s="188">
        <v>0</v>
      </c>
      <c r="AR7" s="188">
        <v>0</v>
      </c>
      <c r="AT7" s="188">
        <v>0</v>
      </c>
      <c r="AU7" s="188">
        <v>0</v>
      </c>
      <c r="AV7" s="188">
        <v>7349</v>
      </c>
      <c r="AW7" s="188">
        <v>1806</v>
      </c>
      <c r="AX7" s="188">
        <v>0</v>
      </c>
      <c r="AY7" s="188">
        <v>0</v>
      </c>
      <c r="AZ7" s="188">
        <v>1248</v>
      </c>
      <c r="BA7" s="188">
        <v>0</v>
      </c>
      <c r="BB7" s="188">
        <v>0</v>
      </c>
      <c r="BC7" s="188">
        <v>0</v>
      </c>
      <c r="BE7" s="188">
        <v>0</v>
      </c>
      <c r="BF7" s="188">
        <v>0</v>
      </c>
      <c r="BG7" s="188">
        <v>8172</v>
      </c>
      <c r="BH7" s="188">
        <v>1710</v>
      </c>
      <c r="BI7" s="188">
        <v>0</v>
      </c>
      <c r="BJ7" s="188">
        <v>0</v>
      </c>
      <c r="BK7" s="188">
        <v>983</v>
      </c>
      <c r="BL7" s="188">
        <v>0</v>
      </c>
      <c r="BM7" s="188">
        <v>0</v>
      </c>
      <c r="BN7" s="188">
        <v>0</v>
      </c>
      <c r="BP7" s="188">
        <v>0</v>
      </c>
      <c r="BQ7" s="188">
        <v>0</v>
      </c>
      <c r="BR7" s="188">
        <v>6196</v>
      </c>
      <c r="BS7" s="188">
        <v>1866</v>
      </c>
      <c r="BT7" s="188">
        <v>0</v>
      </c>
      <c r="BU7" s="188">
        <v>0</v>
      </c>
      <c r="BV7" s="188">
        <v>1356</v>
      </c>
      <c r="BW7" s="188">
        <v>0</v>
      </c>
      <c r="BX7" s="188">
        <v>0</v>
      </c>
      <c r="BY7" s="188">
        <v>0</v>
      </c>
      <c r="CA7" s="188">
        <v>0</v>
      </c>
      <c r="CB7" s="188">
        <v>0</v>
      </c>
      <c r="CC7" s="188">
        <v>8601</v>
      </c>
      <c r="CD7" s="188">
        <v>1150</v>
      </c>
      <c r="CE7" s="188">
        <v>0</v>
      </c>
      <c r="CF7" s="188">
        <v>0</v>
      </c>
      <c r="CG7" s="188">
        <v>1012</v>
      </c>
      <c r="CH7" s="188">
        <v>0</v>
      </c>
      <c r="CI7" s="188">
        <v>0</v>
      </c>
      <c r="CJ7" s="188">
        <v>0</v>
      </c>
      <c r="CL7" s="188">
        <v>0</v>
      </c>
      <c r="CM7" s="188">
        <v>0</v>
      </c>
      <c r="CN7" s="188">
        <v>8601</v>
      </c>
      <c r="CO7" s="188">
        <v>1150</v>
      </c>
      <c r="CP7" s="188">
        <v>0</v>
      </c>
      <c r="CQ7" s="188">
        <v>0</v>
      </c>
      <c r="CR7" s="188">
        <v>1012</v>
      </c>
      <c r="CS7" s="188">
        <v>0</v>
      </c>
      <c r="CT7" s="188">
        <v>0</v>
      </c>
      <c r="CU7" s="188">
        <v>0</v>
      </c>
      <c r="CW7" s="188">
        <v>0</v>
      </c>
      <c r="CX7" s="188">
        <v>0</v>
      </c>
      <c r="CY7" s="188">
        <v>5946</v>
      </c>
      <c r="CZ7" s="188">
        <v>1123</v>
      </c>
      <c r="DA7" s="188">
        <v>0</v>
      </c>
      <c r="DB7" s="188">
        <v>0</v>
      </c>
      <c r="DC7" s="188">
        <v>1403</v>
      </c>
      <c r="DD7" s="188">
        <v>0</v>
      </c>
      <c r="DE7" s="188">
        <v>0</v>
      </c>
      <c r="DF7" s="188">
        <v>0</v>
      </c>
      <c r="DH7" s="188">
        <v>0</v>
      </c>
      <c r="DI7" s="188">
        <v>0</v>
      </c>
      <c r="DJ7" s="188">
        <v>7986</v>
      </c>
      <c r="DK7" s="188">
        <v>1398</v>
      </c>
      <c r="DL7" s="188">
        <v>0</v>
      </c>
      <c r="DM7" s="188">
        <v>0</v>
      </c>
      <c r="DN7" s="188">
        <v>998</v>
      </c>
      <c r="DO7" s="188">
        <v>0</v>
      </c>
      <c r="DP7" s="188">
        <v>0</v>
      </c>
      <c r="DQ7" s="188">
        <v>0</v>
      </c>
      <c r="DS7" s="188">
        <v>0</v>
      </c>
      <c r="DT7" s="188">
        <v>0</v>
      </c>
      <c r="DU7" s="188">
        <v>6301</v>
      </c>
      <c r="DV7" s="188">
        <v>975</v>
      </c>
      <c r="DW7" s="188">
        <v>0</v>
      </c>
      <c r="DX7" s="188">
        <v>0</v>
      </c>
      <c r="DY7" s="188">
        <v>1391</v>
      </c>
      <c r="DZ7" s="188">
        <v>0</v>
      </c>
      <c r="EA7" s="188">
        <v>0</v>
      </c>
      <c r="EB7" s="188">
        <v>0</v>
      </c>
      <c r="ED7" s="188">
        <v>0</v>
      </c>
      <c r="EE7" s="188">
        <v>0</v>
      </c>
      <c r="EF7" s="188">
        <v>6128</v>
      </c>
      <c r="EG7" s="188">
        <v>909</v>
      </c>
      <c r="EH7" s="188">
        <v>0</v>
      </c>
      <c r="EI7" s="188">
        <v>0</v>
      </c>
      <c r="EJ7" s="188">
        <v>950</v>
      </c>
      <c r="EK7" s="188">
        <v>0</v>
      </c>
      <c r="EL7" s="188">
        <v>0</v>
      </c>
      <c r="EM7" s="188">
        <v>0</v>
      </c>
      <c r="EO7" s="188">
        <v>0</v>
      </c>
      <c r="EP7" s="188">
        <v>0</v>
      </c>
      <c r="EQ7" s="188">
        <v>1287</v>
      </c>
      <c r="ER7" s="188">
        <v>673</v>
      </c>
      <c r="ES7" s="188">
        <v>0</v>
      </c>
      <c r="ET7" s="188">
        <v>0</v>
      </c>
      <c r="EU7" s="188">
        <v>1201</v>
      </c>
      <c r="EV7" s="188">
        <v>0</v>
      </c>
      <c r="EW7" s="188">
        <v>0</v>
      </c>
      <c r="EX7" s="188">
        <v>0</v>
      </c>
      <c r="EZ7" s="188">
        <v>0</v>
      </c>
      <c r="FA7" s="188">
        <v>0</v>
      </c>
      <c r="FB7" s="188">
        <v>2924</v>
      </c>
      <c r="FC7" s="188">
        <v>831</v>
      </c>
      <c r="FD7" s="188">
        <v>0</v>
      </c>
      <c r="FE7" s="188">
        <v>0</v>
      </c>
      <c r="FF7" s="188">
        <v>1503</v>
      </c>
      <c r="FG7" s="188">
        <v>0</v>
      </c>
      <c r="FH7" s="188">
        <v>0</v>
      </c>
      <c r="FI7" s="188">
        <v>0</v>
      </c>
      <c r="FK7" s="188">
        <v>0</v>
      </c>
      <c r="FL7" s="188">
        <v>0</v>
      </c>
      <c r="FM7" s="188">
        <v>8458</v>
      </c>
      <c r="FN7" s="188">
        <v>1288</v>
      </c>
      <c r="FO7" s="188">
        <v>0</v>
      </c>
      <c r="FP7" s="188">
        <v>0</v>
      </c>
      <c r="FQ7" s="188">
        <v>985</v>
      </c>
      <c r="FR7" s="188">
        <v>0</v>
      </c>
      <c r="FS7" s="188">
        <v>0</v>
      </c>
      <c r="FT7" s="188">
        <v>0</v>
      </c>
      <c r="FV7" s="188">
        <v>0</v>
      </c>
      <c r="FW7" s="188">
        <v>0</v>
      </c>
      <c r="FX7" s="188">
        <v>3588</v>
      </c>
      <c r="FY7" s="188">
        <v>746</v>
      </c>
      <c r="FZ7" s="188">
        <v>0</v>
      </c>
      <c r="GA7" s="188">
        <v>0</v>
      </c>
      <c r="GB7" s="188">
        <v>1331</v>
      </c>
      <c r="GC7" s="188">
        <v>0</v>
      </c>
      <c r="GD7" s="188">
        <v>0</v>
      </c>
      <c r="GE7" s="188">
        <v>0</v>
      </c>
      <c r="GG7" s="188">
        <v>0</v>
      </c>
      <c r="GH7" s="188">
        <v>0</v>
      </c>
      <c r="GI7" s="188">
        <v>5349</v>
      </c>
      <c r="GJ7" s="188">
        <v>692</v>
      </c>
      <c r="GK7" s="188">
        <v>0</v>
      </c>
      <c r="GL7" s="188">
        <v>0</v>
      </c>
      <c r="GM7" s="188">
        <v>995</v>
      </c>
      <c r="GN7" s="188">
        <v>0</v>
      </c>
      <c r="GO7" s="188">
        <v>0</v>
      </c>
      <c r="GP7" s="188">
        <v>0</v>
      </c>
      <c r="GR7" s="188">
        <v>0</v>
      </c>
      <c r="GS7" s="188">
        <v>0</v>
      </c>
      <c r="GT7" s="188">
        <v>6027</v>
      </c>
      <c r="GU7" s="188">
        <v>735</v>
      </c>
      <c r="GV7" s="188">
        <v>0</v>
      </c>
      <c r="GW7" s="188">
        <v>0</v>
      </c>
      <c r="GX7" s="188">
        <v>975</v>
      </c>
      <c r="GY7" s="188">
        <v>0</v>
      </c>
      <c r="GZ7" s="188">
        <v>0</v>
      </c>
      <c r="HA7" s="188">
        <v>0</v>
      </c>
      <c r="HC7" s="188">
        <v>0</v>
      </c>
      <c r="HD7" s="188">
        <v>0</v>
      </c>
      <c r="HE7" s="188">
        <v>3069</v>
      </c>
      <c r="HF7" s="188">
        <v>882</v>
      </c>
      <c r="HG7" s="188">
        <v>0</v>
      </c>
      <c r="HH7" s="188">
        <v>0</v>
      </c>
      <c r="HI7" s="188">
        <v>991</v>
      </c>
      <c r="HJ7" s="188">
        <v>0</v>
      </c>
      <c r="HK7" s="188">
        <v>0</v>
      </c>
      <c r="HL7" s="188">
        <v>0</v>
      </c>
      <c r="HN7" s="188">
        <v>0</v>
      </c>
      <c r="HO7" s="188">
        <v>0</v>
      </c>
      <c r="HP7" s="188">
        <v>3316</v>
      </c>
      <c r="HQ7" s="188">
        <v>440</v>
      </c>
      <c r="HR7" s="188">
        <v>0</v>
      </c>
      <c r="HS7" s="188">
        <v>0</v>
      </c>
      <c r="HT7" s="188">
        <v>1441</v>
      </c>
      <c r="HU7" s="188">
        <v>0</v>
      </c>
      <c r="HV7" s="188">
        <v>0</v>
      </c>
      <c r="HW7" s="188">
        <v>0</v>
      </c>
      <c r="HY7" s="188">
        <v>0</v>
      </c>
      <c r="HZ7" s="188">
        <v>0</v>
      </c>
      <c r="IA7" s="188">
        <v>3915</v>
      </c>
      <c r="IB7" s="188">
        <v>863</v>
      </c>
      <c r="IC7" s="188">
        <v>0</v>
      </c>
      <c r="ID7" s="188">
        <v>0</v>
      </c>
      <c r="IE7" s="188">
        <v>992</v>
      </c>
      <c r="IF7" s="188">
        <v>0</v>
      </c>
      <c r="IG7" s="188">
        <v>0</v>
      </c>
      <c r="IH7" s="188">
        <v>0</v>
      </c>
      <c r="IJ7" s="188">
        <v>0</v>
      </c>
      <c r="IK7" s="188">
        <v>0</v>
      </c>
      <c r="IL7" s="188">
        <v>8342</v>
      </c>
      <c r="IM7" s="188">
        <v>1333</v>
      </c>
      <c r="IN7" s="188">
        <v>0</v>
      </c>
      <c r="IO7" s="188">
        <v>0</v>
      </c>
      <c r="IP7" s="188">
        <v>1028</v>
      </c>
      <c r="IQ7" s="188">
        <v>0</v>
      </c>
      <c r="IR7" s="188">
        <v>0</v>
      </c>
      <c r="IS7" s="188">
        <v>0</v>
      </c>
      <c r="IU7" s="188">
        <v>0</v>
      </c>
      <c r="IV7" s="188">
        <v>0</v>
      </c>
      <c r="IW7" s="188">
        <v>4393</v>
      </c>
      <c r="IX7" s="188">
        <v>709</v>
      </c>
      <c r="IY7" s="188">
        <v>0</v>
      </c>
      <c r="IZ7" s="188">
        <v>0</v>
      </c>
      <c r="JA7" s="188">
        <v>1369</v>
      </c>
      <c r="JB7" s="188">
        <v>0</v>
      </c>
      <c r="JC7" s="188">
        <v>0</v>
      </c>
      <c r="JD7" s="188">
        <v>0</v>
      </c>
      <c r="JF7" s="188">
        <v>0</v>
      </c>
      <c r="JG7" s="188">
        <v>0</v>
      </c>
      <c r="JH7" s="188">
        <v>7715</v>
      </c>
      <c r="JI7" s="188">
        <v>2298</v>
      </c>
      <c r="JJ7" s="188">
        <v>0</v>
      </c>
      <c r="JK7" s="188">
        <v>0</v>
      </c>
      <c r="JL7" s="188">
        <v>984</v>
      </c>
      <c r="JM7" s="188">
        <v>0</v>
      </c>
      <c r="JN7" s="188">
        <v>0</v>
      </c>
      <c r="JO7" s="188">
        <v>0</v>
      </c>
      <c r="JQ7" s="188">
        <v>0</v>
      </c>
      <c r="JR7" s="188">
        <v>0</v>
      </c>
      <c r="JS7" s="188">
        <v>7843</v>
      </c>
      <c r="JT7" s="188">
        <v>806</v>
      </c>
      <c r="JU7" s="188">
        <v>0</v>
      </c>
      <c r="JV7" s="188">
        <v>0</v>
      </c>
      <c r="JW7" s="188">
        <v>1011</v>
      </c>
      <c r="JX7" s="188">
        <v>0</v>
      </c>
      <c r="JY7" s="188">
        <v>0</v>
      </c>
      <c r="JZ7" s="188">
        <v>0</v>
      </c>
      <c r="KB7" s="188">
        <v>0</v>
      </c>
      <c r="KC7" s="188">
        <v>0</v>
      </c>
      <c r="KD7" s="188">
        <v>3397</v>
      </c>
      <c r="KE7" s="188">
        <v>869</v>
      </c>
      <c r="KF7" s="188">
        <v>0</v>
      </c>
      <c r="KG7" s="188">
        <v>0</v>
      </c>
      <c r="KH7" s="188">
        <v>1369</v>
      </c>
      <c r="KI7" s="188">
        <v>0</v>
      </c>
      <c r="KJ7" s="188">
        <v>0</v>
      </c>
      <c r="KK7" s="188">
        <v>0</v>
      </c>
      <c r="KM7" s="188">
        <v>0</v>
      </c>
      <c r="KN7" s="188">
        <v>0</v>
      </c>
      <c r="KO7" s="188">
        <v>3190</v>
      </c>
      <c r="KP7" s="188">
        <v>866</v>
      </c>
      <c r="KQ7" s="188">
        <v>0</v>
      </c>
      <c r="KR7" s="188">
        <v>0</v>
      </c>
      <c r="KS7" s="188">
        <v>1441</v>
      </c>
      <c r="KT7" s="188">
        <v>0</v>
      </c>
      <c r="KU7" s="188">
        <v>0</v>
      </c>
      <c r="KV7" s="188">
        <v>0</v>
      </c>
      <c r="KX7" s="188">
        <v>0</v>
      </c>
      <c r="KY7" s="188">
        <v>0</v>
      </c>
      <c r="KZ7" s="188">
        <v>6416</v>
      </c>
      <c r="LA7" s="188">
        <v>887</v>
      </c>
      <c r="LB7" s="188">
        <v>0</v>
      </c>
      <c r="LC7" s="188">
        <v>0</v>
      </c>
      <c r="LD7" s="188">
        <v>1547</v>
      </c>
      <c r="LE7" s="188">
        <v>0</v>
      </c>
      <c r="LF7" s="188">
        <v>0</v>
      </c>
      <c r="LG7" s="188">
        <v>0</v>
      </c>
      <c r="LI7" s="188">
        <v>0</v>
      </c>
      <c r="LJ7" s="188">
        <v>0</v>
      </c>
      <c r="LK7" s="188">
        <v>4227</v>
      </c>
      <c r="LL7" s="188">
        <v>949</v>
      </c>
      <c r="LM7" s="188">
        <v>0</v>
      </c>
      <c r="LN7" s="188">
        <v>0</v>
      </c>
      <c r="LO7" s="188">
        <v>1236</v>
      </c>
      <c r="LP7" s="188">
        <v>0</v>
      </c>
      <c r="LQ7" s="188">
        <v>0</v>
      </c>
      <c r="LR7" s="188">
        <v>0</v>
      </c>
      <c r="LT7" s="188">
        <v>0</v>
      </c>
      <c r="LU7" s="188">
        <v>0</v>
      </c>
      <c r="LV7" s="188">
        <v>977</v>
      </c>
      <c r="LW7" s="188">
        <v>382</v>
      </c>
      <c r="LX7" s="188">
        <v>0</v>
      </c>
      <c r="LY7" s="188">
        <v>0</v>
      </c>
      <c r="LZ7" s="188">
        <v>1312</v>
      </c>
      <c r="MA7" s="188">
        <v>0</v>
      </c>
      <c r="MB7" s="188">
        <v>0</v>
      </c>
      <c r="MC7" s="188">
        <v>0</v>
      </c>
    </row>
    <row r="8" spans="2:341">
      <c r="B8" s="208">
        <f t="shared" si="0"/>
        <v>0</v>
      </c>
      <c r="C8" s="208">
        <f t="shared" si="1"/>
        <v>0</v>
      </c>
      <c r="D8" s="208">
        <f t="shared" si="2"/>
        <v>5451.1</v>
      </c>
      <c r="E8" s="208">
        <f t="shared" si="3"/>
        <v>987</v>
      </c>
      <c r="F8" s="208">
        <f t="shared" si="4"/>
        <v>0</v>
      </c>
      <c r="G8" s="208">
        <f t="shared" si="5"/>
        <v>0</v>
      </c>
      <c r="H8" s="208">
        <f t="shared" si="6"/>
        <v>1182.7333333333333</v>
      </c>
      <c r="I8" s="208">
        <f t="shared" si="7"/>
        <v>0</v>
      </c>
      <c r="J8" s="208">
        <f t="shared" si="8"/>
        <v>0</v>
      </c>
      <c r="K8" s="208">
        <f t="shared" si="9"/>
        <v>0</v>
      </c>
      <c r="M8" s="188">
        <v>0</v>
      </c>
      <c r="N8" s="188">
        <v>0</v>
      </c>
      <c r="O8" s="188">
        <v>8502</v>
      </c>
      <c r="P8" s="188">
        <v>1091</v>
      </c>
      <c r="Q8" s="188">
        <v>0</v>
      </c>
      <c r="R8" s="188">
        <v>0</v>
      </c>
      <c r="S8" s="188">
        <v>943</v>
      </c>
      <c r="T8" s="188">
        <v>0</v>
      </c>
      <c r="U8" s="188">
        <v>0</v>
      </c>
      <c r="V8" s="188">
        <v>0</v>
      </c>
      <c r="X8" s="188">
        <v>0</v>
      </c>
      <c r="Y8" s="188">
        <v>0</v>
      </c>
      <c r="Z8" s="188">
        <v>4432</v>
      </c>
      <c r="AA8" s="188">
        <v>1702</v>
      </c>
      <c r="AB8" s="188">
        <v>0</v>
      </c>
      <c r="AC8" s="188">
        <v>0</v>
      </c>
      <c r="AD8" s="188">
        <v>1211</v>
      </c>
      <c r="AE8" s="188">
        <v>0</v>
      </c>
      <c r="AF8" s="188">
        <v>0</v>
      </c>
      <c r="AG8" s="188">
        <v>0</v>
      </c>
      <c r="AI8" s="188">
        <v>0</v>
      </c>
      <c r="AJ8" s="188">
        <v>0</v>
      </c>
      <c r="AK8" s="188">
        <v>915</v>
      </c>
      <c r="AL8" s="188">
        <v>508</v>
      </c>
      <c r="AM8" s="188">
        <v>0</v>
      </c>
      <c r="AN8" s="188">
        <v>0</v>
      </c>
      <c r="AO8" s="188">
        <v>1272</v>
      </c>
      <c r="AP8" s="188">
        <v>0</v>
      </c>
      <c r="AQ8" s="188">
        <v>0</v>
      </c>
      <c r="AR8" s="188">
        <v>0</v>
      </c>
      <c r="AT8" s="188">
        <v>0</v>
      </c>
      <c r="AU8" s="188">
        <v>0</v>
      </c>
      <c r="AV8" s="188">
        <v>7555</v>
      </c>
      <c r="AW8" s="188">
        <v>1619</v>
      </c>
      <c r="AX8" s="188">
        <v>0</v>
      </c>
      <c r="AY8" s="188">
        <v>0</v>
      </c>
      <c r="AZ8" s="188">
        <v>1248</v>
      </c>
      <c r="BA8" s="188">
        <v>0</v>
      </c>
      <c r="BB8" s="188">
        <v>0</v>
      </c>
      <c r="BC8" s="188">
        <v>0</v>
      </c>
      <c r="BE8" s="188">
        <v>0</v>
      </c>
      <c r="BF8" s="188">
        <v>0</v>
      </c>
      <c r="BG8" s="188">
        <v>8149</v>
      </c>
      <c r="BH8" s="188">
        <v>1677</v>
      </c>
      <c r="BI8" s="188">
        <v>0</v>
      </c>
      <c r="BJ8" s="188">
        <v>0</v>
      </c>
      <c r="BK8" s="188">
        <v>983</v>
      </c>
      <c r="BL8" s="188">
        <v>0</v>
      </c>
      <c r="BM8" s="188">
        <v>0</v>
      </c>
      <c r="BN8" s="188">
        <v>0</v>
      </c>
      <c r="BP8" s="188">
        <v>0</v>
      </c>
      <c r="BQ8" s="188">
        <v>0</v>
      </c>
      <c r="BR8" s="188">
        <v>6234</v>
      </c>
      <c r="BS8" s="188">
        <v>1754</v>
      </c>
      <c r="BT8" s="188">
        <v>0</v>
      </c>
      <c r="BU8" s="188">
        <v>0</v>
      </c>
      <c r="BV8" s="188">
        <v>1356</v>
      </c>
      <c r="BW8" s="188">
        <v>0</v>
      </c>
      <c r="BX8" s="188">
        <v>0</v>
      </c>
      <c r="BY8" s="188">
        <v>0</v>
      </c>
      <c r="CA8" s="188">
        <v>0</v>
      </c>
      <c r="CB8" s="188">
        <v>0</v>
      </c>
      <c r="CC8" s="188">
        <v>8612</v>
      </c>
      <c r="CD8" s="188">
        <v>1043</v>
      </c>
      <c r="CE8" s="188">
        <v>0</v>
      </c>
      <c r="CF8" s="188">
        <v>0</v>
      </c>
      <c r="CG8" s="188">
        <v>1012</v>
      </c>
      <c r="CH8" s="188">
        <v>0</v>
      </c>
      <c r="CI8" s="188">
        <v>0</v>
      </c>
      <c r="CJ8" s="188">
        <v>0</v>
      </c>
      <c r="CL8" s="188">
        <v>0</v>
      </c>
      <c r="CM8" s="188">
        <v>0</v>
      </c>
      <c r="CN8" s="188">
        <v>8612</v>
      </c>
      <c r="CO8" s="188">
        <v>1043</v>
      </c>
      <c r="CP8" s="188">
        <v>0</v>
      </c>
      <c r="CQ8" s="188">
        <v>0</v>
      </c>
      <c r="CR8" s="188">
        <v>1012</v>
      </c>
      <c r="CS8" s="188">
        <v>0</v>
      </c>
      <c r="CT8" s="188">
        <v>0</v>
      </c>
      <c r="CU8" s="188">
        <v>0</v>
      </c>
      <c r="CW8" s="188">
        <v>0</v>
      </c>
      <c r="CX8" s="188">
        <v>0</v>
      </c>
      <c r="CY8" s="188">
        <v>5918</v>
      </c>
      <c r="CZ8" s="188">
        <v>1153</v>
      </c>
      <c r="DA8" s="188">
        <v>0</v>
      </c>
      <c r="DB8" s="188">
        <v>0</v>
      </c>
      <c r="DC8" s="188">
        <v>1403</v>
      </c>
      <c r="DD8" s="188">
        <v>0</v>
      </c>
      <c r="DE8" s="188">
        <v>0</v>
      </c>
      <c r="DF8" s="188">
        <v>0</v>
      </c>
      <c r="DH8" s="188">
        <v>0</v>
      </c>
      <c r="DI8" s="188">
        <v>0</v>
      </c>
      <c r="DJ8" s="188">
        <v>7948</v>
      </c>
      <c r="DK8" s="188">
        <v>1257</v>
      </c>
      <c r="DL8" s="188">
        <v>0</v>
      </c>
      <c r="DM8" s="188">
        <v>0</v>
      </c>
      <c r="DN8" s="188">
        <v>998</v>
      </c>
      <c r="DO8" s="188">
        <v>0</v>
      </c>
      <c r="DP8" s="188">
        <v>0</v>
      </c>
      <c r="DQ8" s="188">
        <v>0</v>
      </c>
      <c r="DS8" s="188">
        <v>0</v>
      </c>
      <c r="DT8" s="188">
        <v>0</v>
      </c>
      <c r="DU8" s="188">
        <v>6353</v>
      </c>
      <c r="DV8" s="188">
        <v>948</v>
      </c>
      <c r="DW8" s="188">
        <v>0</v>
      </c>
      <c r="DX8" s="188">
        <v>0</v>
      </c>
      <c r="DY8" s="188">
        <v>1391</v>
      </c>
      <c r="DZ8" s="188">
        <v>0</v>
      </c>
      <c r="EA8" s="188">
        <v>0</v>
      </c>
      <c r="EB8" s="188">
        <v>0</v>
      </c>
      <c r="ED8" s="188">
        <v>0</v>
      </c>
      <c r="EE8" s="188">
        <v>0</v>
      </c>
      <c r="EF8" s="188">
        <v>6066</v>
      </c>
      <c r="EG8" s="188">
        <v>957</v>
      </c>
      <c r="EH8" s="188">
        <v>0</v>
      </c>
      <c r="EI8" s="188">
        <v>0</v>
      </c>
      <c r="EJ8" s="188">
        <v>950</v>
      </c>
      <c r="EK8" s="188">
        <v>0</v>
      </c>
      <c r="EL8" s="188">
        <v>0</v>
      </c>
      <c r="EM8" s="188">
        <v>0</v>
      </c>
      <c r="EO8" s="188">
        <v>0</v>
      </c>
      <c r="EP8" s="188">
        <v>0</v>
      </c>
      <c r="EQ8" s="188">
        <v>1249</v>
      </c>
      <c r="ER8" s="188">
        <v>539</v>
      </c>
      <c r="ES8" s="188">
        <v>0</v>
      </c>
      <c r="ET8" s="188">
        <v>0</v>
      </c>
      <c r="EU8" s="188">
        <v>1201</v>
      </c>
      <c r="EV8" s="188">
        <v>0</v>
      </c>
      <c r="EW8" s="188">
        <v>0</v>
      </c>
      <c r="EX8" s="188">
        <v>0</v>
      </c>
      <c r="EZ8" s="188">
        <v>0</v>
      </c>
      <c r="FA8" s="188">
        <v>0</v>
      </c>
      <c r="FB8" s="188">
        <v>2868</v>
      </c>
      <c r="FC8" s="188">
        <v>878</v>
      </c>
      <c r="FD8" s="188">
        <v>0</v>
      </c>
      <c r="FE8" s="188">
        <v>0</v>
      </c>
      <c r="FF8" s="188">
        <v>1497</v>
      </c>
      <c r="FG8" s="188">
        <v>0</v>
      </c>
      <c r="FH8" s="188">
        <v>0</v>
      </c>
      <c r="FI8" s="188">
        <v>0</v>
      </c>
      <c r="FK8" s="188">
        <v>0</v>
      </c>
      <c r="FL8" s="188">
        <v>0</v>
      </c>
      <c r="FM8" s="188">
        <v>8492</v>
      </c>
      <c r="FN8" s="188">
        <v>1151</v>
      </c>
      <c r="FO8" s="188">
        <v>0</v>
      </c>
      <c r="FP8" s="188">
        <v>0</v>
      </c>
      <c r="FQ8" s="188">
        <v>985</v>
      </c>
      <c r="FR8" s="188">
        <v>0</v>
      </c>
      <c r="FS8" s="188">
        <v>0</v>
      </c>
      <c r="FT8" s="188">
        <v>0</v>
      </c>
      <c r="FV8" s="188">
        <v>0</v>
      </c>
      <c r="FW8" s="188">
        <v>0</v>
      </c>
      <c r="FX8" s="188">
        <v>3611</v>
      </c>
      <c r="FY8" s="188">
        <v>610</v>
      </c>
      <c r="FZ8" s="188">
        <v>0</v>
      </c>
      <c r="GA8" s="188">
        <v>0</v>
      </c>
      <c r="GB8" s="188">
        <v>1331</v>
      </c>
      <c r="GC8" s="188">
        <v>0</v>
      </c>
      <c r="GD8" s="188">
        <v>0</v>
      </c>
      <c r="GE8" s="188">
        <v>0</v>
      </c>
      <c r="GG8" s="188">
        <v>0</v>
      </c>
      <c r="GH8" s="188">
        <v>0</v>
      </c>
      <c r="GI8" s="188">
        <v>5150</v>
      </c>
      <c r="GJ8" s="188">
        <v>653</v>
      </c>
      <c r="GK8" s="188">
        <v>0</v>
      </c>
      <c r="GL8" s="188">
        <v>0</v>
      </c>
      <c r="GM8" s="188">
        <v>995</v>
      </c>
      <c r="GN8" s="188">
        <v>0</v>
      </c>
      <c r="GO8" s="188">
        <v>0</v>
      </c>
      <c r="GP8" s="188">
        <v>0</v>
      </c>
      <c r="GR8" s="188">
        <v>0</v>
      </c>
      <c r="GS8" s="188">
        <v>0</v>
      </c>
      <c r="GT8" s="188">
        <v>5908</v>
      </c>
      <c r="GU8" s="188">
        <v>663</v>
      </c>
      <c r="GV8" s="188">
        <v>0</v>
      </c>
      <c r="GW8" s="188">
        <v>0</v>
      </c>
      <c r="GX8" s="188">
        <v>975</v>
      </c>
      <c r="GY8" s="188">
        <v>0</v>
      </c>
      <c r="GZ8" s="188">
        <v>0</v>
      </c>
      <c r="HA8" s="188">
        <v>0</v>
      </c>
      <c r="HC8" s="188">
        <v>0</v>
      </c>
      <c r="HD8" s="188">
        <v>0</v>
      </c>
      <c r="HE8" s="188">
        <v>2994</v>
      </c>
      <c r="HF8" s="188">
        <v>719</v>
      </c>
      <c r="HG8" s="188">
        <v>0</v>
      </c>
      <c r="HH8" s="188">
        <v>0</v>
      </c>
      <c r="HI8" s="188">
        <v>991</v>
      </c>
      <c r="HJ8" s="188">
        <v>0</v>
      </c>
      <c r="HK8" s="188">
        <v>0</v>
      </c>
      <c r="HL8" s="188">
        <v>0</v>
      </c>
      <c r="HN8" s="188">
        <v>0</v>
      </c>
      <c r="HO8" s="188">
        <v>0</v>
      </c>
      <c r="HP8" s="188">
        <v>3164</v>
      </c>
      <c r="HQ8" s="188">
        <v>407</v>
      </c>
      <c r="HR8" s="188">
        <v>0</v>
      </c>
      <c r="HS8" s="188">
        <v>0</v>
      </c>
      <c r="HT8" s="188">
        <v>1441</v>
      </c>
      <c r="HU8" s="188">
        <v>0</v>
      </c>
      <c r="HV8" s="188">
        <v>0</v>
      </c>
      <c r="HW8" s="188">
        <v>0</v>
      </c>
      <c r="HY8" s="188">
        <v>0</v>
      </c>
      <c r="HZ8" s="188">
        <v>0</v>
      </c>
      <c r="IA8" s="188">
        <v>3996</v>
      </c>
      <c r="IB8" s="188">
        <v>731</v>
      </c>
      <c r="IC8" s="188">
        <v>0</v>
      </c>
      <c r="ID8" s="188">
        <v>0</v>
      </c>
      <c r="IE8" s="188">
        <v>992</v>
      </c>
      <c r="IF8" s="188">
        <v>0</v>
      </c>
      <c r="IG8" s="188">
        <v>0</v>
      </c>
      <c r="IH8" s="188">
        <v>0</v>
      </c>
      <c r="IJ8" s="188">
        <v>0</v>
      </c>
      <c r="IK8" s="188">
        <v>0</v>
      </c>
      <c r="IL8" s="188">
        <v>8361</v>
      </c>
      <c r="IM8" s="188">
        <v>1256</v>
      </c>
      <c r="IN8" s="188">
        <v>0</v>
      </c>
      <c r="IO8" s="188">
        <v>0</v>
      </c>
      <c r="IP8" s="188">
        <v>1028</v>
      </c>
      <c r="IQ8" s="188">
        <v>0</v>
      </c>
      <c r="IR8" s="188">
        <v>0</v>
      </c>
      <c r="IS8" s="188">
        <v>0</v>
      </c>
      <c r="IU8" s="188">
        <v>0</v>
      </c>
      <c r="IV8" s="188">
        <v>0</v>
      </c>
      <c r="IW8" s="188">
        <v>4416</v>
      </c>
      <c r="IX8" s="188">
        <v>675</v>
      </c>
      <c r="IY8" s="188">
        <v>0</v>
      </c>
      <c r="IZ8" s="188">
        <v>0</v>
      </c>
      <c r="JA8" s="188">
        <v>1369</v>
      </c>
      <c r="JB8" s="188">
        <v>0</v>
      </c>
      <c r="JC8" s="188">
        <v>0</v>
      </c>
      <c r="JD8" s="188">
        <v>0</v>
      </c>
      <c r="JF8" s="188">
        <v>0</v>
      </c>
      <c r="JG8" s="188">
        <v>0</v>
      </c>
      <c r="JH8" s="188">
        <v>7773</v>
      </c>
      <c r="JI8" s="188">
        <v>2149</v>
      </c>
      <c r="JJ8" s="188">
        <v>0</v>
      </c>
      <c r="JK8" s="188">
        <v>0</v>
      </c>
      <c r="JL8" s="188">
        <v>984</v>
      </c>
      <c r="JM8" s="188">
        <v>0</v>
      </c>
      <c r="JN8" s="188">
        <v>0</v>
      </c>
      <c r="JO8" s="188">
        <v>0</v>
      </c>
      <c r="JQ8" s="188">
        <v>0</v>
      </c>
      <c r="JR8" s="188">
        <v>0</v>
      </c>
      <c r="JS8" s="188">
        <v>7880</v>
      </c>
      <c r="JT8" s="188">
        <v>755</v>
      </c>
      <c r="JU8" s="188">
        <v>0</v>
      </c>
      <c r="JV8" s="188">
        <v>0</v>
      </c>
      <c r="JW8" s="188">
        <v>1011</v>
      </c>
      <c r="JX8" s="188">
        <v>0</v>
      </c>
      <c r="JY8" s="188">
        <v>0</v>
      </c>
      <c r="JZ8" s="188">
        <v>0</v>
      </c>
      <c r="KB8" s="188">
        <v>0</v>
      </c>
      <c r="KC8" s="188">
        <v>0</v>
      </c>
      <c r="KD8" s="188">
        <v>3467</v>
      </c>
      <c r="KE8" s="188">
        <v>792</v>
      </c>
      <c r="KF8" s="188">
        <v>0</v>
      </c>
      <c r="KG8" s="188">
        <v>0</v>
      </c>
      <c r="KH8" s="188">
        <v>1369</v>
      </c>
      <c r="KI8" s="188">
        <v>0</v>
      </c>
      <c r="KJ8" s="188">
        <v>0</v>
      </c>
      <c r="KK8" s="188">
        <v>0</v>
      </c>
      <c r="KM8" s="188">
        <v>0</v>
      </c>
      <c r="KN8" s="188">
        <v>0</v>
      </c>
      <c r="KO8" s="188">
        <v>3251</v>
      </c>
      <c r="KP8" s="188">
        <v>829</v>
      </c>
      <c r="KQ8" s="188">
        <v>0</v>
      </c>
      <c r="KR8" s="188">
        <v>0</v>
      </c>
      <c r="KS8" s="188">
        <v>1441</v>
      </c>
      <c r="KT8" s="188">
        <v>0</v>
      </c>
      <c r="KU8" s="188">
        <v>0</v>
      </c>
      <c r="KV8" s="188">
        <v>0</v>
      </c>
      <c r="KX8" s="188">
        <v>0</v>
      </c>
      <c r="KY8" s="188">
        <v>0</v>
      </c>
      <c r="KZ8" s="188">
        <v>6390</v>
      </c>
      <c r="LA8" s="188">
        <v>792</v>
      </c>
      <c r="LB8" s="188">
        <v>0</v>
      </c>
      <c r="LC8" s="188">
        <v>0</v>
      </c>
      <c r="LD8" s="188">
        <v>1545</v>
      </c>
      <c r="LE8" s="188">
        <v>0</v>
      </c>
      <c r="LF8" s="188">
        <v>0</v>
      </c>
      <c r="LG8" s="188">
        <v>0</v>
      </c>
      <c r="LI8" s="188">
        <v>0</v>
      </c>
      <c r="LJ8" s="188">
        <v>0</v>
      </c>
      <c r="LK8" s="188">
        <v>4231</v>
      </c>
      <c r="LL8" s="188">
        <v>818</v>
      </c>
      <c r="LM8" s="188">
        <v>0</v>
      </c>
      <c r="LN8" s="188">
        <v>0</v>
      </c>
      <c r="LO8" s="188">
        <v>1236</v>
      </c>
      <c r="LP8" s="188">
        <v>0</v>
      </c>
      <c r="LQ8" s="188">
        <v>0</v>
      </c>
      <c r="LR8" s="188">
        <v>0</v>
      </c>
      <c r="LT8" s="188">
        <v>0</v>
      </c>
      <c r="LU8" s="188">
        <v>0</v>
      </c>
      <c r="LV8" s="188">
        <v>1036</v>
      </c>
      <c r="LW8" s="188">
        <v>441</v>
      </c>
      <c r="LX8" s="188">
        <v>0</v>
      </c>
      <c r="LY8" s="188">
        <v>0</v>
      </c>
      <c r="LZ8" s="188">
        <v>1312</v>
      </c>
      <c r="MA8" s="188">
        <v>0</v>
      </c>
      <c r="MB8" s="188">
        <v>0</v>
      </c>
      <c r="MC8" s="188">
        <v>0</v>
      </c>
    </row>
    <row r="9" spans="2:341">
      <c r="B9" s="208">
        <f t="shared" si="0"/>
        <v>0</v>
      </c>
      <c r="C9" s="208">
        <f t="shared" si="1"/>
        <v>0</v>
      </c>
      <c r="D9" s="208">
        <f t="shared" si="2"/>
        <v>5423.6333333333332</v>
      </c>
      <c r="E9" s="208">
        <f t="shared" si="3"/>
        <v>924.33333333333337</v>
      </c>
      <c r="F9" s="208">
        <f t="shared" si="4"/>
        <v>0</v>
      </c>
      <c r="G9" s="208">
        <f t="shared" si="5"/>
        <v>0</v>
      </c>
      <c r="H9" s="208">
        <f t="shared" si="6"/>
        <v>1182.3333333333333</v>
      </c>
      <c r="I9" s="208">
        <f t="shared" si="7"/>
        <v>0</v>
      </c>
      <c r="J9" s="208">
        <f t="shared" si="8"/>
        <v>0</v>
      </c>
      <c r="K9" s="208">
        <f t="shared" si="9"/>
        <v>0</v>
      </c>
      <c r="M9" s="188">
        <v>0</v>
      </c>
      <c r="N9" s="188">
        <v>0</v>
      </c>
      <c r="O9" s="188">
        <v>8540</v>
      </c>
      <c r="P9" s="188">
        <v>984</v>
      </c>
      <c r="Q9" s="188">
        <v>0</v>
      </c>
      <c r="R9" s="188">
        <v>0</v>
      </c>
      <c r="S9" s="188">
        <v>943</v>
      </c>
      <c r="T9" s="188">
        <v>0</v>
      </c>
      <c r="U9" s="188">
        <v>0</v>
      </c>
      <c r="V9" s="188">
        <v>0</v>
      </c>
      <c r="X9" s="188">
        <v>0</v>
      </c>
      <c r="Y9" s="188">
        <v>0</v>
      </c>
      <c r="Z9" s="188">
        <v>4415</v>
      </c>
      <c r="AA9" s="188">
        <v>1676</v>
      </c>
      <c r="AB9" s="188">
        <v>0</v>
      </c>
      <c r="AC9" s="188">
        <v>0</v>
      </c>
      <c r="AD9" s="188">
        <v>1211</v>
      </c>
      <c r="AE9" s="188">
        <v>0</v>
      </c>
      <c r="AF9" s="188">
        <v>0</v>
      </c>
      <c r="AG9" s="188">
        <v>0</v>
      </c>
      <c r="AI9" s="188">
        <v>0</v>
      </c>
      <c r="AJ9" s="188">
        <v>0</v>
      </c>
      <c r="AK9" s="188">
        <v>958</v>
      </c>
      <c r="AL9" s="188">
        <v>498</v>
      </c>
      <c r="AM9" s="188">
        <v>0</v>
      </c>
      <c r="AN9" s="188">
        <v>0</v>
      </c>
      <c r="AO9" s="188">
        <v>1272</v>
      </c>
      <c r="AP9" s="188">
        <v>0</v>
      </c>
      <c r="AQ9" s="188">
        <v>0</v>
      </c>
      <c r="AR9" s="188">
        <v>0</v>
      </c>
      <c r="AT9" s="188">
        <v>0</v>
      </c>
      <c r="AU9" s="188">
        <v>0</v>
      </c>
      <c r="AV9" s="188">
        <v>7692</v>
      </c>
      <c r="AW9" s="188">
        <v>1551</v>
      </c>
      <c r="AX9" s="188">
        <v>0</v>
      </c>
      <c r="AY9" s="188">
        <v>0</v>
      </c>
      <c r="AZ9" s="188">
        <v>1248</v>
      </c>
      <c r="BA9" s="188">
        <v>0</v>
      </c>
      <c r="BB9" s="188">
        <v>0</v>
      </c>
      <c r="BC9" s="188">
        <v>0</v>
      </c>
      <c r="BE9" s="188">
        <v>0</v>
      </c>
      <c r="BF9" s="188">
        <v>0</v>
      </c>
      <c r="BG9" s="188">
        <v>8137</v>
      </c>
      <c r="BH9" s="188">
        <v>1702</v>
      </c>
      <c r="BI9" s="188">
        <v>0</v>
      </c>
      <c r="BJ9" s="188">
        <v>0</v>
      </c>
      <c r="BK9" s="188">
        <v>983</v>
      </c>
      <c r="BL9" s="188">
        <v>0</v>
      </c>
      <c r="BM9" s="188">
        <v>0</v>
      </c>
      <c r="BN9" s="188">
        <v>0</v>
      </c>
      <c r="BP9" s="188">
        <v>0</v>
      </c>
      <c r="BQ9" s="188">
        <v>0</v>
      </c>
      <c r="BR9" s="188">
        <v>6242</v>
      </c>
      <c r="BS9" s="188">
        <v>1722</v>
      </c>
      <c r="BT9" s="188">
        <v>0</v>
      </c>
      <c r="BU9" s="188">
        <v>0</v>
      </c>
      <c r="BV9" s="188">
        <v>1356</v>
      </c>
      <c r="BW9" s="188">
        <v>0</v>
      </c>
      <c r="BX9" s="188">
        <v>0</v>
      </c>
      <c r="BY9" s="188">
        <v>0</v>
      </c>
      <c r="CA9" s="188">
        <v>0</v>
      </c>
      <c r="CB9" s="188">
        <v>0</v>
      </c>
      <c r="CC9" s="188">
        <v>8654</v>
      </c>
      <c r="CD9" s="188">
        <v>1030</v>
      </c>
      <c r="CE9" s="188">
        <v>0</v>
      </c>
      <c r="CF9" s="188">
        <v>0</v>
      </c>
      <c r="CG9" s="188">
        <v>1012</v>
      </c>
      <c r="CH9" s="188">
        <v>0</v>
      </c>
      <c r="CI9" s="188">
        <v>0</v>
      </c>
      <c r="CJ9" s="188">
        <v>0</v>
      </c>
      <c r="CL9" s="188">
        <v>0</v>
      </c>
      <c r="CM9" s="188">
        <v>0</v>
      </c>
      <c r="CN9" s="188">
        <v>8654</v>
      </c>
      <c r="CO9" s="188">
        <v>1030</v>
      </c>
      <c r="CP9" s="188">
        <v>0</v>
      </c>
      <c r="CQ9" s="188">
        <v>0</v>
      </c>
      <c r="CR9" s="188">
        <v>1012</v>
      </c>
      <c r="CS9" s="188">
        <v>0</v>
      </c>
      <c r="CT9" s="188">
        <v>0</v>
      </c>
      <c r="CU9" s="188">
        <v>0</v>
      </c>
      <c r="CW9" s="188">
        <v>0</v>
      </c>
      <c r="CX9" s="188">
        <v>0</v>
      </c>
      <c r="CY9" s="188">
        <v>5762</v>
      </c>
      <c r="CZ9" s="188">
        <v>1052</v>
      </c>
      <c r="DA9" s="188">
        <v>0</v>
      </c>
      <c r="DB9" s="188">
        <v>0</v>
      </c>
      <c r="DC9" s="188">
        <v>1403</v>
      </c>
      <c r="DD9" s="188">
        <v>0</v>
      </c>
      <c r="DE9" s="188">
        <v>0</v>
      </c>
      <c r="DF9" s="188">
        <v>0</v>
      </c>
      <c r="DH9" s="188">
        <v>0</v>
      </c>
      <c r="DI9" s="188">
        <v>0</v>
      </c>
      <c r="DJ9" s="188">
        <v>8004</v>
      </c>
      <c r="DK9" s="188">
        <v>1124</v>
      </c>
      <c r="DL9" s="188">
        <v>0</v>
      </c>
      <c r="DM9" s="188">
        <v>0</v>
      </c>
      <c r="DN9" s="188">
        <v>998</v>
      </c>
      <c r="DO9" s="188">
        <v>0</v>
      </c>
      <c r="DP9" s="188">
        <v>0</v>
      </c>
      <c r="DQ9" s="188">
        <v>0</v>
      </c>
      <c r="DS9" s="188">
        <v>0</v>
      </c>
      <c r="DT9" s="188">
        <v>0</v>
      </c>
      <c r="DU9" s="188">
        <v>6336</v>
      </c>
      <c r="DV9" s="188">
        <v>921</v>
      </c>
      <c r="DW9" s="188">
        <v>0</v>
      </c>
      <c r="DX9" s="188">
        <v>0</v>
      </c>
      <c r="DY9" s="188">
        <v>1391</v>
      </c>
      <c r="DZ9" s="188">
        <v>0</v>
      </c>
      <c r="EA9" s="188">
        <v>0</v>
      </c>
      <c r="EB9" s="188">
        <v>0</v>
      </c>
      <c r="ED9" s="188">
        <v>0</v>
      </c>
      <c r="EE9" s="188">
        <v>0</v>
      </c>
      <c r="EF9" s="188">
        <v>5988</v>
      </c>
      <c r="EG9" s="188">
        <v>889</v>
      </c>
      <c r="EH9" s="188">
        <v>0</v>
      </c>
      <c r="EI9" s="188">
        <v>0</v>
      </c>
      <c r="EJ9" s="188">
        <v>950</v>
      </c>
      <c r="EK9" s="188">
        <v>0</v>
      </c>
      <c r="EL9" s="188">
        <v>0</v>
      </c>
      <c r="EM9" s="188">
        <v>0</v>
      </c>
      <c r="EO9" s="188">
        <v>0</v>
      </c>
      <c r="EP9" s="188">
        <v>0</v>
      </c>
      <c r="EQ9" s="188">
        <v>1269</v>
      </c>
      <c r="ER9" s="188">
        <v>470</v>
      </c>
      <c r="ES9" s="188">
        <v>0</v>
      </c>
      <c r="ET9" s="188">
        <v>0</v>
      </c>
      <c r="EU9" s="188">
        <v>1201</v>
      </c>
      <c r="EV9" s="188">
        <v>0</v>
      </c>
      <c r="EW9" s="188">
        <v>0</v>
      </c>
      <c r="EX9" s="188">
        <v>0</v>
      </c>
      <c r="EZ9" s="188">
        <v>0</v>
      </c>
      <c r="FA9" s="188">
        <v>0</v>
      </c>
      <c r="FB9" s="188">
        <v>2789</v>
      </c>
      <c r="FC9" s="188">
        <v>715</v>
      </c>
      <c r="FD9" s="188">
        <v>0</v>
      </c>
      <c r="FE9" s="188">
        <v>0</v>
      </c>
      <c r="FF9" s="188">
        <v>1497</v>
      </c>
      <c r="FG9" s="188">
        <v>0</v>
      </c>
      <c r="FH9" s="188">
        <v>0</v>
      </c>
      <c r="FI9" s="188">
        <v>0</v>
      </c>
      <c r="FK9" s="188">
        <v>0</v>
      </c>
      <c r="FL9" s="188">
        <v>0</v>
      </c>
      <c r="FM9" s="188">
        <v>8417</v>
      </c>
      <c r="FN9" s="188">
        <v>1141</v>
      </c>
      <c r="FO9" s="188">
        <v>0</v>
      </c>
      <c r="FP9" s="188">
        <v>0</v>
      </c>
      <c r="FQ9" s="188">
        <v>985</v>
      </c>
      <c r="FR9" s="188">
        <v>0</v>
      </c>
      <c r="FS9" s="188">
        <v>0</v>
      </c>
      <c r="FT9" s="188">
        <v>0</v>
      </c>
      <c r="FV9" s="188">
        <v>0</v>
      </c>
      <c r="FW9" s="188">
        <v>0</v>
      </c>
      <c r="FX9" s="188">
        <v>3524</v>
      </c>
      <c r="FY9" s="188">
        <v>557</v>
      </c>
      <c r="FZ9" s="188">
        <v>0</v>
      </c>
      <c r="GA9" s="188">
        <v>0</v>
      </c>
      <c r="GB9" s="188">
        <v>1331</v>
      </c>
      <c r="GC9" s="188">
        <v>0</v>
      </c>
      <c r="GD9" s="188">
        <v>0</v>
      </c>
      <c r="GE9" s="188">
        <v>0</v>
      </c>
      <c r="GG9" s="188">
        <v>0</v>
      </c>
      <c r="GH9" s="188">
        <v>0</v>
      </c>
      <c r="GI9" s="188">
        <v>5045</v>
      </c>
      <c r="GJ9" s="188">
        <v>564</v>
      </c>
      <c r="GK9" s="188">
        <v>0</v>
      </c>
      <c r="GL9" s="188">
        <v>0</v>
      </c>
      <c r="GM9" s="188">
        <v>995</v>
      </c>
      <c r="GN9" s="188">
        <v>0</v>
      </c>
      <c r="GO9" s="188">
        <v>0</v>
      </c>
      <c r="GP9" s="188">
        <v>0</v>
      </c>
      <c r="GR9" s="188">
        <v>0</v>
      </c>
      <c r="GS9" s="188">
        <v>0</v>
      </c>
      <c r="GT9" s="188">
        <v>6021</v>
      </c>
      <c r="GU9" s="188">
        <v>680</v>
      </c>
      <c r="GV9" s="188">
        <v>0</v>
      </c>
      <c r="GW9" s="188">
        <v>0</v>
      </c>
      <c r="GX9" s="188">
        <v>975</v>
      </c>
      <c r="GY9" s="188">
        <v>0</v>
      </c>
      <c r="GZ9" s="188">
        <v>0</v>
      </c>
      <c r="HA9" s="188">
        <v>0</v>
      </c>
      <c r="HC9" s="188">
        <v>0</v>
      </c>
      <c r="HD9" s="188">
        <v>0</v>
      </c>
      <c r="HE9" s="188">
        <v>2912</v>
      </c>
      <c r="HF9" s="188">
        <v>696</v>
      </c>
      <c r="HG9" s="188">
        <v>0</v>
      </c>
      <c r="HH9" s="188">
        <v>0</v>
      </c>
      <c r="HI9" s="188">
        <v>991</v>
      </c>
      <c r="HJ9" s="188">
        <v>0</v>
      </c>
      <c r="HK9" s="188">
        <v>0</v>
      </c>
      <c r="HL9" s="188">
        <v>0</v>
      </c>
      <c r="HN9" s="188">
        <v>0</v>
      </c>
      <c r="HO9" s="188">
        <v>0</v>
      </c>
      <c r="HP9" s="188">
        <v>3014</v>
      </c>
      <c r="HQ9" s="188">
        <v>350</v>
      </c>
      <c r="HR9" s="188">
        <v>0</v>
      </c>
      <c r="HS9" s="188">
        <v>0</v>
      </c>
      <c r="HT9" s="188">
        <v>1441</v>
      </c>
      <c r="HU9" s="188">
        <v>0</v>
      </c>
      <c r="HV9" s="188">
        <v>0</v>
      </c>
      <c r="HW9" s="188">
        <v>0</v>
      </c>
      <c r="HY9" s="188">
        <v>0</v>
      </c>
      <c r="HZ9" s="188">
        <v>0</v>
      </c>
      <c r="IA9" s="188">
        <v>3983</v>
      </c>
      <c r="IB9" s="188">
        <v>622</v>
      </c>
      <c r="IC9" s="188">
        <v>0</v>
      </c>
      <c r="ID9" s="188">
        <v>0</v>
      </c>
      <c r="IE9" s="188">
        <v>992</v>
      </c>
      <c r="IF9" s="188">
        <v>0</v>
      </c>
      <c r="IG9" s="188">
        <v>0</v>
      </c>
      <c r="IH9" s="188">
        <v>0</v>
      </c>
      <c r="IJ9" s="188">
        <v>0</v>
      </c>
      <c r="IK9" s="188">
        <v>0</v>
      </c>
      <c r="IL9" s="188">
        <v>8341</v>
      </c>
      <c r="IM9" s="188">
        <v>1126</v>
      </c>
      <c r="IN9" s="188">
        <v>0</v>
      </c>
      <c r="IO9" s="188">
        <v>0</v>
      </c>
      <c r="IP9" s="188">
        <v>1028</v>
      </c>
      <c r="IQ9" s="188">
        <v>0</v>
      </c>
      <c r="IR9" s="188">
        <v>0</v>
      </c>
      <c r="IS9" s="188">
        <v>0</v>
      </c>
      <c r="IU9" s="188">
        <v>0</v>
      </c>
      <c r="IV9" s="188">
        <v>0</v>
      </c>
      <c r="IW9" s="188">
        <v>4304</v>
      </c>
      <c r="IX9" s="188">
        <v>610</v>
      </c>
      <c r="IY9" s="188">
        <v>0</v>
      </c>
      <c r="IZ9" s="188">
        <v>0</v>
      </c>
      <c r="JA9" s="188">
        <v>1369</v>
      </c>
      <c r="JB9" s="188">
        <v>0</v>
      </c>
      <c r="JC9" s="188">
        <v>0</v>
      </c>
      <c r="JD9" s="188">
        <v>0</v>
      </c>
      <c r="JF9" s="188">
        <v>0</v>
      </c>
      <c r="JG9" s="188">
        <v>0</v>
      </c>
      <c r="JH9" s="188">
        <v>7803</v>
      </c>
      <c r="JI9" s="188">
        <v>2044</v>
      </c>
      <c r="JJ9" s="188">
        <v>0</v>
      </c>
      <c r="JK9" s="188">
        <v>0</v>
      </c>
      <c r="JL9" s="188">
        <v>984</v>
      </c>
      <c r="JM9" s="188">
        <v>0</v>
      </c>
      <c r="JN9" s="188">
        <v>0</v>
      </c>
      <c r="JO9" s="188">
        <v>0</v>
      </c>
      <c r="JQ9" s="188">
        <v>0</v>
      </c>
      <c r="JR9" s="188">
        <v>0</v>
      </c>
      <c r="JS9" s="188">
        <v>7533</v>
      </c>
      <c r="JT9" s="188">
        <v>638</v>
      </c>
      <c r="JU9" s="188">
        <v>0</v>
      </c>
      <c r="JV9" s="188">
        <v>0</v>
      </c>
      <c r="JW9" s="188">
        <v>1011</v>
      </c>
      <c r="JX9" s="188">
        <v>0</v>
      </c>
      <c r="JY9" s="188">
        <v>0</v>
      </c>
      <c r="JZ9" s="188">
        <v>0</v>
      </c>
      <c r="KB9" s="188">
        <v>0</v>
      </c>
      <c r="KC9" s="188">
        <v>0</v>
      </c>
      <c r="KD9" s="188">
        <v>3430</v>
      </c>
      <c r="KE9" s="188">
        <v>693</v>
      </c>
      <c r="KF9" s="188">
        <v>0</v>
      </c>
      <c r="KG9" s="188">
        <v>0</v>
      </c>
      <c r="KH9" s="188">
        <v>1369</v>
      </c>
      <c r="KI9" s="188">
        <v>0</v>
      </c>
      <c r="KJ9" s="188">
        <v>0</v>
      </c>
      <c r="KK9" s="188">
        <v>0</v>
      </c>
      <c r="KM9" s="188">
        <v>0</v>
      </c>
      <c r="KN9" s="188">
        <v>0</v>
      </c>
      <c r="KO9" s="188">
        <v>3235</v>
      </c>
      <c r="KP9" s="188">
        <v>730</v>
      </c>
      <c r="KQ9" s="188">
        <v>0</v>
      </c>
      <c r="KR9" s="188">
        <v>0</v>
      </c>
      <c r="KS9" s="188">
        <v>1441</v>
      </c>
      <c r="KT9" s="188">
        <v>0</v>
      </c>
      <c r="KU9" s="188">
        <v>0</v>
      </c>
      <c r="KV9" s="188">
        <v>0</v>
      </c>
      <c r="KX9" s="188">
        <v>0</v>
      </c>
      <c r="KY9" s="188">
        <v>0</v>
      </c>
      <c r="KZ9" s="188">
        <v>6364</v>
      </c>
      <c r="LA9" s="188">
        <v>758</v>
      </c>
      <c r="LB9" s="188">
        <v>0</v>
      </c>
      <c r="LC9" s="188">
        <v>0</v>
      </c>
      <c r="LD9" s="188">
        <v>1533</v>
      </c>
      <c r="LE9" s="188">
        <v>0</v>
      </c>
      <c r="LF9" s="188">
        <v>0</v>
      </c>
      <c r="LG9" s="188">
        <v>0</v>
      </c>
      <c r="LI9" s="188">
        <v>0</v>
      </c>
      <c r="LJ9" s="188">
        <v>0</v>
      </c>
      <c r="LK9" s="188">
        <v>4290</v>
      </c>
      <c r="LL9" s="188">
        <v>723</v>
      </c>
      <c r="LM9" s="188">
        <v>0</v>
      </c>
      <c r="LN9" s="188">
        <v>0</v>
      </c>
      <c r="LO9" s="188">
        <v>1236</v>
      </c>
      <c r="LP9" s="188">
        <v>0</v>
      </c>
      <c r="LQ9" s="188">
        <v>0</v>
      </c>
      <c r="LR9" s="188">
        <v>0</v>
      </c>
      <c r="LT9" s="188">
        <v>0</v>
      </c>
      <c r="LU9" s="188">
        <v>0</v>
      </c>
      <c r="LV9" s="188">
        <v>1053</v>
      </c>
      <c r="LW9" s="188">
        <v>434</v>
      </c>
      <c r="LX9" s="188">
        <v>0</v>
      </c>
      <c r="LY9" s="188">
        <v>0</v>
      </c>
      <c r="LZ9" s="188">
        <v>1312</v>
      </c>
      <c r="MA9" s="188">
        <v>0</v>
      </c>
      <c r="MB9" s="188">
        <v>0</v>
      </c>
      <c r="MC9" s="188">
        <v>0</v>
      </c>
    </row>
    <row r="10" spans="2:341">
      <c r="B10" s="208">
        <f t="shared" si="0"/>
        <v>0</v>
      </c>
      <c r="C10" s="208">
        <f t="shared" si="1"/>
        <v>0</v>
      </c>
      <c r="D10" s="208">
        <f t="shared" si="2"/>
        <v>5357.9666666666662</v>
      </c>
      <c r="E10" s="208">
        <f t="shared" si="3"/>
        <v>869.1</v>
      </c>
      <c r="F10" s="208">
        <f t="shared" si="4"/>
        <v>0</v>
      </c>
      <c r="G10" s="208">
        <f t="shared" si="5"/>
        <v>0</v>
      </c>
      <c r="H10" s="208">
        <f t="shared" si="6"/>
        <v>1181.7333333333333</v>
      </c>
      <c r="I10" s="208">
        <f t="shared" si="7"/>
        <v>0</v>
      </c>
      <c r="J10" s="208">
        <f t="shared" si="8"/>
        <v>0</v>
      </c>
      <c r="K10" s="208">
        <f t="shared" si="9"/>
        <v>0</v>
      </c>
      <c r="M10" s="188">
        <v>0</v>
      </c>
      <c r="N10" s="188">
        <v>0</v>
      </c>
      <c r="O10" s="188">
        <v>8473</v>
      </c>
      <c r="P10" s="188">
        <v>837</v>
      </c>
      <c r="Q10" s="188">
        <v>0</v>
      </c>
      <c r="R10" s="188">
        <v>0</v>
      </c>
      <c r="S10" s="188">
        <v>943</v>
      </c>
      <c r="T10" s="188">
        <v>0</v>
      </c>
      <c r="U10" s="188">
        <v>0</v>
      </c>
      <c r="V10" s="188">
        <v>0</v>
      </c>
      <c r="X10" s="188">
        <v>0</v>
      </c>
      <c r="Y10" s="188">
        <v>0</v>
      </c>
      <c r="Z10" s="188">
        <v>4423</v>
      </c>
      <c r="AA10" s="188">
        <v>1654</v>
      </c>
      <c r="AB10" s="188">
        <v>0</v>
      </c>
      <c r="AC10" s="188">
        <v>0</v>
      </c>
      <c r="AD10" s="188">
        <v>1211</v>
      </c>
      <c r="AE10" s="188">
        <v>0</v>
      </c>
      <c r="AF10" s="188">
        <v>0</v>
      </c>
      <c r="AG10" s="188">
        <v>0</v>
      </c>
      <c r="AI10" s="188">
        <v>0</v>
      </c>
      <c r="AJ10" s="188">
        <v>0</v>
      </c>
      <c r="AK10" s="188">
        <v>943</v>
      </c>
      <c r="AL10" s="188">
        <v>523</v>
      </c>
      <c r="AM10" s="188">
        <v>0</v>
      </c>
      <c r="AN10" s="188">
        <v>0</v>
      </c>
      <c r="AO10" s="188">
        <v>1272</v>
      </c>
      <c r="AP10" s="188">
        <v>0</v>
      </c>
      <c r="AQ10" s="188">
        <v>0</v>
      </c>
      <c r="AR10" s="188">
        <v>0</v>
      </c>
      <c r="AT10" s="188">
        <v>0</v>
      </c>
      <c r="AU10" s="188">
        <v>0</v>
      </c>
      <c r="AV10" s="188">
        <v>7757</v>
      </c>
      <c r="AW10" s="188">
        <v>1452</v>
      </c>
      <c r="AX10" s="188">
        <v>0</v>
      </c>
      <c r="AY10" s="188">
        <v>0</v>
      </c>
      <c r="AZ10" s="188">
        <v>1248</v>
      </c>
      <c r="BA10" s="188">
        <v>0</v>
      </c>
      <c r="BB10" s="188">
        <v>0</v>
      </c>
      <c r="BC10" s="188">
        <v>0</v>
      </c>
      <c r="BE10" s="188">
        <v>0</v>
      </c>
      <c r="BF10" s="188">
        <v>0</v>
      </c>
      <c r="BG10" s="188">
        <v>8033</v>
      </c>
      <c r="BH10" s="188">
        <v>1700</v>
      </c>
      <c r="BI10" s="188">
        <v>0</v>
      </c>
      <c r="BJ10" s="188">
        <v>0</v>
      </c>
      <c r="BK10" s="188">
        <v>983</v>
      </c>
      <c r="BL10" s="188">
        <v>0</v>
      </c>
      <c r="BM10" s="188">
        <v>0</v>
      </c>
      <c r="BN10" s="188">
        <v>0</v>
      </c>
      <c r="BP10" s="188">
        <v>0</v>
      </c>
      <c r="BQ10" s="188">
        <v>0</v>
      </c>
      <c r="BR10" s="188">
        <v>6243</v>
      </c>
      <c r="BS10" s="188">
        <v>1700</v>
      </c>
      <c r="BT10" s="188">
        <v>0</v>
      </c>
      <c r="BU10" s="188">
        <v>0</v>
      </c>
      <c r="BV10" s="188">
        <v>1356</v>
      </c>
      <c r="BW10" s="188">
        <v>0</v>
      </c>
      <c r="BX10" s="188">
        <v>0</v>
      </c>
      <c r="BY10" s="188">
        <v>0</v>
      </c>
      <c r="CA10" s="188">
        <v>0</v>
      </c>
      <c r="CB10" s="188">
        <v>0</v>
      </c>
      <c r="CC10" s="188">
        <v>8561</v>
      </c>
      <c r="CD10" s="188">
        <v>990</v>
      </c>
      <c r="CE10" s="188">
        <v>0</v>
      </c>
      <c r="CF10" s="188">
        <v>0</v>
      </c>
      <c r="CG10" s="188">
        <v>1012</v>
      </c>
      <c r="CH10" s="188">
        <v>0</v>
      </c>
      <c r="CI10" s="188">
        <v>0</v>
      </c>
      <c r="CJ10" s="188">
        <v>0</v>
      </c>
      <c r="CL10" s="188">
        <v>0</v>
      </c>
      <c r="CM10" s="188">
        <v>0</v>
      </c>
      <c r="CN10" s="188">
        <v>8561</v>
      </c>
      <c r="CO10" s="188">
        <v>990</v>
      </c>
      <c r="CP10" s="188">
        <v>0</v>
      </c>
      <c r="CQ10" s="188">
        <v>0</v>
      </c>
      <c r="CR10" s="188">
        <v>1012</v>
      </c>
      <c r="CS10" s="188">
        <v>0</v>
      </c>
      <c r="CT10" s="188">
        <v>0</v>
      </c>
      <c r="CU10" s="188">
        <v>0</v>
      </c>
      <c r="CW10" s="188">
        <v>0</v>
      </c>
      <c r="CX10" s="188">
        <v>0</v>
      </c>
      <c r="CY10" s="188">
        <v>5626</v>
      </c>
      <c r="CZ10" s="188">
        <v>981</v>
      </c>
      <c r="DA10" s="188">
        <v>0</v>
      </c>
      <c r="DB10" s="188">
        <v>0</v>
      </c>
      <c r="DC10" s="188">
        <v>1403</v>
      </c>
      <c r="DD10" s="188">
        <v>0</v>
      </c>
      <c r="DE10" s="188">
        <v>0</v>
      </c>
      <c r="DF10" s="188">
        <v>0</v>
      </c>
      <c r="DH10" s="188">
        <v>0</v>
      </c>
      <c r="DI10" s="188">
        <v>0</v>
      </c>
      <c r="DJ10" s="188">
        <v>8020</v>
      </c>
      <c r="DK10" s="188">
        <v>996</v>
      </c>
      <c r="DL10" s="188">
        <v>0</v>
      </c>
      <c r="DM10" s="188">
        <v>0</v>
      </c>
      <c r="DN10" s="188">
        <v>998</v>
      </c>
      <c r="DO10" s="188">
        <v>0</v>
      </c>
      <c r="DP10" s="188">
        <v>0</v>
      </c>
      <c r="DQ10" s="188">
        <v>0</v>
      </c>
      <c r="DS10" s="188">
        <v>0</v>
      </c>
      <c r="DT10" s="188">
        <v>0</v>
      </c>
      <c r="DU10" s="188">
        <v>6318</v>
      </c>
      <c r="DV10" s="188">
        <v>922</v>
      </c>
      <c r="DW10" s="188">
        <v>0</v>
      </c>
      <c r="DX10" s="188">
        <v>0</v>
      </c>
      <c r="DY10" s="188">
        <v>1378</v>
      </c>
      <c r="DZ10" s="188">
        <v>0</v>
      </c>
      <c r="EA10" s="188">
        <v>0</v>
      </c>
      <c r="EB10" s="188">
        <v>0</v>
      </c>
      <c r="ED10" s="188">
        <v>0</v>
      </c>
      <c r="EE10" s="188">
        <v>0</v>
      </c>
      <c r="EF10" s="188">
        <v>5887</v>
      </c>
      <c r="EG10" s="188">
        <v>818</v>
      </c>
      <c r="EH10" s="188">
        <v>0</v>
      </c>
      <c r="EI10" s="188">
        <v>0</v>
      </c>
      <c r="EJ10" s="188">
        <v>950</v>
      </c>
      <c r="EK10" s="188">
        <v>0</v>
      </c>
      <c r="EL10" s="188">
        <v>0</v>
      </c>
      <c r="EM10" s="188">
        <v>0</v>
      </c>
      <c r="EO10" s="188">
        <v>0</v>
      </c>
      <c r="EP10" s="188">
        <v>0</v>
      </c>
      <c r="EQ10" s="188">
        <v>1272</v>
      </c>
      <c r="ER10" s="188">
        <v>428</v>
      </c>
      <c r="ES10" s="188">
        <v>0</v>
      </c>
      <c r="ET10" s="188">
        <v>0</v>
      </c>
      <c r="EU10" s="188">
        <v>1201</v>
      </c>
      <c r="EV10" s="188">
        <v>0</v>
      </c>
      <c r="EW10" s="188">
        <v>0</v>
      </c>
      <c r="EX10" s="188">
        <v>0</v>
      </c>
      <c r="EZ10" s="188">
        <v>0</v>
      </c>
      <c r="FA10" s="188">
        <v>0</v>
      </c>
      <c r="FB10" s="188">
        <v>2765</v>
      </c>
      <c r="FC10" s="188">
        <v>622</v>
      </c>
      <c r="FD10" s="188">
        <v>0</v>
      </c>
      <c r="FE10" s="188">
        <v>0</v>
      </c>
      <c r="FF10" s="188">
        <v>1498</v>
      </c>
      <c r="FG10" s="188">
        <v>0</v>
      </c>
      <c r="FH10" s="188">
        <v>0</v>
      </c>
      <c r="FI10" s="188">
        <v>0</v>
      </c>
      <c r="FK10" s="188">
        <v>0</v>
      </c>
      <c r="FL10" s="188">
        <v>0</v>
      </c>
      <c r="FM10" s="188">
        <v>8279</v>
      </c>
      <c r="FN10" s="188">
        <v>1032</v>
      </c>
      <c r="FO10" s="188">
        <v>0</v>
      </c>
      <c r="FP10" s="188">
        <v>0</v>
      </c>
      <c r="FQ10" s="188">
        <v>985</v>
      </c>
      <c r="FR10" s="188">
        <v>0</v>
      </c>
      <c r="FS10" s="188">
        <v>0</v>
      </c>
      <c r="FT10" s="188">
        <v>0</v>
      </c>
      <c r="FV10" s="188">
        <v>0</v>
      </c>
      <c r="FW10" s="188">
        <v>0</v>
      </c>
      <c r="FX10" s="188">
        <v>3455</v>
      </c>
      <c r="FY10" s="188">
        <v>540</v>
      </c>
      <c r="FZ10" s="188">
        <v>0</v>
      </c>
      <c r="GA10" s="188">
        <v>0</v>
      </c>
      <c r="GB10" s="188">
        <v>1331</v>
      </c>
      <c r="GC10" s="188">
        <v>0</v>
      </c>
      <c r="GD10" s="188">
        <v>0</v>
      </c>
      <c r="GE10" s="188">
        <v>0</v>
      </c>
      <c r="GG10" s="188">
        <v>0</v>
      </c>
      <c r="GH10" s="188">
        <v>0</v>
      </c>
      <c r="GI10" s="188">
        <v>4999</v>
      </c>
      <c r="GJ10" s="188">
        <v>554</v>
      </c>
      <c r="GK10" s="188">
        <v>0</v>
      </c>
      <c r="GL10" s="188">
        <v>0</v>
      </c>
      <c r="GM10" s="188">
        <v>995</v>
      </c>
      <c r="GN10" s="188">
        <v>0</v>
      </c>
      <c r="GO10" s="188">
        <v>0</v>
      </c>
      <c r="GP10" s="188">
        <v>0</v>
      </c>
      <c r="GR10" s="188">
        <v>0</v>
      </c>
      <c r="GS10" s="188">
        <v>0</v>
      </c>
      <c r="GT10" s="188">
        <v>5996</v>
      </c>
      <c r="GU10" s="188">
        <v>617</v>
      </c>
      <c r="GV10" s="188">
        <v>0</v>
      </c>
      <c r="GW10" s="188">
        <v>0</v>
      </c>
      <c r="GX10" s="188">
        <v>975</v>
      </c>
      <c r="GY10" s="188">
        <v>0</v>
      </c>
      <c r="GZ10" s="188">
        <v>0</v>
      </c>
      <c r="HA10" s="188">
        <v>0</v>
      </c>
      <c r="HC10" s="188">
        <v>0</v>
      </c>
      <c r="HD10" s="188">
        <v>0</v>
      </c>
      <c r="HE10" s="188">
        <v>2729</v>
      </c>
      <c r="HF10" s="188">
        <v>614</v>
      </c>
      <c r="HG10" s="188">
        <v>0</v>
      </c>
      <c r="HH10" s="188">
        <v>0</v>
      </c>
      <c r="HI10" s="188">
        <v>991</v>
      </c>
      <c r="HJ10" s="188">
        <v>0</v>
      </c>
      <c r="HK10" s="188">
        <v>0</v>
      </c>
      <c r="HL10" s="188">
        <v>0</v>
      </c>
      <c r="HN10" s="188">
        <v>0</v>
      </c>
      <c r="HO10" s="188">
        <v>0</v>
      </c>
      <c r="HP10" s="188">
        <v>2922</v>
      </c>
      <c r="HQ10" s="188">
        <v>283</v>
      </c>
      <c r="HR10" s="188">
        <v>0</v>
      </c>
      <c r="HS10" s="188">
        <v>0</v>
      </c>
      <c r="HT10" s="188">
        <v>1441</v>
      </c>
      <c r="HU10" s="188">
        <v>0</v>
      </c>
      <c r="HV10" s="188">
        <v>0</v>
      </c>
      <c r="HW10" s="188">
        <v>0</v>
      </c>
      <c r="HY10" s="188">
        <v>0</v>
      </c>
      <c r="HZ10" s="188">
        <v>0</v>
      </c>
      <c r="IA10" s="188">
        <v>3783</v>
      </c>
      <c r="IB10" s="188">
        <v>568</v>
      </c>
      <c r="IC10" s="188">
        <v>0</v>
      </c>
      <c r="ID10" s="188">
        <v>0</v>
      </c>
      <c r="IE10" s="188">
        <v>992</v>
      </c>
      <c r="IF10" s="188">
        <v>0</v>
      </c>
      <c r="IG10" s="188">
        <v>0</v>
      </c>
      <c r="IH10" s="188">
        <v>0</v>
      </c>
      <c r="IJ10" s="188">
        <v>0</v>
      </c>
      <c r="IK10" s="188">
        <v>0</v>
      </c>
      <c r="IL10" s="188">
        <v>8180</v>
      </c>
      <c r="IM10" s="188">
        <v>1080</v>
      </c>
      <c r="IN10" s="188">
        <v>0</v>
      </c>
      <c r="IO10" s="188">
        <v>0</v>
      </c>
      <c r="IP10" s="188">
        <v>1028</v>
      </c>
      <c r="IQ10" s="188">
        <v>0</v>
      </c>
      <c r="IR10" s="188">
        <v>0</v>
      </c>
      <c r="IS10" s="188">
        <v>0</v>
      </c>
      <c r="IU10" s="188">
        <v>0</v>
      </c>
      <c r="IV10" s="188">
        <v>0</v>
      </c>
      <c r="IW10" s="188">
        <v>4197</v>
      </c>
      <c r="IX10" s="188">
        <v>589</v>
      </c>
      <c r="IY10" s="188">
        <v>0</v>
      </c>
      <c r="IZ10" s="188">
        <v>0</v>
      </c>
      <c r="JA10" s="188">
        <v>1369</v>
      </c>
      <c r="JB10" s="188">
        <v>0</v>
      </c>
      <c r="JC10" s="188">
        <v>0</v>
      </c>
      <c r="JD10" s="188">
        <v>0</v>
      </c>
      <c r="JF10" s="188">
        <v>0</v>
      </c>
      <c r="JG10" s="188">
        <v>0</v>
      </c>
      <c r="JH10" s="188">
        <v>7804</v>
      </c>
      <c r="JI10" s="188">
        <v>1895</v>
      </c>
      <c r="JJ10" s="188">
        <v>0</v>
      </c>
      <c r="JK10" s="188">
        <v>0</v>
      </c>
      <c r="JL10" s="188">
        <v>984</v>
      </c>
      <c r="JM10" s="188">
        <v>0</v>
      </c>
      <c r="JN10" s="188">
        <v>0</v>
      </c>
      <c r="JO10" s="188">
        <v>0</v>
      </c>
      <c r="JQ10" s="188">
        <v>0</v>
      </c>
      <c r="JR10" s="188">
        <v>0</v>
      </c>
      <c r="JS10" s="188">
        <v>7477</v>
      </c>
      <c r="JT10" s="188">
        <v>581</v>
      </c>
      <c r="JU10" s="188">
        <v>0</v>
      </c>
      <c r="JV10" s="188">
        <v>0</v>
      </c>
      <c r="JW10" s="188">
        <v>1011</v>
      </c>
      <c r="JX10" s="188">
        <v>0</v>
      </c>
      <c r="JY10" s="188">
        <v>0</v>
      </c>
      <c r="JZ10" s="188">
        <v>0</v>
      </c>
      <c r="KB10" s="188">
        <v>0</v>
      </c>
      <c r="KC10" s="188">
        <v>0</v>
      </c>
      <c r="KD10" s="188">
        <v>3345</v>
      </c>
      <c r="KE10" s="188">
        <v>606</v>
      </c>
      <c r="KF10" s="188">
        <v>0</v>
      </c>
      <c r="KG10" s="188">
        <v>0</v>
      </c>
      <c r="KH10" s="188">
        <v>1369</v>
      </c>
      <c r="KI10" s="188">
        <v>0</v>
      </c>
      <c r="KJ10" s="188">
        <v>0</v>
      </c>
      <c r="KK10" s="188">
        <v>0</v>
      </c>
      <c r="KM10" s="188">
        <v>0</v>
      </c>
      <c r="KN10" s="188">
        <v>0</v>
      </c>
      <c r="KO10" s="188">
        <v>3147</v>
      </c>
      <c r="KP10" s="188">
        <v>683</v>
      </c>
      <c r="KQ10" s="188">
        <v>0</v>
      </c>
      <c r="KR10" s="188">
        <v>0</v>
      </c>
      <c r="KS10" s="188">
        <v>1441</v>
      </c>
      <c r="KT10" s="188">
        <v>0</v>
      </c>
      <c r="KU10" s="188">
        <v>0</v>
      </c>
      <c r="KV10" s="188">
        <v>0</v>
      </c>
      <c r="KX10" s="188">
        <v>0</v>
      </c>
      <c r="KY10" s="188">
        <v>0</v>
      </c>
      <c r="KZ10" s="188">
        <v>6306</v>
      </c>
      <c r="LA10" s="188">
        <v>709</v>
      </c>
      <c r="LB10" s="188">
        <v>0</v>
      </c>
      <c r="LC10" s="188">
        <v>0</v>
      </c>
      <c r="LD10" s="188">
        <v>1527</v>
      </c>
      <c r="LE10" s="188">
        <v>0</v>
      </c>
      <c r="LF10" s="188">
        <v>0</v>
      </c>
      <c r="LG10" s="188">
        <v>0</v>
      </c>
      <c r="LI10" s="188">
        <v>0</v>
      </c>
      <c r="LJ10" s="188">
        <v>0</v>
      </c>
      <c r="LK10" s="188">
        <v>4216</v>
      </c>
      <c r="LL10" s="188">
        <v>662</v>
      </c>
      <c r="LM10" s="188">
        <v>0</v>
      </c>
      <c r="LN10" s="188">
        <v>0</v>
      </c>
      <c r="LO10" s="188">
        <v>1236</v>
      </c>
      <c r="LP10" s="188">
        <v>0</v>
      </c>
      <c r="LQ10" s="188">
        <v>0</v>
      </c>
      <c r="LR10" s="188">
        <v>0</v>
      </c>
      <c r="LT10" s="188">
        <v>0</v>
      </c>
      <c r="LU10" s="188">
        <v>0</v>
      </c>
      <c r="LV10" s="188">
        <v>1022</v>
      </c>
      <c r="LW10" s="188">
        <v>447</v>
      </c>
      <c r="LX10" s="188">
        <v>0</v>
      </c>
      <c r="LY10" s="188">
        <v>0</v>
      </c>
      <c r="LZ10" s="188">
        <v>1312</v>
      </c>
      <c r="MA10" s="188">
        <v>0</v>
      </c>
      <c r="MB10" s="188">
        <v>0</v>
      </c>
      <c r="MC10" s="188">
        <v>0</v>
      </c>
    </row>
    <row r="11" spans="2:341">
      <c r="B11" s="208">
        <f t="shared" si="0"/>
        <v>0</v>
      </c>
      <c r="C11" s="208">
        <f t="shared" si="1"/>
        <v>0</v>
      </c>
      <c r="D11" s="208">
        <f t="shared" si="2"/>
        <v>5272.3</v>
      </c>
      <c r="E11" s="208">
        <f t="shared" si="3"/>
        <v>821.9</v>
      </c>
      <c r="F11" s="208">
        <f t="shared" si="4"/>
        <v>0</v>
      </c>
      <c r="G11" s="208">
        <f t="shared" si="5"/>
        <v>0</v>
      </c>
      <c r="H11" s="208">
        <f t="shared" si="6"/>
        <v>1181.5</v>
      </c>
      <c r="I11" s="208">
        <f t="shared" si="7"/>
        <v>0</v>
      </c>
      <c r="J11" s="208">
        <f t="shared" si="8"/>
        <v>0</v>
      </c>
      <c r="K11" s="208">
        <f t="shared" si="9"/>
        <v>0</v>
      </c>
      <c r="M11" s="188">
        <v>0</v>
      </c>
      <c r="N11" s="188">
        <v>0</v>
      </c>
      <c r="O11" s="188">
        <v>8357</v>
      </c>
      <c r="P11" s="188">
        <v>829</v>
      </c>
      <c r="Q11" s="188">
        <v>0</v>
      </c>
      <c r="R11" s="188">
        <v>0</v>
      </c>
      <c r="S11" s="188">
        <v>943</v>
      </c>
      <c r="T11" s="188">
        <v>0</v>
      </c>
      <c r="U11" s="188">
        <v>0</v>
      </c>
      <c r="V11" s="188">
        <v>0</v>
      </c>
      <c r="X11" s="188">
        <v>0</v>
      </c>
      <c r="Y11" s="188">
        <v>0</v>
      </c>
      <c r="Z11" s="188">
        <v>4419</v>
      </c>
      <c r="AA11" s="188">
        <v>1657</v>
      </c>
      <c r="AB11" s="188">
        <v>0</v>
      </c>
      <c r="AC11" s="188">
        <v>0</v>
      </c>
      <c r="AD11" s="188">
        <v>1211</v>
      </c>
      <c r="AE11" s="188">
        <v>0</v>
      </c>
      <c r="AF11" s="188">
        <v>0</v>
      </c>
      <c r="AG11" s="188">
        <v>0</v>
      </c>
      <c r="AI11" s="188">
        <v>0</v>
      </c>
      <c r="AJ11" s="188">
        <v>0</v>
      </c>
      <c r="AK11" s="188">
        <v>931</v>
      </c>
      <c r="AL11" s="188">
        <v>502</v>
      </c>
      <c r="AM11" s="188">
        <v>0</v>
      </c>
      <c r="AN11" s="188">
        <v>0</v>
      </c>
      <c r="AO11" s="188">
        <v>1272</v>
      </c>
      <c r="AP11" s="188">
        <v>0</v>
      </c>
      <c r="AQ11" s="188">
        <v>0</v>
      </c>
      <c r="AR11" s="188">
        <v>0</v>
      </c>
      <c r="AT11" s="188">
        <v>0</v>
      </c>
      <c r="AU11" s="188">
        <v>0</v>
      </c>
      <c r="AV11" s="188">
        <v>7811</v>
      </c>
      <c r="AW11" s="188">
        <v>1325</v>
      </c>
      <c r="AX11" s="188">
        <v>0</v>
      </c>
      <c r="AY11" s="188">
        <v>0</v>
      </c>
      <c r="AZ11" s="188">
        <v>1248</v>
      </c>
      <c r="BA11" s="188">
        <v>0</v>
      </c>
      <c r="BB11" s="188">
        <v>0</v>
      </c>
      <c r="BC11" s="188">
        <v>0</v>
      </c>
      <c r="BE11" s="188">
        <v>0</v>
      </c>
      <c r="BF11" s="188">
        <v>0</v>
      </c>
      <c r="BG11" s="188">
        <v>8015</v>
      </c>
      <c r="BH11" s="188">
        <v>1669</v>
      </c>
      <c r="BI11" s="188">
        <v>0</v>
      </c>
      <c r="BJ11" s="188">
        <v>0</v>
      </c>
      <c r="BK11" s="188">
        <v>983</v>
      </c>
      <c r="BL11" s="188">
        <v>0</v>
      </c>
      <c r="BM11" s="188">
        <v>0</v>
      </c>
      <c r="BN11" s="188">
        <v>0</v>
      </c>
      <c r="BP11" s="188">
        <v>0</v>
      </c>
      <c r="BQ11" s="188">
        <v>0</v>
      </c>
      <c r="BR11" s="188">
        <v>6195</v>
      </c>
      <c r="BS11" s="188">
        <v>1652</v>
      </c>
      <c r="BT11" s="188">
        <v>0</v>
      </c>
      <c r="BU11" s="188">
        <v>0</v>
      </c>
      <c r="BV11" s="188">
        <v>1356</v>
      </c>
      <c r="BW11" s="188">
        <v>0</v>
      </c>
      <c r="BX11" s="188">
        <v>0</v>
      </c>
      <c r="BY11" s="188">
        <v>0</v>
      </c>
      <c r="CA11" s="188">
        <v>0</v>
      </c>
      <c r="CB11" s="188">
        <v>0</v>
      </c>
      <c r="CC11" s="188">
        <v>8329</v>
      </c>
      <c r="CD11" s="188">
        <v>861</v>
      </c>
      <c r="CE11" s="188">
        <v>0</v>
      </c>
      <c r="CF11" s="188">
        <v>0</v>
      </c>
      <c r="CG11" s="188">
        <v>1012</v>
      </c>
      <c r="CH11" s="188">
        <v>0</v>
      </c>
      <c r="CI11" s="188">
        <v>0</v>
      </c>
      <c r="CJ11" s="188">
        <v>0</v>
      </c>
      <c r="CL11" s="188">
        <v>0</v>
      </c>
      <c r="CM11" s="188">
        <v>0</v>
      </c>
      <c r="CN11" s="188">
        <v>8329</v>
      </c>
      <c r="CO11" s="188">
        <v>861</v>
      </c>
      <c r="CP11" s="188">
        <v>0</v>
      </c>
      <c r="CQ11" s="188">
        <v>0</v>
      </c>
      <c r="CR11" s="188">
        <v>1012</v>
      </c>
      <c r="CS11" s="188">
        <v>0</v>
      </c>
      <c r="CT11" s="188">
        <v>0</v>
      </c>
      <c r="CU11" s="188">
        <v>0</v>
      </c>
      <c r="CW11" s="188">
        <v>0</v>
      </c>
      <c r="CX11" s="188">
        <v>0</v>
      </c>
      <c r="CY11" s="188">
        <v>5520</v>
      </c>
      <c r="CZ11" s="188">
        <v>910</v>
      </c>
      <c r="DA11" s="188">
        <v>0</v>
      </c>
      <c r="DB11" s="188">
        <v>0</v>
      </c>
      <c r="DC11" s="188">
        <v>1402</v>
      </c>
      <c r="DD11" s="188">
        <v>0</v>
      </c>
      <c r="DE11" s="188">
        <v>0</v>
      </c>
      <c r="DF11" s="188">
        <v>0</v>
      </c>
      <c r="DH11" s="188">
        <v>0</v>
      </c>
      <c r="DI11" s="188">
        <v>0</v>
      </c>
      <c r="DJ11" s="188">
        <v>7921</v>
      </c>
      <c r="DK11" s="188">
        <v>921</v>
      </c>
      <c r="DL11" s="188">
        <v>0</v>
      </c>
      <c r="DM11" s="188">
        <v>0</v>
      </c>
      <c r="DN11" s="188">
        <v>998</v>
      </c>
      <c r="DO11" s="188">
        <v>0</v>
      </c>
      <c r="DP11" s="188">
        <v>0</v>
      </c>
      <c r="DQ11" s="188">
        <v>0</v>
      </c>
      <c r="DS11" s="188">
        <v>0</v>
      </c>
      <c r="DT11" s="188">
        <v>0</v>
      </c>
      <c r="DU11" s="188">
        <v>6234</v>
      </c>
      <c r="DV11" s="188">
        <v>899</v>
      </c>
      <c r="DW11" s="188">
        <v>0</v>
      </c>
      <c r="DX11" s="188">
        <v>0</v>
      </c>
      <c r="DY11" s="188">
        <v>1379</v>
      </c>
      <c r="DZ11" s="188">
        <v>0</v>
      </c>
      <c r="EA11" s="188">
        <v>0</v>
      </c>
      <c r="EB11" s="188">
        <v>0</v>
      </c>
      <c r="ED11" s="188">
        <v>0</v>
      </c>
      <c r="EE11" s="188">
        <v>0</v>
      </c>
      <c r="EF11" s="188">
        <v>5777</v>
      </c>
      <c r="EG11" s="188">
        <v>691</v>
      </c>
      <c r="EH11" s="188">
        <v>0</v>
      </c>
      <c r="EI11" s="188">
        <v>0</v>
      </c>
      <c r="EJ11" s="188">
        <v>950</v>
      </c>
      <c r="EK11" s="188">
        <v>0</v>
      </c>
      <c r="EL11" s="188">
        <v>0</v>
      </c>
      <c r="EM11" s="188">
        <v>0</v>
      </c>
      <c r="EO11" s="188">
        <v>0</v>
      </c>
      <c r="EP11" s="188">
        <v>0</v>
      </c>
      <c r="EQ11" s="188">
        <v>1234</v>
      </c>
      <c r="ER11" s="188">
        <v>369</v>
      </c>
      <c r="ES11" s="188">
        <v>0</v>
      </c>
      <c r="ET11" s="188">
        <v>0</v>
      </c>
      <c r="EU11" s="188">
        <v>1201</v>
      </c>
      <c r="EV11" s="188">
        <v>0</v>
      </c>
      <c r="EW11" s="188">
        <v>0</v>
      </c>
      <c r="EX11" s="188">
        <v>0</v>
      </c>
      <c r="EZ11" s="188">
        <v>0</v>
      </c>
      <c r="FA11" s="188">
        <v>0</v>
      </c>
      <c r="FB11" s="188">
        <v>2710</v>
      </c>
      <c r="FC11" s="188">
        <v>484</v>
      </c>
      <c r="FD11" s="188">
        <v>0</v>
      </c>
      <c r="FE11" s="188">
        <v>0</v>
      </c>
      <c r="FF11" s="188">
        <v>1498</v>
      </c>
      <c r="FG11" s="188">
        <v>0</v>
      </c>
      <c r="FH11" s="188">
        <v>0</v>
      </c>
      <c r="FI11" s="188">
        <v>0</v>
      </c>
      <c r="FK11" s="188">
        <v>0</v>
      </c>
      <c r="FL11" s="188">
        <v>0</v>
      </c>
      <c r="FM11" s="188">
        <v>8143</v>
      </c>
      <c r="FN11" s="188">
        <v>1003</v>
      </c>
      <c r="FO11" s="188">
        <v>0</v>
      </c>
      <c r="FP11" s="188">
        <v>0</v>
      </c>
      <c r="FQ11" s="188">
        <v>985</v>
      </c>
      <c r="FR11" s="188">
        <v>0</v>
      </c>
      <c r="FS11" s="188">
        <v>0</v>
      </c>
      <c r="FT11" s="188">
        <v>0</v>
      </c>
      <c r="FV11" s="188">
        <v>0</v>
      </c>
      <c r="FW11" s="188">
        <v>0</v>
      </c>
      <c r="FX11" s="188">
        <v>3404</v>
      </c>
      <c r="FY11" s="188">
        <v>532</v>
      </c>
      <c r="FZ11" s="188">
        <v>0</v>
      </c>
      <c r="GA11" s="188">
        <v>0</v>
      </c>
      <c r="GB11" s="188">
        <v>1331</v>
      </c>
      <c r="GC11" s="188">
        <v>0</v>
      </c>
      <c r="GD11" s="188">
        <v>0</v>
      </c>
      <c r="GE11" s="188">
        <v>0</v>
      </c>
      <c r="GG11" s="188">
        <v>0</v>
      </c>
      <c r="GH11" s="188">
        <v>0</v>
      </c>
      <c r="GI11" s="188">
        <v>5028</v>
      </c>
      <c r="GJ11" s="188">
        <v>586</v>
      </c>
      <c r="GK11" s="188">
        <v>0</v>
      </c>
      <c r="GL11" s="188">
        <v>0</v>
      </c>
      <c r="GM11" s="188">
        <v>995</v>
      </c>
      <c r="GN11" s="188">
        <v>0</v>
      </c>
      <c r="GO11" s="188">
        <v>0</v>
      </c>
      <c r="GP11" s="188">
        <v>0</v>
      </c>
      <c r="GR11" s="188">
        <v>0</v>
      </c>
      <c r="GS11" s="188">
        <v>0</v>
      </c>
      <c r="GT11" s="188">
        <v>5745</v>
      </c>
      <c r="GU11" s="188">
        <v>555</v>
      </c>
      <c r="GV11" s="188">
        <v>0</v>
      </c>
      <c r="GW11" s="188">
        <v>0</v>
      </c>
      <c r="GX11" s="188">
        <v>975</v>
      </c>
      <c r="GY11" s="188">
        <v>0</v>
      </c>
      <c r="GZ11" s="188">
        <v>0</v>
      </c>
      <c r="HA11" s="188">
        <v>0</v>
      </c>
      <c r="HC11" s="188">
        <v>0</v>
      </c>
      <c r="HD11" s="188">
        <v>0</v>
      </c>
      <c r="HE11" s="188">
        <v>2645</v>
      </c>
      <c r="HF11" s="188">
        <v>606</v>
      </c>
      <c r="HG11" s="188">
        <v>0</v>
      </c>
      <c r="HH11" s="188">
        <v>0</v>
      </c>
      <c r="HI11" s="188">
        <v>991</v>
      </c>
      <c r="HJ11" s="188">
        <v>0</v>
      </c>
      <c r="HK11" s="188">
        <v>0</v>
      </c>
      <c r="HL11" s="188">
        <v>0</v>
      </c>
      <c r="HN11" s="188">
        <v>0</v>
      </c>
      <c r="HO11" s="188">
        <v>0</v>
      </c>
      <c r="HP11" s="188">
        <v>2812</v>
      </c>
      <c r="HQ11" s="188">
        <v>275</v>
      </c>
      <c r="HR11" s="188">
        <v>0</v>
      </c>
      <c r="HS11" s="188">
        <v>0</v>
      </c>
      <c r="HT11" s="188">
        <v>1441</v>
      </c>
      <c r="HU11" s="188">
        <v>0</v>
      </c>
      <c r="HV11" s="188">
        <v>0</v>
      </c>
      <c r="HW11" s="188">
        <v>0</v>
      </c>
      <c r="HY11" s="188">
        <v>0</v>
      </c>
      <c r="HZ11" s="188">
        <v>0</v>
      </c>
      <c r="IA11" s="188">
        <v>3712</v>
      </c>
      <c r="IB11" s="188">
        <v>538</v>
      </c>
      <c r="IC11" s="188">
        <v>0</v>
      </c>
      <c r="ID11" s="188">
        <v>0</v>
      </c>
      <c r="IE11" s="188">
        <v>992</v>
      </c>
      <c r="IF11" s="188">
        <v>0</v>
      </c>
      <c r="IG11" s="188">
        <v>0</v>
      </c>
      <c r="IH11" s="188">
        <v>0</v>
      </c>
      <c r="IJ11" s="188">
        <v>0</v>
      </c>
      <c r="IK11" s="188">
        <v>0</v>
      </c>
      <c r="IL11" s="188">
        <v>7958</v>
      </c>
      <c r="IM11" s="188">
        <v>1097</v>
      </c>
      <c r="IN11" s="188">
        <v>0</v>
      </c>
      <c r="IO11" s="188">
        <v>0</v>
      </c>
      <c r="IP11" s="188">
        <v>1028</v>
      </c>
      <c r="IQ11" s="188">
        <v>0</v>
      </c>
      <c r="IR11" s="188">
        <v>0</v>
      </c>
      <c r="IS11" s="188">
        <v>0</v>
      </c>
      <c r="IU11" s="188">
        <v>0</v>
      </c>
      <c r="IV11" s="188">
        <v>0</v>
      </c>
      <c r="IW11" s="188">
        <v>4030</v>
      </c>
      <c r="IX11" s="188">
        <v>556</v>
      </c>
      <c r="IY11" s="188">
        <v>0</v>
      </c>
      <c r="IZ11" s="188">
        <v>0</v>
      </c>
      <c r="JA11" s="188">
        <v>1369</v>
      </c>
      <c r="JB11" s="188">
        <v>0</v>
      </c>
      <c r="JC11" s="188">
        <v>0</v>
      </c>
      <c r="JD11" s="188">
        <v>0</v>
      </c>
      <c r="JF11" s="188">
        <v>0</v>
      </c>
      <c r="JG11" s="188">
        <v>0</v>
      </c>
      <c r="JH11" s="188">
        <v>7808</v>
      </c>
      <c r="JI11" s="188">
        <v>1813</v>
      </c>
      <c r="JJ11" s="188">
        <v>0</v>
      </c>
      <c r="JK11" s="188">
        <v>0</v>
      </c>
      <c r="JL11" s="188">
        <v>984</v>
      </c>
      <c r="JM11" s="188">
        <v>0</v>
      </c>
      <c r="JN11" s="188">
        <v>0</v>
      </c>
      <c r="JO11" s="188">
        <v>0</v>
      </c>
      <c r="JQ11" s="188">
        <v>0</v>
      </c>
      <c r="JR11" s="188">
        <v>0</v>
      </c>
      <c r="JS11" s="188">
        <v>7428</v>
      </c>
      <c r="JT11" s="188">
        <v>537</v>
      </c>
      <c r="JU11" s="188">
        <v>0</v>
      </c>
      <c r="JV11" s="188">
        <v>0</v>
      </c>
      <c r="JW11" s="188">
        <v>1011</v>
      </c>
      <c r="JX11" s="188">
        <v>0</v>
      </c>
      <c r="JY11" s="188">
        <v>0</v>
      </c>
      <c r="JZ11" s="188">
        <v>0</v>
      </c>
      <c r="KB11" s="188">
        <v>0</v>
      </c>
      <c r="KC11" s="188">
        <v>0</v>
      </c>
      <c r="KD11" s="188">
        <v>3309</v>
      </c>
      <c r="KE11" s="188">
        <v>575</v>
      </c>
      <c r="KF11" s="188">
        <v>0</v>
      </c>
      <c r="KG11" s="188">
        <v>0</v>
      </c>
      <c r="KH11" s="188">
        <v>1369</v>
      </c>
      <c r="KI11" s="188">
        <v>0</v>
      </c>
      <c r="KJ11" s="188">
        <v>0</v>
      </c>
      <c r="KK11" s="188">
        <v>0</v>
      </c>
      <c r="KM11" s="188">
        <v>0</v>
      </c>
      <c r="KN11" s="188">
        <v>0</v>
      </c>
      <c r="KO11" s="188">
        <v>3144</v>
      </c>
      <c r="KP11" s="188">
        <v>628</v>
      </c>
      <c r="KQ11" s="188">
        <v>0</v>
      </c>
      <c r="KR11" s="188">
        <v>0</v>
      </c>
      <c r="KS11" s="188">
        <v>1441</v>
      </c>
      <c r="KT11" s="188">
        <v>0</v>
      </c>
      <c r="KU11" s="188">
        <v>0</v>
      </c>
      <c r="KV11" s="188">
        <v>0</v>
      </c>
      <c r="KX11" s="188">
        <v>0</v>
      </c>
      <c r="KY11" s="188">
        <v>0</v>
      </c>
      <c r="KZ11" s="188">
        <v>6120</v>
      </c>
      <c r="LA11" s="188">
        <v>690</v>
      </c>
      <c r="LB11" s="188">
        <v>0</v>
      </c>
      <c r="LC11" s="188">
        <v>0</v>
      </c>
      <c r="LD11" s="188">
        <v>1520</v>
      </c>
      <c r="LE11" s="188">
        <v>0</v>
      </c>
      <c r="LF11" s="188">
        <v>0</v>
      </c>
      <c r="LG11" s="188">
        <v>0</v>
      </c>
      <c r="LI11" s="188">
        <v>0</v>
      </c>
      <c r="LJ11" s="188">
        <v>0</v>
      </c>
      <c r="LK11" s="188">
        <v>4051</v>
      </c>
      <c r="LL11" s="188">
        <v>614</v>
      </c>
      <c r="LM11" s="188">
        <v>0</v>
      </c>
      <c r="LN11" s="188">
        <v>0</v>
      </c>
      <c r="LO11" s="188">
        <v>1236</v>
      </c>
      <c r="LP11" s="188">
        <v>0</v>
      </c>
      <c r="LQ11" s="188">
        <v>0</v>
      </c>
      <c r="LR11" s="188">
        <v>0</v>
      </c>
      <c r="LT11" s="188">
        <v>0</v>
      </c>
      <c r="LU11" s="188">
        <v>0</v>
      </c>
      <c r="LV11" s="188">
        <v>1050</v>
      </c>
      <c r="LW11" s="188">
        <v>422</v>
      </c>
      <c r="LX11" s="188">
        <v>0</v>
      </c>
      <c r="LY11" s="188">
        <v>0</v>
      </c>
      <c r="LZ11" s="188">
        <v>1312</v>
      </c>
      <c r="MA11" s="188">
        <v>0</v>
      </c>
      <c r="MB11" s="188">
        <v>0</v>
      </c>
      <c r="MC11" s="188">
        <v>0</v>
      </c>
    </row>
    <row r="12" spans="2:341">
      <c r="B12" s="208">
        <f t="shared" si="0"/>
        <v>0</v>
      </c>
      <c r="C12" s="208">
        <f t="shared" si="1"/>
        <v>0</v>
      </c>
      <c r="D12" s="208">
        <f t="shared" si="2"/>
        <v>5194.6000000000004</v>
      </c>
      <c r="E12" s="208">
        <f t="shared" si="3"/>
        <v>800.73333333333335</v>
      </c>
      <c r="F12" s="208">
        <f t="shared" si="4"/>
        <v>0</v>
      </c>
      <c r="G12" s="208">
        <f t="shared" si="5"/>
        <v>0</v>
      </c>
      <c r="H12" s="208">
        <f t="shared" si="6"/>
        <v>1180.4000000000001</v>
      </c>
      <c r="I12" s="208">
        <f t="shared" si="7"/>
        <v>0</v>
      </c>
      <c r="J12" s="208">
        <f t="shared" si="8"/>
        <v>0</v>
      </c>
      <c r="K12" s="208">
        <f t="shared" si="9"/>
        <v>0</v>
      </c>
      <c r="M12" s="188">
        <v>0</v>
      </c>
      <c r="N12" s="188">
        <v>0</v>
      </c>
      <c r="O12" s="188">
        <v>8334</v>
      </c>
      <c r="P12" s="188">
        <v>811</v>
      </c>
      <c r="Q12" s="188">
        <v>0</v>
      </c>
      <c r="R12" s="188">
        <v>0</v>
      </c>
      <c r="S12" s="188">
        <v>943</v>
      </c>
      <c r="T12" s="188">
        <v>0</v>
      </c>
      <c r="U12" s="188">
        <v>0</v>
      </c>
      <c r="V12" s="188">
        <v>0</v>
      </c>
      <c r="X12" s="188">
        <v>0</v>
      </c>
      <c r="Y12" s="188">
        <v>0</v>
      </c>
      <c r="Z12" s="188">
        <v>4438</v>
      </c>
      <c r="AA12" s="188">
        <v>1662</v>
      </c>
      <c r="AB12" s="188">
        <v>0</v>
      </c>
      <c r="AC12" s="188">
        <v>0</v>
      </c>
      <c r="AD12" s="188">
        <v>1211</v>
      </c>
      <c r="AE12" s="188">
        <v>0</v>
      </c>
      <c r="AF12" s="188">
        <v>0</v>
      </c>
      <c r="AG12" s="188">
        <v>0</v>
      </c>
      <c r="AI12" s="188">
        <v>0</v>
      </c>
      <c r="AJ12" s="188">
        <v>0</v>
      </c>
      <c r="AK12" s="188">
        <v>897</v>
      </c>
      <c r="AL12" s="188">
        <v>497</v>
      </c>
      <c r="AM12" s="188">
        <v>0</v>
      </c>
      <c r="AN12" s="188">
        <v>0</v>
      </c>
      <c r="AO12" s="188">
        <v>1272</v>
      </c>
      <c r="AP12" s="188">
        <v>0</v>
      </c>
      <c r="AQ12" s="188">
        <v>0</v>
      </c>
      <c r="AR12" s="188">
        <v>0</v>
      </c>
      <c r="AT12" s="188">
        <v>0</v>
      </c>
      <c r="AU12" s="188">
        <v>0</v>
      </c>
      <c r="AV12" s="188">
        <v>7605</v>
      </c>
      <c r="AW12" s="188">
        <v>1268</v>
      </c>
      <c r="AX12" s="188">
        <v>0</v>
      </c>
      <c r="AY12" s="188">
        <v>0</v>
      </c>
      <c r="AZ12" s="188">
        <v>1248</v>
      </c>
      <c r="BA12" s="188">
        <v>0</v>
      </c>
      <c r="BB12" s="188">
        <v>0</v>
      </c>
      <c r="BC12" s="188">
        <v>0</v>
      </c>
      <c r="BE12" s="188">
        <v>0</v>
      </c>
      <c r="BF12" s="188">
        <v>0</v>
      </c>
      <c r="BG12" s="188">
        <v>8050</v>
      </c>
      <c r="BH12" s="188">
        <v>1596</v>
      </c>
      <c r="BI12" s="188">
        <v>0</v>
      </c>
      <c r="BJ12" s="188">
        <v>0</v>
      </c>
      <c r="BK12" s="188">
        <v>983</v>
      </c>
      <c r="BL12" s="188">
        <v>0</v>
      </c>
      <c r="BM12" s="188">
        <v>0</v>
      </c>
      <c r="BN12" s="188">
        <v>0</v>
      </c>
      <c r="BP12" s="188">
        <v>0</v>
      </c>
      <c r="BQ12" s="188">
        <v>0</v>
      </c>
      <c r="BR12" s="188">
        <v>6095</v>
      </c>
      <c r="BS12" s="188">
        <v>1624</v>
      </c>
      <c r="BT12" s="188">
        <v>0</v>
      </c>
      <c r="BU12" s="188">
        <v>0</v>
      </c>
      <c r="BV12" s="188">
        <v>1353</v>
      </c>
      <c r="BW12" s="188">
        <v>0</v>
      </c>
      <c r="BX12" s="188">
        <v>0</v>
      </c>
      <c r="BY12" s="188">
        <v>0</v>
      </c>
      <c r="CA12" s="188">
        <v>0</v>
      </c>
      <c r="CB12" s="188">
        <v>0</v>
      </c>
      <c r="CC12" s="188">
        <v>8264</v>
      </c>
      <c r="CD12" s="188">
        <v>815</v>
      </c>
      <c r="CE12" s="188">
        <v>0</v>
      </c>
      <c r="CF12" s="188">
        <v>0</v>
      </c>
      <c r="CG12" s="188">
        <v>1012</v>
      </c>
      <c r="CH12" s="188">
        <v>0</v>
      </c>
      <c r="CI12" s="188">
        <v>0</v>
      </c>
      <c r="CJ12" s="188">
        <v>0</v>
      </c>
      <c r="CL12" s="188">
        <v>0</v>
      </c>
      <c r="CM12" s="188">
        <v>0</v>
      </c>
      <c r="CN12" s="188">
        <v>8264</v>
      </c>
      <c r="CO12" s="188">
        <v>815</v>
      </c>
      <c r="CP12" s="188">
        <v>0</v>
      </c>
      <c r="CQ12" s="188">
        <v>0</v>
      </c>
      <c r="CR12" s="188">
        <v>1012</v>
      </c>
      <c r="CS12" s="188">
        <v>0</v>
      </c>
      <c r="CT12" s="188">
        <v>0</v>
      </c>
      <c r="CU12" s="188">
        <v>0</v>
      </c>
      <c r="CW12" s="188">
        <v>0</v>
      </c>
      <c r="CX12" s="188">
        <v>0</v>
      </c>
      <c r="CY12" s="188">
        <v>5576</v>
      </c>
      <c r="CZ12" s="188">
        <v>912</v>
      </c>
      <c r="DA12" s="188">
        <v>0</v>
      </c>
      <c r="DB12" s="188">
        <v>0</v>
      </c>
      <c r="DC12" s="188">
        <v>1399</v>
      </c>
      <c r="DD12" s="188">
        <v>0</v>
      </c>
      <c r="DE12" s="188">
        <v>0</v>
      </c>
      <c r="DF12" s="188">
        <v>0</v>
      </c>
      <c r="DH12" s="188">
        <v>0</v>
      </c>
      <c r="DI12" s="188">
        <v>0</v>
      </c>
      <c r="DJ12" s="188">
        <v>7979</v>
      </c>
      <c r="DK12" s="188">
        <v>925</v>
      </c>
      <c r="DL12" s="188">
        <v>0</v>
      </c>
      <c r="DM12" s="188">
        <v>0</v>
      </c>
      <c r="DN12" s="188">
        <v>998</v>
      </c>
      <c r="DO12" s="188">
        <v>0</v>
      </c>
      <c r="DP12" s="188">
        <v>0</v>
      </c>
      <c r="DQ12" s="188">
        <v>0</v>
      </c>
      <c r="DS12" s="188">
        <v>0</v>
      </c>
      <c r="DT12" s="188">
        <v>0</v>
      </c>
      <c r="DU12" s="188">
        <v>6170</v>
      </c>
      <c r="DV12" s="188">
        <v>846</v>
      </c>
      <c r="DW12" s="188">
        <v>0</v>
      </c>
      <c r="DX12" s="188">
        <v>0</v>
      </c>
      <c r="DY12" s="188">
        <v>1375</v>
      </c>
      <c r="DZ12" s="188">
        <v>0</v>
      </c>
      <c r="EA12" s="188">
        <v>0</v>
      </c>
      <c r="EB12" s="188">
        <v>0</v>
      </c>
      <c r="ED12" s="188">
        <v>0</v>
      </c>
      <c r="EE12" s="188">
        <v>0</v>
      </c>
      <c r="EF12" s="188">
        <v>5623</v>
      </c>
      <c r="EG12" s="188">
        <v>707</v>
      </c>
      <c r="EH12" s="188">
        <v>0</v>
      </c>
      <c r="EI12" s="188">
        <v>0</v>
      </c>
      <c r="EJ12" s="188">
        <v>950</v>
      </c>
      <c r="EK12" s="188">
        <v>0</v>
      </c>
      <c r="EL12" s="188">
        <v>0</v>
      </c>
      <c r="EM12" s="188">
        <v>0</v>
      </c>
      <c r="EO12" s="188">
        <v>0</v>
      </c>
      <c r="EP12" s="188">
        <v>0</v>
      </c>
      <c r="EQ12" s="188">
        <v>1205</v>
      </c>
      <c r="ER12" s="188">
        <v>378</v>
      </c>
      <c r="ES12" s="188">
        <v>0</v>
      </c>
      <c r="ET12" s="188">
        <v>0</v>
      </c>
      <c r="EU12" s="188">
        <v>1201</v>
      </c>
      <c r="EV12" s="188">
        <v>0</v>
      </c>
      <c r="EW12" s="188">
        <v>0</v>
      </c>
      <c r="EX12" s="188">
        <v>0</v>
      </c>
      <c r="EZ12" s="188">
        <v>0</v>
      </c>
      <c r="FA12" s="188">
        <v>0</v>
      </c>
      <c r="FB12" s="188">
        <v>2733</v>
      </c>
      <c r="FC12" s="188">
        <v>563</v>
      </c>
      <c r="FD12" s="188">
        <v>0</v>
      </c>
      <c r="FE12" s="188">
        <v>0</v>
      </c>
      <c r="FF12" s="188">
        <v>1493</v>
      </c>
      <c r="FG12" s="188">
        <v>0</v>
      </c>
      <c r="FH12" s="188">
        <v>0</v>
      </c>
      <c r="FI12" s="188">
        <v>0</v>
      </c>
      <c r="FK12" s="188">
        <v>0</v>
      </c>
      <c r="FL12" s="188">
        <v>0</v>
      </c>
      <c r="FM12" s="188">
        <v>7997</v>
      </c>
      <c r="FN12" s="188">
        <v>985</v>
      </c>
      <c r="FO12" s="188">
        <v>0</v>
      </c>
      <c r="FP12" s="188">
        <v>0</v>
      </c>
      <c r="FQ12" s="188">
        <v>985</v>
      </c>
      <c r="FR12" s="188">
        <v>0</v>
      </c>
      <c r="FS12" s="188">
        <v>0</v>
      </c>
      <c r="FT12" s="188">
        <v>0</v>
      </c>
      <c r="FV12" s="188">
        <v>0</v>
      </c>
      <c r="FW12" s="188">
        <v>0</v>
      </c>
      <c r="FX12" s="188">
        <v>3327</v>
      </c>
      <c r="FY12" s="188">
        <v>597</v>
      </c>
      <c r="FZ12" s="188">
        <v>0</v>
      </c>
      <c r="GA12" s="188">
        <v>0</v>
      </c>
      <c r="GB12" s="188">
        <v>1331</v>
      </c>
      <c r="GC12" s="188">
        <v>0</v>
      </c>
      <c r="GD12" s="188">
        <v>0</v>
      </c>
      <c r="GE12" s="188">
        <v>0</v>
      </c>
      <c r="GG12" s="188">
        <v>0</v>
      </c>
      <c r="GH12" s="188">
        <v>0</v>
      </c>
      <c r="GI12" s="188">
        <v>4953</v>
      </c>
      <c r="GJ12" s="188">
        <v>566</v>
      </c>
      <c r="GK12" s="188">
        <v>0</v>
      </c>
      <c r="GL12" s="188">
        <v>0</v>
      </c>
      <c r="GM12" s="188">
        <v>995</v>
      </c>
      <c r="GN12" s="188">
        <v>0</v>
      </c>
      <c r="GO12" s="188">
        <v>0</v>
      </c>
      <c r="GP12" s="188">
        <v>0</v>
      </c>
      <c r="GR12" s="188">
        <v>0</v>
      </c>
      <c r="GS12" s="188">
        <v>0</v>
      </c>
      <c r="GT12" s="188">
        <v>5358</v>
      </c>
      <c r="GU12" s="188">
        <v>555</v>
      </c>
      <c r="GV12" s="188">
        <v>0</v>
      </c>
      <c r="GW12" s="188">
        <v>0</v>
      </c>
      <c r="GX12" s="188">
        <v>975</v>
      </c>
      <c r="GY12" s="188">
        <v>0</v>
      </c>
      <c r="GZ12" s="188">
        <v>0</v>
      </c>
      <c r="HA12" s="188">
        <v>0</v>
      </c>
      <c r="HC12" s="188">
        <v>0</v>
      </c>
      <c r="HD12" s="188">
        <v>0</v>
      </c>
      <c r="HE12" s="188">
        <v>2597</v>
      </c>
      <c r="HF12" s="188">
        <v>613</v>
      </c>
      <c r="HG12" s="188">
        <v>0</v>
      </c>
      <c r="HH12" s="188">
        <v>0</v>
      </c>
      <c r="HI12" s="188">
        <v>991</v>
      </c>
      <c r="HJ12" s="188">
        <v>0</v>
      </c>
      <c r="HK12" s="188">
        <v>0</v>
      </c>
      <c r="HL12" s="188">
        <v>0</v>
      </c>
      <c r="HN12" s="188">
        <v>0</v>
      </c>
      <c r="HO12" s="188">
        <v>0</v>
      </c>
      <c r="HP12" s="188">
        <v>2746</v>
      </c>
      <c r="HQ12" s="188">
        <v>310</v>
      </c>
      <c r="HR12" s="188">
        <v>0</v>
      </c>
      <c r="HS12" s="188">
        <v>0</v>
      </c>
      <c r="HT12" s="188">
        <v>1436</v>
      </c>
      <c r="HU12" s="188">
        <v>0</v>
      </c>
      <c r="HV12" s="188">
        <v>0</v>
      </c>
      <c r="HW12" s="188">
        <v>0</v>
      </c>
      <c r="HY12" s="188">
        <v>0</v>
      </c>
      <c r="HZ12" s="188">
        <v>0</v>
      </c>
      <c r="IA12" s="188">
        <v>3596</v>
      </c>
      <c r="IB12" s="188">
        <v>520</v>
      </c>
      <c r="IC12" s="188">
        <v>0</v>
      </c>
      <c r="ID12" s="188">
        <v>0</v>
      </c>
      <c r="IE12" s="188">
        <v>992</v>
      </c>
      <c r="IF12" s="188">
        <v>0</v>
      </c>
      <c r="IG12" s="188">
        <v>0</v>
      </c>
      <c r="IH12" s="188">
        <v>0</v>
      </c>
      <c r="IJ12" s="188">
        <v>0</v>
      </c>
      <c r="IK12" s="188">
        <v>0</v>
      </c>
      <c r="IL12" s="188">
        <v>7804</v>
      </c>
      <c r="IM12" s="188">
        <v>949</v>
      </c>
      <c r="IN12" s="188">
        <v>0</v>
      </c>
      <c r="IO12" s="188">
        <v>0</v>
      </c>
      <c r="IP12" s="188">
        <v>1028</v>
      </c>
      <c r="IQ12" s="188">
        <v>0</v>
      </c>
      <c r="IR12" s="188">
        <v>0</v>
      </c>
      <c r="IS12" s="188">
        <v>0</v>
      </c>
      <c r="IU12" s="188">
        <v>0</v>
      </c>
      <c r="IV12" s="188">
        <v>0</v>
      </c>
      <c r="IW12" s="188">
        <v>4047</v>
      </c>
      <c r="IX12" s="188">
        <v>551</v>
      </c>
      <c r="IY12" s="188">
        <v>0</v>
      </c>
      <c r="IZ12" s="188">
        <v>0</v>
      </c>
      <c r="JA12" s="188">
        <v>1369</v>
      </c>
      <c r="JB12" s="188">
        <v>0</v>
      </c>
      <c r="JC12" s="188">
        <v>0</v>
      </c>
      <c r="JD12" s="188">
        <v>0</v>
      </c>
      <c r="JF12" s="188">
        <v>0</v>
      </c>
      <c r="JG12" s="188">
        <v>0</v>
      </c>
      <c r="JH12" s="188">
        <v>7813</v>
      </c>
      <c r="JI12" s="188">
        <v>1669</v>
      </c>
      <c r="JJ12" s="188">
        <v>0</v>
      </c>
      <c r="JK12" s="188">
        <v>0</v>
      </c>
      <c r="JL12" s="188">
        <v>984</v>
      </c>
      <c r="JM12" s="188">
        <v>0</v>
      </c>
      <c r="JN12" s="188">
        <v>0</v>
      </c>
      <c r="JO12" s="188">
        <v>0</v>
      </c>
      <c r="JQ12" s="188">
        <v>0</v>
      </c>
      <c r="JR12" s="188">
        <v>0</v>
      </c>
      <c r="JS12" s="188">
        <v>7086</v>
      </c>
      <c r="JT12" s="188">
        <v>458</v>
      </c>
      <c r="JU12" s="188">
        <v>0</v>
      </c>
      <c r="JV12" s="188">
        <v>0</v>
      </c>
      <c r="JW12" s="188">
        <v>1011</v>
      </c>
      <c r="JX12" s="188">
        <v>0</v>
      </c>
      <c r="JY12" s="188">
        <v>0</v>
      </c>
      <c r="JZ12" s="188">
        <v>0</v>
      </c>
      <c r="KB12" s="188">
        <v>0</v>
      </c>
      <c r="KC12" s="188">
        <v>0</v>
      </c>
      <c r="KD12" s="188">
        <v>3173</v>
      </c>
      <c r="KE12" s="188">
        <v>546</v>
      </c>
      <c r="KF12" s="188">
        <v>0</v>
      </c>
      <c r="KG12" s="188">
        <v>0</v>
      </c>
      <c r="KH12" s="188">
        <v>1369</v>
      </c>
      <c r="KI12" s="188">
        <v>0</v>
      </c>
      <c r="KJ12" s="188">
        <v>0</v>
      </c>
      <c r="KK12" s="188">
        <v>0</v>
      </c>
      <c r="KM12" s="188">
        <v>0</v>
      </c>
      <c r="KN12" s="188">
        <v>0</v>
      </c>
      <c r="KO12" s="188">
        <v>3108</v>
      </c>
      <c r="KP12" s="188">
        <v>582</v>
      </c>
      <c r="KQ12" s="188">
        <v>0</v>
      </c>
      <c r="KR12" s="188">
        <v>0</v>
      </c>
      <c r="KS12" s="188">
        <v>1440</v>
      </c>
      <c r="KT12" s="188">
        <v>0</v>
      </c>
      <c r="KU12" s="188">
        <v>0</v>
      </c>
      <c r="KV12" s="188">
        <v>0</v>
      </c>
      <c r="KX12" s="188">
        <v>0</v>
      </c>
      <c r="KY12" s="188">
        <v>0</v>
      </c>
      <c r="KZ12" s="188">
        <v>6033</v>
      </c>
      <c r="LA12" s="188">
        <v>690</v>
      </c>
      <c r="LB12" s="188">
        <v>0</v>
      </c>
      <c r="LC12" s="188">
        <v>0</v>
      </c>
      <c r="LD12" s="188">
        <v>1508</v>
      </c>
      <c r="LE12" s="188">
        <v>0</v>
      </c>
      <c r="LF12" s="188">
        <v>0</v>
      </c>
      <c r="LG12" s="188">
        <v>0</v>
      </c>
      <c r="LI12" s="188">
        <v>0</v>
      </c>
      <c r="LJ12" s="188">
        <v>0</v>
      </c>
      <c r="LK12" s="188">
        <v>3940</v>
      </c>
      <c r="LL12" s="188">
        <v>619</v>
      </c>
      <c r="LM12" s="188">
        <v>0</v>
      </c>
      <c r="LN12" s="188">
        <v>0</v>
      </c>
      <c r="LO12" s="188">
        <v>1236</v>
      </c>
      <c r="LP12" s="188">
        <v>0</v>
      </c>
      <c r="LQ12" s="188">
        <v>0</v>
      </c>
      <c r="LR12" s="188">
        <v>0</v>
      </c>
      <c r="LT12" s="188">
        <v>0</v>
      </c>
      <c r="LU12" s="188">
        <v>0</v>
      </c>
      <c r="LV12" s="188">
        <v>1027</v>
      </c>
      <c r="LW12" s="188">
        <v>393</v>
      </c>
      <c r="LX12" s="188">
        <v>0</v>
      </c>
      <c r="LY12" s="188">
        <v>0</v>
      </c>
      <c r="LZ12" s="188">
        <v>1312</v>
      </c>
      <c r="MA12" s="188">
        <v>0</v>
      </c>
      <c r="MB12" s="188">
        <v>0</v>
      </c>
      <c r="MC12" s="188">
        <v>0</v>
      </c>
    </row>
    <row r="13" spans="2:341">
      <c r="B13" s="208">
        <f t="shared" si="0"/>
        <v>0</v>
      </c>
      <c r="C13" s="208">
        <f t="shared" si="1"/>
        <v>0</v>
      </c>
      <c r="D13" s="208">
        <f t="shared" si="2"/>
        <v>5206.2666666666664</v>
      </c>
      <c r="E13" s="208">
        <f t="shared" si="3"/>
        <v>827.9666666666667</v>
      </c>
      <c r="F13" s="208">
        <f t="shared" si="4"/>
        <v>0</v>
      </c>
      <c r="G13" s="208">
        <f t="shared" si="5"/>
        <v>0</v>
      </c>
      <c r="H13" s="208">
        <f t="shared" si="6"/>
        <v>1162.5</v>
      </c>
      <c r="I13" s="208">
        <f t="shared" si="7"/>
        <v>0</v>
      </c>
      <c r="J13" s="208">
        <f t="shared" si="8"/>
        <v>0</v>
      </c>
      <c r="K13" s="208">
        <f t="shared" si="9"/>
        <v>0</v>
      </c>
      <c r="M13" s="188">
        <v>0</v>
      </c>
      <c r="N13" s="188">
        <v>0</v>
      </c>
      <c r="O13" s="188">
        <v>8381</v>
      </c>
      <c r="P13" s="188">
        <v>901</v>
      </c>
      <c r="Q13" s="188">
        <v>0</v>
      </c>
      <c r="R13" s="188">
        <v>0</v>
      </c>
      <c r="S13" s="188">
        <v>934</v>
      </c>
      <c r="T13" s="188">
        <v>0</v>
      </c>
      <c r="U13" s="188">
        <v>0</v>
      </c>
      <c r="V13" s="188">
        <v>0</v>
      </c>
      <c r="X13" s="188">
        <v>0</v>
      </c>
      <c r="Y13" s="188">
        <v>0</v>
      </c>
      <c r="Z13" s="188">
        <v>4425</v>
      </c>
      <c r="AA13" s="188">
        <v>1668</v>
      </c>
      <c r="AB13" s="188">
        <v>0</v>
      </c>
      <c r="AC13" s="188">
        <v>0</v>
      </c>
      <c r="AD13" s="188">
        <v>1195</v>
      </c>
      <c r="AE13" s="188">
        <v>0</v>
      </c>
      <c r="AF13" s="188">
        <v>0</v>
      </c>
      <c r="AG13" s="188">
        <v>0</v>
      </c>
      <c r="AI13" s="188">
        <v>0</v>
      </c>
      <c r="AJ13" s="188">
        <v>0</v>
      </c>
      <c r="AK13" s="188">
        <v>830</v>
      </c>
      <c r="AL13" s="188">
        <v>659</v>
      </c>
      <c r="AM13" s="188">
        <v>0</v>
      </c>
      <c r="AN13" s="188">
        <v>0</v>
      </c>
      <c r="AO13" s="188">
        <v>1256</v>
      </c>
      <c r="AP13" s="188">
        <v>0</v>
      </c>
      <c r="AQ13" s="188">
        <v>0</v>
      </c>
      <c r="AR13" s="188">
        <v>0</v>
      </c>
      <c r="AT13" s="188">
        <v>0</v>
      </c>
      <c r="AU13" s="188">
        <v>0</v>
      </c>
      <c r="AV13" s="188">
        <v>7768</v>
      </c>
      <c r="AW13" s="188">
        <v>1330</v>
      </c>
      <c r="AX13" s="188">
        <v>0</v>
      </c>
      <c r="AY13" s="188">
        <v>0</v>
      </c>
      <c r="AZ13" s="188">
        <v>1214</v>
      </c>
      <c r="BA13" s="188">
        <v>0</v>
      </c>
      <c r="BB13" s="188">
        <v>0</v>
      </c>
      <c r="BC13" s="188">
        <v>0</v>
      </c>
      <c r="BE13" s="188">
        <v>0</v>
      </c>
      <c r="BF13" s="188">
        <v>0</v>
      </c>
      <c r="BG13" s="188">
        <v>8269</v>
      </c>
      <c r="BH13" s="188">
        <v>1543</v>
      </c>
      <c r="BI13" s="188">
        <v>0</v>
      </c>
      <c r="BJ13" s="188">
        <v>0</v>
      </c>
      <c r="BK13" s="188">
        <v>974</v>
      </c>
      <c r="BL13" s="188">
        <v>0</v>
      </c>
      <c r="BM13" s="188">
        <v>0</v>
      </c>
      <c r="BN13" s="188">
        <v>0</v>
      </c>
      <c r="BP13" s="188">
        <v>0</v>
      </c>
      <c r="BQ13" s="188">
        <v>0</v>
      </c>
      <c r="BR13" s="188">
        <v>6082</v>
      </c>
      <c r="BS13" s="188">
        <v>1450</v>
      </c>
      <c r="BT13" s="188">
        <v>0</v>
      </c>
      <c r="BU13" s="188">
        <v>0</v>
      </c>
      <c r="BV13" s="188">
        <v>1338</v>
      </c>
      <c r="BW13" s="188">
        <v>0</v>
      </c>
      <c r="BX13" s="188">
        <v>0</v>
      </c>
      <c r="BY13" s="188">
        <v>0</v>
      </c>
      <c r="CA13" s="188">
        <v>0</v>
      </c>
      <c r="CB13" s="188">
        <v>0</v>
      </c>
      <c r="CC13" s="188">
        <v>8239</v>
      </c>
      <c r="CD13" s="188">
        <v>788</v>
      </c>
      <c r="CE13" s="188">
        <v>0</v>
      </c>
      <c r="CF13" s="188">
        <v>0</v>
      </c>
      <c r="CG13" s="188">
        <v>1000</v>
      </c>
      <c r="CH13" s="188">
        <v>0</v>
      </c>
      <c r="CI13" s="188">
        <v>0</v>
      </c>
      <c r="CJ13" s="188">
        <v>0</v>
      </c>
      <c r="CL13" s="188">
        <v>0</v>
      </c>
      <c r="CM13" s="188">
        <v>0</v>
      </c>
      <c r="CN13" s="188">
        <v>8239</v>
      </c>
      <c r="CO13" s="188">
        <v>788</v>
      </c>
      <c r="CP13" s="188">
        <v>0</v>
      </c>
      <c r="CQ13" s="188">
        <v>0</v>
      </c>
      <c r="CR13" s="188">
        <v>1000</v>
      </c>
      <c r="CS13" s="188">
        <v>0</v>
      </c>
      <c r="CT13" s="188">
        <v>0</v>
      </c>
      <c r="CU13" s="188">
        <v>0</v>
      </c>
      <c r="CW13" s="188">
        <v>0</v>
      </c>
      <c r="CX13" s="188">
        <v>0</v>
      </c>
      <c r="CY13" s="188">
        <v>5500</v>
      </c>
      <c r="CZ13" s="188">
        <v>889</v>
      </c>
      <c r="DA13" s="188">
        <v>0</v>
      </c>
      <c r="DB13" s="188">
        <v>0</v>
      </c>
      <c r="DC13" s="188">
        <v>1382</v>
      </c>
      <c r="DD13" s="188">
        <v>0</v>
      </c>
      <c r="DE13" s="188">
        <v>0</v>
      </c>
      <c r="DF13" s="188">
        <v>0</v>
      </c>
      <c r="DH13" s="188">
        <v>0</v>
      </c>
      <c r="DI13" s="188">
        <v>0</v>
      </c>
      <c r="DJ13" s="188">
        <v>7820</v>
      </c>
      <c r="DK13" s="188">
        <v>1061</v>
      </c>
      <c r="DL13" s="188">
        <v>0</v>
      </c>
      <c r="DM13" s="188">
        <v>0</v>
      </c>
      <c r="DN13" s="188">
        <v>991</v>
      </c>
      <c r="DO13" s="188">
        <v>0</v>
      </c>
      <c r="DP13" s="188">
        <v>0</v>
      </c>
      <c r="DQ13" s="188">
        <v>0</v>
      </c>
      <c r="DS13" s="188">
        <v>0</v>
      </c>
      <c r="DT13" s="188">
        <v>0</v>
      </c>
      <c r="DU13" s="188">
        <v>6396</v>
      </c>
      <c r="DV13" s="188">
        <v>863</v>
      </c>
      <c r="DW13" s="188">
        <v>0</v>
      </c>
      <c r="DX13" s="188">
        <v>0</v>
      </c>
      <c r="DY13" s="188">
        <v>1362</v>
      </c>
      <c r="DZ13" s="188">
        <v>0</v>
      </c>
      <c r="EA13" s="188">
        <v>0</v>
      </c>
      <c r="EB13" s="188">
        <v>0</v>
      </c>
      <c r="ED13" s="188">
        <v>0</v>
      </c>
      <c r="EE13" s="188">
        <v>0</v>
      </c>
      <c r="EF13" s="188">
        <v>5731</v>
      </c>
      <c r="EG13" s="188">
        <v>729</v>
      </c>
      <c r="EH13" s="188">
        <v>0</v>
      </c>
      <c r="EI13" s="188">
        <v>0</v>
      </c>
      <c r="EJ13" s="188">
        <v>931</v>
      </c>
      <c r="EK13" s="188">
        <v>0</v>
      </c>
      <c r="EL13" s="188">
        <v>0</v>
      </c>
      <c r="EM13" s="188">
        <v>0</v>
      </c>
      <c r="EO13" s="188">
        <v>0</v>
      </c>
      <c r="EP13" s="188">
        <v>0</v>
      </c>
      <c r="EQ13" s="188">
        <v>1268</v>
      </c>
      <c r="ER13" s="188">
        <v>481</v>
      </c>
      <c r="ES13" s="188">
        <v>0</v>
      </c>
      <c r="ET13" s="188">
        <v>0</v>
      </c>
      <c r="EU13" s="188">
        <v>1159</v>
      </c>
      <c r="EV13" s="188">
        <v>0</v>
      </c>
      <c r="EW13" s="188">
        <v>0</v>
      </c>
      <c r="EX13" s="188">
        <v>0</v>
      </c>
      <c r="EZ13" s="188">
        <v>0</v>
      </c>
      <c r="FA13" s="188">
        <v>0</v>
      </c>
      <c r="FB13" s="188">
        <v>2708</v>
      </c>
      <c r="FC13" s="188">
        <v>751</v>
      </c>
      <c r="FD13" s="188">
        <v>0</v>
      </c>
      <c r="FE13" s="188">
        <v>0</v>
      </c>
      <c r="FF13" s="188">
        <v>1476</v>
      </c>
      <c r="FG13" s="188">
        <v>0</v>
      </c>
      <c r="FH13" s="188">
        <v>0</v>
      </c>
      <c r="FI13" s="188">
        <v>0</v>
      </c>
      <c r="FK13" s="188">
        <v>0</v>
      </c>
      <c r="FL13" s="188">
        <v>0</v>
      </c>
      <c r="FM13" s="188">
        <v>8028</v>
      </c>
      <c r="FN13" s="188">
        <v>1017</v>
      </c>
      <c r="FO13" s="188">
        <v>0</v>
      </c>
      <c r="FP13" s="188">
        <v>0</v>
      </c>
      <c r="FQ13" s="188">
        <v>970</v>
      </c>
      <c r="FR13" s="188">
        <v>0</v>
      </c>
      <c r="FS13" s="188">
        <v>0</v>
      </c>
      <c r="FT13" s="188">
        <v>0</v>
      </c>
      <c r="FV13" s="188">
        <v>0</v>
      </c>
      <c r="FW13" s="188">
        <v>0</v>
      </c>
      <c r="FX13" s="188">
        <v>3088</v>
      </c>
      <c r="FY13" s="188">
        <v>615</v>
      </c>
      <c r="FZ13" s="188">
        <v>0</v>
      </c>
      <c r="GA13" s="188">
        <v>0</v>
      </c>
      <c r="GB13" s="188">
        <v>1331</v>
      </c>
      <c r="GC13" s="188">
        <v>0</v>
      </c>
      <c r="GD13" s="188">
        <v>0</v>
      </c>
      <c r="GE13" s="188">
        <v>0</v>
      </c>
      <c r="GG13" s="188">
        <v>0</v>
      </c>
      <c r="GH13" s="188">
        <v>0</v>
      </c>
      <c r="GI13" s="188">
        <v>5008</v>
      </c>
      <c r="GJ13" s="188">
        <v>545</v>
      </c>
      <c r="GK13" s="188">
        <v>0</v>
      </c>
      <c r="GL13" s="188">
        <v>0</v>
      </c>
      <c r="GM13" s="188">
        <v>989</v>
      </c>
      <c r="GN13" s="188">
        <v>0</v>
      </c>
      <c r="GO13" s="188">
        <v>0</v>
      </c>
      <c r="GP13" s="188">
        <v>0</v>
      </c>
      <c r="GR13" s="188">
        <v>0</v>
      </c>
      <c r="GS13" s="188">
        <v>0</v>
      </c>
      <c r="GT13" s="188">
        <v>5273</v>
      </c>
      <c r="GU13" s="188">
        <v>579</v>
      </c>
      <c r="GV13" s="188">
        <v>0</v>
      </c>
      <c r="GW13" s="188">
        <v>0</v>
      </c>
      <c r="GX13" s="188">
        <v>939</v>
      </c>
      <c r="GY13" s="188">
        <v>0</v>
      </c>
      <c r="GZ13" s="188">
        <v>0</v>
      </c>
      <c r="HA13" s="188">
        <v>0</v>
      </c>
      <c r="HC13" s="188">
        <v>0</v>
      </c>
      <c r="HD13" s="188">
        <v>0</v>
      </c>
      <c r="HE13" s="188">
        <v>2582</v>
      </c>
      <c r="HF13" s="188">
        <v>621</v>
      </c>
      <c r="HG13" s="188">
        <v>0</v>
      </c>
      <c r="HH13" s="188">
        <v>0</v>
      </c>
      <c r="HI13" s="188">
        <v>974</v>
      </c>
      <c r="HJ13" s="188">
        <v>0</v>
      </c>
      <c r="HK13" s="188">
        <v>0</v>
      </c>
      <c r="HL13" s="188">
        <v>0</v>
      </c>
      <c r="HN13" s="188">
        <v>0</v>
      </c>
      <c r="HO13" s="188">
        <v>0</v>
      </c>
      <c r="HP13" s="188">
        <v>2755</v>
      </c>
      <c r="HQ13" s="188">
        <v>321</v>
      </c>
      <c r="HR13" s="188">
        <v>0</v>
      </c>
      <c r="HS13" s="188">
        <v>0</v>
      </c>
      <c r="HT13" s="188">
        <v>1415</v>
      </c>
      <c r="HU13" s="188">
        <v>0</v>
      </c>
      <c r="HV13" s="188">
        <v>0</v>
      </c>
      <c r="HW13" s="188">
        <v>0</v>
      </c>
      <c r="HY13" s="188">
        <v>0</v>
      </c>
      <c r="HZ13" s="188">
        <v>0</v>
      </c>
      <c r="IA13" s="188">
        <v>3393</v>
      </c>
      <c r="IB13" s="188">
        <v>520</v>
      </c>
      <c r="IC13" s="188">
        <v>0</v>
      </c>
      <c r="ID13" s="188">
        <v>0</v>
      </c>
      <c r="IE13" s="188">
        <v>969</v>
      </c>
      <c r="IF13" s="188">
        <v>0</v>
      </c>
      <c r="IG13" s="188">
        <v>0</v>
      </c>
      <c r="IH13" s="188">
        <v>0</v>
      </c>
      <c r="IJ13" s="188">
        <v>0</v>
      </c>
      <c r="IK13" s="188">
        <v>0</v>
      </c>
      <c r="IL13" s="188">
        <v>7871</v>
      </c>
      <c r="IM13" s="188">
        <v>832</v>
      </c>
      <c r="IN13" s="188">
        <v>0</v>
      </c>
      <c r="IO13" s="188">
        <v>0</v>
      </c>
      <c r="IP13" s="188">
        <v>1011</v>
      </c>
      <c r="IQ13" s="188">
        <v>0</v>
      </c>
      <c r="IR13" s="188">
        <v>0</v>
      </c>
      <c r="IS13" s="188">
        <v>0</v>
      </c>
      <c r="IU13" s="188">
        <v>0</v>
      </c>
      <c r="IV13" s="188">
        <v>0</v>
      </c>
      <c r="IW13" s="188">
        <v>4203</v>
      </c>
      <c r="IX13" s="188">
        <v>578</v>
      </c>
      <c r="IY13" s="188">
        <v>0</v>
      </c>
      <c r="IZ13" s="188">
        <v>0</v>
      </c>
      <c r="JA13" s="188">
        <v>1348</v>
      </c>
      <c r="JB13" s="188">
        <v>0</v>
      </c>
      <c r="JC13" s="188">
        <v>0</v>
      </c>
      <c r="JD13" s="188">
        <v>0</v>
      </c>
      <c r="JF13" s="188">
        <v>0</v>
      </c>
      <c r="JG13" s="188">
        <v>0</v>
      </c>
      <c r="JH13" s="188">
        <v>7820</v>
      </c>
      <c r="JI13" s="188">
        <v>1647</v>
      </c>
      <c r="JJ13" s="188">
        <v>0</v>
      </c>
      <c r="JK13" s="188">
        <v>0</v>
      </c>
      <c r="JL13" s="188">
        <v>972</v>
      </c>
      <c r="JM13" s="188">
        <v>0</v>
      </c>
      <c r="JN13" s="188">
        <v>0</v>
      </c>
      <c r="JO13" s="188">
        <v>0</v>
      </c>
      <c r="JQ13" s="188">
        <v>0</v>
      </c>
      <c r="JR13" s="188">
        <v>0</v>
      </c>
      <c r="JS13" s="188">
        <v>6958</v>
      </c>
      <c r="JT13" s="188">
        <v>482</v>
      </c>
      <c r="JU13" s="188">
        <v>0</v>
      </c>
      <c r="JV13" s="188">
        <v>0</v>
      </c>
      <c r="JW13" s="188">
        <v>1006</v>
      </c>
      <c r="JX13" s="188">
        <v>0</v>
      </c>
      <c r="JY13" s="188">
        <v>0</v>
      </c>
      <c r="JZ13" s="188">
        <v>0</v>
      </c>
      <c r="KB13" s="188">
        <v>0</v>
      </c>
      <c r="KC13" s="188">
        <v>0</v>
      </c>
      <c r="KD13" s="188">
        <v>3149</v>
      </c>
      <c r="KE13" s="188">
        <v>665</v>
      </c>
      <c r="KF13" s="188">
        <v>0</v>
      </c>
      <c r="KG13" s="188">
        <v>0</v>
      </c>
      <c r="KH13" s="188">
        <v>1344</v>
      </c>
      <c r="KI13" s="188">
        <v>0</v>
      </c>
      <c r="KJ13" s="188">
        <v>0</v>
      </c>
      <c r="KK13" s="188">
        <v>0</v>
      </c>
      <c r="KM13" s="188">
        <v>0</v>
      </c>
      <c r="KN13" s="188">
        <v>0</v>
      </c>
      <c r="KO13" s="188">
        <v>3225</v>
      </c>
      <c r="KP13" s="188">
        <v>748</v>
      </c>
      <c r="KQ13" s="188">
        <v>0</v>
      </c>
      <c r="KR13" s="188">
        <v>0</v>
      </c>
      <c r="KS13" s="188">
        <v>1421</v>
      </c>
      <c r="KT13" s="188">
        <v>0</v>
      </c>
      <c r="KU13" s="188">
        <v>0</v>
      </c>
      <c r="KV13" s="188">
        <v>0</v>
      </c>
      <c r="KX13" s="188">
        <v>0</v>
      </c>
      <c r="KY13" s="188">
        <v>0</v>
      </c>
      <c r="KZ13" s="188">
        <v>6202</v>
      </c>
      <c r="LA13" s="188">
        <v>690</v>
      </c>
      <c r="LB13" s="188">
        <v>0</v>
      </c>
      <c r="LC13" s="188">
        <v>0</v>
      </c>
      <c r="LD13" s="188">
        <v>1487</v>
      </c>
      <c r="LE13" s="188">
        <v>0</v>
      </c>
      <c r="LF13" s="188">
        <v>0</v>
      </c>
      <c r="LG13" s="188">
        <v>0</v>
      </c>
      <c r="LI13" s="188">
        <v>0</v>
      </c>
      <c r="LJ13" s="188">
        <v>0</v>
      </c>
      <c r="LK13" s="188">
        <v>3957</v>
      </c>
      <c r="LL13" s="188">
        <v>661</v>
      </c>
      <c r="LM13" s="188">
        <v>0</v>
      </c>
      <c r="LN13" s="188">
        <v>0</v>
      </c>
      <c r="LO13" s="188">
        <v>1211</v>
      </c>
      <c r="LP13" s="188">
        <v>0</v>
      </c>
      <c r="LQ13" s="188">
        <v>0</v>
      </c>
      <c r="LR13" s="188">
        <v>0</v>
      </c>
      <c r="LT13" s="188">
        <v>0</v>
      </c>
      <c r="LU13" s="188">
        <v>0</v>
      </c>
      <c r="LV13" s="188">
        <v>1020</v>
      </c>
      <c r="LW13" s="188">
        <v>417</v>
      </c>
      <c r="LX13" s="188">
        <v>0</v>
      </c>
      <c r="LY13" s="188">
        <v>0</v>
      </c>
      <c r="LZ13" s="188">
        <v>1276</v>
      </c>
      <c r="MA13" s="188">
        <v>0</v>
      </c>
      <c r="MB13" s="188">
        <v>0</v>
      </c>
      <c r="MC13" s="188">
        <v>0</v>
      </c>
    </row>
    <row r="14" spans="2:341">
      <c r="B14" s="208">
        <f t="shared" si="0"/>
        <v>0</v>
      </c>
      <c r="C14" s="208">
        <f t="shared" si="1"/>
        <v>0</v>
      </c>
      <c r="D14" s="208">
        <f t="shared" si="2"/>
        <v>5156.1333333333332</v>
      </c>
      <c r="E14" s="208">
        <f t="shared" si="3"/>
        <v>796.76666666666665</v>
      </c>
      <c r="F14" s="208">
        <f t="shared" si="4"/>
        <v>0</v>
      </c>
      <c r="G14" s="208">
        <f t="shared" si="5"/>
        <v>0</v>
      </c>
      <c r="H14" s="208">
        <f t="shared" si="6"/>
        <v>1162.4666666666667</v>
      </c>
      <c r="I14" s="208">
        <f t="shared" si="7"/>
        <v>0</v>
      </c>
      <c r="J14" s="208">
        <f t="shared" si="8"/>
        <v>0</v>
      </c>
      <c r="K14" s="208">
        <f t="shared" si="9"/>
        <v>0</v>
      </c>
      <c r="M14" s="188">
        <v>0</v>
      </c>
      <c r="N14" s="188">
        <v>0</v>
      </c>
      <c r="O14" s="188">
        <v>8357</v>
      </c>
      <c r="P14" s="188">
        <v>860</v>
      </c>
      <c r="Q14" s="188">
        <v>0</v>
      </c>
      <c r="R14" s="188">
        <v>0</v>
      </c>
      <c r="S14" s="188">
        <v>934</v>
      </c>
      <c r="T14" s="188">
        <v>0</v>
      </c>
      <c r="U14" s="188">
        <v>0</v>
      </c>
      <c r="V14" s="188">
        <v>0</v>
      </c>
      <c r="X14" s="188">
        <v>0</v>
      </c>
      <c r="Y14" s="188">
        <v>0</v>
      </c>
      <c r="Z14" s="188">
        <v>4426</v>
      </c>
      <c r="AA14" s="188">
        <v>1650</v>
      </c>
      <c r="AB14" s="188">
        <v>0</v>
      </c>
      <c r="AC14" s="188">
        <v>0</v>
      </c>
      <c r="AD14" s="188">
        <v>1195</v>
      </c>
      <c r="AE14" s="188">
        <v>0</v>
      </c>
      <c r="AF14" s="188">
        <v>0</v>
      </c>
      <c r="AG14" s="188">
        <v>0</v>
      </c>
      <c r="AI14" s="188">
        <v>0</v>
      </c>
      <c r="AJ14" s="188">
        <v>0</v>
      </c>
      <c r="AK14" s="188">
        <v>847</v>
      </c>
      <c r="AL14" s="188">
        <v>530</v>
      </c>
      <c r="AM14" s="188">
        <v>0</v>
      </c>
      <c r="AN14" s="188">
        <v>0</v>
      </c>
      <c r="AO14" s="188">
        <v>1256</v>
      </c>
      <c r="AP14" s="188">
        <v>0</v>
      </c>
      <c r="AQ14" s="188">
        <v>0</v>
      </c>
      <c r="AR14" s="188">
        <v>0</v>
      </c>
      <c r="AT14" s="188">
        <v>0</v>
      </c>
      <c r="AU14" s="188">
        <v>0</v>
      </c>
      <c r="AV14" s="188">
        <v>7879</v>
      </c>
      <c r="AW14" s="188">
        <v>1215</v>
      </c>
      <c r="AX14" s="188">
        <v>0</v>
      </c>
      <c r="AY14" s="188">
        <v>0</v>
      </c>
      <c r="AZ14" s="188">
        <v>1214</v>
      </c>
      <c r="BA14" s="188">
        <v>0</v>
      </c>
      <c r="BB14" s="188">
        <v>0</v>
      </c>
      <c r="BC14" s="188">
        <v>0</v>
      </c>
      <c r="BE14" s="188">
        <v>0</v>
      </c>
      <c r="BF14" s="188">
        <v>0</v>
      </c>
      <c r="BG14" s="188">
        <v>8224</v>
      </c>
      <c r="BH14" s="188">
        <v>1501</v>
      </c>
      <c r="BI14" s="188">
        <v>0</v>
      </c>
      <c r="BJ14" s="188">
        <v>0</v>
      </c>
      <c r="BK14" s="188">
        <v>974</v>
      </c>
      <c r="BL14" s="188">
        <v>0</v>
      </c>
      <c r="BM14" s="188">
        <v>0</v>
      </c>
      <c r="BN14" s="188">
        <v>0</v>
      </c>
      <c r="BP14" s="188">
        <v>0</v>
      </c>
      <c r="BQ14" s="188">
        <v>0</v>
      </c>
      <c r="BR14" s="188">
        <v>6055</v>
      </c>
      <c r="BS14" s="188">
        <v>1449</v>
      </c>
      <c r="BT14" s="188">
        <v>0</v>
      </c>
      <c r="BU14" s="188">
        <v>0</v>
      </c>
      <c r="BV14" s="188">
        <v>1338</v>
      </c>
      <c r="BW14" s="188">
        <v>0</v>
      </c>
      <c r="BX14" s="188">
        <v>0</v>
      </c>
      <c r="BY14" s="188">
        <v>0</v>
      </c>
      <c r="CA14" s="188">
        <v>0</v>
      </c>
      <c r="CB14" s="188">
        <v>0</v>
      </c>
      <c r="CC14" s="188">
        <v>8166</v>
      </c>
      <c r="CD14" s="188">
        <v>804</v>
      </c>
      <c r="CE14" s="188">
        <v>0</v>
      </c>
      <c r="CF14" s="188">
        <v>0</v>
      </c>
      <c r="CG14" s="188">
        <v>1000</v>
      </c>
      <c r="CH14" s="188">
        <v>0</v>
      </c>
      <c r="CI14" s="188">
        <v>0</v>
      </c>
      <c r="CJ14" s="188">
        <v>0</v>
      </c>
      <c r="CL14" s="188">
        <v>0</v>
      </c>
      <c r="CM14" s="188">
        <v>0</v>
      </c>
      <c r="CN14" s="188">
        <v>8166</v>
      </c>
      <c r="CO14" s="188">
        <v>804</v>
      </c>
      <c r="CP14" s="188">
        <v>0</v>
      </c>
      <c r="CQ14" s="188">
        <v>0</v>
      </c>
      <c r="CR14" s="188">
        <v>1000</v>
      </c>
      <c r="CS14" s="188">
        <v>0</v>
      </c>
      <c r="CT14" s="188">
        <v>0</v>
      </c>
      <c r="CU14" s="188">
        <v>0</v>
      </c>
      <c r="CW14" s="188">
        <v>0</v>
      </c>
      <c r="CX14" s="188">
        <v>0</v>
      </c>
      <c r="CY14" s="188">
        <v>5420</v>
      </c>
      <c r="CZ14" s="188">
        <v>889</v>
      </c>
      <c r="DA14" s="188">
        <v>0</v>
      </c>
      <c r="DB14" s="188">
        <v>0</v>
      </c>
      <c r="DC14" s="188">
        <v>1382</v>
      </c>
      <c r="DD14" s="188">
        <v>0</v>
      </c>
      <c r="DE14" s="188">
        <v>0</v>
      </c>
      <c r="DF14" s="188">
        <v>0</v>
      </c>
      <c r="DH14" s="188">
        <v>0</v>
      </c>
      <c r="DI14" s="188">
        <v>0</v>
      </c>
      <c r="DJ14" s="188">
        <v>7689</v>
      </c>
      <c r="DK14" s="188">
        <v>1023</v>
      </c>
      <c r="DL14" s="188">
        <v>0</v>
      </c>
      <c r="DM14" s="188">
        <v>0</v>
      </c>
      <c r="DN14" s="188">
        <v>991</v>
      </c>
      <c r="DO14" s="188">
        <v>0</v>
      </c>
      <c r="DP14" s="188">
        <v>0</v>
      </c>
      <c r="DQ14" s="188">
        <v>0</v>
      </c>
      <c r="DS14" s="188">
        <v>0</v>
      </c>
      <c r="DT14" s="188">
        <v>0</v>
      </c>
      <c r="DU14" s="188">
        <v>6479</v>
      </c>
      <c r="DV14" s="188">
        <v>801</v>
      </c>
      <c r="DW14" s="188">
        <v>0</v>
      </c>
      <c r="DX14" s="188">
        <v>0</v>
      </c>
      <c r="DY14" s="188">
        <v>1362</v>
      </c>
      <c r="DZ14" s="188">
        <v>0</v>
      </c>
      <c r="EA14" s="188">
        <v>0</v>
      </c>
      <c r="EB14" s="188">
        <v>0</v>
      </c>
      <c r="ED14" s="188">
        <v>0</v>
      </c>
      <c r="EE14" s="188">
        <v>0</v>
      </c>
      <c r="EF14" s="188">
        <v>5748</v>
      </c>
      <c r="EG14" s="188">
        <v>730</v>
      </c>
      <c r="EH14" s="188">
        <v>0</v>
      </c>
      <c r="EI14" s="188">
        <v>0</v>
      </c>
      <c r="EJ14" s="188">
        <v>931</v>
      </c>
      <c r="EK14" s="188">
        <v>0</v>
      </c>
      <c r="EL14" s="188">
        <v>0</v>
      </c>
      <c r="EM14" s="188">
        <v>0</v>
      </c>
      <c r="EO14" s="188">
        <v>0</v>
      </c>
      <c r="EP14" s="188">
        <v>0</v>
      </c>
      <c r="EQ14" s="188">
        <v>1346</v>
      </c>
      <c r="ER14" s="188">
        <v>492</v>
      </c>
      <c r="ES14" s="188">
        <v>0</v>
      </c>
      <c r="ET14" s="188">
        <v>0</v>
      </c>
      <c r="EU14" s="188">
        <v>1159</v>
      </c>
      <c r="EV14" s="188">
        <v>0</v>
      </c>
      <c r="EW14" s="188">
        <v>0</v>
      </c>
      <c r="EX14" s="188">
        <v>0</v>
      </c>
      <c r="EZ14" s="188">
        <v>0</v>
      </c>
      <c r="FA14" s="188">
        <v>0</v>
      </c>
      <c r="FB14" s="188">
        <v>2584</v>
      </c>
      <c r="FC14" s="188">
        <v>716</v>
      </c>
      <c r="FD14" s="188">
        <v>0</v>
      </c>
      <c r="FE14" s="188">
        <v>0</v>
      </c>
      <c r="FF14" s="188">
        <v>1476</v>
      </c>
      <c r="FG14" s="188">
        <v>0</v>
      </c>
      <c r="FH14" s="188">
        <v>0</v>
      </c>
      <c r="FI14" s="188">
        <v>0</v>
      </c>
      <c r="FK14" s="188">
        <v>0</v>
      </c>
      <c r="FL14" s="188">
        <v>0</v>
      </c>
      <c r="FM14" s="188">
        <v>7989</v>
      </c>
      <c r="FN14" s="188">
        <v>879</v>
      </c>
      <c r="FO14" s="188">
        <v>0</v>
      </c>
      <c r="FP14" s="188">
        <v>0</v>
      </c>
      <c r="FQ14" s="188">
        <v>970</v>
      </c>
      <c r="FR14" s="188">
        <v>0</v>
      </c>
      <c r="FS14" s="188">
        <v>0</v>
      </c>
      <c r="FT14" s="188">
        <v>0</v>
      </c>
      <c r="FV14" s="188">
        <v>0</v>
      </c>
      <c r="FW14" s="188">
        <v>0</v>
      </c>
      <c r="FX14" s="188">
        <v>2893</v>
      </c>
      <c r="FY14" s="188">
        <v>568</v>
      </c>
      <c r="FZ14" s="188">
        <v>0</v>
      </c>
      <c r="GA14" s="188">
        <v>0</v>
      </c>
      <c r="GB14" s="188">
        <v>1331</v>
      </c>
      <c r="GC14" s="188">
        <v>0</v>
      </c>
      <c r="GD14" s="188">
        <v>0</v>
      </c>
      <c r="GE14" s="188">
        <v>0</v>
      </c>
      <c r="GG14" s="188">
        <v>0</v>
      </c>
      <c r="GH14" s="188">
        <v>0</v>
      </c>
      <c r="GI14" s="188">
        <v>4965</v>
      </c>
      <c r="GJ14" s="188">
        <v>518</v>
      </c>
      <c r="GK14" s="188">
        <v>0</v>
      </c>
      <c r="GL14" s="188">
        <v>0</v>
      </c>
      <c r="GM14" s="188">
        <v>989</v>
      </c>
      <c r="GN14" s="188">
        <v>0</v>
      </c>
      <c r="GO14" s="188">
        <v>0</v>
      </c>
      <c r="GP14" s="188">
        <v>0</v>
      </c>
      <c r="GR14" s="188">
        <v>0</v>
      </c>
      <c r="GS14" s="188">
        <v>0</v>
      </c>
      <c r="GT14" s="188">
        <v>5137</v>
      </c>
      <c r="GU14" s="188">
        <v>514</v>
      </c>
      <c r="GV14" s="188">
        <v>0</v>
      </c>
      <c r="GW14" s="188">
        <v>0</v>
      </c>
      <c r="GX14" s="188">
        <v>939</v>
      </c>
      <c r="GY14" s="188">
        <v>0</v>
      </c>
      <c r="GZ14" s="188">
        <v>0</v>
      </c>
      <c r="HA14" s="188">
        <v>0</v>
      </c>
      <c r="HC14" s="188">
        <v>0</v>
      </c>
      <c r="HD14" s="188">
        <v>0</v>
      </c>
      <c r="HE14" s="188">
        <v>2563</v>
      </c>
      <c r="HF14" s="188">
        <v>672</v>
      </c>
      <c r="HG14" s="188">
        <v>0</v>
      </c>
      <c r="HH14" s="188">
        <v>0</v>
      </c>
      <c r="HI14" s="188">
        <v>974</v>
      </c>
      <c r="HJ14" s="188">
        <v>0</v>
      </c>
      <c r="HK14" s="188">
        <v>0</v>
      </c>
      <c r="HL14" s="188">
        <v>0</v>
      </c>
      <c r="HN14" s="188">
        <v>0</v>
      </c>
      <c r="HO14" s="188">
        <v>0</v>
      </c>
      <c r="HP14" s="188">
        <v>2630</v>
      </c>
      <c r="HQ14" s="188">
        <v>274</v>
      </c>
      <c r="HR14" s="188">
        <v>0</v>
      </c>
      <c r="HS14" s="188">
        <v>0</v>
      </c>
      <c r="HT14" s="188">
        <v>1415</v>
      </c>
      <c r="HU14" s="188">
        <v>0</v>
      </c>
      <c r="HV14" s="188">
        <v>0</v>
      </c>
      <c r="HW14" s="188">
        <v>0</v>
      </c>
      <c r="HY14" s="188">
        <v>0</v>
      </c>
      <c r="HZ14" s="188">
        <v>0</v>
      </c>
      <c r="IA14" s="188">
        <v>3281</v>
      </c>
      <c r="IB14" s="188">
        <v>532</v>
      </c>
      <c r="IC14" s="188">
        <v>0</v>
      </c>
      <c r="ID14" s="188">
        <v>0</v>
      </c>
      <c r="IE14" s="188">
        <v>969</v>
      </c>
      <c r="IF14" s="188">
        <v>0</v>
      </c>
      <c r="IG14" s="188">
        <v>0</v>
      </c>
      <c r="IH14" s="188">
        <v>0</v>
      </c>
      <c r="IJ14" s="188">
        <v>0</v>
      </c>
      <c r="IK14" s="188">
        <v>0</v>
      </c>
      <c r="IL14" s="188">
        <v>7829</v>
      </c>
      <c r="IM14" s="188">
        <v>767</v>
      </c>
      <c r="IN14" s="188">
        <v>0</v>
      </c>
      <c r="IO14" s="188">
        <v>0</v>
      </c>
      <c r="IP14" s="188">
        <v>1011</v>
      </c>
      <c r="IQ14" s="188">
        <v>0</v>
      </c>
      <c r="IR14" s="188">
        <v>0</v>
      </c>
      <c r="IS14" s="188">
        <v>0</v>
      </c>
      <c r="IU14" s="188">
        <v>0</v>
      </c>
      <c r="IV14" s="188">
        <v>0</v>
      </c>
      <c r="IW14" s="188">
        <v>4227</v>
      </c>
      <c r="IX14" s="188">
        <v>576</v>
      </c>
      <c r="IY14" s="188">
        <v>0</v>
      </c>
      <c r="IZ14" s="188">
        <v>0</v>
      </c>
      <c r="JA14" s="188">
        <v>1348</v>
      </c>
      <c r="JB14" s="188">
        <v>0</v>
      </c>
      <c r="JC14" s="188">
        <v>0</v>
      </c>
      <c r="JD14" s="188">
        <v>0</v>
      </c>
      <c r="JF14" s="188">
        <v>0</v>
      </c>
      <c r="JG14" s="188">
        <v>0</v>
      </c>
      <c r="JH14" s="188">
        <v>7797</v>
      </c>
      <c r="JI14" s="188">
        <v>1555</v>
      </c>
      <c r="JJ14" s="188">
        <v>0</v>
      </c>
      <c r="JK14" s="188">
        <v>0</v>
      </c>
      <c r="JL14" s="188">
        <v>972</v>
      </c>
      <c r="JM14" s="188">
        <v>0</v>
      </c>
      <c r="JN14" s="188">
        <v>0</v>
      </c>
      <c r="JO14" s="188">
        <v>0</v>
      </c>
      <c r="JQ14" s="188">
        <v>0</v>
      </c>
      <c r="JR14" s="188">
        <v>0</v>
      </c>
      <c r="JS14" s="188">
        <v>6723</v>
      </c>
      <c r="JT14" s="188">
        <v>469</v>
      </c>
      <c r="JU14" s="188">
        <v>0</v>
      </c>
      <c r="JV14" s="188">
        <v>0</v>
      </c>
      <c r="JW14" s="188">
        <v>1006</v>
      </c>
      <c r="JX14" s="188">
        <v>0</v>
      </c>
      <c r="JY14" s="188">
        <v>0</v>
      </c>
      <c r="JZ14" s="188">
        <v>0</v>
      </c>
      <c r="KB14" s="188">
        <v>0</v>
      </c>
      <c r="KC14" s="188">
        <v>0</v>
      </c>
      <c r="KD14" s="188">
        <v>3083</v>
      </c>
      <c r="KE14" s="188">
        <v>706</v>
      </c>
      <c r="KF14" s="188">
        <v>0</v>
      </c>
      <c r="KG14" s="188">
        <v>0</v>
      </c>
      <c r="KH14" s="188">
        <v>1344</v>
      </c>
      <c r="KI14" s="188">
        <v>0</v>
      </c>
      <c r="KJ14" s="188">
        <v>0</v>
      </c>
      <c r="KK14" s="188">
        <v>0</v>
      </c>
      <c r="KM14" s="188">
        <v>0</v>
      </c>
      <c r="KN14" s="188">
        <v>0</v>
      </c>
      <c r="KO14" s="188">
        <v>3181</v>
      </c>
      <c r="KP14" s="188">
        <v>663</v>
      </c>
      <c r="KQ14" s="188">
        <v>0</v>
      </c>
      <c r="KR14" s="188">
        <v>0</v>
      </c>
      <c r="KS14" s="188">
        <v>1421</v>
      </c>
      <c r="KT14" s="188">
        <v>0</v>
      </c>
      <c r="KU14" s="188">
        <v>0</v>
      </c>
      <c r="KV14" s="188">
        <v>0</v>
      </c>
      <c r="KX14" s="188">
        <v>0</v>
      </c>
      <c r="KY14" s="188">
        <v>0</v>
      </c>
      <c r="KZ14" s="188">
        <v>6145</v>
      </c>
      <c r="LA14" s="188">
        <v>661</v>
      </c>
      <c r="LB14" s="188">
        <v>0</v>
      </c>
      <c r="LC14" s="188">
        <v>0</v>
      </c>
      <c r="LD14" s="188">
        <v>1486</v>
      </c>
      <c r="LE14" s="188">
        <v>0</v>
      </c>
      <c r="LF14" s="188">
        <v>0</v>
      </c>
      <c r="LG14" s="188">
        <v>0</v>
      </c>
      <c r="LI14" s="188">
        <v>0</v>
      </c>
      <c r="LJ14" s="188">
        <v>0</v>
      </c>
      <c r="LK14" s="188">
        <v>3901</v>
      </c>
      <c r="LL14" s="188">
        <v>642</v>
      </c>
      <c r="LM14" s="188">
        <v>0</v>
      </c>
      <c r="LN14" s="188">
        <v>0</v>
      </c>
      <c r="LO14" s="188">
        <v>1211</v>
      </c>
      <c r="LP14" s="188">
        <v>0</v>
      </c>
      <c r="LQ14" s="188">
        <v>0</v>
      </c>
      <c r="LR14" s="188">
        <v>0</v>
      </c>
      <c r="LT14" s="188">
        <v>0</v>
      </c>
      <c r="LU14" s="188">
        <v>0</v>
      </c>
      <c r="LV14" s="188">
        <v>954</v>
      </c>
      <c r="LW14" s="188">
        <v>443</v>
      </c>
      <c r="LX14" s="188">
        <v>0</v>
      </c>
      <c r="LY14" s="188">
        <v>0</v>
      </c>
      <c r="LZ14" s="188">
        <v>1276</v>
      </c>
      <c r="MA14" s="188">
        <v>0</v>
      </c>
      <c r="MB14" s="188">
        <v>0</v>
      </c>
      <c r="MC14" s="188">
        <v>0</v>
      </c>
    </row>
    <row r="15" spans="2:341">
      <c r="B15" s="208">
        <f t="shared" si="0"/>
        <v>0</v>
      </c>
      <c r="C15" s="208">
        <f t="shared" si="1"/>
        <v>0</v>
      </c>
      <c r="D15" s="208">
        <f t="shared" si="2"/>
        <v>5068.1000000000004</v>
      </c>
      <c r="E15" s="208">
        <f t="shared" si="3"/>
        <v>761.56666666666672</v>
      </c>
      <c r="F15" s="208">
        <f t="shared" si="4"/>
        <v>0</v>
      </c>
      <c r="G15" s="208">
        <f t="shared" si="5"/>
        <v>0</v>
      </c>
      <c r="H15" s="208">
        <f t="shared" si="6"/>
        <v>1162.1666666666667</v>
      </c>
      <c r="I15" s="208">
        <f t="shared" si="7"/>
        <v>0</v>
      </c>
      <c r="J15" s="208">
        <f t="shared" si="8"/>
        <v>0</v>
      </c>
      <c r="K15" s="208">
        <f t="shared" si="9"/>
        <v>0</v>
      </c>
      <c r="M15" s="188">
        <v>0</v>
      </c>
      <c r="N15" s="188">
        <v>0</v>
      </c>
      <c r="O15" s="188">
        <v>8351</v>
      </c>
      <c r="P15" s="188">
        <v>864</v>
      </c>
      <c r="Q15" s="188">
        <v>0</v>
      </c>
      <c r="R15" s="188">
        <v>0</v>
      </c>
      <c r="S15" s="188">
        <v>934</v>
      </c>
      <c r="T15" s="188">
        <v>0</v>
      </c>
      <c r="U15" s="188">
        <v>0</v>
      </c>
      <c r="V15" s="188">
        <v>0</v>
      </c>
      <c r="X15" s="188">
        <v>0</v>
      </c>
      <c r="Y15" s="188">
        <v>0</v>
      </c>
      <c r="Z15" s="188">
        <v>4386</v>
      </c>
      <c r="AA15" s="188">
        <v>1602</v>
      </c>
      <c r="AB15" s="188">
        <v>0</v>
      </c>
      <c r="AC15" s="188">
        <v>0</v>
      </c>
      <c r="AD15" s="188">
        <v>1195</v>
      </c>
      <c r="AE15" s="188">
        <v>0</v>
      </c>
      <c r="AF15" s="188">
        <v>0</v>
      </c>
      <c r="AG15" s="188">
        <v>0</v>
      </c>
      <c r="AI15" s="188">
        <v>0</v>
      </c>
      <c r="AJ15" s="188">
        <v>0</v>
      </c>
      <c r="AK15" s="188">
        <v>880</v>
      </c>
      <c r="AL15" s="188">
        <v>447</v>
      </c>
      <c r="AM15" s="188">
        <v>0</v>
      </c>
      <c r="AN15" s="188">
        <v>0</v>
      </c>
      <c r="AO15" s="188">
        <v>1256</v>
      </c>
      <c r="AP15" s="188">
        <v>0</v>
      </c>
      <c r="AQ15" s="188">
        <v>0</v>
      </c>
      <c r="AR15" s="188">
        <v>0</v>
      </c>
      <c r="AT15" s="188">
        <v>0</v>
      </c>
      <c r="AU15" s="188">
        <v>0</v>
      </c>
      <c r="AV15" s="188">
        <v>7832</v>
      </c>
      <c r="AW15" s="188">
        <v>1228</v>
      </c>
      <c r="AX15" s="188">
        <v>0</v>
      </c>
      <c r="AY15" s="188">
        <v>0</v>
      </c>
      <c r="AZ15" s="188">
        <v>1214</v>
      </c>
      <c r="BA15" s="188">
        <v>0</v>
      </c>
      <c r="BB15" s="188">
        <v>0</v>
      </c>
      <c r="BC15" s="188">
        <v>0</v>
      </c>
      <c r="BE15" s="188">
        <v>0</v>
      </c>
      <c r="BF15" s="188">
        <v>0</v>
      </c>
      <c r="BG15" s="188">
        <v>8228</v>
      </c>
      <c r="BH15" s="188">
        <v>1483</v>
      </c>
      <c r="BI15" s="188">
        <v>0</v>
      </c>
      <c r="BJ15" s="188">
        <v>0</v>
      </c>
      <c r="BK15" s="188">
        <v>974</v>
      </c>
      <c r="BL15" s="188">
        <v>0</v>
      </c>
      <c r="BM15" s="188">
        <v>0</v>
      </c>
      <c r="BN15" s="188">
        <v>0</v>
      </c>
      <c r="BP15" s="188">
        <v>0</v>
      </c>
      <c r="BQ15" s="188">
        <v>0</v>
      </c>
      <c r="BR15" s="188">
        <v>6029</v>
      </c>
      <c r="BS15" s="188">
        <v>1377</v>
      </c>
      <c r="BT15" s="188">
        <v>0</v>
      </c>
      <c r="BU15" s="188">
        <v>0</v>
      </c>
      <c r="BV15" s="188">
        <v>1337</v>
      </c>
      <c r="BW15" s="188">
        <v>0</v>
      </c>
      <c r="BX15" s="188">
        <v>0</v>
      </c>
      <c r="BY15" s="188">
        <v>0</v>
      </c>
      <c r="CA15" s="188">
        <v>0</v>
      </c>
      <c r="CB15" s="188">
        <v>0</v>
      </c>
      <c r="CC15" s="188">
        <v>7982</v>
      </c>
      <c r="CD15" s="188">
        <v>775</v>
      </c>
      <c r="CE15" s="188">
        <v>0</v>
      </c>
      <c r="CF15" s="188">
        <v>0</v>
      </c>
      <c r="CG15" s="188">
        <v>1000</v>
      </c>
      <c r="CH15" s="188">
        <v>0</v>
      </c>
      <c r="CI15" s="188">
        <v>0</v>
      </c>
      <c r="CJ15" s="188">
        <v>0</v>
      </c>
      <c r="CL15" s="188">
        <v>0</v>
      </c>
      <c r="CM15" s="188">
        <v>0</v>
      </c>
      <c r="CN15" s="188">
        <v>7982</v>
      </c>
      <c r="CO15" s="188">
        <v>775</v>
      </c>
      <c r="CP15" s="188">
        <v>0</v>
      </c>
      <c r="CQ15" s="188">
        <v>0</v>
      </c>
      <c r="CR15" s="188">
        <v>1000</v>
      </c>
      <c r="CS15" s="188">
        <v>0</v>
      </c>
      <c r="CT15" s="188">
        <v>0</v>
      </c>
      <c r="CU15" s="188">
        <v>0</v>
      </c>
      <c r="CW15" s="188">
        <v>0</v>
      </c>
      <c r="CX15" s="188">
        <v>0</v>
      </c>
      <c r="CY15" s="188">
        <v>5342</v>
      </c>
      <c r="CZ15" s="188">
        <v>812</v>
      </c>
      <c r="DA15" s="188">
        <v>0</v>
      </c>
      <c r="DB15" s="188">
        <v>0</v>
      </c>
      <c r="DC15" s="188">
        <v>1382</v>
      </c>
      <c r="DD15" s="188">
        <v>0</v>
      </c>
      <c r="DE15" s="188">
        <v>0</v>
      </c>
      <c r="DF15" s="188">
        <v>0</v>
      </c>
      <c r="DH15" s="188">
        <v>0</v>
      </c>
      <c r="DI15" s="188">
        <v>0</v>
      </c>
      <c r="DJ15" s="188">
        <v>7574</v>
      </c>
      <c r="DK15" s="188">
        <v>953</v>
      </c>
      <c r="DL15" s="188">
        <v>0</v>
      </c>
      <c r="DM15" s="188">
        <v>0</v>
      </c>
      <c r="DN15" s="188">
        <v>991</v>
      </c>
      <c r="DO15" s="188">
        <v>0</v>
      </c>
      <c r="DP15" s="188">
        <v>0</v>
      </c>
      <c r="DQ15" s="188">
        <v>0</v>
      </c>
      <c r="DS15" s="188">
        <v>0</v>
      </c>
      <c r="DT15" s="188">
        <v>0</v>
      </c>
      <c r="DU15" s="188">
        <v>6576</v>
      </c>
      <c r="DV15" s="188">
        <v>791</v>
      </c>
      <c r="DW15" s="188">
        <v>0</v>
      </c>
      <c r="DX15" s="188">
        <v>0</v>
      </c>
      <c r="DY15" s="188">
        <v>1361</v>
      </c>
      <c r="DZ15" s="188">
        <v>0</v>
      </c>
      <c r="EA15" s="188">
        <v>0</v>
      </c>
      <c r="EB15" s="188">
        <v>0</v>
      </c>
      <c r="ED15" s="188">
        <v>0</v>
      </c>
      <c r="EE15" s="188">
        <v>0</v>
      </c>
      <c r="EF15" s="188">
        <v>5543</v>
      </c>
      <c r="EG15" s="188">
        <v>676</v>
      </c>
      <c r="EH15" s="188">
        <v>0</v>
      </c>
      <c r="EI15" s="188">
        <v>0</v>
      </c>
      <c r="EJ15" s="188">
        <v>931</v>
      </c>
      <c r="EK15" s="188">
        <v>0</v>
      </c>
      <c r="EL15" s="188">
        <v>0</v>
      </c>
      <c r="EM15" s="188">
        <v>0</v>
      </c>
      <c r="EO15" s="188">
        <v>0</v>
      </c>
      <c r="EP15" s="188">
        <v>0</v>
      </c>
      <c r="EQ15" s="188">
        <v>1347</v>
      </c>
      <c r="ER15" s="188">
        <v>422</v>
      </c>
      <c r="ES15" s="188">
        <v>0</v>
      </c>
      <c r="ET15" s="188">
        <v>0</v>
      </c>
      <c r="EU15" s="188">
        <v>1159</v>
      </c>
      <c r="EV15" s="188">
        <v>0</v>
      </c>
      <c r="EW15" s="188">
        <v>0</v>
      </c>
      <c r="EX15" s="188">
        <v>0</v>
      </c>
      <c r="EZ15" s="188">
        <v>0</v>
      </c>
      <c r="FA15" s="188">
        <v>0</v>
      </c>
      <c r="FB15" s="188">
        <v>2514</v>
      </c>
      <c r="FC15" s="188">
        <v>628</v>
      </c>
      <c r="FD15" s="188">
        <v>0</v>
      </c>
      <c r="FE15" s="188">
        <v>0</v>
      </c>
      <c r="FF15" s="188">
        <v>1476</v>
      </c>
      <c r="FG15" s="188">
        <v>0</v>
      </c>
      <c r="FH15" s="188">
        <v>0</v>
      </c>
      <c r="FI15" s="188">
        <v>0</v>
      </c>
      <c r="FK15" s="188">
        <v>0</v>
      </c>
      <c r="FL15" s="188">
        <v>0</v>
      </c>
      <c r="FM15" s="188">
        <v>7895</v>
      </c>
      <c r="FN15" s="188">
        <v>837</v>
      </c>
      <c r="FO15" s="188">
        <v>0</v>
      </c>
      <c r="FP15" s="188">
        <v>0</v>
      </c>
      <c r="FQ15" s="188">
        <v>970</v>
      </c>
      <c r="FR15" s="188">
        <v>0</v>
      </c>
      <c r="FS15" s="188">
        <v>0</v>
      </c>
      <c r="FT15" s="188">
        <v>0</v>
      </c>
      <c r="FV15" s="188">
        <v>0</v>
      </c>
      <c r="FW15" s="188">
        <v>0</v>
      </c>
      <c r="FX15" s="188">
        <v>2713</v>
      </c>
      <c r="FY15" s="188">
        <v>549</v>
      </c>
      <c r="FZ15" s="188">
        <v>0</v>
      </c>
      <c r="GA15" s="188">
        <v>0</v>
      </c>
      <c r="GB15" s="188">
        <v>1331</v>
      </c>
      <c r="GC15" s="188">
        <v>0</v>
      </c>
      <c r="GD15" s="188">
        <v>0</v>
      </c>
      <c r="GE15" s="188">
        <v>0</v>
      </c>
      <c r="GG15" s="188">
        <v>0</v>
      </c>
      <c r="GH15" s="188">
        <v>0</v>
      </c>
      <c r="GI15" s="188">
        <v>4795</v>
      </c>
      <c r="GJ15" s="188">
        <v>522</v>
      </c>
      <c r="GK15" s="188">
        <v>0</v>
      </c>
      <c r="GL15" s="188">
        <v>0</v>
      </c>
      <c r="GM15" s="188">
        <v>989</v>
      </c>
      <c r="GN15" s="188">
        <v>0</v>
      </c>
      <c r="GO15" s="188">
        <v>0</v>
      </c>
      <c r="GP15" s="188">
        <v>0</v>
      </c>
      <c r="GR15" s="188">
        <v>0</v>
      </c>
      <c r="GS15" s="188">
        <v>0</v>
      </c>
      <c r="GT15" s="188">
        <v>5125</v>
      </c>
      <c r="GU15" s="188">
        <v>513</v>
      </c>
      <c r="GV15" s="188">
        <v>0</v>
      </c>
      <c r="GW15" s="188">
        <v>0</v>
      </c>
      <c r="GX15" s="188">
        <v>939</v>
      </c>
      <c r="GY15" s="188">
        <v>0</v>
      </c>
      <c r="GZ15" s="188">
        <v>0</v>
      </c>
      <c r="HA15" s="188">
        <v>0</v>
      </c>
      <c r="HC15" s="188">
        <v>0</v>
      </c>
      <c r="HD15" s="188">
        <v>0</v>
      </c>
      <c r="HE15" s="188">
        <v>2452</v>
      </c>
      <c r="HF15" s="188">
        <v>645</v>
      </c>
      <c r="HG15" s="188">
        <v>0</v>
      </c>
      <c r="HH15" s="188">
        <v>0</v>
      </c>
      <c r="HI15" s="188">
        <v>974</v>
      </c>
      <c r="HJ15" s="188">
        <v>0</v>
      </c>
      <c r="HK15" s="188">
        <v>0</v>
      </c>
      <c r="HL15" s="188">
        <v>0</v>
      </c>
      <c r="HN15" s="188">
        <v>0</v>
      </c>
      <c r="HO15" s="188">
        <v>0</v>
      </c>
      <c r="HP15" s="188">
        <v>2510</v>
      </c>
      <c r="HQ15" s="188">
        <v>250</v>
      </c>
      <c r="HR15" s="188">
        <v>0</v>
      </c>
      <c r="HS15" s="188">
        <v>0</v>
      </c>
      <c r="HT15" s="188">
        <v>1415</v>
      </c>
      <c r="HU15" s="188">
        <v>0</v>
      </c>
      <c r="HV15" s="188">
        <v>0</v>
      </c>
      <c r="HW15" s="188">
        <v>0</v>
      </c>
      <c r="HY15" s="188">
        <v>0</v>
      </c>
      <c r="HZ15" s="188">
        <v>0</v>
      </c>
      <c r="IA15" s="188">
        <v>3158</v>
      </c>
      <c r="IB15" s="188">
        <v>535</v>
      </c>
      <c r="IC15" s="188">
        <v>0</v>
      </c>
      <c r="ID15" s="188">
        <v>0</v>
      </c>
      <c r="IE15" s="188">
        <v>969</v>
      </c>
      <c r="IF15" s="188">
        <v>0</v>
      </c>
      <c r="IG15" s="188">
        <v>0</v>
      </c>
      <c r="IH15" s="188">
        <v>0</v>
      </c>
      <c r="IJ15" s="188">
        <v>0</v>
      </c>
      <c r="IK15" s="188">
        <v>0</v>
      </c>
      <c r="IL15" s="188">
        <v>7671</v>
      </c>
      <c r="IM15" s="188">
        <v>752</v>
      </c>
      <c r="IN15" s="188">
        <v>0</v>
      </c>
      <c r="IO15" s="188">
        <v>0</v>
      </c>
      <c r="IP15" s="188">
        <v>1011</v>
      </c>
      <c r="IQ15" s="188">
        <v>0</v>
      </c>
      <c r="IR15" s="188">
        <v>0</v>
      </c>
      <c r="IS15" s="188">
        <v>0</v>
      </c>
      <c r="IU15" s="188">
        <v>0</v>
      </c>
      <c r="IV15" s="188">
        <v>0</v>
      </c>
      <c r="IW15" s="188">
        <v>4000</v>
      </c>
      <c r="IX15" s="188">
        <v>505</v>
      </c>
      <c r="IY15" s="188">
        <v>0</v>
      </c>
      <c r="IZ15" s="188">
        <v>0</v>
      </c>
      <c r="JA15" s="188">
        <v>1348</v>
      </c>
      <c r="JB15" s="188">
        <v>0</v>
      </c>
      <c r="JC15" s="188">
        <v>0</v>
      </c>
      <c r="JD15" s="188">
        <v>0</v>
      </c>
      <c r="JF15" s="188">
        <v>0</v>
      </c>
      <c r="JG15" s="188">
        <v>0</v>
      </c>
      <c r="JH15" s="188">
        <v>7683</v>
      </c>
      <c r="JI15" s="188">
        <v>1552</v>
      </c>
      <c r="JJ15" s="188">
        <v>0</v>
      </c>
      <c r="JK15" s="188">
        <v>0</v>
      </c>
      <c r="JL15" s="188">
        <v>972</v>
      </c>
      <c r="JM15" s="188">
        <v>0</v>
      </c>
      <c r="JN15" s="188">
        <v>0</v>
      </c>
      <c r="JO15" s="188">
        <v>0</v>
      </c>
      <c r="JQ15" s="188">
        <v>0</v>
      </c>
      <c r="JR15" s="188">
        <v>0</v>
      </c>
      <c r="JS15" s="188">
        <v>6535</v>
      </c>
      <c r="JT15" s="188">
        <v>511</v>
      </c>
      <c r="JU15" s="188">
        <v>0</v>
      </c>
      <c r="JV15" s="188">
        <v>0</v>
      </c>
      <c r="JW15" s="188">
        <v>1006</v>
      </c>
      <c r="JX15" s="188">
        <v>0</v>
      </c>
      <c r="JY15" s="188">
        <v>0</v>
      </c>
      <c r="JZ15" s="188">
        <v>0</v>
      </c>
      <c r="KB15" s="188">
        <v>0</v>
      </c>
      <c r="KC15" s="188">
        <v>0</v>
      </c>
      <c r="KD15" s="188">
        <v>3083</v>
      </c>
      <c r="KE15" s="188">
        <v>626</v>
      </c>
      <c r="KF15" s="188">
        <v>0</v>
      </c>
      <c r="KG15" s="188">
        <v>0</v>
      </c>
      <c r="KH15" s="188">
        <v>1344</v>
      </c>
      <c r="KI15" s="188">
        <v>0</v>
      </c>
      <c r="KJ15" s="188">
        <v>0</v>
      </c>
      <c r="KK15" s="188">
        <v>0</v>
      </c>
      <c r="KM15" s="188">
        <v>0</v>
      </c>
      <c r="KN15" s="188">
        <v>0</v>
      </c>
      <c r="KO15" s="188">
        <v>3083</v>
      </c>
      <c r="KP15" s="188">
        <v>567</v>
      </c>
      <c r="KQ15" s="188">
        <v>0</v>
      </c>
      <c r="KR15" s="188">
        <v>0</v>
      </c>
      <c r="KS15" s="188">
        <v>1421</v>
      </c>
      <c r="KT15" s="188">
        <v>0</v>
      </c>
      <c r="KU15" s="188">
        <v>0</v>
      </c>
      <c r="KV15" s="188">
        <v>0</v>
      </c>
      <c r="KX15" s="188">
        <v>0</v>
      </c>
      <c r="KY15" s="188">
        <v>0</v>
      </c>
      <c r="KZ15" s="188">
        <v>6024</v>
      </c>
      <c r="LA15" s="188">
        <v>661</v>
      </c>
      <c r="LB15" s="188">
        <v>0</v>
      </c>
      <c r="LC15" s="188">
        <v>0</v>
      </c>
      <c r="LD15" s="188">
        <v>1479</v>
      </c>
      <c r="LE15" s="188">
        <v>0</v>
      </c>
      <c r="LF15" s="188">
        <v>0</v>
      </c>
      <c r="LG15" s="188">
        <v>0</v>
      </c>
      <c r="LI15" s="188">
        <v>0</v>
      </c>
      <c r="LJ15" s="188">
        <v>0</v>
      </c>
      <c r="LK15" s="188">
        <v>3863</v>
      </c>
      <c r="LL15" s="188">
        <v>582</v>
      </c>
      <c r="LM15" s="188">
        <v>0</v>
      </c>
      <c r="LN15" s="188">
        <v>0</v>
      </c>
      <c r="LO15" s="188">
        <v>1211</v>
      </c>
      <c r="LP15" s="188">
        <v>0</v>
      </c>
      <c r="LQ15" s="188">
        <v>0</v>
      </c>
      <c r="LR15" s="188">
        <v>0</v>
      </c>
      <c r="LT15" s="188">
        <v>0</v>
      </c>
      <c r="LU15" s="188">
        <v>0</v>
      </c>
      <c r="LV15" s="188">
        <v>887</v>
      </c>
      <c r="LW15" s="188">
        <v>407</v>
      </c>
      <c r="LX15" s="188">
        <v>0</v>
      </c>
      <c r="LY15" s="188">
        <v>0</v>
      </c>
      <c r="LZ15" s="188">
        <v>1276</v>
      </c>
      <c r="MA15" s="188">
        <v>0</v>
      </c>
      <c r="MB15" s="188">
        <v>0</v>
      </c>
      <c r="MC15" s="188">
        <v>0</v>
      </c>
    </row>
    <row r="16" spans="2:341">
      <c r="B16" s="208">
        <f t="shared" si="0"/>
        <v>0</v>
      </c>
      <c r="C16" s="208">
        <f t="shared" si="1"/>
        <v>0</v>
      </c>
      <c r="D16" s="208">
        <f t="shared" si="2"/>
        <v>5011.2333333333336</v>
      </c>
      <c r="E16" s="208">
        <f t="shared" si="3"/>
        <v>748.8</v>
      </c>
      <c r="F16" s="208">
        <f t="shared" si="4"/>
        <v>0</v>
      </c>
      <c r="G16" s="208">
        <f t="shared" si="5"/>
        <v>0</v>
      </c>
      <c r="H16" s="208">
        <f t="shared" si="6"/>
        <v>1161.9000000000001</v>
      </c>
      <c r="I16" s="208">
        <f t="shared" si="7"/>
        <v>0</v>
      </c>
      <c r="J16" s="208">
        <f t="shared" si="8"/>
        <v>0</v>
      </c>
      <c r="K16" s="208">
        <f t="shared" si="9"/>
        <v>0</v>
      </c>
      <c r="M16" s="188">
        <v>0</v>
      </c>
      <c r="N16" s="188">
        <v>0</v>
      </c>
      <c r="O16" s="188">
        <v>8360</v>
      </c>
      <c r="P16" s="188">
        <v>841</v>
      </c>
      <c r="Q16" s="188">
        <v>0</v>
      </c>
      <c r="R16" s="188">
        <v>0</v>
      </c>
      <c r="S16" s="188">
        <v>934</v>
      </c>
      <c r="T16" s="188">
        <v>0</v>
      </c>
      <c r="U16" s="188">
        <v>0</v>
      </c>
      <c r="V16" s="188">
        <v>0</v>
      </c>
      <c r="X16" s="188">
        <v>0</v>
      </c>
      <c r="Y16" s="188">
        <v>0</v>
      </c>
      <c r="Z16" s="188">
        <v>4363</v>
      </c>
      <c r="AA16" s="188">
        <v>1618</v>
      </c>
      <c r="AB16" s="188">
        <v>0</v>
      </c>
      <c r="AC16" s="188">
        <v>0</v>
      </c>
      <c r="AD16" s="188">
        <v>1195</v>
      </c>
      <c r="AE16" s="188">
        <v>0</v>
      </c>
      <c r="AF16" s="188">
        <v>0</v>
      </c>
      <c r="AG16" s="188">
        <v>0</v>
      </c>
      <c r="AI16" s="188">
        <v>0</v>
      </c>
      <c r="AJ16" s="188">
        <v>0</v>
      </c>
      <c r="AK16" s="188">
        <v>881</v>
      </c>
      <c r="AL16" s="188">
        <v>432</v>
      </c>
      <c r="AM16" s="188">
        <v>0</v>
      </c>
      <c r="AN16" s="188">
        <v>0</v>
      </c>
      <c r="AO16" s="188">
        <v>1256</v>
      </c>
      <c r="AP16" s="188">
        <v>0</v>
      </c>
      <c r="AQ16" s="188">
        <v>0</v>
      </c>
      <c r="AR16" s="188">
        <v>0</v>
      </c>
      <c r="AT16" s="188">
        <v>0</v>
      </c>
      <c r="AU16" s="188">
        <v>0</v>
      </c>
      <c r="AV16" s="188">
        <v>7780</v>
      </c>
      <c r="AW16" s="188">
        <v>1208</v>
      </c>
      <c r="AX16" s="188">
        <v>0</v>
      </c>
      <c r="AY16" s="188">
        <v>0</v>
      </c>
      <c r="AZ16" s="188">
        <v>1214</v>
      </c>
      <c r="BA16" s="188">
        <v>0</v>
      </c>
      <c r="BB16" s="188">
        <v>0</v>
      </c>
      <c r="BC16" s="188">
        <v>0</v>
      </c>
      <c r="BE16" s="188">
        <v>0</v>
      </c>
      <c r="BF16" s="188">
        <v>0</v>
      </c>
      <c r="BG16" s="188">
        <v>8088</v>
      </c>
      <c r="BH16" s="188">
        <v>1449</v>
      </c>
      <c r="BI16" s="188">
        <v>0</v>
      </c>
      <c r="BJ16" s="188">
        <v>0</v>
      </c>
      <c r="BK16" s="188">
        <v>974</v>
      </c>
      <c r="BL16" s="188">
        <v>0</v>
      </c>
      <c r="BM16" s="188">
        <v>0</v>
      </c>
      <c r="BN16" s="188">
        <v>0</v>
      </c>
      <c r="BP16" s="188">
        <v>0</v>
      </c>
      <c r="BQ16" s="188">
        <v>0</v>
      </c>
      <c r="BR16" s="188">
        <v>5995</v>
      </c>
      <c r="BS16" s="188">
        <v>1325</v>
      </c>
      <c r="BT16" s="188">
        <v>0</v>
      </c>
      <c r="BU16" s="188">
        <v>0</v>
      </c>
      <c r="BV16" s="188">
        <v>1337</v>
      </c>
      <c r="BW16" s="188">
        <v>0</v>
      </c>
      <c r="BX16" s="188">
        <v>0</v>
      </c>
      <c r="BY16" s="188">
        <v>0</v>
      </c>
      <c r="CA16" s="188">
        <v>0</v>
      </c>
      <c r="CB16" s="188">
        <v>0</v>
      </c>
      <c r="CC16" s="188">
        <v>8056</v>
      </c>
      <c r="CD16" s="188">
        <v>782</v>
      </c>
      <c r="CE16" s="188">
        <v>0</v>
      </c>
      <c r="CF16" s="188">
        <v>0</v>
      </c>
      <c r="CG16" s="188">
        <v>1000</v>
      </c>
      <c r="CH16" s="188">
        <v>0</v>
      </c>
      <c r="CI16" s="188">
        <v>0</v>
      </c>
      <c r="CJ16" s="188">
        <v>0</v>
      </c>
      <c r="CL16" s="188">
        <v>0</v>
      </c>
      <c r="CM16" s="188">
        <v>0</v>
      </c>
      <c r="CN16" s="188">
        <v>8056</v>
      </c>
      <c r="CO16" s="188">
        <v>782</v>
      </c>
      <c r="CP16" s="188">
        <v>0</v>
      </c>
      <c r="CQ16" s="188">
        <v>0</v>
      </c>
      <c r="CR16" s="188">
        <v>1000</v>
      </c>
      <c r="CS16" s="188">
        <v>0</v>
      </c>
      <c r="CT16" s="188">
        <v>0</v>
      </c>
      <c r="CU16" s="188">
        <v>0</v>
      </c>
      <c r="CW16" s="188">
        <v>0</v>
      </c>
      <c r="CX16" s="188">
        <v>0</v>
      </c>
      <c r="CY16" s="188">
        <v>5254</v>
      </c>
      <c r="CZ16" s="188">
        <v>798</v>
      </c>
      <c r="DA16" s="188">
        <v>0</v>
      </c>
      <c r="DB16" s="188">
        <v>0</v>
      </c>
      <c r="DC16" s="188">
        <v>1382</v>
      </c>
      <c r="DD16" s="188">
        <v>0</v>
      </c>
      <c r="DE16" s="188">
        <v>0</v>
      </c>
      <c r="DF16" s="188">
        <v>0</v>
      </c>
      <c r="DH16" s="188">
        <v>0</v>
      </c>
      <c r="DI16" s="188">
        <v>0</v>
      </c>
      <c r="DJ16" s="188">
        <v>7819</v>
      </c>
      <c r="DK16" s="188">
        <v>810</v>
      </c>
      <c r="DL16" s="188">
        <v>0</v>
      </c>
      <c r="DM16" s="188">
        <v>0</v>
      </c>
      <c r="DN16" s="188">
        <v>991</v>
      </c>
      <c r="DO16" s="188">
        <v>0</v>
      </c>
      <c r="DP16" s="188">
        <v>0</v>
      </c>
      <c r="DQ16" s="188">
        <v>0</v>
      </c>
      <c r="DS16" s="188">
        <v>0</v>
      </c>
      <c r="DT16" s="188">
        <v>0</v>
      </c>
      <c r="DU16" s="188">
        <v>6567</v>
      </c>
      <c r="DV16" s="188">
        <v>754</v>
      </c>
      <c r="DW16" s="188">
        <v>0</v>
      </c>
      <c r="DX16" s="188">
        <v>0</v>
      </c>
      <c r="DY16" s="188">
        <v>1357</v>
      </c>
      <c r="DZ16" s="188">
        <v>0</v>
      </c>
      <c r="EA16" s="188">
        <v>0</v>
      </c>
      <c r="EB16" s="188">
        <v>0</v>
      </c>
      <c r="ED16" s="188">
        <v>0</v>
      </c>
      <c r="EE16" s="188">
        <v>0</v>
      </c>
      <c r="EF16" s="188">
        <v>5511</v>
      </c>
      <c r="EG16" s="188">
        <v>674</v>
      </c>
      <c r="EH16" s="188">
        <v>0</v>
      </c>
      <c r="EI16" s="188">
        <v>0</v>
      </c>
      <c r="EJ16" s="188">
        <v>931</v>
      </c>
      <c r="EK16" s="188">
        <v>0</v>
      </c>
      <c r="EL16" s="188">
        <v>0</v>
      </c>
      <c r="EM16" s="188">
        <v>0</v>
      </c>
      <c r="EO16" s="188">
        <v>0</v>
      </c>
      <c r="EP16" s="188">
        <v>0</v>
      </c>
      <c r="EQ16" s="188">
        <v>1244</v>
      </c>
      <c r="ER16" s="188">
        <v>403</v>
      </c>
      <c r="ES16" s="188">
        <v>0</v>
      </c>
      <c r="ET16" s="188">
        <v>0</v>
      </c>
      <c r="EU16" s="188">
        <v>1159</v>
      </c>
      <c r="EV16" s="188">
        <v>0</v>
      </c>
      <c r="EW16" s="188">
        <v>0</v>
      </c>
      <c r="EX16" s="188">
        <v>0</v>
      </c>
      <c r="EZ16" s="188">
        <v>0</v>
      </c>
      <c r="FA16" s="188">
        <v>0</v>
      </c>
      <c r="FB16" s="188">
        <v>2417</v>
      </c>
      <c r="FC16" s="188">
        <v>591</v>
      </c>
      <c r="FD16" s="188">
        <v>0</v>
      </c>
      <c r="FE16" s="188">
        <v>0</v>
      </c>
      <c r="FF16" s="188">
        <v>1476</v>
      </c>
      <c r="FG16" s="188">
        <v>0</v>
      </c>
      <c r="FH16" s="188">
        <v>0</v>
      </c>
      <c r="FI16" s="188">
        <v>0</v>
      </c>
      <c r="FK16" s="188">
        <v>0</v>
      </c>
      <c r="FL16" s="188">
        <v>0</v>
      </c>
      <c r="FM16" s="188">
        <v>7717</v>
      </c>
      <c r="FN16" s="188">
        <v>797</v>
      </c>
      <c r="FO16" s="188">
        <v>0</v>
      </c>
      <c r="FP16" s="188">
        <v>0</v>
      </c>
      <c r="FQ16" s="188">
        <v>970</v>
      </c>
      <c r="FR16" s="188">
        <v>0</v>
      </c>
      <c r="FS16" s="188">
        <v>0</v>
      </c>
      <c r="FT16" s="188">
        <v>0</v>
      </c>
      <c r="FV16" s="188">
        <v>0</v>
      </c>
      <c r="FW16" s="188">
        <v>0</v>
      </c>
      <c r="FX16" s="188">
        <v>2699</v>
      </c>
      <c r="FY16" s="188">
        <v>538</v>
      </c>
      <c r="FZ16" s="188">
        <v>0</v>
      </c>
      <c r="GA16" s="188">
        <v>0</v>
      </c>
      <c r="GB16" s="188">
        <v>1331</v>
      </c>
      <c r="GC16" s="188">
        <v>0</v>
      </c>
      <c r="GD16" s="188">
        <v>0</v>
      </c>
      <c r="GE16" s="188">
        <v>0</v>
      </c>
      <c r="GG16" s="188">
        <v>0</v>
      </c>
      <c r="GH16" s="188">
        <v>0</v>
      </c>
      <c r="GI16" s="188">
        <v>4724</v>
      </c>
      <c r="GJ16" s="188">
        <v>561</v>
      </c>
      <c r="GK16" s="188">
        <v>0</v>
      </c>
      <c r="GL16" s="188">
        <v>0</v>
      </c>
      <c r="GM16" s="188">
        <v>989</v>
      </c>
      <c r="GN16" s="188">
        <v>0</v>
      </c>
      <c r="GO16" s="188">
        <v>0</v>
      </c>
      <c r="GP16" s="188">
        <v>0</v>
      </c>
      <c r="GR16" s="188">
        <v>0</v>
      </c>
      <c r="GS16" s="188">
        <v>0</v>
      </c>
      <c r="GT16" s="188">
        <v>4926</v>
      </c>
      <c r="GU16" s="188">
        <v>514</v>
      </c>
      <c r="GV16" s="188">
        <v>0</v>
      </c>
      <c r="GW16" s="188">
        <v>0</v>
      </c>
      <c r="GX16" s="188">
        <v>939</v>
      </c>
      <c r="GY16" s="188">
        <v>0</v>
      </c>
      <c r="GZ16" s="188">
        <v>0</v>
      </c>
      <c r="HA16" s="188">
        <v>0</v>
      </c>
      <c r="HC16" s="188">
        <v>0</v>
      </c>
      <c r="HD16" s="188">
        <v>0</v>
      </c>
      <c r="HE16" s="188">
        <v>2300</v>
      </c>
      <c r="HF16" s="188">
        <v>600</v>
      </c>
      <c r="HG16" s="188">
        <v>0</v>
      </c>
      <c r="HH16" s="188">
        <v>0</v>
      </c>
      <c r="HI16" s="188">
        <v>974</v>
      </c>
      <c r="HJ16" s="188">
        <v>0</v>
      </c>
      <c r="HK16" s="188">
        <v>0</v>
      </c>
      <c r="HL16" s="188">
        <v>0</v>
      </c>
      <c r="HN16" s="188">
        <v>0</v>
      </c>
      <c r="HO16" s="188">
        <v>0</v>
      </c>
      <c r="HP16" s="188">
        <v>2505</v>
      </c>
      <c r="HQ16" s="188">
        <v>260</v>
      </c>
      <c r="HR16" s="188">
        <v>0</v>
      </c>
      <c r="HS16" s="188">
        <v>0</v>
      </c>
      <c r="HT16" s="188">
        <v>1415</v>
      </c>
      <c r="HU16" s="188">
        <v>0</v>
      </c>
      <c r="HV16" s="188">
        <v>0</v>
      </c>
      <c r="HW16" s="188">
        <v>0</v>
      </c>
      <c r="HY16" s="188">
        <v>0</v>
      </c>
      <c r="HZ16" s="188">
        <v>0</v>
      </c>
      <c r="IA16" s="188">
        <v>3161</v>
      </c>
      <c r="IB16" s="188">
        <v>542</v>
      </c>
      <c r="IC16" s="188">
        <v>0</v>
      </c>
      <c r="ID16" s="188">
        <v>0</v>
      </c>
      <c r="IE16" s="188">
        <v>969</v>
      </c>
      <c r="IF16" s="188">
        <v>0</v>
      </c>
      <c r="IG16" s="188">
        <v>0</v>
      </c>
      <c r="IH16" s="188">
        <v>0</v>
      </c>
      <c r="IJ16" s="188">
        <v>0</v>
      </c>
      <c r="IK16" s="188">
        <v>0</v>
      </c>
      <c r="IL16" s="188">
        <v>7222</v>
      </c>
      <c r="IM16" s="188">
        <v>766</v>
      </c>
      <c r="IN16" s="188">
        <v>0</v>
      </c>
      <c r="IO16" s="188">
        <v>0</v>
      </c>
      <c r="IP16" s="188">
        <v>1011</v>
      </c>
      <c r="IQ16" s="188">
        <v>0</v>
      </c>
      <c r="IR16" s="188">
        <v>0</v>
      </c>
      <c r="IS16" s="188">
        <v>0</v>
      </c>
      <c r="IU16" s="188">
        <v>0</v>
      </c>
      <c r="IV16" s="188">
        <v>0</v>
      </c>
      <c r="IW16" s="188">
        <v>3883</v>
      </c>
      <c r="IX16" s="188">
        <v>551</v>
      </c>
      <c r="IY16" s="188">
        <v>0</v>
      </c>
      <c r="IZ16" s="188">
        <v>0</v>
      </c>
      <c r="JA16" s="188">
        <v>1348</v>
      </c>
      <c r="JB16" s="188">
        <v>0</v>
      </c>
      <c r="JC16" s="188">
        <v>0</v>
      </c>
      <c r="JD16" s="188">
        <v>0</v>
      </c>
      <c r="JF16" s="188">
        <v>0</v>
      </c>
      <c r="JG16" s="188">
        <v>0</v>
      </c>
      <c r="JH16" s="188">
        <v>7643</v>
      </c>
      <c r="JI16" s="188">
        <v>1490</v>
      </c>
      <c r="JJ16" s="188">
        <v>0</v>
      </c>
      <c r="JK16" s="188">
        <v>0</v>
      </c>
      <c r="JL16" s="188">
        <v>972</v>
      </c>
      <c r="JM16" s="188">
        <v>0</v>
      </c>
      <c r="JN16" s="188">
        <v>0</v>
      </c>
      <c r="JO16" s="188">
        <v>0</v>
      </c>
      <c r="JQ16" s="188">
        <v>0</v>
      </c>
      <c r="JR16" s="188">
        <v>0</v>
      </c>
      <c r="JS16" s="188">
        <v>6431</v>
      </c>
      <c r="JT16" s="188">
        <v>527</v>
      </c>
      <c r="JU16" s="188">
        <v>0</v>
      </c>
      <c r="JV16" s="188">
        <v>0</v>
      </c>
      <c r="JW16" s="188">
        <v>1006</v>
      </c>
      <c r="JX16" s="188">
        <v>0</v>
      </c>
      <c r="JY16" s="188">
        <v>0</v>
      </c>
      <c r="JZ16" s="188">
        <v>0</v>
      </c>
      <c r="KB16" s="188">
        <v>0</v>
      </c>
      <c r="KC16" s="188">
        <v>0</v>
      </c>
      <c r="KD16" s="188">
        <v>2994</v>
      </c>
      <c r="KE16" s="188">
        <v>610</v>
      </c>
      <c r="KF16" s="188">
        <v>0</v>
      </c>
      <c r="KG16" s="188">
        <v>0</v>
      </c>
      <c r="KH16" s="188">
        <v>1344</v>
      </c>
      <c r="KI16" s="188">
        <v>0</v>
      </c>
      <c r="KJ16" s="188">
        <v>0</v>
      </c>
      <c r="KK16" s="188">
        <v>0</v>
      </c>
      <c r="KM16" s="188">
        <v>0</v>
      </c>
      <c r="KN16" s="188">
        <v>0</v>
      </c>
      <c r="KO16" s="188">
        <v>3106</v>
      </c>
      <c r="KP16" s="188">
        <v>577</v>
      </c>
      <c r="KQ16" s="188">
        <v>0</v>
      </c>
      <c r="KR16" s="188">
        <v>0</v>
      </c>
      <c r="KS16" s="188">
        <v>1421</v>
      </c>
      <c r="KT16" s="188">
        <v>0</v>
      </c>
      <c r="KU16" s="188">
        <v>0</v>
      </c>
      <c r="KV16" s="188">
        <v>0</v>
      </c>
      <c r="KX16" s="188">
        <v>0</v>
      </c>
      <c r="KY16" s="188">
        <v>0</v>
      </c>
      <c r="KZ16" s="188">
        <v>5904</v>
      </c>
      <c r="LA16" s="188">
        <v>661</v>
      </c>
      <c r="LB16" s="188">
        <v>0</v>
      </c>
      <c r="LC16" s="188">
        <v>0</v>
      </c>
      <c r="LD16" s="188">
        <v>1475</v>
      </c>
      <c r="LE16" s="188">
        <v>0</v>
      </c>
      <c r="LF16" s="188">
        <v>0</v>
      </c>
      <c r="LG16" s="188">
        <v>0</v>
      </c>
      <c r="LI16" s="188">
        <v>0</v>
      </c>
      <c r="LJ16" s="188">
        <v>0</v>
      </c>
      <c r="LK16" s="188">
        <v>3835</v>
      </c>
      <c r="LL16" s="188">
        <v>560</v>
      </c>
      <c r="LM16" s="188">
        <v>0</v>
      </c>
      <c r="LN16" s="188">
        <v>0</v>
      </c>
      <c r="LO16" s="188">
        <v>1211</v>
      </c>
      <c r="LP16" s="188">
        <v>0</v>
      </c>
      <c r="LQ16" s="188">
        <v>0</v>
      </c>
      <c r="LR16" s="188">
        <v>0</v>
      </c>
      <c r="LT16" s="188">
        <v>0</v>
      </c>
      <c r="LU16" s="188">
        <v>0</v>
      </c>
      <c r="LV16" s="188">
        <v>896</v>
      </c>
      <c r="LW16" s="188">
        <v>443</v>
      </c>
      <c r="LX16" s="188">
        <v>0</v>
      </c>
      <c r="LY16" s="188">
        <v>0</v>
      </c>
      <c r="LZ16" s="188">
        <v>1276</v>
      </c>
      <c r="MA16" s="188">
        <v>0</v>
      </c>
      <c r="MB16" s="188">
        <v>0</v>
      </c>
      <c r="MC16" s="188">
        <v>0</v>
      </c>
    </row>
    <row r="17" spans="2:341">
      <c r="B17" s="208">
        <f t="shared" si="0"/>
        <v>0</v>
      </c>
      <c r="C17" s="208">
        <f t="shared" si="1"/>
        <v>0</v>
      </c>
      <c r="D17" s="208">
        <f t="shared" si="2"/>
        <v>4963.5333333333338</v>
      </c>
      <c r="E17" s="208">
        <f t="shared" si="3"/>
        <v>739.93333333333328</v>
      </c>
      <c r="F17" s="208">
        <f t="shared" si="4"/>
        <v>0</v>
      </c>
      <c r="G17" s="208">
        <f t="shared" si="5"/>
        <v>0</v>
      </c>
      <c r="H17" s="208">
        <f t="shared" si="6"/>
        <v>1161.8333333333333</v>
      </c>
      <c r="I17" s="208">
        <f t="shared" si="7"/>
        <v>0</v>
      </c>
      <c r="J17" s="208">
        <f t="shared" si="8"/>
        <v>0</v>
      </c>
      <c r="K17" s="208">
        <f t="shared" si="9"/>
        <v>0</v>
      </c>
      <c r="M17" s="188">
        <v>0</v>
      </c>
      <c r="N17" s="188">
        <v>0</v>
      </c>
      <c r="O17" s="188">
        <v>8181</v>
      </c>
      <c r="P17" s="188">
        <v>816</v>
      </c>
      <c r="Q17" s="188">
        <v>0</v>
      </c>
      <c r="R17" s="188">
        <v>0</v>
      </c>
      <c r="S17" s="188">
        <v>934</v>
      </c>
      <c r="T17" s="188">
        <v>0</v>
      </c>
      <c r="U17" s="188">
        <v>0</v>
      </c>
      <c r="V17" s="188">
        <v>0</v>
      </c>
      <c r="X17" s="188">
        <v>0</v>
      </c>
      <c r="Y17" s="188">
        <v>0</v>
      </c>
      <c r="Z17" s="188">
        <v>4255</v>
      </c>
      <c r="AA17" s="188">
        <v>1528</v>
      </c>
      <c r="AB17" s="188">
        <v>0</v>
      </c>
      <c r="AC17" s="188">
        <v>0</v>
      </c>
      <c r="AD17" s="188">
        <v>1195</v>
      </c>
      <c r="AE17" s="188">
        <v>0</v>
      </c>
      <c r="AF17" s="188">
        <v>0</v>
      </c>
      <c r="AG17" s="188">
        <v>0</v>
      </c>
      <c r="AI17" s="188">
        <v>0</v>
      </c>
      <c r="AJ17" s="188">
        <v>0</v>
      </c>
      <c r="AK17" s="188">
        <v>865</v>
      </c>
      <c r="AL17" s="188">
        <v>474</v>
      </c>
      <c r="AM17" s="188">
        <v>0</v>
      </c>
      <c r="AN17" s="188">
        <v>0</v>
      </c>
      <c r="AO17" s="188">
        <v>1256</v>
      </c>
      <c r="AP17" s="188">
        <v>0</v>
      </c>
      <c r="AQ17" s="188">
        <v>0</v>
      </c>
      <c r="AR17" s="188">
        <v>0</v>
      </c>
      <c r="AT17" s="188">
        <v>0</v>
      </c>
      <c r="AU17" s="188">
        <v>0</v>
      </c>
      <c r="AV17" s="188">
        <v>7664</v>
      </c>
      <c r="AW17" s="188">
        <v>1109</v>
      </c>
      <c r="AX17" s="188">
        <v>0</v>
      </c>
      <c r="AY17" s="188">
        <v>0</v>
      </c>
      <c r="AZ17" s="188">
        <v>1214</v>
      </c>
      <c r="BA17" s="188">
        <v>0</v>
      </c>
      <c r="BB17" s="188">
        <v>0</v>
      </c>
      <c r="BC17" s="188">
        <v>0</v>
      </c>
      <c r="BE17" s="188">
        <v>0</v>
      </c>
      <c r="BF17" s="188">
        <v>0</v>
      </c>
      <c r="BG17" s="188">
        <v>8152</v>
      </c>
      <c r="BH17" s="188">
        <v>1437</v>
      </c>
      <c r="BI17" s="188">
        <v>0</v>
      </c>
      <c r="BJ17" s="188">
        <v>0</v>
      </c>
      <c r="BK17" s="188">
        <v>974</v>
      </c>
      <c r="BL17" s="188">
        <v>0</v>
      </c>
      <c r="BM17" s="188">
        <v>0</v>
      </c>
      <c r="BN17" s="188">
        <v>0</v>
      </c>
      <c r="BP17" s="188">
        <v>0</v>
      </c>
      <c r="BQ17" s="188">
        <v>0</v>
      </c>
      <c r="BR17" s="188">
        <v>5988</v>
      </c>
      <c r="BS17" s="188">
        <v>1320</v>
      </c>
      <c r="BT17" s="188">
        <v>0</v>
      </c>
      <c r="BU17" s="188">
        <v>0</v>
      </c>
      <c r="BV17" s="188">
        <v>1335</v>
      </c>
      <c r="BW17" s="188">
        <v>0</v>
      </c>
      <c r="BX17" s="188">
        <v>0</v>
      </c>
      <c r="BY17" s="188">
        <v>0</v>
      </c>
      <c r="CA17" s="188">
        <v>0</v>
      </c>
      <c r="CB17" s="188">
        <v>0</v>
      </c>
      <c r="CC17" s="188">
        <v>7968</v>
      </c>
      <c r="CD17" s="188">
        <v>787</v>
      </c>
      <c r="CE17" s="188">
        <v>0</v>
      </c>
      <c r="CF17" s="188">
        <v>0</v>
      </c>
      <c r="CG17" s="188">
        <v>1000</v>
      </c>
      <c r="CH17" s="188">
        <v>0</v>
      </c>
      <c r="CI17" s="188">
        <v>0</v>
      </c>
      <c r="CJ17" s="188">
        <v>0</v>
      </c>
      <c r="CL17" s="188">
        <v>0</v>
      </c>
      <c r="CM17" s="188">
        <v>0</v>
      </c>
      <c r="CN17" s="188">
        <v>7968</v>
      </c>
      <c r="CO17" s="188">
        <v>787</v>
      </c>
      <c r="CP17" s="188">
        <v>0</v>
      </c>
      <c r="CQ17" s="188">
        <v>0</v>
      </c>
      <c r="CR17" s="188">
        <v>1000</v>
      </c>
      <c r="CS17" s="188">
        <v>0</v>
      </c>
      <c r="CT17" s="188">
        <v>0</v>
      </c>
      <c r="CU17" s="188">
        <v>0</v>
      </c>
      <c r="CW17" s="188">
        <v>0</v>
      </c>
      <c r="CX17" s="188">
        <v>0</v>
      </c>
      <c r="CY17" s="188">
        <v>5118</v>
      </c>
      <c r="CZ17" s="188">
        <v>789</v>
      </c>
      <c r="DA17" s="188">
        <v>0</v>
      </c>
      <c r="DB17" s="188">
        <v>0</v>
      </c>
      <c r="DC17" s="188">
        <v>1383</v>
      </c>
      <c r="DD17" s="188">
        <v>0</v>
      </c>
      <c r="DE17" s="188">
        <v>0</v>
      </c>
      <c r="DF17" s="188">
        <v>0</v>
      </c>
      <c r="DH17" s="188">
        <v>0</v>
      </c>
      <c r="DI17" s="188">
        <v>0</v>
      </c>
      <c r="DJ17" s="188">
        <v>7889</v>
      </c>
      <c r="DK17" s="188">
        <v>785</v>
      </c>
      <c r="DL17" s="188">
        <v>0</v>
      </c>
      <c r="DM17" s="188">
        <v>0</v>
      </c>
      <c r="DN17" s="188">
        <v>991</v>
      </c>
      <c r="DO17" s="188">
        <v>0</v>
      </c>
      <c r="DP17" s="188">
        <v>0</v>
      </c>
      <c r="DQ17" s="188">
        <v>0</v>
      </c>
      <c r="DS17" s="188">
        <v>0</v>
      </c>
      <c r="DT17" s="188">
        <v>0</v>
      </c>
      <c r="DU17" s="188">
        <v>6574</v>
      </c>
      <c r="DV17" s="188">
        <v>742</v>
      </c>
      <c r="DW17" s="188">
        <v>0</v>
      </c>
      <c r="DX17" s="188">
        <v>0</v>
      </c>
      <c r="DY17" s="188">
        <v>1355</v>
      </c>
      <c r="DZ17" s="188">
        <v>0</v>
      </c>
      <c r="EA17" s="188">
        <v>0</v>
      </c>
      <c r="EB17" s="188">
        <v>0</v>
      </c>
      <c r="ED17" s="188">
        <v>0</v>
      </c>
      <c r="EE17" s="188">
        <v>0</v>
      </c>
      <c r="EF17" s="188">
        <v>5371</v>
      </c>
      <c r="EG17" s="188">
        <v>661</v>
      </c>
      <c r="EH17" s="188">
        <v>0</v>
      </c>
      <c r="EI17" s="188">
        <v>0</v>
      </c>
      <c r="EJ17" s="188">
        <v>931</v>
      </c>
      <c r="EK17" s="188">
        <v>0</v>
      </c>
      <c r="EL17" s="188">
        <v>0</v>
      </c>
      <c r="EM17" s="188">
        <v>0</v>
      </c>
      <c r="EO17" s="188">
        <v>0</v>
      </c>
      <c r="EP17" s="188">
        <v>0</v>
      </c>
      <c r="EQ17" s="188">
        <v>1257</v>
      </c>
      <c r="ER17" s="188">
        <v>431</v>
      </c>
      <c r="ES17" s="188">
        <v>0</v>
      </c>
      <c r="ET17" s="188">
        <v>0</v>
      </c>
      <c r="EU17" s="188">
        <v>1159</v>
      </c>
      <c r="EV17" s="188">
        <v>0</v>
      </c>
      <c r="EW17" s="188">
        <v>0</v>
      </c>
      <c r="EX17" s="188">
        <v>0</v>
      </c>
      <c r="EZ17" s="188">
        <v>0</v>
      </c>
      <c r="FA17" s="188">
        <v>0</v>
      </c>
      <c r="FB17" s="188">
        <v>2381</v>
      </c>
      <c r="FC17" s="188">
        <v>571</v>
      </c>
      <c r="FD17" s="188">
        <v>0</v>
      </c>
      <c r="FE17" s="188">
        <v>0</v>
      </c>
      <c r="FF17" s="188">
        <v>1476</v>
      </c>
      <c r="FG17" s="188">
        <v>0</v>
      </c>
      <c r="FH17" s="188">
        <v>0</v>
      </c>
      <c r="FI17" s="188">
        <v>0</v>
      </c>
      <c r="FK17" s="188">
        <v>0</v>
      </c>
      <c r="FL17" s="188">
        <v>0</v>
      </c>
      <c r="FM17" s="188">
        <v>7595</v>
      </c>
      <c r="FN17" s="188">
        <v>773</v>
      </c>
      <c r="FO17" s="188">
        <v>0</v>
      </c>
      <c r="FP17" s="188">
        <v>0</v>
      </c>
      <c r="FQ17" s="188">
        <v>970</v>
      </c>
      <c r="FR17" s="188">
        <v>0</v>
      </c>
      <c r="FS17" s="188">
        <v>0</v>
      </c>
      <c r="FT17" s="188">
        <v>0</v>
      </c>
      <c r="FV17" s="188">
        <v>0</v>
      </c>
      <c r="FW17" s="188">
        <v>0</v>
      </c>
      <c r="FX17" s="188">
        <v>2742</v>
      </c>
      <c r="FY17" s="188">
        <v>599</v>
      </c>
      <c r="FZ17" s="188">
        <v>0</v>
      </c>
      <c r="GA17" s="188">
        <v>0</v>
      </c>
      <c r="GB17" s="188">
        <v>1331</v>
      </c>
      <c r="GC17" s="188">
        <v>0</v>
      </c>
      <c r="GD17" s="188">
        <v>0</v>
      </c>
      <c r="GE17" s="188">
        <v>0</v>
      </c>
      <c r="GG17" s="188">
        <v>0</v>
      </c>
      <c r="GH17" s="188">
        <v>0</v>
      </c>
      <c r="GI17" s="188">
        <v>4766</v>
      </c>
      <c r="GJ17" s="188">
        <v>556</v>
      </c>
      <c r="GK17" s="188">
        <v>0</v>
      </c>
      <c r="GL17" s="188">
        <v>0</v>
      </c>
      <c r="GM17" s="188">
        <v>989</v>
      </c>
      <c r="GN17" s="188">
        <v>0</v>
      </c>
      <c r="GO17" s="188">
        <v>0</v>
      </c>
      <c r="GP17" s="188">
        <v>0</v>
      </c>
      <c r="GR17" s="188">
        <v>0</v>
      </c>
      <c r="GS17" s="188">
        <v>0</v>
      </c>
      <c r="GT17" s="188">
        <v>4982</v>
      </c>
      <c r="GU17" s="188">
        <v>528</v>
      </c>
      <c r="GV17" s="188">
        <v>0</v>
      </c>
      <c r="GW17" s="188">
        <v>0</v>
      </c>
      <c r="GX17" s="188">
        <v>939</v>
      </c>
      <c r="GY17" s="188">
        <v>0</v>
      </c>
      <c r="GZ17" s="188">
        <v>0</v>
      </c>
      <c r="HA17" s="188">
        <v>0</v>
      </c>
      <c r="HC17" s="188">
        <v>0</v>
      </c>
      <c r="HD17" s="188">
        <v>0</v>
      </c>
      <c r="HE17" s="188">
        <v>2345</v>
      </c>
      <c r="HF17" s="188">
        <v>652</v>
      </c>
      <c r="HG17" s="188">
        <v>0</v>
      </c>
      <c r="HH17" s="188">
        <v>0</v>
      </c>
      <c r="HI17" s="188">
        <v>974</v>
      </c>
      <c r="HJ17" s="188">
        <v>0</v>
      </c>
      <c r="HK17" s="188">
        <v>0</v>
      </c>
      <c r="HL17" s="188">
        <v>0</v>
      </c>
      <c r="HN17" s="188">
        <v>0</v>
      </c>
      <c r="HO17" s="188">
        <v>0</v>
      </c>
      <c r="HP17" s="188">
        <v>2584</v>
      </c>
      <c r="HQ17" s="188">
        <v>257</v>
      </c>
      <c r="HR17" s="188">
        <v>0</v>
      </c>
      <c r="HS17" s="188">
        <v>0</v>
      </c>
      <c r="HT17" s="188">
        <v>1415</v>
      </c>
      <c r="HU17" s="188">
        <v>0</v>
      </c>
      <c r="HV17" s="188">
        <v>0</v>
      </c>
      <c r="HW17" s="188">
        <v>0</v>
      </c>
      <c r="HY17" s="188">
        <v>0</v>
      </c>
      <c r="HZ17" s="188">
        <v>0</v>
      </c>
      <c r="IA17" s="188">
        <v>3211</v>
      </c>
      <c r="IB17" s="188">
        <v>539</v>
      </c>
      <c r="IC17" s="188">
        <v>0</v>
      </c>
      <c r="ID17" s="188">
        <v>0</v>
      </c>
      <c r="IE17" s="188">
        <v>969</v>
      </c>
      <c r="IF17" s="188">
        <v>0</v>
      </c>
      <c r="IG17" s="188">
        <v>0</v>
      </c>
      <c r="IH17" s="188">
        <v>0</v>
      </c>
      <c r="IJ17" s="188">
        <v>0</v>
      </c>
      <c r="IK17" s="188">
        <v>0</v>
      </c>
      <c r="IL17" s="188">
        <v>7005</v>
      </c>
      <c r="IM17" s="188">
        <v>783</v>
      </c>
      <c r="IN17" s="188">
        <v>0</v>
      </c>
      <c r="IO17" s="188">
        <v>0</v>
      </c>
      <c r="IP17" s="188">
        <v>1011</v>
      </c>
      <c r="IQ17" s="188">
        <v>0</v>
      </c>
      <c r="IR17" s="188">
        <v>0</v>
      </c>
      <c r="IS17" s="188">
        <v>0</v>
      </c>
      <c r="IU17" s="188">
        <v>0</v>
      </c>
      <c r="IV17" s="188">
        <v>0</v>
      </c>
      <c r="IW17" s="188">
        <v>3819</v>
      </c>
      <c r="IX17" s="188">
        <v>550</v>
      </c>
      <c r="IY17" s="188">
        <v>0</v>
      </c>
      <c r="IZ17" s="188">
        <v>0</v>
      </c>
      <c r="JA17" s="188">
        <v>1348</v>
      </c>
      <c r="JB17" s="188">
        <v>0</v>
      </c>
      <c r="JC17" s="188">
        <v>0</v>
      </c>
      <c r="JD17" s="188">
        <v>0</v>
      </c>
      <c r="JF17" s="188">
        <v>0</v>
      </c>
      <c r="JG17" s="188">
        <v>0</v>
      </c>
      <c r="JH17" s="188">
        <v>7619</v>
      </c>
      <c r="JI17" s="188">
        <v>1457</v>
      </c>
      <c r="JJ17" s="188">
        <v>0</v>
      </c>
      <c r="JK17" s="188">
        <v>0</v>
      </c>
      <c r="JL17" s="188">
        <v>972</v>
      </c>
      <c r="JM17" s="188">
        <v>0</v>
      </c>
      <c r="JN17" s="188">
        <v>0</v>
      </c>
      <c r="JO17" s="188">
        <v>0</v>
      </c>
      <c r="JQ17" s="188">
        <v>0</v>
      </c>
      <c r="JR17" s="188">
        <v>0</v>
      </c>
      <c r="JS17" s="188">
        <v>6276</v>
      </c>
      <c r="JT17" s="188">
        <v>497</v>
      </c>
      <c r="JU17" s="188">
        <v>0</v>
      </c>
      <c r="JV17" s="188">
        <v>0</v>
      </c>
      <c r="JW17" s="188">
        <v>1006</v>
      </c>
      <c r="JX17" s="188">
        <v>0</v>
      </c>
      <c r="JY17" s="188">
        <v>0</v>
      </c>
      <c r="JZ17" s="188">
        <v>0</v>
      </c>
      <c r="KB17" s="188">
        <v>0</v>
      </c>
      <c r="KC17" s="188">
        <v>0</v>
      </c>
      <c r="KD17" s="188">
        <v>2891</v>
      </c>
      <c r="KE17" s="188">
        <v>596</v>
      </c>
      <c r="KF17" s="188">
        <v>0</v>
      </c>
      <c r="KG17" s="188">
        <v>0</v>
      </c>
      <c r="KH17" s="188">
        <v>1344</v>
      </c>
      <c r="KI17" s="188">
        <v>0</v>
      </c>
      <c r="KJ17" s="188">
        <v>0</v>
      </c>
      <c r="KK17" s="188">
        <v>0</v>
      </c>
      <c r="KM17" s="188">
        <v>0</v>
      </c>
      <c r="KN17" s="188">
        <v>0</v>
      </c>
      <c r="KO17" s="188">
        <v>2992</v>
      </c>
      <c r="KP17" s="188">
        <v>521</v>
      </c>
      <c r="KQ17" s="188">
        <v>0</v>
      </c>
      <c r="KR17" s="188">
        <v>0</v>
      </c>
      <c r="KS17" s="188">
        <v>1421</v>
      </c>
      <c r="KT17" s="188">
        <v>0</v>
      </c>
      <c r="KU17" s="188">
        <v>0</v>
      </c>
      <c r="KV17" s="188">
        <v>0</v>
      </c>
      <c r="KX17" s="188">
        <v>0</v>
      </c>
      <c r="KY17" s="188">
        <v>0</v>
      </c>
      <c r="KZ17" s="188">
        <v>5732</v>
      </c>
      <c r="LA17" s="188">
        <v>653</v>
      </c>
      <c r="LB17" s="188">
        <v>0</v>
      </c>
      <c r="LC17" s="188">
        <v>0</v>
      </c>
      <c r="LD17" s="188">
        <v>1476</v>
      </c>
      <c r="LE17" s="188">
        <v>0</v>
      </c>
      <c r="LF17" s="188">
        <v>0</v>
      </c>
      <c r="LG17" s="188">
        <v>0</v>
      </c>
      <c r="LI17" s="188">
        <v>0</v>
      </c>
      <c r="LJ17" s="188">
        <v>0</v>
      </c>
      <c r="LK17" s="188">
        <v>3748</v>
      </c>
      <c r="LL17" s="188">
        <v>533</v>
      </c>
      <c r="LM17" s="188">
        <v>0</v>
      </c>
      <c r="LN17" s="188">
        <v>0</v>
      </c>
      <c r="LO17" s="188">
        <v>1211</v>
      </c>
      <c r="LP17" s="188">
        <v>0</v>
      </c>
      <c r="LQ17" s="188">
        <v>0</v>
      </c>
      <c r="LR17" s="188">
        <v>0</v>
      </c>
      <c r="LT17" s="188">
        <v>0</v>
      </c>
      <c r="LU17" s="188">
        <v>0</v>
      </c>
      <c r="LV17" s="188">
        <v>968</v>
      </c>
      <c r="LW17" s="188">
        <v>467</v>
      </c>
      <c r="LX17" s="188">
        <v>0</v>
      </c>
      <c r="LY17" s="188">
        <v>0</v>
      </c>
      <c r="LZ17" s="188">
        <v>1276</v>
      </c>
      <c r="MA17" s="188">
        <v>0</v>
      </c>
      <c r="MB17" s="188">
        <v>0</v>
      </c>
      <c r="MC17" s="188">
        <v>0</v>
      </c>
    </row>
    <row r="18" spans="2:341">
      <c r="B18" s="208">
        <f t="shared" si="0"/>
        <v>0</v>
      </c>
      <c r="C18" s="208">
        <f t="shared" si="1"/>
        <v>0</v>
      </c>
      <c r="D18" s="208">
        <f t="shared" si="2"/>
        <v>4940.8666666666668</v>
      </c>
      <c r="E18" s="208">
        <f t="shared" si="3"/>
        <v>743.23333333333335</v>
      </c>
      <c r="F18" s="208">
        <f t="shared" si="4"/>
        <v>0</v>
      </c>
      <c r="G18" s="208">
        <f t="shared" si="5"/>
        <v>0</v>
      </c>
      <c r="H18" s="208">
        <f t="shared" si="6"/>
        <v>1161.4333333333334</v>
      </c>
      <c r="I18" s="208">
        <f t="shared" si="7"/>
        <v>0</v>
      </c>
      <c r="J18" s="208">
        <f t="shared" si="8"/>
        <v>0</v>
      </c>
      <c r="K18" s="208">
        <f t="shared" si="9"/>
        <v>0</v>
      </c>
      <c r="M18" s="188">
        <v>0</v>
      </c>
      <c r="N18" s="188">
        <v>0</v>
      </c>
      <c r="O18" s="188">
        <v>8235</v>
      </c>
      <c r="P18" s="188">
        <v>853</v>
      </c>
      <c r="Q18" s="188">
        <v>0</v>
      </c>
      <c r="R18" s="188">
        <v>0</v>
      </c>
      <c r="S18" s="188">
        <v>934</v>
      </c>
      <c r="T18" s="188">
        <v>0</v>
      </c>
      <c r="U18" s="188">
        <v>0</v>
      </c>
      <c r="V18" s="188">
        <v>0</v>
      </c>
      <c r="X18" s="188">
        <v>0</v>
      </c>
      <c r="Y18" s="188">
        <v>0</v>
      </c>
      <c r="Z18" s="188">
        <v>4206</v>
      </c>
      <c r="AA18" s="188">
        <v>1504</v>
      </c>
      <c r="AB18" s="188">
        <v>0</v>
      </c>
      <c r="AC18" s="188">
        <v>0</v>
      </c>
      <c r="AD18" s="188">
        <v>1195</v>
      </c>
      <c r="AE18" s="188">
        <v>0</v>
      </c>
      <c r="AF18" s="188">
        <v>0</v>
      </c>
      <c r="AG18" s="188">
        <v>0</v>
      </c>
      <c r="AI18" s="188">
        <v>0</v>
      </c>
      <c r="AJ18" s="188">
        <v>0</v>
      </c>
      <c r="AK18" s="188">
        <v>872</v>
      </c>
      <c r="AL18" s="188">
        <v>488</v>
      </c>
      <c r="AM18" s="188">
        <v>0</v>
      </c>
      <c r="AN18" s="188">
        <v>0</v>
      </c>
      <c r="AO18" s="188">
        <v>1256</v>
      </c>
      <c r="AP18" s="188">
        <v>0</v>
      </c>
      <c r="AQ18" s="188">
        <v>0</v>
      </c>
      <c r="AR18" s="188">
        <v>0</v>
      </c>
      <c r="AT18" s="188">
        <v>0</v>
      </c>
      <c r="AU18" s="188">
        <v>0</v>
      </c>
      <c r="AV18" s="188">
        <v>7632</v>
      </c>
      <c r="AW18" s="188">
        <v>1111</v>
      </c>
      <c r="AX18" s="188">
        <v>0</v>
      </c>
      <c r="AY18" s="188">
        <v>0</v>
      </c>
      <c r="AZ18" s="188">
        <v>1214</v>
      </c>
      <c r="BA18" s="188">
        <v>0</v>
      </c>
      <c r="BB18" s="188">
        <v>0</v>
      </c>
      <c r="BC18" s="188">
        <v>0</v>
      </c>
      <c r="BE18" s="188">
        <v>0</v>
      </c>
      <c r="BF18" s="188">
        <v>0</v>
      </c>
      <c r="BG18" s="188">
        <v>8003</v>
      </c>
      <c r="BH18" s="188">
        <v>1380</v>
      </c>
      <c r="BI18" s="188">
        <v>0</v>
      </c>
      <c r="BJ18" s="188">
        <v>0</v>
      </c>
      <c r="BK18" s="188">
        <v>974</v>
      </c>
      <c r="BL18" s="188">
        <v>0</v>
      </c>
      <c r="BM18" s="188">
        <v>0</v>
      </c>
      <c r="BN18" s="188">
        <v>0</v>
      </c>
      <c r="BP18" s="188">
        <v>0</v>
      </c>
      <c r="BQ18" s="188">
        <v>0</v>
      </c>
      <c r="BR18" s="188">
        <v>5928</v>
      </c>
      <c r="BS18" s="188">
        <v>1296</v>
      </c>
      <c r="BT18" s="188">
        <v>0</v>
      </c>
      <c r="BU18" s="188">
        <v>0</v>
      </c>
      <c r="BV18" s="188">
        <v>1334</v>
      </c>
      <c r="BW18" s="188">
        <v>0</v>
      </c>
      <c r="BX18" s="188">
        <v>0</v>
      </c>
      <c r="BY18" s="188">
        <v>0</v>
      </c>
      <c r="CA18" s="188">
        <v>0</v>
      </c>
      <c r="CB18" s="188">
        <v>0</v>
      </c>
      <c r="CC18" s="188">
        <v>7884</v>
      </c>
      <c r="CD18" s="188">
        <v>818</v>
      </c>
      <c r="CE18" s="188">
        <v>0</v>
      </c>
      <c r="CF18" s="188">
        <v>0</v>
      </c>
      <c r="CG18" s="188">
        <v>1000</v>
      </c>
      <c r="CH18" s="188">
        <v>0</v>
      </c>
      <c r="CI18" s="188">
        <v>0</v>
      </c>
      <c r="CJ18" s="188">
        <v>0</v>
      </c>
      <c r="CL18" s="188">
        <v>0</v>
      </c>
      <c r="CM18" s="188">
        <v>0</v>
      </c>
      <c r="CN18" s="188">
        <v>7884</v>
      </c>
      <c r="CO18" s="188">
        <v>818</v>
      </c>
      <c r="CP18" s="188">
        <v>0</v>
      </c>
      <c r="CQ18" s="188">
        <v>0</v>
      </c>
      <c r="CR18" s="188">
        <v>1000</v>
      </c>
      <c r="CS18" s="188">
        <v>0</v>
      </c>
      <c r="CT18" s="188">
        <v>0</v>
      </c>
      <c r="CU18" s="188">
        <v>0</v>
      </c>
      <c r="CW18" s="188">
        <v>0</v>
      </c>
      <c r="CX18" s="188">
        <v>0</v>
      </c>
      <c r="CY18" s="188">
        <v>5175</v>
      </c>
      <c r="CZ18" s="188">
        <v>804</v>
      </c>
      <c r="DA18" s="188">
        <v>0</v>
      </c>
      <c r="DB18" s="188">
        <v>0</v>
      </c>
      <c r="DC18" s="188">
        <v>1385</v>
      </c>
      <c r="DD18" s="188">
        <v>0</v>
      </c>
      <c r="DE18" s="188">
        <v>0</v>
      </c>
      <c r="DF18" s="188">
        <v>0</v>
      </c>
      <c r="DH18" s="188">
        <v>0</v>
      </c>
      <c r="DI18" s="188">
        <v>0</v>
      </c>
      <c r="DJ18" s="188">
        <v>7906</v>
      </c>
      <c r="DK18" s="188">
        <v>773</v>
      </c>
      <c r="DL18" s="188">
        <v>0</v>
      </c>
      <c r="DM18" s="188">
        <v>0</v>
      </c>
      <c r="DN18" s="188">
        <v>991</v>
      </c>
      <c r="DO18" s="188">
        <v>0</v>
      </c>
      <c r="DP18" s="188">
        <v>0</v>
      </c>
      <c r="DQ18" s="188">
        <v>0</v>
      </c>
      <c r="DS18" s="188">
        <v>0</v>
      </c>
      <c r="DT18" s="188">
        <v>0</v>
      </c>
      <c r="DU18" s="188">
        <v>6596</v>
      </c>
      <c r="DV18" s="188">
        <v>728</v>
      </c>
      <c r="DW18" s="188">
        <v>0</v>
      </c>
      <c r="DX18" s="188">
        <v>0</v>
      </c>
      <c r="DY18" s="188">
        <v>1346</v>
      </c>
      <c r="DZ18" s="188">
        <v>0</v>
      </c>
      <c r="EA18" s="188">
        <v>0</v>
      </c>
      <c r="EB18" s="188">
        <v>0</v>
      </c>
      <c r="ED18" s="188">
        <v>0</v>
      </c>
      <c r="EE18" s="188">
        <v>0</v>
      </c>
      <c r="EF18" s="188">
        <v>5276</v>
      </c>
      <c r="EG18" s="188">
        <v>686</v>
      </c>
      <c r="EH18" s="188">
        <v>0</v>
      </c>
      <c r="EI18" s="188">
        <v>0</v>
      </c>
      <c r="EJ18" s="188">
        <v>931</v>
      </c>
      <c r="EK18" s="188">
        <v>0</v>
      </c>
      <c r="EL18" s="188">
        <v>0</v>
      </c>
      <c r="EM18" s="188">
        <v>0</v>
      </c>
      <c r="EO18" s="188">
        <v>0</v>
      </c>
      <c r="EP18" s="188">
        <v>0</v>
      </c>
      <c r="EQ18" s="188">
        <v>1207</v>
      </c>
      <c r="ER18" s="188">
        <v>416</v>
      </c>
      <c r="ES18" s="188">
        <v>0</v>
      </c>
      <c r="ET18" s="188">
        <v>0</v>
      </c>
      <c r="EU18" s="188">
        <v>1159</v>
      </c>
      <c r="EV18" s="188">
        <v>0</v>
      </c>
      <c r="EW18" s="188">
        <v>0</v>
      </c>
      <c r="EX18" s="188">
        <v>0</v>
      </c>
      <c r="EZ18" s="188">
        <v>0</v>
      </c>
      <c r="FA18" s="188">
        <v>0</v>
      </c>
      <c r="FB18" s="188">
        <v>2366</v>
      </c>
      <c r="FC18" s="188">
        <v>525</v>
      </c>
      <c r="FD18" s="188">
        <v>0</v>
      </c>
      <c r="FE18" s="188">
        <v>0</v>
      </c>
      <c r="FF18" s="188">
        <v>1474</v>
      </c>
      <c r="FG18" s="188">
        <v>0</v>
      </c>
      <c r="FH18" s="188">
        <v>0</v>
      </c>
      <c r="FI18" s="188">
        <v>0</v>
      </c>
      <c r="FK18" s="188">
        <v>0</v>
      </c>
      <c r="FL18" s="188">
        <v>0</v>
      </c>
      <c r="FM18" s="188">
        <v>7537</v>
      </c>
      <c r="FN18" s="188">
        <v>782</v>
      </c>
      <c r="FO18" s="188">
        <v>0</v>
      </c>
      <c r="FP18" s="188">
        <v>0</v>
      </c>
      <c r="FQ18" s="188">
        <v>970</v>
      </c>
      <c r="FR18" s="188">
        <v>0</v>
      </c>
      <c r="FS18" s="188">
        <v>0</v>
      </c>
      <c r="FT18" s="188">
        <v>0</v>
      </c>
      <c r="FV18" s="188">
        <v>0</v>
      </c>
      <c r="FW18" s="188">
        <v>0</v>
      </c>
      <c r="FX18" s="188">
        <v>2822</v>
      </c>
      <c r="FY18" s="188">
        <v>657</v>
      </c>
      <c r="FZ18" s="188">
        <v>0</v>
      </c>
      <c r="GA18" s="188">
        <v>0</v>
      </c>
      <c r="GB18" s="188">
        <v>1331</v>
      </c>
      <c r="GC18" s="188">
        <v>0</v>
      </c>
      <c r="GD18" s="188">
        <v>0</v>
      </c>
      <c r="GE18" s="188">
        <v>0</v>
      </c>
      <c r="GG18" s="188">
        <v>0</v>
      </c>
      <c r="GH18" s="188">
        <v>0</v>
      </c>
      <c r="GI18" s="188">
        <v>4658</v>
      </c>
      <c r="GJ18" s="188">
        <v>522</v>
      </c>
      <c r="GK18" s="188">
        <v>0</v>
      </c>
      <c r="GL18" s="188">
        <v>0</v>
      </c>
      <c r="GM18" s="188">
        <v>989</v>
      </c>
      <c r="GN18" s="188">
        <v>0</v>
      </c>
      <c r="GO18" s="188">
        <v>0</v>
      </c>
      <c r="GP18" s="188">
        <v>0</v>
      </c>
      <c r="GR18" s="188">
        <v>0</v>
      </c>
      <c r="GS18" s="188">
        <v>0</v>
      </c>
      <c r="GT18" s="188">
        <v>4919</v>
      </c>
      <c r="GU18" s="188">
        <v>517</v>
      </c>
      <c r="GV18" s="188">
        <v>0</v>
      </c>
      <c r="GW18" s="188">
        <v>0</v>
      </c>
      <c r="GX18" s="188">
        <v>939</v>
      </c>
      <c r="GY18" s="188">
        <v>0</v>
      </c>
      <c r="GZ18" s="188">
        <v>0</v>
      </c>
      <c r="HA18" s="188">
        <v>0</v>
      </c>
      <c r="HC18" s="188">
        <v>0</v>
      </c>
      <c r="HD18" s="188">
        <v>0</v>
      </c>
      <c r="HE18" s="188">
        <v>2370</v>
      </c>
      <c r="HF18" s="188">
        <v>613</v>
      </c>
      <c r="HG18" s="188">
        <v>0</v>
      </c>
      <c r="HH18" s="188">
        <v>0</v>
      </c>
      <c r="HI18" s="188">
        <v>974</v>
      </c>
      <c r="HJ18" s="188">
        <v>0</v>
      </c>
      <c r="HK18" s="188">
        <v>0</v>
      </c>
      <c r="HL18" s="188">
        <v>0</v>
      </c>
      <c r="HN18" s="188">
        <v>0</v>
      </c>
      <c r="HO18" s="188">
        <v>0</v>
      </c>
      <c r="HP18" s="188">
        <v>2626</v>
      </c>
      <c r="HQ18" s="188">
        <v>300</v>
      </c>
      <c r="HR18" s="188">
        <v>0</v>
      </c>
      <c r="HS18" s="188">
        <v>0</v>
      </c>
      <c r="HT18" s="188">
        <v>1413</v>
      </c>
      <c r="HU18" s="188">
        <v>0</v>
      </c>
      <c r="HV18" s="188">
        <v>0</v>
      </c>
      <c r="HW18" s="188">
        <v>0</v>
      </c>
      <c r="HY18" s="188">
        <v>0</v>
      </c>
      <c r="HZ18" s="188">
        <v>0</v>
      </c>
      <c r="IA18" s="188">
        <v>3233</v>
      </c>
      <c r="IB18" s="188">
        <v>552</v>
      </c>
      <c r="IC18" s="188">
        <v>0</v>
      </c>
      <c r="ID18" s="188">
        <v>0</v>
      </c>
      <c r="IE18" s="188">
        <v>969</v>
      </c>
      <c r="IF18" s="188">
        <v>0</v>
      </c>
      <c r="IG18" s="188">
        <v>0</v>
      </c>
      <c r="IH18" s="188">
        <v>0</v>
      </c>
      <c r="IJ18" s="188">
        <v>0</v>
      </c>
      <c r="IK18" s="188">
        <v>0</v>
      </c>
      <c r="IL18" s="188">
        <v>6728</v>
      </c>
      <c r="IM18" s="188">
        <v>754</v>
      </c>
      <c r="IN18" s="188">
        <v>0</v>
      </c>
      <c r="IO18" s="188">
        <v>0</v>
      </c>
      <c r="IP18" s="188">
        <v>1011</v>
      </c>
      <c r="IQ18" s="188">
        <v>0</v>
      </c>
      <c r="IR18" s="188">
        <v>0</v>
      </c>
      <c r="IS18" s="188">
        <v>0</v>
      </c>
      <c r="IU18" s="188">
        <v>0</v>
      </c>
      <c r="IV18" s="188">
        <v>0</v>
      </c>
      <c r="IW18" s="188">
        <v>3883</v>
      </c>
      <c r="IX18" s="188">
        <v>583</v>
      </c>
      <c r="IY18" s="188">
        <v>0</v>
      </c>
      <c r="IZ18" s="188">
        <v>0</v>
      </c>
      <c r="JA18" s="188">
        <v>1348</v>
      </c>
      <c r="JB18" s="188">
        <v>0</v>
      </c>
      <c r="JC18" s="188">
        <v>0</v>
      </c>
      <c r="JD18" s="188">
        <v>0</v>
      </c>
      <c r="JF18" s="188">
        <v>0</v>
      </c>
      <c r="JG18" s="188">
        <v>0</v>
      </c>
      <c r="JH18" s="188">
        <v>7540</v>
      </c>
      <c r="JI18" s="188">
        <v>1440</v>
      </c>
      <c r="JJ18" s="188">
        <v>0</v>
      </c>
      <c r="JK18" s="188">
        <v>0</v>
      </c>
      <c r="JL18" s="188">
        <v>972</v>
      </c>
      <c r="JM18" s="188">
        <v>0</v>
      </c>
      <c r="JN18" s="188">
        <v>0</v>
      </c>
      <c r="JO18" s="188">
        <v>0</v>
      </c>
      <c r="JQ18" s="188">
        <v>0</v>
      </c>
      <c r="JR18" s="188">
        <v>0</v>
      </c>
      <c r="JS18" s="188">
        <v>6264</v>
      </c>
      <c r="JT18" s="188">
        <v>564</v>
      </c>
      <c r="JU18" s="188">
        <v>0</v>
      </c>
      <c r="JV18" s="188">
        <v>0</v>
      </c>
      <c r="JW18" s="188">
        <v>1006</v>
      </c>
      <c r="JX18" s="188">
        <v>0</v>
      </c>
      <c r="JY18" s="188">
        <v>0</v>
      </c>
      <c r="JZ18" s="188">
        <v>0</v>
      </c>
      <c r="KB18" s="188">
        <v>0</v>
      </c>
      <c r="KC18" s="188">
        <v>0</v>
      </c>
      <c r="KD18" s="188">
        <v>2940</v>
      </c>
      <c r="KE18" s="188">
        <v>597</v>
      </c>
      <c r="KF18" s="188">
        <v>0</v>
      </c>
      <c r="KG18" s="188">
        <v>0</v>
      </c>
      <c r="KH18" s="188">
        <v>1344</v>
      </c>
      <c r="KI18" s="188">
        <v>0</v>
      </c>
      <c r="KJ18" s="188">
        <v>0</v>
      </c>
      <c r="KK18" s="188">
        <v>0</v>
      </c>
      <c r="KM18" s="188">
        <v>0</v>
      </c>
      <c r="KN18" s="188">
        <v>0</v>
      </c>
      <c r="KO18" s="188">
        <v>3035</v>
      </c>
      <c r="KP18" s="188">
        <v>582</v>
      </c>
      <c r="KQ18" s="188">
        <v>0</v>
      </c>
      <c r="KR18" s="188">
        <v>0</v>
      </c>
      <c r="KS18" s="188">
        <v>1421</v>
      </c>
      <c r="KT18" s="188">
        <v>0</v>
      </c>
      <c r="KU18" s="188">
        <v>0</v>
      </c>
      <c r="KV18" s="188">
        <v>0</v>
      </c>
      <c r="KX18" s="188">
        <v>0</v>
      </c>
      <c r="KY18" s="188">
        <v>0</v>
      </c>
      <c r="KZ18" s="188">
        <v>5692</v>
      </c>
      <c r="LA18" s="188">
        <v>638</v>
      </c>
      <c r="LB18" s="188">
        <v>0</v>
      </c>
      <c r="LC18" s="188">
        <v>0</v>
      </c>
      <c r="LD18" s="188">
        <v>1476</v>
      </c>
      <c r="LE18" s="188">
        <v>0</v>
      </c>
      <c r="LF18" s="188">
        <v>0</v>
      </c>
      <c r="LG18" s="188">
        <v>0</v>
      </c>
      <c r="LI18" s="188">
        <v>0</v>
      </c>
      <c r="LJ18" s="188">
        <v>0</v>
      </c>
      <c r="LK18" s="188">
        <v>3849</v>
      </c>
      <c r="LL18" s="188">
        <v>528</v>
      </c>
      <c r="LM18" s="188">
        <v>0</v>
      </c>
      <c r="LN18" s="188">
        <v>0</v>
      </c>
      <c r="LO18" s="188">
        <v>1211</v>
      </c>
      <c r="LP18" s="188">
        <v>0</v>
      </c>
      <c r="LQ18" s="188">
        <v>0</v>
      </c>
      <c r="LR18" s="188">
        <v>0</v>
      </c>
      <c r="LT18" s="188">
        <v>0</v>
      </c>
      <c r="LU18" s="188">
        <v>0</v>
      </c>
      <c r="LV18" s="188">
        <v>960</v>
      </c>
      <c r="LW18" s="188">
        <v>468</v>
      </c>
      <c r="LX18" s="188">
        <v>0</v>
      </c>
      <c r="LY18" s="188">
        <v>0</v>
      </c>
      <c r="LZ18" s="188">
        <v>1276</v>
      </c>
      <c r="MA18" s="188">
        <v>0</v>
      </c>
      <c r="MB18" s="188">
        <v>0</v>
      </c>
      <c r="MC18" s="188">
        <v>0</v>
      </c>
    </row>
    <row r="19" spans="2:341">
      <c r="B19" s="208">
        <f t="shared" si="0"/>
        <v>0</v>
      </c>
      <c r="C19" s="208">
        <f t="shared" si="1"/>
        <v>0</v>
      </c>
      <c r="D19" s="208">
        <f t="shared" si="2"/>
        <v>4987.6333333333332</v>
      </c>
      <c r="E19" s="208">
        <f t="shared" si="3"/>
        <v>783.73333333333335</v>
      </c>
      <c r="F19" s="208">
        <f t="shared" si="4"/>
        <v>0</v>
      </c>
      <c r="G19" s="208">
        <f t="shared" si="5"/>
        <v>0</v>
      </c>
      <c r="H19" s="208">
        <f t="shared" si="6"/>
        <v>1154.3666666666666</v>
      </c>
      <c r="I19" s="208">
        <f t="shared" si="7"/>
        <v>0</v>
      </c>
      <c r="J19" s="208">
        <f t="shared" si="8"/>
        <v>0</v>
      </c>
      <c r="K19" s="208">
        <f t="shared" si="9"/>
        <v>0</v>
      </c>
      <c r="M19" s="188">
        <v>0</v>
      </c>
      <c r="N19" s="188">
        <v>0</v>
      </c>
      <c r="O19" s="188">
        <v>8460</v>
      </c>
      <c r="P19" s="188">
        <v>958</v>
      </c>
      <c r="Q19" s="188">
        <v>0</v>
      </c>
      <c r="R19" s="188">
        <v>0</v>
      </c>
      <c r="S19" s="188">
        <v>931</v>
      </c>
      <c r="T19" s="188">
        <v>0</v>
      </c>
      <c r="U19" s="188">
        <v>0</v>
      </c>
      <c r="V19" s="188">
        <v>0</v>
      </c>
      <c r="X19" s="188">
        <v>0</v>
      </c>
      <c r="Y19" s="188">
        <v>0</v>
      </c>
      <c r="Z19" s="188">
        <v>4201</v>
      </c>
      <c r="AA19" s="188">
        <v>1639</v>
      </c>
      <c r="AB19" s="188">
        <v>0</v>
      </c>
      <c r="AC19" s="188">
        <v>0</v>
      </c>
      <c r="AD19" s="188">
        <v>1200</v>
      </c>
      <c r="AE19" s="188">
        <v>0</v>
      </c>
      <c r="AF19" s="188">
        <v>0</v>
      </c>
      <c r="AG19" s="188">
        <v>0</v>
      </c>
      <c r="AI19" s="188">
        <v>0</v>
      </c>
      <c r="AJ19" s="188">
        <v>0</v>
      </c>
      <c r="AK19" s="188">
        <v>844</v>
      </c>
      <c r="AL19" s="188">
        <v>624</v>
      </c>
      <c r="AM19" s="188">
        <v>0</v>
      </c>
      <c r="AN19" s="188">
        <v>0</v>
      </c>
      <c r="AO19" s="188">
        <v>1232</v>
      </c>
      <c r="AP19" s="188">
        <v>0</v>
      </c>
      <c r="AQ19" s="188">
        <v>0</v>
      </c>
      <c r="AR19" s="188">
        <v>0</v>
      </c>
      <c r="AT19" s="188">
        <v>0</v>
      </c>
      <c r="AU19" s="188">
        <v>0</v>
      </c>
      <c r="AV19" s="188">
        <v>7740</v>
      </c>
      <c r="AW19" s="188">
        <v>1166</v>
      </c>
      <c r="AX19" s="188">
        <v>0</v>
      </c>
      <c r="AY19" s="188">
        <v>0</v>
      </c>
      <c r="AZ19" s="188">
        <v>1212</v>
      </c>
      <c r="BA19" s="188">
        <v>0</v>
      </c>
      <c r="BB19" s="188">
        <v>0</v>
      </c>
      <c r="BC19" s="188">
        <v>0</v>
      </c>
      <c r="BE19" s="188">
        <v>0</v>
      </c>
      <c r="BF19" s="188">
        <v>0</v>
      </c>
      <c r="BG19" s="188">
        <v>8283</v>
      </c>
      <c r="BH19" s="188">
        <v>1423</v>
      </c>
      <c r="BI19" s="188">
        <v>0</v>
      </c>
      <c r="BJ19" s="188">
        <v>0</v>
      </c>
      <c r="BK19" s="188">
        <v>969</v>
      </c>
      <c r="BL19" s="188">
        <v>0</v>
      </c>
      <c r="BM19" s="188">
        <v>0</v>
      </c>
      <c r="BN19" s="188">
        <v>0</v>
      </c>
      <c r="BP19" s="188">
        <v>0</v>
      </c>
      <c r="BQ19" s="188">
        <v>0</v>
      </c>
      <c r="BR19" s="188">
        <v>6081</v>
      </c>
      <c r="BS19" s="188">
        <v>1339</v>
      </c>
      <c r="BT19" s="188">
        <v>0</v>
      </c>
      <c r="BU19" s="188">
        <v>0</v>
      </c>
      <c r="BV19" s="188">
        <v>1330</v>
      </c>
      <c r="BW19" s="188">
        <v>0</v>
      </c>
      <c r="BX19" s="188">
        <v>0</v>
      </c>
      <c r="BY19" s="188">
        <v>0</v>
      </c>
      <c r="CA19" s="188">
        <v>0</v>
      </c>
      <c r="CB19" s="188">
        <v>0</v>
      </c>
      <c r="CC19" s="188">
        <v>7803</v>
      </c>
      <c r="CD19" s="188">
        <v>871</v>
      </c>
      <c r="CE19" s="188">
        <v>0</v>
      </c>
      <c r="CF19" s="188">
        <v>0</v>
      </c>
      <c r="CG19" s="188">
        <v>990</v>
      </c>
      <c r="CH19" s="188">
        <v>0</v>
      </c>
      <c r="CI19" s="188">
        <v>0</v>
      </c>
      <c r="CJ19" s="188">
        <v>0</v>
      </c>
      <c r="CL19" s="188">
        <v>0</v>
      </c>
      <c r="CM19" s="188">
        <v>0</v>
      </c>
      <c r="CN19" s="188">
        <v>7803</v>
      </c>
      <c r="CO19" s="188">
        <v>871</v>
      </c>
      <c r="CP19" s="188">
        <v>0</v>
      </c>
      <c r="CQ19" s="188">
        <v>0</v>
      </c>
      <c r="CR19" s="188">
        <v>990</v>
      </c>
      <c r="CS19" s="188">
        <v>0</v>
      </c>
      <c r="CT19" s="188">
        <v>0</v>
      </c>
      <c r="CU19" s="188">
        <v>0</v>
      </c>
      <c r="CW19" s="188">
        <v>0</v>
      </c>
      <c r="CX19" s="188">
        <v>0</v>
      </c>
      <c r="CY19" s="188">
        <v>5341</v>
      </c>
      <c r="CZ19" s="188">
        <v>852</v>
      </c>
      <c r="DA19" s="188">
        <v>0</v>
      </c>
      <c r="DB19" s="188">
        <v>0</v>
      </c>
      <c r="DC19" s="188">
        <v>1358</v>
      </c>
      <c r="DD19" s="188">
        <v>0</v>
      </c>
      <c r="DE19" s="188">
        <v>0</v>
      </c>
      <c r="DF19" s="188">
        <v>0</v>
      </c>
      <c r="DH19" s="188">
        <v>0</v>
      </c>
      <c r="DI19" s="188">
        <v>0</v>
      </c>
      <c r="DJ19" s="188">
        <v>7857</v>
      </c>
      <c r="DK19" s="188">
        <v>688</v>
      </c>
      <c r="DL19" s="188">
        <v>0</v>
      </c>
      <c r="DM19" s="188">
        <v>0</v>
      </c>
      <c r="DN19" s="188">
        <v>983</v>
      </c>
      <c r="DO19" s="188">
        <v>0</v>
      </c>
      <c r="DP19" s="188">
        <v>0</v>
      </c>
      <c r="DQ19" s="188">
        <v>0</v>
      </c>
      <c r="DS19" s="188">
        <v>0</v>
      </c>
      <c r="DT19" s="188">
        <v>0</v>
      </c>
      <c r="DU19" s="188">
        <v>6657</v>
      </c>
      <c r="DV19" s="188">
        <v>758</v>
      </c>
      <c r="DW19" s="188">
        <v>0</v>
      </c>
      <c r="DX19" s="188">
        <v>0</v>
      </c>
      <c r="DY19" s="188">
        <v>1343</v>
      </c>
      <c r="DZ19" s="188">
        <v>0</v>
      </c>
      <c r="EA19" s="188">
        <v>0</v>
      </c>
      <c r="EB19" s="188">
        <v>0</v>
      </c>
      <c r="ED19" s="188">
        <v>0</v>
      </c>
      <c r="EE19" s="188">
        <v>0</v>
      </c>
      <c r="EF19" s="188">
        <v>5283</v>
      </c>
      <c r="EG19" s="188">
        <v>670</v>
      </c>
      <c r="EH19" s="188">
        <v>0</v>
      </c>
      <c r="EI19" s="188">
        <v>0</v>
      </c>
      <c r="EJ19" s="188">
        <v>923</v>
      </c>
      <c r="EK19" s="188">
        <v>0</v>
      </c>
      <c r="EL19" s="188">
        <v>0</v>
      </c>
      <c r="EM19" s="188">
        <v>0</v>
      </c>
      <c r="EO19" s="188">
        <v>0</v>
      </c>
      <c r="EP19" s="188">
        <v>0</v>
      </c>
      <c r="EQ19" s="188">
        <v>1196</v>
      </c>
      <c r="ER19" s="188">
        <v>535</v>
      </c>
      <c r="ES19" s="188">
        <v>0</v>
      </c>
      <c r="ET19" s="188">
        <v>0</v>
      </c>
      <c r="EU19" s="188">
        <v>1144</v>
      </c>
      <c r="EV19" s="188">
        <v>0</v>
      </c>
      <c r="EW19" s="188">
        <v>0</v>
      </c>
      <c r="EX19" s="188">
        <v>0</v>
      </c>
      <c r="EZ19" s="188">
        <v>0</v>
      </c>
      <c r="FA19" s="188">
        <v>0</v>
      </c>
      <c r="FB19" s="188">
        <v>2418</v>
      </c>
      <c r="FC19" s="188">
        <v>472</v>
      </c>
      <c r="FD19" s="188">
        <v>0</v>
      </c>
      <c r="FE19" s="188">
        <v>0</v>
      </c>
      <c r="FF19" s="188">
        <v>1472</v>
      </c>
      <c r="FG19" s="188">
        <v>0</v>
      </c>
      <c r="FH19" s="188">
        <v>0</v>
      </c>
      <c r="FI19" s="188">
        <v>0</v>
      </c>
      <c r="FK19" s="188">
        <v>0</v>
      </c>
      <c r="FL19" s="188">
        <v>0</v>
      </c>
      <c r="FM19" s="188">
        <v>7572</v>
      </c>
      <c r="FN19" s="188">
        <v>828</v>
      </c>
      <c r="FO19" s="188">
        <v>0</v>
      </c>
      <c r="FP19" s="188">
        <v>0</v>
      </c>
      <c r="FQ19" s="188">
        <v>967</v>
      </c>
      <c r="FR19" s="188">
        <v>0</v>
      </c>
      <c r="FS19" s="188">
        <v>0</v>
      </c>
      <c r="FT19" s="188">
        <v>0</v>
      </c>
      <c r="FV19" s="188">
        <v>0</v>
      </c>
      <c r="FW19" s="188">
        <v>0</v>
      </c>
      <c r="FX19" s="188">
        <v>3076</v>
      </c>
      <c r="FY19" s="188">
        <v>708</v>
      </c>
      <c r="FZ19" s="188">
        <v>0</v>
      </c>
      <c r="GA19" s="188">
        <v>0</v>
      </c>
      <c r="GB19" s="188">
        <v>1333</v>
      </c>
      <c r="GC19" s="188">
        <v>0</v>
      </c>
      <c r="GD19" s="188">
        <v>0</v>
      </c>
      <c r="GE19" s="188">
        <v>0</v>
      </c>
      <c r="GG19" s="188">
        <v>0</v>
      </c>
      <c r="GH19" s="188">
        <v>0</v>
      </c>
      <c r="GI19" s="188">
        <v>4564</v>
      </c>
      <c r="GJ19" s="188">
        <v>545</v>
      </c>
      <c r="GK19" s="188">
        <v>0</v>
      </c>
      <c r="GL19" s="188">
        <v>0</v>
      </c>
      <c r="GM19" s="188">
        <v>987</v>
      </c>
      <c r="GN19" s="188">
        <v>0</v>
      </c>
      <c r="GO19" s="188">
        <v>0</v>
      </c>
      <c r="GP19" s="188">
        <v>0</v>
      </c>
      <c r="GR19" s="188">
        <v>0</v>
      </c>
      <c r="GS19" s="188">
        <v>0</v>
      </c>
      <c r="GT19" s="188">
        <v>4741</v>
      </c>
      <c r="GU19" s="188">
        <v>513</v>
      </c>
      <c r="GV19" s="188">
        <v>0</v>
      </c>
      <c r="GW19" s="188">
        <v>0</v>
      </c>
      <c r="GX19" s="188">
        <v>931</v>
      </c>
      <c r="GY19" s="188">
        <v>0</v>
      </c>
      <c r="GZ19" s="188">
        <v>0</v>
      </c>
      <c r="HA19" s="188">
        <v>0</v>
      </c>
      <c r="HC19" s="188">
        <v>0</v>
      </c>
      <c r="HD19" s="188">
        <v>0</v>
      </c>
      <c r="HE19" s="188">
        <v>2411</v>
      </c>
      <c r="HF19" s="188">
        <v>700</v>
      </c>
      <c r="HG19" s="188">
        <v>0</v>
      </c>
      <c r="HH19" s="188">
        <v>0</v>
      </c>
      <c r="HI19" s="188">
        <v>953</v>
      </c>
      <c r="HJ19" s="188">
        <v>0</v>
      </c>
      <c r="HK19" s="188">
        <v>0</v>
      </c>
      <c r="HL19" s="188">
        <v>0</v>
      </c>
      <c r="HN19" s="188">
        <v>0</v>
      </c>
      <c r="HO19" s="188">
        <v>0</v>
      </c>
      <c r="HP19" s="188">
        <v>2612</v>
      </c>
      <c r="HQ19" s="188">
        <v>357</v>
      </c>
      <c r="HR19" s="188">
        <v>0</v>
      </c>
      <c r="HS19" s="188">
        <v>0</v>
      </c>
      <c r="HT19" s="188">
        <v>1406</v>
      </c>
      <c r="HU19" s="188">
        <v>0</v>
      </c>
      <c r="HV19" s="188">
        <v>0</v>
      </c>
      <c r="HW19" s="188">
        <v>0</v>
      </c>
      <c r="HY19" s="188">
        <v>0</v>
      </c>
      <c r="HZ19" s="188">
        <v>0</v>
      </c>
      <c r="IA19" s="188">
        <v>3475</v>
      </c>
      <c r="IB19" s="188">
        <v>598</v>
      </c>
      <c r="IC19" s="188">
        <v>0</v>
      </c>
      <c r="ID19" s="188">
        <v>0</v>
      </c>
      <c r="IE19" s="188">
        <v>967</v>
      </c>
      <c r="IF19" s="188">
        <v>0</v>
      </c>
      <c r="IG19" s="188">
        <v>0</v>
      </c>
      <c r="IH19" s="188">
        <v>0</v>
      </c>
      <c r="IJ19" s="188">
        <v>0</v>
      </c>
      <c r="IK19" s="188">
        <v>0</v>
      </c>
      <c r="IL19" s="188">
        <v>6738</v>
      </c>
      <c r="IM19" s="188">
        <v>747</v>
      </c>
      <c r="IN19" s="188">
        <v>0</v>
      </c>
      <c r="IO19" s="188">
        <v>0</v>
      </c>
      <c r="IP19" s="188">
        <v>1003</v>
      </c>
      <c r="IQ19" s="188">
        <v>0</v>
      </c>
      <c r="IR19" s="188">
        <v>0</v>
      </c>
      <c r="IS19" s="188">
        <v>0</v>
      </c>
      <c r="IU19" s="188">
        <v>0</v>
      </c>
      <c r="IV19" s="188">
        <v>0</v>
      </c>
      <c r="IW19" s="188">
        <v>3846</v>
      </c>
      <c r="IX19" s="188">
        <v>568</v>
      </c>
      <c r="IY19" s="188">
        <v>0</v>
      </c>
      <c r="IZ19" s="188">
        <v>0</v>
      </c>
      <c r="JA19" s="188">
        <v>1339</v>
      </c>
      <c r="JB19" s="188">
        <v>0</v>
      </c>
      <c r="JC19" s="188">
        <v>0</v>
      </c>
      <c r="JD19" s="188">
        <v>0</v>
      </c>
      <c r="JF19" s="188">
        <v>0</v>
      </c>
      <c r="JG19" s="188">
        <v>0</v>
      </c>
      <c r="JH19" s="188">
        <v>7425</v>
      </c>
      <c r="JI19" s="188">
        <v>1444</v>
      </c>
      <c r="JJ19" s="188">
        <v>0</v>
      </c>
      <c r="JK19" s="188">
        <v>0</v>
      </c>
      <c r="JL19" s="188">
        <v>966</v>
      </c>
      <c r="JM19" s="188">
        <v>0</v>
      </c>
      <c r="JN19" s="188">
        <v>0</v>
      </c>
      <c r="JO19" s="188">
        <v>0</v>
      </c>
      <c r="JQ19" s="188">
        <v>0</v>
      </c>
      <c r="JR19" s="188">
        <v>0</v>
      </c>
      <c r="JS19" s="188">
        <v>6416</v>
      </c>
      <c r="JT19" s="188">
        <v>612</v>
      </c>
      <c r="JU19" s="188">
        <v>0</v>
      </c>
      <c r="JV19" s="188">
        <v>0</v>
      </c>
      <c r="JW19" s="188">
        <v>1008</v>
      </c>
      <c r="JX19" s="188">
        <v>0</v>
      </c>
      <c r="JY19" s="188">
        <v>0</v>
      </c>
      <c r="JZ19" s="188">
        <v>0</v>
      </c>
      <c r="KB19" s="188">
        <v>0</v>
      </c>
      <c r="KC19" s="188">
        <v>0</v>
      </c>
      <c r="KD19" s="188">
        <v>3074</v>
      </c>
      <c r="KE19" s="188">
        <v>591</v>
      </c>
      <c r="KF19" s="188">
        <v>0</v>
      </c>
      <c r="KG19" s="188">
        <v>0</v>
      </c>
      <c r="KH19" s="188">
        <v>1331</v>
      </c>
      <c r="KI19" s="188">
        <v>0</v>
      </c>
      <c r="KJ19" s="188">
        <v>0</v>
      </c>
      <c r="KK19" s="188">
        <v>0</v>
      </c>
      <c r="KM19" s="188">
        <v>0</v>
      </c>
      <c r="KN19" s="188">
        <v>0</v>
      </c>
      <c r="KO19" s="188">
        <v>3155</v>
      </c>
      <c r="KP19" s="188">
        <v>698</v>
      </c>
      <c r="KQ19" s="188">
        <v>0</v>
      </c>
      <c r="KR19" s="188">
        <v>0</v>
      </c>
      <c r="KS19" s="188">
        <v>1423</v>
      </c>
      <c r="KT19" s="188">
        <v>0</v>
      </c>
      <c r="KU19" s="188">
        <v>0</v>
      </c>
      <c r="KV19" s="188">
        <v>0</v>
      </c>
      <c r="KX19" s="188">
        <v>0</v>
      </c>
      <c r="KY19" s="188">
        <v>0</v>
      </c>
      <c r="KZ19" s="188">
        <v>5726</v>
      </c>
      <c r="LA19" s="188">
        <v>677</v>
      </c>
      <c r="LB19" s="188">
        <v>0</v>
      </c>
      <c r="LC19" s="188">
        <v>0</v>
      </c>
      <c r="LD19" s="188">
        <v>1473</v>
      </c>
      <c r="LE19" s="188">
        <v>0</v>
      </c>
      <c r="LF19" s="188">
        <v>0</v>
      </c>
      <c r="LG19" s="188">
        <v>0</v>
      </c>
      <c r="LI19" s="188">
        <v>0</v>
      </c>
      <c r="LJ19" s="188">
        <v>0</v>
      </c>
      <c r="LK19" s="188">
        <v>3878</v>
      </c>
      <c r="LL19" s="188">
        <v>588</v>
      </c>
      <c r="LM19" s="188">
        <v>0</v>
      </c>
      <c r="LN19" s="188">
        <v>0</v>
      </c>
      <c r="LO19" s="188">
        <v>1208</v>
      </c>
      <c r="LP19" s="188">
        <v>0</v>
      </c>
      <c r="LQ19" s="188">
        <v>0</v>
      </c>
      <c r="LR19" s="188">
        <v>0</v>
      </c>
      <c r="LT19" s="188">
        <v>0</v>
      </c>
      <c r="LU19" s="188">
        <v>0</v>
      </c>
      <c r="LV19" s="188">
        <v>953</v>
      </c>
      <c r="LW19" s="188">
        <v>472</v>
      </c>
      <c r="LX19" s="188">
        <v>0</v>
      </c>
      <c r="LY19" s="188">
        <v>0</v>
      </c>
      <c r="LZ19" s="188">
        <v>1259</v>
      </c>
      <c r="MA19" s="188">
        <v>0</v>
      </c>
      <c r="MB19" s="188">
        <v>0</v>
      </c>
      <c r="MC19" s="188">
        <v>0</v>
      </c>
    </row>
    <row r="20" spans="2:341">
      <c r="B20" s="208">
        <f t="shared" si="0"/>
        <v>0</v>
      </c>
      <c r="C20" s="208">
        <f t="shared" si="1"/>
        <v>0</v>
      </c>
      <c r="D20" s="208">
        <f t="shared" si="2"/>
        <v>4979.166666666667</v>
      </c>
      <c r="E20" s="208">
        <f t="shared" si="3"/>
        <v>768.13333333333333</v>
      </c>
      <c r="F20" s="208">
        <f t="shared" si="4"/>
        <v>0</v>
      </c>
      <c r="G20" s="208">
        <f t="shared" si="5"/>
        <v>0</v>
      </c>
      <c r="H20" s="208">
        <f t="shared" si="6"/>
        <v>1154.0333333333333</v>
      </c>
      <c r="I20" s="208">
        <f t="shared" si="7"/>
        <v>0</v>
      </c>
      <c r="J20" s="208">
        <f t="shared" si="8"/>
        <v>0</v>
      </c>
      <c r="K20" s="208">
        <f t="shared" si="9"/>
        <v>0</v>
      </c>
      <c r="M20" s="188">
        <v>0</v>
      </c>
      <c r="N20" s="188">
        <v>0</v>
      </c>
      <c r="O20" s="188">
        <v>8516</v>
      </c>
      <c r="P20" s="188">
        <v>937</v>
      </c>
      <c r="Q20" s="188">
        <v>0</v>
      </c>
      <c r="R20" s="188">
        <v>0</v>
      </c>
      <c r="S20" s="188">
        <v>931</v>
      </c>
      <c r="T20" s="188">
        <v>0</v>
      </c>
      <c r="U20" s="188">
        <v>0</v>
      </c>
      <c r="V20" s="188">
        <v>0</v>
      </c>
      <c r="X20" s="188">
        <v>0</v>
      </c>
      <c r="Y20" s="188">
        <v>0</v>
      </c>
      <c r="Z20" s="188">
        <v>4168</v>
      </c>
      <c r="AA20" s="188">
        <v>1626</v>
      </c>
      <c r="AB20" s="188">
        <v>0</v>
      </c>
      <c r="AC20" s="188">
        <v>0</v>
      </c>
      <c r="AD20" s="188">
        <v>1200</v>
      </c>
      <c r="AE20" s="188">
        <v>0</v>
      </c>
      <c r="AF20" s="188">
        <v>0</v>
      </c>
      <c r="AG20" s="188">
        <v>0</v>
      </c>
      <c r="AI20" s="188">
        <v>0</v>
      </c>
      <c r="AJ20" s="188">
        <v>0</v>
      </c>
      <c r="AK20" s="188">
        <v>851</v>
      </c>
      <c r="AL20" s="188">
        <v>639</v>
      </c>
      <c r="AM20" s="188">
        <v>0</v>
      </c>
      <c r="AN20" s="188">
        <v>0</v>
      </c>
      <c r="AO20" s="188">
        <v>1232</v>
      </c>
      <c r="AP20" s="188">
        <v>0</v>
      </c>
      <c r="AQ20" s="188">
        <v>0</v>
      </c>
      <c r="AR20" s="188">
        <v>0</v>
      </c>
      <c r="AT20" s="188">
        <v>0</v>
      </c>
      <c r="AU20" s="188">
        <v>0</v>
      </c>
      <c r="AV20" s="188">
        <v>7813</v>
      </c>
      <c r="AW20" s="188">
        <v>1177</v>
      </c>
      <c r="AX20" s="188">
        <v>0</v>
      </c>
      <c r="AY20" s="188">
        <v>0</v>
      </c>
      <c r="AZ20" s="188">
        <v>1212</v>
      </c>
      <c r="BA20" s="188">
        <v>0</v>
      </c>
      <c r="BB20" s="188">
        <v>0</v>
      </c>
      <c r="BC20" s="188">
        <v>0</v>
      </c>
      <c r="BE20" s="188">
        <v>0</v>
      </c>
      <c r="BF20" s="188">
        <v>0</v>
      </c>
      <c r="BG20" s="188">
        <v>8240</v>
      </c>
      <c r="BH20" s="188">
        <v>1334</v>
      </c>
      <c r="BI20" s="188">
        <v>0</v>
      </c>
      <c r="BJ20" s="188">
        <v>0</v>
      </c>
      <c r="BK20" s="188">
        <v>969</v>
      </c>
      <c r="BL20" s="188">
        <v>0</v>
      </c>
      <c r="BM20" s="188">
        <v>0</v>
      </c>
      <c r="BN20" s="188">
        <v>0</v>
      </c>
      <c r="BP20" s="188">
        <v>0</v>
      </c>
      <c r="BQ20" s="188">
        <v>0</v>
      </c>
      <c r="BR20" s="188">
        <v>6174</v>
      </c>
      <c r="BS20" s="188">
        <v>1275</v>
      </c>
      <c r="BT20" s="188">
        <v>0</v>
      </c>
      <c r="BU20" s="188">
        <v>0</v>
      </c>
      <c r="BV20" s="188">
        <v>1330</v>
      </c>
      <c r="BW20" s="188">
        <v>0</v>
      </c>
      <c r="BX20" s="188">
        <v>0</v>
      </c>
      <c r="BY20" s="188">
        <v>0</v>
      </c>
      <c r="CA20" s="188">
        <v>0</v>
      </c>
      <c r="CB20" s="188">
        <v>0</v>
      </c>
      <c r="CC20" s="188">
        <v>7729</v>
      </c>
      <c r="CD20" s="188">
        <v>810</v>
      </c>
      <c r="CE20" s="188">
        <v>0</v>
      </c>
      <c r="CF20" s="188">
        <v>0</v>
      </c>
      <c r="CG20" s="188">
        <v>990</v>
      </c>
      <c r="CH20" s="188">
        <v>0</v>
      </c>
      <c r="CI20" s="188">
        <v>0</v>
      </c>
      <c r="CJ20" s="188">
        <v>0</v>
      </c>
      <c r="CL20" s="188">
        <v>0</v>
      </c>
      <c r="CM20" s="188">
        <v>0</v>
      </c>
      <c r="CN20" s="188">
        <v>7729</v>
      </c>
      <c r="CO20" s="188">
        <v>810</v>
      </c>
      <c r="CP20" s="188">
        <v>0</v>
      </c>
      <c r="CQ20" s="188">
        <v>0</v>
      </c>
      <c r="CR20" s="188">
        <v>990</v>
      </c>
      <c r="CS20" s="188">
        <v>0</v>
      </c>
      <c r="CT20" s="188">
        <v>0</v>
      </c>
      <c r="CU20" s="188">
        <v>0</v>
      </c>
      <c r="CW20" s="188">
        <v>0</v>
      </c>
      <c r="CX20" s="188">
        <v>0</v>
      </c>
      <c r="CY20" s="188">
        <v>5370</v>
      </c>
      <c r="CZ20" s="188">
        <v>857</v>
      </c>
      <c r="DA20" s="188">
        <v>0</v>
      </c>
      <c r="DB20" s="188">
        <v>0</v>
      </c>
      <c r="DC20" s="188">
        <v>1358</v>
      </c>
      <c r="DD20" s="188">
        <v>0</v>
      </c>
      <c r="DE20" s="188">
        <v>0</v>
      </c>
      <c r="DF20" s="188">
        <v>0</v>
      </c>
      <c r="DH20" s="188">
        <v>0</v>
      </c>
      <c r="DI20" s="188">
        <v>0</v>
      </c>
      <c r="DJ20" s="188">
        <v>7839</v>
      </c>
      <c r="DK20" s="188">
        <v>677</v>
      </c>
      <c r="DL20" s="188">
        <v>0</v>
      </c>
      <c r="DM20" s="188">
        <v>0</v>
      </c>
      <c r="DN20" s="188">
        <v>983</v>
      </c>
      <c r="DO20" s="188">
        <v>0</v>
      </c>
      <c r="DP20" s="188">
        <v>0</v>
      </c>
      <c r="DQ20" s="188">
        <v>0</v>
      </c>
      <c r="DS20" s="188">
        <v>0</v>
      </c>
      <c r="DT20" s="188">
        <v>0</v>
      </c>
      <c r="DU20" s="188">
        <v>6668</v>
      </c>
      <c r="DV20" s="188">
        <v>779</v>
      </c>
      <c r="DW20" s="188">
        <v>0</v>
      </c>
      <c r="DX20" s="188">
        <v>0</v>
      </c>
      <c r="DY20" s="188">
        <v>1335</v>
      </c>
      <c r="DZ20" s="188">
        <v>0</v>
      </c>
      <c r="EA20" s="188">
        <v>0</v>
      </c>
      <c r="EB20" s="188">
        <v>0</v>
      </c>
      <c r="ED20" s="188">
        <v>0</v>
      </c>
      <c r="EE20" s="188">
        <v>0</v>
      </c>
      <c r="EF20" s="188">
        <v>5274</v>
      </c>
      <c r="EG20" s="188">
        <v>657</v>
      </c>
      <c r="EH20" s="188">
        <v>0</v>
      </c>
      <c r="EI20" s="188">
        <v>0</v>
      </c>
      <c r="EJ20" s="188">
        <v>923</v>
      </c>
      <c r="EK20" s="188">
        <v>0</v>
      </c>
      <c r="EL20" s="188">
        <v>0</v>
      </c>
      <c r="EM20" s="188">
        <v>0</v>
      </c>
      <c r="EO20" s="188">
        <v>0</v>
      </c>
      <c r="EP20" s="188">
        <v>0</v>
      </c>
      <c r="EQ20" s="188">
        <v>1207</v>
      </c>
      <c r="ER20" s="188">
        <v>512</v>
      </c>
      <c r="ES20" s="188">
        <v>0</v>
      </c>
      <c r="ET20" s="188">
        <v>0</v>
      </c>
      <c r="EU20" s="188">
        <v>1144</v>
      </c>
      <c r="EV20" s="188">
        <v>0</v>
      </c>
      <c r="EW20" s="188">
        <v>0</v>
      </c>
      <c r="EX20" s="188">
        <v>0</v>
      </c>
      <c r="EZ20" s="188">
        <v>0</v>
      </c>
      <c r="FA20" s="188">
        <v>0</v>
      </c>
      <c r="FB20" s="188">
        <v>2394</v>
      </c>
      <c r="FC20" s="188">
        <v>434</v>
      </c>
      <c r="FD20" s="188">
        <v>0</v>
      </c>
      <c r="FE20" s="188">
        <v>0</v>
      </c>
      <c r="FF20" s="188">
        <v>1472</v>
      </c>
      <c r="FG20" s="188">
        <v>0</v>
      </c>
      <c r="FH20" s="188">
        <v>0</v>
      </c>
      <c r="FI20" s="188">
        <v>0</v>
      </c>
      <c r="FK20" s="188">
        <v>0</v>
      </c>
      <c r="FL20" s="188">
        <v>0</v>
      </c>
      <c r="FM20" s="188">
        <v>7430</v>
      </c>
      <c r="FN20" s="188">
        <v>799</v>
      </c>
      <c r="FO20" s="188">
        <v>0</v>
      </c>
      <c r="FP20" s="188">
        <v>0</v>
      </c>
      <c r="FQ20" s="188">
        <v>967</v>
      </c>
      <c r="FR20" s="188">
        <v>0</v>
      </c>
      <c r="FS20" s="188">
        <v>0</v>
      </c>
      <c r="FT20" s="188">
        <v>0</v>
      </c>
      <c r="FV20" s="188">
        <v>0</v>
      </c>
      <c r="FW20" s="188">
        <v>0</v>
      </c>
      <c r="FX20" s="188">
        <v>3181</v>
      </c>
      <c r="FY20" s="188">
        <v>699</v>
      </c>
      <c r="FZ20" s="188">
        <v>0</v>
      </c>
      <c r="GA20" s="188">
        <v>0</v>
      </c>
      <c r="GB20" s="188">
        <v>1333</v>
      </c>
      <c r="GC20" s="188">
        <v>0</v>
      </c>
      <c r="GD20" s="188">
        <v>0</v>
      </c>
      <c r="GE20" s="188">
        <v>0</v>
      </c>
      <c r="GG20" s="188">
        <v>0</v>
      </c>
      <c r="GH20" s="188">
        <v>0</v>
      </c>
      <c r="GI20" s="188">
        <v>4452</v>
      </c>
      <c r="GJ20" s="188">
        <v>521</v>
      </c>
      <c r="GK20" s="188">
        <v>0</v>
      </c>
      <c r="GL20" s="188">
        <v>0</v>
      </c>
      <c r="GM20" s="188">
        <v>987</v>
      </c>
      <c r="GN20" s="188">
        <v>0</v>
      </c>
      <c r="GO20" s="188">
        <v>0</v>
      </c>
      <c r="GP20" s="188">
        <v>0</v>
      </c>
      <c r="GR20" s="188">
        <v>0</v>
      </c>
      <c r="GS20" s="188">
        <v>0</v>
      </c>
      <c r="GT20" s="188">
        <v>4473</v>
      </c>
      <c r="GU20" s="188">
        <v>525</v>
      </c>
      <c r="GV20" s="188">
        <v>0</v>
      </c>
      <c r="GW20" s="188">
        <v>0</v>
      </c>
      <c r="GX20" s="188">
        <v>931</v>
      </c>
      <c r="GY20" s="188">
        <v>0</v>
      </c>
      <c r="GZ20" s="188">
        <v>0</v>
      </c>
      <c r="HA20" s="188">
        <v>0</v>
      </c>
      <c r="HC20" s="188">
        <v>0</v>
      </c>
      <c r="HD20" s="188">
        <v>0</v>
      </c>
      <c r="HE20" s="188">
        <v>2447</v>
      </c>
      <c r="HF20" s="188">
        <v>680</v>
      </c>
      <c r="HG20" s="188">
        <v>0</v>
      </c>
      <c r="HH20" s="188">
        <v>0</v>
      </c>
      <c r="HI20" s="188">
        <v>953</v>
      </c>
      <c r="HJ20" s="188">
        <v>0</v>
      </c>
      <c r="HK20" s="188">
        <v>0</v>
      </c>
      <c r="HL20" s="188">
        <v>0</v>
      </c>
      <c r="HN20" s="188">
        <v>0</v>
      </c>
      <c r="HO20" s="188">
        <v>0</v>
      </c>
      <c r="HP20" s="188">
        <v>2517</v>
      </c>
      <c r="HQ20" s="188">
        <v>331</v>
      </c>
      <c r="HR20" s="188">
        <v>0</v>
      </c>
      <c r="HS20" s="188">
        <v>0</v>
      </c>
      <c r="HT20" s="188">
        <v>1406</v>
      </c>
      <c r="HU20" s="188">
        <v>0</v>
      </c>
      <c r="HV20" s="188">
        <v>0</v>
      </c>
      <c r="HW20" s="188">
        <v>0</v>
      </c>
      <c r="HY20" s="188">
        <v>0</v>
      </c>
      <c r="HZ20" s="188">
        <v>0</v>
      </c>
      <c r="IA20" s="188">
        <v>3486</v>
      </c>
      <c r="IB20" s="188">
        <v>568</v>
      </c>
      <c r="IC20" s="188">
        <v>0</v>
      </c>
      <c r="ID20" s="188">
        <v>0</v>
      </c>
      <c r="IE20" s="188">
        <v>967</v>
      </c>
      <c r="IF20" s="188">
        <v>0</v>
      </c>
      <c r="IG20" s="188">
        <v>0</v>
      </c>
      <c r="IH20" s="188">
        <v>0</v>
      </c>
      <c r="IJ20" s="188">
        <v>0</v>
      </c>
      <c r="IK20" s="188">
        <v>0</v>
      </c>
      <c r="IL20" s="188">
        <v>6782</v>
      </c>
      <c r="IM20" s="188">
        <v>761</v>
      </c>
      <c r="IN20" s="188">
        <v>0</v>
      </c>
      <c r="IO20" s="188">
        <v>0</v>
      </c>
      <c r="IP20" s="188">
        <v>1003</v>
      </c>
      <c r="IQ20" s="188">
        <v>0</v>
      </c>
      <c r="IR20" s="188">
        <v>0</v>
      </c>
      <c r="IS20" s="188">
        <v>0</v>
      </c>
      <c r="IU20" s="188">
        <v>0</v>
      </c>
      <c r="IV20" s="188">
        <v>0</v>
      </c>
      <c r="IW20" s="188">
        <v>3980</v>
      </c>
      <c r="IX20" s="188">
        <v>557</v>
      </c>
      <c r="IY20" s="188">
        <v>0</v>
      </c>
      <c r="IZ20" s="188">
        <v>0</v>
      </c>
      <c r="JA20" s="188">
        <v>1339</v>
      </c>
      <c r="JB20" s="188">
        <v>0</v>
      </c>
      <c r="JC20" s="188">
        <v>0</v>
      </c>
      <c r="JD20" s="188">
        <v>0</v>
      </c>
      <c r="JF20" s="188">
        <v>0</v>
      </c>
      <c r="JG20" s="188">
        <v>0</v>
      </c>
      <c r="JH20" s="188">
        <v>7410</v>
      </c>
      <c r="JI20" s="188">
        <v>1488</v>
      </c>
      <c r="JJ20" s="188">
        <v>0</v>
      </c>
      <c r="JK20" s="188">
        <v>0</v>
      </c>
      <c r="JL20" s="188">
        <v>966</v>
      </c>
      <c r="JM20" s="188">
        <v>0</v>
      </c>
      <c r="JN20" s="188">
        <v>0</v>
      </c>
      <c r="JO20" s="188">
        <v>0</v>
      </c>
      <c r="JQ20" s="188">
        <v>0</v>
      </c>
      <c r="JR20" s="188">
        <v>0</v>
      </c>
      <c r="JS20" s="188">
        <v>6490</v>
      </c>
      <c r="JT20" s="188">
        <v>544</v>
      </c>
      <c r="JU20" s="188">
        <v>0</v>
      </c>
      <c r="JV20" s="188">
        <v>0</v>
      </c>
      <c r="JW20" s="188">
        <v>1008</v>
      </c>
      <c r="JX20" s="188">
        <v>0</v>
      </c>
      <c r="JY20" s="188">
        <v>0</v>
      </c>
      <c r="JZ20" s="188">
        <v>0</v>
      </c>
      <c r="KB20" s="188">
        <v>0</v>
      </c>
      <c r="KC20" s="188">
        <v>0</v>
      </c>
      <c r="KD20" s="188">
        <v>3134</v>
      </c>
      <c r="KE20" s="188">
        <v>605</v>
      </c>
      <c r="KF20" s="188">
        <v>0</v>
      </c>
      <c r="KG20" s="188">
        <v>0</v>
      </c>
      <c r="KH20" s="188">
        <v>1331</v>
      </c>
      <c r="KI20" s="188">
        <v>0</v>
      </c>
      <c r="KJ20" s="188">
        <v>0</v>
      </c>
      <c r="KK20" s="188">
        <v>0</v>
      </c>
      <c r="KM20" s="188">
        <v>0</v>
      </c>
      <c r="KN20" s="188">
        <v>0</v>
      </c>
      <c r="KO20" s="188">
        <v>3151</v>
      </c>
      <c r="KP20" s="188">
        <v>683</v>
      </c>
      <c r="KQ20" s="188">
        <v>0</v>
      </c>
      <c r="KR20" s="188">
        <v>0</v>
      </c>
      <c r="KS20" s="188">
        <v>1423</v>
      </c>
      <c r="KT20" s="188">
        <v>0</v>
      </c>
      <c r="KU20" s="188">
        <v>0</v>
      </c>
      <c r="KV20" s="188">
        <v>0</v>
      </c>
      <c r="KX20" s="188">
        <v>0</v>
      </c>
      <c r="KY20" s="188">
        <v>0</v>
      </c>
      <c r="KZ20" s="188">
        <v>5684</v>
      </c>
      <c r="LA20" s="188">
        <v>693</v>
      </c>
      <c r="LB20" s="188">
        <v>0</v>
      </c>
      <c r="LC20" s="188">
        <v>0</v>
      </c>
      <c r="LD20" s="188">
        <v>1471</v>
      </c>
      <c r="LE20" s="188">
        <v>0</v>
      </c>
      <c r="LF20" s="188">
        <v>0</v>
      </c>
      <c r="LG20" s="188">
        <v>0</v>
      </c>
      <c r="LI20" s="188">
        <v>0</v>
      </c>
      <c r="LJ20" s="188">
        <v>0</v>
      </c>
      <c r="LK20" s="188">
        <v>3824</v>
      </c>
      <c r="LL20" s="188">
        <v>594</v>
      </c>
      <c r="LM20" s="188">
        <v>0</v>
      </c>
      <c r="LN20" s="188">
        <v>0</v>
      </c>
      <c r="LO20" s="188">
        <v>1208</v>
      </c>
      <c r="LP20" s="188">
        <v>0</v>
      </c>
      <c r="LQ20" s="188">
        <v>0</v>
      </c>
      <c r="LR20" s="188">
        <v>0</v>
      </c>
      <c r="LT20" s="188">
        <v>0</v>
      </c>
      <c r="LU20" s="188">
        <v>0</v>
      </c>
      <c r="LV20" s="188">
        <v>962</v>
      </c>
      <c r="LW20" s="188">
        <v>472</v>
      </c>
      <c r="LX20" s="188">
        <v>0</v>
      </c>
      <c r="LY20" s="188">
        <v>0</v>
      </c>
      <c r="LZ20" s="188">
        <v>1259</v>
      </c>
      <c r="MA20" s="188">
        <v>0</v>
      </c>
      <c r="MB20" s="188">
        <v>0</v>
      </c>
      <c r="MC20" s="188">
        <v>0</v>
      </c>
    </row>
    <row r="21" spans="2:341">
      <c r="B21" s="208">
        <f t="shared" si="0"/>
        <v>0</v>
      </c>
      <c r="C21" s="208">
        <f t="shared" si="1"/>
        <v>0</v>
      </c>
      <c r="D21" s="208">
        <f t="shared" si="2"/>
        <v>4946.666666666667</v>
      </c>
      <c r="E21" s="208">
        <f t="shared" si="3"/>
        <v>748.86666666666667</v>
      </c>
      <c r="F21" s="208">
        <f t="shared" si="4"/>
        <v>0</v>
      </c>
      <c r="G21" s="208">
        <f t="shared" si="5"/>
        <v>0</v>
      </c>
      <c r="H21" s="208">
        <f t="shared" si="6"/>
        <v>1153.9333333333334</v>
      </c>
      <c r="I21" s="208">
        <f t="shared" si="7"/>
        <v>0</v>
      </c>
      <c r="J21" s="208">
        <f t="shared" si="8"/>
        <v>0</v>
      </c>
      <c r="K21" s="208">
        <f t="shared" si="9"/>
        <v>0</v>
      </c>
      <c r="M21" s="188">
        <v>0</v>
      </c>
      <c r="N21" s="188">
        <v>0</v>
      </c>
      <c r="O21" s="188">
        <v>8621</v>
      </c>
      <c r="P21" s="188">
        <v>956</v>
      </c>
      <c r="Q21" s="188">
        <v>0</v>
      </c>
      <c r="R21" s="188">
        <v>0</v>
      </c>
      <c r="S21" s="188">
        <v>931</v>
      </c>
      <c r="T21" s="188">
        <v>0</v>
      </c>
      <c r="U21" s="188">
        <v>0</v>
      </c>
      <c r="V21" s="188">
        <v>0</v>
      </c>
      <c r="X21" s="188">
        <v>0</v>
      </c>
      <c r="Y21" s="188">
        <v>0</v>
      </c>
      <c r="Z21" s="188">
        <v>4131</v>
      </c>
      <c r="AA21" s="188">
        <v>1582</v>
      </c>
      <c r="AB21" s="188">
        <v>0</v>
      </c>
      <c r="AC21" s="188">
        <v>0</v>
      </c>
      <c r="AD21" s="188">
        <v>1200</v>
      </c>
      <c r="AE21" s="188">
        <v>0</v>
      </c>
      <c r="AF21" s="188">
        <v>0</v>
      </c>
      <c r="AG21" s="188">
        <v>0</v>
      </c>
      <c r="AI21" s="188">
        <v>0</v>
      </c>
      <c r="AJ21" s="188">
        <v>0</v>
      </c>
      <c r="AK21" s="188">
        <v>824</v>
      </c>
      <c r="AL21" s="188">
        <v>556</v>
      </c>
      <c r="AM21" s="188">
        <v>0</v>
      </c>
      <c r="AN21" s="188">
        <v>0</v>
      </c>
      <c r="AO21" s="188">
        <v>1232</v>
      </c>
      <c r="AP21" s="188">
        <v>0</v>
      </c>
      <c r="AQ21" s="188">
        <v>0</v>
      </c>
      <c r="AR21" s="188">
        <v>0</v>
      </c>
      <c r="AT21" s="188">
        <v>0</v>
      </c>
      <c r="AU21" s="188">
        <v>0</v>
      </c>
      <c r="AV21" s="188">
        <v>7790</v>
      </c>
      <c r="AW21" s="188">
        <v>1183</v>
      </c>
      <c r="AX21" s="188">
        <v>0</v>
      </c>
      <c r="AY21" s="188">
        <v>0</v>
      </c>
      <c r="AZ21" s="188">
        <v>1212</v>
      </c>
      <c r="BA21" s="188">
        <v>0</v>
      </c>
      <c r="BB21" s="188">
        <v>0</v>
      </c>
      <c r="BC21" s="188">
        <v>0</v>
      </c>
      <c r="BE21" s="188">
        <v>0</v>
      </c>
      <c r="BF21" s="188">
        <v>0</v>
      </c>
      <c r="BG21" s="188">
        <v>8292</v>
      </c>
      <c r="BH21" s="188">
        <v>1318</v>
      </c>
      <c r="BI21" s="188">
        <v>0</v>
      </c>
      <c r="BJ21" s="188">
        <v>0</v>
      </c>
      <c r="BK21" s="188">
        <v>969</v>
      </c>
      <c r="BL21" s="188">
        <v>0</v>
      </c>
      <c r="BM21" s="188">
        <v>0</v>
      </c>
      <c r="BN21" s="188">
        <v>0</v>
      </c>
      <c r="BP21" s="188">
        <v>0</v>
      </c>
      <c r="BQ21" s="188">
        <v>0</v>
      </c>
      <c r="BR21" s="188">
        <v>6049</v>
      </c>
      <c r="BS21" s="188">
        <v>1232</v>
      </c>
      <c r="BT21" s="188">
        <v>0</v>
      </c>
      <c r="BU21" s="188">
        <v>0</v>
      </c>
      <c r="BV21" s="188">
        <v>1330</v>
      </c>
      <c r="BW21" s="188">
        <v>0</v>
      </c>
      <c r="BX21" s="188">
        <v>0</v>
      </c>
      <c r="BY21" s="188">
        <v>0</v>
      </c>
      <c r="CA21" s="188">
        <v>0</v>
      </c>
      <c r="CB21" s="188">
        <v>0</v>
      </c>
      <c r="CC21" s="188">
        <v>7762</v>
      </c>
      <c r="CD21" s="188">
        <v>796</v>
      </c>
      <c r="CE21" s="188">
        <v>0</v>
      </c>
      <c r="CF21" s="188">
        <v>0</v>
      </c>
      <c r="CG21" s="188">
        <v>990</v>
      </c>
      <c r="CH21" s="188">
        <v>0</v>
      </c>
      <c r="CI21" s="188">
        <v>0</v>
      </c>
      <c r="CJ21" s="188">
        <v>0</v>
      </c>
      <c r="CL21" s="188">
        <v>0</v>
      </c>
      <c r="CM21" s="188">
        <v>0</v>
      </c>
      <c r="CN21" s="188">
        <v>7762</v>
      </c>
      <c r="CO21" s="188">
        <v>796</v>
      </c>
      <c r="CP21" s="188">
        <v>0</v>
      </c>
      <c r="CQ21" s="188">
        <v>0</v>
      </c>
      <c r="CR21" s="188">
        <v>990</v>
      </c>
      <c r="CS21" s="188">
        <v>0</v>
      </c>
      <c r="CT21" s="188">
        <v>0</v>
      </c>
      <c r="CU21" s="188">
        <v>0</v>
      </c>
      <c r="CW21" s="188">
        <v>0</v>
      </c>
      <c r="CX21" s="188">
        <v>0</v>
      </c>
      <c r="CY21" s="188">
        <v>5327</v>
      </c>
      <c r="CZ21" s="188">
        <v>814</v>
      </c>
      <c r="DA21" s="188">
        <v>0</v>
      </c>
      <c r="DB21" s="188">
        <v>0</v>
      </c>
      <c r="DC21" s="188">
        <v>1358</v>
      </c>
      <c r="DD21" s="188">
        <v>0</v>
      </c>
      <c r="DE21" s="188">
        <v>0</v>
      </c>
      <c r="DF21" s="188">
        <v>0</v>
      </c>
      <c r="DH21" s="188">
        <v>0</v>
      </c>
      <c r="DI21" s="188">
        <v>0</v>
      </c>
      <c r="DJ21" s="188">
        <v>7762</v>
      </c>
      <c r="DK21" s="188">
        <v>672</v>
      </c>
      <c r="DL21" s="188">
        <v>0</v>
      </c>
      <c r="DM21" s="188">
        <v>0</v>
      </c>
      <c r="DN21" s="188">
        <v>983</v>
      </c>
      <c r="DO21" s="188">
        <v>0</v>
      </c>
      <c r="DP21" s="188">
        <v>0</v>
      </c>
      <c r="DQ21" s="188">
        <v>0</v>
      </c>
      <c r="DS21" s="188">
        <v>0</v>
      </c>
      <c r="DT21" s="188">
        <v>0</v>
      </c>
      <c r="DU21" s="188">
        <v>6634</v>
      </c>
      <c r="DV21" s="188">
        <v>713</v>
      </c>
      <c r="DW21" s="188">
        <v>0</v>
      </c>
      <c r="DX21" s="188">
        <v>0</v>
      </c>
      <c r="DY21" s="188">
        <v>1334</v>
      </c>
      <c r="DZ21" s="188">
        <v>0</v>
      </c>
      <c r="EA21" s="188">
        <v>0</v>
      </c>
      <c r="EB21" s="188">
        <v>0</v>
      </c>
      <c r="ED21" s="188">
        <v>0</v>
      </c>
      <c r="EE21" s="188">
        <v>0</v>
      </c>
      <c r="EF21" s="188">
        <v>5236</v>
      </c>
      <c r="EG21" s="188">
        <v>649</v>
      </c>
      <c r="EH21" s="188">
        <v>0</v>
      </c>
      <c r="EI21" s="188">
        <v>0</v>
      </c>
      <c r="EJ21" s="188">
        <v>923</v>
      </c>
      <c r="EK21" s="188">
        <v>0</v>
      </c>
      <c r="EL21" s="188">
        <v>0</v>
      </c>
      <c r="EM21" s="188">
        <v>0</v>
      </c>
      <c r="EO21" s="188">
        <v>0</v>
      </c>
      <c r="EP21" s="188">
        <v>0</v>
      </c>
      <c r="EQ21" s="188">
        <v>1206</v>
      </c>
      <c r="ER21" s="188">
        <v>477</v>
      </c>
      <c r="ES21" s="188">
        <v>0</v>
      </c>
      <c r="ET21" s="188">
        <v>0</v>
      </c>
      <c r="EU21" s="188">
        <v>1144</v>
      </c>
      <c r="EV21" s="188">
        <v>0</v>
      </c>
      <c r="EW21" s="188">
        <v>0</v>
      </c>
      <c r="EX21" s="188">
        <v>0</v>
      </c>
      <c r="EZ21" s="188">
        <v>0</v>
      </c>
      <c r="FA21" s="188">
        <v>0</v>
      </c>
      <c r="FB21" s="188">
        <v>2340</v>
      </c>
      <c r="FC21" s="188">
        <v>485</v>
      </c>
      <c r="FD21" s="188">
        <v>0</v>
      </c>
      <c r="FE21" s="188">
        <v>0</v>
      </c>
      <c r="FF21" s="188">
        <v>1472</v>
      </c>
      <c r="FG21" s="188">
        <v>0</v>
      </c>
      <c r="FH21" s="188">
        <v>0</v>
      </c>
      <c r="FI21" s="188">
        <v>0</v>
      </c>
      <c r="FK21" s="188">
        <v>0</v>
      </c>
      <c r="FL21" s="188">
        <v>0</v>
      </c>
      <c r="FM21" s="188">
        <v>7403</v>
      </c>
      <c r="FN21" s="188">
        <v>802</v>
      </c>
      <c r="FO21" s="188">
        <v>0</v>
      </c>
      <c r="FP21" s="188">
        <v>0</v>
      </c>
      <c r="FQ21" s="188">
        <v>967</v>
      </c>
      <c r="FR21" s="188">
        <v>0</v>
      </c>
      <c r="FS21" s="188">
        <v>0</v>
      </c>
      <c r="FT21" s="188">
        <v>0</v>
      </c>
      <c r="FV21" s="188">
        <v>0</v>
      </c>
      <c r="FW21" s="188">
        <v>0</v>
      </c>
      <c r="FX21" s="188">
        <v>3106</v>
      </c>
      <c r="FY21" s="188">
        <v>636</v>
      </c>
      <c r="FZ21" s="188">
        <v>0</v>
      </c>
      <c r="GA21" s="188">
        <v>0</v>
      </c>
      <c r="GB21" s="188">
        <v>1333</v>
      </c>
      <c r="GC21" s="188">
        <v>0</v>
      </c>
      <c r="GD21" s="188">
        <v>0</v>
      </c>
      <c r="GE21" s="188">
        <v>0</v>
      </c>
      <c r="GG21" s="188">
        <v>0</v>
      </c>
      <c r="GH21" s="188">
        <v>0</v>
      </c>
      <c r="GI21" s="188">
        <v>4389</v>
      </c>
      <c r="GJ21" s="188">
        <v>528</v>
      </c>
      <c r="GK21" s="188">
        <v>0</v>
      </c>
      <c r="GL21" s="188">
        <v>0</v>
      </c>
      <c r="GM21" s="188">
        <v>987</v>
      </c>
      <c r="GN21" s="188">
        <v>0</v>
      </c>
      <c r="GO21" s="188">
        <v>0</v>
      </c>
      <c r="GP21" s="188">
        <v>0</v>
      </c>
      <c r="GR21" s="188">
        <v>0</v>
      </c>
      <c r="GS21" s="188">
        <v>0</v>
      </c>
      <c r="GT21" s="188">
        <v>4411</v>
      </c>
      <c r="GU21" s="188">
        <v>529</v>
      </c>
      <c r="GV21" s="188">
        <v>0</v>
      </c>
      <c r="GW21" s="188">
        <v>0</v>
      </c>
      <c r="GX21" s="188">
        <v>931</v>
      </c>
      <c r="GY21" s="188">
        <v>0</v>
      </c>
      <c r="GZ21" s="188">
        <v>0</v>
      </c>
      <c r="HA21" s="188">
        <v>0</v>
      </c>
      <c r="HC21" s="188">
        <v>0</v>
      </c>
      <c r="HD21" s="188">
        <v>0</v>
      </c>
      <c r="HE21" s="188">
        <v>2427</v>
      </c>
      <c r="HF21" s="188">
        <v>575</v>
      </c>
      <c r="HG21" s="188">
        <v>0</v>
      </c>
      <c r="HH21" s="188">
        <v>0</v>
      </c>
      <c r="HI21" s="188">
        <v>953</v>
      </c>
      <c r="HJ21" s="188">
        <v>0</v>
      </c>
      <c r="HK21" s="188">
        <v>0</v>
      </c>
      <c r="HL21" s="188">
        <v>0</v>
      </c>
      <c r="HN21" s="188">
        <v>0</v>
      </c>
      <c r="HO21" s="188">
        <v>0</v>
      </c>
      <c r="HP21" s="188">
        <v>2414</v>
      </c>
      <c r="HQ21" s="188">
        <v>314</v>
      </c>
      <c r="HR21" s="188">
        <v>0</v>
      </c>
      <c r="HS21" s="188">
        <v>0</v>
      </c>
      <c r="HT21" s="188">
        <v>1406</v>
      </c>
      <c r="HU21" s="188">
        <v>0</v>
      </c>
      <c r="HV21" s="188">
        <v>0</v>
      </c>
      <c r="HW21" s="188">
        <v>0</v>
      </c>
      <c r="HY21" s="188">
        <v>0</v>
      </c>
      <c r="HZ21" s="188">
        <v>0</v>
      </c>
      <c r="IA21" s="188">
        <v>3374</v>
      </c>
      <c r="IB21" s="188">
        <v>527</v>
      </c>
      <c r="IC21" s="188">
        <v>0</v>
      </c>
      <c r="ID21" s="188">
        <v>0</v>
      </c>
      <c r="IE21" s="188">
        <v>967</v>
      </c>
      <c r="IF21" s="188">
        <v>0</v>
      </c>
      <c r="IG21" s="188">
        <v>0</v>
      </c>
      <c r="IH21" s="188">
        <v>0</v>
      </c>
      <c r="IJ21" s="188">
        <v>0</v>
      </c>
      <c r="IK21" s="188">
        <v>0</v>
      </c>
      <c r="IL21" s="188">
        <v>6717</v>
      </c>
      <c r="IM21" s="188">
        <v>776</v>
      </c>
      <c r="IN21" s="188">
        <v>0</v>
      </c>
      <c r="IO21" s="188">
        <v>0</v>
      </c>
      <c r="IP21" s="188">
        <v>1003</v>
      </c>
      <c r="IQ21" s="188">
        <v>0</v>
      </c>
      <c r="IR21" s="188">
        <v>0</v>
      </c>
      <c r="IS21" s="188">
        <v>0</v>
      </c>
      <c r="IU21" s="188">
        <v>0</v>
      </c>
      <c r="IV21" s="188">
        <v>0</v>
      </c>
      <c r="IW21" s="188">
        <v>3845</v>
      </c>
      <c r="IX21" s="188">
        <v>550</v>
      </c>
      <c r="IY21" s="188">
        <v>0</v>
      </c>
      <c r="IZ21" s="188">
        <v>0</v>
      </c>
      <c r="JA21" s="188">
        <v>1339</v>
      </c>
      <c r="JB21" s="188">
        <v>0</v>
      </c>
      <c r="JC21" s="188">
        <v>0</v>
      </c>
      <c r="JD21" s="188">
        <v>0</v>
      </c>
      <c r="JF21" s="188">
        <v>0</v>
      </c>
      <c r="JG21" s="188">
        <v>0</v>
      </c>
      <c r="JH21" s="188">
        <v>7385</v>
      </c>
      <c r="JI21" s="188">
        <v>1454</v>
      </c>
      <c r="JJ21" s="188">
        <v>0</v>
      </c>
      <c r="JK21" s="188">
        <v>0</v>
      </c>
      <c r="JL21" s="188">
        <v>966</v>
      </c>
      <c r="JM21" s="188">
        <v>0</v>
      </c>
      <c r="JN21" s="188">
        <v>0</v>
      </c>
      <c r="JO21" s="188">
        <v>0</v>
      </c>
      <c r="JQ21" s="188">
        <v>0</v>
      </c>
      <c r="JR21" s="188">
        <v>0</v>
      </c>
      <c r="JS21" s="188">
        <v>6388</v>
      </c>
      <c r="JT21" s="188">
        <v>500</v>
      </c>
      <c r="JU21" s="188">
        <v>0</v>
      </c>
      <c r="JV21" s="188">
        <v>0</v>
      </c>
      <c r="JW21" s="188">
        <v>1008</v>
      </c>
      <c r="JX21" s="188">
        <v>0</v>
      </c>
      <c r="JY21" s="188">
        <v>0</v>
      </c>
      <c r="JZ21" s="188">
        <v>0</v>
      </c>
      <c r="KB21" s="188">
        <v>0</v>
      </c>
      <c r="KC21" s="188">
        <v>0</v>
      </c>
      <c r="KD21" s="188">
        <v>3107</v>
      </c>
      <c r="KE21" s="188">
        <v>591</v>
      </c>
      <c r="KF21" s="188">
        <v>0</v>
      </c>
      <c r="KG21" s="188">
        <v>0</v>
      </c>
      <c r="KH21" s="188">
        <v>1331</v>
      </c>
      <c r="KI21" s="188">
        <v>0</v>
      </c>
      <c r="KJ21" s="188">
        <v>0</v>
      </c>
      <c r="KK21" s="188">
        <v>0</v>
      </c>
      <c r="KM21" s="188">
        <v>0</v>
      </c>
      <c r="KN21" s="188">
        <v>0</v>
      </c>
      <c r="KO21" s="188">
        <v>3130</v>
      </c>
      <c r="KP21" s="188">
        <v>663</v>
      </c>
      <c r="KQ21" s="188">
        <v>0</v>
      </c>
      <c r="KR21" s="188">
        <v>0</v>
      </c>
      <c r="KS21" s="188">
        <v>1423</v>
      </c>
      <c r="KT21" s="188">
        <v>0</v>
      </c>
      <c r="KU21" s="188">
        <v>0</v>
      </c>
      <c r="KV21" s="188">
        <v>0</v>
      </c>
      <c r="KX21" s="188">
        <v>0</v>
      </c>
      <c r="KY21" s="188">
        <v>0</v>
      </c>
      <c r="KZ21" s="188">
        <v>5746</v>
      </c>
      <c r="LA21" s="188">
        <v>697</v>
      </c>
      <c r="LB21" s="188">
        <v>0</v>
      </c>
      <c r="LC21" s="188">
        <v>0</v>
      </c>
      <c r="LD21" s="188">
        <v>1469</v>
      </c>
      <c r="LE21" s="188">
        <v>0</v>
      </c>
      <c r="LF21" s="188">
        <v>0</v>
      </c>
      <c r="LG21" s="188">
        <v>0</v>
      </c>
      <c r="LI21" s="188">
        <v>0</v>
      </c>
      <c r="LJ21" s="188">
        <v>0</v>
      </c>
      <c r="LK21" s="188">
        <v>3822</v>
      </c>
      <c r="LL21" s="188">
        <v>623</v>
      </c>
      <c r="LM21" s="188">
        <v>0</v>
      </c>
      <c r="LN21" s="188">
        <v>0</v>
      </c>
      <c r="LO21" s="188">
        <v>1208</v>
      </c>
      <c r="LP21" s="188">
        <v>0</v>
      </c>
      <c r="LQ21" s="188">
        <v>0</v>
      </c>
      <c r="LR21" s="188">
        <v>0</v>
      </c>
      <c r="LT21" s="188">
        <v>0</v>
      </c>
      <c r="LU21" s="188">
        <v>0</v>
      </c>
      <c r="LV21" s="188">
        <v>1000</v>
      </c>
      <c r="LW21" s="188">
        <v>472</v>
      </c>
      <c r="LX21" s="188">
        <v>0</v>
      </c>
      <c r="LY21" s="188">
        <v>0</v>
      </c>
      <c r="LZ21" s="188">
        <v>1259</v>
      </c>
      <c r="MA21" s="188">
        <v>0</v>
      </c>
      <c r="MB21" s="188">
        <v>0</v>
      </c>
      <c r="MC21" s="188">
        <v>0</v>
      </c>
    </row>
    <row r="22" spans="2:341">
      <c r="B22" s="208">
        <f t="shared" si="0"/>
        <v>0</v>
      </c>
      <c r="C22" s="208">
        <f t="shared" si="1"/>
        <v>0</v>
      </c>
      <c r="D22" s="208">
        <f t="shared" si="2"/>
        <v>4920.0333333333338</v>
      </c>
      <c r="E22" s="208">
        <f t="shared" si="3"/>
        <v>744.36666666666667</v>
      </c>
      <c r="F22" s="208">
        <f t="shared" si="4"/>
        <v>0</v>
      </c>
      <c r="G22" s="208">
        <f t="shared" si="5"/>
        <v>0</v>
      </c>
      <c r="H22" s="208">
        <f t="shared" si="6"/>
        <v>1153.2333333333333</v>
      </c>
      <c r="I22" s="208">
        <f t="shared" si="7"/>
        <v>0</v>
      </c>
      <c r="J22" s="208">
        <f t="shared" si="8"/>
        <v>0</v>
      </c>
      <c r="K22" s="208">
        <f t="shared" si="9"/>
        <v>0</v>
      </c>
      <c r="M22" s="188">
        <v>0</v>
      </c>
      <c r="N22" s="188">
        <v>0</v>
      </c>
      <c r="O22" s="188">
        <v>8545</v>
      </c>
      <c r="P22" s="188">
        <v>936</v>
      </c>
      <c r="Q22" s="188">
        <v>0</v>
      </c>
      <c r="R22" s="188">
        <v>0</v>
      </c>
      <c r="S22" s="188">
        <v>931</v>
      </c>
      <c r="T22" s="188">
        <v>0</v>
      </c>
      <c r="U22" s="188">
        <v>0</v>
      </c>
      <c r="V22" s="188">
        <v>0</v>
      </c>
      <c r="X22" s="188">
        <v>0</v>
      </c>
      <c r="Y22" s="188">
        <v>0</v>
      </c>
      <c r="Z22" s="188">
        <v>4029</v>
      </c>
      <c r="AA22" s="188">
        <v>1496</v>
      </c>
      <c r="AB22" s="188">
        <v>0</v>
      </c>
      <c r="AC22" s="188">
        <v>0</v>
      </c>
      <c r="AD22" s="188">
        <v>1200</v>
      </c>
      <c r="AE22" s="188">
        <v>0</v>
      </c>
      <c r="AF22" s="188">
        <v>0</v>
      </c>
      <c r="AG22" s="188">
        <v>0</v>
      </c>
      <c r="AI22" s="188">
        <v>0</v>
      </c>
      <c r="AJ22" s="188">
        <v>0</v>
      </c>
      <c r="AK22" s="188">
        <v>821</v>
      </c>
      <c r="AL22" s="188">
        <v>521</v>
      </c>
      <c r="AM22" s="188">
        <v>0</v>
      </c>
      <c r="AN22" s="188">
        <v>0</v>
      </c>
      <c r="AO22" s="188">
        <v>1232</v>
      </c>
      <c r="AP22" s="188">
        <v>0</v>
      </c>
      <c r="AQ22" s="188">
        <v>0</v>
      </c>
      <c r="AR22" s="188">
        <v>0</v>
      </c>
      <c r="AT22" s="188">
        <v>0</v>
      </c>
      <c r="AU22" s="188">
        <v>0</v>
      </c>
      <c r="AV22" s="188">
        <v>7784</v>
      </c>
      <c r="AW22" s="188">
        <v>1137</v>
      </c>
      <c r="AX22" s="188">
        <v>0</v>
      </c>
      <c r="AY22" s="188">
        <v>0</v>
      </c>
      <c r="AZ22" s="188">
        <v>1212</v>
      </c>
      <c r="BA22" s="188">
        <v>0</v>
      </c>
      <c r="BB22" s="188">
        <v>0</v>
      </c>
      <c r="BC22" s="188">
        <v>0</v>
      </c>
      <c r="BE22" s="188">
        <v>0</v>
      </c>
      <c r="BF22" s="188">
        <v>0</v>
      </c>
      <c r="BG22" s="188">
        <v>8249</v>
      </c>
      <c r="BH22" s="188">
        <v>1302</v>
      </c>
      <c r="BI22" s="188">
        <v>0</v>
      </c>
      <c r="BJ22" s="188">
        <v>0</v>
      </c>
      <c r="BK22" s="188">
        <v>969</v>
      </c>
      <c r="BL22" s="188">
        <v>0</v>
      </c>
      <c r="BM22" s="188">
        <v>0</v>
      </c>
      <c r="BN22" s="188">
        <v>0</v>
      </c>
      <c r="BP22" s="188">
        <v>0</v>
      </c>
      <c r="BQ22" s="188">
        <v>0</v>
      </c>
      <c r="BR22" s="188">
        <v>6073</v>
      </c>
      <c r="BS22" s="188">
        <v>1249</v>
      </c>
      <c r="BT22" s="188">
        <v>0</v>
      </c>
      <c r="BU22" s="188">
        <v>0</v>
      </c>
      <c r="BV22" s="188">
        <v>1330</v>
      </c>
      <c r="BW22" s="188">
        <v>0</v>
      </c>
      <c r="BX22" s="188">
        <v>0</v>
      </c>
      <c r="BY22" s="188">
        <v>0</v>
      </c>
      <c r="CA22" s="188">
        <v>0</v>
      </c>
      <c r="CB22" s="188">
        <v>0</v>
      </c>
      <c r="CC22" s="188">
        <v>7823</v>
      </c>
      <c r="CD22" s="188">
        <v>801</v>
      </c>
      <c r="CE22" s="188">
        <v>0</v>
      </c>
      <c r="CF22" s="188">
        <v>0</v>
      </c>
      <c r="CG22" s="188">
        <v>990</v>
      </c>
      <c r="CH22" s="188">
        <v>0</v>
      </c>
      <c r="CI22" s="188">
        <v>0</v>
      </c>
      <c r="CJ22" s="188">
        <v>0</v>
      </c>
      <c r="CL22" s="188">
        <v>0</v>
      </c>
      <c r="CM22" s="188">
        <v>0</v>
      </c>
      <c r="CN22" s="188">
        <v>7823</v>
      </c>
      <c r="CO22" s="188">
        <v>801</v>
      </c>
      <c r="CP22" s="188">
        <v>0</v>
      </c>
      <c r="CQ22" s="188">
        <v>0</v>
      </c>
      <c r="CR22" s="188">
        <v>990</v>
      </c>
      <c r="CS22" s="188">
        <v>0</v>
      </c>
      <c r="CT22" s="188">
        <v>0</v>
      </c>
      <c r="CU22" s="188">
        <v>0</v>
      </c>
      <c r="CW22" s="188">
        <v>0</v>
      </c>
      <c r="CX22" s="188">
        <v>0</v>
      </c>
      <c r="CY22" s="188">
        <v>5266</v>
      </c>
      <c r="CZ22" s="188">
        <v>817</v>
      </c>
      <c r="DA22" s="188">
        <v>0</v>
      </c>
      <c r="DB22" s="188">
        <v>0</v>
      </c>
      <c r="DC22" s="188">
        <v>1359</v>
      </c>
      <c r="DD22" s="188">
        <v>0</v>
      </c>
      <c r="DE22" s="188">
        <v>0</v>
      </c>
      <c r="DF22" s="188">
        <v>0</v>
      </c>
      <c r="DH22" s="188">
        <v>0</v>
      </c>
      <c r="DI22" s="188">
        <v>0</v>
      </c>
      <c r="DJ22" s="188">
        <v>7688</v>
      </c>
      <c r="DK22" s="188">
        <v>675</v>
      </c>
      <c r="DL22" s="188">
        <v>0</v>
      </c>
      <c r="DM22" s="188">
        <v>0</v>
      </c>
      <c r="DN22" s="188">
        <v>983</v>
      </c>
      <c r="DO22" s="188">
        <v>0</v>
      </c>
      <c r="DP22" s="188">
        <v>0</v>
      </c>
      <c r="DQ22" s="188">
        <v>0</v>
      </c>
      <c r="DS22" s="188">
        <v>0</v>
      </c>
      <c r="DT22" s="188">
        <v>0</v>
      </c>
      <c r="DU22" s="188">
        <v>6684</v>
      </c>
      <c r="DV22" s="188">
        <v>714</v>
      </c>
      <c r="DW22" s="188">
        <v>0</v>
      </c>
      <c r="DX22" s="188">
        <v>0</v>
      </c>
      <c r="DY22" s="188">
        <v>1316</v>
      </c>
      <c r="DZ22" s="188">
        <v>0</v>
      </c>
      <c r="EA22" s="188">
        <v>0</v>
      </c>
      <c r="EB22" s="188">
        <v>0</v>
      </c>
      <c r="ED22" s="188">
        <v>0</v>
      </c>
      <c r="EE22" s="188">
        <v>0</v>
      </c>
      <c r="EF22" s="188">
        <v>5100</v>
      </c>
      <c r="EG22" s="188">
        <v>659</v>
      </c>
      <c r="EH22" s="188">
        <v>0</v>
      </c>
      <c r="EI22" s="188">
        <v>0</v>
      </c>
      <c r="EJ22" s="188">
        <v>923</v>
      </c>
      <c r="EK22" s="188">
        <v>0</v>
      </c>
      <c r="EL22" s="188">
        <v>0</v>
      </c>
      <c r="EM22" s="188">
        <v>0</v>
      </c>
      <c r="EO22" s="188">
        <v>0</v>
      </c>
      <c r="EP22" s="188">
        <v>0</v>
      </c>
      <c r="EQ22" s="188">
        <v>1211</v>
      </c>
      <c r="ER22" s="188">
        <v>501</v>
      </c>
      <c r="ES22" s="188">
        <v>0</v>
      </c>
      <c r="ET22" s="188">
        <v>0</v>
      </c>
      <c r="EU22" s="188">
        <v>1144</v>
      </c>
      <c r="EV22" s="188">
        <v>0</v>
      </c>
      <c r="EW22" s="188">
        <v>0</v>
      </c>
      <c r="EX22" s="188">
        <v>0</v>
      </c>
      <c r="EZ22" s="188">
        <v>0</v>
      </c>
      <c r="FA22" s="188">
        <v>0</v>
      </c>
      <c r="FB22" s="188">
        <v>2271</v>
      </c>
      <c r="FC22" s="188">
        <v>503</v>
      </c>
      <c r="FD22" s="188">
        <v>0</v>
      </c>
      <c r="FE22" s="188">
        <v>0</v>
      </c>
      <c r="FF22" s="188">
        <v>1472</v>
      </c>
      <c r="FG22" s="188">
        <v>0</v>
      </c>
      <c r="FH22" s="188">
        <v>0</v>
      </c>
      <c r="FI22" s="188">
        <v>0</v>
      </c>
      <c r="FK22" s="188">
        <v>0</v>
      </c>
      <c r="FL22" s="188">
        <v>0</v>
      </c>
      <c r="FM22" s="188">
        <v>7382</v>
      </c>
      <c r="FN22" s="188">
        <v>786</v>
      </c>
      <c r="FO22" s="188">
        <v>0</v>
      </c>
      <c r="FP22" s="188">
        <v>0</v>
      </c>
      <c r="FQ22" s="188">
        <v>967</v>
      </c>
      <c r="FR22" s="188">
        <v>0</v>
      </c>
      <c r="FS22" s="188">
        <v>0</v>
      </c>
      <c r="FT22" s="188">
        <v>0</v>
      </c>
      <c r="FV22" s="188">
        <v>0</v>
      </c>
      <c r="FW22" s="188">
        <v>0</v>
      </c>
      <c r="FX22" s="188">
        <v>3204</v>
      </c>
      <c r="FY22" s="188">
        <v>709</v>
      </c>
      <c r="FZ22" s="188">
        <v>0</v>
      </c>
      <c r="GA22" s="188">
        <v>0</v>
      </c>
      <c r="GB22" s="188">
        <v>1333</v>
      </c>
      <c r="GC22" s="188">
        <v>0</v>
      </c>
      <c r="GD22" s="188">
        <v>0</v>
      </c>
      <c r="GE22" s="188">
        <v>0</v>
      </c>
      <c r="GG22" s="188">
        <v>0</v>
      </c>
      <c r="GH22" s="188">
        <v>0</v>
      </c>
      <c r="GI22" s="188">
        <v>4505</v>
      </c>
      <c r="GJ22" s="188">
        <v>556</v>
      </c>
      <c r="GK22" s="188">
        <v>0</v>
      </c>
      <c r="GL22" s="188">
        <v>0</v>
      </c>
      <c r="GM22" s="188">
        <v>987</v>
      </c>
      <c r="GN22" s="188">
        <v>0</v>
      </c>
      <c r="GO22" s="188">
        <v>0</v>
      </c>
      <c r="GP22" s="188">
        <v>0</v>
      </c>
      <c r="GR22" s="188">
        <v>0</v>
      </c>
      <c r="GS22" s="188">
        <v>0</v>
      </c>
      <c r="GT22" s="188">
        <v>4314</v>
      </c>
      <c r="GU22" s="188">
        <v>534</v>
      </c>
      <c r="GV22" s="188">
        <v>0</v>
      </c>
      <c r="GW22" s="188">
        <v>0</v>
      </c>
      <c r="GX22" s="188">
        <v>931</v>
      </c>
      <c r="GY22" s="188">
        <v>0</v>
      </c>
      <c r="GZ22" s="188">
        <v>0</v>
      </c>
      <c r="HA22" s="188">
        <v>0</v>
      </c>
      <c r="HC22" s="188">
        <v>0</v>
      </c>
      <c r="HD22" s="188">
        <v>0</v>
      </c>
      <c r="HE22" s="188">
        <v>2462</v>
      </c>
      <c r="HF22" s="188">
        <v>627</v>
      </c>
      <c r="HG22" s="188">
        <v>0</v>
      </c>
      <c r="HH22" s="188">
        <v>0</v>
      </c>
      <c r="HI22" s="188">
        <v>953</v>
      </c>
      <c r="HJ22" s="188">
        <v>0</v>
      </c>
      <c r="HK22" s="188">
        <v>0</v>
      </c>
      <c r="HL22" s="188">
        <v>0</v>
      </c>
      <c r="HN22" s="188">
        <v>0</v>
      </c>
      <c r="HO22" s="188">
        <v>0</v>
      </c>
      <c r="HP22" s="188">
        <v>2456</v>
      </c>
      <c r="HQ22" s="188">
        <v>325</v>
      </c>
      <c r="HR22" s="188">
        <v>0</v>
      </c>
      <c r="HS22" s="188">
        <v>0</v>
      </c>
      <c r="HT22" s="188">
        <v>1406</v>
      </c>
      <c r="HU22" s="188">
        <v>0</v>
      </c>
      <c r="HV22" s="188">
        <v>0</v>
      </c>
      <c r="HW22" s="188">
        <v>0</v>
      </c>
      <c r="HY22" s="188">
        <v>0</v>
      </c>
      <c r="HZ22" s="188">
        <v>0</v>
      </c>
      <c r="IA22" s="188">
        <v>3337</v>
      </c>
      <c r="IB22" s="188">
        <v>535</v>
      </c>
      <c r="IC22" s="188">
        <v>0</v>
      </c>
      <c r="ID22" s="188">
        <v>0</v>
      </c>
      <c r="IE22" s="188">
        <v>967</v>
      </c>
      <c r="IF22" s="188">
        <v>0</v>
      </c>
      <c r="IG22" s="188">
        <v>0</v>
      </c>
      <c r="IH22" s="188">
        <v>0</v>
      </c>
      <c r="IJ22" s="188">
        <v>0</v>
      </c>
      <c r="IK22" s="188">
        <v>0</v>
      </c>
      <c r="IL22" s="188">
        <v>6558</v>
      </c>
      <c r="IM22" s="188">
        <v>781</v>
      </c>
      <c r="IN22" s="188">
        <v>0</v>
      </c>
      <c r="IO22" s="188">
        <v>0</v>
      </c>
      <c r="IP22" s="188">
        <v>1003</v>
      </c>
      <c r="IQ22" s="188">
        <v>0</v>
      </c>
      <c r="IR22" s="188">
        <v>0</v>
      </c>
      <c r="IS22" s="188">
        <v>0</v>
      </c>
      <c r="IU22" s="188">
        <v>0</v>
      </c>
      <c r="IV22" s="188">
        <v>0</v>
      </c>
      <c r="IW22" s="188">
        <v>3861</v>
      </c>
      <c r="IX22" s="188">
        <v>555</v>
      </c>
      <c r="IY22" s="188">
        <v>0</v>
      </c>
      <c r="IZ22" s="188">
        <v>0</v>
      </c>
      <c r="JA22" s="188">
        <v>1339</v>
      </c>
      <c r="JB22" s="188">
        <v>0</v>
      </c>
      <c r="JC22" s="188">
        <v>0</v>
      </c>
      <c r="JD22" s="188">
        <v>0</v>
      </c>
      <c r="JF22" s="188">
        <v>0</v>
      </c>
      <c r="JG22" s="188">
        <v>0</v>
      </c>
      <c r="JH22" s="188">
        <v>7386</v>
      </c>
      <c r="JI22" s="188">
        <v>1446</v>
      </c>
      <c r="JJ22" s="188">
        <v>0</v>
      </c>
      <c r="JK22" s="188">
        <v>0</v>
      </c>
      <c r="JL22" s="188">
        <v>966</v>
      </c>
      <c r="JM22" s="188">
        <v>0</v>
      </c>
      <c r="JN22" s="188">
        <v>0</v>
      </c>
      <c r="JO22" s="188">
        <v>0</v>
      </c>
      <c r="JQ22" s="188">
        <v>0</v>
      </c>
      <c r="JR22" s="188">
        <v>0</v>
      </c>
      <c r="JS22" s="188">
        <v>6230</v>
      </c>
      <c r="JT22" s="188">
        <v>481</v>
      </c>
      <c r="JU22" s="188">
        <v>0</v>
      </c>
      <c r="JV22" s="188">
        <v>0</v>
      </c>
      <c r="JW22" s="188">
        <v>1008</v>
      </c>
      <c r="JX22" s="188">
        <v>0</v>
      </c>
      <c r="JY22" s="188">
        <v>0</v>
      </c>
      <c r="JZ22" s="188">
        <v>0</v>
      </c>
      <c r="KB22" s="188">
        <v>0</v>
      </c>
      <c r="KC22" s="188">
        <v>0</v>
      </c>
      <c r="KD22" s="188">
        <v>3069</v>
      </c>
      <c r="KE22" s="188">
        <v>567</v>
      </c>
      <c r="KF22" s="188">
        <v>0</v>
      </c>
      <c r="KG22" s="188">
        <v>0</v>
      </c>
      <c r="KH22" s="188">
        <v>1331</v>
      </c>
      <c r="KI22" s="188">
        <v>0</v>
      </c>
      <c r="KJ22" s="188">
        <v>0</v>
      </c>
      <c r="KK22" s="188">
        <v>0</v>
      </c>
      <c r="KM22" s="188">
        <v>0</v>
      </c>
      <c r="KN22" s="188">
        <v>0</v>
      </c>
      <c r="KO22" s="188">
        <v>3109</v>
      </c>
      <c r="KP22" s="188">
        <v>648</v>
      </c>
      <c r="KQ22" s="188">
        <v>0</v>
      </c>
      <c r="KR22" s="188">
        <v>0</v>
      </c>
      <c r="KS22" s="188">
        <v>1423</v>
      </c>
      <c r="KT22" s="188">
        <v>0</v>
      </c>
      <c r="KU22" s="188">
        <v>0</v>
      </c>
      <c r="KV22" s="188">
        <v>0</v>
      </c>
      <c r="KX22" s="188">
        <v>0</v>
      </c>
      <c r="KY22" s="188">
        <v>0</v>
      </c>
      <c r="KZ22" s="188">
        <v>5548</v>
      </c>
      <c r="LA22" s="188">
        <v>680</v>
      </c>
      <c r="LB22" s="188">
        <v>0</v>
      </c>
      <c r="LC22" s="188">
        <v>0</v>
      </c>
      <c r="LD22" s="188">
        <v>1465</v>
      </c>
      <c r="LE22" s="188">
        <v>0</v>
      </c>
      <c r="LF22" s="188">
        <v>0</v>
      </c>
      <c r="LG22" s="188">
        <v>0</v>
      </c>
      <c r="LI22" s="188">
        <v>0</v>
      </c>
      <c r="LJ22" s="188">
        <v>0</v>
      </c>
      <c r="LK22" s="188">
        <v>3782</v>
      </c>
      <c r="LL22" s="188">
        <v>517</v>
      </c>
      <c r="LM22" s="188">
        <v>0</v>
      </c>
      <c r="LN22" s="188">
        <v>0</v>
      </c>
      <c r="LO22" s="188">
        <v>1208</v>
      </c>
      <c r="LP22" s="188">
        <v>0</v>
      </c>
      <c r="LQ22" s="188">
        <v>0</v>
      </c>
      <c r="LR22" s="188">
        <v>0</v>
      </c>
      <c r="LT22" s="188">
        <v>0</v>
      </c>
      <c r="LU22" s="188">
        <v>0</v>
      </c>
      <c r="LV22" s="188">
        <v>1031</v>
      </c>
      <c r="LW22" s="188">
        <v>472</v>
      </c>
      <c r="LX22" s="188">
        <v>0</v>
      </c>
      <c r="LY22" s="188">
        <v>0</v>
      </c>
      <c r="LZ22" s="188">
        <v>1259</v>
      </c>
      <c r="MA22" s="188">
        <v>0</v>
      </c>
      <c r="MB22" s="188">
        <v>0</v>
      </c>
      <c r="MC22" s="188">
        <v>0</v>
      </c>
    </row>
    <row r="23" spans="2:341">
      <c r="B23" s="208">
        <f t="shared" si="0"/>
        <v>0</v>
      </c>
      <c r="C23" s="208">
        <f t="shared" si="1"/>
        <v>0</v>
      </c>
      <c r="D23" s="208">
        <f t="shared" si="2"/>
        <v>4894.9666666666662</v>
      </c>
      <c r="E23" s="208">
        <f t="shared" si="3"/>
        <v>732.5</v>
      </c>
      <c r="F23" s="208">
        <f t="shared" si="4"/>
        <v>0</v>
      </c>
      <c r="G23" s="208">
        <f t="shared" si="5"/>
        <v>0</v>
      </c>
      <c r="H23" s="208">
        <f t="shared" si="6"/>
        <v>1153.0999999999999</v>
      </c>
      <c r="I23" s="208">
        <f t="shared" si="7"/>
        <v>0</v>
      </c>
      <c r="J23" s="208">
        <f t="shared" si="8"/>
        <v>0</v>
      </c>
      <c r="K23" s="208">
        <f t="shared" si="9"/>
        <v>0</v>
      </c>
      <c r="M23" s="188">
        <v>0</v>
      </c>
      <c r="N23" s="188">
        <v>0</v>
      </c>
      <c r="O23" s="188">
        <v>8547</v>
      </c>
      <c r="P23" s="188">
        <v>930</v>
      </c>
      <c r="Q23" s="188">
        <v>0</v>
      </c>
      <c r="R23" s="188">
        <v>0</v>
      </c>
      <c r="S23" s="188">
        <v>931</v>
      </c>
      <c r="T23" s="188">
        <v>0</v>
      </c>
      <c r="U23" s="188">
        <v>0</v>
      </c>
      <c r="V23" s="188">
        <v>0</v>
      </c>
      <c r="X23" s="188">
        <v>0</v>
      </c>
      <c r="Y23" s="188">
        <v>0</v>
      </c>
      <c r="Z23" s="188">
        <v>4003</v>
      </c>
      <c r="AA23" s="188">
        <v>1364</v>
      </c>
      <c r="AB23" s="188">
        <v>0</v>
      </c>
      <c r="AC23" s="188">
        <v>0</v>
      </c>
      <c r="AD23" s="188">
        <v>1200</v>
      </c>
      <c r="AE23" s="188">
        <v>0</v>
      </c>
      <c r="AF23" s="188">
        <v>0</v>
      </c>
      <c r="AG23" s="188">
        <v>0</v>
      </c>
      <c r="AI23" s="188">
        <v>0</v>
      </c>
      <c r="AJ23" s="188">
        <v>0</v>
      </c>
      <c r="AK23" s="188">
        <v>803</v>
      </c>
      <c r="AL23" s="188">
        <v>510</v>
      </c>
      <c r="AM23" s="188">
        <v>0</v>
      </c>
      <c r="AN23" s="188">
        <v>0</v>
      </c>
      <c r="AO23" s="188">
        <v>1232</v>
      </c>
      <c r="AP23" s="188">
        <v>0</v>
      </c>
      <c r="AQ23" s="188">
        <v>0</v>
      </c>
      <c r="AR23" s="188">
        <v>0</v>
      </c>
      <c r="AT23" s="188">
        <v>0</v>
      </c>
      <c r="AU23" s="188">
        <v>0</v>
      </c>
      <c r="AV23" s="188">
        <v>7787</v>
      </c>
      <c r="AW23" s="188">
        <v>1089</v>
      </c>
      <c r="AX23" s="188">
        <v>0</v>
      </c>
      <c r="AY23" s="188">
        <v>0</v>
      </c>
      <c r="AZ23" s="188">
        <v>1212</v>
      </c>
      <c r="BA23" s="188">
        <v>0</v>
      </c>
      <c r="BB23" s="188">
        <v>0</v>
      </c>
      <c r="BC23" s="188">
        <v>0</v>
      </c>
      <c r="BE23" s="188">
        <v>0</v>
      </c>
      <c r="BF23" s="188">
        <v>0</v>
      </c>
      <c r="BG23" s="188">
        <v>8193</v>
      </c>
      <c r="BH23" s="188">
        <v>1294</v>
      </c>
      <c r="BI23" s="188">
        <v>0</v>
      </c>
      <c r="BJ23" s="188">
        <v>0</v>
      </c>
      <c r="BK23" s="188">
        <v>969</v>
      </c>
      <c r="BL23" s="188">
        <v>0</v>
      </c>
      <c r="BM23" s="188">
        <v>0</v>
      </c>
      <c r="BN23" s="188">
        <v>0</v>
      </c>
      <c r="BP23" s="188">
        <v>0</v>
      </c>
      <c r="BQ23" s="188">
        <v>0</v>
      </c>
      <c r="BR23" s="188">
        <v>6038</v>
      </c>
      <c r="BS23" s="188">
        <v>1217</v>
      </c>
      <c r="BT23" s="188">
        <v>0</v>
      </c>
      <c r="BU23" s="188">
        <v>0</v>
      </c>
      <c r="BV23" s="188">
        <v>1330</v>
      </c>
      <c r="BW23" s="188">
        <v>0</v>
      </c>
      <c r="BX23" s="188">
        <v>0</v>
      </c>
      <c r="BY23" s="188">
        <v>0</v>
      </c>
      <c r="CA23" s="188">
        <v>0</v>
      </c>
      <c r="CB23" s="188">
        <v>0</v>
      </c>
      <c r="CC23" s="188">
        <v>7810</v>
      </c>
      <c r="CD23" s="188">
        <v>773</v>
      </c>
      <c r="CE23" s="188">
        <v>0</v>
      </c>
      <c r="CF23" s="188">
        <v>0</v>
      </c>
      <c r="CG23" s="188">
        <v>990</v>
      </c>
      <c r="CH23" s="188">
        <v>0</v>
      </c>
      <c r="CI23" s="188">
        <v>0</v>
      </c>
      <c r="CJ23" s="188">
        <v>0</v>
      </c>
      <c r="CL23" s="188">
        <v>0</v>
      </c>
      <c r="CM23" s="188">
        <v>0</v>
      </c>
      <c r="CN23" s="188">
        <v>7810</v>
      </c>
      <c r="CO23" s="188">
        <v>773</v>
      </c>
      <c r="CP23" s="188">
        <v>0</v>
      </c>
      <c r="CQ23" s="188">
        <v>0</v>
      </c>
      <c r="CR23" s="188">
        <v>990</v>
      </c>
      <c r="CS23" s="188">
        <v>0</v>
      </c>
      <c r="CT23" s="188">
        <v>0</v>
      </c>
      <c r="CU23" s="188">
        <v>0</v>
      </c>
      <c r="CW23" s="188">
        <v>0</v>
      </c>
      <c r="CX23" s="188">
        <v>0</v>
      </c>
      <c r="CY23" s="188">
        <v>5132</v>
      </c>
      <c r="CZ23" s="188">
        <v>808</v>
      </c>
      <c r="DA23" s="188">
        <v>0</v>
      </c>
      <c r="DB23" s="188">
        <v>0</v>
      </c>
      <c r="DC23" s="188">
        <v>1358</v>
      </c>
      <c r="DD23" s="188">
        <v>0</v>
      </c>
      <c r="DE23" s="188">
        <v>0</v>
      </c>
      <c r="DF23" s="188">
        <v>0</v>
      </c>
      <c r="DH23" s="188">
        <v>0</v>
      </c>
      <c r="DI23" s="188">
        <v>0</v>
      </c>
      <c r="DJ23" s="188">
        <v>7584</v>
      </c>
      <c r="DK23" s="188">
        <v>682</v>
      </c>
      <c r="DL23" s="188">
        <v>0</v>
      </c>
      <c r="DM23" s="188">
        <v>0</v>
      </c>
      <c r="DN23" s="188">
        <v>983</v>
      </c>
      <c r="DO23" s="188">
        <v>0</v>
      </c>
      <c r="DP23" s="188">
        <v>0</v>
      </c>
      <c r="DQ23" s="188">
        <v>0</v>
      </c>
      <c r="DS23" s="188">
        <v>0</v>
      </c>
      <c r="DT23" s="188">
        <v>0</v>
      </c>
      <c r="DU23" s="188">
        <v>6701</v>
      </c>
      <c r="DV23" s="188">
        <v>730</v>
      </c>
      <c r="DW23" s="188">
        <v>0</v>
      </c>
      <c r="DX23" s="188">
        <v>0</v>
      </c>
      <c r="DY23" s="188">
        <v>1317</v>
      </c>
      <c r="DZ23" s="188">
        <v>0</v>
      </c>
      <c r="EA23" s="188">
        <v>0</v>
      </c>
      <c r="EB23" s="188">
        <v>0</v>
      </c>
      <c r="ED23" s="188">
        <v>0</v>
      </c>
      <c r="EE23" s="188">
        <v>0</v>
      </c>
      <c r="EF23" s="188">
        <v>5041</v>
      </c>
      <c r="EG23" s="188">
        <v>682</v>
      </c>
      <c r="EH23" s="188">
        <v>0</v>
      </c>
      <c r="EI23" s="188">
        <v>0</v>
      </c>
      <c r="EJ23" s="188">
        <v>923</v>
      </c>
      <c r="EK23" s="188">
        <v>0</v>
      </c>
      <c r="EL23" s="188">
        <v>0</v>
      </c>
      <c r="EM23" s="188">
        <v>0</v>
      </c>
      <c r="EO23" s="188">
        <v>0</v>
      </c>
      <c r="EP23" s="188">
        <v>0</v>
      </c>
      <c r="EQ23" s="188">
        <v>1199</v>
      </c>
      <c r="ER23" s="188">
        <v>500</v>
      </c>
      <c r="ES23" s="188">
        <v>0</v>
      </c>
      <c r="ET23" s="188">
        <v>0</v>
      </c>
      <c r="EU23" s="188">
        <v>1144</v>
      </c>
      <c r="EV23" s="188">
        <v>0</v>
      </c>
      <c r="EW23" s="188">
        <v>0</v>
      </c>
      <c r="EX23" s="188">
        <v>0</v>
      </c>
      <c r="EZ23" s="188">
        <v>0</v>
      </c>
      <c r="FA23" s="188">
        <v>0</v>
      </c>
      <c r="FB23" s="188">
        <v>2145</v>
      </c>
      <c r="FC23" s="188">
        <v>500</v>
      </c>
      <c r="FD23" s="188">
        <v>0</v>
      </c>
      <c r="FE23" s="188">
        <v>0</v>
      </c>
      <c r="FF23" s="188">
        <v>1472</v>
      </c>
      <c r="FG23" s="188">
        <v>0</v>
      </c>
      <c r="FH23" s="188">
        <v>0</v>
      </c>
      <c r="FI23" s="188">
        <v>0</v>
      </c>
      <c r="FK23" s="188">
        <v>0</v>
      </c>
      <c r="FL23" s="188">
        <v>0</v>
      </c>
      <c r="FM23" s="188">
        <v>7259</v>
      </c>
      <c r="FN23" s="188">
        <v>777</v>
      </c>
      <c r="FO23" s="188">
        <v>0</v>
      </c>
      <c r="FP23" s="188">
        <v>0</v>
      </c>
      <c r="FQ23" s="188">
        <v>967</v>
      </c>
      <c r="FR23" s="188">
        <v>0</v>
      </c>
      <c r="FS23" s="188">
        <v>0</v>
      </c>
      <c r="FT23" s="188">
        <v>0</v>
      </c>
      <c r="FV23" s="188">
        <v>0</v>
      </c>
      <c r="FW23" s="188">
        <v>0</v>
      </c>
      <c r="FX23" s="188">
        <v>3204</v>
      </c>
      <c r="FY23" s="188">
        <v>756</v>
      </c>
      <c r="FZ23" s="188">
        <v>0</v>
      </c>
      <c r="GA23" s="188">
        <v>0</v>
      </c>
      <c r="GB23" s="188">
        <v>1333</v>
      </c>
      <c r="GC23" s="188">
        <v>0</v>
      </c>
      <c r="GD23" s="188">
        <v>0</v>
      </c>
      <c r="GE23" s="188">
        <v>0</v>
      </c>
      <c r="GG23" s="188">
        <v>0</v>
      </c>
      <c r="GH23" s="188">
        <v>0</v>
      </c>
      <c r="GI23" s="188">
        <v>4520</v>
      </c>
      <c r="GJ23" s="188">
        <v>561</v>
      </c>
      <c r="GK23" s="188">
        <v>0</v>
      </c>
      <c r="GL23" s="188">
        <v>0</v>
      </c>
      <c r="GM23" s="188">
        <v>987</v>
      </c>
      <c r="GN23" s="188">
        <v>0</v>
      </c>
      <c r="GO23" s="188">
        <v>0</v>
      </c>
      <c r="GP23" s="188">
        <v>0</v>
      </c>
      <c r="GR23" s="188">
        <v>0</v>
      </c>
      <c r="GS23" s="188">
        <v>0</v>
      </c>
      <c r="GT23" s="188">
        <v>4285</v>
      </c>
      <c r="GU23" s="188">
        <v>530</v>
      </c>
      <c r="GV23" s="188">
        <v>0</v>
      </c>
      <c r="GW23" s="188">
        <v>0</v>
      </c>
      <c r="GX23" s="188">
        <v>931</v>
      </c>
      <c r="GY23" s="188">
        <v>0</v>
      </c>
      <c r="GZ23" s="188">
        <v>0</v>
      </c>
      <c r="HA23" s="188">
        <v>0</v>
      </c>
      <c r="HC23" s="188">
        <v>0</v>
      </c>
      <c r="HD23" s="188">
        <v>0</v>
      </c>
      <c r="HE23" s="188">
        <v>2467</v>
      </c>
      <c r="HF23" s="188">
        <v>587</v>
      </c>
      <c r="HG23" s="188">
        <v>0</v>
      </c>
      <c r="HH23" s="188">
        <v>0</v>
      </c>
      <c r="HI23" s="188">
        <v>953</v>
      </c>
      <c r="HJ23" s="188">
        <v>0</v>
      </c>
      <c r="HK23" s="188">
        <v>0</v>
      </c>
      <c r="HL23" s="188">
        <v>0</v>
      </c>
      <c r="HN23" s="188">
        <v>0</v>
      </c>
      <c r="HO23" s="188">
        <v>0</v>
      </c>
      <c r="HP23" s="188">
        <v>2404</v>
      </c>
      <c r="HQ23" s="188">
        <v>265</v>
      </c>
      <c r="HR23" s="188">
        <v>0</v>
      </c>
      <c r="HS23" s="188">
        <v>0</v>
      </c>
      <c r="HT23" s="188">
        <v>1406</v>
      </c>
      <c r="HU23" s="188">
        <v>0</v>
      </c>
      <c r="HV23" s="188">
        <v>0</v>
      </c>
      <c r="HW23" s="188">
        <v>0</v>
      </c>
      <c r="HY23" s="188">
        <v>0</v>
      </c>
      <c r="HZ23" s="188">
        <v>0</v>
      </c>
      <c r="IA23" s="188">
        <v>3277</v>
      </c>
      <c r="IB23" s="188">
        <v>531</v>
      </c>
      <c r="IC23" s="188">
        <v>0</v>
      </c>
      <c r="ID23" s="188">
        <v>0</v>
      </c>
      <c r="IE23" s="188">
        <v>967</v>
      </c>
      <c r="IF23" s="188">
        <v>0</v>
      </c>
      <c r="IG23" s="188">
        <v>0</v>
      </c>
      <c r="IH23" s="188">
        <v>0</v>
      </c>
      <c r="IJ23" s="188">
        <v>0</v>
      </c>
      <c r="IK23" s="188">
        <v>0</v>
      </c>
      <c r="IL23" s="188">
        <v>6273</v>
      </c>
      <c r="IM23" s="188">
        <v>748</v>
      </c>
      <c r="IN23" s="188">
        <v>0</v>
      </c>
      <c r="IO23" s="188">
        <v>0</v>
      </c>
      <c r="IP23" s="188">
        <v>1003</v>
      </c>
      <c r="IQ23" s="188">
        <v>0</v>
      </c>
      <c r="IR23" s="188">
        <v>0</v>
      </c>
      <c r="IS23" s="188">
        <v>0</v>
      </c>
      <c r="IU23" s="188">
        <v>0</v>
      </c>
      <c r="IV23" s="188">
        <v>0</v>
      </c>
      <c r="IW23" s="188">
        <v>3976</v>
      </c>
      <c r="IX23" s="188">
        <v>558</v>
      </c>
      <c r="IY23" s="188">
        <v>0</v>
      </c>
      <c r="IZ23" s="188">
        <v>0</v>
      </c>
      <c r="JA23" s="188">
        <v>1339</v>
      </c>
      <c r="JB23" s="188">
        <v>0</v>
      </c>
      <c r="JC23" s="188">
        <v>0</v>
      </c>
      <c r="JD23" s="188">
        <v>0</v>
      </c>
      <c r="JF23" s="188">
        <v>0</v>
      </c>
      <c r="JG23" s="188">
        <v>0</v>
      </c>
      <c r="JH23" s="188">
        <v>7376</v>
      </c>
      <c r="JI23" s="188">
        <v>1443</v>
      </c>
      <c r="JJ23" s="188">
        <v>0</v>
      </c>
      <c r="JK23" s="188">
        <v>0</v>
      </c>
      <c r="JL23" s="188">
        <v>966</v>
      </c>
      <c r="JM23" s="188">
        <v>0</v>
      </c>
      <c r="JN23" s="188">
        <v>0</v>
      </c>
      <c r="JO23" s="188">
        <v>0</v>
      </c>
      <c r="JQ23" s="188">
        <v>0</v>
      </c>
      <c r="JR23" s="188">
        <v>0</v>
      </c>
      <c r="JS23" s="188">
        <v>6290</v>
      </c>
      <c r="JT23" s="188">
        <v>480</v>
      </c>
      <c r="JU23" s="188">
        <v>0</v>
      </c>
      <c r="JV23" s="188">
        <v>0</v>
      </c>
      <c r="JW23" s="188">
        <v>1008</v>
      </c>
      <c r="JX23" s="188">
        <v>0</v>
      </c>
      <c r="JY23" s="188">
        <v>0</v>
      </c>
      <c r="JZ23" s="188">
        <v>0</v>
      </c>
      <c r="KB23" s="188">
        <v>0</v>
      </c>
      <c r="KC23" s="188">
        <v>0</v>
      </c>
      <c r="KD23" s="188">
        <v>3054</v>
      </c>
      <c r="KE23" s="188">
        <v>554</v>
      </c>
      <c r="KF23" s="188">
        <v>0</v>
      </c>
      <c r="KG23" s="188">
        <v>0</v>
      </c>
      <c r="KH23" s="188">
        <v>1331</v>
      </c>
      <c r="KI23" s="188">
        <v>0</v>
      </c>
      <c r="KJ23" s="188">
        <v>0</v>
      </c>
      <c r="KK23" s="188">
        <v>0</v>
      </c>
      <c r="KM23" s="188">
        <v>0</v>
      </c>
      <c r="KN23" s="188">
        <v>0</v>
      </c>
      <c r="KO23" s="188">
        <v>3054</v>
      </c>
      <c r="KP23" s="188">
        <v>598</v>
      </c>
      <c r="KQ23" s="188">
        <v>0</v>
      </c>
      <c r="KR23" s="188">
        <v>0</v>
      </c>
      <c r="KS23" s="188">
        <v>1423</v>
      </c>
      <c r="KT23" s="188">
        <v>0</v>
      </c>
      <c r="KU23" s="188">
        <v>0</v>
      </c>
      <c r="KV23" s="188">
        <v>0</v>
      </c>
      <c r="KX23" s="188">
        <v>0</v>
      </c>
      <c r="KY23" s="188">
        <v>0</v>
      </c>
      <c r="KZ23" s="188">
        <v>5648</v>
      </c>
      <c r="LA23" s="188">
        <v>714</v>
      </c>
      <c r="LB23" s="188">
        <v>0</v>
      </c>
      <c r="LC23" s="188">
        <v>0</v>
      </c>
      <c r="LD23" s="188">
        <v>1461</v>
      </c>
      <c r="LE23" s="188">
        <v>0</v>
      </c>
      <c r="LF23" s="188">
        <v>0</v>
      </c>
      <c r="LG23" s="188">
        <v>0</v>
      </c>
      <c r="LI23" s="188">
        <v>0</v>
      </c>
      <c r="LJ23" s="188">
        <v>0</v>
      </c>
      <c r="LK23" s="188">
        <v>3917</v>
      </c>
      <c r="LL23" s="188">
        <v>547</v>
      </c>
      <c r="LM23" s="188">
        <v>0</v>
      </c>
      <c r="LN23" s="188">
        <v>0</v>
      </c>
      <c r="LO23" s="188">
        <v>1208</v>
      </c>
      <c r="LP23" s="188">
        <v>0</v>
      </c>
      <c r="LQ23" s="188">
        <v>0</v>
      </c>
      <c r="LR23" s="188">
        <v>0</v>
      </c>
      <c r="LT23" s="188">
        <v>0</v>
      </c>
      <c r="LU23" s="188">
        <v>0</v>
      </c>
      <c r="LV23" s="188">
        <v>1052</v>
      </c>
      <c r="LW23" s="188">
        <v>474</v>
      </c>
      <c r="LX23" s="188">
        <v>0</v>
      </c>
      <c r="LY23" s="188">
        <v>0</v>
      </c>
      <c r="LZ23" s="188">
        <v>1259</v>
      </c>
      <c r="MA23" s="188">
        <v>0</v>
      </c>
      <c r="MB23" s="188">
        <v>0</v>
      </c>
      <c r="MC23" s="188">
        <v>0</v>
      </c>
    </row>
    <row r="24" spans="2:341">
      <c r="B24" s="208">
        <f t="shared" si="0"/>
        <v>0</v>
      </c>
      <c r="C24" s="208">
        <f t="shared" si="1"/>
        <v>0</v>
      </c>
      <c r="D24" s="208">
        <f t="shared" si="2"/>
        <v>4864.4666666666662</v>
      </c>
      <c r="E24" s="208">
        <f t="shared" si="3"/>
        <v>726.2</v>
      </c>
      <c r="F24" s="208">
        <f t="shared" si="4"/>
        <v>0</v>
      </c>
      <c r="G24" s="208">
        <f t="shared" si="5"/>
        <v>0</v>
      </c>
      <c r="H24" s="208">
        <f t="shared" si="6"/>
        <v>1153.2666666666667</v>
      </c>
      <c r="I24" s="208">
        <f t="shared" si="7"/>
        <v>0</v>
      </c>
      <c r="J24" s="208">
        <f t="shared" si="8"/>
        <v>0</v>
      </c>
      <c r="K24" s="208">
        <f t="shared" si="9"/>
        <v>0</v>
      </c>
      <c r="M24" s="188">
        <v>0</v>
      </c>
      <c r="N24" s="188">
        <v>0</v>
      </c>
      <c r="O24" s="188">
        <v>8457</v>
      </c>
      <c r="P24" s="188">
        <v>897</v>
      </c>
      <c r="Q24" s="188">
        <v>0</v>
      </c>
      <c r="R24" s="188">
        <v>0</v>
      </c>
      <c r="S24" s="188">
        <v>931</v>
      </c>
      <c r="T24" s="188">
        <v>0</v>
      </c>
      <c r="U24" s="188">
        <v>0</v>
      </c>
      <c r="V24" s="188">
        <v>0</v>
      </c>
      <c r="X24" s="188">
        <v>0</v>
      </c>
      <c r="Y24" s="188">
        <v>0</v>
      </c>
      <c r="Z24" s="188">
        <v>3963</v>
      </c>
      <c r="AA24" s="188">
        <v>1309</v>
      </c>
      <c r="AB24" s="188">
        <v>0</v>
      </c>
      <c r="AC24" s="188">
        <v>0</v>
      </c>
      <c r="AD24" s="188">
        <v>1195</v>
      </c>
      <c r="AE24" s="188">
        <v>0</v>
      </c>
      <c r="AF24" s="188">
        <v>0</v>
      </c>
      <c r="AG24" s="188">
        <v>0</v>
      </c>
      <c r="AI24" s="188">
        <v>0</v>
      </c>
      <c r="AJ24" s="188">
        <v>0</v>
      </c>
      <c r="AK24" s="188">
        <v>808</v>
      </c>
      <c r="AL24" s="188">
        <v>473</v>
      </c>
      <c r="AM24" s="188">
        <v>0</v>
      </c>
      <c r="AN24" s="188">
        <v>0</v>
      </c>
      <c r="AO24" s="188">
        <v>1232</v>
      </c>
      <c r="AP24" s="188">
        <v>0</v>
      </c>
      <c r="AQ24" s="188">
        <v>0</v>
      </c>
      <c r="AR24" s="188">
        <v>0</v>
      </c>
      <c r="AT24" s="188">
        <v>0</v>
      </c>
      <c r="AU24" s="188">
        <v>0</v>
      </c>
      <c r="AV24" s="188">
        <v>7822</v>
      </c>
      <c r="AW24" s="188">
        <v>1078</v>
      </c>
      <c r="AX24" s="188">
        <v>0</v>
      </c>
      <c r="AY24" s="188">
        <v>0</v>
      </c>
      <c r="AZ24" s="188">
        <v>1212</v>
      </c>
      <c r="BA24" s="188">
        <v>0</v>
      </c>
      <c r="BB24" s="188">
        <v>0</v>
      </c>
      <c r="BC24" s="188">
        <v>0</v>
      </c>
      <c r="BE24" s="188">
        <v>0</v>
      </c>
      <c r="BF24" s="188">
        <v>0</v>
      </c>
      <c r="BG24" s="188">
        <v>8160</v>
      </c>
      <c r="BH24" s="188">
        <v>1283</v>
      </c>
      <c r="BI24" s="188">
        <v>0</v>
      </c>
      <c r="BJ24" s="188">
        <v>0</v>
      </c>
      <c r="BK24" s="188">
        <v>969</v>
      </c>
      <c r="BL24" s="188">
        <v>0</v>
      </c>
      <c r="BM24" s="188">
        <v>0</v>
      </c>
      <c r="BN24" s="188">
        <v>0</v>
      </c>
      <c r="BP24" s="188">
        <v>0</v>
      </c>
      <c r="BQ24" s="188">
        <v>0</v>
      </c>
      <c r="BR24" s="188">
        <v>6026</v>
      </c>
      <c r="BS24" s="188">
        <v>1231</v>
      </c>
      <c r="BT24" s="188">
        <v>0</v>
      </c>
      <c r="BU24" s="188">
        <v>0</v>
      </c>
      <c r="BV24" s="188">
        <v>1329</v>
      </c>
      <c r="BW24" s="188">
        <v>0</v>
      </c>
      <c r="BX24" s="188">
        <v>0</v>
      </c>
      <c r="BY24" s="188">
        <v>0</v>
      </c>
      <c r="CA24" s="188">
        <v>0</v>
      </c>
      <c r="CB24" s="188">
        <v>0</v>
      </c>
      <c r="CC24" s="188">
        <v>7851</v>
      </c>
      <c r="CD24" s="188">
        <v>783</v>
      </c>
      <c r="CE24" s="188">
        <v>0</v>
      </c>
      <c r="CF24" s="188">
        <v>0</v>
      </c>
      <c r="CG24" s="188">
        <v>990</v>
      </c>
      <c r="CH24" s="188">
        <v>0</v>
      </c>
      <c r="CI24" s="188">
        <v>0</v>
      </c>
      <c r="CJ24" s="188">
        <v>0</v>
      </c>
      <c r="CL24" s="188">
        <v>0</v>
      </c>
      <c r="CM24" s="188">
        <v>0</v>
      </c>
      <c r="CN24" s="188">
        <v>7851</v>
      </c>
      <c r="CO24" s="188">
        <v>783</v>
      </c>
      <c r="CP24" s="188">
        <v>0</v>
      </c>
      <c r="CQ24" s="188">
        <v>0</v>
      </c>
      <c r="CR24" s="188">
        <v>990</v>
      </c>
      <c r="CS24" s="188">
        <v>0</v>
      </c>
      <c r="CT24" s="188">
        <v>0</v>
      </c>
      <c r="CU24" s="188">
        <v>0</v>
      </c>
      <c r="CW24" s="188">
        <v>0</v>
      </c>
      <c r="CX24" s="188">
        <v>0</v>
      </c>
      <c r="CY24" s="188">
        <v>5194</v>
      </c>
      <c r="CZ24" s="188">
        <v>821</v>
      </c>
      <c r="DA24" s="188">
        <v>0</v>
      </c>
      <c r="DB24" s="188">
        <v>0</v>
      </c>
      <c r="DC24" s="188">
        <v>1378</v>
      </c>
      <c r="DD24" s="188">
        <v>0</v>
      </c>
      <c r="DE24" s="188">
        <v>0</v>
      </c>
      <c r="DF24" s="188">
        <v>0</v>
      </c>
      <c r="DH24" s="188">
        <v>0</v>
      </c>
      <c r="DI24" s="188">
        <v>0</v>
      </c>
      <c r="DJ24" s="188">
        <v>7477</v>
      </c>
      <c r="DK24" s="188">
        <v>670</v>
      </c>
      <c r="DL24" s="188">
        <v>0</v>
      </c>
      <c r="DM24" s="188">
        <v>0</v>
      </c>
      <c r="DN24" s="188">
        <v>983</v>
      </c>
      <c r="DO24" s="188">
        <v>0</v>
      </c>
      <c r="DP24" s="188">
        <v>0</v>
      </c>
      <c r="DQ24" s="188">
        <v>0</v>
      </c>
      <c r="DS24" s="188">
        <v>0</v>
      </c>
      <c r="DT24" s="188">
        <v>0</v>
      </c>
      <c r="DU24" s="188">
        <v>6729</v>
      </c>
      <c r="DV24" s="188">
        <v>740</v>
      </c>
      <c r="DW24" s="188">
        <v>0</v>
      </c>
      <c r="DX24" s="188">
        <v>0</v>
      </c>
      <c r="DY24" s="188">
        <v>1312</v>
      </c>
      <c r="DZ24" s="188">
        <v>0</v>
      </c>
      <c r="EA24" s="188">
        <v>0</v>
      </c>
      <c r="EB24" s="188">
        <v>0</v>
      </c>
      <c r="ED24" s="188">
        <v>0</v>
      </c>
      <c r="EE24" s="188">
        <v>0</v>
      </c>
      <c r="EF24" s="188">
        <v>4899</v>
      </c>
      <c r="EG24" s="188">
        <v>661</v>
      </c>
      <c r="EH24" s="188">
        <v>0</v>
      </c>
      <c r="EI24" s="188">
        <v>0</v>
      </c>
      <c r="EJ24" s="188">
        <v>923</v>
      </c>
      <c r="EK24" s="188">
        <v>0</v>
      </c>
      <c r="EL24" s="188">
        <v>0</v>
      </c>
      <c r="EM24" s="188">
        <v>0</v>
      </c>
      <c r="EO24" s="188">
        <v>0</v>
      </c>
      <c r="EP24" s="188">
        <v>0</v>
      </c>
      <c r="EQ24" s="188">
        <v>1152</v>
      </c>
      <c r="ER24" s="188">
        <v>454</v>
      </c>
      <c r="ES24" s="188">
        <v>0</v>
      </c>
      <c r="ET24" s="188">
        <v>0</v>
      </c>
      <c r="EU24" s="188">
        <v>1144</v>
      </c>
      <c r="EV24" s="188">
        <v>0</v>
      </c>
      <c r="EW24" s="188">
        <v>0</v>
      </c>
      <c r="EX24" s="188">
        <v>0</v>
      </c>
      <c r="EZ24" s="188">
        <v>0</v>
      </c>
      <c r="FA24" s="188">
        <v>0</v>
      </c>
      <c r="FB24" s="188">
        <v>2104</v>
      </c>
      <c r="FC24" s="188">
        <v>484</v>
      </c>
      <c r="FD24" s="188">
        <v>0</v>
      </c>
      <c r="FE24" s="188">
        <v>0</v>
      </c>
      <c r="FF24" s="188">
        <v>1471</v>
      </c>
      <c r="FG24" s="188">
        <v>0</v>
      </c>
      <c r="FH24" s="188">
        <v>0</v>
      </c>
      <c r="FI24" s="188">
        <v>0</v>
      </c>
      <c r="FK24" s="188">
        <v>0</v>
      </c>
      <c r="FL24" s="188">
        <v>0</v>
      </c>
      <c r="FM24" s="188">
        <v>7222</v>
      </c>
      <c r="FN24" s="188">
        <v>739</v>
      </c>
      <c r="FO24" s="188">
        <v>0</v>
      </c>
      <c r="FP24" s="188">
        <v>0</v>
      </c>
      <c r="FQ24" s="188">
        <v>967</v>
      </c>
      <c r="FR24" s="188">
        <v>0</v>
      </c>
      <c r="FS24" s="188">
        <v>0</v>
      </c>
      <c r="FT24" s="188">
        <v>0</v>
      </c>
      <c r="FV24" s="188">
        <v>0</v>
      </c>
      <c r="FW24" s="188">
        <v>0</v>
      </c>
      <c r="FX24" s="188">
        <v>3182</v>
      </c>
      <c r="FY24" s="188">
        <v>675</v>
      </c>
      <c r="FZ24" s="188">
        <v>0</v>
      </c>
      <c r="GA24" s="188">
        <v>0</v>
      </c>
      <c r="GB24" s="188">
        <v>1333</v>
      </c>
      <c r="GC24" s="188">
        <v>0</v>
      </c>
      <c r="GD24" s="188">
        <v>0</v>
      </c>
      <c r="GE24" s="188">
        <v>0</v>
      </c>
      <c r="GG24" s="188">
        <v>0</v>
      </c>
      <c r="GH24" s="188">
        <v>0</v>
      </c>
      <c r="GI24" s="188">
        <v>4527</v>
      </c>
      <c r="GJ24" s="188">
        <v>575</v>
      </c>
      <c r="GK24" s="188">
        <v>0</v>
      </c>
      <c r="GL24" s="188">
        <v>0</v>
      </c>
      <c r="GM24" s="188">
        <v>987</v>
      </c>
      <c r="GN24" s="188">
        <v>0</v>
      </c>
      <c r="GO24" s="188">
        <v>0</v>
      </c>
      <c r="GP24" s="188">
        <v>0</v>
      </c>
      <c r="GR24" s="188">
        <v>0</v>
      </c>
      <c r="GS24" s="188">
        <v>0</v>
      </c>
      <c r="GT24" s="188">
        <v>4282</v>
      </c>
      <c r="GU24" s="188">
        <v>541</v>
      </c>
      <c r="GV24" s="188">
        <v>0</v>
      </c>
      <c r="GW24" s="188">
        <v>0</v>
      </c>
      <c r="GX24" s="188">
        <v>931</v>
      </c>
      <c r="GY24" s="188">
        <v>0</v>
      </c>
      <c r="GZ24" s="188">
        <v>0</v>
      </c>
      <c r="HA24" s="188">
        <v>0</v>
      </c>
      <c r="HC24" s="188">
        <v>0</v>
      </c>
      <c r="HD24" s="188">
        <v>0</v>
      </c>
      <c r="HE24" s="188">
        <v>2430</v>
      </c>
      <c r="HF24" s="188">
        <v>596</v>
      </c>
      <c r="HG24" s="188">
        <v>0</v>
      </c>
      <c r="HH24" s="188">
        <v>0</v>
      </c>
      <c r="HI24" s="188">
        <v>953</v>
      </c>
      <c r="HJ24" s="188">
        <v>0</v>
      </c>
      <c r="HK24" s="188">
        <v>0</v>
      </c>
      <c r="HL24" s="188">
        <v>0</v>
      </c>
      <c r="HN24" s="188">
        <v>0</v>
      </c>
      <c r="HO24" s="188">
        <v>0</v>
      </c>
      <c r="HP24" s="188">
        <v>2315</v>
      </c>
      <c r="HQ24" s="188">
        <v>259</v>
      </c>
      <c r="HR24" s="188">
        <v>0</v>
      </c>
      <c r="HS24" s="188">
        <v>0</v>
      </c>
      <c r="HT24" s="188">
        <v>1406</v>
      </c>
      <c r="HU24" s="188">
        <v>0</v>
      </c>
      <c r="HV24" s="188">
        <v>0</v>
      </c>
      <c r="HW24" s="188">
        <v>0</v>
      </c>
      <c r="HY24" s="188">
        <v>0</v>
      </c>
      <c r="HZ24" s="188">
        <v>0</v>
      </c>
      <c r="IA24" s="188">
        <v>3179</v>
      </c>
      <c r="IB24" s="188">
        <v>536</v>
      </c>
      <c r="IC24" s="188">
        <v>0</v>
      </c>
      <c r="ID24" s="188">
        <v>0</v>
      </c>
      <c r="IE24" s="188">
        <v>967</v>
      </c>
      <c r="IF24" s="188">
        <v>0</v>
      </c>
      <c r="IG24" s="188">
        <v>0</v>
      </c>
      <c r="IH24" s="188">
        <v>0</v>
      </c>
      <c r="IJ24" s="188">
        <v>0</v>
      </c>
      <c r="IK24" s="188">
        <v>0</v>
      </c>
      <c r="IL24" s="188">
        <v>6293</v>
      </c>
      <c r="IM24" s="188">
        <v>806</v>
      </c>
      <c r="IN24" s="188">
        <v>0</v>
      </c>
      <c r="IO24" s="188">
        <v>0</v>
      </c>
      <c r="IP24" s="188">
        <v>1003</v>
      </c>
      <c r="IQ24" s="188">
        <v>0</v>
      </c>
      <c r="IR24" s="188">
        <v>0</v>
      </c>
      <c r="IS24" s="188">
        <v>0</v>
      </c>
      <c r="IU24" s="188">
        <v>0</v>
      </c>
      <c r="IV24" s="188">
        <v>0</v>
      </c>
      <c r="IW24" s="188">
        <v>3929</v>
      </c>
      <c r="IX24" s="188">
        <v>565</v>
      </c>
      <c r="IY24" s="188">
        <v>0</v>
      </c>
      <c r="IZ24" s="188">
        <v>0</v>
      </c>
      <c r="JA24" s="188">
        <v>1339</v>
      </c>
      <c r="JB24" s="188">
        <v>0</v>
      </c>
      <c r="JC24" s="188">
        <v>0</v>
      </c>
      <c r="JD24" s="188">
        <v>0</v>
      </c>
      <c r="JF24" s="188">
        <v>0</v>
      </c>
      <c r="JG24" s="188">
        <v>0</v>
      </c>
      <c r="JH24" s="188">
        <v>7388</v>
      </c>
      <c r="JI24" s="188">
        <v>1442</v>
      </c>
      <c r="JJ24" s="188">
        <v>0</v>
      </c>
      <c r="JK24" s="188">
        <v>0</v>
      </c>
      <c r="JL24" s="188">
        <v>966</v>
      </c>
      <c r="JM24" s="188">
        <v>0</v>
      </c>
      <c r="JN24" s="188">
        <v>0</v>
      </c>
      <c r="JO24" s="188">
        <v>0</v>
      </c>
      <c r="JQ24" s="188">
        <v>0</v>
      </c>
      <c r="JR24" s="188">
        <v>0</v>
      </c>
      <c r="JS24" s="188">
        <v>6076</v>
      </c>
      <c r="JT24" s="188">
        <v>459</v>
      </c>
      <c r="JU24" s="188">
        <v>0</v>
      </c>
      <c r="JV24" s="188">
        <v>0</v>
      </c>
      <c r="JW24" s="188">
        <v>1008</v>
      </c>
      <c r="JX24" s="188">
        <v>0</v>
      </c>
      <c r="JY24" s="188">
        <v>0</v>
      </c>
      <c r="JZ24" s="188">
        <v>0</v>
      </c>
      <c r="KB24" s="188">
        <v>0</v>
      </c>
      <c r="KC24" s="188">
        <v>0</v>
      </c>
      <c r="KD24" s="188">
        <v>3000</v>
      </c>
      <c r="KE24" s="188">
        <v>575</v>
      </c>
      <c r="KF24" s="188">
        <v>0</v>
      </c>
      <c r="KG24" s="188">
        <v>0</v>
      </c>
      <c r="KH24" s="188">
        <v>1331</v>
      </c>
      <c r="KI24" s="188">
        <v>0</v>
      </c>
      <c r="KJ24" s="188">
        <v>0</v>
      </c>
      <c r="KK24" s="188">
        <v>0</v>
      </c>
      <c r="KM24" s="188">
        <v>0</v>
      </c>
      <c r="KN24" s="188">
        <v>0</v>
      </c>
      <c r="KO24" s="188">
        <v>3025</v>
      </c>
      <c r="KP24" s="188">
        <v>636</v>
      </c>
      <c r="KQ24" s="188">
        <v>0</v>
      </c>
      <c r="KR24" s="188">
        <v>0</v>
      </c>
      <c r="KS24" s="188">
        <v>1423</v>
      </c>
      <c r="KT24" s="188">
        <v>0</v>
      </c>
      <c r="KU24" s="188">
        <v>0</v>
      </c>
      <c r="KV24" s="188">
        <v>0</v>
      </c>
      <c r="KX24" s="188">
        <v>0</v>
      </c>
      <c r="KY24" s="188">
        <v>0</v>
      </c>
      <c r="KZ24" s="188">
        <v>5653</v>
      </c>
      <c r="LA24" s="188">
        <v>698</v>
      </c>
      <c r="LB24" s="188">
        <v>0</v>
      </c>
      <c r="LC24" s="188">
        <v>0</v>
      </c>
      <c r="LD24" s="188">
        <v>1458</v>
      </c>
      <c r="LE24" s="188">
        <v>0</v>
      </c>
      <c r="LF24" s="188">
        <v>0</v>
      </c>
      <c r="LG24" s="188">
        <v>0</v>
      </c>
      <c r="LI24" s="188">
        <v>0</v>
      </c>
      <c r="LJ24" s="188">
        <v>0</v>
      </c>
      <c r="LK24" s="188">
        <v>3881</v>
      </c>
      <c r="LL24" s="188">
        <v>544</v>
      </c>
      <c r="LM24" s="188">
        <v>0</v>
      </c>
      <c r="LN24" s="188">
        <v>0</v>
      </c>
      <c r="LO24" s="188">
        <v>1208</v>
      </c>
      <c r="LP24" s="188">
        <v>0</v>
      </c>
      <c r="LQ24" s="188">
        <v>0</v>
      </c>
      <c r="LR24" s="188">
        <v>0</v>
      </c>
      <c r="LT24" s="188">
        <v>0</v>
      </c>
      <c r="LU24" s="188">
        <v>0</v>
      </c>
      <c r="LV24" s="188">
        <v>1059</v>
      </c>
      <c r="LW24" s="188">
        <v>473</v>
      </c>
      <c r="LX24" s="188">
        <v>0</v>
      </c>
      <c r="LY24" s="188">
        <v>0</v>
      </c>
      <c r="LZ24" s="188">
        <v>1259</v>
      </c>
      <c r="MA24" s="188">
        <v>0</v>
      </c>
      <c r="MB24" s="188">
        <v>0</v>
      </c>
      <c r="MC24" s="188">
        <v>0</v>
      </c>
    </row>
    <row r="25" spans="2:341">
      <c r="B25" s="208">
        <f t="shared" si="0"/>
        <v>0</v>
      </c>
      <c r="C25" s="208">
        <f t="shared" si="1"/>
        <v>0</v>
      </c>
      <c r="D25" s="208">
        <f t="shared" si="2"/>
        <v>4869.3999999999996</v>
      </c>
      <c r="E25" s="208">
        <f t="shared" si="3"/>
        <v>735.6</v>
      </c>
      <c r="F25" s="208">
        <f t="shared" si="4"/>
        <v>0</v>
      </c>
      <c r="G25" s="208">
        <f t="shared" si="5"/>
        <v>0</v>
      </c>
      <c r="H25" s="208">
        <f t="shared" si="6"/>
        <v>1151.6666666666667</v>
      </c>
      <c r="I25" s="208">
        <f t="shared" si="7"/>
        <v>0</v>
      </c>
      <c r="J25" s="208">
        <f t="shared" si="8"/>
        <v>0</v>
      </c>
      <c r="K25" s="208">
        <f t="shared" si="9"/>
        <v>0</v>
      </c>
      <c r="M25" s="188">
        <v>0</v>
      </c>
      <c r="N25" s="188">
        <v>0</v>
      </c>
      <c r="O25" s="188">
        <v>8311</v>
      </c>
      <c r="P25" s="188">
        <v>822</v>
      </c>
      <c r="Q25" s="188">
        <v>0</v>
      </c>
      <c r="R25" s="188">
        <v>0</v>
      </c>
      <c r="S25" s="188">
        <v>927</v>
      </c>
      <c r="T25" s="188">
        <v>0</v>
      </c>
      <c r="U25" s="188">
        <v>0</v>
      </c>
      <c r="V25" s="188">
        <v>0</v>
      </c>
      <c r="X25" s="188">
        <v>0</v>
      </c>
      <c r="Y25" s="188">
        <v>0</v>
      </c>
      <c r="Z25" s="188">
        <v>4178</v>
      </c>
      <c r="AA25" s="188">
        <v>998</v>
      </c>
      <c r="AB25" s="188">
        <v>0</v>
      </c>
      <c r="AC25" s="188">
        <v>0</v>
      </c>
      <c r="AD25" s="188">
        <v>1194</v>
      </c>
      <c r="AE25" s="188">
        <v>0</v>
      </c>
      <c r="AF25" s="188">
        <v>0</v>
      </c>
      <c r="AG25" s="188">
        <v>0</v>
      </c>
      <c r="AI25" s="188">
        <v>0</v>
      </c>
      <c r="AJ25" s="188">
        <v>0</v>
      </c>
      <c r="AK25" s="188">
        <v>855</v>
      </c>
      <c r="AL25" s="188">
        <v>457</v>
      </c>
      <c r="AM25" s="188">
        <v>0</v>
      </c>
      <c r="AN25" s="188">
        <v>0</v>
      </c>
      <c r="AO25" s="188">
        <v>1228</v>
      </c>
      <c r="AP25" s="188">
        <v>0</v>
      </c>
      <c r="AQ25" s="188">
        <v>0</v>
      </c>
      <c r="AR25" s="188">
        <v>0</v>
      </c>
      <c r="AT25" s="188">
        <v>0</v>
      </c>
      <c r="AU25" s="188">
        <v>0</v>
      </c>
      <c r="AV25" s="188">
        <v>7808</v>
      </c>
      <c r="AW25" s="188">
        <v>1061</v>
      </c>
      <c r="AX25" s="188">
        <v>0</v>
      </c>
      <c r="AY25" s="188">
        <v>0</v>
      </c>
      <c r="AZ25" s="188">
        <v>1210</v>
      </c>
      <c r="BA25" s="188">
        <v>0</v>
      </c>
      <c r="BB25" s="188">
        <v>0</v>
      </c>
      <c r="BC25" s="188">
        <v>0</v>
      </c>
      <c r="BE25" s="188">
        <v>0</v>
      </c>
      <c r="BF25" s="188">
        <v>0</v>
      </c>
      <c r="BG25" s="188">
        <v>8314</v>
      </c>
      <c r="BH25" s="188">
        <v>1251</v>
      </c>
      <c r="BI25" s="188">
        <v>0</v>
      </c>
      <c r="BJ25" s="188">
        <v>0</v>
      </c>
      <c r="BK25" s="188">
        <v>971</v>
      </c>
      <c r="BL25" s="188">
        <v>0</v>
      </c>
      <c r="BM25" s="188">
        <v>0</v>
      </c>
      <c r="BN25" s="188">
        <v>0</v>
      </c>
      <c r="BP25" s="188">
        <v>0</v>
      </c>
      <c r="BQ25" s="188">
        <v>0</v>
      </c>
      <c r="BR25" s="188">
        <v>6039</v>
      </c>
      <c r="BS25" s="188">
        <v>1211</v>
      </c>
      <c r="BT25" s="188">
        <v>0</v>
      </c>
      <c r="BU25" s="188">
        <v>0</v>
      </c>
      <c r="BV25" s="188">
        <v>1327</v>
      </c>
      <c r="BW25" s="188">
        <v>0</v>
      </c>
      <c r="BX25" s="188">
        <v>0</v>
      </c>
      <c r="BY25" s="188">
        <v>0</v>
      </c>
      <c r="CA25" s="188">
        <v>0</v>
      </c>
      <c r="CB25" s="188">
        <v>0</v>
      </c>
      <c r="CC25" s="188">
        <v>7775</v>
      </c>
      <c r="CD25" s="188">
        <v>802</v>
      </c>
      <c r="CE25" s="188">
        <v>0</v>
      </c>
      <c r="CF25" s="188">
        <v>0</v>
      </c>
      <c r="CG25" s="188">
        <v>990</v>
      </c>
      <c r="CH25" s="188">
        <v>0</v>
      </c>
      <c r="CI25" s="188">
        <v>0</v>
      </c>
      <c r="CJ25" s="188">
        <v>0</v>
      </c>
      <c r="CL25" s="188">
        <v>0</v>
      </c>
      <c r="CM25" s="188">
        <v>0</v>
      </c>
      <c r="CN25" s="188">
        <v>7775</v>
      </c>
      <c r="CO25" s="188">
        <v>802</v>
      </c>
      <c r="CP25" s="188">
        <v>0</v>
      </c>
      <c r="CQ25" s="188">
        <v>0</v>
      </c>
      <c r="CR25" s="188">
        <v>990</v>
      </c>
      <c r="CS25" s="188">
        <v>0</v>
      </c>
      <c r="CT25" s="188">
        <v>0</v>
      </c>
      <c r="CU25" s="188">
        <v>0</v>
      </c>
      <c r="CW25" s="188">
        <v>0</v>
      </c>
      <c r="CX25" s="188">
        <v>0</v>
      </c>
      <c r="CY25" s="188">
        <v>5201</v>
      </c>
      <c r="CZ25" s="188">
        <v>911</v>
      </c>
      <c r="DA25" s="188">
        <v>0</v>
      </c>
      <c r="DB25" s="188">
        <v>0</v>
      </c>
      <c r="DC25" s="188">
        <v>1380</v>
      </c>
      <c r="DD25" s="188">
        <v>0</v>
      </c>
      <c r="DE25" s="188">
        <v>0</v>
      </c>
      <c r="DF25" s="188">
        <v>0</v>
      </c>
      <c r="DH25" s="188">
        <v>0</v>
      </c>
      <c r="DI25" s="188">
        <v>0</v>
      </c>
      <c r="DJ25" s="188">
        <v>7241</v>
      </c>
      <c r="DK25" s="188">
        <v>695</v>
      </c>
      <c r="DL25" s="188">
        <v>0</v>
      </c>
      <c r="DM25" s="188">
        <v>0</v>
      </c>
      <c r="DN25" s="188">
        <v>991</v>
      </c>
      <c r="DO25" s="188">
        <v>0</v>
      </c>
      <c r="DP25" s="188">
        <v>0</v>
      </c>
      <c r="DQ25" s="188">
        <v>0</v>
      </c>
      <c r="DS25" s="188">
        <v>0</v>
      </c>
      <c r="DT25" s="188">
        <v>0</v>
      </c>
      <c r="DU25" s="188">
        <v>6680</v>
      </c>
      <c r="DV25" s="188">
        <v>789</v>
      </c>
      <c r="DW25" s="188">
        <v>0</v>
      </c>
      <c r="DX25" s="188">
        <v>0</v>
      </c>
      <c r="DY25" s="188">
        <v>1313</v>
      </c>
      <c r="DZ25" s="188">
        <v>0</v>
      </c>
      <c r="EA25" s="188">
        <v>0</v>
      </c>
      <c r="EB25" s="188">
        <v>0</v>
      </c>
      <c r="ED25" s="188">
        <v>0</v>
      </c>
      <c r="EE25" s="188">
        <v>0</v>
      </c>
      <c r="EF25" s="188">
        <v>4783</v>
      </c>
      <c r="EG25" s="188">
        <v>667</v>
      </c>
      <c r="EH25" s="188">
        <v>0</v>
      </c>
      <c r="EI25" s="188">
        <v>0</v>
      </c>
      <c r="EJ25" s="188">
        <v>922</v>
      </c>
      <c r="EK25" s="188">
        <v>0</v>
      </c>
      <c r="EL25" s="188">
        <v>0</v>
      </c>
      <c r="EM25" s="188">
        <v>0</v>
      </c>
      <c r="EO25" s="188">
        <v>0</v>
      </c>
      <c r="EP25" s="188">
        <v>0</v>
      </c>
      <c r="EQ25" s="188">
        <v>1188</v>
      </c>
      <c r="ER25" s="188">
        <v>515</v>
      </c>
      <c r="ES25" s="188">
        <v>0</v>
      </c>
      <c r="ET25" s="188">
        <v>0</v>
      </c>
      <c r="EU25" s="188">
        <v>1134</v>
      </c>
      <c r="EV25" s="188">
        <v>0</v>
      </c>
      <c r="EW25" s="188">
        <v>0</v>
      </c>
      <c r="EX25" s="188">
        <v>0</v>
      </c>
      <c r="EZ25" s="188">
        <v>0</v>
      </c>
      <c r="FA25" s="188">
        <v>0</v>
      </c>
      <c r="FB25" s="188">
        <v>2124</v>
      </c>
      <c r="FC25" s="188">
        <v>467</v>
      </c>
      <c r="FD25" s="188">
        <v>0</v>
      </c>
      <c r="FE25" s="188">
        <v>0</v>
      </c>
      <c r="FF25" s="188">
        <v>1469</v>
      </c>
      <c r="FG25" s="188">
        <v>0</v>
      </c>
      <c r="FH25" s="188">
        <v>0</v>
      </c>
      <c r="FI25" s="188">
        <v>0</v>
      </c>
      <c r="FK25" s="188">
        <v>0</v>
      </c>
      <c r="FL25" s="188">
        <v>0</v>
      </c>
      <c r="FM25" s="188">
        <v>7046</v>
      </c>
      <c r="FN25" s="188">
        <v>753</v>
      </c>
      <c r="FO25" s="188">
        <v>0</v>
      </c>
      <c r="FP25" s="188">
        <v>0</v>
      </c>
      <c r="FQ25" s="188">
        <v>968</v>
      </c>
      <c r="FR25" s="188">
        <v>0</v>
      </c>
      <c r="FS25" s="188">
        <v>0</v>
      </c>
      <c r="FT25" s="188">
        <v>0</v>
      </c>
      <c r="FV25" s="188">
        <v>0</v>
      </c>
      <c r="FW25" s="188">
        <v>0</v>
      </c>
      <c r="FX25" s="188">
        <v>3242</v>
      </c>
      <c r="FY25" s="188">
        <v>696</v>
      </c>
      <c r="FZ25" s="188">
        <v>0</v>
      </c>
      <c r="GA25" s="188">
        <v>0</v>
      </c>
      <c r="GB25" s="188">
        <v>1332</v>
      </c>
      <c r="GC25" s="188">
        <v>0</v>
      </c>
      <c r="GD25" s="188">
        <v>0</v>
      </c>
      <c r="GE25" s="188">
        <v>0</v>
      </c>
      <c r="GG25" s="188">
        <v>0</v>
      </c>
      <c r="GH25" s="188">
        <v>0</v>
      </c>
      <c r="GI25" s="188">
        <v>4611</v>
      </c>
      <c r="GJ25" s="188">
        <v>556</v>
      </c>
      <c r="GK25" s="188">
        <v>0</v>
      </c>
      <c r="GL25" s="188">
        <v>0</v>
      </c>
      <c r="GM25" s="188">
        <v>987</v>
      </c>
      <c r="GN25" s="188">
        <v>0</v>
      </c>
      <c r="GO25" s="188">
        <v>0</v>
      </c>
      <c r="GP25" s="188">
        <v>0</v>
      </c>
      <c r="GR25" s="188">
        <v>0</v>
      </c>
      <c r="GS25" s="188">
        <v>0</v>
      </c>
      <c r="GT25" s="188">
        <v>4304</v>
      </c>
      <c r="GU25" s="188">
        <v>547</v>
      </c>
      <c r="GV25" s="188">
        <v>0</v>
      </c>
      <c r="GW25" s="188">
        <v>0</v>
      </c>
      <c r="GX25" s="188">
        <v>926</v>
      </c>
      <c r="GY25" s="188">
        <v>0</v>
      </c>
      <c r="GZ25" s="188">
        <v>0</v>
      </c>
      <c r="HA25" s="188">
        <v>0</v>
      </c>
      <c r="HC25" s="188">
        <v>0</v>
      </c>
      <c r="HD25" s="188">
        <v>0</v>
      </c>
      <c r="HE25" s="188">
        <v>2472</v>
      </c>
      <c r="HF25" s="188">
        <v>556</v>
      </c>
      <c r="HG25" s="188">
        <v>0</v>
      </c>
      <c r="HH25" s="188">
        <v>0</v>
      </c>
      <c r="HI25" s="188">
        <v>951</v>
      </c>
      <c r="HJ25" s="188">
        <v>0</v>
      </c>
      <c r="HK25" s="188">
        <v>0</v>
      </c>
      <c r="HL25" s="188">
        <v>0</v>
      </c>
      <c r="HN25" s="188">
        <v>0</v>
      </c>
      <c r="HO25" s="188">
        <v>0</v>
      </c>
      <c r="HP25" s="188">
        <v>2229</v>
      </c>
      <c r="HQ25" s="188">
        <v>241</v>
      </c>
      <c r="HR25" s="188">
        <v>0</v>
      </c>
      <c r="HS25" s="188">
        <v>0</v>
      </c>
      <c r="HT25" s="188">
        <v>1377</v>
      </c>
      <c r="HU25" s="188">
        <v>0</v>
      </c>
      <c r="HV25" s="188">
        <v>0</v>
      </c>
      <c r="HW25" s="188">
        <v>0</v>
      </c>
      <c r="HY25" s="188">
        <v>0</v>
      </c>
      <c r="HZ25" s="188">
        <v>0</v>
      </c>
      <c r="IA25" s="188">
        <v>3357</v>
      </c>
      <c r="IB25" s="188">
        <v>554</v>
      </c>
      <c r="IC25" s="188">
        <v>0</v>
      </c>
      <c r="ID25" s="188">
        <v>0</v>
      </c>
      <c r="IE25" s="188">
        <v>968</v>
      </c>
      <c r="IF25" s="188">
        <v>0</v>
      </c>
      <c r="IG25" s="188">
        <v>0</v>
      </c>
      <c r="IH25" s="188">
        <v>0</v>
      </c>
      <c r="IJ25" s="188">
        <v>0</v>
      </c>
      <c r="IK25" s="188">
        <v>0</v>
      </c>
      <c r="IL25" s="188">
        <v>6466</v>
      </c>
      <c r="IM25" s="188">
        <v>820</v>
      </c>
      <c r="IN25" s="188">
        <v>0</v>
      </c>
      <c r="IO25" s="188">
        <v>0</v>
      </c>
      <c r="IP25" s="188">
        <v>1003</v>
      </c>
      <c r="IQ25" s="188">
        <v>0</v>
      </c>
      <c r="IR25" s="188">
        <v>0</v>
      </c>
      <c r="IS25" s="188">
        <v>0</v>
      </c>
      <c r="IU25" s="188">
        <v>0</v>
      </c>
      <c r="IV25" s="188">
        <v>0</v>
      </c>
      <c r="IW25" s="188">
        <v>3974</v>
      </c>
      <c r="IX25" s="188">
        <v>595</v>
      </c>
      <c r="IY25" s="188">
        <v>0</v>
      </c>
      <c r="IZ25" s="188">
        <v>0</v>
      </c>
      <c r="JA25" s="188">
        <v>1337</v>
      </c>
      <c r="JB25" s="188">
        <v>0</v>
      </c>
      <c r="JC25" s="188">
        <v>0</v>
      </c>
      <c r="JD25" s="188">
        <v>0</v>
      </c>
      <c r="JF25" s="188">
        <v>0</v>
      </c>
      <c r="JG25" s="188">
        <v>0</v>
      </c>
      <c r="JH25" s="188">
        <v>7469</v>
      </c>
      <c r="JI25" s="188">
        <v>1502</v>
      </c>
      <c r="JJ25" s="188">
        <v>0</v>
      </c>
      <c r="JK25" s="188">
        <v>0</v>
      </c>
      <c r="JL25" s="188">
        <v>965</v>
      </c>
      <c r="JM25" s="188">
        <v>0</v>
      </c>
      <c r="JN25" s="188">
        <v>0</v>
      </c>
      <c r="JO25" s="188">
        <v>0</v>
      </c>
      <c r="JQ25" s="188">
        <v>0</v>
      </c>
      <c r="JR25" s="188">
        <v>0</v>
      </c>
      <c r="JS25" s="188">
        <v>6024</v>
      </c>
      <c r="JT25" s="188">
        <v>538</v>
      </c>
      <c r="JU25" s="188">
        <v>0</v>
      </c>
      <c r="JV25" s="188">
        <v>0</v>
      </c>
      <c r="JW25" s="188">
        <v>1012</v>
      </c>
      <c r="JX25" s="188">
        <v>0</v>
      </c>
      <c r="JY25" s="188">
        <v>0</v>
      </c>
      <c r="JZ25" s="188">
        <v>0</v>
      </c>
      <c r="KB25" s="188">
        <v>0</v>
      </c>
      <c r="KC25" s="188">
        <v>0</v>
      </c>
      <c r="KD25" s="188">
        <v>2931</v>
      </c>
      <c r="KE25" s="188">
        <v>617</v>
      </c>
      <c r="KF25" s="188">
        <v>0</v>
      </c>
      <c r="KG25" s="188">
        <v>0</v>
      </c>
      <c r="KH25" s="188">
        <v>1330</v>
      </c>
      <c r="KI25" s="188">
        <v>0</v>
      </c>
      <c r="KJ25" s="188">
        <v>0</v>
      </c>
      <c r="KK25" s="188">
        <v>0</v>
      </c>
      <c r="KM25" s="188">
        <v>0</v>
      </c>
      <c r="KN25" s="188">
        <v>0</v>
      </c>
      <c r="KO25" s="188">
        <v>3130</v>
      </c>
      <c r="KP25" s="188">
        <v>844</v>
      </c>
      <c r="KQ25" s="188">
        <v>0</v>
      </c>
      <c r="KR25" s="188">
        <v>0</v>
      </c>
      <c r="KS25" s="188">
        <v>1428</v>
      </c>
      <c r="KT25" s="188">
        <v>0</v>
      </c>
      <c r="KU25" s="188">
        <v>0</v>
      </c>
      <c r="KV25" s="188">
        <v>0</v>
      </c>
      <c r="KX25" s="188">
        <v>0</v>
      </c>
      <c r="KY25" s="188">
        <v>0</v>
      </c>
      <c r="KZ25" s="188">
        <v>5601</v>
      </c>
      <c r="LA25" s="188">
        <v>745</v>
      </c>
      <c r="LB25" s="188">
        <v>0</v>
      </c>
      <c r="LC25" s="188">
        <v>0</v>
      </c>
      <c r="LD25" s="188">
        <v>1454</v>
      </c>
      <c r="LE25" s="188">
        <v>0</v>
      </c>
      <c r="LF25" s="188">
        <v>0</v>
      </c>
      <c r="LG25" s="188">
        <v>0</v>
      </c>
      <c r="LI25" s="188">
        <v>0</v>
      </c>
      <c r="LJ25" s="188">
        <v>0</v>
      </c>
      <c r="LK25" s="188">
        <v>3900</v>
      </c>
      <c r="LL25" s="188">
        <v>583</v>
      </c>
      <c r="LM25" s="188">
        <v>0</v>
      </c>
      <c r="LN25" s="188">
        <v>0</v>
      </c>
      <c r="LO25" s="188">
        <v>1206</v>
      </c>
      <c r="LP25" s="188">
        <v>0</v>
      </c>
      <c r="LQ25" s="188">
        <v>0</v>
      </c>
      <c r="LR25" s="188">
        <v>0</v>
      </c>
      <c r="LT25" s="188">
        <v>0</v>
      </c>
      <c r="LU25" s="188">
        <v>0</v>
      </c>
      <c r="LV25" s="188">
        <v>1054</v>
      </c>
      <c r="LW25" s="188">
        <v>473</v>
      </c>
      <c r="LX25" s="188">
        <v>0</v>
      </c>
      <c r="LY25" s="188">
        <v>0</v>
      </c>
      <c r="LZ25" s="188">
        <v>1260</v>
      </c>
      <c r="MA25" s="188">
        <v>0</v>
      </c>
      <c r="MB25" s="188">
        <v>0</v>
      </c>
      <c r="MC25" s="188">
        <v>0</v>
      </c>
    </row>
    <row r="26" spans="2:341">
      <c r="B26" s="208">
        <f t="shared" si="0"/>
        <v>0</v>
      </c>
      <c r="C26" s="208">
        <f t="shared" si="1"/>
        <v>0</v>
      </c>
      <c r="D26" s="208">
        <f t="shared" si="2"/>
        <v>4888.9333333333334</v>
      </c>
      <c r="E26" s="208">
        <f t="shared" si="3"/>
        <v>730.16666666666663</v>
      </c>
      <c r="F26" s="208">
        <f t="shared" si="4"/>
        <v>0</v>
      </c>
      <c r="G26" s="208">
        <f t="shared" si="5"/>
        <v>0</v>
      </c>
      <c r="H26" s="208">
        <f t="shared" si="6"/>
        <v>1151.7666666666667</v>
      </c>
      <c r="I26" s="208">
        <f t="shared" si="7"/>
        <v>0</v>
      </c>
      <c r="J26" s="208">
        <f t="shared" si="8"/>
        <v>0</v>
      </c>
      <c r="K26" s="208">
        <f t="shared" si="9"/>
        <v>0</v>
      </c>
      <c r="M26" s="188">
        <v>0</v>
      </c>
      <c r="N26" s="188">
        <v>0</v>
      </c>
      <c r="O26" s="188">
        <v>8300</v>
      </c>
      <c r="P26" s="188">
        <v>829</v>
      </c>
      <c r="Q26" s="188">
        <v>0</v>
      </c>
      <c r="R26" s="188">
        <v>0</v>
      </c>
      <c r="S26" s="188">
        <v>927</v>
      </c>
      <c r="T26" s="188">
        <v>0</v>
      </c>
      <c r="U26" s="188">
        <v>0</v>
      </c>
      <c r="V26" s="188">
        <v>0</v>
      </c>
      <c r="X26" s="188">
        <v>0</v>
      </c>
      <c r="Y26" s="188">
        <v>0</v>
      </c>
      <c r="Z26" s="188">
        <v>4304</v>
      </c>
      <c r="AA26" s="188">
        <v>942</v>
      </c>
      <c r="AB26" s="188">
        <v>0</v>
      </c>
      <c r="AC26" s="188">
        <v>0</v>
      </c>
      <c r="AD26" s="188">
        <v>1194</v>
      </c>
      <c r="AE26" s="188">
        <v>0</v>
      </c>
      <c r="AF26" s="188">
        <v>0</v>
      </c>
      <c r="AG26" s="188">
        <v>0</v>
      </c>
      <c r="AI26" s="188">
        <v>0</v>
      </c>
      <c r="AJ26" s="188">
        <v>0</v>
      </c>
      <c r="AK26" s="188">
        <v>869</v>
      </c>
      <c r="AL26" s="188">
        <v>450</v>
      </c>
      <c r="AM26" s="188">
        <v>0</v>
      </c>
      <c r="AN26" s="188">
        <v>0</v>
      </c>
      <c r="AO26" s="188">
        <v>1228</v>
      </c>
      <c r="AP26" s="188">
        <v>0</v>
      </c>
      <c r="AQ26" s="188">
        <v>0</v>
      </c>
      <c r="AR26" s="188">
        <v>0</v>
      </c>
      <c r="AT26" s="188">
        <v>0</v>
      </c>
      <c r="AU26" s="188">
        <v>0</v>
      </c>
      <c r="AV26" s="188">
        <v>7788</v>
      </c>
      <c r="AW26" s="188">
        <v>1045</v>
      </c>
      <c r="AX26" s="188">
        <v>0</v>
      </c>
      <c r="AY26" s="188">
        <v>0</v>
      </c>
      <c r="AZ26" s="188">
        <v>1210</v>
      </c>
      <c r="BA26" s="188">
        <v>0</v>
      </c>
      <c r="BB26" s="188">
        <v>0</v>
      </c>
      <c r="BC26" s="188">
        <v>0</v>
      </c>
      <c r="BE26" s="188">
        <v>0</v>
      </c>
      <c r="BF26" s="188">
        <v>0</v>
      </c>
      <c r="BG26" s="188">
        <v>8370</v>
      </c>
      <c r="BH26" s="188">
        <v>1195</v>
      </c>
      <c r="BI26" s="188">
        <v>0</v>
      </c>
      <c r="BJ26" s="188">
        <v>0</v>
      </c>
      <c r="BK26" s="188">
        <v>971</v>
      </c>
      <c r="BL26" s="188">
        <v>0</v>
      </c>
      <c r="BM26" s="188">
        <v>0</v>
      </c>
      <c r="BN26" s="188">
        <v>0</v>
      </c>
      <c r="BP26" s="188">
        <v>0</v>
      </c>
      <c r="BQ26" s="188">
        <v>0</v>
      </c>
      <c r="BR26" s="188">
        <v>6106</v>
      </c>
      <c r="BS26" s="188">
        <v>1206</v>
      </c>
      <c r="BT26" s="188">
        <v>0</v>
      </c>
      <c r="BU26" s="188">
        <v>0</v>
      </c>
      <c r="BV26" s="188">
        <v>1327</v>
      </c>
      <c r="BW26" s="188">
        <v>0</v>
      </c>
      <c r="BX26" s="188">
        <v>0</v>
      </c>
      <c r="BY26" s="188">
        <v>0</v>
      </c>
      <c r="CA26" s="188">
        <v>0</v>
      </c>
      <c r="CB26" s="188">
        <v>0</v>
      </c>
      <c r="CC26" s="188">
        <v>7909</v>
      </c>
      <c r="CD26" s="188">
        <v>817</v>
      </c>
      <c r="CE26" s="188">
        <v>0</v>
      </c>
      <c r="CF26" s="188">
        <v>0</v>
      </c>
      <c r="CG26" s="188">
        <v>990</v>
      </c>
      <c r="CH26" s="188">
        <v>0</v>
      </c>
      <c r="CI26" s="188">
        <v>0</v>
      </c>
      <c r="CJ26" s="188">
        <v>0</v>
      </c>
      <c r="CL26" s="188">
        <v>0</v>
      </c>
      <c r="CM26" s="188">
        <v>0</v>
      </c>
      <c r="CN26" s="188">
        <v>7909</v>
      </c>
      <c r="CO26" s="188">
        <v>817</v>
      </c>
      <c r="CP26" s="188">
        <v>0</v>
      </c>
      <c r="CQ26" s="188">
        <v>0</v>
      </c>
      <c r="CR26" s="188">
        <v>990</v>
      </c>
      <c r="CS26" s="188">
        <v>0</v>
      </c>
      <c r="CT26" s="188">
        <v>0</v>
      </c>
      <c r="CU26" s="188">
        <v>0</v>
      </c>
      <c r="CW26" s="188">
        <v>0</v>
      </c>
      <c r="CX26" s="188">
        <v>0</v>
      </c>
      <c r="CY26" s="188">
        <v>5188</v>
      </c>
      <c r="CZ26" s="188">
        <v>904</v>
      </c>
      <c r="DA26" s="188">
        <v>0</v>
      </c>
      <c r="DB26" s="188">
        <v>0</v>
      </c>
      <c r="DC26" s="188">
        <v>1381</v>
      </c>
      <c r="DD26" s="188">
        <v>0</v>
      </c>
      <c r="DE26" s="188">
        <v>0</v>
      </c>
      <c r="DF26" s="188">
        <v>0</v>
      </c>
      <c r="DH26" s="188">
        <v>0</v>
      </c>
      <c r="DI26" s="188">
        <v>0</v>
      </c>
      <c r="DJ26" s="188">
        <v>7231</v>
      </c>
      <c r="DK26" s="188">
        <v>717</v>
      </c>
      <c r="DL26" s="188">
        <v>0</v>
      </c>
      <c r="DM26" s="188">
        <v>0</v>
      </c>
      <c r="DN26" s="188">
        <v>991</v>
      </c>
      <c r="DO26" s="188">
        <v>0</v>
      </c>
      <c r="DP26" s="188">
        <v>0</v>
      </c>
      <c r="DQ26" s="188">
        <v>0</v>
      </c>
      <c r="DS26" s="188">
        <v>0</v>
      </c>
      <c r="DT26" s="188">
        <v>0</v>
      </c>
      <c r="DU26" s="188">
        <v>6752</v>
      </c>
      <c r="DV26" s="188">
        <v>739</v>
      </c>
      <c r="DW26" s="188">
        <v>0</v>
      </c>
      <c r="DX26" s="188">
        <v>0</v>
      </c>
      <c r="DY26" s="188">
        <v>1318</v>
      </c>
      <c r="DZ26" s="188">
        <v>0</v>
      </c>
      <c r="EA26" s="188">
        <v>0</v>
      </c>
      <c r="EB26" s="188">
        <v>0</v>
      </c>
      <c r="ED26" s="188">
        <v>0</v>
      </c>
      <c r="EE26" s="188">
        <v>0</v>
      </c>
      <c r="EF26" s="188">
        <v>4851</v>
      </c>
      <c r="EG26" s="188">
        <v>667</v>
      </c>
      <c r="EH26" s="188">
        <v>0</v>
      </c>
      <c r="EI26" s="188">
        <v>0</v>
      </c>
      <c r="EJ26" s="188">
        <v>922</v>
      </c>
      <c r="EK26" s="188">
        <v>0</v>
      </c>
      <c r="EL26" s="188">
        <v>0</v>
      </c>
      <c r="EM26" s="188">
        <v>0</v>
      </c>
      <c r="EO26" s="188">
        <v>0</v>
      </c>
      <c r="EP26" s="188">
        <v>0</v>
      </c>
      <c r="EQ26" s="188">
        <v>1216</v>
      </c>
      <c r="ER26" s="188">
        <v>529</v>
      </c>
      <c r="ES26" s="188">
        <v>0</v>
      </c>
      <c r="ET26" s="188">
        <v>0</v>
      </c>
      <c r="EU26" s="188">
        <v>1134</v>
      </c>
      <c r="EV26" s="188">
        <v>0</v>
      </c>
      <c r="EW26" s="188">
        <v>0</v>
      </c>
      <c r="EX26" s="188">
        <v>0</v>
      </c>
      <c r="EZ26" s="188">
        <v>0</v>
      </c>
      <c r="FA26" s="188">
        <v>0</v>
      </c>
      <c r="FB26" s="188">
        <v>2144</v>
      </c>
      <c r="FC26" s="188">
        <v>522</v>
      </c>
      <c r="FD26" s="188">
        <v>0</v>
      </c>
      <c r="FE26" s="188">
        <v>0</v>
      </c>
      <c r="FF26" s="188">
        <v>1469</v>
      </c>
      <c r="FG26" s="188">
        <v>0</v>
      </c>
      <c r="FH26" s="188">
        <v>0</v>
      </c>
      <c r="FI26" s="188">
        <v>0</v>
      </c>
      <c r="FK26" s="188">
        <v>0</v>
      </c>
      <c r="FL26" s="188">
        <v>0</v>
      </c>
      <c r="FM26" s="188">
        <v>6944</v>
      </c>
      <c r="FN26" s="188">
        <v>740</v>
      </c>
      <c r="FO26" s="188">
        <v>0</v>
      </c>
      <c r="FP26" s="188">
        <v>0</v>
      </c>
      <c r="FQ26" s="188">
        <v>968</v>
      </c>
      <c r="FR26" s="188">
        <v>0</v>
      </c>
      <c r="FS26" s="188">
        <v>0</v>
      </c>
      <c r="FT26" s="188">
        <v>0</v>
      </c>
      <c r="FV26" s="188">
        <v>0</v>
      </c>
      <c r="FW26" s="188">
        <v>0</v>
      </c>
      <c r="FX26" s="188">
        <v>3217</v>
      </c>
      <c r="FY26" s="188">
        <v>649</v>
      </c>
      <c r="FZ26" s="188">
        <v>0</v>
      </c>
      <c r="GA26" s="188">
        <v>0</v>
      </c>
      <c r="GB26" s="188">
        <v>1332</v>
      </c>
      <c r="GC26" s="188">
        <v>0</v>
      </c>
      <c r="GD26" s="188">
        <v>0</v>
      </c>
      <c r="GE26" s="188">
        <v>0</v>
      </c>
      <c r="GG26" s="188">
        <v>0</v>
      </c>
      <c r="GH26" s="188">
        <v>0</v>
      </c>
      <c r="GI26" s="188">
        <v>4633</v>
      </c>
      <c r="GJ26" s="188">
        <v>562</v>
      </c>
      <c r="GK26" s="188">
        <v>0</v>
      </c>
      <c r="GL26" s="188">
        <v>0</v>
      </c>
      <c r="GM26" s="188">
        <v>987</v>
      </c>
      <c r="GN26" s="188">
        <v>0</v>
      </c>
      <c r="GO26" s="188">
        <v>0</v>
      </c>
      <c r="GP26" s="188">
        <v>0</v>
      </c>
      <c r="GR26" s="188">
        <v>0</v>
      </c>
      <c r="GS26" s="188">
        <v>0</v>
      </c>
      <c r="GT26" s="188">
        <v>4309</v>
      </c>
      <c r="GU26" s="188">
        <v>533</v>
      </c>
      <c r="GV26" s="188">
        <v>0</v>
      </c>
      <c r="GW26" s="188">
        <v>0</v>
      </c>
      <c r="GX26" s="188">
        <v>926</v>
      </c>
      <c r="GY26" s="188">
        <v>0</v>
      </c>
      <c r="GZ26" s="188">
        <v>0</v>
      </c>
      <c r="HA26" s="188">
        <v>0</v>
      </c>
      <c r="HC26" s="188">
        <v>0</v>
      </c>
      <c r="HD26" s="188">
        <v>0</v>
      </c>
      <c r="HE26" s="188">
        <v>2406</v>
      </c>
      <c r="HF26" s="188">
        <v>518</v>
      </c>
      <c r="HG26" s="188">
        <v>0</v>
      </c>
      <c r="HH26" s="188">
        <v>0</v>
      </c>
      <c r="HI26" s="188">
        <v>951</v>
      </c>
      <c r="HJ26" s="188">
        <v>0</v>
      </c>
      <c r="HK26" s="188">
        <v>0</v>
      </c>
      <c r="HL26" s="188">
        <v>0</v>
      </c>
      <c r="HN26" s="188">
        <v>0</v>
      </c>
      <c r="HO26" s="188">
        <v>0</v>
      </c>
      <c r="HP26" s="188">
        <v>2342</v>
      </c>
      <c r="HQ26" s="188">
        <v>265</v>
      </c>
      <c r="HR26" s="188">
        <v>0</v>
      </c>
      <c r="HS26" s="188">
        <v>0</v>
      </c>
      <c r="HT26" s="188">
        <v>1377</v>
      </c>
      <c r="HU26" s="188">
        <v>0</v>
      </c>
      <c r="HV26" s="188">
        <v>0</v>
      </c>
      <c r="HW26" s="188">
        <v>0</v>
      </c>
      <c r="HY26" s="188">
        <v>0</v>
      </c>
      <c r="HZ26" s="188">
        <v>0</v>
      </c>
      <c r="IA26" s="188">
        <v>3346</v>
      </c>
      <c r="IB26" s="188">
        <v>532</v>
      </c>
      <c r="IC26" s="188">
        <v>0</v>
      </c>
      <c r="ID26" s="188">
        <v>0</v>
      </c>
      <c r="IE26" s="188">
        <v>968</v>
      </c>
      <c r="IF26" s="188">
        <v>0</v>
      </c>
      <c r="IG26" s="188">
        <v>0</v>
      </c>
      <c r="IH26" s="188">
        <v>0</v>
      </c>
      <c r="IJ26" s="188">
        <v>0</v>
      </c>
      <c r="IK26" s="188">
        <v>0</v>
      </c>
      <c r="IL26" s="188">
        <v>6512</v>
      </c>
      <c r="IM26" s="188">
        <v>847</v>
      </c>
      <c r="IN26" s="188">
        <v>0</v>
      </c>
      <c r="IO26" s="188">
        <v>0</v>
      </c>
      <c r="IP26" s="188">
        <v>1003</v>
      </c>
      <c r="IQ26" s="188">
        <v>0</v>
      </c>
      <c r="IR26" s="188">
        <v>0</v>
      </c>
      <c r="IS26" s="188">
        <v>0</v>
      </c>
      <c r="IU26" s="188">
        <v>0</v>
      </c>
      <c r="IV26" s="188">
        <v>0</v>
      </c>
      <c r="IW26" s="188">
        <v>3947</v>
      </c>
      <c r="IX26" s="188">
        <v>600</v>
      </c>
      <c r="IY26" s="188">
        <v>0</v>
      </c>
      <c r="IZ26" s="188">
        <v>0</v>
      </c>
      <c r="JA26" s="188">
        <v>1337</v>
      </c>
      <c r="JB26" s="188">
        <v>0</v>
      </c>
      <c r="JC26" s="188">
        <v>0</v>
      </c>
      <c r="JD26" s="188">
        <v>0</v>
      </c>
      <c r="JF26" s="188">
        <v>0</v>
      </c>
      <c r="JG26" s="188">
        <v>0</v>
      </c>
      <c r="JH26" s="188">
        <v>7439</v>
      </c>
      <c r="JI26" s="188">
        <v>1503</v>
      </c>
      <c r="JJ26" s="188">
        <v>0</v>
      </c>
      <c r="JK26" s="188">
        <v>0</v>
      </c>
      <c r="JL26" s="188">
        <v>965</v>
      </c>
      <c r="JM26" s="188">
        <v>0</v>
      </c>
      <c r="JN26" s="188">
        <v>0</v>
      </c>
      <c r="JO26" s="188">
        <v>0</v>
      </c>
      <c r="JQ26" s="188">
        <v>0</v>
      </c>
      <c r="JR26" s="188">
        <v>0</v>
      </c>
      <c r="JS26" s="188">
        <v>6014</v>
      </c>
      <c r="JT26" s="188">
        <v>507</v>
      </c>
      <c r="JU26" s="188">
        <v>0</v>
      </c>
      <c r="JV26" s="188">
        <v>0</v>
      </c>
      <c r="JW26" s="188">
        <v>1012</v>
      </c>
      <c r="JX26" s="188">
        <v>0</v>
      </c>
      <c r="JY26" s="188">
        <v>0</v>
      </c>
      <c r="JZ26" s="188">
        <v>0</v>
      </c>
      <c r="KB26" s="188">
        <v>0</v>
      </c>
      <c r="KC26" s="188">
        <v>0</v>
      </c>
      <c r="KD26" s="188">
        <v>2922</v>
      </c>
      <c r="KE26" s="188">
        <v>619</v>
      </c>
      <c r="KF26" s="188">
        <v>0</v>
      </c>
      <c r="KG26" s="188">
        <v>0</v>
      </c>
      <c r="KH26" s="188">
        <v>1330</v>
      </c>
      <c r="KI26" s="188">
        <v>0</v>
      </c>
      <c r="KJ26" s="188">
        <v>0</v>
      </c>
      <c r="KK26" s="188">
        <v>0</v>
      </c>
      <c r="KM26" s="188">
        <v>0</v>
      </c>
      <c r="KN26" s="188">
        <v>0</v>
      </c>
      <c r="KO26" s="188">
        <v>3193</v>
      </c>
      <c r="KP26" s="188">
        <v>838</v>
      </c>
      <c r="KQ26" s="188">
        <v>0</v>
      </c>
      <c r="KR26" s="188">
        <v>0</v>
      </c>
      <c r="KS26" s="188">
        <v>1428</v>
      </c>
      <c r="KT26" s="188">
        <v>0</v>
      </c>
      <c r="KU26" s="188">
        <v>0</v>
      </c>
      <c r="KV26" s="188">
        <v>0</v>
      </c>
      <c r="KX26" s="188">
        <v>0</v>
      </c>
      <c r="KY26" s="188">
        <v>0</v>
      </c>
      <c r="KZ26" s="188">
        <v>5575</v>
      </c>
      <c r="LA26" s="188">
        <v>758</v>
      </c>
      <c r="LB26" s="188">
        <v>0</v>
      </c>
      <c r="LC26" s="188">
        <v>0</v>
      </c>
      <c r="LD26" s="188">
        <v>1451</v>
      </c>
      <c r="LE26" s="188">
        <v>0</v>
      </c>
      <c r="LF26" s="188">
        <v>0</v>
      </c>
      <c r="LG26" s="188">
        <v>0</v>
      </c>
      <c r="LI26" s="188">
        <v>0</v>
      </c>
      <c r="LJ26" s="188">
        <v>0</v>
      </c>
      <c r="LK26" s="188">
        <v>3842</v>
      </c>
      <c r="LL26" s="188">
        <v>569</v>
      </c>
      <c r="LM26" s="188">
        <v>0</v>
      </c>
      <c r="LN26" s="188">
        <v>0</v>
      </c>
      <c r="LO26" s="188">
        <v>1206</v>
      </c>
      <c r="LP26" s="188">
        <v>0</v>
      </c>
      <c r="LQ26" s="188">
        <v>0</v>
      </c>
      <c r="LR26" s="188">
        <v>0</v>
      </c>
      <c r="LT26" s="188">
        <v>0</v>
      </c>
      <c r="LU26" s="188">
        <v>0</v>
      </c>
      <c r="LV26" s="188">
        <v>1090</v>
      </c>
      <c r="LW26" s="188">
        <v>486</v>
      </c>
      <c r="LX26" s="188">
        <v>0</v>
      </c>
      <c r="LY26" s="188">
        <v>0</v>
      </c>
      <c r="LZ26" s="188">
        <v>1260</v>
      </c>
      <c r="MA26" s="188">
        <v>0</v>
      </c>
      <c r="MB26" s="188">
        <v>0</v>
      </c>
      <c r="MC26" s="188">
        <v>0</v>
      </c>
    </row>
    <row r="27" spans="2:341">
      <c r="B27" s="208">
        <f t="shared" si="0"/>
        <v>0</v>
      </c>
      <c r="C27" s="208">
        <f t="shared" si="1"/>
        <v>0</v>
      </c>
      <c r="D27" s="208">
        <f t="shared" si="2"/>
        <v>4870.8</v>
      </c>
      <c r="E27" s="208">
        <f t="shared" si="3"/>
        <v>718.36666666666667</v>
      </c>
      <c r="F27" s="208">
        <f t="shared" si="4"/>
        <v>0</v>
      </c>
      <c r="G27" s="208">
        <f t="shared" si="5"/>
        <v>0</v>
      </c>
      <c r="H27" s="208">
        <f t="shared" si="6"/>
        <v>1151.4000000000001</v>
      </c>
      <c r="I27" s="208">
        <f t="shared" si="7"/>
        <v>0</v>
      </c>
      <c r="J27" s="208">
        <f t="shared" si="8"/>
        <v>0</v>
      </c>
      <c r="K27" s="208">
        <f t="shared" si="9"/>
        <v>0</v>
      </c>
      <c r="M27" s="188">
        <v>0</v>
      </c>
      <c r="N27" s="188">
        <v>0</v>
      </c>
      <c r="O27" s="188">
        <v>8255</v>
      </c>
      <c r="P27" s="188">
        <v>835</v>
      </c>
      <c r="Q27" s="188">
        <v>0</v>
      </c>
      <c r="R27" s="188">
        <v>0</v>
      </c>
      <c r="S27" s="188">
        <v>927</v>
      </c>
      <c r="T27" s="188">
        <v>0</v>
      </c>
      <c r="U27" s="188">
        <v>0</v>
      </c>
      <c r="V27" s="188">
        <v>0</v>
      </c>
      <c r="X27" s="188">
        <v>0</v>
      </c>
      <c r="Y27" s="188">
        <v>0</v>
      </c>
      <c r="Z27" s="188">
        <v>4240</v>
      </c>
      <c r="AA27" s="188">
        <v>853</v>
      </c>
      <c r="AB27" s="188">
        <v>0</v>
      </c>
      <c r="AC27" s="188">
        <v>0</v>
      </c>
      <c r="AD27" s="188">
        <v>1194</v>
      </c>
      <c r="AE27" s="188">
        <v>0</v>
      </c>
      <c r="AF27" s="188">
        <v>0</v>
      </c>
      <c r="AG27" s="188">
        <v>0</v>
      </c>
      <c r="AI27" s="188">
        <v>0</v>
      </c>
      <c r="AJ27" s="188">
        <v>0</v>
      </c>
      <c r="AK27" s="188">
        <v>887</v>
      </c>
      <c r="AL27" s="188">
        <v>448</v>
      </c>
      <c r="AM27" s="188">
        <v>0</v>
      </c>
      <c r="AN27" s="188">
        <v>0</v>
      </c>
      <c r="AO27" s="188">
        <v>1228</v>
      </c>
      <c r="AP27" s="188">
        <v>0</v>
      </c>
      <c r="AQ27" s="188">
        <v>0</v>
      </c>
      <c r="AR27" s="188">
        <v>0</v>
      </c>
      <c r="AT27" s="188">
        <v>0</v>
      </c>
      <c r="AU27" s="188">
        <v>0</v>
      </c>
      <c r="AV27" s="188">
        <v>7834</v>
      </c>
      <c r="AW27" s="188">
        <v>1056</v>
      </c>
      <c r="AX27" s="188">
        <v>0</v>
      </c>
      <c r="AY27" s="188">
        <v>0</v>
      </c>
      <c r="AZ27" s="188">
        <v>1210</v>
      </c>
      <c r="BA27" s="188">
        <v>0</v>
      </c>
      <c r="BB27" s="188">
        <v>0</v>
      </c>
      <c r="BC27" s="188">
        <v>0</v>
      </c>
      <c r="BE27" s="188">
        <v>0</v>
      </c>
      <c r="BF27" s="188">
        <v>0</v>
      </c>
      <c r="BG27" s="188">
        <v>8315</v>
      </c>
      <c r="BH27" s="188">
        <v>1161</v>
      </c>
      <c r="BI27" s="188">
        <v>0</v>
      </c>
      <c r="BJ27" s="188">
        <v>0</v>
      </c>
      <c r="BK27" s="188">
        <v>971</v>
      </c>
      <c r="BL27" s="188">
        <v>0</v>
      </c>
      <c r="BM27" s="188">
        <v>0</v>
      </c>
      <c r="BN27" s="188">
        <v>0</v>
      </c>
      <c r="BP27" s="188">
        <v>0</v>
      </c>
      <c r="BQ27" s="188">
        <v>0</v>
      </c>
      <c r="BR27" s="188">
        <v>6096</v>
      </c>
      <c r="BS27" s="188">
        <v>1228</v>
      </c>
      <c r="BT27" s="188">
        <v>0</v>
      </c>
      <c r="BU27" s="188">
        <v>0</v>
      </c>
      <c r="BV27" s="188">
        <v>1326</v>
      </c>
      <c r="BW27" s="188">
        <v>0</v>
      </c>
      <c r="BX27" s="188">
        <v>0</v>
      </c>
      <c r="BY27" s="188">
        <v>0</v>
      </c>
      <c r="CA27" s="188">
        <v>0</v>
      </c>
      <c r="CB27" s="188">
        <v>0</v>
      </c>
      <c r="CC27" s="188">
        <v>7876</v>
      </c>
      <c r="CD27" s="188">
        <v>798</v>
      </c>
      <c r="CE27" s="188">
        <v>0</v>
      </c>
      <c r="CF27" s="188">
        <v>0</v>
      </c>
      <c r="CG27" s="188">
        <v>990</v>
      </c>
      <c r="CH27" s="188">
        <v>0</v>
      </c>
      <c r="CI27" s="188">
        <v>0</v>
      </c>
      <c r="CJ27" s="188">
        <v>0</v>
      </c>
      <c r="CL27" s="188">
        <v>0</v>
      </c>
      <c r="CM27" s="188">
        <v>0</v>
      </c>
      <c r="CN27" s="188">
        <v>7876</v>
      </c>
      <c r="CO27" s="188">
        <v>798</v>
      </c>
      <c r="CP27" s="188">
        <v>0</v>
      </c>
      <c r="CQ27" s="188">
        <v>0</v>
      </c>
      <c r="CR27" s="188">
        <v>990</v>
      </c>
      <c r="CS27" s="188">
        <v>0</v>
      </c>
      <c r="CT27" s="188">
        <v>0</v>
      </c>
      <c r="CU27" s="188">
        <v>0</v>
      </c>
      <c r="CW27" s="188">
        <v>0</v>
      </c>
      <c r="CX27" s="188">
        <v>0</v>
      </c>
      <c r="CY27" s="188">
        <v>5165</v>
      </c>
      <c r="CZ27" s="188">
        <v>895</v>
      </c>
      <c r="DA27" s="188">
        <v>0</v>
      </c>
      <c r="DB27" s="188">
        <v>0</v>
      </c>
      <c r="DC27" s="188">
        <v>1381</v>
      </c>
      <c r="DD27" s="188">
        <v>0</v>
      </c>
      <c r="DE27" s="188">
        <v>0</v>
      </c>
      <c r="DF27" s="188">
        <v>0</v>
      </c>
      <c r="DH27" s="188">
        <v>0</v>
      </c>
      <c r="DI27" s="188">
        <v>0</v>
      </c>
      <c r="DJ27" s="188">
        <v>7201</v>
      </c>
      <c r="DK27" s="188">
        <v>747</v>
      </c>
      <c r="DL27" s="188">
        <v>0</v>
      </c>
      <c r="DM27" s="188">
        <v>0</v>
      </c>
      <c r="DN27" s="188">
        <v>991</v>
      </c>
      <c r="DO27" s="188">
        <v>0</v>
      </c>
      <c r="DP27" s="188">
        <v>0</v>
      </c>
      <c r="DQ27" s="188">
        <v>0</v>
      </c>
      <c r="DS27" s="188">
        <v>0</v>
      </c>
      <c r="DT27" s="188">
        <v>0</v>
      </c>
      <c r="DU27" s="188">
        <v>6762</v>
      </c>
      <c r="DV27" s="188">
        <v>726</v>
      </c>
      <c r="DW27" s="188">
        <v>0</v>
      </c>
      <c r="DX27" s="188">
        <v>0</v>
      </c>
      <c r="DY27" s="188">
        <v>1319</v>
      </c>
      <c r="DZ27" s="188">
        <v>0</v>
      </c>
      <c r="EA27" s="188">
        <v>0</v>
      </c>
      <c r="EB27" s="188">
        <v>0</v>
      </c>
      <c r="ED27" s="188">
        <v>0</v>
      </c>
      <c r="EE27" s="188">
        <v>0</v>
      </c>
      <c r="EF27" s="188">
        <v>4799</v>
      </c>
      <c r="EG27" s="188">
        <v>666</v>
      </c>
      <c r="EH27" s="188">
        <v>0</v>
      </c>
      <c r="EI27" s="188">
        <v>0</v>
      </c>
      <c r="EJ27" s="188">
        <v>922</v>
      </c>
      <c r="EK27" s="188">
        <v>0</v>
      </c>
      <c r="EL27" s="188">
        <v>0</v>
      </c>
      <c r="EM27" s="188">
        <v>0</v>
      </c>
      <c r="EO27" s="188">
        <v>0</v>
      </c>
      <c r="EP27" s="188">
        <v>0</v>
      </c>
      <c r="EQ27" s="188">
        <v>1216</v>
      </c>
      <c r="ER27" s="188">
        <v>538</v>
      </c>
      <c r="ES27" s="188">
        <v>0</v>
      </c>
      <c r="ET27" s="188">
        <v>0</v>
      </c>
      <c r="EU27" s="188">
        <v>1134</v>
      </c>
      <c r="EV27" s="188">
        <v>0</v>
      </c>
      <c r="EW27" s="188">
        <v>0</v>
      </c>
      <c r="EX27" s="188">
        <v>0</v>
      </c>
      <c r="EZ27" s="188">
        <v>0</v>
      </c>
      <c r="FA27" s="188">
        <v>0</v>
      </c>
      <c r="FB27" s="188">
        <v>2175</v>
      </c>
      <c r="FC27" s="188">
        <v>506</v>
      </c>
      <c r="FD27" s="188">
        <v>0</v>
      </c>
      <c r="FE27" s="188">
        <v>0</v>
      </c>
      <c r="FF27" s="188">
        <v>1469</v>
      </c>
      <c r="FG27" s="188">
        <v>0</v>
      </c>
      <c r="FH27" s="188">
        <v>0</v>
      </c>
      <c r="FI27" s="188">
        <v>0</v>
      </c>
      <c r="FK27" s="188">
        <v>0</v>
      </c>
      <c r="FL27" s="188">
        <v>0</v>
      </c>
      <c r="FM27" s="188">
        <v>6848</v>
      </c>
      <c r="FN27" s="188">
        <v>767</v>
      </c>
      <c r="FO27" s="188">
        <v>0</v>
      </c>
      <c r="FP27" s="188">
        <v>0</v>
      </c>
      <c r="FQ27" s="188">
        <v>968</v>
      </c>
      <c r="FR27" s="188">
        <v>0</v>
      </c>
      <c r="FS27" s="188">
        <v>0</v>
      </c>
      <c r="FT27" s="188">
        <v>0</v>
      </c>
      <c r="FV27" s="188">
        <v>0</v>
      </c>
      <c r="FW27" s="188">
        <v>0</v>
      </c>
      <c r="FX27" s="188">
        <v>3228</v>
      </c>
      <c r="FY27" s="188">
        <v>622</v>
      </c>
      <c r="FZ27" s="188">
        <v>0</v>
      </c>
      <c r="GA27" s="188">
        <v>0</v>
      </c>
      <c r="GB27" s="188">
        <v>1332</v>
      </c>
      <c r="GC27" s="188">
        <v>0</v>
      </c>
      <c r="GD27" s="188">
        <v>0</v>
      </c>
      <c r="GE27" s="188">
        <v>0</v>
      </c>
      <c r="GG27" s="188">
        <v>0</v>
      </c>
      <c r="GH27" s="188">
        <v>0</v>
      </c>
      <c r="GI27" s="188">
        <v>4610</v>
      </c>
      <c r="GJ27" s="188">
        <v>531</v>
      </c>
      <c r="GK27" s="188">
        <v>0</v>
      </c>
      <c r="GL27" s="188">
        <v>0</v>
      </c>
      <c r="GM27" s="188">
        <v>987</v>
      </c>
      <c r="GN27" s="188">
        <v>0</v>
      </c>
      <c r="GO27" s="188">
        <v>0</v>
      </c>
      <c r="GP27" s="188">
        <v>0</v>
      </c>
      <c r="GR27" s="188">
        <v>0</v>
      </c>
      <c r="GS27" s="188">
        <v>0</v>
      </c>
      <c r="GT27" s="188">
        <v>4382</v>
      </c>
      <c r="GU27" s="188">
        <v>539</v>
      </c>
      <c r="GV27" s="188">
        <v>0</v>
      </c>
      <c r="GW27" s="188">
        <v>0</v>
      </c>
      <c r="GX27" s="188">
        <v>926</v>
      </c>
      <c r="GY27" s="188">
        <v>0</v>
      </c>
      <c r="GZ27" s="188">
        <v>0</v>
      </c>
      <c r="HA27" s="188">
        <v>0</v>
      </c>
      <c r="HC27" s="188">
        <v>0</v>
      </c>
      <c r="HD27" s="188">
        <v>0</v>
      </c>
      <c r="HE27" s="188">
        <v>2368</v>
      </c>
      <c r="HF27" s="188">
        <v>487</v>
      </c>
      <c r="HG27" s="188">
        <v>0</v>
      </c>
      <c r="HH27" s="188">
        <v>0</v>
      </c>
      <c r="HI27" s="188">
        <v>951</v>
      </c>
      <c r="HJ27" s="188">
        <v>0</v>
      </c>
      <c r="HK27" s="188">
        <v>0</v>
      </c>
      <c r="HL27" s="188">
        <v>0</v>
      </c>
      <c r="HN27" s="188">
        <v>0</v>
      </c>
      <c r="HO27" s="188">
        <v>0</v>
      </c>
      <c r="HP27" s="188">
        <v>2248</v>
      </c>
      <c r="HQ27" s="188">
        <v>263</v>
      </c>
      <c r="HR27" s="188">
        <v>0</v>
      </c>
      <c r="HS27" s="188">
        <v>0</v>
      </c>
      <c r="HT27" s="188">
        <v>1377</v>
      </c>
      <c r="HU27" s="188">
        <v>0</v>
      </c>
      <c r="HV27" s="188">
        <v>0</v>
      </c>
      <c r="HW27" s="188">
        <v>0</v>
      </c>
      <c r="HY27" s="188">
        <v>0</v>
      </c>
      <c r="HZ27" s="188">
        <v>0</v>
      </c>
      <c r="IA27" s="188">
        <v>3357</v>
      </c>
      <c r="IB27" s="188">
        <v>546</v>
      </c>
      <c r="IC27" s="188">
        <v>0</v>
      </c>
      <c r="ID27" s="188">
        <v>0</v>
      </c>
      <c r="IE27" s="188">
        <v>968</v>
      </c>
      <c r="IF27" s="188">
        <v>0</v>
      </c>
      <c r="IG27" s="188">
        <v>0</v>
      </c>
      <c r="IH27" s="188">
        <v>0</v>
      </c>
      <c r="IJ27" s="188">
        <v>0</v>
      </c>
      <c r="IK27" s="188">
        <v>0</v>
      </c>
      <c r="IL27" s="188">
        <v>6489</v>
      </c>
      <c r="IM27" s="188">
        <v>767</v>
      </c>
      <c r="IN27" s="188">
        <v>0</v>
      </c>
      <c r="IO27" s="188">
        <v>0</v>
      </c>
      <c r="IP27" s="188">
        <v>1003</v>
      </c>
      <c r="IQ27" s="188">
        <v>0</v>
      </c>
      <c r="IR27" s="188">
        <v>0</v>
      </c>
      <c r="IS27" s="188">
        <v>0</v>
      </c>
      <c r="IU27" s="188">
        <v>0</v>
      </c>
      <c r="IV27" s="188">
        <v>0</v>
      </c>
      <c r="IW27" s="188">
        <v>3997</v>
      </c>
      <c r="IX27" s="188">
        <v>586</v>
      </c>
      <c r="IY27" s="188">
        <v>0</v>
      </c>
      <c r="IZ27" s="188">
        <v>0</v>
      </c>
      <c r="JA27" s="188">
        <v>1337</v>
      </c>
      <c r="JB27" s="188">
        <v>0</v>
      </c>
      <c r="JC27" s="188">
        <v>0</v>
      </c>
      <c r="JD27" s="188">
        <v>0</v>
      </c>
      <c r="JF27" s="188">
        <v>0</v>
      </c>
      <c r="JG27" s="188">
        <v>0</v>
      </c>
      <c r="JH27" s="188">
        <v>7405</v>
      </c>
      <c r="JI27" s="188">
        <v>1481</v>
      </c>
      <c r="JJ27" s="188">
        <v>0</v>
      </c>
      <c r="JK27" s="188">
        <v>0</v>
      </c>
      <c r="JL27" s="188">
        <v>965</v>
      </c>
      <c r="JM27" s="188">
        <v>0</v>
      </c>
      <c r="JN27" s="188">
        <v>0</v>
      </c>
      <c r="JO27" s="188">
        <v>0</v>
      </c>
      <c r="JQ27" s="188">
        <v>0</v>
      </c>
      <c r="JR27" s="188">
        <v>0</v>
      </c>
      <c r="JS27" s="188">
        <v>5899</v>
      </c>
      <c r="JT27" s="188">
        <v>483</v>
      </c>
      <c r="JU27" s="188">
        <v>0</v>
      </c>
      <c r="JV27" s="188">
        <v>0</v>
      </c>
      <c r="JW27" s="188">
        <v>1012</v>
      </c>
      <c r="JX27" s="188">
        <v>0</v>
      </c>
      <c r="JY27" s="188">
        <v>0</v>
      </c>
      <c r="JZ27" s="188">
        <v>0</v>
      </c>
      <c r="KB27" s="188">
        <v>0</v>
      </c>
      <c r="KC27" s="188">
        <v>0</v>
      </c>
      <c r="KD27" s="188">
        <v>2905</v>
      </c>
      <c r="KE27" s="188">
        <v>618</v>
      </c>
      <c r="KF27" s="188">
        <v>0</v>
      </c>
      <c r="KG27" s="188">
        <v>0</v>
      </c>
      <c r="KH27" s="188">
        <v>1330</v>
      </c>
      <c r="KI27" s="188">
        <v>0</v>
      </c>
      <c r="KJ27" s="188">
        <v>0</v>
      </c>
      <c r="KK27" s="188">
        <v>0</v>
      </c>
      <c r="KM27" s="188">
        <v>0</v>
      </c>
      <c r="KN27" s="188">
        <v>0</v>
      </c>
      <c r="KO27" s="188">
        <v>3186</v>
      </c>
      <c r="KP27" s="188">
        <v>800</v>
      </c>
      <c r="KQ27" s="188">
        <v>0</v>
      </c>
      <c r="KR27" s="188">
        <v>0</v>
      </c>
      <c r="KS27" s="188">
        <v>1428</v>
      </c>
      <c r="KT27" s="188">
        <v>0</v>
      </c>
      <c r="KU27" s="188">
        <v>0</v>
      </c>
      <c r="KV27" s="188">
        <v>0</v>
      </c>
      <c r="KX27" s="188">
        <v>0</v>
      </c>
      <c r="KY27" s="188">
        <v>0</v>
      </c>
      <c r="KZ27" s="188">
        <v>5520</v>
      </c>
      <c r="LA27" s="188">
        <v>738</v>
      </c>
      <c r="LB27" s="188">
        <v>0</v>
      </c>
      <c r="LC27" s="188">
        <v>0</v>
      </c>
      <c r="LD27" s="188">
        <v>1440</v>
      </c>
      <c r="LE27" s="188">
        <v>0</v>
      </c>
      <c r="LF27" s="188">
        <v>0</v>
      </c>
      <c r="LG27" s="188">
        <v>0</v>
      </c>
      <c r="LI27" s="188">
        <v>0</v>
      </c>
      <c r="LJ27" s="188">
        <v>0</v>
      </c>
      <c r="LK27" s="188">
        <v>3860</v>
      </c>
      <c r="LL27" s="188">
        <v>567</v>
      </c>
      <c r="LM27" s="188">
        <v>0</v>
      </c>
      <c r="LN27" s="188">
        <v>0</v>
      </c>
      <c r="LO27" s="188">
        <v>1206</v>
      </c>
      <c r="LP27" s="188">
        <v>0</v>
      </c>
      <c r="LQ27" s="188">
        <v>0</v>
      </c>
      <c r="LR27" s="188">
        <v>0</v>
      </c>
      <c r="LT27" s="188">
        <v>0</v>
      </c>
      <c r="LU27" s="188">
        <v>0</v>
      </c>
      <c r="LV27" s="188">
        <v>1125</v>
      </c>
      <c r="LW27" s="188">
        <v>501</v>
      </c>
      <c r="LX27" s="188">
        <v>0</v>
      </c>
      <c r="LY27" s="188">
        <v>0</v>
      </c>
      <c r="LZ27" s="188">
        <v>1260</v>
      </c>
      <c r="MA27" s="188">
        <v>0</v>
      </c>
      <c r="MB27" s="188">
        <v>0</v>
      </c>
      <c r="MC27" s="188">
        <v>0</v>
      </c>
    </row>
    <row r="28" spans="2:341">
      <c r="B28" s="208">
        <f t="shared" si="0"/>
        <v>0</v>
      </c>
      <c r="C28" s="208">
        <f t="shared" si="1"/>
        <v>0</v>
      </c>
      <c r="D28" s="208">
        <f t="shared" si="2"/>
        <v>4866.7</v>
      </c>
      <c r="E28" s="208">
        <f t="shared" si="3"/>
        <v>713.13333333333333</v>
      </c>
      <c r="F28" s="208">
        <f t="shared" si="4"/>
        <v>0</v>
      </c>
      <c r="G28" s="208">
        <f t="shared" si="5"/>
        <v>0</v>
      </c>
      <c r="H28" s="208">
        <f t="shared" si="6"/>
        <v>1151.4333333333334</v>
      </c>
      <c r="I28" s="208">
        <f t="shared" si="7"/>
        <v>0</v>
      </c>
      <c r="J28" s="208">
        <f t="shared" si="8"/>
        <v>0</v>
      </c>
      <c r="K28" s="208">
        <f t="shared" si="9"/>
        <v>0</v>
      </c>
      <c r="M28" s="188">
        <v>0</v>
      </c>
      <c r="N28" s="188">
        <v>0</v>
      </c>
      <c r="O28" s="188">
        <v>8252</v>
      </c>
      <c r="P28" s="188">
        <v>797</v>
      </c>
      <c r="Q28" s="188">
        <v>0</v>
      </c>
      <c r="R28" s="188">
        <v>0</v>
      </c>
      <c r="S28" s="188">
        <v>927</v>
      </c>
      <c r="T28" s="188">
        <v>0</v>
      </c>
      <c r="U28" s="188">
        <v>0</v>
      </c>
      <c r="V28" s="188">
        <v>0</v>
      </c>
      <c r="X28" s="188">
        <v>0</v>
      </c>
      <c r="Y28" s="188">
        <v>0</v>
      </c>
      <c r="Z28" s="188">
        <v>4152</v>
      </c>
      <c r="AA28" s="188">
        <v>794</v>
      </c>
      <c r="AB28" s="188">
        <v>0</v>
      </c>
      <c r="AC28" s="188">
        <v>0</v>
      </c>
      <c r="AD28" s="188">
        <v>1194</v>
      </c>
      <c r="AE28" s="188">
        <v>0</v>
      </c>
      <c r="AF28" s="188">
        <v>0</v>
      </c>
      <c r="AG28" s="188">
        <v>0</v>
      </c>
      <c r="AI28" s="188">
        <v>0</v>
      </c>
      <c r="AJ28" s="188">
        <v>0</v>
      </c>
      <c r="AK28" s="188">
        <v>844</v>
      </c>
      <c r="AL28" s="188">
        <v>425</v>
      </c>
      <c r="AM28" s="188">
        <v>0</v>
      </c>
      <c r="AN28" s="188">
        <v>0</v>
      </c>
      <c r="AO28" s="188">
        <v>1228</v>
      </c>
      <c r="AP28" s="188">
        <v>0</v>
      </c>
      <c r="AQ28" s="188">
        <v>0</v>
      </c>
      <c r="AR28" s="188">
        <v>0</v>
      </c>
      <c r="AT28" s="188">
        <v>0</v>
      </c>
      <c r="AU28" s="188">
        <v>0</v>
      </c>
      <c r="AV28" s="188">
        <v>7844</v>
      </c>
      <c r="AW28" s="188">
        <v>1075</v>
      </c>
      <c r="AX28" s="188">
        <v>0</v>
      </c>
      <c r="AY28" s="188">
        <v>0</v>
      </c>
      <c r="AZ28" s="188">
        <v>1210</v>
      </c>
      <c r="BA28" s="188">
        <v>0</v>
      </c>
      <c r="BB28" s="188">
        <v>0</v>
      </c>
      <c r="BC28" s="188">
        <v>0</v>
      </c>
      <c r="BE28" s="188">
        <v>0</v>
      </c>
      <c r="BF28" s="188">
        <v>0</v>
      </c>
      <c r="BG28" s="188">
        <v>8221</v>
      </c>
      <c r="BH28" s="188">
        <v>1154</v>
      </c>
      <c r="BI28" s="188">
        <v>0</v>
      </c>
      <c r="BJ28" s="188">
        <v>0</v>
      </c>
      <c r="BK28" s="188">
        <v>971</v>
      </c>
      <c r="BL28" s="188">
        <v>0</v>
      </c>
      <c r="BM28" s="188">
        <v>0</v>
      </c>
      <c r="BN28" s="188">
        <v>0</v>
      </c>
      <c r="BP28" s="188">
        <v>0</v>
      </c>
      <c r="BQ28" s="188">
        <v>0</v>
      </c>
      <c r="BR28" s="188">
        <v>6163</v>
      </c>
      <c r="BS28" s="188">
        <v>1246</v>
      </c>
      <c r="BT28" s="188">
        <v>0</v>
      </c>
      <c r="BU28" s="188">
        <v>0</v>
      </c>
      <c r="BV28" s="188">
        <v>1327</v>
      </c>
      <c r="BW28" s="188">
        <v>0</v>
      </c>
      <c r="BX28" s="188">
        <v>0</v>
      </c>
      <c r="BY28" s="188">
        <v>0</v>
      </c>
      <c r="CA28" s="188">
        <v>0</v>
      </c>
      <c r="CB28" s="188">
        <v>0</v>
      </c>
      <c r="CC28" s="188">
        <v>7929</v>
      </c>
      <c r="CD28" s="188">
        <v>805</v>
      </c>
      <c r="CE28" s="188">
        <v>0</v>
      </c>
      <c r="CF28" s="188">
        <v>0</v>
      </c>
      <c r="CG28" s="188">
        <v>990</v>
      </c>
      <c r="CH28" s="188">
        <v>0</v>
      </c>
      <c r="CI28" s="188">
        <v>0</v>
      </c>
      <c r="CJ28" s="188">
        <v>0</v>
      </c>
      <c r="CL28" s="188">
        <v>0</v>
      </c>
      <c r="CM28" s="188">
        <v>0</v>
      </c>
      <c r="CN28" s="188">
        <v>7929</v>
      </c>
      <c r="CO28" s="188">
        <v>805</v>
      </c>
      <c r="CP28" s="188">
        <v>0</v>
      </c>
      <c r="CQ28" s="188">
        <v>0</v>
      </c>
      <c r="CR28" s="188">
        <v>990</v>
      </c>
      <c r="CS28" s="188">
        <v>0</v>
      </c>
      <c r="CT28" s="188">
        <v>0</v>
      </c>
      <c r="CU28" s="188">
        <v>0</v>
      </c>
      <c r="CW28" s="188">
        <v>0</v>
      </c>
      <c r="CX28" s="188">
        <v>0</v>
      </c>
      <c r="CY28" s="188">
        <v>5172</v>
      </c>
      <c r="CZ28" s="188">
        <v>888</v>
      </c>
      <c r="DA28" s="188">
        <v>0</v>
      </c>
      <c r="DB28" s="188">
        <v>0</v>
      </c>
      <c r="DC28" s="188">
        <v>1381</v>
      </c>
      <c r="DD28" s="188">
        <v>0</v>
      </c>
      <c r="DE28" s="188">
        <v>0</v>
      </c>
      <c r="DF28" s="188">
        <v>0</v>
      </c>
      <c r="DH28" s="188">
        <v>0</v>
      </c>
      <c r="DI28" s="188">
        <v>0</v>
      </c>
      <c r="DJ28" s="188">
        <v>7135</v>
      </c>
      <c r="DK28" s="188">
        <v>718</v>
      </c>
      <c r="DL28" s="188">
        <v>0</v>
      </c>
      <c r="DM28" s="188">
        <v>0</v>
      </c>
      <c r="DN28" s="188">
        <v>991</v>
      </c>
      <c r="DO28" s="188">
        <v>0</v>
      </c>
      <c r="DP28" s="188">
        <v>0</v>
      </c>
      <c r="DQ28" s="188">
        <v>0</v>
      </c>
      <c r="DS28" s="188">
        <v>0</v>
      </c>
      <c r="DT28" s="188">
        <v>0</v>
      </c>
      <c r="DU28" s="188">
        <v>6736</v>
      </c>
      <c r="DV28" s="188">
        <v>704</v>
      </c>
      <c r="DW28" s="188">
        <v>0</v>
      </c>
      <c r="DX28" s="188">
        <v>0</v>
      </c>
      <c r="DY28" s="188">
        <v>1319</v>
      </c>
      <c r="DZ28" s="188">
        <v>0</v>
      </c>
      <c r="EA28" s="188">
        <v>0</v>
      </c>
      <c r="EB28" s="188">
        <v>0</v>
      </c>
      <c r="ED28" s="188">
        <v>0</v>
      </c>
      <c r="EE28" s="188">
        <v>0</v>
      </c>
      <c r="EF28" s="188">
        <v>4760</v>
      </c>
      <c r="EG28" s="188">
        <v>683</v>
      </c>
      <c r="EH28" s="188">
        <v>0</v>
      </c>
      <c r="EI28" s="188">
        <v>0</v>
      </c>
      <c r="EJ28" s="188">
        <v>922</v>
      </c>
      <c r="EK28" s="188">
        <v>0</v>
      </c>
      <c r="EL28" s="188">
        <v>0</v>
      </c>
      <c r="EM28" s="188">
        <v>0</v>
      </c>
      <c r="EO28" s="188">
        <v>0</v>
      </c>
      <c r="EP28" s="188">
        <v>0</v>
      </c>
      <c r="EQ28" s="188">
        <v>1216</v>
      </c>
      <c r="ER28" s="188">
        <v>514</v>
      </c>
      <c r="ES28" s="188">
        <v>0</v>
      </c>
      <c r="ET28" s="188">
        <v>0</v>
      </c>
      <c r="EU28" s="188">
        <v>1134</v>
      </c>
      <c r="EV28" s="188">
        <v>0</v>
      </c>
      <c r="EW28" s="188">
        <v>0</v>
      </c>
      <c r="EX28" s="188">
        <v>0</v>
      </c>
      <c r="EZ28" s="188">
        <v>0</v>
      </c>
      <c r="FA28" s="188">
        <v>0</v>
      </c>
      <c r="FB28" s="188">
        <v>2153</v>
      </c>
      <c r="FC28" s="188">
        <v>483</v>
      </c>
      <c r="FD28" s="188">
        <v>0</v>
      </c>
      <c r="FE28" s="188">
        <v>0</v>
      </c>
      <c r="FF28" s="188">
        <v>1469</v>
      </c>
      <c r="FG28" s="188">
        <v>0</v>
      </c>
      <c r="FH28" s="188">
        <v>0</v>
      </c>
      <c r="FI28" s="188">
        <v>0</v>
      </c>
      <c r="FK28" s="188">
        <v>0</v>
      </c>
      <c r="FL28" s="188">
        <v>0</v>
      </c>
      <c r="FM28" s="188">
        <v>6837</v>
      </c>
      <c r="FN28" s="188">
        <v>744</v>
      </c>
      <c r="FO28" s="188">
        <v>0</v>
      </c>
      <c r="FP28" s="188">
        <v>0</v>
      </c>
      <c r="FQ28" s="188">
        <v>968</v>
      </c>
      <c r="FR28" s="188">
        <v>0</v>
      </c>
      <c r="FS28" s="188">
        <v>0</v>
      </c>
      <c r="FT28" s="188">
        <v>0</v>
      </c>
      <c r="FV28" s="188">
        <v>0</v>
      </c>
      <c r="FW28" s="188">
        <v>0</v>
      </c>
      <c r="FX28" s="188">
        <v>3311</v>
      </c>
      <c r="FY28" s="188">
        <v>651</v>
      </c>
      <c r="FZ28" s="188">
        <v>0</v>
      </c>
      <c r="GA28" s="188">
        <v>0</v>
      </c>
      <c r="GB28" s="188">
        <v>1332</v>
      </c>
      <c r="GC28" s="188">
        <v>0</v>
      </c>
      <c r="GD28" s="188">
        <v>0</v>
      </c>
      <c r="GE28" s="188">
        <v>0</v>
      </c>
      <c r="GG28" s="188">
        <v>0</v>
      </c>
      <c r="GH28" s="188">
        <v>0</v>
      </c>
      <c r="GI28" s="188">
        <v>4580</v>
      </c>
      <c r="GJ28" s="188">
        <v>525</v>
      </c>
      <c r="GK28" s="188">
        <v>0</v>
      </c>
      <c r="GL28" s="188">
        <v>0</v>
      </c>
      <c r="GM28" s="188">
        <v>987</v>
      </c>
      <c r="GN28" s="188">
        <v>0</v>
      </c>
      <c r="GO28" s="188">
        <v>0</v>
      </c>
      <c r="GP28" s="188">
        <v>0</v>
      </c>
      <c r="GR28" s="188">
        <v>0</v>
      </c>
      <c r="GS28" s="188">
        <v>0</v>
      </c>
      <c r="GT28" s="188">
        <v>4360</v>
      </c>
      <c r="GU28" s="188">
        <v>531</v>
      </c>
      <c r="GV28" s="188">
        <v>0</v>
      </c>
      <c r="GW28" s="188">
        <v>0</v>
      </c>
      <c r="GX28" s="188">
        <v>926</v>
      </c>
      <c r="GY28" s="188">
        <v>0</v>
      </c>
      <c r="GZ28" s="188">
        <v>0</v>
      </c>
      <c r="HA28" s="188">
        <v>0</v>
      </c>
      <c r="HC28" s="188">
        <v>0</v>
      </c>
      <c r="HD28" s="188">
        <v>0</v>
      </c>
      <c r="HE28" s="188">
        <v>2403</v>
      </c>
      <c r="HF28" s="188">
        <v>478</v>
      </c>
      <c r="HG28" s="188">
        <v>0</v>
      </c>
      <c r="HH28" s="188">
        <v>0</v>
      </c>
      <c r="HI28" s="188">
        <v>951</v>
      </c>
      <c r="HJ28" s="188">
        <v>0</v>
      </c>
      <c r="HK28" s="188">
        <v>0</v>
      </c>
      <c r="HL28" s="188">
        <v>0</v>
      </c>
      <c r="HN28" s="188">
        <v>0</v>
      </c>
      <c r="HO28" s="188">
        <v>0</v>
      </c>
      <c r="HP28" s="188">
        <v>2253</v>
      </c>
      <c r="HQ28" s="188">
        <v>290</v>
      </c>
      <c r="HR28" s="188">
        <v>0</v>
      </c>
      <c r="HS28" s="188">
        <v>0</v>
      </c>
      <c r="HT28" s="188">
        <v>1377</v>
      </c>
      <c r="HU28" s="188">
        <v>0</v>
      </c>
      <c r="HV28" s="188">
        <v>0</v>
      </c>
      <c r="HW28" s="188">
        <v>0</v>
      </c>
      <c r="HY28" s="188">
        <v>0</v>
      </c>
      <c r="HZ28" s="188">
        <v>0</v>
      </c>
      <c r="IA28" s="188">
        <v>3342</v>
      </c>
      <c r="IB28" s="188">
        <v>543</v>
      </c>
      <c r="IC28" s="188">
        <v>0</v>
      </c>
      <c r="ID28" s="188">
        <v>0</v>
      </c>
      <c r="IE28" s="188">
        <v>968</v>
      </c>
      <c r="IF28" s="188">
        <v>0</v>
      </c>
      <c r="IG28" s="188">
        <v>0</v>
      </c>
      <c r="IH28" s="188">
        <v>0</v>
      </c>
      <c r="IJ28" s="188">
        <v>0</v>
      </c>
      <c r="IK28" s="188">
        <v>0</v>
      </c>
      <c r="IL28" s="188">
        <v>6423</v>
      </c>
      <c r="IM28" s="188">
        <v>734</v>
      </c>
      <c r="IN28" s="188">
        <v>0</v>
      </c>
      <c r="IO28" s="188">
        <v>0</v>
      </c>
      <c r="IP28" s="188">
        <v>1003</v>
      </c>
      <c r="IQ28" s="188">
        <v>0</v>
      </c>
      <c r="IR28" s="188">
        <v>0</v>
      </c>
      <c r="IS28" s="188">
        <v>0</v>
      </c>
      <c r="IU28" s="188">
        <v>0</v>
      </c>
      <c r="IV28" s="188">
        <v>0</v>
      </c>
      <c r="IW28" s="188">
        <v>3989</v>
      </c>
      <c r="IX28" s="188">
        <v>593</v>
      </c>
      <c r="IY28" s="188">
        <v>0</v>
      </c>
      <c r="IZ28" s="188">
        <v>0</v>
      </c>
      <c r="JA28" s="188">
        <v>1337</v>
      </c>
      <c r="JB28" s="188">
        <v>0</v>
      </c>
      <c r="JC28" s="188">
        <v>0</v>
      </c>
      <c r="JD28" s="188">
        <v>0</v>
      </c>
      <c r="JF28" s="188">
        <v>0</v>
      </c>
      <c r="JG28" s="188">
        <v>0</v>
      </c>
      <c r="JH28" s="188">
        <v>7382</v>
      </c>
      <c r="JI28" s="188">
        <v>1465</v>
      </c>
      <c r="JJ28" s="188">
        <v>0</v>
      </c>
      <c r="JK28" s="188">
        <v>0</v>
      </c>
      <c r="JL28" s="188">
        <v>965</v>
      </c>
      <c r="JM28" s="188">
        <v>0</v>
      </c>
      <c r="JN28" s="188">
        <v>0</v>
      </c>
      <c r="JO28" s="188">
        <v>0</v>
      </c>
      <c r="JQ28" s="188">
        <v>0</v>
      </c>
      <c r="JR28" s="188">
        <v>0</v>
      </c>
      <c r="JS28" s="188">
        <v>5851</v>
      </c>
      <c r="JT28" s="188">
        <v>487</v>
      </c>
      <c r="JU28" s="188">
        <v>0</v>
      </c>
      <c r="JV28" s="188">
        <v>0</v>
      </c>
      <c r="JW28" s="188">
        <v>1012</v>
      </c>
      <c r="JX28" s="188">
        <v>0</v>
      </c>
      <c r="JY28" s="188">
        <v>0</v>
      </c>
      <c r="JZ28" s="188">
        <v>0</v>
      </c>
      <c r="KB28" s="188">
        <v>0</v>
      </c>
      <c r="KC28" s="188">
        <v>0</v>
      </c>
      <c r="KD28" s="188">
        <v>2954</v>
      </c>
      <c r="KE28" s="188">
        <v>621</v>
      </c>
      <c r="KF28" s="188">
        <v>0</v>
      </c>
      <c r="KG28" s="188">
        <v>0</v>
      </c>
      <c r="KH28" s="188">
        <v>1330</v>
      </c>
      <c r="KI28" s="188">
        <v>0</v>
      </c>
      <c r="KJ28" s="188">
        <v>0</v>
      </c>
      <c r="KK28" s="188">
        <v>0</v>
      </c>
      <c r="KM28" s="188">
        <v>0</v>
      </c>
      <c r="KN28" s="188">
        <v>0</v>
      </c>
      <c r="KO28" s="188">
        <v>3221</v>
      </c>
      <c r="KP28" s="188">
        <v>766</v>
      </c>
      <c r="KQ28" s="188">
        <v>0</v>
      </c>
      <c r="KR28" s="188">
        <v>0</v>
      </c>
      <c r="KS28" s="188">
        <v>1428</v>
      </c>
      <c r="KT28" s="188">
        <v>0</v>
      </c>
      <c r="KU28" s="188">
        <v>0</v>
      </c>
      <c r="KV28" s="188">
        <v>0</v>
      </c>
      <c r="KX28" s="188">
        <v>0</v>
      </c>
      <c r="KY28" s="188">
        <v>0</v>
      </c>
      <c r="KZ28" s="188">
        <v>5625</v>
      </c>
      <c r="LA28" s="188">
        <v>803</v>
      </c>
      <c r="LB28" s="188">
        <v>0</v>
      </c>
      <c r="LC28" s="188">
        <v>0</v>
      </c>
      <c r="LD28" s="188">
        <v>1440</v>
      </c>
      <c r="LE28" s="188">
        <v>0</v>
      </c>
      <c r="LF28" s="188">
        <v>0</v>
      </c>
      <c r="LG28" s="188">
        <v>0</v>
      </c>
      <c r="LI28" s="188">
        <v>0</v>
      </c>
      <c r="LJ28" s="188">
        <v>0</v>
      </c>
      <c r="LK28" s="188">
        <v>3846</v>
      </c>
      <c r="LL28" s="188">
        <v>565</v>
      </c>
      <c r="LM28" s="188">
        <v>0</v>
      </c>
      <c r="LN28" s="188">
        <v>0</v>
      </c>
      <c r="LO28" s="188">
        <v>1206</v>
      </c>
      <c r="LP28" s="188">
        <v>0</v>
      </c>
      <c r="LQ28" s="188">
        <v>0</v>
      </c>
      <c r="LR28" s="188">
        <v>0</v>
      </c>
      <c r="LT28" s="188">
        <v>0</v>
      </c>
      <c r="LU28" s="188">
        <v>0</v>
      </c>
      <c r="LV28" s="188">
        <v>1118</v>
      </c>
      <c r="LW28" s="188">
        <v>507</v>
      </c>
      <c r="LX28" s="188">
        <v>0</v>
      </c>
      <c r="LY28" s="188">
        <v>0</v>
      </c>
      <c r="LZ28" s="188">
        <v>1260</v>
      </c>
      <c r="MA28" s="188">
        <v>0</v>
      </c>
      <c r="MB28" s="188">
        <v>0</v>
      </c>
      <c r="MC28" s="188">
        <v>0</v>
      </c>
    </row>
    <row r="29" spans="2:341">
      <c r="B29" s="208">
        <f t="shared" si="0"/>
        <v>0</v>
      </c>
      <c r="C29" s="208">
        <f t="shared" si="1"/>
        <v>0</v>
      </c>
      <c r="D29" s="208">
        <f t="shared" si="2"/>
        <v>4846.8999999999996</v>
      </c>
      <c r="E29" s="208">
        <f t="shared" si="3"/>
        <v>705.8</v>
      </c>
      <c r="F29" s="208">
        <f t="shared" si="4"/>
        <v>0</v>
      </c>
      <c r="G29" s="208">
        <f t="shared" si="5"/>
        <v>0</v>
      </c>
      <c r="H29" s="208">
        <f t="shared" si="6"/>
        <v>1151.2</v>
      </c>
      <c r="I29" s="208">
        <f t="shared" si="7"/>
        <v>0</v>
      </c>
      <c r="J29" s="208">
        <f t="shared" si="8"/>
        <v>0</v>
      </c>
      <c r="K29" s="208">
        <f t="shared" si="9"/>
        <v>0</v>
      </c>
      <c r="M29" s="188">
        <v>0</v>
      </c>
      <c r="N29" s="188">
        <v>0</v>
      </c>
      <c r="O29" s="188">
        <v>8263</v>
      </c>
      <c r="P29" s="188">
        <v>825</v>
      </c>
      <c r="Q29" s="188">
        <v>0</v>
      </c>
      <c r="R29" s="188">
        <v>0</v>
      </c>
      <c r="S29" s="188">
        <v>927</v>
      </c>
      <c r="T29" s="188">
        <v>0</v>
      </c>
      <c r="U29" s="188">
        <v>0</v>
      </c>
      <c r="V29" s="188">
        <v>0</v>
      </c>
      <c r="X29" s="188">
        <v>0</v>
      </c>
      <c r="Y29" s="188">
        <v>0</v>
      </c>
      <c r="Z29" s="188">
        <v>4093</v>
      </c>
      <c r="AA29" s="188">
        <v>735</v>
      </c>
      <c r="AB29" s="188">
        <v>0</v>
      </c>
      <c r="AC29" s="188">
        <v>0</v>
      </c>
      <c r="AD29" s="188">
        <v>1194</v>
      </c>
      <c r="AE29" s="188">
        <v>0</v>
      </c>
      <c r="AF29" s="188">
        <v>0</v>
      </c>
      <c r="AG29" s="188">
        <v>0</v>
      </c>
      <c r="AI29" s="188">
        <v>0</v>
      </c>
      <c r="AJ29" s="188">
        <v>0</v>
      </c>
      <c r="AK29" s="188">
        <v>877</v>
      </c>
      <c r="AL29" s="188">
        <v>441</v>
      </c>
      <c r="AM29" s="188">
        <v>0</v>
      </c>
      <c r="AN29" s="188">
        <v>0</v>
      </c>
      <c r="AO29" s="188">
        <v>1228</v>
      </c>
      <c r="AP29" s="188">
        <v>0</v>
      </c>
      <c r="AQ29" s="188">
        <v>0</v>
      </c>
      <c r="AR29" s="188">
        <v>0</v>
      </c>
      <c r="AT29" s="188">
        <v>0</v>
      </c>
      <c r="AU29" s="188">
        <v>0</v>
      </c>
      <c r="AV29" s="188">
        <v>7776</v>
      </c>
      <c r="AW29" s="188">
        <v>1047</v>
      </c>
      <c r="AX29" s="188">
        <v>0</v>
      </c>
      <c r="AY29" s="188">
        <v>0</v>
      </c>
      <c r="AZ29" s="188">
        <v>1210</v>
      </c>
      <c r="BA29" s="188">
        <v>0</v>
      </c>
      <c r="BB29" s="188">
        <v>0</v>
      </c>
      <c r="BC29" s="188">
        <v>0</v>
      </c>
      <c r="BE29" s="188">
        <v>0</v>
      </c>
      <c r="BF29" s="188">
        <v>0</v>
      </c>
      <c r="BG29" s="188">
        <v>8298</v>
      </c>
      <c r="BH29" s="188">
        <v>1152</v>
      </c>
      <c r="BI29" s="188">
        <v>0</v>
      </c>
      <c r="BJ29" s="188">
        <v>0</v>
      </c>
      <c r="BK29" s="188">
        <v>971</v>
      </c>
      <c r="BL29" s="188">
        <v>0</v>
      </c>
      <c r="BM29" s="188">
        <v>0</v>
      </c>
      <c r="BN29" s="188">
        <v>0</v>
      </c>
      <c r="BP29" s="188">
        <v>0</v>
      </c>
      <c r="BQ29" s="188">
        <v>0</v>
      </c>
      <c r="BR29" s="188">
        <v>6123</v>
      </c>
      <c r="BS29" s="188">
        <v>1237</v>
      </c>
      <c r="BT29" s="188">
        <v>0</v>
      </c>
      <c r="BU29" s="188">
        <v>0</v>
      </c>
      <c r="BV29" s="188">
        <v>1327</v>
      </c>
      <c r="BW29" s="188">
        <v>0</v>
      </c>
      <c r="BX29" s="188">
        <v>0</v>
      </c>
      <c r="BY29" s="188">
        <v>0</v>
      </c>
      <c r="CA29" s="188">
        <v>0</v>
      </c>
      <c r="CB29" s="188">
        <v>0</v>
      </c>
      <c r="CC29" s="188">
        <v>7895</v>
      </c>
      <c r="CD29" s="188">
        <v>803</v>
      </c>
      <c r="CE29" s="188">
        <v>0</v>
      </c>
      <c r="CF29" s="188">
        <v>0</v>
      </c>
      <c r="CG29" s="188">
        <v>990</v>
      </c>
      <c r="CH29" s="188">
        <v>0</v>
      </c>
      <c r="CI29" s="188">
        <v>0</v>
      </c>
      <c r="CJ29" s="188">
        <v>0</v>
      </c>
      <c r="CL29" s="188">
        <v>0</v>
      </c>
      <c r="CM29" s="188">
        <v>0</v>
      </c>
      <c r="CN29" s="188">
        <v>7895</v>
      </c>
      <c r="CO29" s="188">
        <v>803</v>
      </c>
      <c r="CP29" s="188">
        <v>0</v>
      </c>
      <c r="CQ29" s="188">
        <v>0</v>
      </c>
      <c r="CR29" s="188">
        <v>990</v>
      </c>
      <c r="CS29" s="188">
        <v>0</v>
      </c>
      <c r="CT29" s="188">
        <v>0</v>
      </c>
      <c r="CU29" s="188">
        <v>0</v>
      </c>
      <c r="CW29" s="188">
        <v>0</v>
      </c>
      <c r="CX29" s="188">
        <v>0</v>
      </c>
      <c r="CY29" s="188">
        <v>5111</v>
      </c>
      <c r="CZ29" s="188">
        <v>849</v>
      </c>
      <c r="DA29" s="188">
        <v>0</v>
      </c>
      <c r="DB29" s="188">
        <v>0</v>
      </c>
      <c r="DC29" s="188">
        <v>1375</v>
      </c>
      <c r="DD29" s="188">
        <v>0</v>
      </c>
      <c r="DE29" s="188">
        <v>0</v>
      </c>
      <c r="DF29" s="188">
        <v>0</v>
      </c>
      <c r="DH29" s="188">
        <v>0</v>
      </c>
      <c r="DI29" s="188">
        <v>0</v>
      </c>
      <c r="DJ29" s="188">
        <v>7107</v>
      </c>
      <c r="DK29" s="188">
        <v>714</v>
      </c>
      <c r="DL29" s="188">
        <v>0</v>
      </c>
      <c r="DM29" s="188">
        <v>0</v>
      </c>
      <c r="DN29" s="188">
        <v>991</v>
      </c>
      <c r="DO29" s="188">
        <v>0</v>
      </c>
      <c r="DP29" s="188">
        <v>0</v>
      </c>
      <c r="DQ29" s="188">
        <v>0</v>
      </c>
      <c r="DS29" s="188">
        <v>0</v>
      </c>
      <c r="DT29" s="188">
        <v>0</v>
      </c>
      <c r="DU29" s="188">
        <v>6674</v>
      </c>
      <c r="DV29" s="188">
        <v>678</v>
      </c>
      <c r="DW29" s="188">
        <v>0</v>
      </c>
      <c r="DX29" s="188">
        <v>0</v>
      </c>
      <c r="DY29" s="188">
        <v>1318</v>
      </c>
      <c r="DZ29" s="188">
        <v>0</v>
      </c>
      <c r="EA29" s="188">
        <v>0</v>
      </c>
      <c r="EB29" s="188">
        <v>0</v>
      </c>
      <c r="ED29" s="188">
        <v>0</v>
      </c>
      <c r="EE29" s="188">
        <v>0</v>
      </c>
      <c r="EF29" s="188">
        <v>4685</v>
      </c>
      <c r="EG29" s="188">
        <v>658</v>
      </c>
      <c r="EH29" s="188">
        <v>0</v>
      </c>
      <c r="EI29" s="188">
        <v>0</v>
      </c>
      <c r="EJ29" s="188">
        <v>922</v>
      </c>
      <c r="EK29" s="188">
        <v>0</v>
      </c>
      <c r="EL29" s="188">
        <v>0</v>
      </c>
      <c r="EM29" s="188">
        <v>0</v>
      </c>
      <c r="EO29" s="188">
        <v>0</v>
      </c>
      <c r="EP29" s="188">
        <v>0</v>
      </c>
      <c r="EQ29" s="188">
        <v>1209</v>
      </c>
      <c r="ER29" s="188">
        <v>506</v>
      </c>
      <c r="ES29" s="188">
        <v>0</v>
      </c>
      <c r="ET29" s="188">
        <v>0</v>
      </c>
      <c r="EU29" s="188">
        <v>1134</v>
      </c>
      <c r="EV29" s="188">
        <v>0</v>
      </c>
      <c r="EW29" s="188">
        <v>0</v>
      </c>
      <c r="EX29" s="188">
        <v>0</v>
      </c>
      <c r="EZ29" s="188">
        <v>0</v>
      </c>
      <c r="FA29" s="188">
        <v>0</v>
      </c>
      <c r="FB29" s="188">
        <v>2155</v>
      </c>
      <c r="FC29" s="188">
        <v>484</v>
      </c>
      <c r="FD29" s="188">
        <v>0</v>
      </c>
      <c r="FE29" s="188">
        <v>0</v>
      </c>
      <c r="FF29" s="188">
        <v>1469</v>
      </c>
      <c r="FG29" s="188">
        <v>0</v>
      </c>
      <c r="FH29" s="188">
        <v>0</v>
      </c>
      <c r="FI29" s="188">
        <v>0</v>
      </c>
      <c r="FK29" s="188">
        <v>0</v>
      </c>
      <c r="FL29" s="188">
        <v>0</v>
      </c>
      <c r="FM29" s="188">
        <v>6839</v>
      </c>
      <c r="FN29" s="188">
        <v>754</v>
      </c>
      <c r="FO29" s="188">
        <v>0</v>
      </c>
      <c r="FP29" s="188">
        <v>0</v>
      </c>
      <c r="FQ29" s="188">
        <v>968</v>
      </c>
      <c r="FR29" s="188">
        <v>0</v>
      </c>
      <c r="FS29" s="188">
        <v>0</v>
      </c>
      <c r="FT29" s="188">
        <v>0</v>
      </c>
      <c r="FV29" s="188">
        <v>0</v>
      </c>
      <c r="FW29" s="188">
        <v>0</v>
      </c>
      <c r="FX29" s="188">
        <v>3291</v>
      </c>
      <c r="FY29" s="188">
        <v>633</v>
      </c>
      <c r="FZ29" s="188">
        <v>0</v>
      </c>
      <c r="GA29" s="188">
        <v>0</v>
      </c>
      <c r="GB29" s="188">
        <v>1332</v>
      </c>
      <c r="GC29" s="188">
        <v>0</v>
      </c>
      <c r="GD29" s="188">
        <v>0</v>
      </c>
      <c r="GE29" s="188">
        <v>0</v>
      </c>
      <c r="GG29" s="188">
        <v>0</v>
      </c>
      <c r="GH29" s="188">
        <v>0</v>
      </c>
      <c r="GI29" s="188">
        <v>4420</v>
      </c>
      <c r="GJ29" s="188">
        <v>471</v>
      </c>
      <c r="GK29" s="188">
        <v>0</v>
      </c>
      <c r="GL29" s="188">
        <v>0</v>
      </c>
      <c r="GM29" s="188">
        <v>987</v>
      </c>
      <c r="GN29" s="188">
        <v>0</v>
      </c>
      <c r="GO29" s="188">
        <v>0</v>
      </c>
      <c r="GP29" s="188">
        <v>0</v>
      </c>
      <c r="GR29" s="188">
        <v>0</v>
      </c>
      <c r="GS29" s="188">
        <v>0</v>
      </c>
      <c r="GT29" s="188">
        <v>4337</v>
      </c>
      <c r="GU29" s="188">
        <v>521</v>
      </c>
      <c r="GV29" s="188">
        <v>0</v>
      </c>
      <c r="GW29" s="188">
        <v>0</v>
      </c>
      <c r="GX29" s="188">
        <v>926</v>
      </c>
      <c r="GY29" s="188">
        <v>0</v>
      </c>
      <c r="GZ29" s="188">
        <v>0</v>
      </c>
      <c r="HA29" s="188">
        <v>0</v>
      </c>
      <c r="HC29" s="188">
        <v>0</v>
      </c>
      <c r="HD29" s="188">
        <v>0</v>
      </c>
      <c r="HE29" s="188">
        <v>2382</v>
      </c>
      <c r="HF29" s="188">
        <v>482</v>
      </c>
      <c r="HG29" s="188">
        <v>0</v>
      </c>
      <c r="HH29" s="188">
        <v>0</v>
      </c>
      <c r="HI29" s="188">
        <v>951</v>
      </c>
      <c r="HJ29" s="188">
        <v>0</v>
      </c>
      <c r="HK29" s="188">
        <v>0</v>
      </c>
      <c r="HL29" s="188">
        <v>0</v>
      </c>
      <c r="HN29" s="188">
        <v>0</v>
      </c>
      <c r="HO29" s="188">
        <v>0</v>
      </c>
      <c r="HP29" s="188">
        <v>2220</v>
      </c>
      <c r="HQ29" s="188">
        <v>261</v>
      </c>
      <c r="HR29" s="188">
        <v>0</v>
      </c>
      <c r="HS29" s="188">
        <v>0</v>
      </c>
      <c r="HT29" s="188">
        <v>1377</v>
      </c>
      <c r="HU29" s="188">
        <v>0</v>
      </c>
      <c r="HV29" s="188">
        <v>0</v>
      </c>
      <c r="HW29" s="188">
        <v>0</v>
      </c>
      <c r="HY29" s="188">
        <v>0</v>
      </c>
      <c r="HZ29" s="188">
        <v>0</v>
      </c>
      <c r="IA29" s="188">
        <v>3358</v>
      </c>
      <c r="IB29" s="188">
        <v>533</v>
      </c>
      <c r="IC29" s="188">
        <v>0</v>
      </c>
      <c r="ID29" s="188">
        <v>0</v>
      </c>
      <c r="IE29" s="188">
        <v>968</v>
      </c>
      <c r="IF29" s="188">
        <v>0</v>
      </c>
      <c r="IG29" s="188">
        <v>0</v>
      </c>
      <c r="IH29" s="188">
        <v>0</v>
      </c>
      <c r="IJ29" s="188">
        <v>0</v>
      </c>
      <c r="IK29" s="188">
        <v>0</v>
      </c>
      <c r="IL29" s="188">
        <v>6245</v>
      </c>
      <c r="IM29" s="188">
        <v>754</v>
      </c>
      <c r="IN29" s="188">
        <v>0</v>
      </c>
      <c r="IO29" s="188">
        <v>0</v>
      </c>
      <c r="IP29" s="188">
        <v>1003</v>
      </c>
      <c r="IQ29" s="188">
        <v>0</v>
      </c>
      <c r="IR29" s="188">
        <v>0</v>
      </c>
      <c r="IS29" s="188">
        <v>0</v>
      </c>
      <c r="IU29" s="188">
        <v>0</v>
      </c>
      <c r="IV29" s="188">
        <v>0</v>
      </c>
      <c r="IW29" s="188">
        <v>4011</v>
      </c>
      <c r="IX29" s="188">
        <v>601</v>
      </c>
      <c r="IY29" s="188">
        <v>0</v>
      </c>
      <c r="IZ29" s="188">
        <v>0</v>
      </c>
      <c r="JA29" s="188">
        <v>1337</v>
      </c>
      <c r="JB29" s="188">
        <v>0</v>
      </c>
      <c r="JC29" s="188">
        <v>0</v>
      </c>
      <c r="JD29" s="188">
        <v>0</v>
      </c>
      <c r="JF29" s="188">
        <v>0</v>
      </c>
      <c r="JG29" s="188">
        <v>0</v>
      </c>
      <c r="JH29" s="188">
        <v>7298</v>
      </c>
      <c r="JI29" s="188">
        <v>1446</v>
      </c>
      <c r="JJ29" s="188">
        <v>0</v>
      </c>
      <c r="JK29" s="188">
        <v>0</v>
      </c>
      <c r="JL29" s="188">
        <v>965</v>
      </c>
      <c r="JM29" s="188">
        <v>0</v>
      </c>
      <c r="JN29" s="188">
        <v>0</v>
      </c>
      <c r="JO29" s="188">
        <v>0</v>
      </c>
      <c r="JQ29" s="188">
        <v>0</v>
      </c>
      <c r="JR29" s="188">
        <v>0</v>
      </c>
      <c r="JS29" s="188">
        <v>5972</v>
      </c>
      <c r="JT29" s="188">
        <v>522</v>
      </c>
      <c r="JU29" s="188">
        <v>0</v>
      </c>
      <c r="JV29" s="188">
        <v>0</v>
      </c>
      <c r="JW29" s="188">
        <v>1012</v>
      </c>
      <c r="JX29" s="188">
        <v>0</v>
      </c>
      <c r="JY29" s="188">
        <v>0</v>
      </c>
      <c r="JZ29" s="188">
        <v>0</v>
      </c>
      <c r="KB29" s="188">
        <v>0</v>
      </c>
      <c r="KC29" s="188">
        <v>0</v>
      </c>
      <c r="KD29" s="188">
        <v>2941</v>
      </c>
      <c r="KE29" s="188">
        <v>618</v>
      </c>
      <c r="KF29" s="188">
        <v>0</v>
      </c>
      <c r="KG29" s="188">
        <v>0</v>
      </c>
      <c r="KH29" s="188">
        <v>1330</v>
      </c>
      <c r="KI29" s="188">
        <v>0</v>
      </c>
      <c r="KJ29" s="188">
        <v>0</v>
      </c>
      <c r="KK29" s="188">
        <v>0</v>
      </c>
      <c r="KM29" s="188">
        <v>0</v>
      </c>
      <c r="KN29" s="188">
        <v>0</v>
      </c>
      <c r="KO29" s="188">
        <v>3228</v>
      </c>
      <c r="KP29" s="188">
        <v>790</v>
      </c>
      <c r="KQ29" s="188">
        <v>0</v>
      </c>
      <c r="KR29" s="188">
        <v>0</v>
      </c>
      <c r="KS29" s="188">
        <v>1428</v>
      </c>
      <c r="KT29" s="188">
        <v>0</v>
      </c>
      <c r="KU29" s="188">
        <v>0</v>
      </c>
      <c r="KV29" s="188">
        <v>0</v>
      </c>
      <c r="KX29" s="188">
        <v>0</v>
      </c>
      <c r="KY29" s="188">
        <v>0</v>
      </c>
      <c r="KZ29" s="188">
        <v>5618</v>
      </c>
      <c r="LA29" s="188">
        <v>773</v>
      </c>
      <c r="LB29" s="188">
        <v>0</v>
      </c>
      <c r="LC29" s="188">
        <v>0</v>
      </c>
      <c r="LD29" s="188">
        <v>1440</v>
      </c>
      <c r="LE29" s="188">
        <v>0</v>
      </c>
      <c r="LF29" s="188">
        <v>0</v>
      </c>
      <c r="LG29" s="188">
        <v>0</v>
      </c>
      <c r="LI29" s="188">
        <v>0</v>
      </c>
      <c r="LJ29" s="188">
        <v>0</v>
      </c>
      <c r="LK29" s="188">
        <v>3955</v>
      </c>
      <c r="LL29" s="188">
        <v>565</v>
      </c>
      <c r="LM29" s="188">
        <v>0</v>
      </c>
      <c r="LN29" s="188">
        <v>0</v>
      </c>
      <c r="LO29" s="188">
        <v>1206</v>
      </c>
      <c r="LP29" s="188">
        <v>0</v>
      </c>
      <c r="LQ29" s="188">
        <v>0</v>
      </c>
      <c r="LR29" s="188">
        <v>0</v>
      </c>
      <c r="LT29" s="188">
        <v>0</v>
      </c>
      <c r="LU29" s="188">
        <v>0</v>
      </c>
      <c r="LV29" s="188">
        <v>1131</v>
      </c>
      <c r="LW29" s="188">
        <v>518</v>
      </c>
      <c r="LX29" s="188">
        <v>0</v>
      </c>
      <c r="LY29" s="188">
        <v>0</v>
      </c>
      <c r="LZ29" s="188">
        <v>1260</v>
      </c>
      <c r="MA29" s="188">
        <v>0</v>
      </c>
      <c r="MB29" s="188">
        <v>0</v>
      </c>
      <c r="MC29" s="188">
        <v>0</v>
      </c>
    </row>
    <row r="30" spans="2:341">
      <c r="B30" s="208">
        <f t="shared" si="0"/>
        <v>0</v>
      </c>
      <c r="C30" s="208">
        <f t="shared" si="1"/>
        <v>0</v>
      </c>
      <c r="D30" s="208">
        <f t="shared" si="2"/>
        <v>4841.6000000000004</v>
      </c>
      <c r="E30" s="208">
        <f t="shared" si="3"/>
        <v>708.36666666666667</v>
      </c>
      <c r="F30" s="208">
        <f t="shared" si="4"/>
        <v>0</v>
      </c>
      <c r="G30" s="208">
        <f t="shared" si="5"/>
        <v>0</v>
      </c>
      <c r="H30" s="208">
        <f t="shared" si="6"/>
        <v>1150.1333333333334</v>
      </c>
      <c r="I30" s="208">
        <f t="shared" si="7"/>
        <v>0</v>
      </c>
      <c r="J30" s="208">
        <f t="shared" si="8"/>
        <v>0</v>
      </c>
      <c r="K30" s="208">
        <f t="shared" si="9"/>
        <v>0</v>
      </c>
      <c r="M30" s="188">
        <v>0</v>
      </c>
      <c r="N30" s="188">
        <v>0</v>
      </c>
      <c r="O30" s="188">
        <v>8267</v>
      </c>
      <c r="P30" s="188">
        <v>811</v>
      </c>
      <c r="Q30" s="188">
        <v>0</v>
      </c>
      <c r="R30" s="188">
        <v>0</v>
      </c>
      <c r="S30" s="188">
        <v>927</v>
      </c>
      <c r="T30" s="188">
        <v>0</v>
      </c>
      <c r="U30" s="188">
        <v>0</v>
      </c>
      <c r="V30" s="188">
        <v>0</v>
      </c>
      <c r="X30" s="188">
        <v>0</v>
      </c>
      <c r="Y30" s="188">
        <v>0</v>
      </c>
      <c r="Z30" s="188">
        <v>4108</v>
      </c>
      <c r="AA30" s="188">
        <v>746</v>
      </c>
      <c r="AB30" s="188">
        <v>0</v>
      </c>
      <c r="AC30" s="188">
        <v>0</v>
      </c>
      <c r="AD30" s="188">
        <v>1194</v>
      </c>
      <c r="AE30" s="188">
        <v>0</v>
      </c>
      <c r="AF30" s="188">
        <v>0</v>
      </c>
      <c r="AG30" s="188">
        <v>0</v>
      </c>
      <c r="AI30" s="188">
        <v>0</v>
      </c>
      <c r="AJ30" s="188">
        <v>0</v>
      </c>
      <c r="AK30" s="188">
        <v>896</v>
      </c>
      <c r="AL30" s="188">
        <v>463</v>
      </c>
      <c r="AM30" s="188">
        <v>0</v>
      </c>
      <c r="AN30" s="188">
        <v>0</v>
      </c>
      <c r="AO30" s="188">
        <v>1228</v>
      </c>
      <c r="AP30" s="188">
        <v>0</v>
      </c>
      <c r="AQ30" s="188">
        <v>0</v>
      </c>
      <c r="AR30" s="188">
        <v>0</v>
      </c>
      <c r="AT30" s="188">
        <v>0</v>
      </c>
      <c r="AU30" s="188">
        <v>0</v>
      </c>
      <c r="AV30" s="188">
        <v>7762</v>
      </c>
      <c r="AW30" s="188">
        <v>1070</v>
      </c>
      <c r="AX30" s="188">
        <v>0</v>
      </c>
      <c r="AY30" s="188">
        <v>0</v>
      </c>
      <c r="AZ30" s="188">
        <v>1210</v>
      </c>
      <c r="BA30" s="188">
        <v>0</v>
      </c>
      <c r="BB30" s="188">
        <v>0</v>
      </c>
      <c r="BC30" s="188">
        <v>0</v>
      </c>
      <c r="BE30" s="188">
        <v>0</v>
      </c>
      <c r="BF30" s="188">
        <v>0</v>
      </c>
      <c r="BG30" s="188">
        <v>8317</v>
      </c>
      <c r="BH30" s="188">
        <v>1168</v>
      </c>
      <c r="BI30" s="188">
        <v>0</v>
      </c>
      <c r="BJ30" s="188">
        <v>0</v>
      </c>
      <c r="BK30" s="188">
        <v>971</v>
      </c>
      <c r="BL30" s="188">
        <v>0</v>
      </c>
      <c r="BM30" s="188">
        <v>0</v>
      </c>
      <c r="BN30" s="188">
        <v>0</v>
      </c>
      <c r="BP30" s="188">
        <v>0</v>
      </c>
      <c r="BQ30" s="188">
        <v>0</v>
      </c>
      <c r="BR30" s="188">
        <v>6116</v>
      </c>
      <c r="BS30" s="188">
        <v>1230</v>
      </c>
      <c r="BT30" s="188">
        <v>0</v>
      </c>
      <c r="BU30" s="188">
        <v>0</v>
      </c>
      <c r="BV30" s="188">
        <v>1327</v>
      </c>
      <c r="BW30" s="188">
        <v>0</v>
      </c>
      <c r="BX30" s="188">
        <v>0</v>
      </c>
      <c r="BY30" s="188">
        <v>0</v>
      </c>
      <c r="CA30" s="188">
        <v>0</v>
      </c>
      <c r="CB30" s="188">
        <v>0</v>
      </c>
      <c r="CC30" s="188">
        <v>7842</v>
      </c>
      <c r="CD30" s="188">
        <v>795</v>
      </c>
      <c r="CE30" s="188">
        <v>0</v>
      </c>
      <c r="CF30" s="188">
        <v>0</v>
      </c>
      <c r="CG30" s="188">
        <v>990</v>
      </c>
      <c r="CH30" s="188">
        <v>0</v>
      </c>
      <c r="CI30" s="188">
        <v>0</v>
      </c>
      <c r="CJ30" s="188">
        <v>0</v>
      </c>
      <c r="CL30" s="188">
        <v>0</v>
      </c>
      <c r="CM30" s="188">
        <v>0</v>
      </c>
      <c r="CN30" s="188">
        <v>7842</v>
      </c>
      <c r="CO30" s="188">
        <v>795</v>
      </c>
      <c r="CP30" s="188">
        <v>0</v>
      </c>
      <c r="CQ30" s="188">
        <v>0</v>
      </c>
      <c r="CR30" s="188">
        <v>990</v>
      </c>
      <c r="CS30" s="188">
        <v>0</v>
      </c>
      <c r="CT30" s="188">
        <v>0</v>
      </c>
      <c r="CU30" s="188">
        <v>0</v>
      </c>
      <c r="CW30" s="188">
        <v>0</v>
      </c>
      <c r="CX30" s="188">
        <v>0</v>
      </c>
      <c r="CY30" s="188">
        <v>5157</v>
      </c>
      <c r="CZ30" s="188">
        <v>840</v>
      </c>
      <c r="DA30" s="188">
        <v>0</v>
      </c>
      <c r="DB30" s="188">
        <v>0</v>
      </c>
      <c r="DC30" s="188">
        <v>1370</v>
      </c>
      <c r="DD30" s="188">
        <v>0</v>
      </c>
      <c r="DE30" s="188">
        <v>0</v>
      </c>
      <c r="DF30" s="188">
        <v>0</v>
      </c>
      <c r="DH30" s="188">
        <v>0</v>
      </c>
      <c r="DI30" s="188">
        <v>0</v>
      </c>
      <c r="DJ30" s="188">
        <v>7018</v>
      </c>
      <c r="DK30" s="188">
        <v>702</v>
      </c>
      <c r="DL30" s="188">
        <v>0</v>
      </c>
      <c r="DM30" s="188">
        <v>0</v>
      </c>
      <c r="DN30" s="188">
        <v>991</v>
      </c>
      <c r="DO30" s="188">
        <v>0</v>
      </c>
      <c r="DP30" s="188">
        <v>0</v>
      </c>
      <c r="DQ30" s="188">
        <v>0</v>
      </c>
      <c r="DS30" s="188">
        <v>0</v>
      </c>
      <c r="DT30" s="188">
        <v>0</v>
      </c>
      <c r="DU30" s="188">
        <v>6656</v>
      </c>
      <c r="DV30" s="188">
        <v>672</v>
      </c>
      <c r="DW30" s="188">
        <v>0</v>
      </c>
      <c r="DX30" s="188">
        <v>0</v>
      </c>
      <c r="DY30" s="188">
        <v>1305</v>
      </c>
      <c r="DZ30" s="188">
        <v>0</v>
      </c>
      <c r="EA30" s="188">
        <v>0</v>
      </c>
      <c r="EB30" s="188">
        <v>0</v>
      </c>
      <c r="ED30" s="188">
        <v>0</v>
      </c>
      <c r="EE30" s="188">
        <v>0</v>
      </c>
      <c r="EF30" s="188">
        <v>4711</v>
      </c>
      <c r="EG30" s="188">
        <v>675</v>
      </c>
      <c r="EH30" s="188">
        <v>0</v>
      </c>
      <c r="EI30" s="188">
        <v>0</v>
      </c>
      <c r="EJ30" s="188">
        <v>922</v>
      </c>
      <c r="EK30" s="188">
        <v>0</v>
      </c>
      <c r="EL30" s="188">
        <v>0</v>
      </c>
      <c r="EM30" s="188">
        <v>0</v>
      </c>
      <c r="EO30" s="188">
        <v>0</v>
      </c>
      <c r="EP30" s="188">
        <v>0</v>
      </c>
      <c r="EQ30" s="188">
        <v>1185</v>
      </c>
      <c r="ER30" s="188">
        <v>482</v>
      </c>
      <c r="ES30" s="188">
        <v>0</v>
      </c>
      <c r="ET30" s="188">
        <v>0</v>
      </c>
      <c r="EU30" s="188">
        <v>1134</v>
      </c>
      <c r="EV30" s="188">
        <v>0</v>
      </c>
      <c r="EW30" s="188">
        <v>0</v>
      </c>
      <c r="EX30" s="188">
        <v>0</v>
      </c>
      <c r="EZ30" s="188">
        <v>0</v>
      </c>
      <c r="FA30" s="188">
        <v>0</v>
      </c>
      <c r="FB30" s="188">
        <v>2177</v>
      </c>
      <c r="FC30" s="188">
        <v>502</v>
      </c>
      <c r="FD30" s="188">
        <v>0</v>
      </c>
      <c r="FE30" s="188">
        <v>0</v>
      </c>
      <c r="FF30" s="188">
        <v>1469</v>
      </c>
      <c r="FG30" s="188">
        <v>0</v>
      </c>
      <c r="FH30" s="188">
        <v>0</v>
      </c>
      <c r="FI30" s="188">
        <v>0</v>
      </c>
      <c r="FK30" s="188">
        <v>0</v>
      </c>
      <c r="FL30" s="188">
        <v>0</v>
      </c>
      <c r="FM30" s="188">
        <v>6719</v>
      </c>
      <c r="FN30" s="188">
        <v>756</v>
      </c>
      <c r="FO30" s="188">
        <v>0</v>
      </c>
      <c r="FP30" s="188">
        <v>0</v>
      </c>
      <c r="FQ30" s="188">
        <v>968</v>
      </c>
      <c r="FR30" s="188">
        <v>0</v>
      </c>
      <c r="FS30" s="188">
        <v>0</v>
      </c>
      <c r="FT30" s="188">
        <v>0</v>
      </c>
      <c r="FV30" s="188">
        <v>0</v>
      </c>
      <c r="FW30" s="188">
        <v>0</v>
      </c>
      <c r="FX30" s="188">
        <v>3414</v>
      </c>
      <c r="FY30" s="188">
        <v>674</v>
      </c>
      <c r="FZ30" s="188">
        <v>0</v>
      </c>
      <c r="GA30" s="188">
        <v>0</v>
      </c>
      <c r="GB30" s="188">
        <v>1332</v>
      </c>
      <c r="GC30" s="188">
        <v>0</v>
      </c>
      <c r="GD30" s="188">
        <v>0</v>
      </c>
      <c r="GE30" s="188">
        <v>0</v>
      </c>
      <c r="GG30" s="188">
        <v>0</v>
      </c>
      <c r="GH30" s="188">
        <v>0</v>
      </c>
      <c r="GI30" s="188">
        <v>4460</v>
      </c>
      <c r="GJ30" s="188">
        <v>480</v>
      </c>
      <c r="GK30" s="188">
        <v>0</v>
      </c>
      <c r="GL30" s="188">
        <v>0</v>
      </c>
      <c r="GM30" s="188">
        <v>987</v>
      </c>
      <c r="GN30" s="188">
        <v>0</v>
      </c>
      <c r="GO30" s="188">
        <v>0</v>
      </c>
      <c r="GP30" s="188">
        <v>0</v>
      </c>
      <c r="GR30" s="188">
        <v>0</v>
      </c>
      <c r="GS30" s="188">
        <v>0</v>
      </c>
      <c r="GT30" s="188">
        <v>4456</v>
      </c>
      <c r="GU30" s="188">
        <v>530</v>
      </c>
      <c r="GV30" s="188">
        <v>0</v>
      </c>
      <c r="GW30" s="188">
        <v>0</v>
      </c>
      <c r="GX30" s="188">
        <v>926</v>
      </c>
      <c r="GY30" s="188">
        <v>0</v>
      </c>
      <c r="GZ30" s="188">
        <v>0</v>
      </c>
      <c r="HA30" s="188">
        <v>0</v>
      </c>
      <c r="HC30" s="188">
        <v>0</v>
      </c>
      <c r="HD30" s="188">
        <v>0</v>
      </c>
      <c r="HE30" s="188">
        <v>2366</v>
      </c>
      <c r="HF30" s="188">
        <v>518</v>
      </c>
      <c r="HG30" s="188">
        <v>0</v>
      </c>
      <c r="HH30" s="188">
        <v>0</v>
      </c>
      <c r="HI30" s="188">
        <v>951</v>
      </c>
      <c r="HJ30" s="188">
        <v>0</v>
      </c>
      <c r="HK30" s="188">
        <v>0</v>
      </c>
      <c r="HL30" s="188">
        <v>0</v>
      </c>
      <c r="HN30" s="188">
        <v>0</v>
      </c>
      <c r="HO30" s="188">
        <v>0</v>
      </c>
      <c r="HP30" s="188">
        <v>2159</v>
      </c>
      <c r="HQ30" s="188">
        <v>227</v>
      </c>
      <c r="HR30" s="188">
        <v>0</v>
      </c>
      <c r="HS30" s="188">
        <v>0</v>
      </c>
      <c r="HT30" s="188">
        <v>1364</v>
      </c>
      <c r="HU30" s="188">
        <v>0</v>
      </c>
      <c r="HV30" s="188">
        <v>0</v>
      </c>
      <c r="HW30" s="188">
        <v>0</v>
      </c>
      <c r="HY30" s="188">
        <v>0</v>
      </c>
      <c r="HZ30" s="188">
        <v>0</v>
      </c>
      <c r="IA30" s="188">
        <v>3315</v>
      </c>
      <c r="IB30" s="188">
        <v>525</v>
      </c>
      <c r="IC30" s="188">
        <v>0</v>
      </c>
      <c r="ID30" s="188">
        <v>0</v>
      </c>
      <c r="IE30" s="188">
        <v>968</v>
      </c>
      <c r="IF30" s="188">
        <v>0</v>
      </c>
      <c r="IG30" s="188">
        <v>0</v>
      </c>
      <c r="IH30" s="188">
        <v>0</v>
      </c>
      <c r="IJ30" s="188">
        <v>0</v>
      </c>
      <c r="IK30" s="188">
        <v>0</v>
      </c>
      <c r="IL30" s="188">
        <v>6256</v>
      </c>
      <c r="IM30" s="188">
        <v>759</v>
      </c>
      <c r="IN30" s="188">
        <v>0</v>
      </c>
      <c r="IO30" s="188">
        <v>0</v>
      </c>
      <c r="IP30" s="188">
        <v>1003</v>
      </c>
      <c r="IQ30" s="188">
        <v>0</v>
      </c>
      <c r="IR30" s="188">
        <v>0</v>
      </c>
      <c r="IS30" s="188">
        <v>0</v>
      </c>
      <c r="IU30" s="188">
        <v>0</v>
      </c>
      <c r="IV30" s="188">
        <v>0</v>
      </c>
      <c r="IW30" s="188">
        <v>3974</v>
      </c>
      <c r="IX30" s="188">
        <v>604</v>
      </c>
      <c r="IY30" s="188">
        <v>0</v>
      </c>
      <c r="IZ30" s="188">
        <v>0</v>
      </c>
      <c r="JA30" s="188">
        <v>1337</v>
      </c>
      <c r="JB30" s="188">
        <v>0</v>
      </c>
      <c r="JC30" s="188">
        <v>0</v>
      </c>
      <c r="JD30" s="188">
        <v>0</v>
      </c>
      <c r="JF30" s="188">
        <v>0</v>
      </c>
      <c r="JG30" s="188">
        <v>0</v>
      </c>
      <c r="JH30" s="188">
        <v>7349</v>
      </c>
      <c r="JI30" s="188">
        <v>1473</v>
      </c>
      <c r="JJ30" s="188">
        <v>0</v>
      </c>
      <c r="JK30" s="188">
        <v>0</v>
      </c>
      <c r="JL30" s="188">
        <v>965</v>
      </c>
      <c r="JM30" s="188">
        <v>0</v>
      </c>
      <c r="JN30" s="188">
        <v>0</v>
      </c>
      <c r="JO30" s="188">
        <v>0</v>
      </c>
      <c r="JQ30" s="188">
        <v>0</v>
      </c>
      <c r="JR30" s="188">
        <v>0</v>
      </c>
      <c r="JS30" s="188">
        <v>5924</v>
      </c>
      <c r="JT30" s="188">
        <v>481</v>
      </c>
      <c r="JU30" s="188">
        <v>0</v>
      </c>
      <c r="JV30" s="188">
        <v>0</v>
      </c>
      <c r="JW30" s="188">
        <v>1012</v>
      </c>
      <c r="JX30" s="188">
        <v>0</v>
      </c>
      <c r="JY30" s="188">
        <v>0</v>
      </c>
      <c r="JZ30" s="188">
        <v>0</v>
      </c>
      <c r="KB30" s="188">
        <v>0</v>
      </c>
      <c r="KC30" s="188">
        <v>0</v>
      </c>
      <c r="KD30" s="188">
        <v>2922</v>
      </c>
      <c r="KE30" s="188">
        <v>609</v>
      </c>
      <c r="KF30" s="188">
        <v>0</v>
      </c>
      <c r="KG30" s="188">
        <v>0</v>
      </c>
      <c r="KH30" s="188">
        <v>1330</v>
      </c>
      <c r="KI30" s="188">
        <v>0</v>
      </c>
      <c r="KJ30" s="188">
        <v>0</v>
      </c>
      <c r="KK30" s="188">
        <v>0</v>
      </c>
      <c r="KM30" s="188">
        <v>0</v>
      </c>
      <c r="KN30" s="188">
        <v>0</v>
      </c>
      <c r="KO30" s="188">
        <v>3235</v>
      </c>
      <c r="KP30" s="188">
        <v>815</v>
      </c>
      <c r="KQ30" s="188">
        <v>0</v>
      </c>
      <c r="KR30" s="188">
        <v>0</v>
      </c>
      <c r="KS30" s="188">
        <v>1428</v>
      </c>
      <c r="KT30" s="188">
        <v>0</v>
      </c>
      <c r="KU30" s="188">
        <v>0</v>
      </c>
      <c r="KV30" s="188">
        <v>0</v>
      </c>
      <c r="KX30" s="188">
        <v>0</v>
      </c>
      <c r="KY30" s="188">
        <v>0</v>
      </c>
      <c r="KZ30" s="188">
        <v>5524</v>
      </c>
      <c r="LA30" s="188">
        <v>743</v>
      </c>
      <c r="LB30" s="188">
        <v>0</v>
      </c>
      <c r="LC30" s="188">
        <v>0</v>
      </c>
      <c r="LD30" s="188">
        <v>1439</v>
      </c>
      <c r="LE30" s="188">
        <v>0</v>
      </c>
      <c r="LF30" s="188">
        <v>0</v>
      </c>
      <c r="LG30" s="188">
        <v>0</v>
      </c>
      <c r="LI30" s="188">
        <v>0</v>
      </c>
      <c r="LJ30" s="188">
        <v>0</v>
      </c>
      <c r="LK30" s="188">
        <v>3944</v>
      </c>
      <c r="LL30" s="188">
        <v>562</v>
      </c>
      <c r="LM30" s="188">
        <v>0</v>
      </c>
      <c r="LN30" s="188">
        <v>0</v>
      </c>
      <c r="LO30" s="188">
        <v>1206</v>
      </c>
      <c r="LP30" s="188">
        <v>0</v>
      </c>
      <c r="LQ30" s="188">
        <v>0</v>
      </c>
      <c r="LR30" s="188">
        <v>0</v>
      </c>
      <c r="LT30" s="188">
        <v>0</v>
      </c>
      <c r="LU30" s="188">
        <v>0</v>
      </c>
      <c r="LV30" s="188">
        <v>1177</v>
      </c>
      <c r="LW30" s="188">
        <v>544</v>
      </c>
      <c r="LX30" s="188">
        <v>0</v>
      </c>
      <c r="LY30" s="188">
        <v>0</v>
      </c>
      <c r="LZ30" s="188">
        <v>1260</v>
      </c>
      <c r="MA30" s="188">
        <v>0</v>
      </c>
      <c r="MB30" s="188">
        <v>0</v>
      </c>
      <c r="MC30" s="188">
        <v>0</v>
      </c>
    </row>
    <row r="31" spans="2:341">
      <c r="B31" s="208">
        <f t="shared" si="0"/>
        <v>0</v>
      </c>
      <c r="C31" s="208">
        <f t="shared" si="1"/>
        <v>0</v>
      </c>
      <c r="D31" s="208">
        <f t="shared" si="2"/>
        <v>4857.333333333333</v>
      </c>
      <c r="E31" s="208">
        <f t="shared" si="3"/>
        <v>702.16666666666663</v>
      </c>
      <c r="F31" s="208">
        <f t="shared" si="4"/>
        <v>0</v>
      </c>
      <c r="G31" s="208">
        <f t="shared" si="5"/>
        <v>0</v>
      </c>
      <c r="H31" s="208">
        <f t="shared" si="6"/>
        <v>1144.3666666666666</v>
      </c>
      <c r="I31" s="208">
        <f t="shared" si="7"/>
        <v>0</v>
      </c>
      <c r="J31" s="208">
        <f t="shared" si="8"/>
        <v>0</v>
      </c>
      <c r="K31" s="208">
        <f t="shared" si="9"/>
        <v>0</v>
      </c>
      <c r="M31" s="188">
        <v>0</v>
      </c>
      <c r="N31" s="188">
        <v>0</v>
      </c>
      <c r="O31" s="188">
        <v>8273</v>
      </c>
      <c r="P31" s="188">
        <v>749</v>
      </c>
      <c r="Q31" s="188">
        <v>0</v>
      </c>
      <c r="R31" s="188">
        <v>0</v>
      </c>
      <c r="S31" s="188">
        <v>920</v>
      </c>
      <c r="T31" s="188">
        <v>0</v>
      </c>
      <c r="U31" s="188">
        <v>0</v>
      </c>
      <c r="V31" s="188">
        <v>0</v>
      </c>
      <c r="X31" s="188">
        <v>0</v>
      </c>
      <c r="Y31" s="188">
        <v>0</v>
      </c>
      <c r="Z31" s="188">
        <v>4233</v>
      </c>
      <c r="AA31" s="188">
        <v>597</v>
      </c>
      <c r="AB31" s="188">
        <v>0</v>
      </c>
      <c r="AC31" s="188">
        <v>0</v>
      </c>
      <c r="AD31" s="188">
        <v>1167</v>
      </c>
      <c r="AE31" s="188">
        <v>0</v>
      </c>
      <c r="AF31" s="188">
        <v>0</v>
      </c>
      <c r="AG31" s="188">
        <v>0</v>
      </c>
      <c r="AI31" s="188">
        <v>0</v>
      </c>
      <c r="AJ31" s="188">
        <v>0</v>
      </c>
      <c r="AK31" s="188">
        <v>885</v>
      </c>
      <c r="AL31" s="188">
        <v>443</v>
      </c>
      <c r="AM31" s="188">
        <v>0</v>
      </c>
      <c r="AN31" s="188">
        <v>0</v>
      </c>
      <c r="AO31" s="188">
        <v>1209</v>
      </c>
      <c r="AP31" s="188">
        <v>0</v>
      </c>
      <c r="AQ31" s="188">
        <v>0</v>
      </c>
      <c r="AR31" s="188">
        <v>0</v>
      </c>
      <c r="AT31" s="188">
        <v>0</v>
      </c>
      <c r="AU31" s="188">
        <v>0</v>
      </c>
      <c r="AV31" s="188">
        <v>7832</v>
      </c>
      <c r="AW31" s="188">
        <v>1147</v>
      </c>
      <c r="AX31" s="188">
        <v>0</v>
      </c>
      <c r="AY31" s="188">
        <v>0</v>
      </c>
      <c r="AZ31" s="188">
        <v>1203</v>
      </c>
      <c r="BA31" s="188">
        <v>0</v>
      </c>
      <c r="BB31" s="188">
        <v>0</v>
      </c>
      <c r="BC31" s="188">
        <v>0</v>
      </c>
      <c r="BE31" s="188">
        <v>0</v>
      </c>
      <c r="BF31" s="188">
        <v>0</v>
      </c>
      <c r="BG31" s="188">
        <v>8343</v>
      </c>
      <c r="BH31" s="188">
        <v>1165</v>
      </c>
      <c r="BI31" s="188">
        <v>0</v>
      </c>
      <c r="BJ31" s="188">
        <v>0</v>
      </c>
      <c r="BK31" s="188">
        <v>976</v>
      </c>
      <c r="BL31" s="188">
        <v>0</v>
      </c>
      <c r="BM31" s="188">
        <v>0</v>
      </c>
      <c r="BN31" s="188">
        <v>0</v>
      </c>
      <c r="BP31" s="188">
        <v>0</v>
      </c>
      <c r="BQ31" s="188">
        <v>0</v>
      </c>
      <c r="BR31" s="188">
        <v>6287</v>
      </c>
      <c r="BS31" s="188">
        <v>1244</v>
      </c>
      <c r="BT31" s="188">
        <v>0</v>
      </c>
      <c r="BU31" s="188">
        <v>0</v>
      </c>
      <c r="BV31" s="188">
        <v>1323</v>
      </c>
      <c r="BW31" s="188">
        <v>0</v>
      </c>
      <c r="BX31" s="188">
        <v>0</v>
      </c>
      <c r="BY31" s="188">
        <v>0</v>
      </c>
      <c r="CA31" s="188">
        <v>0</v>
      </c>
      <c r="CB31" s="188">
        <v>0</v>
      </c>
      <c r="CC31" s="188">
        <v>7901</v>
      </c>
      <c r="CD31" s="188">
        <v>786</v>
      </c>
      <c r="CE31" s="188">
        <v>0</v>
      </c>
      <c r="CF31" s="188">
        <v>0</v>
      </c>
      <c r="CG31" s="188">
        <v>985</v>
      </c>
      <c r="CH31" s="188">
        <v>0</v>
      </c>
      <c r="CI31" s="188">
        <v>0</v>
      </c>
      <c r="CJ31" s="188">
        <v>0</v>
      </c>
      <c r="CL31" s="188">
        <v>0</v>
      </c>
      <c r="CM31" s="188">
        <v>0</v>
      </c>
      <c r="CN31" s="188">
        <v>7901</v>
      </c>
      <c r="CO31" s="188">
        <v>786</v>
      </c>
      <c r="CP31" s="188">
        <v>0</v>
      </c>
      <c r="CQ31" s="188">
        <v>0</v>
      </c>
      <c r="CR31" s="188">
        <v>985</v>
      </c>
      <c r="CS31" s="188">
        <v>0</v>
      </c>
      <c r="CT31" s="188">
        <v>0</v>
      </c>
      <c r="CU31" s="188">
        <v>0</v>
      </c>
      <c r="CW31" s="188">
        <v>0</v>
      </c>
      <c r="CX31" s="188">
        <v>0</v>
      </c>
      <c r="CY31" s="188">
        <v>5090</v>
      </c>
      <c r="CZ31" s="188">
        <v>722</v>
      </c>
      <c r="DA31" s="188">
        <v>0</v>
      </c>
      <c r="DB31" s="188">
        <v>0</v>
      </c>
      <c r="DC31" s="188">
        <v>1364</v>
      </c>
      <c r="DD31" s="188">
        <v>0</v>
      </c>
      <c r="DE31" s="188">
        <v>0</v>
      </c>
      <c r="DF31" s="188">
        <v>0</v>
      </c>
      <c r="DH31" s="188">
        <v>0</v>
      </c>
      <c r="DI31" s="188">
        <v>0</v>
      </c>
      <c r="DJ31" s="188">
        <v>6761</v>
      </c>
      <c r="DK31" s="188">
        <v>716</v>
      </c>
      <c r="DL31" s="188">
        <v>0</v>
      </c>
      <c r="DM31" s="188">
        <v>0</v>
      </c>
      <c r="DN31" s="188">
        <v>973</v>
      </c>
      <c r="DO31" s="188">
        <v>0</v>
      </c>
      <c r="DP31" s="188">
        <v>0</v>
      </c>
      <c r="DQ31" s="188">
        <v>0</v>
      </c>
      <c r="DS31" s="188">
        <v>0</v>
      </c>
      <c r="DT31" s="188">
        <v>0</v>
      </c>
      <c r="DU31" s="188">
        <v>6738</v>
      </c>
      <c r="DV31" s="188">
        <v>756</v>
      </c>
      <c r="DW31" s="188">
        <v>0</v>
      </c>
      <c r="DX31" s="188">
        <v>0</v>
      </c>
      <c r="DY31" s="188">
        <v>1293</v>
      </c>
      <c r="DZ31" s="188">
        <v>0</v>
      </c>
      <c r="EA31" s="188">
        <v>0</v>
      </c>
      <c r="EB31" s="188">
        <v>0</v>
      </c>
      <c r="ED31" s="188">
        <v>0</v>
      </c>
      <c r="EE31" s="188">
        <v>0</v>
      </c>
      <c r="EF31" s="188">
        <v>4613</v>
      </c>
      <c r="EG31" s="188">
        <v>672</v>
      </c>
      <c r="EH31" s="188">
        <v>0</v>
      </c>
      <c r="EI31" s="188">
        <v>0</v>
      </c>
      <c r="EJ31" s="188">
        <v>907</v>
      </c>
      <c r="EK31" s="188">
        <v>0</v>
      </c>
      <c r="EL31" s="188">
        <v>0</v>
      </c>
      <c r="EM31" s="188">
        <v>0</v>
      </c>
      <c r="EO31" s="188">
        <v>0</v>
      </c>
      <c r="EP31" s="188">
        <v>0</v>
      </c>
      <c r="EQ31" s="188">
        <v>1077</v>
      </c>
      <c r="ER31" s="188">
        <v>383</v>
      </c>
      <c r="ES31" s="188">
        <v>0</v>
      </c>
      <c r="ET31" s="188">
        <v>0</v>
      </c>
      <c r="EU31" s="188">
        <v>1103</v>
      </c>
      <c r="EV31" s="188">
        <v>0</v>
      </c>
      <c r="EW31" s="188">
        <v>0</v>
      </c>
      <c r="EX31" s="188">
        <v>0</v>
      </c>
      <c r="EZ31" s="188">
        <v>0</v>
      </c>
      <c r="FA31" s="188">
        <v>0</v>
      </c>
      <c r="FB31" s="188">
        <v>2331</v>
      </c>
      <c r="FC31" s="188">
        <v>477</v>
      </c>
      <c r="FD31" s="188">
        <v>0</v>
      </c>
      <c r="FE31" s="188">
        <v>0</v>
      </c>
      <c r="FF31" s="188">
        <v>1466</v>
      </c>
      <c r="FG31" s="188">
        <v>0</v>
      </c>
      <c r="FH31" s="188">
        <v>0</v>
      </c>
      <c r="FI31" s="188">
        <v>0</v>
      </c>
      <c r="FK31" s="188">
        <v>0</v>
      </c>
      <c r="FL31" s="188">
        <v>0</v>
      </c>
      <c r="FM31" s="188">
        <v>6616</v>
      </c>
      <c r="FN31" s="188">
        <v>713</v>
      </c>
      <c r="FO31" s="188">
        <v>0</v>
      </c>
      <c r="FP31" s="188">
        <v>0</v>
      </c>
      <c r="FQ31" s="188">
        <v>969</v>
      </c>
      <c r="FR31" s="188">
        <v>0</v>
      </c>
      <c r="FS31" s="188">
        <v>0</v>
      </c>
      <c r="FT31" s="188">
        <v>0</v>
      </c>
      <c r="FV31" s="188">
        <v>0</v>
      </c>
      <c r="FW31" s="188">
        <v>0</v>
      </c>
      <c r="FX31" s="188">
        <v>3410</v>
      </c>
      <c r="FY31" s="188">
        <v>622</v>
      </c>
      <c r="FZ31" s="188">
        <v>0</v>
      </c>
      <c r="GA31" s="188">
        <v>0</v>
      </c>
      <c r="GB31" s="188">
        <v>1329</v>
      </c>
      <c r="GC31" s="188">
        <v>0</v>
      </c>
      <c r="GD31" s="188">
        <v>0</v>
      </c>
      <c r="GE31" s="188">
        <v>0</v>
      </c>
      <c r="GG31" s="188">
        <v>0</v>
      </c>
      <c r="GH31" s="188">
        <v>0</v>
      </c>
      <c r="GI31" s="188">
        <v>4535</v>
      </c>
      <c r="GJ31" s="188">
        <v>467</v>
      </c>
      <c r="GK31" s="188">
        <v>0</v>
      </c>
      <c r="GL31" s="188">
        <v>0</v>
      </c>
      <c r="GM31" s="188">
        <v>976</v>
      </c>
      <c r="GN31" s="188">
        <v>0</v>
      </c>
      <c r="GO31" s="188">
        <v>0</v>
      </c>
      <c r="GP31" s="188">
        <v>0</v>
      </c>
      <c r="GR31" s="188">
        <v>0</v>
      </c>
      <c r="GS31" s="188">
        <v>0</v>
      </c>
      <c r="GT31" s="188">
        <v>4596</v>
      </c>
      <c r="GU31" s="188">
        <v>568</v>
      </c>
      <c r="GV31" s="188">
        <v>0</v>
      </c>
      <c r="GW31" s="188">
        <v>0</v>
      </c>
      <c r="GX31" s="188">
        <v>922</v>
      </c>
      <c r="GY31" s="188">
        <v>0</v>
      </c>
      <c r="GZ31" s="188">
        <v>0</v>
      </c>
      <c r="HA31" s="188">
        <v>0</v>
      </c>
      <c r="HC31" s="188">
        <v>0</v>
      </c>
      <c r="HD31" s="188">
        <v>0</v>
      </c>
      <c r="HE31" s="188">
        <v>2563</v>
      </c>
      <c r="HF31" s="188">
        <v>625</v>
      </c>
      <c r="HG31" s="188">
        <v>0</v>
      </c>
      <c r="HH31" s="188">
        <v>0</v>
      </c>
      <c r="HI31" s="188">
        <v>945</v>
      </c>
      <c r="HJ31" s="188">
        <v>0</v>
      </c>
      <c r="HK31" s="188">
        <v>0</v>
      </c>
      <c r="HL31" s="188">
        <v>0</v>
      </c>
      <c r="HN31" s="188">
        <v>0</v>
      </c>
      <c r="HO31" s="188">
        <v>0</v>
      </c>
      <c r="HP31" s="188">
        <v>2153</v>
      </c>
      <c r="HQ31" s="188">
        <v>233</v>
      </c>
      <c r="HR31" s="188">
        <v>0</v>
      </c>
      <c r="HS31" s="188">
        <v>0</v>
      </c>
      <c r="HT31" s="188">
        <v>1402</v>
      </c>
      <c r="HU31" s="188">
        <v>0</v>
      </c>
      <c r="HV31" s="188">
        <v>0</v>
      </c>
      <c r="HW31" s="188">
        <v>0</v>
      </c>
      <c r="HY31" s="188">
        <v>0</v>
      </c>
      <c r="HZ31" s="188">
        <v>0</v>
      </c>
      <c r="IA31" s="188">
        <v>3307</v>
      </c>
      <c r="IB31" s="188">
        <v>559</v>
      </c>
      <c r="IC31" s="188">
        <v>0</v>
      </c>
      <c r="ID31" s="188">
        <v>0</v>
      </c>
      <c r="IE31" s="188">
        <v>964</v>
      </c>
      <c r="IF31" s="188">
        <v>0</v>
      </c>
      <c r="IG31" s="188">
        <v>0</v>
      </c>
      <c r="IH31" s="188">
        <v>0</v>
      </c>
      <c r="IJ31" s="188">
        <v>0</v>
      </c>
      <c r="IK31" s="188">
        <v>0</v>
      </c>
      <c r="IL31" s="188">
        <v>6225</v>
      </c>
      <c r="IM31" s="188">
        <v>744</v>
      </c>
      <c r="IN31" s="188">
        <v>0</v>
      </c>
      <c r="IO31" s="188">
        <v>0</v>
      </c>
      <c r="IP31" s="188">
        <v>1002</v>
      </c>
      <c r="IQ31" s="188">
        <v>0</v>
      </c>
      <c r="IR31" s="188">
        <v>0</v>
      </c>
      <c r="IS31" s="188">
        <v>0</v>
      </c>
      <c r="IU31" s="188">
        <v>0</v>
      </c>
      <c r="IV31" s="188">
        <v>0</v>
      </c>
      <c r="IW31" s="188">
        <v>4031</v>
      </c>
      <c r="IX31" s="188">
        <v>583</v>
      </c>
      <c r="IY31" s="188">
        <v>0</v>
      </c>
      <c r="IZ31" s="188">
        <v>0</v>
      </c>
      <c r="JA31" s="188">
        <v>1338</v>
      </c>
      <c r="JB31" s="188">
        <v>0</v>
      </c>
      <c r="JC31" s="188">
        <v>0</v>
      </c>
      <c r="JD31" s="188">
        <v>0</v>
      </c>
      <c r="JF31" s="188">
        <v>0</v>
      </c>
      <c r="JG31" s="188">
        <v>0</v>
      </c>
      <c r="JH31" s="188">
        <v>7425</v>
      </c>
      <c r="JI31" s="188">
        <v>1605</v>
      </c>
      <c r="JJ31" s="188">
        <v>0</v>
      </c>
      <c r="JK31" s="188">
        <v>0</v>
      </c>
      <c r="JL31" s="188">
        <v>964</v>
      </c>
      <c r="JM31" s="188">
        <v>0</v>
      </c>
      <c r="JN31" s="188">
        <v>0</v>
      </c>
      <c r="JO31" s="188">
        <v>0</v>
      </c>
      <c r="JQ31" s="188">
        <v>0</v>
      </c>
      <c r="JR31" s="188">
        <v>0</v>
      </c>
      <c r="JS31" s="188">
        <v>5945</v>
      </c>
      <c r="JT31" s="188">
        <v>481</v>
      </c>
      <c r="JU31" s="188">
        <v>0</v>
      </c>
      <c r="JV31" s="188">
        <v>0</v>
      </c>
      <c r="JW31" s="188">
        <v>1008</v>
      </c>
      <c r="JX31" s="188">
        <v>0</v>
      </c>
      <c r="JY31" s="188">
        <v>0</v>
      </c>
      <c r="JZ31" s="188">
        <v>0</v>
      </c>
      <c r="KB31" s="188">
        <v>0</v>
      </c>
      <c r="KC31" s="188">
        <v>0</v>
      </c>
      <c r="KD31" s="188">
        <v>2876</v>
      </c>
      <c r="KE31" s="188">
        <v>613</v>
      </c>
      <c r="KF31" s="188">
        <v>0</v>
      </c>
      <c r="KG31" s="188">
        <v>0</v>
      </c>
      <c r="KH31" s="188">
        <v>1316</v>
      </c>
      <c r="KI31" s="188">
        <v>0</v>
      </c>
      <c r="KJ31" s="188">
        <v>0</v>
      </c>
      <c r="KK31" s="188">
        <v>0</v>
      </c>
      <c r="KM31" s="188">
        <v>0</v>
      </c>
      <c r="KN31" s="188">
        <v>0</v>
      </c>
      <c r="KO31" s="188">
        <v>3247</v>
      </c>
      <c r="KP31" s="188">
        <v>766</v>
      </c>
      <c r="KQ31" s="188">
        <v>0</v>
      </c>
      <c r="KR31" s="188">
        <v>0</v>
      </c>
      <c r="KS31" s="188">
        <v>1417</v>
      </c>
      <c r="KT31" s="188">
        <v>0</v>
      </c>
      <c r="KU31" s="188">
        <v>0</v>
      </c>
      <c r="KV31" s="188">
        <v>0</v>
      </c>
      <c r="KX31" s="188">
        <v>0</v>
      </c>
      <c r="KY31" s="188">
        <v>0</v>
      </c>
      <c r="KZ31" s="188">
        <v>5531</v>
      </c>
      <c r="LA31" s="188">
        <v>764</v>
      </c>
      <c r="LB31" s="188">
        <v>0</v>
      </c>
      <c r="LC31" s="188">
        <v>0</v>
      </c>
      <c r="LD31" s="188">
        <v>1436</v>
      </c>
      <c r="LE31" s="188">
        <v>0</v>
      </c>
      <c r="LF31" s="188">
        <v>0</v>
      </c>
      <c r="LG31" s="188">
        <v>0</v>
      </c>
      <c r="LI31" s="188">
        <v>0</v>
      </c>
      <c r="LJ31" s="188">
        <v>0</v>
      </c>
      <c r="LK31" s="188">
        <v>3814</v>
      </c>
      <c r="LL31" s="188">
        <v>548</v>
      </c>
      <c r="LM31" s="188">
        <v>0</v>
      </c>
      <c r="LN31" s="188">
        <v>0</v>
      </c>
      <c r="LO31" s="188">
        <v>1205</v>
      </c>
      <c r="LP31" s="188">
        <v>0</v>
      </c>
      <c r="LQ31" s="188">
        <v>0</v>
      </c>
      <c r="LR31" s="188">
        <v>0</v>
      </c>
      <c r="LT31" s="188">
        <v>0</v>
      </c>
      <c r="LU31" s="188">
        <v>0</v>
      </c>
      <c r="LV31" s="188">
        <v>1181</v>
      </c>
      <c r="LW31" s="188">
        <v>531</v>
      </c>
      <c r="LX31" s="188">
        <v>0</v>
      </c>
      <c r="LY31" s="188">
        <v>0</v>
      </c>
      <c r="LZ31" s="188">
        <v>1264</v>
      </c>
      <c r="MA31" s="188">
        <v>0</v>
      </c>
      <c r="MB31" s="188">
        <v>0</v>
      </c>
      <c r="MC31" s="188">
        <v>0</v>
      </c>
    </row>
    <row r="32" spans="2:341">
      <c r="B32" s="208">
        <f t="shared" si="0"/>
        <v>0</v>
      </c>
      <c r="C32" s="208">
        <f t="shared" si="1"/>
        <v>0</v>
      </c>
      <c r="D32" s="208">
        <f t="shared" si="2"/>
        <v>4871.5666666666666</v>
      </c>
      <c r="E32" s="208">
        <f t="shared" si="3"/>
        <v>706.4666666666667</v>
      </c>
      <c r="F32" s="208">
        <f t="shared" si="4"/>
        <v>0</v>
      </c>
      <c r="G32" s="208">
        <f t="shared" si="5"/>
        <v>0</v>
      </c>
      <c r="H32" s="208">
        <f t="shared" si="6"/>
        <v>1144.0333333333333</v>
      </c>
      <c r="I32" s="208">
        <f t="shared" si="7"/>
        <v>0</v>
      </c>
      <c r="J32" s="208">
        <f t="shared" si="8"/>
        <v>0</v>
      </c>
      <c r="K32" s="208">
        <f t="shared" si="9"/>
        <v>0</v>
      </c>
      <c r="M32" s="188">
        <v>0</v>
      </c>
      <c r="N32" s="188">
        <v>0</v>
      </c>
      <c r="O32" s="188">
        <v>8297</v>
      </c>
      <c r="P32" s="188">
        <v>779</v>
      </c>
      <c r="Q32" s="188">
        <v>0</v>
      </c>
      <c r="R32" s="188">
        <v>0</v>
      </c>
      <c r="S32" s="188">
        <v>920</v>
      </c>
      <c r="T32" s="188">
        <v>0</v>
      </c>
      <c r="U32" s="188">
        <v>0</v>
      </c>
      <c r="V32" s="188">
        <v>0</v>
      </c>
      <c r="X32" s="188">
        <v>0</v>
      </c>
      <c r="Y32" s="188">
        <v>0</v>
      </c>
      <c r="Z32" s="188">
        <v>4289</v>
      </c>
      <c r="AA32" s="188">
        <v>603</v>
      </c>
      <c r="AB32" s="188">
        <v>0</v>
      </c>
      <c r="AC32" s="188">
        <v>0</v>
      </c>
      <c r="AD32" s="188">
        <v>1167</v>
      </c>
      <c r="AE32" s="188">
        <v>0</v>
      </c>
      <c r="AF32" s="188">
        <v>0</v>
      </c>
      <c r="AG32" s="188">
        <v>0</v>
      </c>
      <c r="AI32" s="188">
        <v>0</v>
      </c>
      <c r="AJ32" s="188">
        <v>0</v>
      </c>
      <c r="AK32" s="188">
        <v>884</v>
      </c>
      <c r="AL32" s="188">
        <v>448</v>
      </c>
      <c r="AM32" s="188">
        <v>0</v>
      </c>
      <c r="AN32" s="188">
        <v>0</v>
      </c>
      <c r="AO32" s="188">
        <v>1209</v>
      </c>
      <c r="AP32" s="188">
        <v>0</v>
      </c>
      <c r="AQ32" s="188">
        <v>0</v>
      </c>
      <c r="AR32" s="188">
        <v>0</v>
      </c>
      <c r="AT32" s="188">
        <v>0</v>
      </c>
      <c r="AU32" s="188">
        <v>0</v>
      </c>
      <c r="AV32" s="188">
        <v>7804</v>
      </c>
      <c r="AW32" s="188">
        <v>1158</v>
      </c>
      <c r="AX32" s="188">
        <v>0</v>
      </c>
      <c r="AY32" s="188">
        <v>0</v>
      </c>
      <c r="AZ32" s="188">
        <v>1203</v>
      </c>
      <c r="BA32" s="188">
        <v>0</v>
      </c>
      <c r="BB32" s="188">
        <v>0</v>
      </c>
      <c r="BC32" s="188">
        <v>0</v>
      </c>
      <c r="BE32" s="188">
        <v>0</v>
      </c>
      <c r="BF32" s="188">
        <v>0</v>
      </c>
      <c r="BG32" s="188">
        <v>8303</v>
      </c>
      <c r="BH32" s="188">
        <v>1158</v>
      </c>
      <c r="BI32" s="188">
        <v>0</v>
      </c>
      <c r="BJ32" s="188">
        <v>0</v>
      </c>
      <c r="BK32" s="188">
        <v>976</v>
      </c>
      <c r="BL32" s="188">
        <v>0</v>
      </c>
      <c r="BM32" s="188">
        <v>0</v>
      </c>
      <c r="BN32" s="188">
        <v>0</v>
      </c>
      <c r="BP32" s="188">
        <v>0</v>
      </c>
      <c r="BQ32" s="188">
        <v>0</v>
      </c>
      <c r="BR32" s="188">
        <v>6379</v>
      </c>
      <c r="BS32" s="188">
        <v>1241</v>
      </c>
      <c r="BT32" s="188">
        <v>0</v>
      </c>
      <c r="BU32" s="188">
        <v>0</v>
      </c>
      <c r="BV32" s="188">
        <v>1323</v>
      </c>
      <c r="BW32" s="188">
        <v>0</v>
      </c>
      <c r="BX32" s="188">
        <v>0</v>
      </c>
      <c r="BY32" s="188">
        <v>0</v>
      </c>
      <c r="CA32" s="188">
        <v>0</v>
      </c>
      <c r="CB32" s="188">
        <v>0</v>
      </c>
      <c r="CC32" s="188">
        <v>7925</v>
      </c>
      <c r="CD32" s="188">
        <v>789</v>
      </c>
      <c r="CE32" s="188">
        <v>0</v>
      </c>
      <c r="CF32" s="188">
        <v>0</v>
      </c>
      <c r="CG32" s="188">
        <v>985</v>
      </c>
      <c r="CH32" s="188">
        <v>0</v>
      </c>
      <c r="CI32" s="188">
        <v>0</v>
      </c>
      <c r="CJ32" s="188">
        <v>0</v>
      </c>
      <c r="CL32" s="188">
        <v>0</v>
      </c>
      <c r="CM32" s="188">
        <v>0</v>
      </c>
      <c r="CN32" s="188">
        <v>7925</v>
      </c>
      <c r="CO32" s="188">
        <v>789</v>
      </c>
      <c r="CP32" s="188">
        <v>0</v>
      </c>
      <c r="CQ32" s="188">
        <v>0</v>
      </c>
      <c r="CR32" s="188">
        <v>985</v>
      </c>
      <c r="CS32" s="188">
        <v>0</v>
      </c>
      <c r="CT32" s="188">
        <v>0</v>
      </c>
      <c r="CU32" s="188">
        <v>0</v>
      </c>
      <c r="CW32" s="188">
        <v>0</v>
      </c>
      <c r="CX32" s="188">
        <v>0</v>
      </c>
      <c r="CY32" s="188">
        <v>5124</v>
      </c>
      <c r="CZ32" s="188">
        <v>687</v>
      </c>
      <c r="DA32" s="188">
        <v>0</v>
      </c>
      <c r="DB32" s="188">
        <v>0</v>
      </c>
      <c r="DC32" s="188">
        <v>1364</v>
      </c>
      <c r="DD32" s="188">
        <v>0</v>
      </c>
      <c r="DE32" s="188">
        <v>0</v>
      </c>
      <c r="DF32" s="188">
        <v>0</v>
      </c>
      <c r="DH32" s="188">
        <v>0</v>
      </c>
      <c r="DI32" s="188">
        <v>0</v>
      </c>
      <c r="DJ32" s="188">
        <v>6835</v>
      </c>
      <c r="DK32" s="188">
        <v>723</v>
      </c>
      <c r="DL32" s="188">
        <v>0</v>
      </c>
      <c r="DM32" s="188">
        <v>0</v>
      </c>
      <c r="DN32" s="188">
        <v>973</v>
      </c>
      <c r="DO32" s="188">
        <v>0</v>
      </c>
      <c r="DP32" s="188">
        <v>0</v>
      </c>
      <c r="DQ32" s="188">
        <v>0</v>
      </c>
      <c r="DS32" s="188">
        <v>0</v>
      </c>
      <c r="DT32" s="188">
        <v>0</v>
      </c>
      <c r="DU32" s="188">
        <v>6737</v>
      </c>
      <c r="DV32" s="188">
        <v>781</v>
      </c>
      <c r="DW32" s="188">
        <v>0</v>
      </c>
      <c r="DX32" s="188">
        <v>0</v>
      </c>
      <c r="DY32" s="188">
        <v>1283</v>
      </c>
      <c r="DZ32" s="188">
        <v>0</v>
      </c>
      <c r="EA32" s="188">
        <v>0</v>
      </c>
      <c r="EB32" s="188">
        <v>0</v>
      </c>
      <c r="ED32" s="188">
        <v>0</v>
      </c>
      <c r="EE32" s="188">
        <v>0</v>
      </c>
      <c r="EF32" s="188">
        <v>4650</v>
      </c>
      <c r="EG32" s="188">
        <v>678</v>
      </c>
      <c r="EH32" s="188">
        <v>0</v>
      </c>
      <c r="EI32" s="188">
        <v>0</v>
      </c>
      <c r="EJ32" s="188">
        <v>907</v>
      </c>
      <c r="EK32" s="188">
        <v>0</v>
      </c>
      <c r="EL32" s="188">
        <v>0</v>
      </c>
      <c r="EM32" s="188">
        <v>0</v>
      </c>
      <c r="EO32" s="188">
        <v>0</v>
      </c>
      <c r="EP32" s="188">
        <v>0</v>
      </c>
      <c r="EQ32" s="188">
        <v>1082</v>
      </c>
      <c r="ER32" s="188">
        <v>393</v>
      </c>
      <c r="ES32" s="188">
        <v>0</v>
      </c>
      <c r="ET32" s="188">
        <v>0</v>
      </c>
      <c r="EU32" s="188">
        <v>1103</v>
      </c>
      <c r="EV32" s="188">
        <v>0</v>
      </c>
      <c r="EW32" s="188">
        <v>0</v>
      </c>
      <c r="EX32" s="188">
        <v>0</v>
      </c>
      <c r="EZ32" s="188">
        <v>0</v>
      </c>
      <c r="FA32" s="188">
        <v>0</v>
      </c>
      <c r="FB32" s="188">
        <v>2328</v>
      </c>
      <c r="FC32" s="188">
        <v>493</v>
      </c>
      <c r="FD32" s="188">
        <v>0</v>
      </c>
      <c r="FE32" s="188">
        <v>0</v>
      </c>
      <c r="FF32" s="188">
        <v>1466</v>
      </c>
      <c r="FG32" s="188">
        <v>0</v>
      </c>
      <c r="FH32" s="188">
        <v>0</v>
      </c>
      <c r="FI32" s="188">
        <v>0</v>
      </c>
      <c r="FK32" s="188">
        <v>0</v>
      </c>
      <c r="FL32" s="188">
        <v>0</v>
      </c>
      <c r="FM32" s="188">
        <v>6551</v>
      </c>
      <c r="FN32" s="188">
        <v>722</v>
      </c>
      <c r="FO32" s="188">
        <v>0</v>
      </c>
      <c r="FP32" s="188">
        <v>0</v>
      </c>
      <c r="FQ32" s="188">
        <v>969</v>
      </c>
      <c r="FR32" s="188">
        <v>0</v>
      </c>
      <c r="FS32" s="188">
        <v>0</v>
      </c>
      <c r="FT32" s="188">
        <v>0</v>
      </c>
      <c r="FV32" s="188">
        <v>0</v>
      </c>
      <c r="FW32" s="188">
        <v>0</v>
      </c>
      <c r="FX32" s="188">
        <v>3385</v>
      </c>
      <c r="FY32" s="188">
        <v>641</v>
      </c>
      <c r="FZ32" s="188">
        <v>0</v>
      </c>
      <c r="GA32" s="188">
        <v>0</v>
      </c>
      <c r="GB32" s="188">
        <v>1329</v>
      </c>
      <c r="GC32" s="188">
        <v>0</v>
      </c>
      <c r="GD32" s="188">
        <v>0</v>
      </c>
      <c r="GE32" s="188">
        <v>0</v>
      </c>
      <c r="GG32" s="188">
        <v>0</v>
      </c>
      <c r="GH32" s="188">
        <v>0</v>
      </c>
      <c r="GI32" s="188">
        <v>4518</v>
      </c>
      <c r="GJ32" s="188">
        <v>461</v>
      </c>
      <c r="GK32" s="188">
        <v>0</v>
      </c>
      <c r="GL32" s="188">
        <v>0</v>
      </c>
      <c r="GM32" s="188">
        <v>976</v>
      </c>
      <c r="GN32" s="188">
        <v>0</v>
      </c>
      <c r="GO32" s="188">
        <v>0</v>
      </c>
      <c r="GP32" s="188">
        <v>0</v>
      </c>
      <c r="GR32" s="188">
        <v>0</v>
      </c>
      <c r="GS32" s="188">
        <v>0</v>
      </c>
      <c r="GT32" s="188">
        <v>4696</v>
      </c>
      <c r="GU32" s="188">
        <v>533</v>
      </c>
      <c r="GV32" s="188">
        <v>0</v>
      </c>
      <c r="GW32" s="188">
        <v>0</v>
      </c>
      <c r="GX32" s="188">
        <v>922</v>
      </c>
      <c r="GY32" s="188">
        <v>0</v>
      </c>
      <c r="GZ32" s="188">
        <v>0</v>
      </c>
      <c r="HA32" s="188">
        <v>0</v>
      </c>
      <c r="HC32" s="188">
        <v>0</v>
      </c>
      <c r="HD32" s="188">
        <v>0</v>
      </c>
      <c r="HE32" s="188">
        <v>2649</v>
      </c>
      <c r="HF32" s="188">
        <v>608</v>
      </c>
      <c r="HG32" s="188">
        <v>0</v>
      </c>
      <c r="HH32" s="188">
        <v>0</v>
      </c>
      <c r="HI32" s="188">
        <v>945</v>
      </c>
      <c r="HJ32" s="188">
        <v>0</v>
      </c>
      <c r="HK32" s="188">
        <v>0</v>
      </c>
      <c r="HL32" s="188">
        <v>0</v>
      </c>
      <c r="HN32" s="188">
        <v>0</v>
      </c>
      <c r="HO32" s="188">
        <v>0</v>
      </c>
      <c r="HP32" s="188">
        <v>2148</v>
      </c>
      <c r="HQ32" s="188">
        <v>230</v>
      </c>
      <c r="HR32" s="188">
        <v>0</v>
      </c>
      <c r="HS32" s="188">
        <v>0</v>
      </c>
      <c r="HT32" s="188">
        <v>1402</v>
      </c>
      <c r="HU32" s="188">
        <v>0</v>
      </c>
      <c r="HV32" s="188">
        <v>0</v>
      </c>
      <c r="HW32" s="188">
        <v>0</v>
      </c>
      <c r="HY32" s="188">
        <v>0</v>
      </c>
      <c r="HZ32" s="188">
        <v>0</v>
      </c>
      <c r="IA32" s="188">
        <v>3407</v>
      </c>
      <c r="IB32" s="188">
        <v>568</v>
      </c>
      <c r="IC32" s="188">
        <v>0</v>
      </c>
      <c r="ID32" s="188">
        <v>0</v>
      </c>
      <c r="IE32" s="188">
        <v>964</v>
      </c>
      <c r="IF32" s="188">
        <v>0</v>
      </c>
      <c r="IG32" s="188">
        <v>0</v>
      </c>
      <c r="IH32" s="188">
        <v>0</v>
      </c>
      <c r="IJ32" s="188">
        <v>0</v>
      </c>
      <c r="IK32" s="188">
        <v>0</v>
      </c>
      <c r="IL32" s="188">
        <v>6130</v>
      </c>
      <c r="IM32" s="188">
        <v>765</v>
      </c>
      <c r="IN32" s="188">
        <v>0</v>
      </c>
      <c r="IO32" s="188">
        <v>0</v>
      </c>
      <c r="IP32" s="188">
        <v>1002</v>
      </c>
      <c r="IQ32" s="188">
        <v>0</v>
      </c>
      <c r="IR32" s="188">
        <v>0</v>
      </c>
      <c r="IS32" s="188">
        <v>0</v>
      </c>
      <c r="IU32" s="188">
        <v>0</v>
      </c>
      <c r="IV32" s="188">
        <v>0</v>
      </c>
      <c r="IW32" s="188">
        <v>4075</v>
      </c>
      <c r="IX32" s="188">
        <v>591</v>
      </c>
      <c r="IY32" s="188">
        <v>0</v>
      </c>
      <c r="IZ32" s="188">
        <v>0</v>
      </c>
      <c r="JA32" s="188">
        <v>1338</v>
      </c>
      <c r="JB32" s="188">
        <v>0</v>
      </c>
      <c r="JC32" s="188">
        <v>0</v>
      </c>
      <c r="JD32" s="188">
        <v>0</v>
      </c>
      <c r="JF32" s="188">
        <v>0</v>
      </c>
      <c r="JG32" s="188">
        <v>0</v>
      </c>
      <c r="JH32" s="188">
        <v>7470</v>
      </c>
      <c r="JI32" s="188">
        <v>1550</v>
      </c>
      <c r="JJ32" s="188">
        <v>0</v>
      </c>
      <c r="JK32" s="188">
        <v>0</v>
      </c>
      <c r="JL32" s="188">
        <v>964</v>
      </c>
      <c r="JM32" s="188">
        <v>0</v>
      </c>
      <c r="JN32" s="188">
        <v>0</v>
      </c>
      <c r="JO32" s="188">
        <v>0</v>
      </c>
      <c r="JQ32" s="188">
        <v>0</v>
      </c>
      <c r="JR32" s="188">
        <v>0</v>
      </c>
      <c r="JS32" s="188">
        <v>5838</v>
      </c>
      <c r="JT32" s="188">
        <v>463</v>
      </c>
      <c r="JU32" s="188">
        <v>0</v>
      </c>
      <c r="JV32" s="188">
        <v>0</v>
      </c>
      <c r="JW32" s="188">
        <v>1008</v>
      </c>
      <c r="JX32" s="188">
        <v>0</v>
      </c>
      <c r="JY32" s="188">
        <v>0</v>
      </c>
      <c r="JZ32" s="188">
        <v>0</v>
      </c>
      <c r="KB32" s="188">
        <v>0</v>
      </c>
      <c r="KC32" s="188">
        <v>0</v>
      </c>
      <c r="KD32" s="188">
        <v>2794</v>
      </c>
      <c r="KE32" s="188">
        <v>622</v>
      </c>
      <c r="KF32" s="188">
        <v>0</v>
      </c>
      <c r="KG32" s="188">
        <v>0</v>
      </c>
      <c r="KH32" s="188">
        <v>1316</v>
      </c>
      <c r="KI32" s="188">
        <v>0</v>
      </c>
      <c r="KJ32" s="188">
        <v>0</v>
      </c>
      <c r="KK32" s="188">
        <v>0</v>
      </c>
      <c r="KM32" s="188">
        <v>0</v>
      </c>
      <c r="KN32" s="188">
        <v>0</v>
      </c>
      <c r="KO32" s="188">
        <v>3258</v>
      </c>
      <c r="KP32" s="188">
        <v>790</v>
      </c>
      <c r="KQ32" s="188">
        <v>0</v>
      </c>
      <c r="KR32" s="188">
        <v>0</v>
      </c>
      <c r="KS32" s="188">
        <v>1417</v>
      </c>
      <c r="KT32" s="188">
        <v>0</v>
      </c>
      <c r="KU32" s="188">
        <v>0</v>
      </c>
      <c r="KV32" s="188">
        <v>0</v>
      </c>
      <c r="KX32" s="188">
        <v>0</v>
      </c>
      <c r="KY32" s="188">
        <v>0</v>
      </c>
      <c r="KZ32" s="188">
        <v>5588</v>
      </c>
      <c r="LA32" s="188">
        <v>759</v>
      </c>
      <c r="LB32" s="188">
        <v>0</v>
      </c>
      <c r="LC32" s="188">
        <v>0</v>
      </c>
      <c r="LD32" s="188">
        <v>1436</v>
      </c>
      <c r="LE32" s="188">
        <v>0</v>
      </c>
      <c r="LF32" s="188">
        <v>0</v>
      </c>
      <c r="LG32" s="188">
        <v>0</v>
      </c>
      <c r="LI32" s="188">
        <v>0</v>
      </c>
      <c r="LJ32" s="188">
        <v>0</v>
      </c>
      <c r="LK32" s="188">
        <v>3873</v>
      </c>
      <c r="LL32" s="188">
        <v>589</v>
      </c>
      <c r="LM32" s="188">
        <v>0</v>
      </c>
      <c r="LN32" s="188">
        <v>0</v>
      </c>
      <c r="LO32" s="188">
        <v>1205</v>
      </c>
      <c r="LP32" s="188">
        <v>0</v>
      </c>
      <c r="LQ32" s="188">
        <v>0</v>
      </c>
      <c r="LR32" s="188">
        <v>0</v>
      </c>
      <c r="LT32" s="188">
        <v>0</v>
      </c>
      <c r="LU32" s="188">
        <v>0</v>
      </c>
      <c r="LV32" s="188">
        <v>1205</v>
      </c>
      <c r="LW32" s="188">
        <v>582</v>
      </c>
      <c r="LX32" s="188">
        <v>0</v>
      </c>
      <c r="LY32" s="188">
        <v>0</v>
      </c>
      <c r="LZ32" s="188">
        <v>1264</v>
      </c>
      <c r="MA32" s="188">
        <v>0</v>
      </c>
      <c r="MB32" s="188">
        <v>0</v>
      </c>
      <c r="MC32" s="188">
        <v>0</v>
      </c>
    </row>
    <row r="33" spans="2:341">
      <c r="B33" s="208">
        <f t="shared" si="0"/>
        <v>0</v>
      </c>
      <c r="C33" s="208">
        <f t="shared" si="1"/>
        <v>0</v>
      </c>
      <c r="D33" s="208">
        <f t="shared" si="2"/>
        <v>4838.4666666666662</v>
      </c>
      <c r="E33" s="208">
        <f t="shared" si="3"/>
        <v>694.1</v>
      </c>
      <c r="F33" s="208">
        <f t="shared" si="4"/>
        <v>0</v>
      </c>
      <c r="G33" s="208">
        <f t="shared" si="5"/>
        <v>0</v>
      </c>
      <c r="H33" s="208">
        <f t="shared" si="6"/>
        <v>1144</v>
      </c>
      <c r="I33" s="208">
        <f t="shared" si="7"/>
        <v>0</v>
      </c>
      <c r="J33" s="208">
        <f t="shared" si="8"/>
        <v>0</v>
      </c>
      <c r="K33" s="208">
        <f t="shared" si="9"/>
        <v>0</v>
      </c>
      <c r="M33" s="188">
        <v>0</v>
      </c>
      <c r="N33" s="188">
        <v>0</v>
      </c>
      <c r="O33" s="188">
        <v>8307</v>
      </c>
      <c r="P33" s="188">
        <v>753</v>
      </c>
      <c r="Q33" s="188">
        <v>0</v>
      </c>
      <c r="R33" s="188">
        <v>0</v>
      </c>
      <c r="S33" s="188">
        <v>920</v>
      </c>
      <c r="T33" s="188">
        <v>0</v>
      </c>
      <c r="U33" s="188">
        <v>0</v>
      </c>
      <c r="V33" s="188">
        <v>0</v>
      </c>
      <c r="X33" s="188">
        <v>0</v>
      </c>
      <c r="Y33" s="188">
        <v>0</v>
      </c>
      <c r="Z33" s="188">
        <v>4198</v>
      </c>
      <c r="AA33" s="188">
        <v>547</v>
      </c>
      <c r="AB33" s="188">
        <v>0</v>
      </c>
      <c r="AC33" s="188">
        <v>0</v>
      </c>
      <c r="AD33" s="188">
        <v>1167</v>
      </c>
      <c r="AE33" s="188">
        <v>0</v>
      </c>
      <c r="AF33" s="188">
        <v>0</v>
      </c>
      <c r="AG33" s="188">
        <v>0</v>
      </c>
      <c r="AI33" s="188">
        <v>0</v>
      </c>
      <c r="AJ33" s="188">
        <v>0</v>
      </c>
      <c r="AK33" s="188">
        <v>884</v>
      </c>
      <c r="AL33" s="188">
        <v>445</v>
      </c>
      <c r="AM33" s="188">
        <v>0</v>
      </c>
      <c r="AN33" s="188">
        <v>0</v>
      </c>
      <c r="AO33" s="188">
        <v>1209</v>
      </c>
      <c r="AP33" s="188">
        <v>0</v>
      </c>
      <c r="AQ33" s="188">
        <v>0</v>
      </c>
      <c r="AR33" s="188">
        <v>0</v>
      </c>
      <c r="AT33" s="188">
        <v>0</v>
      </c>
      <c r="AU33" s="188">
        <v>0</v>
      </c>
      <c r="AV33" s="188">
        <v>7611</v>
      </c>
      <c r="AW33" s="188">
        <v>1073</v>
      </c>
      <c r="AX33" s="188">
        <v>0</v>
      </c>
      <c r="AY33" s="188">
        <v>0</v>
      </c>
      <c r="AZ33" s="188">
        <v>1203</v>
      </c>
      <c r="BA33" s="188">
        <v>0</v>
      </c>
      <c r="BB33" s="188">
        <v>0</v>
      </c>
      <c r="BC33" s="188">
        <v>0</v>
      </c>
      <c r="BE33" s="188">
        <v>0</v>
      </c>
      <c r="BF33" s="188">
        <v>0</v>
      </c>
      <c r="BG33" s="188">
        <v>8336</v>
      </c>
      <c r="BH33" s="188">
        <v>1158</v>
      </c>
      <c r="BI33" s="188">
        <v>0</v>
      </c>
      <c r="BJ33" s="188">
        <v>0</v>
      </c>
      <c r="BK33" s="188">
        <v>976</v>
      </c>
      <c r="BL33" s="188">
        <v>0</v>
      </c>
      <c r="BM33" s="188">
        <v>0</v>
      </c>
      <c r="BN33" s="188">
        <v>0</v>
      </c>
      <c r="BP33" s="188">
        <v>0</v>
      </c>
      <c r="BQ33" s="188">
        <v>0</v>
      </c>
      <c r="BR33" s="188">
        <v>6377</v>
      </c>
      <c r="BS33" s="188">
        <v>1251</v>
      </c>
      <c r="BT33" s="188">
        <v>0</v>
      </c>
      <c r="BU33" s="188">
        <v>0</v>
      </c>
      <c r="BV33" s="188">
        <v>1323</v>
      </c>
      <c r="BW33" s="188">
        <v>0</v>
      </c>
      <c r="BX33" s="188">
        <v>0</v>
      </c>
      <c r="BY33" s="188">
        <v>0</v>
      </c>
      <c r="CA33" s="188">
        <v>0</v>
      </c>
      <c r="CB33" s="188">
        <v>0</v>
      </c>
      <c r="CC33" s="188">
        <v>7731</v>
      </c>
      <c r="CD33" s="188">
        <v>763</v>
      </c>
      <c r="CE33" s="188">
        <v>0</v>
      </c>
      <c r="CF33" s="188">
        <v>0</v>
      </c>
      <c r="CG33" s="188">
        <v>985</v>
      </c>
      <c r="CH33" s="188">
        <v>0</v>
      </c>
      <c r="CI33" s="188">
        <v>0</v>
      </c>
      <c r="CJ33" s="188">
        <v>0</v>
      </c>
      <c r="CL33" s="188">
        <v>0</v>
      </c>
      <c r="CM33" s="188">
        <v>0</v>
      </c>
      <c r="CN33" s="188">
        <v>7731</v>
      </c>
      <c r="CO33" s="188">
        <v>763</v>
      </c>
      <c r="CP33" s="188">
        <v>0</v>
      </c>
      <c r="CQ33" s="188">
        <v>0</v>
      </c>
      <c r="CR33" s="188">
        <v>985</v>
      </c>
      <c r="CS33" s="188">
        <v>0</v>
      </c>
      <c r="CT33" s="188">
        <v>0</v>
      </c>
      <c r="CU33" s="188">
        <v>0</v>
      </c>
      <c r="CW33" s="188">
        <v>0</v>
      </c>
      <c r="CX33" s="188">
        <v>0</v>
      </c>
      <c r="CY33" s="188">
        <v>5103</v>
      </c>
      <c r="CZ33" s="188">
        <v>684</v>
      </c>
      <c r="DA33" s="188">
        <v>0</v>
      </c>
      <c r="DB33" s="188">
        <v>0</v>
      </c>
      <c r="DC33" s="188">
        <v>1364</v>
      </c>
      <c r="DD33" s="188">
        <v>0</v>
      </c>
      <c r="DE33" s="188">
        <v>0</v>
      </c>
      <c r="DF33" s="188">
        <v>0</v>
      </c>
      <c r="DH33" s="188">
        <v>0</v>
      </c>
      <c r="DI33" s="188">
        <v>0</v>
      </c>
      <c r="DJ33" s="188">
        <v>6853</v>
      </c>
      <c r="DK33" s="188">
        <v>690</v>
      </c>
      <c r="DL33" s="188">
        <v>0</v>
      </c>
      <c r="DM33" s="188">
        <v>0</v>
      </c>
      <c r="DN33" s="188">
        <v>973</v>
      </c>
      <c r="DO33" s="188">
        <v>0</v>
      </c>
      <c r="DP33" s="188">
        <v>0</v>
      </c>
      <c r="DQ33" s="188">
        <v>0</v>
      </c>
      <c r="DS33" s="188">
        <v>0</v>
      </c>
      <c r="DT33" s="188">
        <v>0</v>
      </c>
      <c r="DU33" s="188">
        <v>6617</v>
      </c>
      <c r="DV33" s="188">
        <v>796</v>
      </c>
      <c r="DW33" s="188">
        <v>0</v>
      </c>
      <c r="DX33" s="188">
        <v>0</v>
      </c>
      <c r="DY33" s="188">
        <v>1283</v>
      </c>
      <c r="DZ33" s="188">
        <v>0</v>
      </c>
      <c r="EA33" s="188">
        <v>0</v>
      </c>
      <c r="EB33" s="188">
        <v>0</v>
      </c>
      <c r="ED33" s="188">
        <v>0</v>
      </c>
      <c r="EE33" s="188">
        <v>0</v>
      </c>
      <c r="EF33" s="188">
        <v>4678</v>
      </c>
      <c r="EG33" s="188">
        <v>679</v>
      </c>
      <c r="EH33" s="188">
        <v>0</v>
      </c>
      <c r="EI33" s="188">
        <v>0</v>
      </c>
      <c r="EJ33" s="188">
        <v>907</v>
      </c>
      <c r="EK33" s="188">
        <v>0</v>
      </c>
      <c r="EL33" s="188">
        <v>0</v>
      </c>
      <c r="EM33" s="188">
        <v>0</v>
      </c>
      <c r="EO33" s="188">
        <v>0</v>
      </c>
      <c r="EP33" s="188">
        <v>0</v>
      </c>
      <c r="EQ33" s="188">
        <v>1073</v>
      </c>
      <c r="ER33" s="188">
        <v>393</v>
      </c>
      <c r="ES33" s="188">
        <v>0</v>
      </c>
      <c r="ET33" s="188">
        <v>0</v>
      </c>
      <c r="EU33" s="188">
        <v>1103</v>
      </c>
      <c r="EV33" s="188">
        <v>0</v>
      </c>
      <c r="EW33" s="188">
        <v>0</v>
      </c>
      <c r="EX33" s="188">
        <v>0</v>
      </c>
      <c r="EZ33" s="188">
        <v>0</v>
      </c>
      <c r="FA33" s="188">
        <v>0</v>
      </c>
      <c r="FB33" s="188">
        <v>2311</v>
      </c>
      <c r="FC33" s="188">
        <v>449</v>
      </c>
      <c r="FD33" s="188">
        <v>0</v>
      </c>
      <c r="FE33" s="188">
        <v>0</v>
      </c>
      <c r="FF33" s="188">
        <v>1465</v>
      </c>
      <c r="FG33" s="188">
        <v>0</v>
      </c>
      <c r="FH33" s="188">
        <v>0</v>
      </c>
      <c r="FI33" s="188">
        <v>0</v>
      </c>
      <c r="FK33" s="188">
        <v>0</v>
      </c>
      <c r="FL33" s="188">
        <v>0</v>
      </c>
      <c r="FM33" s="188">
        <v>6364</v>
      </c>
      <c r="FN33" s="188">
        <v>697</v>
      </c>
      <c r="FO33" s="188">
        <v>0</v>
      </c>
      <c r="FP33" s="188">
        <v>0</v>
      </c>
      <c r="FQ33" s="188">
        <v>969</v>
      </c>
      <c r="FR33" s="188">
        <v>0</v>
      </c>
      <c r="FS33" s="188">
        <v>0</v>
      </c>
      <c r="FT33" s="188">
        <v>0</v>
      </c>
      <c r="FV33" s="188">
        <v>0</v>
      </c>
      <c r="FW33" s="188">
        <v>0</v>
      </c>
      <c r="FX33" s="188">
        <v>3439</v>
      </c>
      <c r="FY33" s="188">
        <v>641</v>
      </c>
      <c r="FZ33" s="188">
        <v>0</v>
      </c>
      <c r="GA33" s="188">
        <v>0</v>
      </c>
      <c r="GB33" s="188">
        <v>1329</v>
      </c>
      <c r="GC33" s="188">
        <v>0</v>
      </c>
      <c r="GD33" s="188">
        <v>0</v>
      </c>
      <c r="GE33" s="188">
        <v>0</v>
      </c>
      <c r="GG33" s="188">
        <v>0</v>
      </c>
      <c r="GH33" s="188">
        <v>0</v>
      </c>
      <c r="GI33" s="188">
        <v>4483</v>
      </c>
      <c r="GJ33" s="188">
        <v>461</v>
      </c>
      <c r="GK33" s="188">
        <v>0</v>
      </c>
      <c r="GL33" s="188">
        <v>0</v>
      </c>
      <c r="GM33" s="188">
        <v>976</v>
      </c>
      <c r="GN33" s="188">
        <v>0</v>
      </c>
      <c r="GO33" s="188">
        <v>0</v>
      </c>
      <c r="GP33" s="188">
        <v>0</v>
      </c>
      <c r="GR33" s="188">
        <v>0</v>
      </c>
      <c r="GS33" s="188">
        <v>0</v>
      </c>
      <c r="GT33" s="188">
        <v>4693</v>
      </c>
      <c r="GU33" s="188">
        <v>519</v>
      </c>
      <c r="GV33" s="188">
        <v>0</v>
      </c>
      <c r="GW33" s="188">
        <v>0</v>
      </c>
      <c r="GX33" s="188">
        <v>922</v>
      </c>
      <c r="GY33" s="188">
        <v>0</v>
      </c>
      <c r="GZ33" s="188">
        <v>0</v>
      </c>
      <c r="HA33" s="188">
        <v>0</v>
      </c>
      <c r="HC33" s="188">
        <v>0</v>
      </c>
      <c r="HD33" s="188">
        <v>0</v>
      </c>
      <c r="HE33" s="188">
        <v>2659</v>
      </c>
      <c r="HF33" s="188">
        <v>594</v>
      </c>
      <c r="HG33" s="188">
        <v>0</v>
      </c>
      <c r="HH33" s="188">
        <v>0</v>
      </c>
      <c r="HI33" s="188">
        <v>945</v>
      </c>
      <c r="HJ33" s="188">
        <v>0</v>
      </c>
      <c r="HK33" s="188">
        <v>0</v>
      </c>
      <c r="HL33" s="188">
        <v>0</v>
      </c>
      <c r="HN33" s="188">
        <v>0</v>
      </c>
      <c r="HO33" s="188">
        <v>0</v>
      </c>
      <c r="HP33" s="188">
        <v>2209</v>
      </c>
      <c r="HQ33" s="188">
        <v>234</v>
      </c>
      <c r="HR33" s="188">
        <v>0</v>
      </c>
      <c r="HS33" s="188">
        <v>0</v>
      </c>
      <c r="HT33" s="188">
        <v>1402</v>
      </c>
      <c r="HU33" s="188">
        <v>0</v>
      </c>
      <c r="HV33" s="188">
        <v>0</v>
      </c>
      <c r="HW33" s="188">
        <v>0</v>
      </c>
      <c r="HY33" s="188">
        <v>0</v>
      </c>
      <c r="HZ33" s="188">
        <v>0</v>
      </c>
      <c r="IA33" s="188">
        <v>3382</v>
      </c>
      <c r="IB33" s="188">
        <v>564</v>
      </c>
      <c r="IC33" s="188">
        <v>0</v>
      </c>
      <c r="ID33" s="188">
        <v>0</v>
      </c>
      <c r="IE33" s="188">
        <v>964</v>
      </c>
      <c r="IF33" s="188">
        <v>0</v>
      </c>
      <c r="IG33" s="188">
        <v>0</v>
      </c>
      <c r="IH33" s="188">
        <v>0</v>
      </c>
      <c r="IJ33" s="188">
        <v>0</v>
      </c>
      <c r="IK33" s="188">
        <v>0</v>
      </c>
      <c r="IL33" s="188">
        <v>5960</v>
      </c>
      <c r="IM33" s="188">
        <v>746</v>
      </c>
      <c r="IN33" s="188">
        <v>0</v>
      </c>
      <c r="IO33" s="188">
        <v>0</v>
      </c>
      <c r="IP33" s="188">
        <v>1002</v>
      </c>
      <c r="IQ33" s="188">
        <v>0</v>
      </c>
      <c r="IR33" s="188">
        <v>0</v>
      </c>
      <c r="IS33" s="188">
        <v>0</v>
      </c>
      <c r="IU33" s="188">
        <v>0</v>
      </c>
      <c r="IV33" s="188">
        <v>0</v>
      </c>
      <c r="IW33" s="188">
        <v>4025</v>
      </c>
      <c r="IX33" s="188">
        <v>578</v>
      </c>
      <c r="IY33" s="188">
        <v>0</v>
      </c>
      <c r="IZ33" s="188">
        <v>0</v>
      </c>
      <c r="JA33" s="188">
        <v>1338</v>
      </c>
      <c r="JB33" s="188">
        <v>0</v>
      </c>
      <c r="JC33" s="188">
        <v>0</v>
      </c>
      <c r="JD33" s="188">
        <v>0</v>
      </c>
      <c r="JF33" s="188">
        <v>0</v>
      </c>
      <c r="JG33" s="188">
        <v>0</v>
      </c>
      <c r="JH33" s="188">
        <v>7514</v>
      </c>
      <c r="JI33" s="188">
        <v>1574</v>
      </c>
      <c r="JJ33" s="188">
        <v>0</v>
      </c>
      <c r="JK33" s="188">
        <v>0</v>
      </c>
      <c r="JL33" s="188">
        <v>964</v>
      </c>
      <c r="JM33" s="188">
        <v>0</v>
      </c>
      <c r="JN33" s="188">
        <v>0</v>
      </c>
      <c r="JO33" s="188">
        <v>0</v>
      </c>
      <c r="JQ33" s="188">
        <v>0</v>
      </c>
      <c r="JR33" s="188">
        <v>0</v>
      </c>
      <c r="JS33" s="188">
        <v>5916</v>
      </c>
      <c r="JT33" s="188">
        <v>479</v>
      </c>
      <c r="JU33" s="188">
        <v>0</v>
      </c>
      <c r="JV33" s="188">
        <v>0</v>
      </c>
      <c r="JW33" s="188">
        <v>1008</v>
      </c>
      <c r="JX33" s="188">
        <v>0</v>
      </c>
      <c r="JY33" s="188">
        <v>0</v>
      </c>
      <c r="JZ33" s="188">
        <v>0</v>
      </c>
      <c r="KB33" s="188">
        <v>0</v>
      </c>
      <c r="KC33" s="188">
        <v>0</v>
      </c>
      <c r="KD33" s="188">
        <v>2674</v>
      </c>
      <c r="KE33" s="188">
        <v>607</v>
      </c>
      <c r="KF33" s="188">
        <v>0</v>
      </c>
      <c r="KG33" s="188">
        <v>0</v>
      </c>
      <c r="KH33" s="188">
        <v>1316</v>
      </c>
      <c r="KI33" s="188">
        <v>0</v>
      </c>
      <c r="KJ33" s="188">
        <v>0</v>
      </c>
      <c r="KK33" s="188">
        <v>0</v>
      </c>
      <c r="KM33" s="188">
        <v>0</v>
      </c>
      <c r="KN33" s="188">
        <v>0</v>
      </c>
      <c r="KO33" s="188">
        <v>3280</v>
      </c>
      <c r="KP33" s="188">
        <v>817</v>
      </c>
      <c r="KQ33" s="188">
        <v>0</v>
      </c>
      <c r="KR33" s="188">
        <v>0</v>
      </c>
      <c r="KS33" s="188">
        <v>1417</v>
      </c>
      <c r="KT33" s="188">
        <v>0</v>
      </c>
      <c r="KU33" s="188">
        <v>0</v>
      </c>
      <c r="KV33" s="188">
        <v>0</v>
      </c>
      <c r="KX33" s="188">
        <v>0</v>
      </c>
      <c r="KY33" s="188">
        <v>0</v>
      </c>
      <c r="KZ33" s="188">
        <v>5614</v>
      </c>
      <c r="LA33" s="188">
        <v>692</v>
      </c>
      <c r="LB33" s="188">
        <v>0</v>
      </c>
      <c r="LC33" s="188">
        <v>0</v>
      </c>
      <c r="LD33" s="188">
        <v>1436</v>
      </c>
      <c r="LE33" s="188">
        <v>0</v>
      </c>
      <c r="LF33" s="188">
        <v>0</v>
      </c>
      <c r="LG33" s="188">
        <v>0</v>
      </c>
      <c r="LI33" s="188">
        <v>0</v>
      </c>
      <c r="LJ33" s="188">
        <v>0</v>
      </c>
      <c r="LK33" s="188">
        <v>3843</v>
      </c>
      <c r="LL33" s="188">
        <v>585</v>
      </c>
      <c r="LM33" s="188">
        <v>0</v>
      </c>
      <c r="LN33" s="188">
        <v>0</v>
      </c>
      <c r="LO33" s="188">
        <v>1205</v>
      </c>
      <c r="LP33" s="188">
        <v>0</v>
      </c>
      <c r="LQ33" s="188">
        <v>0</v>
      </c>
      <c r="LR33" s="188">
        <v>0</v>
      </c>
      <c r="LT33" s="188">
        <v>0</v>
      </c>
      <c r="LU33" s="188">
        <v>0</v>
      </c>
      <c r="LV33" s="188">
        <v>1289</v>
      </c>
      <c r="LW33" s="188">
        <v>591</v>
      </c>
      <c r="LX33" s="188">
        <v>0</v>
      </c>
      <c r="LY33" s="188">
        <v>0</v>
      </c>
      <c r="LZ33" s="188">
        <v>1264</v>
      </c>
      <c r="MA33" s="188">
        <v>0</v>
      </c>
      <c r="MB33" s="188">
        <v>0</v>
      </c>
      <c r="MC33" s="188">
        <v>0</v>
      </c>
    </row>
    <row r="34" spans="2:341">
      <c r="B34" s="208">
        <f t="shared" si="0"/>
        <v>0</v>
      </c>
      <c r="C34" s="208">
        <f t="shared" si="1"/>
        <v>0</v>
      </c>
      <c r="D34" s="208">
        <f t="shared" si="2"/>
        <v>4845.4666666666662</v>
      </c>
      <c r="E34" s="208">
        <f t="shared" si="3"/>
        <v>704.0333333333333</v>
      </c>
      <c r="F34" s="208">
        <f t="shared" si="4"/>
        <v>0</v>
      </c>
      <c r="G34" s="208">
        <f t="shared" si="5"/>
        <v>0</v>
      </c>
      <c r="H34" s="208">
        <f t="shared" si="6"/>
        <v>1144</v>
      </c>
      <c r="I34" s="208">
        <f t="shared" si="7"/>
        <v>0</v>
      </c>
      <c r="J34" s="208">
        <f t="shared" si="8"/>
        <v>0</v>
      </c>
      <c r="K34" s="208">
        <f t="shared" si="9"/>
        <v>0</v>
      </c>
      <c r="M34" s="188">
        <v>0</v>
      </c>
      <c r="N34" s="188">
        <v>0</v>
      </c>
      <c r="O34" s="188">
        <v>8310</v>
      </c>
      <c r="P34" s="188">
        <v>778</v>
      </c>
      <c r="Q34" s="188">
        <v>0</v>
      </c>
      <c r="R34" s="188">
        <v>0</v>
      </c>
      <c r="S34" s="188">
        <v>920</v>
      </c>
      <c r="T34" s="188">
        <v>0</v>
      </c>
      <c r="U34" s="188">
        <v>0</v>
      </c>
      <c r="V34" s="188">
        <v>0</v>
      </c>
      <c r="X34" s="188">
        <v>0</v>
      </c>
      <c r="Y34" s="188">
        <v>0</v>
      </c>
      <c r="Z34" s="188">
        <v>4182</v>
      </c>
      <c r="AA34" s="188">
        <v>549</v>
      </c>
      <c r="AB34" s="188">
        <v>0</v>
      </c>
      <c r="AC34" s="188">
        <v>0</v>
      </c>
      <c r="AD34" s="188">
        <v>1167</v>
      </c>
      <c r="AE34" s="188">
        <v>0</v>
      </c>
      <c r="AF34" s="188">
        <v>0</v>
      </c>
      <c r="AG34" s="188">
        <v>0</v>
      </c>
      <c r="AI34" s="188">
        <v>0</v>
      </c>
      <c r="AJ34" s="188">
        <v>0</v>
      </c>
      <c r="AK34" s="188">
        <v>899</v>
      </c>
      <c r="AL34" s="188">
        <v>456</v>
      </c>
      <c r="AM34" s="188">
        <v>0</v>
      </c>
      <c r="AN34" s="188">
        <v>0</v>
      </c>
      <c r="AO34" s="188">
        <v>1209</v>
      </c>
      <c r="AP34" s="188">
        <v>0</v>
      </c>
      <c r="AQ34" s="188">
        <v>0</v>
      </c>
      <c r="AR34" s="188">
        <v>0</v>
      </c>
      <c r="AT34" s="188">
        <v>0</v>
      </c>
      <c r="AU34" s="188">
        <v>0</v>
      </c>
      <c r="AV34" s="188">
        <v>7665</v>
      </c>
      <c r="AW34" s="188">
        <v>1106</v>
      </c>
      <c r="AX34" s="188">
        <v>0</v>
      </c>
      <c r="AY34" s="188">
        <v>0</v>
      </c>
      <c r="AZ34" s="188">
        <v>1203</v>
      </c>
      <c r="BA34" s="188">
        <v>0</v>
      </c>
      <c r="BB34" s="188">
        <v>0</v>
      </c>
      <c r="BC34" s="188">
        <v>0</v>
      </c>
      <c r="BE34" s="188">
        <v>0</v>
      </c>
      <c r="BF34" s="188">
        <v>0</v>
      </c>
      <c r="BG34" s="188">
        <v>8323</v>
      </c>
      <c r="BH34" s="188">
        <v>1171</v>
      </c>
      <c r="BI34" s="188">
        <v>0</v>
      </c>
      <c r="BJ34" s="188">
        <v>0</v>
      </c>
      <c r="BK34" s="188">
        <v>976</v>
      </c>
      <c r="BL34" s="188">
        <v>0</v>
      </c>
      <c r="BM34" s="188">
        <v>0</v>
      </c>
      <c r="BN34" s="188">
        <v>0</v>
      </c>
      <c r="BP34" s="188">
        <v>0</v>
      </c>
      <c r="BQ34" s="188">
        <v>0</v>
      </c>
      <c r="BR34" s="188">
        <v>6353</v>
      </c>
      <c r="BS34" s="188">
        <v>1234</v>
      </c>
      <c r="BT34" s="188">
        <v>0</v>
      </c>
      <c r="BU34" s="188">
        <v>0</v>
      </c>
      <c r="BV34" s="188">
        <v>1323</v>
      </c>
      <c r="BW34" s="188">
        <v>0</v>
      </c>
      <c r="BX34" s="188">
        <v>0</v>
      </c>
      <c r="BY34" s="188">
        <v>0</v>
      </c>
      <c r="CA34" s="188">
        <v>0</v>
      </c>
      <c r="CB34" s="188">
        <v>0</v>
      </c>
      <c r="CC34" s="188">
        <v>7639</v>
      </c>
      <c r="CD34" s="188">
        <v>753</v>
      </c>
      <c r="CE34" s="188">
        <v>0</v>
      </c>
      <c r="CF34" s="188">
        <v>0</v>
      </c>
      <c r="CG34" s="188">
        <v>985</v>
      </c>
      <c r="CH34" s="188">
        <v>0</v>
      </c>
      <c r="CI34" s="188">
        <v>0</v>
      </c>
      <c r="CJ34" s="188">
        <v>0</v>
      </c>
      <c r="CL34" s="188">
        <v>0</v>
      </c>
      <c r="CM34" s="188">
        <v>0</v>
      </c>
      <c r="CN34" s="188">
        <v>7639</v>
      </c>
      <c r="CO34" s="188">
        <v>753</v>
      </c>
      <c r="CP34" s="188">
        <v>0</v>
      </c>
      <c r="CQ34" s="188">
        <v>0</v>
      </c>
      <c r="CR34" s="188">
        <v>985</v>
      </c>
      <c r="CS34" s="188">
        <v>0</v>
      </c>
      <c r="CT34" s="188">
        <v>0</v>
      </c>
      <c r="CU34" s="188">
        <v>0</v>
      </c>
      <c r="CW34" s="188">
        <v>0</v>
      </c>
      <c r="CX34" s="188">
        <v>0</v>
      </c>
      <c r="CY34" s="188">
        <v>5128</v>
      </c>
      <c r="CZ34" s="188">
        <v>747</v>
      </c>
      <c r="DA34" s="188">
        <v>0</v>
      </c>
      <c r="DB34" s="188">
        <v>0</v>
      </c>
      <c r="DC34" s="188">
        <v>1365</v>
      </c>
      <c r="DD34" s="188">
        <v>0</v>
      </c>
      <c r="DE34" s="188">
        <v>0</v>
      </c>
      <c r="DF34" s="188">
        <v>0</v>
      </c>
      <c r="DH34" s="188">
        <v>0</v>
      </c>
      <c r="DI34" s="188">
        <v>0</v>
      </c>
      <c r="DJ34" s="188">
        <v>6947</v>
      </c>
      <c r="DK34" s="188">
        <v>691</v>
      </c>
      <c r="DL34" s="188">
        <v>0</v>
      </c>
      <c r="DM34" s="188">
        <v>0</v>
      </c>
      <c r="DN34" s="188">
        <v>973</v>
      </c>
      <c r="DO34" s="188">
        <v>0</v>
      </c>
      <c r="DP34" s="188">
        <v>0</v>
      </c>
      <c r="DQ34" s="188">
        <v>0</v>
      </c>
      <c r="DS34" s="188">
        <v>0</v>
      </c>
      <c r="DT34" s="188">
        <v>0</v>
      </c>
      <c r="DU34" s="188">
        <v>6689</v>
      </c>
      <c r="DV34" s="188">
        <v>825</v>
      </c>
      <c r="DW34" s="188">
        <v>0</v>
      </c>
      <c r="DX34" s="188">
        <v>0</v>
      </c>
      <c r="DY34" s="188">
        <v>1283</v>
      </c>
      <c r="DZ34" s="188">
        <v>0</v>
      </c>
      <c r="EA34" s="188">
        <v>0</v>
      </c>
      <c r="EB34" s="188">
        <v>0</v>
      </c>
      <c r="ED34" s="188">
        <v>0</v>
      </c>
      <c r="EE34" s="188">
        <v>0</v>
      </c>
      <c r="EF34" s="188">
        <v>4652</v>
      </c>
      <c r="EG34" s="188">
        <v>675</v>
      </c>
      <c r="EH34" s="188">
        <v>0</v>
      </c>
      <c r="EI34" s="188">
        <v>0</v>
      </c>
      <c r="EJ34" s="188">
        <v>907</v>
      </c>
      <c r="EK34" s="188">
        <v>0</v>
      </c>
      <c r="EL34" s="188">
        <v>0</v>
      </c>
      <c r="EM34" s="188">
        <v>0</v>
      </c>
      <c r="EO34" s="188">
        <v>0</v>
      </c>
      <c r="EP34" s="188">
        <v>0</v>
      </c>
      <c r="EQ34" s="188">
        <v>1076</v>
      </c>
      <c r="ER34" s="188">
        <v>403</v>
      </c>
      <c r="ES34" s="188">
        <v>0</v>
      </c>
      <c r="ET34" s="188">
        <v>0</v>
      </c>
      <c r="EU34" s="188">
        <v>1103</v>
      </c>
      <c r="EV34" s="188">
        <v>0</v>
      </c>
      <c r="EW34" s="188">
        <v>0</v>
      </c>
      <c r="EX34" s="188">
        <v>0</v>
      </c>
      <c r="EZ34" s="188">
        <v>0</v>
      </c>
      <c r="FA34" s="188">
        <v>0</v>
      </c>
      <c r="FB34" s="188">
        <v>2293</v>
      </c>
      <c r="FC34" s="188">
        <v>465</v>
      </c>
      <c r="FD34" s="188">
        <v>0</v>
      </c>
      <c r="FE34" s="188">
        <v>0</v>
      </c>
      <c r="FF34" s="188">
        <v>1464</v>
      </c>
      <c r="FG34" s="188">
        <v>0</v>
      </c>
      <c r="FH34" s="188">
        <v>0</v>
      </c>
      <c r="FI34" s="188">
        <v>0</v>
      </c>
      <c r="FK34" s="188">
        <v>0</v>
      </c>
      <c r="FL34" s="188">
        <v>0</v>
      </c>
      <c r="FM34" s="188">
        <v>6458</v>
      </c>
      <c r="FN34" s="188">
        <v>735</v>
      </c>
      <c r="FO34" s="188">
        <v>0</v>
      </c>
      <c r="FP34" s="188">
        <v>0</v>
      </c>
      <c r="FQ34" s="188">
        <v>969</v>
      </c>
      <c r="FR34" s="188">
        <v>0</v>
      </c>
      <c r="FS34" s="188">
        <v>0</v>
      </c>
      <c r="FT34" s="188">
        <v>0</v>
      </c>
      <c r="FV34" s="188">
        <v>0</v>
      </c>
      <c r="FW34" s="188">
        <v>0</v>
      </c>
      <c r="FX34" s="188">
        <v>3456</v>
      </c>
      <c r="FY34" s="188">
        <v>683</v>
      </c>
      <c r="FZ34" s="188">
        <v>0</v>
      </c>
      <c r="GA34" s="188">
        <v>0</v>
      </c>
      <c r="GB34" s="188">
        <v>1329</v>
      </c>
      <c r="GC34" s="188">
        <v>0</v>
      </c>
      <c r="GD34" s="188">
        <v>0</v>
      </c>
      <c r="GE34" s="188">
        <v>0</v>
      </c>
      <c r="GG34" s="188">
        <v>0</v>
      </c>
      <c r="GH34" s="188">
        <v>0</v>
      </c>
      <c r="GI34" s="188">
        <v>4475</v>
      </c>
      <c r="GJ34" s="188">
        <v>463</v>
      </c>
      <c r="GK34" s="188">
        <v>0</v>
      </c>
      <c r="GL34" s="188">
        <v>0</v>
      </c>
      <c r="GM34" s="188">
        <v>976</v>
      </c>
      <c r="GN34" s="188">
        <v>0</v>
      </c>
      <c r="GO34" s="188">
        <v>0</v>
      </c>
      <c r="GP34" s="188">
        <v>0</v>
      </c>
      <c r="GR34" s="188">
        <v>0</v>
      </c>
      <c r="GS34" s="188">
        <v>0</v>
      </c>
      <c r="GT34" s="188">
        <v>4706</v>
      </c>
      <c r="GU34" s="188">
        <v>532</v>
      </c>
      <c r="GV34" s="188">
        <v>0</v>
      </c>
      <c r="GW34" s="188">
        <v>0</v>
      </c>
      <c r="GX34" s="188">
        <v>922</v>
      </c>
      <c r="GY34" s="188">
        <v>0</v>
      </c>
      <c r="GZ34" s="188">
        <v>0</v>
      </c>
      <c r="HA34" s="188">
        <v>0</v>
      </c>
      <c r="HC34" s="188">
        <v>0</v>
      </c>
      <c r="HD34" s="188">
        <v>0</v>
      </c>
      <c r="HE34" s="188">
        <v>2720</v>
      </c>
      <c r="HF34" s="188">
        <v>586</v>
      </c>
      <c r="HG34" s="188">
        <v>0</v>
      </c>
      <c r="HH34" s="188">
        <v>0</v>
      </c>
      <c r="HI34" s="188">
        <v>945</v>
      </c>
      <c r="HJ34" s="188">
        <v>0</v>
      </c>
      <c r="HK34" s="188">
        <v>0</v>
      </c>
      <c r="HL34" s="188">
        <v>0</v>
      </c>
      <c r="HN34" s="188">
        <v>0</v>
      </c>
      <c r="HO34" s="188">
        <v>0</v>
      </c>
      <c r="HP34" s="188">
        <v>2206</v>
      </c>
      <c r="HQ34" s="188">
        <v>227</v>
      </c>
      <c r="HR34" s="188">
        <v>0</v>
      </c>
      <c r="HS34" s="188">
        <v>0</v>
      </c>
      <c r="HT34" s="188">
        <v>1402</v>
      </c>
      <c r="HU34" s="188">
        <v>0</v>
      </c>
      <c r="HV34" s="188">
        <v>0</v>
      </c>
      <c r="HW34" s="188">
        <v>0</v>
      </c>
      <c r="HY34" s="188">
        <v>0</v>
      </c>
      <c r="HZ34" s="188">
        <v>0</v>
      </c>
      <c r="IA34" s="188">
        <v>3405</v>
      </c>
      <c r="IB34" s="188">
        <v>579</v>
      </c>
      <c r="IC34" s="188">
        <v>0</v>
      </c>
      <c r="ID34" s="188">
        <v>0</v>
      </c>
      <c r="IE34" s="188">
        <v>964</v>
      </c>
      <c r="IF34" s="188">
        <v>0</v>
      </c>
      <c r="IG34" s="188">
        <v>0</v>
      </c>
      <c r="IH34" s="188">
        <v>0</v>
      </c>
      <c r="IJ34" s="188">
        <v>0</v>
      </c>
      <c r="IK34" s="188">
        <v>0</v>
      </c>
      <c r="IL34" s="188">
        <v>5981</v>
      </c>
      <c r="IM34" s="188">
        <v>767</v>
      </c>
      <c r="IN34" s="188">
        <v>0</v>
      </c>
      <c r="IO34" s="188">
        <v>0</v>
      </c>
      <c r="IP34" s="188">
        <v>1002</v>
      </c>
      <c r="IQ34" s="188">
        <v>0</v>
      </c>
      <c r="IR34" s="188">
        <v>0</v>
      </c>
      <c r="IS34" s="188">
        <v>0</v>
      </c>
      <c r="IU34" s="188">
        <v>0</v>
      </c>
      <c r="IV34" s="188">
        <v>0</v>
      </c>
      <c r="IW34" s="188">
        <v>4083</v>
      </c>
      <c r="IX34" s="188">
        <v>586</v>
      </c>
      <c r="IY34" s="188">
        <v>0</v>
      </c>
      <c r="IZ34" s="188">
        <v>0</v>
      </c>
      <c r="JA34" s="188">
        <v>1338</v>
      </c>
      <c r="JB34" s="188">
        <v>0</v>
      </c>
      <c r="JC34" s="188">
        <v>0</v>
      </c>
      <c r="JD34" s="188">
        <v>0</v>
      </c>
      <c r="JF34" s="188">
        <v>0</v>
      </c>
      <c r="JG34" s="188">
        <v>0</v>
      </c>
      <c r="JH34" s="188">
        <v>7544</v>
      </c>
      <c r="JI34" s="188">
        <v>1576</v>
      </c>
      <c r="JJ34" s="188">
        <v>0</v>
      </c>
      <c r="JK34" s="188">
        <v>0</v>
      </c>
      <c r="JL34" s="188">
        <v>964</v>
      </c>
      <c r="JM34" s="188">
        <v>0</v>
      </c>
      <c r="JN34" s="188">
        <v>0</v>
      </c>
      <c r="JO34" s="188">
        <v>0</v>
      </c>
      <c r="JQ34" s="188">
        <v>0</v>
      </c>
      <c r="JR34" s="188">
        <v>0</v>
      </c>
      <c r="JS34" s="188">
        <v>5926</v>
      </c>
      <c r="JT34" s="188">
        <v>480</v>
      </c>
      <c r="JU34" s="188">
        <v>0</v>
      </c>
      <c r="JV34" s="188">
        <v>0</v>
      </c>
      <c r="JW34" s="188">
        <v>1008</v>
      </c>
      <c r="JX34" s="188">
        <v>0</v>
      </c>
      <c r="JY34" s="188">
        <v>0</v>
      </c>
      <c r="JZ34" s="188">
        <v>0</v>
      </c>
      <c r="KB34" s="188">
        <v>0</v>
      </c>
      <c r="KC34" s="188">
        <v>0</v>
      </c>
      <c r="KD34" s="188">
        <v>2650</v>
      </c>
      <c r="KE34" s="188">
        <v>606</v>
      </c>
      <c r="KF34" s="188">
        <v>0</v>
      </c>
      <c r="KG34" s="188">
        <v>0</v>
      </c>
      <c r="KH34" s="188">
        <v>1316</v>
      </c>
      <c r="KI34" s="188">
        <v>0</v>
      </c>
      <c r="KJ34" s="188">
        <v>0</v>
      </c>
      <c r="KK34" s="188">
        <v>0</v>
      </c>
      <c r="KM34" s="188">
        <v>0</v>
      </c>
      <c r="KN34" s="188">
        <v>0</v>
      </c>
      <c r="KO34" s="188">
        <v>3275</v>
      </c>
      <c r="KP34" s="188">
        <v>811</v>
      </c>
      <c r="KQ34" s="188">
        <v>0</v>
      </c>
      <c r="KR34" s="188">
        <v>0</v>
      </c>
      <c r="KS34" s="188">
        <v>1417</v>
      </c>
      <c r="KT34" s="188">
        <v>0</v>
      </c>
      <c r="KU34" s="188">
        <v>0</v>
      </c>
      <c r="KV34" s="188">
        <v>0</v>
      </c>
      <c r="KX34" s="188">
        <v>0</v>
      </c>
      <c r="KY34" s="188">
        <v>0</v>
      </c>
      <c r="KZ34" s="188">
        <v>5601</v>
      </c>
      <c r="LA34" s="188">
        <v>690</v>
      </c>
      <c r="LB34" s="188">
        <v>0</v>
      </c>
      <c r="LC34" s="188">
        <v>0</v>
      </c>
      <c r="LD34" s="188">
        <v>1436</v>
      </c>
      <c r="LE34" s="188">
        <v>0</v>
      </c>
      <c r="LF34" s="188">
        <v>0</v>
      </c>
      <c r="LG34" s="188">
        <v>0</v>
      </c>
      <c r="LI34" s="188">
        <v>0</v>
      </c>
      <c r="LJ34" s="188">
        <v>0</v>
      </c>
      <c r="LK34" s="188">
        <v>3819</v>
      </c>
      <c r="LL34" s="188">
        <v>586</v>
      </c>
      <c r="LM34" s="188">
        <v>0</v>
      </c>
      <c r="LN34" s="188">
        <v>0</v>
      </c>
      <c r="LO34" s="188">
        <v>1205</v>
      </c>
      <c r="LP34" s="188">
        <v>0</v>
      </c>
      <c r="LQ34" s="188">
        <v>0</v>
      </c>
      <c r="LR34" s="188">
        <v>0</v>
      </c>
      <c r="LT34" s="188">
        <v>0</v>
      </c>
      <c r="LU34" s="188">
        <v>0</v>
      </c>
      <c r="LV34" s="188">
        <v>1264</v>
      </c>
      <c r="LW34" s="188">
        <v>608</v>
      </c>
      <c r="LX34" s="188">
        <v>0</v>
      </c>
      <c r="LY34" s="188">
        <v>0</v>
      </c>
      <c r="LZ34" s="188">
        <v>1264</v>
      </c>
      <c r="MA34" s="188">
        <v>0</v>
      </c>
      <c r="MB34" s="188">
        <v>0</v>
      </c>
      <c r="MC34" s="188">
        <v>0</v>
      </c>
    </row>
    <row r="35" spans="2:341">
      <c r="B35" s="208">
        <f t="shared" si="0"/>
        <v>0</v>
      </c>
      <c r="C35" s="208">
        <f t="shared" si="1"/>
        <v>0</v>
      </c>
      <c r="D35" s="208">
        <f t="shared" si="2"/>
        <v>4876.3666666666668</v>
      </c>
      <c r="E35" s="208">
        <f t="shared" si="3"/>
        <v>710.4666666666667</v>
      </c>
      <c r="F35" s="208">
        <f t="shared" si="4"/>
        <v>0</v>
      </c>
      <c r="G35" s="208">
        <f t="shared" si="5"/>
        <v>0</v>
      </c>
      <c r="H35" s="208">
        <f t="shared" si="6"/>
        <v>1144</v>
      </c>
      <c r="I35" s="208">
        <f t="shared" si="7"/>
        <v>0</v>
      </c>
      <c r="J35" s="208">
        <f t="shared" si="8"/>
        <v>0</v>
      </c>
      <c r="K35" s="208">
        <f t="shared" si="9"/>
        <v>0</v>
      </c>
      <c r="M35" s="188">
        <v>0</v>
      </c>
      <c r="N35" s="188">
        <v>0</v>
      </c>
      <c r="O35" s="188">
        <v>8345</v>
      </c>
      <c r="P35" s="188">
        <v>761</v>
      </c>
      <c r="Q35" s="188">
        <v>0</v>
      </c>
      <c r="R35" s="188">
        <v>0</v>
      </c>
      <c r="S35" s="188">
        <v>920</v>
      </c>
      <c r="T35" s="188">
        <v>0</v>
      </c>
      <c r="U35" s="188">
        <v>0</v>
      </c>
      <c r="V35" s="188">
        <v>0</v>
      </c>
      <c r="X35" s="188">
        <v>0</v>
      </c>
      <c r="Y35" s="188">
        <v>0</v>
      </c>
      <c r="Z35" s="188">
        <v>4114</v>
      </c>
      <c r="AA35" s="188">
        <v>536</v>
      </c>
      <c r="AB35" s="188">
        <v>0</v>
      </c>
      <c r="AC35" s="188">
        <v>0</v>
      </c>
      <c r="AD35" s="188">
        <v>1167</v>
      </c>
      <c r="AE35" s="188">
        <v>0</v>
      </c>
      <c r="AF35" s="188">
        <v>0</v>
      </c>
      <c r="AG35" s="188">
        <v>0</v>
      </c>
      <c r="AI35" s="188">
        <v>0</v>
      </c>
      <c r="AJ35" s="188">
        <v>0</v>
      </c>
      <c r="AK35" s="188">
        <v>922</v>
      </c>
      <c r="AL35" s="188">
        <v>518</v>
      </c>
      <c r="AM35" s="188">
        <v>0</v>
      </c>
      <c r="AN35" s="188">
        <v>0</v>
      </c>
      <c r="AO35" s="188">
        <v>1209</v>
      </c>
      <c r="AP35" s="188">
        <v>0</v>
      </c>
      <c r="AQ35" s="188">
        <v>0</v>
      </c>
      <c r="AR35" s="188">
        <v>0</v>
      </c>
      <c r="AT35" s="188">
        <v>0</v>
      </c>
      <c r="AU35" s="188">
        <v>0</v>
      </c>
      <c r="AV35" s="188">
        <v>7717</v>
      </c>
      <c r="AW35" s="188">
        <v>1124</v>
      </c>
      <c r="AX35" s="188">
        <v>0</v>
      </c>
      <c r="AY35" s="188">
        <v>0</v>
      </c>
      <c r="AZ35" s="188">
        <v>1203</v>
      </c>
      <c r="BA35" s="188">
        <v>0</v>
      </c>
      <c r="BB35" s="188">
        <v>0</v>
      </c>
      <c r="BC35" s="188">
        <v>0</v>
      </c>
      <c r="BE35" s="188">
        <v>0</v>
      </c>
      <c r="BF35" s="188">
        <v>0</v>
      </c>
      <c r="BG35" s="188">
        <v>8323</v>
      </c>
      <c r="BH35" s="188">
        <v>1154</v>
      </c>
      <c r="BI35" s="188">
        <v>0</v>
      </c>
      <c r="BJ35" s="188">
        <v>0</v>
      </c>
      <c r="BK35" s="188">
        <v>976</v>
      </c>
      <c r="BL35" s="188">
        <v>0</v>
      </c>
      <c r="BM35" s="188">
        <v>0</v>
      </c>
      <c r="BN35" s="188">
        <v>0</v>
      </c>
      <c r="BP35" s="188">
        <v>0</v>
      </c>
      <c r="BQ35" s="188">
        <v>0</v>
      </c>
      <c r="BR35" s="188">
        <v>6375</v>
      </c>
      <c r="BS35" s="188">
        <v>1248</v>
      </c>
      <c r="BT35" s="188">
        <v>0</v>
      </c>
      <c r="BU35" s="188">
        <v>0</v>
      </c>
      <c r="BV35" s="188">
        <v>1323</v>
      </c>
      <c r="BW35" s="188">
        <v>0</v>
      </c>
      <c r="BX35" s="188">
        <v>0</v>
      </c>
      <c r="BY35" s="188">
        <v>0</v>
      </c>
      <c r="CA35" s="188">
        <v>0</v>
      </c>
      <c r="CB35" s="188">
        <v>0</v>
      </c>
      <c r="CC35" s="188">
        <v>7910</v>
      </c>
      <c r="CD35" s="188">
        <v>805</v>
      </c>
      <c r="CE35" s="188">
        <v>0</v>
      </c>
      <c r="CF35" s="188">
        <v>0</v>
      </c>
      <c r="CG35" s="188">
        <v>985</v>
      </c>
      <c r="CH35" s="188">
        <v>0</v>
      </c>
      <c r="CI35" s="188">
        <v>0</v>
      </c>
      <c r="CJ35" s="188">
        <v>0</v>
      </c>
      <c r="CL35" s="188">
        <v>0</v>
      </c>
      <c r="CM35" s="188">
        <v>0</v>
      </c>
      <c r="CN35" s="188">
        <v>7910</v>
      </c>
      <c r="CO35" s="188">
        <v>805</v>
      </c>
      <c r="CP35" s="188">
        <v>0</v>
      </c>
      <c r="CQ35" s="188">
        <v>0</v>
      </c>
      <c r="CR35" s="188">
        <v>985</v>
      </c>
      <c r="CS35" s="188">
        <v>0</v>
      </c>
      <c r="CT35" s="188">
        <v>0</v>
      </c>
      <c r="CU35" s="188">
        <v>0</v>
      </c>
      <c r="CW35" s="188">
        <v>0</v>
      </c>
      <c r="CX35" s="188">
        <v>0</v>
      </c>
      <c r="CY35" s="188">
        <v>5091</v>
      </c>
      <c r="CZ35" s="188">
        <v>716</v>
      </c>
      <c r="DA35" s="188">
        <v>0</v>
      </c>
      <c r="DB35" s="188">
        <v>0</v>
      </c>
      <c r="DC35" s="188">
        <v>1365</v>
      </c>
      <c r="DD35" s="188">
        <v>0</v>
      </c>
      <c r="DE35" s="188">
        <v>0</v>
      </c>
      <c r="DF35" s="188">
        <v>0</v>
      </c>
      <c r="DH35" s="188">
        <v>0</v>
      </c>
      <c r="DI35" s="188">
        <v>0</v>
      </c>
      <c r="DJ35" s="188">
        <v>6986</v>
      </c>
      <c r="DK35" s="188">
        <v>688</v>
      </c>
      <c r="DL35" s="188">
        <v>0</v>
      </c>
      <c r="DM35" s="188">
        <v>0</v>
      </c>
      <c r="DN35" s="188">
        <v>973</v>
      </c>
      <c r="DO35" s="188">
        <v>0</v>
      </c>
      <c r="DP35" s="188">
        <v>0</v>
      </c>
      <c r="DQ35" s="188">
        <v>0</v>
      </c>
      <c r="DS35" s="188">
        <v>0</v>
      </c>
      <c r="DT35" s="188">
        <v>0</v>
      </c>
      <c r="DU35" s="188">
        <v>6658</v>
      </c>
      <c r="DV35" s="188">
        <v>776</v>
      </c>
      <c r="DW35" s="188">
        <v>0</v>
      </c>
      <c r="DX35" s="188">
        <v>0</v>
      </c>
      <c r="DY35" s="188">
        <v>1283</v>
      </c>
      <c r="DZ35" s="188">
        <v>0</v>
      </c>
      <c r="EA35" s="188">
        <v>0</v>
      </c>
      <c r="EB35" s="188">
        <v>0</v>
      </c>
      <c r="ED35" s="188">
        <v>0</v>
      </c>
      <c r="EE35" s="188">
        <v>0</v>
      </c>
      <c r="EF35" s="188">
        <v>4703</v>
      </c>
      <c r="EG35" s="188">
        <v>694</v>
      </c>
      <c r="EH35" s="188">
        <v>0</v>
      </c>
      <c r="EI35" s="188">
        <v>0</v>
      </c>
      <c r="EJ35" s="188">
        <v>907</v>
      </c>
      <c r="EK35" s="188">
        <v>0</v>
      </c>
      <c r="EL35" s="188">
        <v>0</v>
      </c>
      <c r="EM35" s="188">
        <v>0</v>
      </c>
      <c r="EO35" s="188">
        <v>0</v>
      </c>
      <c r="EP35" s="188">
        <v>0</v>
      </c>
      <c r="EQ35" s="188">
        <v>1066</v>
      </c>
      <c r="ER35" s="188">
        <v>461</v>
      </c>
      <c r="ES35" s="188">
        <v>0</v>
      </c>
      <c r="ET35" s="188">
        <v>0</v>
      </c>
      <c r="EU35" s="188">
        <v>1103</v>
      </c>
      <c r="EV35" s="188">
        <v>0</v>
      </c>
      <c r="EW35" s="188">
        <v>0</v>
      </c>
      <c r="EX35" s="188">
        <v>0</v>
      </c>
      <c r="EZ35" s="188">
        <v>0</v>
      </c>
      <c r="FA35" s="188">
        <v>0</v>
      </c>
      <c r="FB35" s="188">
        <v>2353</v>
      </c>
      <c r="FC35" s="188">
        <v>471</v>
      </c>
      <c r="FD35" s="188">
        <v>0</v>
      </c>
      <c r="FE35" s="188">
        <v>0</v>
      </c>
      <c r="FF35" s="188">
        <v>1464</v>
      </c>
      <c r="FG35" s="188">
        <v>0</v>
      </c>
      <c r="FH35" s="188">
        <v>0</v>
      </c>
      <c r="FI35" s="188">
        <v>0</v>
      </c>
      <c r="FK35" s="188">
        <v>0</v>
      </c>
      <c r="FL35" s="188">
        <v>0</v>
      </c>
      <c r="FM35" s="188">
        <v>6360</v>
      </c>
      <c r="FN35" s="188">
        <v>717</v>
      </c>
      <c r="FO35" s="188">
        <v>0</v>
      </c>
      <c r="FP35" s="188">
        <v>0</v>
      </c>
      <c r="FQ35" s="188">
        <v>969</v>
      </c>
      <c r="FR35" s="188">
        <v>0</v>
      </c>
      <c r="FS35" s="188">
        <v>0</v>
      </c>
      <c r="FT35" s="188">
        <v>0</v>
      </c>
      <c r="FV35" s="188">
        <v>0</v>
      </c>
      <c r="FW35" s="188">
        <v>0</v>
      </c>
      <c r="FX35" s="188">
        <v>3456</v>
      </c>
      <c r="FY35" s="188">
        <v>672</v>
      </c>
      <c r="FZ35" s="188">
        <v>0</v>
      </c>
      <c r="GA35" s="188">
        <v>0</v>
      </c>
      <c r="GB35" s="188">
        <v>1329</v>
      </c>
      <c r="GC35" s="188">
        <v>0</v>
      </c>
      <c r="GD35" s="188">
        <v>0</v>
      </c>
      <c r="GE35" s="188">
        <v>0</v>
      </c>
      <c r="GG35" s="188">
        <v>0</v>
      </c>
      <c r="GH35" s="188">
        <v>0</v>
      </c>
      <c r="GI35" s="188">
        <v>4424</v>
      </c>
      <c r="GJ35" s="188">
        <v>460</v>
      </c>
      <c r="GK35" s="188">
        <v>0</v>
      </c>
      <c r="GL35" s="188">
        <v>0</v>
      </c>
      <c r="GM35" s="188">
        <v>976</v>
      </c>
      <c r="GN35" s="188">
        <v>0</v>
      </c>
      <c r="GO35" s="188">
        <v>0</v>
      </c>
      <c r="GP35" s="188">
        <v>0</v>
      </c>
      <c r="GR35" s="188">
        <v>0</v>
      </c>
      <c r="GS35" s="188">
        <v>0</v>
      </c>
      <c r="GT35" s="188">
        <v>4778</v>
      </c>
      <c r="GU35" s="188">
        <v>523</v>
      </c>
      <c r="GV35" s="188">
        <v>0</v>
      </c>
      <c r="GW35" s="188">
        <v>0</v>
      </c>
      <c r="GX35" s="188">
        <v>922</v>
      </c>
      <c r="GY35" s="188">
        <v>0</v>
      </c>
      <c r="GZ35" s="188">
        <v>0</v>
      </c>
      <c r="HA35" s="188">
        <v>0</v>
      </c>
      <c r="HC35" s="188">
        <v>0</v>
      </c>
      <c r="HD35" s="188">
        <v>0</v>
      </c>
      <c r="HE35" s="188">
        <v>2760</v>
      </c>
      <c r="HF35" s="188">
        <v>630</v>
      </c>
      <c r="HG35" s="188">
        <v>0</v>
      </c>
      <c r="HH35" s="188">
        <v>0</v>
      </c>
      <c r="HI35" s="188">
        <v>945</v>
      </c>
      <c r="HJ35" s="188">
        <v>0</v>
      </c>
      <c r="HK35" s="188">
        <v>0</v>
      </c>
      <c r="HL35" s="188">
        <v>0</v>
      </c>
      <c r="HN35" s="188">
        <v>0</v>
      </c>
      <c r="HO35" s="188">
        <v>0</v>
      </c>
      <c r="HP35" s="188">
        <v>2230</v>
      </c>
      <c r="HQ35" s="188">
        <v>225</v>
      </c>
      <c r="HR35" s="188">
        <v>0</v>
      </c>
      <c r="HS35" s="188">
        <v>0</v>
      </c>
      <c r="HT35" s="188">
        <v>1402</v>
      </c>
      <c r="HU35" s="188">
        <v>0</v>
      </c>
      <c r="HV35" s="188">
        <v>0</v>
      </c>
      <c r="HW35" s="188">
        <v>0</v>
      </c>
      <c r="HY35" s="188">
        <v>0</v>
      </c>
      <c r="HZ35" s="188">
        <v>0</v>
      </c>
      <c r="IA35" s="188">
        <v>3449</v>
      </c>
      <c r="IB35" s="188">
        <v>567</v>
      </c>
      <c r="IC35" s="188">
        <v>0</v>
      </c>
      <c r="ID35" s="188">
        <v>0</v>
      </c>
      <c r="IE35" s="188">
        <v>964</v>
      </c>
      <c r="IF35" s="188">
        <v>0</v>
      </c>
      <c r="IG35" s="188">
        <v>0</v>
      </c>
      <c r="IH35" s="188">
        <v>0</v>
      </c>
      <c r="IJ35" s="188">
        <v>0</v>
      </c>
      <c r="IK35" s="188">
        <v>0</v>
      </c>
      <c r="IL35" s="188">
        <v>5986</v>
      </c>
      <c r="IM35" s="188">
        <v>806</v>
      </c>
      <c r="IN35" s="188">
        <v>0</v>
      </c>
      <c r="IO35" s="188">
        <v>0</v>
      </c>
      <c r="IP35" s="188">
        <v>1002</v>
      </c>
      <c r="IQ35" s="188">
        <v>0</v>
      </c>
      <c r="IR35" s="188">
        <v>0</v>
      </c>
      <c r="IS35" s="188">
        <v>0</v>
      </c>
      <c r="IU35" s="188">
        <v>0</v>
      </c>
      <c r="IV35" s="188">
        <v>0</v>
      </c>
      <c r="IW35" s="188">
        <v>4070</v>
      </c>
      <c r="IX35" s="188">
        <v>587</v>
      </c>
      <c r="IY35" s="188">
        <v>0</v>
      </c>
      <c r="IZ35" s="188">
        <v>0</v>
      </c>
      <c r="JA35" s="188">
        <v>1338</v>
      </c>
      <c r="JB35" s="188">
        <v>0</v>
      </c>
      <c r="JC35" s="188">
        <v>0</v>
      </c>
      <c r="JD35" s="188">
        <v>0</v>
      </c>
      <c r="JF35" s="188">
        <v>0</v>
      </c>
      <c r="JG35" s="188">
        <v>0</v>
      </c>
      <c r="JH35" s="188">
        <v>7559</v>
      </c>
      <c r="JI35" s="188">
        <v>1606</v>
      </c>
      <c r="JJ35" s="188">
        <v>0</v>
      </c>
      <c r="JK35" s="188">
        <v>0</v>
      </c>
      <c r="JL35" s="188">
        <v>964</v>
      </c>
      <c r="JM35" s="188">
        <v>0</v>
      </c>
      <c r="JN35" s="188">
        <v>0</v>
      </c>
      <c r="JO35" s="188">
        <v>0</v>
      </c>
      <c r="JQ35" s="188">
        <v>0</v>
      </c>
      <c r="JR35" s="188">
        <v>0</v>
      </c>
      <c r="JS35" s="188">
        <v>5928</v>
      </c>
      <c r="JT35" s="188">
        <v>487</v>
      </c>
      <c r="JU35" s="188">
        <v>0</v>
      </c>
      <c r="JV35" s="188">
        <v>0</v>
      </c>
      <c r="JW35" s="188">
        <v>1008</v>
      </c>
      <c r="JX35" s="188">
        <v>0</v>
      </c>
      <c r="JY35" s="188">
        <v>0</v>
      </c>
      <c r="JZ35" s="188">
        <v>0</v>
      </c>
      <c r="KB35" s="188">
        <v>0</v>
      </c>
      <c r="KC35" s="188">
        <v>0</v>
      </c>
      <c r="KD35" s="188">
        <v>2629</v>
      </c>
      <c r="KE35" s="188">
        <v>586</v>
      </c>
      <c r="KF35" s="188">
        <v>0</v>
      </c>
      <c r="KG35" s="188">
        <v>0</v>
      </c>
      <c r="KH35" s="188">
        <v>1316</v>
      </c>
      <c r="KI35" s="188">
        <v>0</v>
      </c>
      <c r="KJ35" s="188">
        <v>0</v>
      </c>
      <c r="KK35" s="188">
        <v>0</v>
      </c>
      <c r="KM35" s="188">
        <v>0</v>
      </c>
      <c r="KN35" s="188">
        <v>0</v>
      </c>
      <c r="KO35" s="188">
        <v>3270</v>
      </c>
      <c r="KP35" s="188">
        <v>811</v>
      </c>
      <c r="KQ35" s="188">
        <v>0</v>
      </c>
      <c r="KR35" s="188">
        <v>0</v>
      </c>
      <c r="KS35" s="188">
        <v>1417</v>
      </c>
      <c r="KT35" s="188">
        <v>0</v>
      </c>
      <c r="KU35" s="188">
        <v>0</v>
      </c>
      <c r="KV35" s="188">
        <v>0</v>
      </c>
      <c r="KX35" s="188">
        <v>0</v>
      </c>
      <c r="KY35" s="188">
        <v>0</v>
      </c>
      <c r="KZ35" s="188">
        <v>5779</v>
      </c>
      <c r="LA35" s="188">
        <v>692</v>
      </c>
      <c r="LB35" s="188">
        <v>0</v>
      </c>
      <c r="LC35" s="188">
        <v>0</v>
      </c>
      <c r="LD35" s="188">
        <v>1436</v>
      </c>
      <c r="LE35" s="188">
        <v>0</v>
      </c>
      <c r="LF35" s="188">
        <v>0</v>
      </c>
      <c r="LG35" s="188">
        <v>0</v>
      </c>
      <c r="LI35" s="188">
        <v>0</v>
      </c>
      <c r="LJ35" s="188">
        <v>0</v>
      </c>
      <c r="LK35" s="188">
        <v>3849</v>
      </c>
      <c r="LL35" s="188">
        <v>582</v>
      </c>
      <c r="LM35" s="188">
        <v>0</v>
      </c>
      <c r="LN35" s="188">
        <v>0</v>
      </c>
      <c r="LO35" s="188">
        <v>1205</v>
      </c>
      <c r="LP35" s="188">
        <v>0</v>
      </c>
      <c r="LQ35" s="188">
        <v>0</v>
      </c>
      <c r="LR35" s="188">
        <v>0</v>
      </c>
      <c r="LT35" s="188">
        <v>0</v>
      </c>
      <c r="LU35" s="188">
        <v>0</v>
      </c>
      <c r="LV35" s="188">
        <v>1291</v>
      </c>
      <c r="LW35" s="188">
        <v>606</v>
      </c>
      <c r="LX35" s="188">
        <v>0</v>
      </c>
      <c r="LY35" s="188">
        <v>0</v>
      </c>
      <c r="LZ35" s="188">
        <v>1264</v>
      </c>
      <c r="MA35" s="188">
        <v>0</v>
      </c>
      <c r="MB35" s="188">
        <v>0</v>
      </c>
      <c r="MC35" s="188">
        <v>0</v>
      </c>
    </row>
    <row r="36" spans="2:341">
      <c r="B36" s="208">
        <f t="shared" si="0"/>
        <v>0</v>
      </c>
      <c r="C36" s="208">
        <f t="shared" si="1"/>
        <v>0</v>
      </c>
      <c r="D36" s="208">
        <f t="shared" si="2"/>
        <v>4884.7</v>
      </c>
      <c r="E36" s="208">
        <f t="shared" si="3"/>
        <v>707.3</v>
      </c>
      <c r="F36" s="208">
        <f t="shared" si="4"/>
        <v>0</v>
      </c>
      <c r="G36" s="208">
        <f t="shared" si="5"/>
        <v>0</v>
      </c>
      <c r="H36" s="208">
        <f t="shared" si="6"/>
        <v>1143.8</v>
      </c>
      <c r="I36" s="208">
        <f t="shared" si="7"/>
        <v>0</v>
      </c>
      <c r="J36" s="208">
        <f t="shared" si="8"/>
        <v>0</v>
      </c>
      <c r="K36" s="208">
        <f t="shared" si="9"/>
        <v>0</v>
      </c>
      <c r="M36" s="188">
        <v>0</v>
      </c>
      <c r="N36" s="188">
        <v>0</v>
      </c>
      <c r="O36" s="188">
        <v>8221</v>
      </c>
      <c r="P36" s="188">
        <v>736</v>
      </c>
      <c r="Q36" s="188">
        <v>0</v>
      </c>
      <c r="R36" s="188">
        <v>0</v>
      </c>
      <c r="S36" s="188">
        <v>920</v>
      </c>
      <c r="T36" s="188">
        <v>0</v>
      </c>
      <c r="U36" s="188">
        <v>0</v>
      </c>
      <c r="V36" s="188">
        <v>0</v>
      </c>
      <c r="X36" s="188">
        <v>0</v>
      </c>
      <c r="Y36" s="188">
        <v>0</v>
      </c>
      <c r="Z36" s="188">
        <v>4221</v>
      </c>
      <c r="AA36" s="188">
        <v>646</v>
      </c>
      <c r="AB36" s="188">
        <v>0</v>
      </c>
      <c r="AC36" s="188">
        <v>0</v>
      </c>
      <c r="AD36" s="188">
        <v>1161</v>
      </c>
      <c r="AE36" s="188">
        <v>0</v>
      </c>
      <c r="AF36" s="188">
        <v>0</v>
      </c>
      <c r="AG36" s="188">
        <v>0</v>
      </c>
      <c r="AI36" s="188">
        <v>0</v>
      </c>
      <c r="AJ36" s="188">
        <v>0</v>
      </c>
      <c r="AK36" s="188">
        <v>913</v>
      </c>
      <c r="AL36" s="188">
        <v>487</v>
      </c>
      <c r="AM36" s="188">
        <v>0</v>
      </c>
      <c r="AN36" s="188">
        <v>0</v>
      </c>
      <c r="AO36" s="188">
        <v>1209</v>
      </c>
      <c r="AP36" s="188">
        <v>0</v>
      </c>
      <c r="AQ36" s="188">
        <v>0</v>
      </c>
      <c r="AR36" s="188">
        <v>0</v>
      </c>
      <c r="AT36" s="188">
        <v>0</v>
      </c>
      <c r="AU36" s="188">
        <v>0</v>
      </c>
      <c r="AV36" s="188">
        <v>7762</v>
      </c>
      <c r="AW36" s="188">
        <v>1135</v>
      </c>
      <c r="AX36" s="188">
        <v>0</v>
      </c>
      <c r="AY36" s="188">
        <v>0</v>
      </c>
      <c r="AZ36" s="188">
        <v>1203</v>
      </c>
      <c r="BA36" s="188">
        <v>0</v>
      </c>
      <c r="BB36" s="188">
        <v>0</v>
      </c>
      <c r="BC36" s="188">
        <v>0</v>
      </c>
      <c r="BE36" s="188">
        <v>0</v>
      </c>
      <c r="BF36" s="188">
        <v>0</v>
      </c>
      <c r="BG36" s="188">
        <v>8345</v>
      </c>
      <c r="BH36" s="188">
        <v>1150</v>
      </c>
      <c r="BI36" s="188">
        <v>0</v>
      </c>
      <c r="BJ36" s="188">
        <v>0</v>
      </c>
      <c r="BK36" s="188">
        <v>976</v>
      </c>
      <c r="BL36" s="188">
        <v>0</v>
      </c>
      <c r="BM36" s="188">
        <v>0</v>
      </c>
      <c r="BN36" s="188">
        <v>0</v>
      </c>
      <c r="BP36" s="188">
        <v>0</v>
      </c>
      <c r="BQ36" s="188">
        <v>0</v>
      </c>
      <c r="BR36" s="188">
        <v>6407</v>
      </c>
      <c r="BS36" s="188">
        <v>1250</v>
      </c>
      <c r="BT36" s="188">
        <v>0</v>
      </c>
      <c r="BU36" s="188">
        <v>0</v>
      </c>
      <c r="BV36" s="188">
        <v>1323</v>
      </c>
      <c r="BW36" s="188">
        <v>0</v>
      </c>
      <c r="BX36" s="188">
        <v>0</v>
      </c>
      <c r="BY36" s="188">
        <v>0</v>
      </c>
      <c r="CA36" s="188">
        <v>0</v>
      </c>
      <c r="CB36" s="188">
        <v>0</v>
      </c>
      <c r="CC36" s="188">
        <v>7960</v>
      </c>
      <c r="CD36" s="188">
        <v>780</v>
      </c>
      <c r="CE36" s="188">
        <v>0</v>
      </c>
      <c r="CF36" s="188">
        <v>0</v>
      </c>
      <c r="CG36" s="188">
        <v>985</v>
      </c>
      <c r="CH36" s="188">
        <v>0</v>
      </c>
      <c r="CI36" s="188">
        <v>0</v>
      </c>
      <c r="CJ36" s="188">
        <v>0</v>
      </c>
      <c r="CL36" s="188">
        <v>0</v>
      </c>
      <c r="CM36" s="188">
        <v>0</v>
      </c>
      <c r="CN36" s="188">
        <v>7960</v>
      </c>
      <c r="CO36" s="188">
        <v>780</v>
      </c>
      <c r="CP36" s="188">
        <v>0</v>
      </c>
      <c r="CQ36" s="188">
        <v>0</v>
      </c>
      <c r="CR36" s="188">
        <v>985</v>
      </c>
      <c r="CS36" s="188">
        <v>0</v>
      </c>
      <c r="CT36" s="188">
        <v>0</v>
      </c>
      <c r="CU36" s="188">
        <v>0</v>
      </c>
      <c r="CW36" s="188">
        <v>0</v>
      </c>
      <c r="CX36" s="188">
        <v>0</v>
      </c>
      <c r="CY36" s="188">
        <v>5090</v>
      </c>
      <c r="CZ36" s="188">
        <v>740</v>
      </c>
      <c r="DA36" s="188">
        <v>0</v>
      </c>
      <c r="DB36" s="188">
        <v>0</v>
      </c>
      <c r="DC36" s="188">
        <v>1363</v>
      </c>
      <c r="DD36" s="188">
        <v>0</v>
      </c>
      <c r="DE36" s="188">
        <v>0</v>
      </c>
      <c r="DF36" s="188">
        <v>0</v>
      </c>
      <c r="DH36" s="188">
        <v>0</v>
      </c>
      <c r="DI36" s="188">
        <v>0</v>
      </c>
      <c r="DJ36" s="188">
        <v>7040</v>
      </c>
      <c r="DK36" s="188">
        <v>668</v>
      </c>
      <c r="DL36" s="188">
        <v>0</v>
      </c>
      <c r="DM36" s="188">
        <v>0</v>
      </c>
      <c r="DN36" s="188">
        <v>973</v>
      </c>
      <c r="DO36" s="188">
        <v>0</v>
      </c>
      <c r="DP36" s="188">
        <v>0</v>
      </c>
      <c r="DQ36" s="188">
        <v>0</v>
      </c>
      <c r="DS36" s="188">
        <v>0</v>
      </c>
      <c r="DT36" s="188">
        <v>0</v>
      </c>
      <c r="DU36" s="188">
        <v>6654</v>
      </c>
      <c r="DV36" s="188">
        <v>751</v>
      </c>
      <c r="DW36" s="188">
        <v>0</v>
      </c>
      <c r="DX36" s="188">
        <v>0</v>
      </c>
      <c r="DY36" s="188">
        <v>1286</v>
      </c>
      <c r="DZ36" s="188">
        <v>0</v>
      </c>
      <c r="EA36" s="188">
        <v>0</v>
      </c>
      <c r="EB36" s="188">
        <v>0</v>
      </c>
      <c r="ED36" s="188">
        <v>0</v>
      </c>
      <c r="EE36" s="188">
        <v>0</v>
      </c>
      <c r="EF36" s="188">
        <v>4736</v>
      </c>
      <c r="EG36" s="188">
        <v>694</v>
      </c>
      <c r="EH36" s="188">
        <v>0</v>
      </c>
      <c r="EI36" s="188">
        <v>0</v>
      </c>
      <c r="EJ36" s="188">
        <v>907</v>
      </c>
      <c r="EK36" s="188">
        <v>0</v>
      </c>
      <c r="EL36" s="188">
        <v>0</v>
      </c>
      <c r="EM36" s="188">
        <v>0</v>
      </c>
      <c r="EO36" s="188">
        <v>0</v>
      </c>
      <c r="EP36" s="188">
        <v>0</v>
      </c>
      <c r="EQ36" s="188">
        <v>1079</v>
      </c>
      <c r="ER36" s="188">
        <v>390</v>
      </c>
      <c r="ES36" s="188">
        <v>0</v>
      </c>
      <c r="ET36" s="188">
        <v>0</v>
      </c>
      <c r="EU36" s="188">
        <v>1103</v>
      </c>
      <c r="EV36" s="188">
        <v>0</v>
      </c>
      <c r="EW36" s="188">
        <v>0</v>
      </c>
      <c r="EX36" s="188">
        <v>0</v>
      </c>
      <c r="EZ36" s="188">
        <v>0</v>
      </c>
      <c r="FA36" s="188">
        <v>0</v>
      </c>
      <c r="FB36" s="188">
        <v>2355</v>
      </c>
      <c r="FC36" s="188">
        <v>452</v>
      </c>
      <c r="FD36" s="188">
        <v>0</v>
      </c>
      <c r="FE36" s="188">
        <v>0</v>
      </c>
      <c r="FF36" s="188">
        <v>1463</v>
      </c>
      <c r="FG36" s="188">
        <v>0</v>
      </c>
      <c r="FH36" s="188">
        <v>0</v>
      </c>
      <c r="FI36" s="188">
        <v>0</v>
      </c>
      <c r="FK36" s="188">
        <v>0</v>
      </c>
      <c r="FL36" s="188">
        <v>0</v>
      </c>
      <c r="FM36" s="188">
        <v>6260</v>
      </c>
      <c r="FN36" s="188">
        <v>713</v>
      </c>
      <c r="FO36" s="188">
        <v>0</v>
      </c>
      <c r="FP36" s="188">
        <v>0</v>
      </c>
      <c r="FQ36" s="188">
        <v>969</v>
      </c>
      <c r="FR36" s="188">
        <v>0</v>
      </c>
      <c r="FS36" s="188">
        <v>0</v>
      </c>
      <c r="FT36" s="188">
        <v>0</v>
      </c>
      <c r="FV36" s="188">
        <v>0</v>
      </c>
      <c r="FW36" s="188">
        <v>0</v>
      </c>
      <c r="FX36" s="188">
        <v>3424</v>
      </c>
      <c r="FY36" s="188">
        <v>670</v>
      </c>
      <c r="FZ36" s="188">
        <v>0</v>
      </c>
      <c r="GA36" s="188">
        <v>0</v>
      </c>
      <c r="GB36" s="188">
        <v>1329</v>
      </c>
      <c r="GC36" s="188">
        <v>0</v>
      </c>
      <c r="GD36" s="188">
        <v>0</v>
      </c>
      <c r="GE36" s="188">
        <v>0</v>
      </c>
      <c r="GG36" s="188">
        <v>0</v>
      </c>
      <c r="GH36" s="188">
        <v>0</v>
      </c>
      <c r="GI36" s="188">
        <v>4441</v>
      </c>
      <c r="GJ36" s="188">
        <v>452</v>
      </c>
      <c r="GK36" s="188">
        <v>0</v>
      </c>
      <c r="GL36" s="188">
        <v>0</v>
      </c>
      <c r="GM36" s="188">
        <v>976</v>
      </c>
      <c r="GN36" s="188">
        <v>0</v>
      </c>
      <c r="GO36" s="188">
        <v>0</v>
      </c>
      <c r="GP36" s="188">
        <v>0</v>
      </c>
      <c r="GR36" s="188">
        <v>0</v>
      </c>
      <c r="GS36" s="188">
        <v>0</v>
      </c>
      <c r="GT36" s="188">
        <v>4656</v>
      </c>
      <c r="GU36" s="188">
        <v>513</v>
      </c>
      <c r="GV36" s="188">
        <v>0</v>
      </c>
      <c r="GW36" s="188">
        <v>0</v>
      </c>
      <c r="GX36" s="188">
        <v>922</v>
      </c>
      <c r="GY36" s="188">
        <v>0</v>
      </c>
      <c r="GZ36" s="188">
        <v>0</v>
      </c>
      <c r="HA36" s="188">
        <v>0</v>
      </c>
      <c r="HC36" s="188">
        <v>0</v>
      </c>
      <c r="HD36" s="188">
        <v>0</v>
      </c>
      <c r="HE36" s="188">
        <v>2836</v>
      </c>
      <c r="HF36" s="188">
        <v>636</v>
      </c>
      <c r="HG36" s="188">
        <v>0</v>
      </c>
      <c r="HH36" s="188">
        <v>0</v>
      </c>
      <c r="HI36" s="188">
        <v>945</v>
      </c>
      <c r="HJ36" s="188">
        <v>0</v>
      </c>
      <c r="HK36" s="188">
        <v>0</v>
      </c>
      <c r="HL36" s="188">
        <v>0</v>
      </c>
      <c r="HN36" s="188">
        <v>0</v>
      </c>
      <c r="HO36" s="188">
        <v>0</v>
      </c>
      <c r="HP36" s="188">
        <v>2224</v>
      </c>
      <c r="HQ36" s="188">
        <v>236</v>
      </c>
      <c r="HR36" s="188">
        <v>0</v>
      </c>
      <c r="HS36" s="188">
        <v>0</v>
      </c>
      <c r="HT36" s="188">
        <v>1402</v>
      </c>
      <c r="HU36" s="188">
        <v>0</v>
      </c>
      <c r="HV36" s="188">
        <v>0</v>
      </c>
      <c r="HW36" s="188">
        <v>0</v>
      </c>
      <c r="HY36" s="188">
        <v>0</v>
      </c>
      <c r="HZ36" s="188">
        <v>0</v>
      </c>
      <c r="IA36" s="188">
        <v>3509</v>
      </c>
      <c r="IB36" s="188">
        <v>564</v>
      </c>
      <c r="IC36" s="188">
        <v>0</v>
      </c>
      <c r="ID36" s="188">
        <v>0</v>
      </c>
      <c r="IE36" s="188">
        <v>964</v>
      </c>
      <c r="IF36" s="188">
        <v>0</v>
      </c>
      <c r="IG36" s="188">
        <v>0</v>
      </c>
      <c r="IH36" s="188">
        <v>0</v>
      </c>
      <c r="IJ36" s="188">
        <v>0</v>
      </c>
      <c r="IK36" s="188">
        <v>0</v>
      </c>
      <c r="IL36" s="188">
        <v>5909</v>
      </c>
      <c r="IM36" s="188">
        <v>782</v>
      </c>
      <c r="IN36" s="188">
        <v>0</v>
      </c>
      <c r="IO36" s="188">
        <v>0</v>
      </c>
      <c r="IP36" s="188">
        <v>1002</v>
      </c>
      <c r="IQ36" s="188">
        <v>0</v>
      </c>
      <c r="IR36" s="188">
        <v>0</v>
      </c>
      <c r="IS36" s="188">
        <v>0</v>
      </c>
      <c r="IU36" s="188">
        <v>0</v>
      </c>
      <c r="IV36" s="188">
        <v>0</v>
      </c>
      <c r="IW36" s="188">
        <v>4068</v>
      </c>
      <c r="IX36" s="188">
        <v>566</v>
      </c>
      <c r="IY36" s="188">
        <v>0</v>
      </c>
      <c r="IZ36" s="188">
        <v>0</v>
      </c>
      <c r="JA36" s="188">
        <v>1338</v>
      </c>
      <c r="JB36" s="188">
        <v>0</v>
      </c>
      <c r="JC36" s="188">
        <v>0</v>
      </c>
      <c r="JD36" s="188">
        <v>0</v>
      </c>
      <c r="JF36" s="188">
        <v>0</v>
      </c>
      <c r="JG36" s="188">
        <v>0</v>
      </c>
      <c r="JH36" s="188">
        <v>7606</v>
      </c>
      <c r="JI36" s="188">
        <v>1624</v>
      </c>
      <c r="JJ36" s="188">
        <v>0</v>
      </c>
      <c r="JK36" s="188">
        <v>0</v>
      </c>
      <c r="JL36" s="188">
        <v>964</v>
      </c>
      <c r="JM36" s="188">
        <v>0</v>
      </c>
      <c r="JN36" s="188">
        <v>0</v>
      </c>
      <c r="JO36" s="188">
        <v>0</v>
      </c>
      <c r="JQ36" s="188">
        <v>0</v>
      </c>
      <c r="JR36" s="188">
        <v>0</v>
      </c>
      <c r="JS36" s="188">
        <v>5957</v>
      </c>
      <c r="JT36" s="188">
        <v>483</v>
      </c>
      <c r="JU36" s="188">
        <v>0</v>
      </c>
      <c r="JV36" s="188">
        <v>0</v>
      </c>
      <c r="JW36" s="188">
        <v>1008</v>
      </c>
      <c r="JX36" s="188">
        <v>0</v>
      </c>
      <c r="JY36" s="188">
        <v>0</v>
      </c>
      <c r="JZ36" s="188">
        <v>0</v>
      </c>
      <c r="KB36" s="188">
        <v>0</v>
      </c>
      <c r="KC36" s="188">
        <v>0</v>
      </c>
      <c r="KD36" s="188">
        <v>2619</v>
      </c>
      <c r="KE36" s="188">
        <v>583</v>
      </c>
      <c r="KF36" s="188">
        <v>0</v>
      </c>
      <c r="KG36" s="188">
        <v>0</v>
      </c>
      <c r="KH36" s="188">
        <v>1316</v>
      </c>
      <c r="KI36" s="188">
        <v>0</v>
      </c>
      <c r="KJ36" s="188">
        <v>0</v>
      </c>
      <c r="KK36" s="188">
        <v>0</v>
      </c>
      <c r="KM36" s="188">
        <v>0</v>
      </c>
      <c r="KN36" s="188">
        <v>0</v>
      </c>
      <c r="KO36" s="188">
        <v>3282</v>
      </c>
      <c r="KP36" s="188">
        <v>844</v>
      </c>
      <c r="KQ36" s="188">
        <v>0</v>
      </c>
      <c r="KR36" s="188">
        <v>0</v>
      </c>
      <c r="KS36" s="188">
        <v>1417</v>
      </c>
      <c r="KT36" s="188">
        <v>0</v>
      </c>
      <c r="KU36" s="188">
        <v>0</v>
      </c>
      <c r="KV36" s="188">
        <v>0</v>
      </c>
      <c r="KX36" s="188">
        <v>0</v>
      </c>
      <c r="KY36" s="188">
        <v>0</v>
      </c>
      <c r="KZ36" s="188">
        <v>5837</v>
      </c>
      <c r="LA36" s="188">
        <v>692</v>
      </c>
      <c r="LB36" s="188">
        <v>0</v>
      </c>
      <c r="LC36" s="188">
        <v>0</v>
      </c>
      <c r="LD36" s="188">
        <v>1436</v>
      </c>
      <c r="LE36" s="188">
        <v>0</v>
      </c>
      <c r="LF36" s="188">
        <v>0</v>
      </c>
      <c r="LG36" s="188">
        <v>0</v>
      </c>
      <c r="LI36" s="188">
        <v>0</v>
      </c>
      <c r="LJ36" s="188">
        <v>0</v>
      </c>
      <c r="LK36" s="188">
        <v>3845</v>
      </c>
      <c r="LL36" s="188">
        <v>586</v>
      </c>
      <c r="LM36" s="188">
        <v>0</v>
      </c>
      <c r="LN36" s="188">
        <v>0</v>
      </c>
      <c r="LO36" s="188">
        <v>1205</v>
      </c>
      <c r="LP36" s="188">
        <v>0</v>
      </c>
      <c r="LQ36" s="188">
        <v>0</v>
      </c>
      <c r="LR36" s="188">
        <v>0</v>
      </c>
      <c r="LT36" s="188">
        <v>0</v>
      </c>
      <c r="LU36" s="188">
        <v>0</v>
      </c>
      <c r="LV36" s="188">
        <v>1325</v>
      </c>
      <c r="LW36" s="188">
        <v>616</v>
      </c>
      <c r="LX36" s="188">
        <v>0</v>
      </c>
      <c r="LY36" s="188">
        <v>0</v>
      </c>
      <c r="LZ36" s="188">
        <v>1264</v>
      </c>
      <c r="MA36" s="188">
        <v>0</v>
      </c>
      <c r="MB36" s="188">
        <v>0</v>
      </c>
      <c r="MC36" s="188">
        <v>0</v>
      </c>
    </row>
    <row r="37" spans="2:341">
      <c r="B37" s="208">
        <f t="shared" si="0"/>
        <v>0</v>
      </c>
      <c r="C37" s="208">
        <f t="shared" si="1"/>
        <v>0</v>
      </c>
      <c r="D37" s="208">
        <f t="shared" si="2"/>
        <v>4892.0333333333338</v>
      </c>
      <c r="E37" s="208">
        <f t="shared" si="3"/>
        <v>741.86666666666667</v>
      </c>
      <c r="F37" s="208">
        <f t="shared" si="4"/>
        <v>0</v>
      </c>
      <c r="G37" s="208">
        <f t="shared" si="5"/>
        <v>0</v>
      </c>
      <c r="H37" s="208">
        <f t="shared" si="6"/>
        <v>1144.6333333333334</v>
      </c>
      <c r="I37" s="208">
        <f t="shared" si="7"/>
        <v>0</v>
      </c>
      <c r="J37" s="208">
        <f t="shared" si="8"/>
        <v>0</v>
      </c>
      <c r="K37" s="208">
        <f t="shared" si="9"/>
        <v>0</v>
      </c>
      <c r="M37" s="188">
        <v>0</v>
      </c>
      <c r="N37" s="188">
        <v>0</v>
      </c>
      <c r="O37" s="188">
        <v>8313</v>
      </c>
      <c r="P37" s="188">
        <v>867</v>
      </c>
      <c r="Q37" s="188">
        <v>0</v>
      </c>
      <c r="R37" s="188">
        <v>0</v>
      </c>
      <c r="S37" s="188">
        <v>922</v>
      </c>
      <c r="T37" s="188">
        <v>0</v>
      </c>
      <c r="U37" s="188">
        <v>0</v>
      </c>
      <c r="V37" s="188">
        <v>0</v>
      </c>
      <c r="X37" s="188">
        <v>0</v>
      </c>
      <c r="Y37" s="188">
        <v>0</v>
      </c>
      <c r="Z37" s="188">
        <v>4109</v>
      </c>
      <c r="AA37" s="188">
        <v>559</v>
      </c>
      <c r="AB37" s="188">
        <v>0</v>
      </c>
      <c r="AC37" s="188">
        <v>0</v>
      </c>
      <c r="AD37" s="188">
        <v>1158</v>
      </c>
      <c r="AE37" s="188">
        <v>0</v>
      </c>
      <c r="AF37" s="188">
        <v>0</v>
      </c>
      <c r="AG37" s="188">
        <v>0</v>
      </c>
      <c r="AI37" s="188">
        <v>0</v>
      </c>
      <c r="AJ37" s="188">
        <v>0</v>
      </c>
      <c r="AK37" s="188">
        <v>929</v>
      </c>
      <c r="AL37" s="188">
        <v>539</v>
      </c>
      <c r="AM37" s="188">
        <v>0</v>
      </c>
      <c r="AN37" s="188">
        <v>0</v>
      </c>
      <c r="AO37" s="188">
        <v>1222</v>
      </c>
      <c r="AP37" s="188">
        <v>0</v>
      </c>
      <c r="AQ37" s="188">
        <v>0</v>
      </c>
      <c r="AR37" s="188">
        <v>0</v>
      </c>
      <c r="AT37" s="188">
        <v>0</v>
      </c>
      <c r="AU37" s="188">
        <v>0</v>
      </c>
      <c r="AV37" s="188">
        <v>7755</v>
      </c>
      <c r="AW37" s="188">
        <v>1115</v>
      </c>
      <c r="AX37" s="188">
        <v>0</v>
      </c>
      <c r="AY37" s="188">
        <v>0</v>
      </c>
      <c r="AZ37" s="188">
        <v>1203</v>
      </c>
      <c r="BA37" s="188">
        <v>0</v>
      </c>
      <c r="BB37" s="188">
        <v>0</v>
      </c>
      <c r="BC37" s="188">
        <v>0</v>
      </c>
      <c r="BE37" s="188">
        <v>0</v>
      </c>
      <c r="BF37" s="188">
        <v>0</v>
      </c>
      <c r="BG37" s="188">
        <v>8152</v>
      </c>
      <c r="BH37" s="188">
        <v>1138</v>
      </c>
      <c r="BI37" s="188">
        <v>0</v>
      </c>
      <c r="BJ37" s="188">
        <v>0</v>
      </c>
      <c r="BK37" s="188">
        <v>977</v>
      </c>
      <c r="BL37" s="188">
        <v>0</v>
      </c>
      <c r="BM37" s="188">
        <v>0</v>
      </c>
      <c r="BN37" s="188">
        <v>0</v>
      </c>
      <c r="BP37" s="188">
        <v>0</v>
      </c>
      <c r="BQ37" s="188">
        <v>0</v>
      </c>
      <c r="BR37" s="188">
        <v>6394</v>
      </c>
      <c r="BS37" s="188">
        <v>1290</v>
      </c>
      <c r="BT37" s="188">
        <v>0</v>
      </c>
      <c r="BU37" s="188">
        <v>0</v>
      </c>
      <c r="BV37" s="188">
        <v>1324</v>
      </c>
      <c r="BW37" s="188">
        <v>0</v>
      </c>
      <c r="BX37" s="188">
        <v>0</v>
      </c>
      <c r="BY37" s="188">
        <v>0</v>
      </c>
      <c r="CA37" s="188">
        <v>0</v>
      </c>
      <c r="CB37" s="188">
        <v>0</v>
      </c>
      <c r="CC37" s="188">
        <v>7812</v>
      </c>
      <c r="CD37" s="188">
        <v>817</v>
      </c>
      <c r="CE37" s="188">
        <v>0</v>
      </c>
      <c r="CF37" s="188">
        <v>0</v>
      </c>
      <c r="CG37" s="188">
        <v>991</v>
      </c>
      <c r="CH37" s="188">
        <v>0</v>
      </c>
      <c r="CI37" s="188">
        <v>0</v>
      </c>
      <c r="CJ37" s="188">
        <v>0</v>
      </c>
      <c r="CL37" s="188">
        <v>0</v>
      </c>
      <c r="CM37" s="188">
        <v>0</v>
      </c>
      <c r="CN37" s="188">
        <v>7812</v>
      </c>
      <c r="CO37" s="188">
        <v>817</v>
      </c>
      <c r="CP37" s="188">
        <v>0</v>
      </c>
      <c r="CQ37" s="188">
        <v>0</v>
      </c>
      <c r="CR37" s="188">
        <v>991</v>
      </c>
      <c r="CS37" s="188">
        <v>0</v>
      </c>
      <c r="CT37" s="188">
        <v>0</v>
      </c>
      <c r="CU37" s="188">
        <v>0</v>
      </c>
      <c r="CW37" s="188">
        <v>0</v>
      </c>
      <c r="CX37" s="188">
        <v>0</v>
      </c>
      <c r="CY37" s="188">
        <v>5197</v>
      </c>
      <c r="CZ37" s="188">
        <v>822</v>
      </c>
      <c r="DA37" s="188">
        <v>0</v>
      </c>
      <c r="DB37" s="188">
        <v>0</v>
      </c>
      <c r="DC37" s="188">
        <v>1360</v>
      </c>
      <c r="DD37" s="188">
        <v>0</v>
      </c>
      <c r="DE37" s="188">
        <v>0</v>
      </c>
      <c r="DF37" s="188">
        <v>0</v>
      </c>
      <c r="DH37" s="188">
        <v>0</v>
      </c>
      <c r="DI37" s="188">
        <v>0</v>
      </c>
      <c r="DJ37" s="188">
        <v>7236</v>
      </c>
      <c r="DK37" s="188">
        <v>713</v>
      </c>
      <c r="DL37" s="188">
        <v>0</v>
      </c>
      <c r="DM37" s="188">
        <v>0</v>
      </c>
      <c r="DN37" s="188">
        <v>975</v>
      </c>
      <c r="DO37" s="188">
        <v>0</v>
      </c>
      <c r="DP37" s="188">
        <v>0</v>
      </c>
      <c r="DQ37" s="188">
        <v>0</v>
      </c>
      <c r="DS37" s="188">
        <v>0</v>
      </c>
      <c r="DT37" s="188">
        <v>0</v>
      </c>
      <c r="DU37" s="188">
        <v>6641</v>
      </c>
      <c r="DV37" s="188">
        <v>767</v>
      </c>
      <c r="DW37" s="188">
        <v>0</v>
      </c>
      <c r="DX37" s="188">
        <v>0</v>
      </c>
      <c r="DY37" s="188">
        <v>1284</v>
      </c>
      <c r="DZ37" s="188">
        <v>0</v>
      </c>
      <c r="EA37" s="188">
        <v>0</v>
      </c>
      <c r="EB37" s="188">
        <v>0</v>
      </c>
      <c r="ED37" s="188">
        <v>0</v>
      </c>
      <c r="EE37" s="188">
        <v>0</v>
      </c>
      <c r="EF37" s="188">
        <v>4777</v>
      </c>
      <c r="EG37" s="188">
        <v>777</v>
      </c>
      <c r="EH37" s="188">
        <v>0</v>
      </c>
      <c r="EI37" s="188">
        <v>0</v>
      </c>
      <c r="EJ37" s="188">
        <v>910</v>
      </c>
      <c r="EK37" s="188">
        <v>0</v>
      </c>
      <c r="EL37" s="188">
        <v>0</v>
      </c>
      <c r="EM37" s="188">
        <v>0</v>
      </c>
      <c r="EO37" s="188">
        <v>0</v>
      </c>
      <c r="EP37" s="188">
        <v>0</v>
      </c>
      <c r="EQ37" s="188">
        <v>1134</v>
      </c>
      <c r="ER37" s="188">
        <v>407</v>
      </c>
      <c r="ES37" s="188">
        <v>0</v>
      </c>
      <c r="ET37" s="188">
        <v>0</v>
      </c>
      <c r="EU37" s="188">
        <v>1107</v>
      </c>
      <c r="EV37" s="188">
        <v>0</v>
      </c>
      <c r="EW37" s="188">
        <v>0</v>
      </c>
      <c r="EX37" s="188">
        <v>0</v>
      </c>
      <c r="EZ37" s="188">
        <v>0</v>
      </c>
      <c r="FA37" s="188">
        <v>0</v>
      </c>
      <c r="FB37" s="188">
        <v>2528</v>
      </c>
      <c r="FC37" s="188">
        <v>541</v>
      </c>
      <c r="FD37" s="188">
        <v>0</v>
      </c>
      <c r="FE37" s="188">
        <v>0</v>
      </c>
      <c r="FF37" s="188">
        <v>1464</v>
      </c>
      <c r="FG37" s="188">
        <v>0</v>
      </c>
      <c r="FH37" s="188">
        <v>0</v>
      </c>
      <c r="FI37" s="188">
        <v>0</v>
      </c>
      <c r="FK37" s="188">
        <v>0</v>
      </c>
      <c r="FL37" s="188">
        <v>0</v>
      </c>
      <c r="FM37" s="188">
        <v>6313</v>
      </c>
      <c r="FN37" s="188">
        <v>764</v>
      </c>
      <c r="FO37" s="188">
        <v>0</v>
      </c>
      <c r="FP37" s="188">
        <v>0</v>
      </c>
      <c r="FQ37" s="188">
        <v>970</v>
      </c>
      <c r="FR37" s="188">
        <v>0</v>
      </c>
      <c r="FS37" s="188">
        <v>0</v>
      </c>
      <c r="FT37" s="188">
        <v>0</v>
      </c>
      <c r="FV37" s="188">
        <v>0</v>
      </c>
      <c r="FW37" s="188">
        <v>0</v>
      </c>
      <c r="FX37" s="188">
        <v>3264</v>
      </c>
      <c r="FY37" s="188">
        <v>692</v>
      </c>
      <c r="FZ37" s="188">
        <v>0</v>
      </c>
      <c r="GA37" s="188">
        <v>0</v>
      </c>
      <c r="GB37" s="188">
        <v>1328</v>
      </c>
      <c r="GC37" s="188">
        <v>0</v>
      </c>
      <c r="GD37" s="188">
        <v>0</v>
      </c>
      <c r="GE37" s="188">
        <v>0</v>
      </c>
      <c r="GG37" s="188">
        <v>0</v>
      </c>
      <c r="GH37" s="188">
        <v>0</v>
      </c>
      <c r="GI37" s="188">
        <v>4357</v>
      </c>
      <c r="GJ37" s="188">
        <v>475</v>
      </c>
      <c r="GK37" s="188">
        <v>0</v>
      </c>
      <c r="GL37" s="188">
        <v>0</v>
      </c>
      <c r="GM37" s="188">
        <v>978</v>
      </c>
      <c r="GN37" s="188">
        <v>0</v>
      </c>
      <c r="GO37" s="188">
        <v>0</v>
      </c>
      <c r="GP37" s="188">
        <v>0</v>
      </c>
      <c r="GR37" s="188">
        <v>0</v>
      </c>
      <c r="GS37" s="188">
        <v>0</v>
      </c>
      <c r="GT37" s="188">
        <v>4749</v>
      </c>
      <c r="GU37" s="188">
        <v>517</v>
      </c>
      <c r="GV37" s="188">
        <v>0</v>
      </c>
      <c r="GW37" s="188">
        <v>0</v>
      </c>
      <c r="GX37" s="188">
        <v>908</v>
      </c>
      <c r="GY37" s="188">
        <v>0</v>
      </c>
      <c r="GZ37" s="188">
        <v>0</v>
      </c>
      <c r="HA37" s="188">
        <v>0</v>
      </c>
      <c r="HC37" s="188">
        <v>0</v>
      </c>
      <c r="HD37" s="188">
        <v>0</v>
      </c>
      <c r="HE37" s="188">
        <v>2894</v>
      </c>
      <c r="HF37" s="188">
        <v>615</v>
      </c>
      <c r="HG37" s="188">
        <v>0</v>
      </c>
      <c r="HH37" s="188">
        <v>0</v>
      </c>
      <c r="HI37" s="188">
        <v>949</v>
      </c>
      <c r="HJ37" s="188">
        <v>0</v>
      </c>
      <c r="HK37" s="188">
        <v>0</v>
      </c>
      <c r="HL37" s="188">
        <v>0</v>
      </c>
      <c r="HN37" s="188">
        <v>0</v>
      </c>
      <c r="HO37" s="188">
        <v>0</v>
      </c>
      <c r="HP37" s="188">
        <v>2265</v>
      </c>
      <c r="HQ37" s="188">
        <v>258</v>
      </c>
      <c r="HR37" s="188">
        <v>0</v>
      </c>
      <c r="HS37" s="188">
        <v>0</v>
      </c>
      <c r="HT37" s="188">
        <v>1402</v>
      </c>
      <c r="HU37" s="188">
        <v>0</v>
      </c>
      <c r="HV37" s="188">
        <v>0</v>
      </c>
      <c r="HW37" s="188">
        <v>0</v>
      </c>
      <c r="HY37" s="188">
        <v>0</v>
      </c>
      <c r="HZ37" s="188">
        <v>0</v>
      </c>
      <c r="IA37" s="188">
        <v>3406</v>
      </c>
      <c r="IB37" s="188">
        <v>540</v>
      </c>
      <c r="IC37" s="188">
        <v>0</v>
      </c>
      <c r="ID37" s="188">
        <v>0</v>
      </c>
      <c r="IE37" s="188">
        <v>971</v>
      </c>
      <c r="IF37" s="188">
        <v>0</v>
      </c>
      <c r="IG37" s="188">
        <v>0</v>
      </c>
      <c r="IH37" s="188">
        <v>0</v>
      </c>
      <c r="IJ37" s="188">
        <v>0</v>
      </c>
      <c r="IK37" s="188">
        <v>0</v>
      </c>
      <c r="IL37" s="188">
        <v>6021</v>
      </c>
      <c r="IM37" s="188">
        <v>867</v>
      </c>
      <c r="IN37" s="188">
        <v>0</v>
      </c>
      <c r="IO37" s="188">
        <v>0</v>
      </c>
      <c r="IP37" s="188">
        <v>1005</v>
      </c>
      <c r="IQ37" s="188">
        <v>0</v>
      </c>
      <c r="IR37" s="188">
        <v>0</v>
      </c>
      <c r="IS37" s="188">
        <v>0</v>
      </c>
      <c r="IU37" s="188">
        <v>0</v>
      </c>
      <c r="IV37" s="188">
        <v>0</v>
      </c>
      <c r="IW37" s="188">
        <v>4196</v>
      </c>
      <c r="IX37" s="188">
        <v>606</v>
      </c>
      <c r="IY37" s="188">
        <v>0</v>
      </c>
      <c r="IZ37" s="188">
        <v>0</v>
      </c>
      <c r="JA37" s="188">
        <v>1332</v>
      </c>
      <c r="JB37" s="188">
        <v>0</v>
      </c>
      <c r="JC37" s="188">
        <v>0</v>
      </c>
      <c r="JD37" s="188">
        <v>0</v>
      </c>
      <c r="JF37" s="188">
        <v>0</v>
      </c>
      <c r="JG37" s="188">
        <v>0</v>
      </c>
      <c r="JH37" s="188">
        <v>7627</v>
      </c>
      <c r="JI37" s="188">
        <v>1754</v>
      </c>
      <c r="JJ37" s="188">
        <v>0</v>
      </c>
      <c r="JK37" s="188">
        <v>0</v>
      </c>
      <c r="JL37" s="188">
        <v>960</v>
      </c>
      <c r="JM37" s="188">
        <v>0</v>
      </c>
      <c r="JN37" s="188">
        <v>0</v>
      </c>
      <c r="JO37" s="188">
        <v>0</v>
      </c>
      <c r="JQ37" s="188">
        <v>0</v>
      </c>
      <c r="JR37" s="188">
        <v>0</v>
      </c>
      <c r="JS37" s="188">
        <v>5948</v>
      </c>
      <c r="JT37" s="188">
        <v>517</v>
      </c>
      <c r="JU37" s="188">
        <v>0</v>
      </c>
      <c r="JV37" s="188">
        <v>0</v>
      </c>
      <c r="JW37" s="188">
        <v>1008</v>
      </c>
      <c r="JX37" s="188">
        <v>0</v>
      </c>
      <c r="JY37" s="188">
        <v>0</v>
      </c>
      <c r="JZ37" s="188">
        <v>0</v>
      </c>
      <c r="KB37" s="188">
        <v>0</v>
      </c>
      <c r="KC37" s="188">
        <v>0</v>
      </c>
      <c r="KD37" s="188">
        <v>2493</v>
      </c>
      <c r="KE37" s="188">
        <v>583</v>
      </c>
      <c r="KF37" s="188">
        <v>0</v>
      </c>
      <c r="KG37" s="188">
        <v>0</v>
      </c>
      <c r="KH37" s="188">
        <v>1319</v>
      </c>
      <c r="KI37" s="188">
        <v>0</v>
      </c>
      <c r="KJ37" s="188">
        <v>0</v>
      </c>
      <c r="KK37" s="188">
        <v>0</v>
      </c>
      <c r="KM37" s="188">
        <v>0</v>
      </c>
      <c r="KN37" s="188">
        <v>0</v>
      </c>
      <c r="KO37" s="188">
        <v>3258</v>
      </c>
      <c r="KP37" s="188">
        <v>906</v>
      </c>
      <c r="KQ37" s="188">
        <v>0</v>
      </c>
      <c r="KR37" s="188">
        <v>0</v>
      </c>
      <c r="KS37" s="188">
        <v>1419</v>
      </c>
      <c r="KT37" s="188">
        <v>0</v>
      </c>
      <c r="KU37" s="188">
        <v>0</v>
      </c>
      <c r="KV37" s="188">
        <v>0</v>
      </c>
      <c r="KX37" s="188">
        <v>0</v>
      </c>
      <c r="KY37" s="188">
        <v>0</v>
      </c>
      <c r="KZ37" s="188">
        <v>5884</v>
      </c>
      <c r="LA37" s="188">
        <v>740</v>
      </c>
      <c r="LB37" s="188">
        <v>0</v>
      </c>
      <c r="LC37" s="188">
        <v>0</v>
      </c>
      <c r="LD37" s="188">
        <v>1434</v>
      </c>
      <c r="LE37" s="188">
        <v>0</v>
      </c>
      <c r="LF37" s="188">
        <v>0</v>
      </c>
      <c r="LG37" s="188">
        <v>0</v>
      </c>
      <c r="LI37" s="188">
        <v>0</v>
      </c>
      <c r="LJ37" s="188">
        <v>0</v>
      </c>
      <c r="LK37" s="188">
        <v>3894</v>
      </c>
      <c r="LL37" s="188">
        <v>612</v>
      </c>
      <c r="LM37" s="188">
        <v>0</v>
      </c>
      <c r="LN37" s="188">
        <v>0</v>
      </c>
      <c r="LO37" s="188">
        <v>1205</v>
      </c>
      <c r="LP37" s="188">
        <v>0</v>
      </c>
      <c r="LQ37" s="188">
        <v>0</v>
      </c>
      <c r="LR37" s="188">
        <v>0</v>
      </c>
      <c r="LT37" s="188">
        <v>0</v>
      </c>
      <c r="LU37" s="188">
        <v>0</v>
      </c>
      <c r="LV37" s="188">
        <v>1403</v>
      </c>
      <c r="LW37" s="188">
        <v>641</v>
      </c>
      <c r="LX37" s="188">
        <v>0</v>
      </c>
      <c r="LY37" s="188">
        <v>0</v>
      </c>
      <c r="LZ37" s="188">
        <v>1263</v>
      </c>
      <c r="MA37" s="188">
        <v>0</v>
      </c>
      <c r="MB37" s="188">
        <v>0</v>
      </c>
      <c r="MC37" s="188">
        <v>0</v>
      </c>
    </row>
    <row r="38" spans="2:341">
      <c r="B38" s="208">
        <f t="shared" ref="B38:B69" si="10">AVERAGE(M38,X38,AI38,AT38,BE38,BP38,CA38,CL38,CW38,DH38,DS38,ED38,EO38,EZ38,FK38,FV38,GG38,GR38,HC38,HN38,HY38,IJ38,IU38,JF38,JQ38,KB38,KM38,KX38,LI38,LT38)</f>
        <v>0</v>
      </c>
      <c r="C38" s="208">
        <f t="shared" ref="C38:C69" si="11">AVERAGE(N38,Y38,AJ38,AU38,BF38,BQ38,CB38,CM38,CX38,DI38,DT38,EE38,EP38,FA38,FL38,FW38,GH38,GS38,HD38,HO38,HZ38,IK38,IV38,JG38,JR38,KC38,KN38,KY38,LJ38,LU38)</f>
        <v>0</v>
      </c>
      <c r="D38" s="208">
        <f t="shared" ref="D38:D69" si="12">AVERAGE(O38,Z38,AK38,AV38,BG38,BR38,CC38,CN38,CY38,DJ38,DU38,EF38,EQ38,FB38,FM38,FX38,GI38,GT38,HE38,HP38,IA38,IL38,IW38,JH38,JS38,KD38,KO38,KZ38,LK38,LV38)</f>
        <v>4935.0333333333338</v>
      </c>
      <c r="E38" s="208">
        <f t="shared" ref="E38:E69" si="13">AVERAGE(P38,AA38,AL38,AW38,BH38,BS38,CD38,CO38,CZ38,DK38,DV38,EG38,ER38,FC38,FN38,FY38,GJ38,GU38,HF38,HQ38,IB38,IM38,IX38,JI38,JT38,KE38,KP38,LA38,LL38,LW38)</f>
        <v>739.9</v>
      </c>
      <c r="F38" s="208">
        <f t="shared" ref="F38:F69" si="14">AVERAGE(Q38,AB38,AM38,AX38,BI38,BT38,CE38,CP38,DA38,DL38,DW38,EH38,ES38,FD38,FO38,FZ38,GK38,GV38,HG38,HR38,IC38,IN38,IY38,JJ38,JU38,KF38,KQ38,LB38,LM38,LX38)</f>
        <v>0</v>
      </c>
      <c r="G38" s="208">
        <f t="shared" ref="G38:G69" si="15">AVERAGE(R38,AC38,AN38,AY38,BJ38,BU38,CF38,CQ38,DB38,DM38,DX38,EI38,ET38,FE38,FP38,GA38,GL38,GW38,HH38,HS38,ID38,IO38,IZ38,JK38,JV38,KG38,KR38,LC38,LN38,LY38)</f>
        <v>0</v>
      </c>
      <c r="H38" s="208">
        <f t="shared" ref="H38:H69" si="16">AVERAGE(S38,AD38,AO38,AZ38,BK38,BV38,CG38,CR38,DC38,DN38,DY38,EJ38,EU38,FF38,FQ38,GB38,GM38,GX38,HI38,HT38,IE38,IP38,JA38,JL38,JW38,KH38,KS38,LD38,LO38,LZ38)</f>
        <v>1144.6666666666667</v>
      </c>
      <c r="I38" s="208">
        <f t="shared" ref="I38:I69" si="17">AVERAGE(T38,AE38,AP38,BA38,BL38,BW38,CH38,CS38,DD38,DO38,DZ38,EK38,EV38,FG38,FR38,GC38,GN38,GY38,HJ38,HU38,IF38,IQ38,JB38,JM38,JX38,KI38,KT38,LE38,LP38,MA38)</f>
        <v>0</v>
      </c>
      <c r="J38" s="208">
        <f t="shared" ref="J38:J69" si="18">AVERAGE(U38,AF38,AQ38,BB38,BM38,BX38,CI38,CT38,DE38,DP38,EA38,EL38,EW38,FH38,FS38,GD38,GO38,GZ38,HK38,HV38,IG38,IR38,JC38,JN38,JY38,KJ38,KU38,LF38,LQ38,MB38)</f>
        <v>0</v>
      </c>
      <c r="K38" s="208">
        <f t="shared" ref="K38:K69" si="19">AVERAGE(V38,AG38,AR38,BC38,BN38,BY38,CJ38,CU38,DF38,DQ38,EB38,EM38,EX38,FI38,FT38,GE38,GP38,HA38,HL38,HW38,IH38,IS38,JD38,JO38,JZ38,KK38,KV38,LG38,LR38,MC38)</f>
        <v>0</v>
      </c>
      <c r="M38" s="188">
        <v>0</v>
      </c>
      <c r="N38" s="188">
        <v>0</v>
      </c>
      <c r="O38" s="188">
        <v>8455</v>
      </c>
      <c r="P38" s="188">
        <v>884</v>
      </c>
      <c r="Q38" s="188">
        <v>0</v>
      </c>
      <c r="R38" s="188">
        <v>0</v>
      </c>
      <c r="S38" s="188">
        <v>922</v>
      </c>
      <c r="T38" s="188">
        <v>0</v>
      </c>
      <c r="U38" s="188">
        <v>0</v>
      </c>
      <c r="V38" s="188">
        <v>0</v>
      </c>
      <c r="X38" s="188">
        <v>0</v>
      </c>
      <c r="Y38" s="188">
        <v>0</v>
      </c>
      <c r="Z38" s="188">
        <v>4115</v>
      </c>
      <c r="AA38" s="188">
        <v>517</v>
      </c>
      <c r="AB38" s="188">
        <v>0</v>
      </c>
      <c r="AC38" s="188">
        <v>0</v>
      </c>
      <c r="AD38" s="188">
        <v>1158</v>
      </c>
      <c r="AE38" s="188">
        <v>0</v>
      </c>
      <c r="AF38" s="188">
        <v>0</v>
      </c>
      <c r="AG38" s="188">
        <v>0</v>
      </c>
      <c r="AI38" s="188">
        <v>0</v>
      </c>
      <c r="AJ38" s="188">
        <v>0</v>
      </c>
      <c r="AK38" s="188">
        <v>924</v>
      </c>
      <c r="AL38" s="188">
        <v>588</v>
      </c>
      <c r="AM38" s="188">
        <v>0</v>
      </c>
      <c r="AN38" s="188">
        <v>0</v>
      </c>
      <c r="AO38" s="188">
        <v>1222</v>
      </c>
      <c r="AP38" s="188">
        <v>0</v>
      </c>
      <c r="AQ38" s="188">
        <v>0</v>
      </c>
      <c r="AR38" s="188">
        <v>0</v>
      </c>
      <c r="AT38" s="188">
        <v>0</v>
      </c>
      <c r="AU38" s="188">
        <v>0</v>
      </c>
      <c r="AV38" s="188">
        <v>7817</v>
      </c>
      <c r="AW38" s="188">
        <v>1130</v>
      </c>
      <c r="AX38" s="188">
        <v>0</v>
      </c>
      <c r="AY38" s="188">
        <v>0</v>
      </c>
      <c r="AZ38" s="188">
        <v>1203</v>
      </c>
      <c r="BA38" s="188">
        <v>0</v>
      </c>
      <c r="BB38" s="188">
        <v>0</v>
      </c>
      <c r="BC38" s="188">
        <v>0</v>
      </c>
      <c r="BE38" s="188">
        <v>0</v>
      </c>
      <c r="BF38" s="188">
        <v>0</v>
      </c>
      <c r="BG38" s="188">
        <v>8266</v>
      </c>
      <c r="BH38" s="188">
        <v>1186</v>
      </c>
      <c r="BI38" s="188">
        <v>0</v>
      </c>
      <c r="BJ38" s="188">
        <v>0</v>
      </c>
      <c r="BK38" s="188">
        <v>977</v>
      </c>
      <c r="BL38" s="188">
        <v>0</v>
      </c>
      <c r="BM38" s="188">
        <v>0</v>
      </c>
      <c r="BN38" s="188">
        <v>0</v>
      </c>
      <c r="BP38" s="188">
        <v>0</v>
      </c>
      <c r="BQ38" s="188">
        <v>0</v>
      </c>
      <c r="BR38" s="188">
        <v>6453</v>
      </c>
      <c r="BS38" s="188">
        <v>1302</v>
      </c>
      <c r="BT38" s="188">
        <v>0</v>
      </c>
      <c r="BU38" s="188">
        <v>0</v>
      </c>
      <c r="BV38" s="188">
        <v>1324</v>
      </c>
      <c r="BW38" s="188">
        <v>0</v>
      </c>
      <c r="BX38" s="188">
        <v>0</v>
      </c>
      <c r="BY38" s="188">
        <v>0</v>
      </c>
      <c r="CA38" s="188">
        <v>0</v>
      </c>
      <c r="CB38" s="188">
        <v>0</v>
      </c>
      <c r="CC38" s="188">
        <v>7932</v>
      </c>
      <c r="CD38" s="188">
        <v>814</v>
      </c>
      <c r="CE38" s="188">
        <v>0</v>
      </c>
      <c r="CF38" s="188">
        <v>0</v>
      </c>
      <c r="CG38" s="188">
        <v>991</v>
      </c>
      <c r="CH38" s="188">
        <v>0</v>
      </c>
      <c r="CI38" s="188">
        <v>0</v>
      </c>
      <c r="CJ38" s="188">
        <v>0</v>
      </c>
      <c r="CL38" s="188">
        <v>0</v>
      </c>
      <c r="CM38" s="188">
        <v>0</v>
      </c>
      <c r="CN38" s="188">
        <v>7932</v>
      </c>
      <c r="CO38" s="188">
        <v>814</v>
      </c>
      <c r="CP38" s="188">
        <v>0</v>
      </c>
      <c r="CQ38" s="188">
        <v>0</v>
      </c>
      <c r="CR38" s="188">
        <v>991</v>
      </c>
      <c r="CS38" s="188">
        <v>0</v>
      </c>
      <c r="CT38" s="188">
        <v>0</v>
      </c>
      <c r="CU38" s="188">
        <v>0</v>
      </c>
      <c r="CW38" s="188">
        <v>0</v>
      </c>
      <c r="CX38" s="188">
        <v>0</v>
      </c>
      <c r="CY38" s="188">
        <v>5217</v>
      </c>
      <c r="CZ38" s="188">
        <v>770</v>
      </c>
      <c r="DA38" s="188">
        <v>0</v>
      </c>
      <c r="DB38" s="188">
        <v>0</v>
      </c>
      <c r="DC38" s="188">
        <v>1361</v>
      </c>
      <c r="DD38" s="188">
        <v>0</v>
      </c>
      <c r="DE38" s="188">
        <v>0</v>
      </c>
      <c r="DF38" s="188">
        <v>0</v>
      </c>
      <c r="DH38" s="188">
        <v>0</v>
      </c>
      <c r="DI38" s="188">
        <v>0</v>
      </c>
      <c r="DJ38" s="188">
        <v>7358</v>
      </c>
      <c r="DK38" s="188">
        <v>676</v>
      </c>
      <c r="DL38" s="188">
        <v>0</v>
      </c>
      <c r="DM38" s="188">
        <v>0</v>
      </c>
      <c r="DN38" s="188">
        <v>975</v>
      </c>
      <c r="DO38" s="188">
        <v>0</v>
      </c>
      <c r="DP38" s="188">
        <v>0</v>
      </c>
      <c r="DQ38" s="188">
        <v>0</v>
      </c>
      <c r="DS38" s="188">
        <v>0</v>
      </c>
      <c r="DT38" s="188">
        <v>0</v>
      </c>
      <c r="DU38" s="188">
        <v>6672</v>
      </c>
      <c r="DV38" s="188">
        <v>798</v>
      </c>
      <c r="DW38" s="188">
        <v>0</v>
      </c>
      <c r="DX38" s="188">
        <v>0</v>
      </c>
      <c r="DY38" s="188">
        <v>1284</v>
      </c>
      <c r="DZ38" s="188">
        <v>0</v>
      </c>
      <c r="EA38" s="188">
        <v>0</v>
      </c>
      <c r="EB38" s="188">
        <v>0</v>
      </c>
      <c r="ED38" s="188">
        <v>0</v>
      </c>
      <c r="EE38" s="188">
        <v>0</v>
      </c>
      <c r="EF38" s="188">
        <v>4909</v>
      </c>
      <c r="EG38" s="188">
        <v>733</v>
      </c>
      <c r="EH38" s="188">
        <v>0</v>
      </c>
      <c r="EI38" s="188">
        <v>0</v>
      </c>
      <c r="EJ38" s="188">
        <v>910</v>
      </c>
      <c r="EK38" s="188">
        <v>0</v>
      </c>
      <c r="EL38" s="188">
        <v>0</v>
      </c>
      <c r="EM38" s="188">
        <v>0</v>
      </c>
      <c r="EO38" s="188">
        <v>0</v>
      </c>
      <c r="EP38" s="188">
        <v>0</v>
      </c>
      <c r="EQ38" s="188">
        <v>1173</v>
      </c>
      <c r="ER38" s="188">
        <v>403</v>
      </c>
      <c r="ES38" s="188">
        <v>0</v>
      </c>
      <c r="ET38" s="188">
        <v>0</v>
      </c>
      <c r="EU38" s="188">
        <v>1107</v>
      </c>
      <c r="EV38" s="188">
        <v>0</v>
      </c>
      <c r="EW38" s="188">
        <v>0</v>
      </c>
      <c r="EX38" s="188">
        <v>0</v>
      </c>
      <c r="EZ38" s="188">
        <v>0</v>
      </c>
      <c r="FA38" s="188">
        <v>0</v>
      </c>
      <c r="FB38" s="188">
        <v>2544</v>
      </c>
      <c r="FC38" s="188">
        <v>523</v>
      </c>
      <c r="FD38" s="188">
        <v>0</v>
      </c>
      <c r="FE38" s="188">
        <v>0</v>
      </c>
      <c r="FF38" s="188">
        <v>1464</v>
      </c>
      <c r="FG38" s="188">
        <v>0</v>
      </c>
      <c r="FH38" s="188">
        <v>0</v>
      </c>
      <c r="FI38" s="188">
        <v>0</v>
      </c>
      <c r="FK38" s="188">
        <v>0</v>
      </c>
      <c r="FL38" s="188">
        <v>0</v>
      </c>
      <c r="FM38" s="188">
        <v>6284</v>
      </c>
      <c r="FN38" s="188">
        <v>754</v>
      </c>
      <c r="FO38" s="188">
        <v>0</v>
      </c>
      <c r="FP38" s="188">
        <v>0</v>
      </c>
      <c r="FQ38" s="188">
        <v>970</v>
      </c>
      <c r="FR38" s="188">
        <v>0</v>
      </c>
      <c r="FS38" s="188">
        <v>0</v>
      </c>
      <c r="FT38" s="188">
        <v>0</v>
      </c>
      <c r="FV38" s="188">
        <v>0</v>
      </c>
      <c r="FW38" s="188">
        <v>0</v>
      </c>
      <c r="FX38" s="188">
        <v>3193</v>
      </c>
      <c r="FY38" s="188">
        <v>632</v>
      </c>
      <c r="FZ38" s="188">
        <v>0</v>
      </c>
      <c r="GA38" s="188">
        <v>0</v>
      </c>
      <c r="GB38" s="188">
        <v>1328</v>
      </c>
      <c r="GC38" s="188">
        <v>0</v>
      </c>
      <c r="GD38" s="188">
        <v>0</v>
      </c>
      <c r="GE38" s="188">
        <v>0</v>
      </c>
      <c r="GG38" s="188">
        <v>0</v>
      </c>
      <c r="GH38" s="188">
        <v>0</v>
      </c>
      <c r="GI38" s="188">
        <v>4377</v>
      </c>
      <c r="GJ38" s="188">
        <v>476</v>
      </c>
      <c r="GK38" s="188">
        <v>0</v>
      </c>
      <c r="GL38" s="188">
        <v>0</v>
      </c>
      <c r="GM38" s="188">
        <v>978</v>
      </c>
      <c r="GN38" s="188">
        <v>0</v>
      </c>
      <c r="GO38" s="188">
        <v>0</v>
      </c>
      <c r="GP38" s="188">
        <v>0</v>
      </c>
      <c r="GR38" s="188">
        <v>0</v>
      </c>
      <c r="GS38" s="188">
        <v>0</v>
      </c>
      <c r="GT38" s="188">
        <v>4810</v>
      </c>
      <c r="GU38" s="188">
        <v>521</v>
      </c>
      <c r="GV38" s="188">
        <v>0</v>
      </c>
      <c r="GW38" s="188">
        <v>0</v>
      </c>
      <c r="GX38" s="188">
        <v>908</v>
      </c>
      <c r="GY38" s="188">
        <v>0</v>
      </c>
      <c r="GZ38" s="188">
        <v>0</v>
      </c>
      <c r="HA38" s="188">
        <v>0</v>
      </c>
      <c r="HC38" s="188">
        <v>0</v>
      </c>
      <c r="HD38" s="188">
        <v>0</v>
      </c>
      <c r="HE38" s="188">
        <v>2956</v>
      </c>
      <c r="HF38" s="188">
        <v>651</v>
      </c>
      <c r="HG38" s="188">
        <v>0</v>
      </c>
      <c r="HH38" s="188">
        <v>0</v>
      </c>
      <c r="HI38" s="188">
        <v>949</v>
      </c>
      <c r="HJ38" s="188">
        <v>0</v>
      </c>
      <c r="HK38" s="188">
        <v>0</v>
      </c>
      <c r="HL38" s="188">
        <v>0</v>
      </c>
      <c r="HN38" s="188">
        <v>0</v>
      </c>
      <c r="HO38" s="188">
        <v>0</v>
      </c>
      <c r="HP38" s="188">
        <v>2306</v>
      </c>
      <c r="HQ38" s="188">
        <v>299</v>
      </c>
      <c r="HR38" s="188">
        <v>0</v>
      </c>
      <c r="HS38" s="188">
        <v>0</v>
      </c>
      <c r="HT38" s="188">
        <v>1402</v>
      </c>
      <c r="HU38" s="188">
        <v>0</v>
      </c>
      <c r="HV38" s="188">
        <v>0</v>
      </c>
      <c r="HW38" s="188">
        <v>0</v>
      </c>
      <c r="HY38" s="188">
        <v>0</v>
      </c>
      <c r="HZ38" s="188">
        <v>0</v>
      </c>
      <c r="IA38" s="188">
        <v>3490</v>
      </c>
      <c r="IB38" s="188">
        <v>569</v>
      </c>
      <c r="IC38" s="188">
        <v>0</v>
      </c>
      <c r="ID38" s="188">
        <v>0</v>
      </c>
      <c r="IE38" s="188">
        <v>971</v>
      </c>
      <c r="IF38" s="188">
        <v>0</v>
      </c>
      <c r="IG38" s="188">
        <v>0</v>
      </c>
      <c r="IH38" s="188">
        <v>0</v>
      </c>
      <c r="IJ38" s="188">
        <v>0</v>
      </c>
      <c r="IK38" s="188">
        <v>0</v>
      </c>
      <c r="IL38" s="188">
        <v>6001</v>
      </c>
      <c r="IM38" s="188">
        <v>791</v>
      </c>
      <c r="IN38" s="188">
        <v>0</v>
      </c>
      <c r="IO38" s="188">
        <v>0</v>
      </c>
      <c r="IP38" s="188">
        <v>1005</v>
      </c>
      <c r="IQ38" s="188">
        <v>0</v>
      </c>
      <c r="IR38" s="188">
        <v>0</v>
      </c>
      <c r="IS38" s="188">
        <v>0</v>
      </c>
      <c r="IU38" s="188">
        <v>0</v>
      </c>
      <c r="IV38" s="188">
        <v>0</v>
      </c>
      <c r="IW38" s="188">
        <v>4217</v>
      </c>
      <c r="IX38" s="188">
        <v>612</v>
      </c>
      <c r="IY38" s="188">
        <v>0</v>
      </c>
      <c r="IZ38" s="188">
        <v>0</v>
      </c>
      <c r="JA38" s="188">
        <v>1332</v>
      </c>
      <c r="JB38" s="188">
        <v>0</v>
      </c>
      <c r="JC38" s="188">
        <v>0</v>
      </c>
      <c r="JD38" s="188">
        <v>0</v>
      </c>
      <c r="JF38" s="188">
        <v>0</v>
      </c>
      <c r="JG38" s="188">
        <v>0</v>
      </c>
      <c r="JH38" s="188">
        <v>7581</v>
      </c>
      <c r="JI38" s="188">
        <v>1712</v>
      </c>
      <c r="JJ38" s="188">
        <v>0</v>
      </c>
      <c r="JK38" s="188">
        <v>0</v>
      </c>
      <c r="JL38" s="188">
        <v>960</v>
      </c>
      <c r="JM38" s="188">
        <v>0</v>
      </c>
      <c r="JN38" s="188">
        <v>0</v>
      </c>
      <c r="JO38" s="188">
        <v>0</v>
      </c>
      <c r="JQ38" s="188">
        <v>0</v>
      </c>
      <c r="JR38" s="188">
        <v>0</v>
      </c>
      <c r="JS38" s="188">
        <v>6033</v>
      </c>
      <c r="JT38" s="188">
        <v>517</v>
      </c>
      <c r="JU38" s="188">
        <v>0</v>
      </c>
      <c r="JV38" s="188">
        <v>0</v>
      </c>
      <c r="JW38" s="188">
        <v>1008</v>
      </c>
      <c r="JX38" s="188">
        <v>0</v>
      </c>
      <c r="JY38" s="188">
        <v>0</v>
      </c>
      <c r="JZ38" s="188">
        <v>0</v>
      </c>
      <c r="KB38" s="188">
        <v>0</v>
      </c>
      <c r="KC38" s="188">
        <v>0</v>
      </c>
      <c r="KD38" s="188">
        <v>2525</v>
      </c>
      <c r="KE38" s="188">
        <v>613</v>
      </c>
      <c r="KF38" s="188">
        <v>0</v>
      </c>
      <c r="KG38" s="188">
        <v>0</v>
      </c>
      <c r="KH38" s="188">
        <v>1319</v>
      </c>
      <c r="KI38" s="188">
        <v>0</v>
      </c>
      <c r="KJ38" s="188">
        <v>0</v>
      </c>
      <c r="KK38" s="188">
        <v>0</v>
      </c>
      <c r="KM38" s="188">
        <v>0</v>
      </c>
      <c r="KN38" s="188">
        <v>0</v>
      </c>
      <c r="KO38" s="188">
        <v>3219</v>
      </c>
      <c r="KP38" s="188">
        <v>894</v>
      </c>
      <c r="KQ38" s="188">
        <v>0</v>
      </c>
      <c r="KR38" s="188">
        <v>0</v>
      </c>
      <c r="KS38" s="188">
        <v>1419</v>
      </c>
      <c r="KT38" s="188">
        <v>0</v>
      </c>
      <c r="KU38" s="188">
        <v>0</v>
      </c>
      <c r="KV38" s="188">
        <v>0</v>
      </c>
      <c r="KX38" s="188">
        <v>0</v>
      </c>
      <c r="KY38" s="188">
        <v>0</v>
      </c>
      <c r="KZ38" s="188">
        <v>5955</v>
      </c>
      <c r="LA38" s="188">
        <v>746</v>
      </c>
      <c r="LB38" s="188">
        <v>0</v>
      </c>
      <c r="LC38" s="188">
        <v>0</v>
      </c>
      <c r="LD38" s="188">
        <v>1434</v>
      </c>
      <c r="LE38" s="188">
        <v>0</v>
      </c>
      <c r="LF38" s="188">
        <v>0</v>
      </c>
      <c r="LG38" s="188">
        <v>0</v>
      </c>
      <c r="LI38" s="188">
        <v>0</v>
      </c>
      <c r="LJ38" s="188">
        <v>0</v>
      </c>
      <c r="LK38" s="188">
        <v>3897</v>
      </c>
      <c r="LL38" s="188">
        <v>632</v>
      </c>
      <c r="LM38" s="188">
        <v>0</v>
      </c>
      <c r="LN38" s="188">
        <v>0</v>
      </c>
      <c r="LO38" s="188">
        <v>1205</v>
      </c>
      <c r="LP38" s="188">
        <v>0</v>
      </c>
      <c r="LQ38" s="188">
        <v>0</v>
      </c>
      <c r="LR38" s="188">
        <v>0</v>
      </c>
      <c r="LT38" s="188">
        <v>0</v>
      </c>
      <c r="LU38" s="188">
        <v>0</v>
      </c>
      <c r="LV38" s="188">
        <v>1440</v>
      </c>
      <c r="LW38" s="188">
        <v>640</v>
      </c>
      <c r="LX38" s="188">
        <v>0</v>
      </c>
      <c r="LY38" s="188">
        <v>0</v>
      </c>
      <c r="LZ38" s="188">
        <v>1263</v>
      </c>
      <c r="MA38" s="188">
        <v>0</v>
      </c>
      <c r="MB38" s="188">
        <v>0</v>
      </c>
      <c r="MC38" s="188">
        <v>0</v>
      </c>
    </row>
    <row r="39" spans="2:341">
      <c r="B39" s="208">
        <f t="shared" si="10"/>
        <v>0</v>
      </c>
      <c r="C39" s="208">
        <f t="shared" si="11"/>
        <v>0</v>
      </c>
      <c r="D39" s="208">
        <f t="shared" si="12"/>
        <v>4937.9333333333334</v>
      </c>
      <c r="E39" s="208">
        <f t="shared" si="13"/>
        <v>734.76666666666665</v>
      </c>
      <c r="F39" s="208">
        <f t="shared" si="14"/>
        <v>0</v>
      </c>
      <c r="G39" s="208">
        <f t="shared" si="15"/>
        <v>0</v>
      </c>
      <c r="H39" s="208">
        <f t="shared" si="16"/>
        <v>1144.6666666666667</v>
      </c>
      <c r="I39" s="208">
        <f t="shared" si="17"/>
        <v>0</v>
      </c>
      <c r="J39" s="208">
        <f t="shared" si="18"/>
        <v>0</v>
      </c>
      <c r="K39" s="208">
        <f t="shared" si="19"/>
        <v>0</v>
      </c>
      <c r="M39" s="188">
        <v>0</v>
      </c>
      <c r="N39" s="188">
        <v>0</v>
      </c>
      <c r="O39" s="188">
        <v>8490</v>
      </c>
      <c r="P39" s="188">
        <v>867</v>
      </c>
      <c r="Q39" s="188">
        <v>0</v>
      </c>
      <c r="R39" s="188">
        <v>0</v>
      </c>
      <c r="S39" s="188">
        <v>922</v>
      </c>
      <c r="T39" s="188">
        <v>0</v>
      </c>
      <c r="U39" s="188">
        <v>0</v>
      </c>
      <c r="V39" s="188">
        <v>0</v>
      </c>
      <c r="X39" s="188">
        <v>0</v>
      </c>
      <c r="Y39" s="188">
        <v>0</v>
      </c>
      <c r="Z39" s="188">
        <v>4109</v>
      </c>
      <c r="AA39" s="188">
        <v>508</v>
      </c>
      <c r="AB39" s="188">
        <v>0</v>
      </c>
      <c r="AC39" s="188">
        <v>0</v>
      </c>
      <c r="AD39" s="188">
        <v>1158</v>
      </c>
      <c r="AE39" s="188">
        <v>0</v>
      </c>
      <c r="AF39" s="188">
        <v>0</v>
      </c>
      <c r="AG39" s="188">
        <v>0</v>
      </c>
      <c r="AI39" s="188">
        <v>0</v>
      </c>
      <c r="AJ39" s="188">
        <v>0</v>
      </c>
      <c r="AK39" s="188">
        <v>886</v>
      </c>
      <c r="AL39" s="188">
        <v>494</v>
      </c>
      <c r="AM39" s="188">
        <v>0</v>
      </c>
      <c r="AN39" s="188">
        <v>0</v>
      </c>
      <c r="AO39" s="188">
        <v>1222</v>
      </c>
      <c r="AP39" s="188">
        <v>0</v>
      </c>
      <c r="AQ39" s="188">
        <v>0</v>
      </c>
      <c r="AR39" s="188">
        <v>0</v>
      </c>
      <c r="AT39" s="188">
        <v>0</v>
      </c>
      <c r="AU39" s="188">
        <v>0</v>
      </c>
      <c r="AV39" s="188">
        <v>7854</v>
      </c>
      <c r="AW39" s="188">
        <v>1117</v>
      </c>
      <c r="AX39" s="188">
        <v>0</v>
      </c>
      <c r="AY39" s="188">
        <v>0</v>
      </c>
      <c r="AZ39" s="188">
        <v>1203</v>
      </c>
      <c r="BA39" s="188">
        <v>0</v>
      </c>
      <c r="BB39" s="188">
        <v>0</v>
      </c>
      <c r="BC39" s="188">
        <v>0</v>
      </c>
      <c r="BE39" s="188">
        <v>0</v>
      </c>
      <c r="BF39" s="188">
        <v>0</v>
      </c>
      <c r="BG39" s="188">
        <v>8282</v>
      </c>
      <c r="BH39" s="188">
        <v>1166</v>
      </c>
      <c r="BI39" s="188">
        <v>0</v>
      </c>
      <c r="BJ39" s="188">
        <v>0</v>
      </c>
      <c r="BK39" s="188">
        <v>977</v>
      </c>
      <c r="BL39" s="188">
        <v>0</v>
      </c>
      <c r="BM39" s="188">
        <v>0</v>
      </c>
      <c r="BN39" s="188">
        <v>0</v>
      </c>
      <c r="BP39" s="188">
        <v>0</v>
      </c>
      <c r="BQ39" s="188">
        <v>0</v>
      </c>
      <c r="BR39" s="188">
        <v>6432</v>
      </c>
      <c r="BS39" s="188">
        <v>1264</v>
      </c>
      <c r="BT39" s="188">
        <v>0</v>
      </c>
      <c r="BU39" s="188">
        <v>0</v>
      </c>
      <c r="BV39" s="188">
        <v>1324</v>
      </c>
      <c r="BW39" s="188">
        <v>0</v>
      </c>
      <c r="BX39" s="188">
        <v>0</v>
      </c>
      <c r="BY39" s="188">
        <v>0</v>
      </c>
      <c r="CA39" s="188">
        <v>0</v>
      </c>
      <c r="CB39" s="188">
        <v>0</v>
      </c>
      <c r="CC39" s="188">
        <v>7836</v>
      </c>
      <c r="CD39" s="188">
        <v>809</v>
      </c>
      <c r="CE39" s="188">
        <v>0</v>
      </c>
      <c r="CF39" s="188">
        <v>0</v>
      </c>
      <c r="CG39" s="188">
        <v>991</v>
      </c>
      <c r="CH39" s="188">
        <v>0</v>
      </c>
      <c r="CI39" s="188">
        <v>0</v>
      </c>
      <c r="CJ39" s="188">
        <v>0</v>
      </c>
      <c r="CL39" s="188">
        <v>0</v>
      </c>
      <c r="CM39" s="188">
        <v>0</v>
      </c>
      <c r="CN39" s="188">
        <v>7836</v>
      </c>
      <c r="CO39" s="188">
        <v>809</v>
      </c>
      <c r="CP39" s="188">
        <v>0</v>
      </c>
      <c r="CQ39" s="188">
        <v>0</v>
      </c>
      <c r="CR39" s="188">
        <v>991</v>
      </c>
      <c r="CS39" s="188">
        <v>0</v>
      </c>
      <c r="CT39" s="188">
        <v>0</v>
      </c>
      <c r="CU39" s="188">
        <v>0</v>
      </c>
      <c r="CW39" s="188">
        <v>0</v>
      </c>
      <c r="CX39" s="188">
        <v>0</v>
      </c>
      <c r="CY39" s="188">
        <v>5292</v>
      </c>
      <c r="CZ39" s="188">
        <v>768</v>
      </c>
      <c r="DA39" s="188">
        <v>0</v>
      </c>
      <c r="DB39" s="188">
        <v>0</v>
      </c>
      <c r="DC39" s="188">
        <v>1361</v>
      </c>
      <c r="DD39" s="188">
        <v>0</v>
      </c>
      <c r="DE39" s="188">
        <v>0</v>
      </c>
      <c r="DF39" s="188">
        <v>0</v>
      </c>
      <c r="DH39" s="188">
        <v>0</v>
      </c>
      <c r="DI39" s="188">
        <v>0</v>
      </c>
      <c r="DJ39" s="188">
        <v>7477</v>
      </c>
      <c r="DK39" s="188">
        <v>670</v>
      </c>
      <c r="DL39" s="188">
        <v>0</v>
      </c>
      <c r="DM39" s="188">
        <v>0</v>
      </c>
      <c r="DN39" s="188">
        <v>975</v>
      </c>
      <c r="DO39" s="188">
        <v>0</v>
      </c>
      <c r="DP39" s="188">
        <v>0</v>
      </c>
      <c r="DQ39" s="188">
        <v>0</v>
      </c>
      <c r="DS39" s="188">
        <v>0</v>
      </c>
      <c r="DT39" s="188">
        <v>0</v>
      </c>
      <c r="DU39" s="188">
        <v>6642</v>
      </c>
      <c r="DV39" s="188">
        <v>775</v>
      </c>
      <c r="DW39" s="188">
        <v>0</v>
      </c>
      <c r="DX39" s="188">
        <v>0</v>
      </c>
      <c r="DY39" s="188">
        <v>1284</v>
      </c>
      <c r="DZ39" s="188">
        <v>0</v>
      </c>
      <c r="EA39" s="188">
        <v>0</v>
      </c>
      <c r="EB39" s="188">
        <v>0</v>
      </c>
      <c r="ED39" s="188">
        <v>0</v>
      </c>
      <c r="EE39" s="188">
        <v>0</v>
      </c>
      <c r="EF39" s="188">
        <v>5007</v>
      </c>
      <c r="EG39" s="188">
        <v>740</v>
      </c>
      <c r="EH39" s="188">
        <v>0</v>
      </c>
      <c r="EI39" s="188">
        <v>0</v>
      </c>
      <c r="EJ39" s="188">
        <v>910</v>
      </c>
      <c r="EK39" s="188">
        <v>0</v>
      </c>
      <c r="EL39" s="188">
        <v>0</v>
      </c>
      <c r="EM39" s="188">
        <v>0</v>
      </c>
      <c r="EO39" s="188">
        <v>0</v>
      </c>
      <c r="EP39" s="188">
        <v>0</v>
      </c>
      <c r="EQ39" s="188">
        <v>1217</v>
      </c>
      <c r="ER39" s="188">
        <v>407</v>
      </c>
      <c r="ES39" s="188">
        <v>0</v>
      </c>
      <c r="ET39" s="188">
        <v>0</v>
      </c>
      <c r="EU39" s="188">
        <v>1107</v>
      </c>
      <c r="EV39" s="188">
        <v>0</v>
      </c>
      <c r="EW39" s="188">
        <v>0</v>
      </c>
      <c r="EX39" s="188">
        <v>0</v>
      </c>
      <c r="EZ39" s="188">
        <v>0</v>
      </c>
      <c r="FA39" s="188">
        <v>0</v>
      </c>
      <c r="FB39" s="188">
        <v>2570</v>
      </c>
      <c r="FC39" s="188">
        <v>550</v>
      </c>
      <c r="FD39" s="188">
        <v>0</v>
      </c>
      <c r="FE39" s="188">
        <v>0</v>
      </c>
      <c r="FF39" s="188">
        <v>1464</v>
      </c>
      <c r="FG39" s="188">
        <v>0</v>
      </c>
      <c r="FH39" s="188">
        <v>0</v>
      </c>
      <c r="FI39" s="188">
        <v>0</v>
      </c>
      <c r="FK39" s="188">
        <v>0</v>
      </c>
      <c r="FL39" s="188">
        <v>0</v>
      </c>
      <c r="FM39" s="188">
        <v>6109</v>
      </c>
      <c r="FN39" s="188">
        <v>730</v>
      </c>
      <c r="FO39" s="188">
        <v>0</v>
      </c>
      <c r="FP39" s="188">
        <v>0</v>
      </c>
      <c r="FQ39" s="188">
        <v>970</v>
      </c>
      <c r="FR39" s="188">
        <v>0</v>
      </c>
      <c r="FS39" s="188">
        <v>0</v>
      </c>
      <c r="FT39" s="188">
        <v>0</v>
      </c>
      <c r="FV39" s="188">
        <v>0</v>
      </c>
      <c r="FW39" s="188">
        <v>0</v>
      </c>
      <c r="FX39" s="188">
        <v>3224</v>
      </c>
      <c r="FY39" s="188">
        <v>634</v>
      </c>
      <c r="FZ39" s="188">
        <v>0</v>
      </c>
      <c r="GA39" s="188">
        <v>0</v>
      </c>
      <c r="GB39" s="188">
        <v>1328</v>
      </c>
      <c r="GC39" s="188">
        <v>0</v>
      </c>
      <c r="GD39" s="188">
        <v>0</v>
      </c>
      <c r="GE39" s="188">
        <v>0</v>
      </c>
      <c r="GG39" s="188">
        <v>0</v>
      </c>
      <c r="GH39" s="188">
        <v>0</v>
      </c>
      <c r="GI39" s="188">
        <v>4393</v>
      </c>
      <c r="GJ39" s="188">
        <v>485</v>
      </c>
      <c r="GK39" s="188">
        <v>0</v>
      </c>
      <c r="GL39" s="188">
        <v>0</v>
      </c>
      <c r="GM39" s="188">
        <v>978</v>
      </c>
      <c r="GN39" s="188">
        <v>0</v>
      </c>
      <c r="GO39" s="188">
        <v>0</v>
      </c>
      <c r="GP39" s="188">
        <v>0</v>
      </c>
      <c r="GR39" s="188">
        <v>0</v>
      </c>
      <c r="GS39" s="188">
        <v>0</v>
      </c>
      <c r="GT39" s="188">
        <v>4817</v>
      </c>
      <c r="GU39" s="188">
        <v>529</v>
      </c>
      <c r="GV39" s="188">
        <v>0</v>
      </c>
      <c r="GW39" s="188">
        <v>0</v>
      </c>
      <c r="GX39" s="188">
        <v>908</v>
      </c>
      <c r="GY39" s="188">
        <v>0</v>
      </c>
      <c r="GZ39" s="188">
        <v>0</v>
      </c>
      <c r="HA39" s="188">
        <v>0</v>
      </c>
      <c r="HC39" s="188">
        <v>0</v>
      </c>
      <c r="HD39" s="188">
        <v>0</v>
      </c>
      <c r="HE39" s="188">
        <v>3012</v>
      </c>
      <c r="HF39" s="188">
        <v>612</v>
      </c>
      <c r="HG39" s="188">
        <v>0</v>
      </c>
      <c r="HH39" s="188">
        <v>0</v>
      </c>
      <c r="HI39" s="188">
        <v>949</v>
      </c>
      <c r="HJ39" s="188">
        <v>0</v>
      </c>
      <c r="HK39" s="188">
        <v>0</v>
      </c>
      <c r="HL39" s="188">
        <v>0</v>
      </c>
      <c r="HN39" s="188">
        <v>0</v>
      </c>
      <c r="HO39" s="188">
        <v>0</v>
      </c>
      <c r="HP39" s="188">
        <v>2325</v>
      </c>
      <c r="HQ39" s="188">
        <v>318</v>
      </c>
      <c r="HR39" s="188">
        <v>0</v>
      </c>
      <c r="HS39" s="188">
        <v>0</v>
      </c>
      <c r="HT39" s="188">
        <v>1402</v>
      </c>
      <c r="HU39" s="188">
        <v>0</v>
      </c>
      <c r="HV39" s="188">
        <v>0</v>
      </c>
      <c r="HW39" s="188">
        <v>0</v>
      </c>
      <c r="HY39" s="188">
        <v>0</v>
      </c>
      <c r="HZ39" s="188">
        <v>0</v>
      </c>
      <c r="IA39" s="188">
        <v>3468</v>
      </c>
      <c r="IB39" s="188">
        <v>562</v>
      </c>
      <c r="IC39" s="188">
        <v>0</v>
      </c>
      <c r="ID39" s="188">
        <v>0</v>
      </c>
      <c r="IE39" s="188">
        <v>971</v>
      </c>
      <c r="IF39" s="188">
        <v>0</v>
      </c>
      <c r="IG39" s="188">
        <v>0</v>
      </c>
      <c r="IH39" s="188">
        <v>0</v>
      </c>
      <c r="IJ39" s="188">
        <v>0</v>
      </c>
      <c r="IK39" s="188">
        <v>0</v>
      </c>
      <c r="IL39" s="188">
        <v>5992</v>
      </c>
      <c r="IM39" s="188">
        <v>801</v>
      </c>
      <c r="IN39" s="188">
        <v>0</v>
      </c>
      <c r="IO39" s="188">
        <v>0</v>
      </c>
      <c r="IP39" s="188">
        <v>1005</v>
      </c>
      <c r="IQ39" s="188">
        <v>0</v>
      </c>
      <c r="IR39" s="188">
        <v>0</v>
      </c>
      <c r="IS39" s="188">
        <v>0</v>
      </c>
      <c r="IU39" s="188">
        <v>0</v>
      </c>
      <c r="IV39" s="188">
        <v>0</v>
      </c>
      <c r="IW39" s="188">
        <v>4220</v>
      </c>
      <c r="IX39" s="188">
        <v>630</v>
      </c>
      <c r="IY39" s="188">
        <v>0</v>
      </c>
      <c r="IZ39" s="188">
        <v>0</v>
      </c>
      <c r="JA39" s="188">
        <v>1332</v>
      </c>
      <c r="JB39" s="188">
        <v>0</v>
      </c>
      <c r="JC39" s="188">
        <v>0</v>
      </c>
      <c r="JD39" s="188">
        <v>0</v>
      </c>
      <c r="JF39" s="188">
        <v>0</v>
      </c>
      <c r="JG39" s="188">
        <v>0</v>
      </c>
      <c r="JH39" s="188">
        <v>7460</v>
      </c>
      <c r="JI39" s="188">
        <v>1761</v>
      </c>
      <c r="JJ39" s="188">
        <v>0</v>
      </c>
      <c r="JK39" s="188">
        <v>0</v>
      </c>
      <c r="JL39" s="188">
        <v>960</v>
      </c>
      <c r="JM39" s="188">
        <v>0</v>
      </c>
      <c r="JN39" s="188">
        <v>0</v>
      </c>
      <c r="JO39" s="188">
        <v>0</v>
      </c>
      <c r="JQ39" s="188">
        <v>0</v>
      </c>
      <c r="JR39" s="188">
        <v>0</v>
      </c>
      <c r="JS39" s="188">
        <v>6114</v>
      </c>
      <c r="JT39" s="188">
        <v>541</v>
      </c>
      <c r="JU39" s="188">
        <v>0</v>
      </c>
      <c r="JV39" s="188">
        <v>0</v>
      </c>
      <c r="JW39" s="188">
        <v>1008</v>
      </c>
      <c r="JX39" s="188">
        <v>0</v>
      </c>
      <c r="JY39" s="188">
        <v>0</v>
      </c>
      <c r="JZ39" s="188">
        <v>0</v>
      </c>
      <c r="KB39" s="188">
        <v>0</v>
      </c>
      <c r="KC39" s="188">
        <v>0</v>
      </c>
      <c r="KD39" s="188">
        <v>2518</v>
      </c>
      <c r="KE39" s="188">
        <v>608</v>
      </c>
      <c r="KF39" s="188">
        <v>0</v>
      </c>
      <c r="KG39" s="188">
        <v>0</v>
      </c>
      <c r="KH39" s="188">
        <v>1319</v>
      </c>
      <c r="KI39" s="188">
        <v>0</v>
      </c>
      <c r="KJ39" s="188">
        <v>0</v>
      </c>
      <c r="KK39" s="188">
        <v>0</v>
      </c>
      <c r="KM39" s="188">
        <v>0</v>
      </c>
      <c r="KN39" s="188">
        <v>0</v>
      </c>
      <c r="KO39" s="188">
        <v>3235</v>
      </c>
      <c r="KP39" s="188">
        <v>936</v>
      </c>
      <c r="KQ39" s="188">
        <v>0</v>
      </c>
      <c r="KR39" s="188">
        <v>0</v>
      </c>
      <c r="KS39" s="188">
        <v>1419</v>
      </c>
      <c r="KT39" s="188">
        <v>0</v>
      </c>
      <c r="KU39" s="188">
        <v>0</v>
      </c>
      <c r="KV39" s="188">
        <v>0</v>
      </c>
      <c r="KX39" s="188">
        <v>0</v>
      </c>
      <c r="KY39" s="188">
        <v>0</v>
      </c>
      <c r="KZ39" s="188">
        <v>5870</v>
      </c>
      <c r="LA39" s="188">
        <v>748</v>
      </c>
      <c r="LB39" s="188">
        <v>0</v>
      </c>
      <c r="LC39" s="188">
        <v>0</v>
      </c>
      <c r="LD39" s="188">
        <v>1434</v>
      </c>
      <c r="LE39" s="188">
        <v>0</v>
      </c>
      <c r="LF39" s="188">
        <v>0</v>
      </c>
      <c r="LG39" s="188">
        <v>0</v>
      </c>
      <c r="LI39" s="188">
        <v>0</v>
      </c>
      <c r="LJ39" s="188">
        <v>0</v>
      </c>
      <c r="LK39" s="188">
        <v>3965</v>
      </c>
      <c r="LL39" s="188">
        <v>636</v>
      </c>
      <c r="LM39" s="188">
        <v>0</v>
      </c>
      <c r="LN39" s="188">
        <v>0</v>
      </c>
      <c r="LO39" s="188">
        <v>1205</v>
      </c>
      <c r="LP39" s="188">
        <v>0</v>
      </c>
      <c r="LQ39" s="188">
        <v>0</v>
      </c>
      <c r="LR39" s="188">
        <v>0</v>
      </c>
      <c r="LT39" s="188">
        <v>0</v>
      </c>
      <c r="LU39" s="188">
        <v>0</v>
      </c>
      <c r="LV39" s="188">
        <v>1486</v>
      </c>
      <c r="LW39" s="188">
        <v>568</v>
      </c>
      <c r="LX39" s="188">
        <v>0</v>
      </c>
      <c r="LY39" s="188">
        <v>0</v>
      </c>
      <c r="LZ39" s="188">
        <v>1263</v>
      </c>
      <c r="MA39" s="188">
        <v>0</v>
      </c>
      <c r="MB39" s="188">
        <v>0</v>
      </c>
      <c r="MC39" s="188">
        <v>0</v>
      </c>
    </row>
    <row r="40" spans="2:341">
      <c r="B40" s="208">
        <f t="shared" si="10"/>
        <v>0</v>
      </c>
      <c r="C40" s="208">
        <f t="shared" si="11"/>
        <v>0</v>
      </c>
      <c r="D40" s="208">
        <f t="shared" si="12"/>
        <v>4987.7</v>
      </c>
      <c r="E40" s="208">
        <f t="shared" si="13"/>
        <v>754.26666666666665</v>
      </c>
      <c r="F40" s="208">
        <f t="shared" si="14"/>
        <v>0</v>
      </c>
      <c r="G40" s="208">
        <f t="shared" si="15"/>
        <v>0</v>
      </c>
      <c r="H40" s="208">
        <f t="shared" si="16"/>
        <v>1144.7333333333333</v>
      </c>
      <c r="I40" s="208">
        <f t="shared" si="17"/>
        <v>0</v>
      </c>
      <c r="J40" s="208">
        <f t="shared" si="18"/>
        <v>0</v>
      </c>
      <c r="K40" s="208">
        <f t="shared" si="19"/>
        <v>0</v>
      </c>
      <c r="M40" s="188">
        <v>0</v>
      </c>
      <c r="N40" s="188">
        <v>0</v>
      </c>
      <c r="O40" s="188">
        <v>8475</v>
      </c>
      <c r="P40" s="188">
        <v>881</v>
      </c>
      <c r="Q40" s="188">
        <v>0</v>
      </c>
      <c r="R40" s="188">
        <v>0</v>
      </c>
      <c r="S40" s="188">
        <v>922</v>
      </c>
      <c r="T40" s="188">
        <v>0</v>
      </c>
      <c r="U40" s="188">
        <v>0</v>
      </c>
      <c r="V40" s="188">
        <v>0</v>
      </c>
      <c r="X40" s="188">
        <v>0</v>
      </c>
      <c r="Y40" s="188">
        <v>0</v>
      </c>
      <c r="Z40" s="188">
        <v>4278</v>
      </c>
      <c r="AA40" s="188">
        <v>510</v>
      </c>
      <c r="AB40" s="188">
        <v>0</v>
      </c>
      <c r="AC40" s="188">
        <v>0</v>
      </c>
      <c r="AD40" s="188">
        <v>1158</v>
      </c>
      <c r="AE40" s="188">
        <v>0</v>
      </c>
      <c r="AF40" s="188">
        <v>0</v>
      </c>
      <c r="AG40" s="188">
        <v>0</v>
      </c>
      <c r="AI40" s="188">
        <v>0</v>
      </c>
      <c r="AJ40" s="188">
        <v>0</v>
      </c>
      <c r="AK40" s="188">
        <v>903</v>
      </c>
      <c r="AL40" s="188">
        <v>471</v>
      </c>
      <c r="AM40" s="188">
        <v>0</v>
      </c>
      <c r="AN40" s="188">
        <v>0</v>
      </c>
      <c r="AO40" s="188">
        <v>1222</v>
      </c>
      <c r="AP40" s="188">
        <v>0</v>
      </c>
      <c r="AQ40" s="188">
        <v>0</v>
      </c>
      <c r="AR40" s="188">
        <v>0</v>
      </c>
      <c r="AT40" s="188">
        <v>0</v>
      </c>
      <c r="AU40" s="188">
        <v>0</v>
      </c>
      <c r="AV40" s="188">
        <v>7869</v>
      </c>
      <c r="AW40" s="188">
        <v>1151</v>
      </c>
      <c r="AX40" s="188">
        <v>0</v>
      </c>
      <c r="AY40" s="188">
        <v>0</v>
      </c>
      <c r="AZ40" s="188">
        <v>1203</v>
      </c>
      <c r="BA40" s="188">
        <v>0</v>
      </c>
      <c r="BB40" s="188">
        <v>0</v>
      </c>
      <c r="BC40" s="188">
        <v>0</v>
      </c>
      <c r="BE40" s="188">
        <v>0</v>
      </c>
      <c r="BF40" s="188">
        <v>0</v>
      </c>
      <c r="BG40" s="188">
        <v>8326</v>
      </c>
      <c r="BH40" s="188">
        <v>1185</v>
      </c>
      <c r="BI40" s="188">
        <v>0</v>
      </c>
      <c r="BJ40" s="188">
        <v>0</v>
      </c>
      <c r="BK40" s="188">
        <v>977</v>
      </c>
      <c r="BL40" s="188">
        <v>0</v>
      </c>
      <c r="BM40" s="188">
        <v>0</v>
      </c>
      <c r="BN40" s="188">
        <v>0</v>
      </c>
      <c r="BP40" s="188">
        <v>0</v>
      </c>
      <c r="BQ40" s="188">
        <v>0</v>
      </c>
      <c r="BR40" s="188">
        <v>6474</v>
      </c>
      <c r="BS40" s="188">
        <v>1277</v>
      </c>
      <c r="BT40" s="188">
        <v>0</v>
      </c>
      <c r="BU40" s="188">
        <v>0</v>
      </c>
      <c r="BV40" s="188">
        <v>1324</v>
      </c>
      <c r="BW40" s="188">
        <v>0</v>
      </c>
      <c r="BX40" s="188">
        <v>0</v>
      </c>
      <c r="BY40" s="188">
        <v>0</v>
      </c>
      <c r="CA40" s="188">
        <v>0</v>
      </c>
      <c r="CB40" s="188">
        <v>0</v>
      </c>
      <c r="CC40" s="188">
        <v>7981</v>
      </c>
      <c r="CD40" s="188">
        <v>845</v>
      </c>
      <c r="CE40" s="188">
        <v>0</v>
      </c>
      <c r="CF40" s="188">
        <v>0</v>
      </c>
      <c r="CG40" s="188">
        <v>991</v>
      </c>
      <c r="CH40" s="188">
        <v>0</v>
      </c>
      <c r="CI40" s="188">
        <v>0</v>
      </c>
      <c r="CJ40" s="188">
        <v>0</v>
      </c>
      <c r="CL40" s="188">
        <v>0</v>
      </c>
      <c r="CM40" s="188">
        <v>0</v>
      </c>
      <c r="CN40" s="188">
        <v>7981</v>
      </c>
      <c r="CO40" s="188">
        <v>845</v>
      </c>
      <c r="CP40" s="188">
        <v>0</v>
      </c>
      <c r="CQ40" s="188">
        <v>0</v>
      </c>
      <c r="CR40" s="188">
        <v>991</v>
      </c>
      <c r="CS40" s="188">
        <v>0</v>
      </c>
      <c r="CT40" s="188">
        <v>0</v>
      </c>
      <c r="CU40" s="188">
        <v>0</v>
      </c>
      <c r="CW40" s="188">
        <v>0</v>
      </c>
      <c r="CX40" s="188">
        <v>0</v>
      </c>
      <c r="CY40" s="188">
        <v>5321</v>
      </c>
      <c r="CZ40" s="188">
        <v>755</v>
      </c>
      <c r="DA40" s="188">
        <v>0</v>
      </c>
      <c r="DB40" s="188">
        <v>0</v>
      </c>
      <c r="DC40" s="188">
        <v>1362</v>
      </c>
      <c r="DD40" s="188">
        <v>0</v>
      </c>
      <c r="DE40" s="188">
        <v>0</v>
      </c>
      <c r="DF40" s="188">
        <v>0</v>
      </c>
      <c r="DH40" s="188">
        <v>0</v>
      </c>
      <c r="DI40" s="188">
        <v>0</v>
      </c>
      <c r="DJ40" s="188">
        <v>7509</v>
      </c>
      <c r="DK40" s="188">
        <v>681</v>
      </c>
      <c r="DL40" s="188">
        <v>0</v>
      </c>
      <c r="DM40" s="188">
        <v>0</v>
      </c>
      <c r="DN40" s="188">
        <v>975</v>
      </c>
      <c r="DO40" s="188">
        <v>0</v>
      </c>
      <c r="DP40" s="188">
        <v>0</v>
      </c>
      <c r="DQ40" s="188">
        <v>0</v>
      </c>
      <c r="DS40" s="188">
        <v>0</v>
      </c>
      <c r="DT40" s="188">
        <v>0</v>
      </c>
      <c r="DU40" s="188">
        <v>6613</v>
      </c>
      <c r="DV40" s="188">
        <v>743</v>
      </c>
      <c r="DW40" s="188">
        <v>0</v>
      </c>
      <c r="DX40" s="188">
        <v>0</v>
      </c>
      <c r="DY40" s="188">
        <v>1283</v>
      </c>
      <c r="DZ40" s="188">
        <v>0</v>
      </c>
      <c r="EA40" s="188">
        <v>0</v>
      </c>
      <c r="EB40" s="188">
        <v>0</v>
      </c>
      <c r="ED40" s="188">
        <v>0</v>
      </c>
      <c r="EE40" s="188">
        <v>0</v>
      </c>
      <c r="EF40" s="188">
        <v>5152</v>
      </c>
      <c r="EG40" s="188">
        <v>749</v>
      </c>
      <c r="EH40" s="188">
        <v>0</v>
      </c>
      <c r="EI40" s="188">
        <v>0</v>
      </c>
      <c r="EJ40" s="188">
        <v>910</v>
      </c>
      <c r="EK40" s="188">
        <v>0</v>
      </c>
      <c r="EL40" s="188">
        <v>0</v>
      </c>
      <c r="EM40" s="188">
        <v>0</v>
      </c>
      <c r="EO40" s="188">
        <v>0</v>
      </c>
      <c r="EP40" s="188">
        <v>0</v>
      </c>
      <c r="EQ40" s="188">
        <v>1208</v>
      </c>
      <c r="ER40" s="188">
        <v>485</v>
      </c>
      <c r="ES40" s="188">
        <v>0</v>
      </c>
      <c r="ET40" s="188">
        <v>0</v>
      </c>
      <c r="EU40" s="188">
        <v>1107</v>
      </c>
      <c r="EV40" s="188">
        <v>0</v>
      </c>
      <c r="EW40" s="188">
        <v>0</v>
      </c>
      <c r="EX40" s="188">
        <v>0</v>
      </c>
      <c r="EZ40" s="188">
        <v>0</v>
      </c>
      <c r="FA40" s="188">
        <v>0</v>
      </c>
      <c r="FB40" s="188">
        <v>2578</v>
      </c>
      <c r="FC40" s="188">
        <v>590</v>
      </c>
      <c r="FD40" s="188">
        <v>0</v>
      </c>
      <c r="FE40" s="188">
        <v>0</v>
      </c>
      <c r="FF40" s="188">
        <v>1464</v>
      </c>
      <c r="FG40" s="188">
        <v>0</v>
      </c>
      <c r="FH40" s="188">
        <v>0</v>
      </c>
      <c r="FI40" s="188">
        <v>0</v>
      </c>
      <c r="FK40" s="188">
        <v>0</v>
      </c>
      <c r="FL40" s="188">
        <v>0</v>
      </c>
      <c r="FM40" s="188">
        <v>6260</v>
      </c>
      <c r="FN40" s="188">
        <v>805</v>
      </c>
      <c r="FO40" s="188">
        <v>0</v>
      </c>
      <c r="FP40" s="188">
        <v>0</v>
      </c>
      <c r="FQ40" s="188">
        <v>970</v>
      </c>
      <c r="FR40" s="188">
        <v>0</v>
      </c>
      <c r="FS40" s="188">
        <v>0</v>
      </c>
      <c r="FT40" s="188">
        <v>0</v>
      </c>
      <c r="FV40" s="188">
        <v>0</v>
      </c>
      <c r="FW40" s="188">
        <v>0</v>
      </c>
      <c r="FX40" s="188">
        <v>3346</v>
      </c>
      <c r="FY40" s="188">
        <v>696</v>
      </c>
      <c r="FZ40" s="188">
        <v>0</v>
      </c>
      <c r="GA40" s="188">
        <v>0</v>
      </c>
      <c r="GB40" s="188">
        <v>1328</v>
      </c>
      <c r="GC40" s="188">
        <v>0</v>
      </c>
      <c r="GD40" s="188">
        <v>0</v>
      </c>
      <c r="GE40" s="188">
        <v>0</v>
      </c>
      <c r="GG40" s="188">
        <v>0</v>
      </c>
      <c r="GH40" s="188">
        <v>0</v>
      </c>
      <c r="GI40" s="188">
        <v>4416</v>
      </c>
      <c r="GJ40" s="188">
        <v>501</v>
      </c>
      <c r="GK40" s="188">
        <v>0</v>
      </c>
      <c r="GL40" s="188">
        <v>0</v>
      </c>
      <c r="GM40" s="188">
        <v>978</v>
      </c>
      <c r="GN40" s="188">
        <v>0</v>
      </c>
      <c r="GO40" s="188">
        <v>0</v>
      </c>
      <c r="GP40" s="188">
        <v>0</v>
      </c>
      <c r="GR40" s="188">
        <v>0</v>
      </c>
      <c r="GS40" s="188">
        <v>0</v>
      </c>
      <c r="GT40" s="188">
        <v>4803</v>
      </c>
      <c r="GU40" s="188">
        <v>533</v>
      </c>
      <c r="GV40" s="188">
        <v>0</v>
      </c>
      <c r="GW40" s="188">
        <v>0</v>
      </c>
      <c r="GX40" s="188">
        <v>908</v>
      </c>
      <c r="GY40" s="188">
        <v>0</v>
      </c>
      <c r="GZ40" s="188">
        <v>0</v>
      </c>
      <c r="HA40" s="188">
        <v>0</v>
      </c>
      <c r="HC40" s="188">
        <v>0</v>
      </c>
      <c r="HD40" s="188">
        <v>0</v>
      </c>
      <c r="HE40" s="188">
        <v>3046</v>
      </c>
      <c r="HF40" s="188">
        <v>656</v>
      </c>
      <c r="HG40" s="188">
        <v>0</v>
      </c>
      <c r="HH40" s="188">
        <v>0</v>
      </c>
      <c r="HI40" s="188">
        <v>949</v>
      </c>
      <c r="HJ40" s="188">
        <v>0</v>
      </c>
      <c r="HK40" s="188">
        <v>0</v>
      </c>
      <c r="HL40" s="188">
        <v>0</v>
      </c>
      <c r="HN40" s="188">
        <v>0</v>
      </c>
      <c r="HO40" s="188">
        <v>0</v>
      </c>
      <c r="HP40" s="188">
        <v>2373</v>
      </c>
      <c r="HQ40" s="188">
        <v>361</v>
      </c>
      <c r="HR40" s="188">
        <v>0</v>
      </c>
      <c r="HS40" s="188">
        <v>0</v>
      </c>
      <c r="HT40" s="188">
        <v>1404</v>
      </c>
      <c r="HU40" s="188">
        <v>0</v>
      </c>
      <c r="HV40" s="188">
        <v>0</v>
      </c>
      <c r="HW40" s="188">
        <v>0</v>
      </c>
      <c r="HY40" s="188">
        <v>0</v>
      </c>
      <c r="HZ40" s="188">
        <v>0</v>
      </c>
      <c r="IA40" s="188">
        <v>3401</v>
      </c>
      <c r="IB40" s="188">
        <v>545</v>
      </c>
      <c r="IC40" s="188">
        <v>0</v>
      </c>
      <c r="ID40" s="188">
        <v>0</v>
      </c>
      <c r="IE40" s="188">
        <v>971</v>
      </c>
      <c r="IF40" s="188">
        <v>0</v>
      </c>
      <c r="IG40" s="188">
        <v>0</v>
      </c>
      <c r="IH40" s="188">
        <v>0</v>
      </c>
      <c r="IJ40" s="188">
        <v>0</v>
      </c>
      <c r="IK40" s="188">
        <v>0</v>
      </c>
      <c r="IL40" s="188">
        <v>6122</v>
      </c>
      <c r="IM40" s="188">
        <v>867</v>
      </c>
      <c r="IN40" s="188">
        <v>0</v>
      </c>
      <c r="IO40" s="188">
        <v>0</v>
      </c>
      <c r="IP40" s="188">
        <v>1005</v>
      </c>
      <c r="IQ40" s="188">
        <v>0</v>
      </c>
      <c r="IR40" s="188">
        <v>0</v>
      </c>
      <c r="IS40" s="188">
        <v>0</v>
      </c>
      <c r="IU40" s="188">
        <v>0</v>
      </c>
      <c r="IV40" s="188">
        <v>0</v>
      </c>
      <c r="IW40" s="188">
        <v>4283</v>
      </c>
      <c r="IX40" s="188">
        <v>637</v>
      </c>
      <c r="IY40" s="188">
        <v>0</v>
      </c>
      <c r="IZ40" s="188">
        <v>0</v>
      </c>
      <c r="JA40" s="188">
        <v>1332</v>
      </c>
      <c r="JB40" s="188">
        <v>0</v>
      </c>
      <c r="JC40" s="188">
        <v>0</v>
      </c>
      <c r="JD40" s="188">
        <v>0</v>
      </c>
      <c r="JF40" s="188">
        <v>0</v>
      </c>
      <c r="JG40" s="188">
        <v>0</v>
      </c>
      <c r="JH40" s="188">
        <v>7437</v>
      </c>
      <c r="JI40" s="188">
        <v>1818</v>
      </c>
      <c r="JJ40" s="188">
        <v>0</v>
      </c>
      <c r="JK40" s="188">
        <v>0</v>
      </c>
      <c r="JL40" s="188">
        <v>960</v>
      </c>
      <c r="JM40" s="188">
        <v>0</v>
      </c>
      <c r="JN40" s="188">
        <v>0</v>
      </c>
      <c r="JO40" s="188">
        <v>0</v>
      </c>
      <c r="JQ40" s="188">
        <v>0</v>
      </c>
      <c r="JR40" s="188">
        <v>0</v>
      </c>
      <c r="JS40" s="188">
        <v>6151</v>
      </c>
      <c r="JT40" s="188">
        <v>504</v>
      </c>
      <c r="JU40" s="188">
        <v>0</v>
      </c>
      <c r="JV40" s="188">
        <v>0</v>
      </c>
      <c r="JW40" s="188">
        <v>1008</v>
      </c>
      <c r="JX40" s="188">
        <v>0</v>
      </c>
      <c r="JY40" s="188">
        <v>0</v>
      </c>
      <c r="JZ40" s="188">
        <v>0</v>
      </c>
      <c r="KB40" s="188">
        <v>0</v>
      </c>
      <c r="KC40" s="188">
        <v>0</v>
      </c>
      <c r="KD40" s="188">
        <v>2558</v>
      </c>
      <c r="KE40" s="188">
        <v>630</v>
      </c>
      <c r="KF40" s="188">
        <v>0</v>
      </c>
      <c r="KG40" s="188">
        <v>0</v>
      </c>
      <c r="KH40" s="188">
        <v>1319</v>
      </c>
      <c r="KI40" s="188">
        <v>0</v>
      </c>
      <c r="KJ40" s="188">
        <v>0</v>
      </c>
      <c r="KK40" s="188">
        <v>0</v>
      </c>
      <c r="KM40" s="188">
        <v>0</v>
      </c>
      <c r="KN40" s="188">
        <v>0</v>
      </c>
      <c r="KO40" s="188">
        <v>3226</v>
      </c>
      <c r="KP40" s="188">
        <v>918</v>
      </c>
      <c r="KQ40" s="188">
        <v>0</v>
      </c>
      <c r="KR40" s="188">
        <v>0</v>
      </c>
      <c r="KS40" s="188">
        <v>1419</v>
      </c>
      <c r="KT40" s="188">
        <v>0</v>
      </c>
      <c r="KU40" s="188">
        <v>0</v>
      </c>
      <c r="KV40" s="188">
        <v>0</v>
      </c>
      <c r="KX40" s="188">
        <v>0</v>
      </c>
      <c r="KY40" s="188">
        <v>0</v>
      </c>
      <c r="KZ40" s="188">
        <v>6065</v>
      </c>
      <c r="LA40" s="188">
        <v>777</v>
      </c>
      <c r="LB40" s="188">
        <v>0</v>
      </c>
      <c r="LC40" s="188">
        <v>0</v>
      </c>
      <c r="LD40" s="188">
        <v>1434</v>
      </c>
      <c r="LE40" s="188">
        <v>0</v>
      </c>
      <c r="LF40" s="188">
        <v>0</v>
      </c>
      <c r="LG40" s="188">
        <v>0</v>
      </c>
      <c r="LI40" s="188">
        <v>0</v>
      </c>
      <c r="LJ40" s="188">
        <v>0</v>
      </c>
      <c r="LK40" s="188">
        <v>4013</v>
      </c>
      <c r="LL40" s="188">
        <v>653</v>
      </c>
      <c r="LM40" s="188">
        <v>0</v>
      </c>
      <c r="LN40" s="188">
        <v>0</v>
      </c>
      <c r="LO40" s="188">
        <v>1205</v>
      </c>
      <c r="LP40" s="188">
        <v>0</v>
      </c>
      <c r="LQ40" s="188">
        <v>0</v>
      </c>
      <c r="LR40" s="188">
        <v>0</v>
      </c>
      <c r="LT40" s="188">
        <v>0</v>
      </c>
      <c r="LU40" s="188">
        <v>0</v>
      </c>
      <c r="LV40" s="188">
        <v>1463</v>
      </c>
      <c r="LW40" s="188">
        <v>559</v>
      </c>
      <c r="LX40" s="188">
        <v>0</v>
      </c>
      <c r="LY40" s="188">
        <v>0</v>
      </c>
      <c r="LZ40" s="188">
        <v>1263</v>
      </c>
      <c r="MA40" s="188">
        <v>0</v>
      </c>
      <c r="MB40" s="188">
        <v>0</v>
      </c>
      <c r="MC40" s="188">
        <v>0</v>
      </c>
    </row>
    <row r="41" spans="2:341">
      <c r="B41" s="208">
        <f t="shared" si="10"/>
        <v>0</v>
      </c>
      <c r="C41" s="208">
        <f t="shared" si="11"/>
        <v>0</v>
      </c>
      <c r="D41" s="208">
        <f t="shared" si="12"/>
        <v>5004.5333333333338</v>
      </c>
      <c r="E41" s="208">
        <f t="shared" si="13"/>
        <v>765.06666666666672</v>
      </c>
      <c r="F41" s="208">
        <f t="shared" si="14"/>
        <v>0</v>
      </c>
      <c r="G41" s="208">
        <f t="shared" si="15"/>
        <v>0</v>
      </c>
      <c r="H41" s="208">
        <f t="shared" si="16"/>
        <v>1144.2333333333333</v>
      </c>
      <c r="I41" s="208">
        <f t="shared" si="17"/>
        <v>0</v>
      </c>
      <c r="J41" s="208">
        <f t="shared" si="18"/>
        <v>0</v>
      </c>
      <c r="K41" s="208">
        <f t="shared" si="19"/>
        <v>0</v>
      </c>
      <c r="M41" s="188">
        <v>0</v>
      </c>
      <c r="N41" s="188">
        <v>0</v>
      </c>
      <c r="O41" s="188">
        <v>8389</v>
      </c>
      <c r="P41" s="188">
        <v>832</v>
      </c>
      <c r="Q41" s="188">
        <v>0</v>
      </c>
      <c r="R41" s="188">
        <v>0</v>
      </c>
      <c r="S41" s="188">
        <v>922</v>
      </c>
      <c r="T41" s="188">
        <v>0</v>
      </c>
      <c r="U41" s="188">
        <v>0</v>
      </c>
      <c r="V41" s="188">
        <v>0</v>
      </c>
      <c r="X41" s="188">
        <v>0</v>
      </c>
      <c r="Y41" s="188">
        <v>0</v>
      </c>
      <c r="Z41" s="188">
        <v>4228</v>
      </c>
      <c r="AA41" s="188">
        <v>498</v>
      </c>
      <c r="AB41" s="188">
        <v>0</v>
      </c>
      <c r="AC41" s="188">
        <v>0</v>
      </c>
      <c r="AD41" s="188">
        <v>1158</v>
      </c>
      <c r="AE41" s="188">
        <v>0</v>
      </c>
      <c r="AF41" s="188">
        <v>0</v>
      </c>
      <c r="AG41" s="188">
        <v>0</v>
      </c>
      <c r="AI41" s="188">
        <v>0</v>
      </c>
      <c r="AJ41" s="188">
        <v>0</v>
      </c>
      <c r="AK41" s="188">
        <v>945</v>
      </c>
      <c r="AL41" s="188">
        <v>508</v>
      </c>
      <c r="AM41" s="188">
        <v>0</v>
      </c>
      <c r="AN41" s="188">
        <v>0</v>
      </c>
      <c r="AO41" s="188">
        <v>1222</v>
      </c>
      <c r="AP41" s="188">
        <v>0</v>
      </c>
      <c r="AQ41" s="188">
        <v>0</v>
      </c>
      <c r="AR41" s="188">
        <v>0</v>
      </c>
      <c r="AT41" s="188">
        <v>0</v>
      </c>
      <c r="AU41" s="188">
        <v>0</v>
      </c>
      <c r="AV41" s="188">
        <v>7892</v>
      </c>
      <c r="AW41" s="188">
        <v>1200</v>
      </c>
      <c r="AX41" s="188">
        <v>0</v>
      </c>
      <c r="AY41" s="188">
        <v>0</v>
      </c>
      <c r="AZ41" s="188">
        <v>1203</v>
      </c>
      <c r="BA41" s="188">
        <v>0</v>
      </c>
      <c r="BB41" s="188">
        <v>0</v>
      </c>
      <c r="BC41" s="188">
        <v>0</v>
      </c>
      <c r="BE41" s="188">
        <v>0</v>
      </c>
      <c r="BF41" s="188">
        <v>0</v>
      </c>
      <c r="BG41" s="188">
        <v>8311</v>
      </c>
      <c r="BH41" s="188">
        <v>1143</v>
      </c>
      <c r="BI41" s="188">
        <v>0</v>
      </c>
      <c r="BJ41" s="188">
        <v>0</v>
      </c>
      <c r="BK41" s="188">
        <v>977</v>
      </c>
      <c r="BL41" s="188">
        <v>0</v>
      </c>
      <c r="BM41" s="188">
        <v>0</v>
      </c>
      <c r="BN41" s="188">
        <v>0</v>
      </c>
      <c r="BP41" s="188">
        <v>0</v>
      </c>
      <c r="BQ41" s="188">
        <v>0</v>
      </c>
      <c r="BR41" s="188">
        <v>6320</v>
      </c>
      <c r="BS41" s="188">
        <v>1281</v>
      </c>
      <c r="BT41" s="188">
        <v>0</v>
      </c>
      <c r="BU41" s="188">
        <v>0</v>
      </c>
      <c r="BV41" s="188">
        <v>1324</v>
      </c>
      <c r="BW41" s="188">
        <v>0</v>
      </c>
      <c r="BX41" s="188">
        <v>0</v>
      </c>
      <c r="BY41" s="188">
        <v>0</v>
      </c>
      <c r="CA41" s="188">
        <v>0</v>
      </c>
      <c r="CB41" s="188">
        <v>0</v>
      </c>
      <c r="CC41" s="188">
        <v>7971</v>
      </c>
      <c r="CD41" s="188">
        <v>873</v>
      </c>
      <c r="CE41" s="188">
        <v>0</v>
      </c>
      <c r="CF41" s="188">
        <v>0</v>
      </c>
      <c r="CG41" s="188">
        <v>991</v>
      </c>
      <c r="CH41" s="188">
        <v>0</v>
      </c>
      <c r="CI41" s="188">
        <v>0</v>
      </c>
      <c r="CJ41" s="188">
        <v>0</v>
      </c>
      <c r="CL41" s="188">
        <v>0</v>
      </c>
      <c r="CM41" s="188">
        <v>0</v>
      </c>
      <c r="CN41" s="188">
        <v>7971</v>
      </c>
      <c r="CO41" s="188">
        <v>873</v>
      </c>
      <c r="CP41" s="188">
        <v>0</v>
      </c>
      <c r="CQ41" s="188">
        <v>0</v>
      </c>
      <c r="CR41" s="188">
        <v>991</v>
      </c>
      <c r="CS41" s="188">
        <v>0</v>
      </c>
      <c r="CT41" s="188">
        <v>0</v>
      </c>
      <c r="CU41" s="188">
        <v>0</v>
      </c>
      <c r="CW41" s="188">
        <v>0</v>
      </c>
      <c r="CX41" s="188">
        <v>0</v>
      </c>
      <c r="CY41" s="188">
        <v>5350</v>
      </c>
      <c r="CZ41" s="188">
        <v>792</v>
      </c>
      <c r="DA41" s="188">
        <v>0</v>
      </c>
      <c r="DB41" s="188">
        <v>0</v>
      </c>
      <c r="DC41" s="188">
        <v>1362</v>
      </c>
      <c r="DD41" s="188">
        <v>0</v>
      </c>
      <c r="DE41" s="188">
        <v>0</v>
      </c>
      <c r="DF41" s="188">
        <v>0</v>
      </c>
      <c r="DH41" s="188">
        <v>0</v>
      </c>
      <c r="DI41" s="188">
        <v>0</v>
      </c>
      <c r="DJ41" s="188">
        <v>7678</v>
      </c>
      <c r="DK41" s="188">
        <v>754</v>
      </c>
      <c r="DL41" s="188">
        <v>0</v>
      </c>
      <c r="DM41" s="188">
        <v>0</v>
      </c>
      <c r="DN41" s="188">
        <v>975</v>
      </c>
      <c r="DO41" s="188">
        <v>0</v>
      </c>
      <c r="DP41" s="188">
        <v>0</v>
      </c>
      <c r="DQ41" s="188">
        <v>0</v>
      </c>
      <c r="DS41" s="188">
        <v>0</v>
      </c>
      <c r="DT41" s="188">
        <v>0</v>
      </c>
      <c r="DU41" s="188">
        <v>6587</v>
      </c>
      <c r="DV41" s="188">
        <v>773</v>
      </c>
      <c r="DW41" s="188">
        <v>0</v>
      </c>
      <c r="DX41" s="188">
        <v>0</v>
      </c>
      <c r="DY41" s="188">
        <v>1267</v>
      </c>
      <c r="DZ41" s="188">
        <v>0</v>
      </c>
      <c r="EA41" s="188">
        <v>0</v>
      </c>
      <c r="EB41" s="188">
        <v>0</v>
      </c>
      <c r="ED41" s="188">
        <v>0</v>
      </c>
      <c r="EE41" s="188">
        <v>0</v>
      </c>
      <c r="EF41" s="188">
        <v>5197</v>
      </c>
      <c r="EG41" s="188">
        <v>712</v>
      </c>
      <c r="EH41" s="188">
        <v>0</v>
      </c>
      <c r="EI41" s="188">
        <v>0</v>
      </c>
      <c r="EJ41" s="188">
        <v>910</v>
      </c>
      <c r="EK41" s="188">
        <v>0</v>
      </c>
      <c r="EL41" s="188">
        <v>0</v>
      </c>
      <c r="EM41" s="188">
        <v>0</v>
      </c>
      <c r="EO41" s="188">
        <v>0</v>
      </c>
      <c r="EP41" s="188">
        <v>0</v>
      </c>
      <c r="EQ41" s="188">
        <v>1205</v>
      </c>
      <c r="ER41" s="188">
        <v>517</v>
      </c>
      <c r="ES41" s="188">
        <v>0</v>
      </c>
      <c r="ET41" s="188">
        <v>0</v>
      </c>
      <c r="EU41" s="188">
        <v>1107</v>
      </c>
      <c r="EV41" s="188">
        <v>0</v>
      </c>
      <c r="EW41" s="188">
        <v>0</v>
      </c>
      <c r="EX41" s="188">
        <v>0</v>
      </c>
      <c r="EZ41" s="188">
        <v>0</v>
      </c>
      <c r="FA41" s="188">
        <v>0</v>
      </c>
      <c r="FB41" s="188">
        <v>2634</v>
      </c>
      <c r="FC41" s="188">
        <v>696</v>
      </c>
      <c r="FD41" s="188">
        <v>0</v>
      </c>
      <c r="FE41" s="188">
        <v>0</v>
      </c>
      <c r="FF41" s="188">
        <v>1464</v>
      </c>
      <c r="FG41" s="188">
        <v>0</v>
      </c>
      <c r="FH41" s="188">
        <v>0</v>
      </c>
      <c r="FI41" s="188">
        <v>0</v>
      </c>
      <c r="FK41" s="188">
        <v>0</v>
      </c>
      <c r="FL41" s="188">
        <v>0</v>
      </c>
      <c r="FM41" s="188">
        <v>6208</v>
      </c>
      <c r="FN41" s="188">
        <v>726</v>
      </c>
      <c r="FO41" s="188">
        <v>0</v>
      </c>
      <c r="FP41" s="188">
        <v>0</v>
      </c>
      <c r="FQ41" s="188">
        <v>970</v>
      </c>
      <c r="FR41" s="188">
        <v>0</v>
      </c>
      <c r="FS41" s="188">
        <v>0</v>
      </c>
      <c r="FT41" s="188">
        <v>0</v>
      </c>
      <c r="FV41" s="188">
        <v>0</v>
      </c>
      <c r="FW41" s="188">
        <v>0</v>
      </c>
      <c r="FX41" s="188">
        <v>3338</v>
      </c>
      <c r="FY41" s="188">
        <v>719</v>
      </c>
      <c r="FZ41" s="188">
        <v>0</v>
      </c>
      <c r="GA41" s="188">
        <v>0</v>
      </c>
      <c r="GB41" s="188">
        <v>1328</v>
      </c>
      <c r="GC41" s="188">
        <v>0</v>
      </c>
      <c r="GD41" s="188">
        <v>0</v>
      </c>
      <c r="GE41" s="188">
        <v>0</v>
      </c>
      <c r="GG41" s="188">
        <v>0</v>
      </c>
      <c r="GH41" s="188">
        <v>0</v>
      </c>
      <c r="GI41" s="188">
        <v>4559</v>
      </c>
      <c r="GJ41" s="188">
        <v>520</v>
      </c>
      <c r="GK41" s="188">
        <v>0</v>
      </c>
      <c r="GL41" s="188">
        <v>0</v>
      </c>
      <c r="GM41" s="188">
        <v>978</v>
      </c>
      <c r="GN41" s="188">
        <v>0</v>
      </c>
      <c r="GO41" s="188">
        <v>0</v>
      </c>
      <c r="GP41" s="188">
        <v>0</v>
      </c>
      <c r="GR41" s="188">
        <v>0</v>
      </c>
      <c r="GS41" s="188">
        <v>0</v>
      </c>
      <c r="GT41" s="188">
        <v>4853</v>
      </c>
      <c r="GU41" s="188">
        <v>551</v>
      </c>
      <c r="GV41" s="188">
        <v>0</v>
      </c>
      <c r="GW41" s="188">
        <v>0</v>
      </c>
      <c r="GX41" s="188">
        <v>908</v>
      </c>
      <c r="GY41" s="188">
        <v>0</v>
      </c>
      <c r="GZ41" s="188">
        <v>0</v>
      </c>
      <c r="HA41" s="188">
        <v>0</v>
      </c>
      <c r="HC41" s="188">
        <v>0</v>
      </c>
      <c r="HD41" s="188">
        <v>0</v>
      </c>
      <c r="HE41" s="188">
        <v>3092</v>
      </c>
      <c r="HF41" s="188">
        <v>634</v>
      </c>
      <c r="HG41" s="188">
        <v>0</v>
      </c>
      <c r="HH41" s="188">
        <v>0</v>
      </c>
      <c r="HI41" s="188">
        <v>949</v>
      </c>
      <c r="HJ41" s="188">
        <v>0</v>
      </c>
      <c r="HK41" s="188">
        <v>0</v>
      </c>
      <c r="HL41" s="188">
        <v>0</v>
      </c>
      <c r="HN41" s="188">
        <v>0</v>
      </c>
      <c r="HO41" s="188">
        <v>0</v>
      </c>
      <c r="HP41" s="188">
        <v>2385</v>
      </c>
      <c r="HQ41" s="188">
        <v>345</v>
      </c>
      <c r="HR41" s="188">
        <v>0</v>
      </c>
      <c r="HS41" s="188">
        <v>0</v>
      </c>
      <c r="HT41" s="188">
        <v>1405</v>
      </c>
      <c r="HU41" s="188">
        <v>0</v>
      </c>
      <c r="HV41" s="188">
        <v>0</v>
      </c>
      <c r="HW41" s="188">
        <v>0</v>
      </c>
      <c r="HY41" s="188">
        <v>0</v>
      </c>
      <c r="HZ41" s="188">
        <v>0</v>
      </c>
      <c r="IA41" s="188">
        <v>3520</v>
      </c>
      <c r="IB41" s="188">
        <v>555</v>
      </c>
      <c r="IC41" s="188">
        <v>0</v>
      </c>
      <c r="ID41" s="188">
        <v>0</v>
      </c>
      <c r="IE41" s="188">
        <v>971</v>
      </c>
      <c r="IF41" s="188">
        <v>0</v>
      </c>
      <c r="IG41" s="188">
        <v>0</v>
      </c>
      <c r="IH41" s="188">
        <v>0</v>
      </c>
      <c r="IJ41" s="188">
        <v>0</v>
      </c>
      <c r="IK41" s="188">
        <v>0</v>
      </c>
      <c r="IL41" s="188">
        <v>6219</v>
      </c>
      <c r="IM41" s="188">
        <v>871</v>
      </c>
      <c r="IN41" s="188">
        <v>0</v>
      </c>
      <c r="IO41" s="188">
        <v>0</v>
      </c>
      <c r="IP41" s="188">
        <v>1005</v>
      </c>
      <c r="IQ41" s="188">
        <v>0</v>
      </c>
      <c r="IR41" s="188">
        <v>0</v>
      </c>
      <c r="IS41" s="188">
        <v>0</v>
      </c>
      <c r="IU41" s="188">
        <v>0</v>
      </c>
      <c r="IV41" s="188">
        <v>0</v>
      </c>
      <c r="IW41" s="188">
        <v>4255</v>
      </c>
      <c r="IX41" s="188">
        <v>626</v>
      </c>
      <c r="IY41" s="188">
        <v>0</v>
      </c>
      <c r="IZ41" s="188">
        <v>0</v>
      </c>
      <c r="JA41" s="188">
        <v>1332</v>
      </c>
      <c r="JB41" s="188">
        <v>0</v>
      </c>
      <c r="JC41" s="188">
        <v>0</v>
      </c>
      <c r="JD41" s="188">
        <v>0</v>
      </c>
      <c r="JF41" s="188">
        <v>0</v>
      </c>
      <c r="JG41" s="188">
        <v>0</v>
      </c>
      <c r="JH41" s="188">
        <v>7408</v>
      </c>
      <c r="JI41" s="188">
        <v>1812</v>
      </c>
      <c r="JJ41" s="188">
        <v>0</v>
      </c>
      <c r="JK41" s="188">
        <v>0</v>
      </c>
      <c r="JL41" s="188">
        <v>960</v>
      </c>
      <c r="JM41" s="188">
        <v>0</v>
      </c>
      <c r="JN41" s="188">
        <v>0</v>
      </c>
      <c r="JO41" s="188">
        <v>0</v>
      </c>
      <c r="JQ41" s="188">
        <v>0</v>
      </c>
      <c r="JR41" s="188">
        <v>0</v>
      </c>
      <c r="JS41" s="188">
        <v>6157</v>
      </c>
      <c r="JT41" s="188">
        <v>499</v>
      </c>
      <c r="JU41" s="188">
        <v>0</v>
      </c>
      <c r="JV41" s="188">
        <v>0</v>
      </c>
      <c r="JW41" s="188">
        <v>1008</v>
      </c>
      <c r="JX41" s="188">
        <v>0</v>
      </c>
      <c r="JY41" s="188">
        <v>0</v>
      </c>
      <c r="JZ41" s="188">
        <v>0</v>
      </c>
      <c r="KB41" s="188">
        <v>0</v>
      </c>
      <c r="KC41" s="188">
        <v>0</v>
      </c>
      <c r="KD41" s="188">
        <v>2537</v>
      </c>
      <c r="KE41" s="188">
        <v>624</v>
      </c>
      <c r="KF41" s="188">
        <v>0</v>
      </c>
      <c r="KG41" s="188">
        <v>0</v>
      </c>
      <c r="KH41" s="188">
        <v>1319</v>
      </c>
      <c r="KI41" s="188">
        <v>0</v>
      </c>
      <c r="KJ41" s="188">
        <v>0</v>
      </c>
      <c r="KK41" s="188">
        <v>0</v>
      </c>
      <c r="KM41" s="188">
        <v>0</v>
      </c>
      <c r="KN41" s="188">
        <v>0</v>
      </c>
      <c r="KO41" s="188">
        <v>3229</v>
      </c>
      <c r="KP41" s="188">
        <v>924</v>
      </c>
      <c r="KQ41" s="188">
        <v>0</v>
      </c>
      <c r="KR41" s="188">
        <v>0</v>
      </c>
      <c r="KS41" s="188">
        <v>1419</v>
      </c>
      <c r="KT41" s="188">
        <v>0</v>
      </c>
      <c r="KU41" s="188">
        <v>0</v>
      </c>
      <c r="KV41" s="188">
        <v>0</v>
      </c>
      <c r="KX41" s="188">
        <v>0</v>
      </c>
      <c r="KY41" s="188">
        <v>0</v>
      </c>
      <c r="KZ41" s="188">
        <v>6150</v>
      </c>
      <c r="LA41" s="188">
        <v>784</v>
      </c>
      <c r="LB41" s="188">
        <v>0</v>
      </c>
      <c r="LC41" s="188">
        <v>0</v>
      </c>
      <c r="LD41" s="188">
        <v>1434</v>
      </c>
      <c r="LE41" s="188">
        <v>0</v>
      </c>
      <c r="LF41" s="188">
        <v>0</v>
      </c>
      <c r="LG41" s="188">
        <v>0</v>
      </c>
      <c r="LI41" s="188">
        <v>0</v>
      </c>
      <c r="LJ41" s="188">
        <v>0</v>
      </c>
      <c r="LK41" s="188">
        <v>4056</v>
      </c>
      <c r="LL41" s="188">
        <v>678</v>
      </c>
      <c r="LM41" s="188">
        <v>0</v>
      </c>
      <c r="LN41" s="188">
        <v>0</v>
      </c>
      <c r="LO41" s="188">
        <v>1205</v>
      </c>
      <c r="LP41" s="188">
        <v>0</v>
      </c>
      <c r="LQ41" s="188">
        <v>0</v>
      </c>
      <c r="LR41" s="188">
        <v>0</v>
      </c>
      <c r="LT41" s="188">
        <v>0</v>
      </c>
      <c r="LU41" s="188">
        <v>0</v>
      </c>
      <c r="LV41" s="188">
        <v>1492</v>
      </c>
      <c r="LW41" s="188">
        <v>632</v>
      </c>
      <c r="LX41" s="188">
        <v>0</v>
      </c>
      <c r="LY41" s="188">
        <v>0</v>
      </c>
      <c r="LZ41" s="188">
        <v>1263</v>
      </c>
      <c r="MA41" s="188">
        <v>0</v>
      </c>
      <c r="MB41" s="188">
        <v>0</v>
      </c>
      <c r="MC41" s="188">
        <v>0</v>
      </c>
    </row>
    <row r="42" spans="2:341">
      <c r="B42" s="208">
        <f t="shared" si="10"/>
        <v>0</v>
      </c>
      <c r="C42" s="208">
        <f t="shared" si="11"/>
        <v>0</v>
      </c>
      <c r="D42" s="208">
        <f t="shared" si="12"/>
        <v>5047.9666666666662</v>
      </c>
      <c r="E42" s="208">
        <f t="shared" si="13"/>
        <v>764.56666666666672</v>
      </c>
      <c r="F42" s="208">
        <f t="shared" si="14"/>
        <v>0</v>
      </c>
      <c r="G42" s="208">
        <f t="shared" si="15"/>
        <v>0</v>
      </c>
      <c r="H42" s="208">
        <f t="shared" si="16"/>
        <v>1144.7333333333333</v>
      </c>
      <c r="I42" s="208">
        <f t="shared" si="17"/>
        <v>0</v>
      </c>
      <c r="J42" s="208">
        <f t="shared" si="18"/>
        <v>0</v>
      </c>
      <c r="K42" s="208">
        <f t="shared" si="19"/>
        <v>0</v>
      </c>
      <c r="M42" s="188">
        <v>0</v>
      </c>
      <c r="N42" s="188">
        <v>0</v>
      </c>
      <c r="O42" s="188">
        <v>8317</v>
      </c>
      <c r="P42" s="188">
        <v>774</v>
      </c>
      <c r="Q42" s="188">
        <v>0</v>
      </c>
      <c r="R42" s="188">
        <v>0</v>
      </c>
      <c r="S42" s="188">
        <v>922</v>
      </c>
      <c r="T42" s="188">
        <v>0</v>
      </c>
      <c r="U42" s="188">
        <v>0</v>
      </c>
      <c r="V42" s="188">
        <v>0</v>
      </c>
      <c r="X42" s="188">
        <v>0</v>
      </c>
      <c r="Y42" s="188">
        <v>0</v>
      </c>
      <c r="Z42" s="188">
        <v>4161</v>
      </c>
      <c r="AA42" s="188">
        <v>483</v>
      </c>
      <c r="AB42" s="188">
        <v>0</v>
      </c>
      <c r="AC42" s="188">
        <v>0</v>
      </c>
      <c r="AD42" s="188">
        <v>1158</v>
      </c>
      <c r="AE42" s="188">
        <v>0</v>
      </c>
      <c r="AF42" s="188">
        <v>0</v>
      </c>
      <c r="AG42" s="188">
        <v>0</v>
      </c>
      <c r="AI42" s="188">
        <v>0</v>
      </c>
      <c r="AJ42" s="188">
        <v>0</v>
      </c>
      <c r="AK42" s="188">
        <v>939</v>
      </c>
      <c r="AL42" s="188">
        <v>501</v>
      </c>
      <c r="AM42" s="188">
        <v>0</v>
      </c>
      <c r="AN42" s="188">
        <v>0</v>
      </c>
      <c r="AO42" s="188">
        <v>1222</v>
      </c>
      <c r="AP42" s="188">
        <v>0</v>
      </c>
      <c r="AQ42" s="188">
        <v>0</v>
      </c>
      <c r="AR42" s="188">
        <v>0</v>
      </c>
      <c r="AT42" s="188">
        <v>0</v>
      </c>
      <c r="AU42" s="188">
        <v>0</v>
      </c>
      <c r="AV42" s="188">
        <v>7869</v>
      </c>
      <c r="AW42" s="188">
        <v>1220</v>
      </c>
      <c r="AX42" s="188">
        <v>0</v>
      </c>
      <c r="AY42" s="188">
        <v>0</v>
      </c>
      <c r="AZ42" s="188">
        <v>1203</v>
      </c>
      <c r="BA42" s="188">
        <v>0</v>
      </c>
      <c r="BB42" s="188">
        <v>0</v>
      </c>
      <c r="BC42" s="188">
        <v>0</v>
      </c>
      <c r="BE42" s="188">
        <v>0</v>
      </c>
      <c r="BF42" s="188">
        <v>0</v>
      </c>
      <c r="BG42" s="188">
        <v>8241</v>
      </c>
      <c r="BH42" s="188">
        <v>1111</v>
      </c>
      <c r="BI42" s="188">
        <v>0</v>
      </c>
      <c r="BJ42" s="188">
        <v>0</v>
      </c>
      <c r="BK42" s="188">
        <v>977</v>
      </c>
      <c r="BL42" s="188">
        <v>0</v>
      </c>
      <c r="BM42" s="188">
        <v>0</v>
      </c>
      <c r="BN42" s="188">
        <v>0</v>
      </c>
      <c r="BP42" s="188">
        <v>0</v>
      </c>
      <c r="BQ42" s="188">
        <v>0</v>
      </c>
      <c r="BR42" s="188">
        <v>6335</v>
      </c>
      <c r="BS42" s="188">
        <v>1273</v>
      </c>
      <c r="BT42" s="188">
        <v>0</v>
      </c>
      <c r="BU42" s="188">
        <v>0</v>
      </c>
      <c r="BV42" s="188">
        <v>1326</v>
      </c>
      <c r="BW42" s="188">
        <v>0</v>
      </c>
      <c r="BX42" s="188">
        <v>0</v>
      </c>
      <c r="BY42" s="188">
        <v>0</v>
      </c>
      <c r="CA42" s="188">
        <v>0</v>
      </c>
      <c r="CB42" s="188">
        <v>0</v>
      </c>
      <c r="CC42" s="188">
        <v>7960</v>
      </c>
      <c r="CD42" s="188">
        <v>923</v>
      </c>
      <c r="CE42" s="188">
        <v>0</v>
      </c>
      <c r="CF42" s="188">
        <v>0</v>
      </c>
      <c r="CG42" s="188">
        <v>991</v>
      </c>
      <c r="CH42" s="188">
        <v>0</v>
      </c>
      <c r="CI42" s="188">
        <v>0</v>
      </c>
      <c r="CJ42" s="188">
        <v>0</v>
      </c>
      <c r="CL42" s="188">
        <v>0</v>
      </c>
      <c r="CM42" s="188">
        <v>0</v>
      </c>
      <c r="CN42" s="188">
        <v>7960</v>
      </c>
      <c r="CO42" s="188">
        <v>923</v>
      </c>
      <c r="CP42" s="188">
        <v>0</v>
      </c>
      <c r="CQ42" s="188">
        <v>0</v>
      </c>
      <c r="CR42" s="188">
        <v>991</v>
      </c>
      <c r="CS42" s="188">
        <v>0</v>
      </c>
      <c r="CT42" s="188">
        <v>0</v>
      </c>
      <c r="CU42" s="188">
        <v>0</v>
      </c>
      <c r="CW42" s="188">
        <v>0</v>
      </c>
      <c r="CX42" s="188">
        <v>0</v>
      </c>
      <c r="CY42" s="188">
        <v>5552</v>
      </c>
      <c r="CZ42" s="188">
        <v>860</v>
      </c>
      <c r="DA42" s="188">
        <v>0</v>
      </c>
      <c r="DB42" s="188">
        <v>0</v>
      </c>
      <c r="DC42" s="188">
        <v>1362</v>
      </c>
      <c r="DD42" s="188">
        <v>0</v>
      </c>
      <c r="DE42" s="188">
        <v>0</v>
      </c>
      <c r="DF42" s="188">
        <v>0</v>
      </c>
      <c r="DH42" s="188">
        <v>0</v>
      </c>
      <c r="DI42" s="188">
        <v>0</v>
      </c>
      <c r="DJ42" s="188">
        <v>7762</v>
      </c>
      <c r="DK42" s="188">
        <v>754</v>
      </c>
      <c r="DL42" s="188">
        <v>0</v>
      </c>
      <c r="DM42" s="188">
        <v>0</v>
      </c>
      <c r="DN42" s="188">
        <v>975</v>
      </c>
      <c r="DO42" s="188">
        <v>0</v>
      </c>
      <c r="DP42" s="188">
        <v>0</v>
      </c>
      <c r="DQ42" s="188">
        <v>0</v>
      </c>
      <c r="DS42" s="188">
        <v>0</v>
      </c>
      <c r="DT42" s="188">
        <v>0</v>
      </c>
      <c r="DU42" s="188">
        <v>6605</v>
      </c>
      <c r="DV42" s="188">
        <v>755</v>
      </c>
      <c r="DW42" s="188">
        <v>0</v>
      </c>
      <c r="DX42" s="188">
        <v>0</v>
      </c>
      <c r="DY42" s="188">
        <v>1266</v>
      </c>
      <c r="DZ42" s="188">
        <v>0</v>
      </c>
      <c r="EA42" s="188">
        <v>0</v>
      </c>
      <c r="EB42" s="188">
        <v>0</v>
      </c>
      <c r="ED42" s="188">
        <v>0</v>
      </c>
      <c r="EE42" s="188">
        <v>0</v>
      </c>
      <c r="EF42" s="188">
        <v>5311</v>
      </c>
      <c r="EG42" s="188">
        <v>713</v>
      </c>
      <c r="EH42" s="188">
        <v>0</v>
      </c>
      <c r="EI42" s="188">
        <v>0</v>
      </c>
      <c r="EJ42" s="188">
        <v>910</v>
      </c>
      <c r="EK42" s="188">
        <v>0</v>
      </c>
      <c r="EL42" s="188">
        <v>0</v>
      </c>
      <c r="EM42" s="188">
        <v>0</v>
      </c>
      <c r="EO42" s="188">
        <v>0</v>
      </c>
      <c r="EP42" s="188">
        <v>0</v>
      </c>
      <c r="EQ42" s="188">
        <v>1213</v>
      </c>
      <c r="ER42" s="188">
        <v>546</v>
      </c>
      <c r="ES42" s="188">
        <v>0</v>
      </c>
      <c r="ET42" s="188">
        <v>0</v>
      </c>
      <c r="EU42" s="188">
        <v>1107</v>
      </c>
      <c r="EV42" s="188">
        <v>0</v>
      </c>
      <c r="EW42" s="188">
        <v>0</v>
      </c>
      <c r="EX42" s="188">
        <v>0</v>
      </c>
      <c r="EZ42" s="188">
        <v>0</v>
      </c>
      <c r="FA42" s="188">
        <v>0</v>
      </c>
      <c r="FB42" s="188">
        <v>2720</v>
      </c>
      <c r="FC42" s="188">
        <v>554</v>
      </c>
      <c r="FD42" s="188">
        <v>0</v>
      </c>
      <c r="FE42" s="188">
        <v>0</v>
      </c>
      <c r="FF42" s="188">
        <v>1463</v>
      </c>
      <c r="FG42" s="188">
        <v>0</v>
      </c>
      <c r="FH42" s="188">
        <v>0</v>
      </c>
      <c r="FI42" s="188">
        <v>0</v>
      </c>
      <c r="FK42" s="188">
        <v>0</v>
      </c>
      <c r="FL42" s="188">
        <v>0</v>
      </c>
      <c r="FM42" s="188">
        <v>6348</v>
      </c>
      <c r="FN42" s="188">
        <v>825</v>
      </c>
      <c r="FO42" s="188">
        <v>0</v>
      </c>
      <c r="FP42" s="188">
        <v>0</v>
      </c>
      <c r="FQ42" s="188">
        <v>970</v>
      </c>
      <c r="FR42" s="188">
        <v>0</v>
      </c>
      <c r="FS42" s="188">
        <v>0</v>
      </c>
      <c r="FT42" s="188">
        <v>0</v>
      </c>
      <c r="FV42" s="188">
        <v>0</v>
      </c>
      <c r="FW42" s="188">
        <v>0</v>
      </c>
      <c r="FX42" s="188">
        <v>3441</v>
      </c>
      <c r="FY42" s="188">
        <v>734</v>
      </c>
      <c r="FZ42" s="188">
        <v>0</v>
      </c>
      <c r="GA42" s="188">
        <v>0</v>
      </c>
      <c r="GB42" s="188">
        <v>1330</v>
      </c>
      <c r="GC42" s="188">
        <v>0</v>
      </c>
      <c r="GD42" s="188">
        <v>0</v>
      </c>
      <c r="GE42" s="188">
        <v>0</v>
      </c>
      <c r="GG42" s="188">
        <v>0</v>
      </c>
      <c r="GH42" s="188">
        <v>0</v>
      </c>
      <c r="GI42" s="188">
        <v>4511</v>
      </c>
      <c r="GJ42" s="188">
        <v>507</v>
      </c>
      <c r="GK42" s="188">
        <v>0</v>
      </c>
      <c r="GL42" s="188">
        <v>0</v>
      </c>
      <c r="GM42" s="188">
        <v>978</v>
      </c>
      <c r="GN42" s="188">
        <v>0</v>
      </c>
      <c r="GO42" s="188">
        <v>0</v>
      </c>
      <c r="GP42" s="188">
        <v>0</v>
      </c>
      <c r="GR42" s="188">
        <v>0</v>
      </c>
      <c r="GS42" s="188">
        <v>0</v>
      </c>
      <c r="GT42" s="188">
        <v>4912</v>
      </c>
      <c r="GU42" s="188">
        <v>543</v>
      </c>
      <c r="GV42" s="188">
        <v>0</v>
      </c>
      <c r="GW42" s="188">
        <v>0</v>
      </c>
      <c r="GX42" s="188">
        <v>908</v>
      </c>
      <c r="GY42" s="188">
        <v>0</v>
      </c>
      <c r="GZ42" s="188">
        <v>0</v>
      </c>
      <c r="HA42" s="188">
        <v>0</v>
      </c>
      <c r="HC42" s="188">
        <v>0</v>
      </c>
      <c r="HD42" s="188">
        <v>0</v>
      </c>
      <c r="HE42" s="188">
        <v>3172</v>
      </c>
      <c r="HF42" s="188">
        <v>691</v>
      </c>
      <c r="HG42" s="188">
        <v>0</v>
      </c>
      <c r="HH42" s="188">
        <v>0</v>
      </c>
      <c r="HI42" s="188">
        <v>949</v>
      </c>
      <c r="HJ42" s="188">
        <v>0</v>
      </c>
      <c r="HK42" s="188">
        <v>0</v>
      </c>
      <c r="HL42" s="188">
        <v>0</v>
      </c>
      <c r="HN42" s="188">
        <v>0</v>
      </c>
      <c r="HO42" s="188">
        <v>0</v>
      </c>
      <c r="HP42" s="188">
        <v>2562</v>
      </c>
      <c r="HQ42" s="188">
        <v>261</v>
      </c>
      <c r="HR42" s="188">
        <v>0</v>
      </c>
      <c r="HS42" s="188">
        <v>0</v>
      </c>
      <c r="HT42" s="188">
        <v>1416</v>
      </c>
      <c r="HU42" s="188">
        <v>0</v>
      </c>
      <c r="HV42" s="188">
        <v>0</v>
      </c>
      <c r="HW42" s="188">
        <v>0</v>
      </c>
      <c r="HY42" s="188">
        <v>0</v>
      </c>
      <c r="HZ42" s="188">
        <v>0</v>
      </c>
      <c r="IA42" s="188">
        <v>3568</v>
      </c>
      <c r="IB42" s="188">
        <v>559</v>
      </c>
      <c r="IC42" s="188">
        <v>0</v>
      </c>
      <c r="ID42" s="188">
        <v>0</v>
      </c>
      <c r="IE42" s="188">
        <v>971</v>
      </c>
      <c r="IF42" s="188">
        <v>0</v>
      </c>
      <c r="IG42" s="188">
        <v>0</v>
      </c>
      <c r="IH42" s="188">
        <v>0</v>
      </c>
      <c r="IJ42" s="188">
        <v>0</v>
      </c>
      <c r="IK42" s="188">
        <v>0</v>
      </c>
      <c r="IL42" s="188">
        <v>6250</v>
      </c>
      <c r="IM42" s="188">
        <v>808</v>
      </c>
      <c r="IN42" s="188">
        <v>0</v>
      </c>
      <c r="IO42" s="188">
        <v>0</v>
      </c>
      <c r="IP42" s="188">
        <v>1005</v>
      </c>
      <c r="IQ42" s="188">
        <v>0</v>
      </c>
      <c r="IR42" s="188">
        <v>0</v>
      </c>
      <c r="IS42" s="188">
        <v>0</v>
      </c>
      <c r="IU42" s="188">
        <v>0</v>
      </c>
      <c r="IV42" s="188">
        <v>0</v>
      </c>
      <c r="IW42" s="188">
        <v>4379</v>
      </c>
      <c r="IX42" s="188">
        <v>646</v>
      </c>
      <c r="IY42" s="188">
        <v>0</v>
      </c>
      <c r="IZ42" s="188">
        <v>0</v>
      </c>
      <c r="JA42" s="188">
        <v>1332</v>
      </c>
      <c r="JB42" s="188">
        <v>0</v>
      </c>
      <c r="JC42" s="188">
        <v>0</v>
      </c>
      <c r="JD42" s="188">
        <v>0</v>
      </c>
      <c r="JF42" s="188">
        <v>0</v>
      </c>
      <c r="JG42" s="188">
        <v>0</v>
      </c>
      <c r="JH42" s="188">
        <v>7409</v>
      </c>
      <c r="JI42" s="188">
        <v>1845</v>
      </c>
      <c r="JJ42" s="188">
        <v>0</v>
      </c>
      <c r="JK42" s="188">
        <v>0</v>
      </c>
      <c r="JL42" s="188">
        <v>960</v>
      </c>
      <c r="JM42" s="188">
        <v>0</v>
      </c>
      <c r="JN42" s="188">
        <v>0</v>
      </c>
      <c r="JO42" s="188">
        <v>0</v>
      </c>
      <c r="JQ42" s="188">
        <v>0</v>
      </c>
      <c r="JR42" s="188">
        <v>0</v>
      </c>
      <c r="JS42" s="188">
        <v>6166</v>
      </c>
      <c r="JT42" s="188">
        <v>459</v>
      </c>
      <c r="JU42" s="188">
        <v>0</v>
      </c>
      <c r="JV42" s="188">
        <v>0</v>
      </c>
      <c r="JW42" s="188">
        <v>1008</v>
      </c>
      <c r="JX42" s="188">
        <v>0</v>
      </c>
      <c r="JY42" s="188">
        <v>0</v>
      </c>
      <c r="JZ42" s="188">
        <v>0</v>
      </c>
      <c r="KB42" s="188">
        <v>0</v>
      </c>
      <c r="KC42" s="188">
        <v>0</v>
      </c>
      <c r="KD42" s="188">
        <v>2594</v>
      </c>
      <c r="KE42" s="188">
        <v>629</v>
      </c>
      <c r="KF42" s="188">
        <v>0</v>
      </c>
      <c r="KG42" s="188">
        <v>0</v>
      </c>
      <c r="KH42" s="188">
        <v>1319</v>
      </c>
      <c r="KI42" s="188">
        <v>0</v>
      </c>
      <c r="KJ42" s="188">
        <v>0</v>
      </c>
      <c r="KK42" s="188">
        <v>0</v>
      </c>
      <c r="KM42" s="188">
        <v>0</v>
      </c>
      <c r="KN42" s="188">
        <v>0</v>
      </c>
      <c r="KO42" s="188">
        <v>3247</v>
      </c>
      <c r="KP42" s="188">
        <v>925</v>
      </c>
      <c r="KQ42" s="188">
        <v>0</v>
      </c>
      <c r="KR42" s="188">
        <v>0</v>
      </c>
      <c r="KS42" s="188">
        <v>1420</v>
      </c>
      <c r="KT42" s="188">
        <v>0</v>
      </c>
      <c r="KU42" s="188">
        <v>0</v>
      </c>
      <c r="KV42" s="188">
        <v>0</v>
      </c>
      <c r="KX42" s="188">
        <v>0</v>
      </c>
      <c r="KY42" s="188">
        <v>0</v>
      </c>
      <c r="KZ42" s="188">
        <v>6282</v>
      </c>
      <c r="LA42" s="188">
        <v>824</v>
      </c>
      <c r="LB42" s="188">
        <v>0</v>
      </c>
      <c r="LC42" s="188">
        <v>0</v>
      </c>
      <c r="LD42" s="188">
        <v>1435</v>
      </c>
      <c r="LE42" s="188">
        <v>0</v>
      </c>
      <c r="LF42" s="188">
        <v>0</v>
      </c>
      <c r="LG42" s="188">
        <v>0</v>
      </c>
      <c r="LI42" s="188">
        <v>0</v>
      </c>
      <c r="LJ42" s="188">
        <v>0</v>
      </c>
      <c r="LK42" s="188">
        <v>4152</v>
      </c>
      <c r="LL42" s="188">
        <v>656</v>
      </c>
      <c r="LM42" s="188">
        <v>0</v>
      </c>
      <c r="LN42" s="188">
        <v>0</v>
      </c>
      <c r="LO42" s="188">
        <v>1205</v>
      </c>
      <c r="LP42" s="188">
        <v>0</v>
      </c>
      <c r="LQ42" s="188">
        <v>0</v>
      </c>
      <c r="LR42" s="188">
        <v>0</v>
      </c>
      <c r="LT42" s="188">
        <v>0</v>
      </c>
      <c r="LU42" s="188">
        <v>0</v>
      </c>
      <c r="LV42" s="188">
        <v>1501</v>
      </c>
      <c r="LW42" s="188">
        <v>635</v>
      </c>
      <c r="LX42" s="188">
        <v>0</v>
      </c>
      <c r="LY42" s="188">
        <v>0</v>
      </c>
      <c r="LZ42" s="188">
        <v>1263</v>
      </c>
      <c r="MA42" s="188">
        <v>0</v>
      </c>
      <c r="MB42" s="188">
        <v>0</v>
      </c>
      <c r="MC42" s="188">
        <v>0</v>
      </c>
    </row>
    <row r="43" spans="2:341">
      <c r="B43" s="208">
        <f t="shared" si="10"/>
        <v>0</v>
      </c>
      <c r="C43" s="208">
        <f t="shared" si="11"/>
        <v>0</v>
      </c>
      <c r="D43" s="208">
        <f t="shared" si="12"/>
        <v>5134.333333333333</v>
      </c>
      <c r="E43" s="208">
        <f t="shared" si="13"/>
        <v>836.2</v>
      </c>
      <c r="F43" s="208">
        <f t="shared" si="14"/>
        <v>0</v>
      </c>
      <c r="G43" s="208">
        <f t="shared" si="15"/>
        <v>0</v>
      </c>
      <c r="H43" s="208">
        <f t="shared" si="16"/>
        <v>1152.0999999999999</v>
      </c>
      <c r="I43" s="208">
        <f t="shared" si="17"/>
        <v>0</v>
      </c>
      <c r="J43" s="208">
        <f t="shared" si="18"/>
        <v>0</v>
      </c>
      <c r="K43" s="208">
        <f t="shared" si="19"/>
        <v>0</v>
      </c>
      <c r="M43" s="188">
        <v>0</v>
      </c>
      <c r="N43" s="188">
        <v>0</v>
      </c>
      <c r="O43" s="188">
        <v>8368</v>
      </c>
      <c r="P43" s="188">
        <v>808</v>
      </c>
      <c r="Q43" s="188">
        <v>0</v>
      </c>
      <c r="R43" s="188">
        <v>0</v>
      </c>
      <c r="S43" s="188">
        <v>917</v>
      </c>
      <c r="T43" s="188">
        <v>0</v>
      </c>
      <c r="U43" s="188">
        <v>0</v>
      </c>
      <c r="V43" s="188">
        <v>0</v>
      </c>
      <c r="X43" s="188">
        <v>0</v>
      </c>
      <c r="Y43" s="188">
        <v>0</v>
      </c>
      <c r="Z43" s="188">
        <v>4145</v>
      </c>
      <c r="AA43" s="188">
        <v>488</v>
      </c>
      <c r="AB43" s="188">
        <v>0</v>
      </c>
      <c r="AC43" s="188">
        <v>0</v>
      </c>
      <c r="AD43" s="188">
        <v>1145</v>
      </c>
      <c r="AE43" s="188">
        <v>0</v>
      </c>
      <c r="AF43" s="188">
        <v>0</v>
      </c>
      <c r="AG43" s="188">
        <v>0</v>
      </c>
      <c r="AI43" s="188">
        <v>0</v>
      </c>
      <c r="AJ43" s="188">
        <v>0</v>
      </c>
      <c r="AK43" s="188">
        <v>962</v>
      </c>
      <c r="AL43" s="188">
        <v>463</v>
      </c>
      <c r="AM43" s="188">
        <v>0</v>
      </c>
      <c r="AN43" s="188">
        <v>0</v>
      </c>
      <c r="AO43" s="188">
        <v>1256</v>
      </c>
      <c r="AP43" s="188">
        <v>0</v>
      </c>
      <c r="AQ43" s="188">
        <v>0</v>
      </c>
      <c r="AR43" s="188">
        <v>0</v>
      </c>
      <c r="AT43" s="188">
        <v>0</v>
      </c>
      <c r="AU43" s="188">
        <v>0</v>
      </c>
      <c r="AV43" s="188">
        <v>7875</v>
      </c>
      <c r="AW43" s="188">
        <v>1370</v>
      </c>
      <c r="AX43" s="188">
        <v>0</v>
      </c>
      <c r="AY43" s="188">
        <v>0</v>
      </c>
      <c r="AZ43" s="188">
        <v>1206</v>
      </c>
      <c r="BA43" s="188">
        <v>0</v>
      </c>
      <c r="BB43" s="188">
        <v>0</v>
      </c>
      <c r="BC43" s="188">
        <v>0</v>
      </c>
      <c r="BE43" s="188">
        <v>0</v>
      </c>
      <c r="BF43" s="188">
        <v>0</v>
      </c>
      <c r="BG43" s="188">
        <v>8256</v>
      </c>
      <c r="BH43" s="188">
        <v>1381</v>
      </c>
      <c r="BI43" s="188">
        <v>0</v>
      </c>
      <c r="BJ43" s="188">
        <v>0</v>
      </c>
      <c r="BK43" s="188">
        <v>987</v>
      </c>
      <c r="BL43" s="188">
        <v>0</v>
      </c>
      <c r="BM43" s="188">
        <v>0</v>
      </c>
      <c r="BN43" s="188">
        <v>0</v>
      </c>
      <c r="BP43" s="188">
        <v>0</v>
      </c>
      <c r="BQ43" s="188">
        <v>0</v>
      </c>
      <c r="BR43" s="188">
        <v>6488</v>
      </c>
      <c r="BS43" s="188">
        <v>1347</v>
      </c>
      <c r="BT43" s="188">
        <v>0</v>
      </c>
      <c r="BU43" s="188">
        <v>0</v>
      </c>
      <c r="BV43" s="188">
        <v>1334</v>
      </c>
      <c r="BW43" s="188">
        <v>0</v>
      </c>
      <c r="BX43" s="188">
        <v>0</v>
      </c>
      <c r="BY43" s="188">
        <v>0</v>
      </c>
      <c r="CA43" s="188">
        <v>0</v>
      </c>
      <c r="CB43" s="188">
        <v>0</v>
      </c>
      <c r="CC43" s="188">
        <v>7815</v>
      </c>
      <c r="CD43" s="188">
        <v>988</v>
      </c>
      <c r="CE43" s="188">
        <v>0</v>
      </c>
      <c r="CF43" s="188">
        <v>0</v>
      </c>
      <c r="CG43" s="188">
        <v>1007</v>
      </c>
      <c r="CH43" s="188">
        <v>0</v>
      </c>
      <c r="CI43" s="188">
        <v>0</v>
      </c>
      <c r="CJ43" s="188">
        <v>0</v>
      </c>
      <c r="CL43" s="188">
        <v>0</v>
      </c>
      <c r="CM43" s="188">
        <v>0</v>
      </c>
      <c r="CN43" s="188">
        <v>7815</v>
      </c>
      <c r="CO43" s="188">
        <v>988</v>
      </c>
      <c r="CP43" s="188">
        <v>0</v>
      </c>
      <c r="CQ43" s="188">
        <v>0</v>
      </c>
      <c r="CR43" s="188">
        <v>1007</v>
      </c>
      <c r="CS43" s="188">
        <v>0</v>
      </c>
      <c r="CT43" s="188">
        <v>0</v>
      </c>
      <c r="CU43" s="188">
        <v>0</v>
      </c>
      <c r="CW43" s="188">
        <v>0</v>
      </c>
      <c r="CX43" s="188">
        <v>0</v>
      </c>
      <c r="CY43" s="188">
        <v>5523</v>
      </c>
      <c r="CZ43" s="188">
        <v>964</v>
      </c>
      <c r="DA43" s="188">
        <v>0</v>
      </c>
      <c r="DB43" s="188">
        <v>0</v>
      </c>
      <c r="DC43" s="188">
        <v>1366</v>
      </c>
      <c r="DD43" s="188">
        <v>0</v>
      </c>
      <c r="DE43" s="188">
        <v>0</v>
      </c>
      <c r="DF43" s="188">
        <v>0</v>
      </c>
      <c r="DH43" s="188">
        <v>0</v>
      </c>
      <c r="DI43" s="188">
        <v>0</v>
      </c>
      <c r="DJ43" s="188">
        <v>7926</v>
      </c>
      <c r="DK43" s="188">
        <v>880</v>
      </c>
      <c r="DL43" s="188">
        <v>0</v>
      </c>
      <c r="DM43" s="188">
        <v>0</v>
      </c>
      <c r="DN43" s="188">
        <v>987</v>
      </c>
      <c r="DO43" s="188">
        <v>0</v>
      </c>
      <c r="DP43" s="188">
        <v>0</v>
      </c>
      <c r="DQ43" s="188">
        <v>0</v>
      </c>
      <c r="DS43" s="188">
        <v>0</v>
      </c>
      <c r="DT43" s="188">
        <v>0</v>
      </c>
      <c r="DU43" s="188">
        <v>6645</v>
      </c>
      <c r="DV43" s="188">
        <v>830</v>
      </c>
      <c r="DW43" s="188">
        <v>0</v>
      </c>
      <c r="DX43" s="188">
        <v>0</v>
      </c>
      <c r="DY43" s="188">
        <v>1266</v>
      </c>
      <c r="DZ43" s="188">
        <v>0</v>
      </c>
      <c r="EA43" s="188">
        <v>0</v>
      </c>
      <c r="EB43" s="188">
        <v>0</v>
      </c>
      <c r="ED43" s="188">
        <v>0</v>
      </c>
      <c r="EE43" s="188">
        <v>0</v>
      </c>
      <c r="EF43" s="188">
        <v>5519</v>
      </c>
      <c r="EG43" s="188">
        <v>843</v>
      </c>
      <c r="EH43" s="188">
        <v>0</v>
      </c>
      <c r="EI43" s="188">
        <v>0</v>
      </c>
      <c r="EJ43" s="188">
        <v>931</v>
      </c>
      <c r="EK43" s="188">
        <v>0</v>
      </c>
      <c r="EL43" s="188">
        <v>0</v>
      </c>
      <c r="EM43" s="188">
        <v>0</v>
      </c>
      <c r="EO43" s="188">
        <v>0</v>
      </c>
      <c r="EP43" s="188">
        <v>0</v>
      </c>
      <c r="EQ43" s="188">
        <v>1227</v>
      </c>
      <c r="ER43" s="188">
        <v>596</v>
      </c>
      <c r="ES43" s="188">
        <v>0</v>
      </c>
      <c r="ET43" s="188">
        <v>0</v>
      </c>
      <c r="EU43" s="188">
        <v>1109</v>
      </c>
      <c r="EV43" s="188">
        <v>0</v>
      </c>
      <c r="EW43" s="188">
        <v>0</v>
      </c>
      <c r="EX43" s="188">
        <v>0</v>
      </c>
      <c r="EZ43" s="188">
        <v>0</v>
      </c>
      <c r="FA43" s="188">
        <v>0</v>
      </c>
      <c r="FB43" s="188">
        <v>2746</v>
      </c>
      <c r="FC43" s="188">
        <v>583</v>
      </c>
      <c r="FD43" s="188">
        <v>0</v>
      </c>
      <c r="FE43" s="188">
        <v>0</v>
      </c>
      <c r="FF43" s="188">
        <v>1463</v>
      </c>
      <c r="FG43" s="188">
        <v>0</v>
      </c>
      <c r="FH43" s="188">
        <v>0</v>
      </c>
      <c r="FI43" s="188">
        <v>0</v>
      </c>
      <c r="FK43" s="188">
        <v>0</v>
      </c>
      <c r="FL43" s="188">
        <v>0</v>
      </c>
      <c r="FM43" s="188">
        <v>6626</v>
      </c>
      <c r="FN43" s="188">
        <v>925</v>
      </c>
      <c r="FO43" s="188">
        <v>0</v>
      </c>
      <c r="FP43" s="188">
        <v>0</v>
      </c>
      <c r="FQ43" s="188">
        <v>978</v>
      </c>
      <c r="FR43" s="188">
        <v>0</v>
      </c>
      <c r="FS43" s="188">
        <v>0</v>
      </c>
      <c r="FT43" s="188">
        <v>0</v>
      </c>
      <c r="FV43" s="188">
        <v>0</v>
      </c>
      <c r="FW43" s="188">
        <v>0</v>
      </c>
      <c r="FX43" s="188">
        <v>3524</v>
      </c>
      <c r="FY43" s="188">
        <v>901</v>
      </c>
      <c r="FZ43" s="188">
        <v>0</v>
      </c>
      <c r="GA43" s="188">
        <v>0</v>
      </c>
      <c r="GB43" s="188">
        <v>1339</v>
      </c>
      <c r="GC43" s="188">
        <v>0</v>
      </c>
      <c r="GD43" s="188">
        <v>0</v>
      </c>
      <c r="GE43" s="188">
        <v>0</v>
      </c>
      <c r="GG43" s="188">
        <v>0</v>
      </c>
      <c r="GH43" s="188">
        <v>0</v>
      </c>
      <c r="GI43" s="188">
        <v>4611</v>
      </c>
      <c r="GJ43" s="188">
        <v>485</v>
      </c>
      <c r="GK43" s="188">
        <v>0</v>
      </c>
      <c r="GL43" s="188">
        <v>0</v>
      </c>
      <c r="GM43" s="188">
        <v>987</v>
      </c>
      <c r="GN43" s="188">
        <v>0</v>
      </c>
      <c r="GO43" s="188">
        <v>0</v>
      </c>
      <c r="GP43" s="188">
        <v>0</v>
      </c>
      <c r="GR43" s="188">
        <v>0</v>
      </c>
      <c r="GS43" s="188">
        <v>0</v>
      </c>
      <c r="GT43" s="188">
        <v>5204</v>
      </c>
      <c r="GU43" s="188">
        <v>608</v>
      </c>
      <c r="GV43" s="188">
        <v>0</v>
      </c>
      <c r="GW43" s="188">
        <v>0</v>
      </c>
      <c r="GX43" s="188">
        <v>918</v>
      </c>
      <c r="GY43" s="188">
        <v>0</v>
      </c>
      <c r="GZ43" s="188">
        <v>0</v>
      </c>
      <c r="HA43" s="188">
        <v>0</v>
      </c>
      <c r="HC43" s="188">
        <v>0</v>
      </c>
      <c r="HD43" s="188">
        <v>0</v>
      </c>
      <c r="HE43" s="188">
        <v>3465</v>
      </c>
      <c r="HF43" s="188">
        <v>762</v>
      </c>
      <c r="HG43" s="188">
        <v>0</v>
      </c>
      <c r="HH43" s="188">
        <v>0</v>
      </c>
      <c r="HI43" s="188">
        <v>971</v>
      </c>
      <c r="HJ43" s="188">
        <v>0</v>
      </c>
      <c r="HK43" s="188">
        <v>0</v>
      </c>
      <c r="HL43" s="188">
        <v>0</v>
      </c>
      <c r="HN43" s="188">
        <v>0</v>
      </c>
      <c r="HO43" s="188">
        <v>0</v>
      </c>
      <c r="HP43" s="188">
        <v>2773</v>
      </c>
      <c r="HQ43" s="188">
        <v>341</v>
      </c>
      <c r="HR43" s="188">
        <v>0</v>
      </c>
      <c r="HS43" s="188">
        <v>0</v>
      </c>
      <c r="HT43" s="188">
        <v>1429</v>
      </c>
      <c r="HU43" s="188">
        <v>0</v>
      </c>
      <c r="HV43" s="188">
        <v>0</v>
      </c>
      <c r="HW43" s="188">
        <v>0</v>
      </c>
      <c r="HY43" s="188">
        <v>0</v>
      </c>
      <c r="HZ43" s="188">
        <v>0</v>
      </c>
      <c r="IA43" s="188">
        <v>3638</v>
      </c>
      <c r="IB43" s="188">
        <v>608</v>
      </c>
      <c r="IC43" s="188">
        <v>0</v>
      </c>
      <c r="ID43" s="188">
        <v>0</v>
      </c>
      <c r="IE43" s="188">
        <v>994</v>
      </c>
      <c r="IF43" s="188">
        <v>0</v>
      </c>
      <c r="IG43" s="188">
        <v>0</v>
      </c>
      <c r="IH43" s="188">
        <v>0</v>
      </c>
      <c r="IJ43" s="188">
        <v>0</v>
      </c>
      <c r="IK43" s="188">
        <v>0</v>
      </c>
      <c r="IL43" s="188">
        <v>6511</v>
      </c>
      <c r="IM43" s="188">
        <v>779</v>
      </c>
      <c r="IN43" s="188">
        <v>0</v>
      </c>
      <c r="IO43" s="188">
        <v>0</v>
      </c>
      <c r="IP43" s="188">
        <v>1005</v>
      </c>
      <c r="IQ43" s="188">
        <v>0</v>
      </c>
      <c r="IR43" s="188">
        <v>0</v>
      </c>
      <c r="IS43" s="188">
        <v>0</v>
      </c>
      <c r="IU43" s="188">
        <v>0</v>
      </c>
      <c r="IV43" s="188">
        <v>0</v>
      </c>
      <c r="IW43" s="188">
        <v>4462</v>
      </c>
      <c r="IX43" s="188">
        <v>808</v>
      </c>
      <c r="IY43" s="188">
        <v>0</v>
      </c>
      <c r="IZ43" s="188">
        <v>0</v>
      </c>
      <c r="JA43" s="188">
        <v>1328</v>
      </c>
      <c r="JB43" s="188">
        <v>0</v>
      </c>
      <c r="JC43" s="188">
        <v>0</v>
      </c>
      <c r="JD43" s="188">
        <v>0</v>
      </c>
      <c r="JF43" s="188">
        <v>0</v>
      </c>
      <c r="JG43" s="188">
        <v>0</v>
      </c>
      <c r="JH43" s="188">
        <v>7477</v>
      </c>
      <c r="JI43" s="188">
        <v>1854</v>
      </c>
      <c r="JJ43" s="188">
        <v>0</v>
      </c>
      <c r="JK43" s="188">
        <v>0</v>
      </c>
      <c r="JL43" s="188">
        <v>971</v>
      </c>
      <c r="JM43" s="188">
        <v>0</v>
      </c>
      <c r="JN43" s="188">
        <v>0</v>
      </c>
      <c r="JO43" s="188">
        <v>0</v>
      </c>
      <c r="JQ43" s="188">
        <v>0</v>
      </c>
      <c r="JR43" s="188">
        <v>0</v>
      </c>
      <c r="JS43" s="188">
        <v>6453</v>
      </c>
      <c r="JT43" s="188">
        <v>494</v>
      </c>
      <c r="JU43" s="188">
        <v>0</v>
      </c>
      <c r="JV43" s="188">
        <v>0</v>
      </c>
      <c r="JW43" s="188">
        <v>1017</v>
      </c>
      <c r="JX43" s="188">
        <v>0</v>
      </c>
      <c r="JY43" s="188">
        <v>0</v>
      </c>
      <c r="JZ43" s="188">
        <v>0</v>
      </c>
      <c r="KB43" s="188">
        <v>0</v>
      </c>
      <c r="KC43" s="188">
        <v>0</v>
      </c>
      <c r="KD43" s="188">
        <v>2762</v>
      </c>
      <c r="KE43" s="188">
        <v>673</v>
      </c>
      <c r="KF43" s="188">
        <v>0</v>
      </c>
      <c r="KG43" s="188">
        <v>0</v>
      </c>
      <c r="KH43" s="188">
        <v>1325</v>
      </c>
      <c r="KI43" s="188">
        <v>0</v>
      </c>
      <c r="KJ43" s="188">
        <v>0</v>
      </c>
      <c r="KK43" s="188">
        <v>0</v>
      </c>
      <c r="KM43" s="188">
        <v>0</v>
      </c>
      <c r="KN43" s="188">
        <v>0</v>
      </c>
      <c r="KO43" s="188">
        <v>3172</v>
      </c>
      <c r="KP43" s="188">
        <v>1025</v>
      </c>
      <c r="KQ43" s="188">
        <v>0</v>
      </c>
      <c r="KR43" s="188">
        <v>0</v>
      </c>
      <c r="KS43" s="188">
        <v>1422</v>
      </c>
      <c r="KT43" s="188">
        <v>0</v>
      </c>
      <c r="KU43" s="188">
        <v>0</v>
      </c>
      <c r="KV43" s="188">
        <v>0</v>
      </c>
      <c r="KX43" s="188">
        <v>0</v>
      </c>
      <c r="KY43" s="188">
        <v>0</v>
      </c>
      <c r="KZ43" s="188">
        <v>6108</v>
      </c>
      <c r="LA43" s="188">
        <v>883</v>
      </c>
      <c r="LB43" s="188">
        <v>0</v>
      </c>
      <c r="LC43" s="188">
        <v>0</v>
      </c>
      <c r="LD43" s="188">
        <v>1436</v>
      </c>
      <c r="LE43" s="188">
        <v>0</v>
      </c>
      <c r="LF43" s="188">
        <v>0</v>
      </c>
      <c r="LG43" s="188">
        <v>0</v>
      </c>
      <c r="LI43" s="188">
        <v>0</v>
      </c>
      <c r="LJ43" s="188">
        <v>0</v>
      </c>
      <c r="LK43" s="188">
        <v>4319</v>
      </c>
      <c r="LL43" s="188">
        <v>773</v>
      </c>
      <c r="LM43" s="188">
        <v>0</v>
      </c>
      <c r="LN43" s="188">
        <v>0</v>
      </c>
      <c r="LO43" s="188">
        <v>1201</v>
      </c>
      <c r="LP43" s="188">
        <v>0</v>
      </c>
      <c r="LQ43" s="188">
        <v>0</v>
      </c>
      <c r="LR43" s="188">
        <v>0</v>
      </c>
      <c r="LT43" s="188">
        <v>0</v>
      </c>
      <c r="LU43" s="188">
        <v>0</v>
      </c>
      <c r="LV43" s="188">
        <v>1615</v>
      </c>
      <c r="LW43" s="188">
        <v>638</v>
      </c>
      <c r="LX43" s="188">
        <v>0</v>
      </c>
      <c r="LY43" s="188">
        <v>0</v>
      </c>
      <c r="LZ43" s="188">
        <v>1261</v>
      </c>
      <c r="MA43" s="188">
        <v>0</v>
      </c>
      <c r="MB43" s="188">
        <v>0</v>
      </c>
      <c r="MC43" s="188">
        <v>0</v>
      </c>
    </row>
    <row r="44" spans="2:341">
      <c r="B44" s="208">
        <f t="shared" si="10"/>
        <v>0</v>
      </c>
      <c r="C44" s="208">
        <f t="shared" si="11"/>
        <v>0</v>
      </c>
      <c r="D44" s="208">
        <f t="shared" si="12"/>
        <v>5234.666666666667</v>
      </c>
      <c r="E44" s="208">
        <f t="shared" si="13"/>
        <v>875.33333333333337</v>
      </c>
      <c r="F44" s="208">
        <f t="shared" si="14"/>
        <v>0</v>
      </c>
      <c r="G44" s="208">
        <f t="shared" si="15"/>
        <v>0</v>
      </c>
      <c r="H44" s="208">
        <f t="shared" si="16"/>
        <v>1152.1333333333334</v>
      </c>
      <c r="I44" s="208">
        <f t="shared" si="17"/>
        <v>0</v>
      </c>
      <c r="J44" s="208">
        <f t="shared" si="18"/>
        <v>0</v>
      </c>
      <c r="K44" s="208">
        <f t="shared" si="19"/>
        <v>0</v>
      </c>
      <c r="M44" s="188">
        <v>0</v>
      </c>
      <c r="N44" s="188">
        <v>0</v>
      </c>
      <c r="O44" s="188">
        <v>8394</v>
      </c>
      <c r="P44" s="188">
        <v>858</v>
      </c>
      <c r="Q44" s="188">
        <v>0</v>
      </c>
      <c r="R44" s="188">
        <v>0</v>
      </c>
      <c r="S44" s="188">
        <v>917</v>
      </c>
      <c r="T44" s="188">
        <v>0</v>
      </c>
      <c r="U44" s="188">
        <v>0</v>
      </c>
      <c r="V44" s="188">
        <v>0</v>
      </c>
      <c r="X44" s="188">
        <v>0</v>
      </c>
      <c r="Y44" s="188">
        <v>0</v>
      </c>
      <c r="Z44" s="188">
        <v>4245</v>
      </c>
      <c r="AA44" s="188">
        <v>521</v>
      </c>
      <c r="AB44" s="188">
        <v>0</v>
      </c>
      <c r="AC44" s="188">
        <v>0</v>
      </c>
      <c r="AD44" s="188">
        <v>1145</v>
      </c>
      <c r="AE44" s="188">
        <v>0</v>
      </c>
      <c r="AF44" s="188">
        <v>0</v>
      </c>
      <c r="AG44" s="188">
        <v>0</v>
      </c>
      <c r="AI44" s="188">
        <v>0</v>
      </c>
      <c r="AJ44" s="188">
        <v>0</v>
      </c>
      <c r="AK44" s="188">
        <v>1036</v>
      </c>
      <c r="AL44" s="188">
        <v>516</v>
      </c>
      <c r="AM44" s="188">
        <v>0</v>
      </c>
      <c r="AN44" s="188">
        <v>0</v>
      </c>
      <c r="AO44" s="188">
        <v>1256</v>
      </c>
      <c r="AP44" s="188">
        <v>0</v>
      </c>
      <c r="AQ44" s="188">
        <v>0</v>
      </c>
      <c r="AR44" s="188">
        <v>0</v>
      </c>
      <c r="AT44" s="188">
        <v>0</v>
      </c>
      <c r="AU44" s="188">
        <v>0</v>
      </c>
      <c r="AV44" s="188">
        <v>7876</v>
      </c>
      <c r="AW44" s="188">
        <v>1414</v>
      </c>
      <c r="AX44" s="188">
        <v>0</v>
      </c>
      <c r="AY44" s="188">
        <v>0</v>
      </c>
      <c r="AZ44" s="188">
        <v>1206</v>
      </c>
      <c r="BA44" s="188">
        <v>0</v>
      </c>
      <c r="BB44" s="188">
        <v>0</v>
      </c>
      <c r="BC44" s="188">
        <v>0</v>
      </c>
      <c r="BE44" s="188">
        <v>0</v>
      </c>
      <c r="BF44" s="188">
        <v>0</v>
      </c>
      <c r="BG44" s="188">
        <v>8260</v>
      </c>
      <c r="BH44" s="188">
        <v>1444</v>
      </c>
      <c r="BI44" s="188">
        <v>0</v>
      </c>
      <c r="BJ44" s="188">
        <v>0</v>
      </c>
      <c r="BK44" s="188">
        <v>987</v>
      </c>
      <c r="BL44" s="188">
        <v>0</v>
      </c>
      <c r="BM44" s="188">
        <v>0</v>
      </c>
      <c r="BN44" s="188">
        <v>0</v>
      </c>
      <c r="BP44" s="188">
        <v>0</v>
      </c>
      <c r="BQ44" s="188">
        <v>0</v>
      </c>
      <c r="BR44" s="188">
        <v>6571</v>
      </c>
      <c r="BS44" s="188">
        <v>1419</v>
      </c>
      <c r="BT44" s="188">
        <v>0</v>
      </c>
      <c r="BU44" s="188">
        <v>0</v>
      </c>
      <c r="BV44" s="188">
        <v>1334</v>
      </c>
      <c r="BW44" s="188">
        <v>0</v>
      </c>
      <c r="BX44" s="188">
        <v>0</v>
      </c>
      <c r="BY44" s="188">
        <v>0</v>
      </c>
      <c r="CA44" s="188">
        <v>0</v>
      </c>
      <c r="CB44" s="188">
        <v>0</v>
      </c>
      <c r="CC44" s="188">
        <v>7770</v>
      </c>
      <c r="CD44" s="188">
        <v>971</v>
      </c>
      <c r="CE44" s="188">
        <v>0</v>
      </c>
      <c r="CF44" s="188">
        <v>0</v>
      </c>
      <c r="CG44" s="188">
        <v>1007</v>
      </c>
      <c r="CH44" s="188">
        <v>0</v>
      </c>
      <c r="CI44" s="188">
        <v>0</v>
      </c>
      <c r="CJ44" s="188">
        <v>0</v>
      </c>
      <c r="CL44" s="188">
        <v>0</v>
      </c>
      <c r="CM44" s="188">
        <v>0</v>
      </c>
      <c r="CN44" s="188">
        <v>7770</v>
      </c>
      <c r="CO44" s="188">
        <v>971</v>
      </c>
      <c r="CP44" s="188">
        <v>0</v>
      </c>
      <c r="CQ44" s="188">
        <v>0</v>
      </c>
      <c r="CR44" s="188">
        <v>1007</v>
      </c>
      <c r="CS44" s="188">
        <v>0</v>
      </c>
      <c r="CT44" s="188">
        <v>0</v>
      </c>
      <c r="CU44" s="188">
        <v>0</v>
      </c>
      <c r="CW44" s="188">
        <v>0</v>
      </c>
      <c r="CX44" s="188">
        <v>0</v>
      </c>
      <c r="CY44" s="188">
        <v>5703</v>
      </c>
      <c r="CZ44" s="188">
        <v>1057</v>
      </c>
      <c r="DA44" s="188">
        <v>0</v>
      </c>
      <c r="DB44" s="188">
        <v>0</v>
      </c>
      <c r="DC44" s="188">
        <v>1366</v>
      </c>
      <c r="DD44" s="188">
        <v>0</v>
      </c>
      <c r="DE44" s="188">
        <v>0</v>
      </c>
      <c r="DF44" s="188">
        <v>0</v>
      </c>
      <c r="DH44" s="188">
        <v>0</v>
      </c>
      <c r="DI44" s="188">
        <v>0</v>
      </c>
      <c r="DJ44" s="188">
        <v>7909</v>
      </c>
      <c r="DK44" s="188">
        <v>804</v>
      </c>
      <c r="DL44" s="188">
        <v>0</v>
      </c>
      <c r="DM44" s="188">
        <v>0</v>
      </c>
      <c r="DN44" s="188">
        <v>987</v>
      </c>
      <c r="DO44" s="188">
        <v>0</v>
      </c>
      <c r="DP44" s="188">
        <v>0</v>
      </c>
      <c r="DQ44" s="188">
        <v>0</v>
      </c>
      <c r="DS44" s="188">
        <v>0</v>
      </c>
      <c r="DT44" s="188">
        <v>0</v>
      </c>
      <c r="DU44" s="188">
        <v>6635</v>
      </c>
      <c r="DV44" s="188">
        <v>834</v>
      </c>
      <c r="DW44" s="188">
        <v>0</v>
      </c>
      <c r="DX44" s="188">
        <v>0</v>
      </c>
      <c r="DY44" s="188">
        <v>1266</v>
      </c>
      <c r="DZ44" s="188">
        <v>0</v>
      </c>
      <c r="EA44" s="188">
        <v>0</v>
      </c>
      <c r="EB44" s="188">
        <v>0</v>
      </c>
      <c r="ED44" s="188">
        <v>0</v>
      </c>
      <c r="EE44" s="188">
        <v>0</v>
      </c>
      <c r="EF44" s="188">
        <v>5639</v>
      </c>
      <c r="EG44" s="188">
        <v>868</v>
      </c>
      <c r="EH44" s="188">
        <v>0</v>
      </c>
      <c r="EI44" s="188">
        <v>0</v>
      </c>
      <c r="EJ44" s="188">
        <v>931</v>
      </c>
      <c r="EK44" s="188">
        <v>0</v>
      </c>
      <c r="EL44" s="188">
        <v>0</v>
      </c>
      <c r="EM44" s="188">
        <v>0</v>
      </c>
      <c r="EO44" s="188">
        <v>0</v>
      </c>
      <c r="EP44" s="188">
        <v>0</v>
      </c>
      <c r="EQ44" s="188">
        <v>1276</v>
      </c>
      <c r="ER44" s="188">
        <v>647</v>
      </c>
      <c r="ES44" s="188">
        <v>0</v>
      </c>
      <c r="ET44" s="188">
        <v>0</v>
      </c>
      <c r="EU44" s="188">
        <v>1109</v>
      </c>
      <c r="EV44" s="188">
        <v>0</v>
      </c>
      <c r="EW44" s="188">
        <v>0</v>
      </c>
      <c r="EX44" s="188">
        <v>0</v>
      </c>
      <c r="EZ44" s="188">
        <v>0</v>
      </c>
      <c r="FA44" s="188">
        <v>0</v>
      </c>
      <c r="FB44" s="188">
        <v>2899</v>
      </c>
      <c r="FC44" s="188">
        <v>639</v>
      </c>
      <c r="FD44" s="188">
        <v>0</v>
      </c>
      <c r="FE44" s="188">
        <v>0</v>
      </c>
      <c r="FF44" s="188">
        <v>1463</v>
      </c>
      <c r="FG44" s="188">
        <v>0</v>
      </c>
      <c r="FH44" s="188">
        <v>0</v>
      </c>
      <c r="FI44" s="188">
        <v>0</v>
      </c>
      <c r="FK44" s="188">
        <v>0</v>
      </c>
      <c r="FL44" s="188">
        <v>0</v>
      </c>
      <c r="FM44" s="188">
        <v>6705</v>
      </c>
      <c r="FN44" s="188">
        <v>873</v>
      </c>
      <c r="FO44" s="188">
        <v>0</v>
      </c>
      <c r="FP44" s="188">
        <v>0</v>
      </c>
      <c r="FQ44" s="188">
        <v>978</v>
      </c>
      <c r="FR44" s="188">
        <v>0</v>
      </c>
      <c r="FS44" s="188">
        <v>0</v>
      </c>
      <c r="FT44" s="188">
        <v>0</v>
      </c>
      <c r="FV44" s="188">
        <v>0</v>
      </c>
      <c r="FW44" s="188">
        <v>0</v>
      </c>
      <c r="FX44" s="188">
        <v>3588</v>
      </c>
      <c r="FY44" s="188">
        <v>1064</v>
      </c>
      <c r="FZ44" s="188">
        <v>0</v>
      </c>
      <c r="GA44" s="188">
        <v>0</v>
      </c>
      <c r="GB44" s="188">
        <v>1339</v>
      </c>
      <c r="GC44" s="188">
        <v>0</v>
      </c>
      <c r="GD44" s="188">
        <v>0</v>
      </c>
      <c r="GE44" s="188">
        <v>0</v>
      </c>
      <c r="GG44" s="188">
        <v>0</v>
      </c>
      <c r="GH44" s="188">
        <v>0</v>
      </c>
      <c r="GI44" s="188">
        <v>4689</v>
      </c>
      <c r="GJ44" s="188">
        <v>512</v>
      </c>
      <c r="GK44" s="188">
        <v>0</v>
      </c>
      <c r="GL44" s="188">
        <v>0</v>
      </c>
      <c r="GM44" s="188">
        <v>987</v>
      </c>
      <c r="GN44" s="188">
        <v>0</v>
      </c>
      <c r="GO44" s="188">
        <v>0</v>
      </c>
      <c r="GP44" s="188">
        <v>0</v>
      </c>
      <c r="GR44" s="188">
        <v>0</v>
      </c>
      <c r="GS44" s="188">
        <v>0</v>
      </c>
      <c r="GT44" s="188">
        <v>5311</v>
      </c>
      <c r="GU44" s="188">
        <v>577</v>
      </c>
      <c r="GV44" s="188">
        <v>0</v>
      </c>
      <c r="GW44" s="188">
        <v>0</v>
      </c>
      <c r="GX44" s="188">
        <v>918</v>
      </c>
      <c r="GY44" s="188">
        <v>0</v>
      </c>
      <c r="GZ44" s="188">
        <v>0</v>
      </c>
      <c r="HA44" s="188">
        <v>0</v>
      </c>
      <c r="HC44" s="188">
        <v>0</v>
      </c>
      <c r="HD44" s="188">
        <v>0</v>
      </c>
      <c r="HE44" s="188">
        <v>3710</v>
      </c>
      <c r="HF44" s="188">
        <v>809</v>
      </c>
      <c r="HG44" s="188">
        <v>0</v>
      </c>
      <c r="HH44" s="188">
        <v>0</v>
      </c>
      <c r="HI44" s="188">
        <v>971</v>
      </c>
      <c r="HJ44" s="188">
        <v>0</v>
      </c>
      <c r="HK44" s="188">
        <v>0</v>
      </c>
      <c r="HL44" s="188">
        <v>0</v>
      </c>
      <c r="HN44" s="188">
        <v>0</v>
      </c>
      <c r="HO44" s="188">
        <v>0</v>
      </c>
      <c r="HP44" s="188">
        <v>2986</v>
      </c>
      <c r="HQ44" s="188">
        <v>371</v>
      </c>
      <c r="HR44" s="188">
        <v>0</v>
      </c>
      <c r="HS44" s="188">
        <v>0</v>
      </c>
      <c r="HT44" s="188">
        <v>1430</v>
      </c>
      <c r="HU44" s="188">
        <v>0</v>
      </c>
      <c r="HV44" s="188">
        <v>0</v>
      </c>
      <c r="HW44" s="188">
        <v>0</v>
      </c>
      <c r="HY44" s="188">
        <v>0</v>
      </c>
      <c r="HZ44" s="188">
        <v>0</v>
      </c>
      <c r="IA44" s="188">
        <v>3808</v>
      </c>
      <c r="IB44" s="188">
        <v>690</v>
      </c>
      <c r="IC44" s="188">
        <v>0</v>
      </c>
      <c r="ID44" s="188">
        <v>0</v>
      </c>
      <c r="IE44" s="188">
        <v>994</v>
      </c>
      <c r="IF44" s="188">
        <v>0</v>
      </c>
      <c r="IG44" s="188">
        <v>0</v>
      </c>
      <c r="IH44" s="188">
        <v>0</v>
      </c>
      <c r="IJ44" s="188">
        <v>0</v>
      </c>
      <c r="IK44" s="188">
        <v>0</v>
      </c>
      <c r="IL44" s="188">
        <v>6812</v>
      </c>
      <c r="IM44" s="188">
        <v>763</v>
      </c>
      <c r="IN44" s="188">
        <v>0</v>
      </c>
      <c r="IO44" s="188">
        <v>0</v>
      </c>
      <c r="IP44" s="188">
        <v>1005</v>
      </c>
      <c r="IQ44" s="188">
        <v>0</v>
      </c>
      <c r="IR44" s="188">
        <v>0</v>
      </c>
      <c r="IS44" s="188">
        <v>0</v>
      </c>
      <c r="IU44" s="188">
        <v>0</v>
      </c>
      <c r="IV44" s="188">
        <v>0</v>
      </c>
      <c r="IW44" s="188">
        <v>4510</v>
      </c>
      <c r="IX44" s="188">
        <v>827</v>
      </c>
      <c r="IY44" s="188">
        <v>0</v>
      </c>
      <c r="IZ44" s="188">
        <v>0</v>
      </c>
      <c r="JA44" s="188">
        <v>1328</v>
      </c>
      <c r="JB44" s="188">
        <v>0</v>
      </c>
      <c r="JC44" s="188">
        <v>0</v>
      </c>
      <c r="JD44" s="188">
        <v>0</v>
      </c>
      <c r="JF44" s="188">
        <v>0</v>
      </c>
      <c r="JG44" s="188">
        <v>0</v>
      </c>
      <c r="JH44" s="188">
        <v>7516</v>
      </c>
      <c r="JI44" s="188">
        <v>1919</v>
      </c>
      <c r="JJ44" s="188">
        <v>0</v>
      </c>
      <c r="JK44" s="188">
        <v>0</v>
      </c>
      <c r="JL44" s="188">
        <v>971</v>
      </c>
      <c r="JM44" s="188">
        <v>0</v>
      </c>
      <c r="JN44" s="188">
        <v>0</v>
      </c>
      <c r="JO44" s="188">
        <v>0</v>
      </c>
      <c r="JQ44" s="188">
        <v>0</v>
      </c>
      <c r="JR44" s="188">
        <v>0</v>
      </c>
      <c r="JS44" s="188">
        <v>6756</v>
      </c>
      <c r="JT44" s="188">
        <v>518</v>
      </c>
      <c r="JU44" s="188">
        <v>0</v>
      </c>
      <c r="JV44" s="188">
        <v>0</v>
      </c>
      <c r="JW44" s="188">
        <v>1017</v>
      </c>
      <c r="JX44" s="188">
        <v>0</v>
      </c>
      <c r="JY44" s="188">
        <v>0</v>
      </c>
      <c r="JZ44" s="188">
        <v>0</v>
      </c>
      <c r="KB44" s="188">
        <v>0</v>
      </c>
      <c r="KC44" s="188">
        <v>0</v>
      </c>
      <c r="KD44" s="188">
        <v>2994</v>
      </c>
      <c r="KE44" s="188">
        <v>729</v>
      </c>
      <c r="KF44" s="188">
        <v>0</v>
      </c>
      <c r="KG44" s="188">
        <v>0</v>
      </c>
      <c r="KH44" s="188">
        <v>1325</v>
      </c>
      <c r="KI44" s="188">
        <v>0</v>
      </c>
      <c r="KJ44" s="188">
        <v>0</v>
      </c>
      <c r="KK44" s="188">
        <v>0</v>
      </c>
      <c r="KM44" s="188">
        <v>0</v>
      </c>
      <c r="KN44" s="188">
        <v>0</v>
      </c>
      <c r="KO44" s="188">
        <v>3244</v>
      </c>
      <c r="KP44" s="188">
        <v>1206</v>
      </c>
      <c r="KQ44" s="188">
        <v>0</v>
      </c>
      <c r="KR44" s="188">
        <v>0</v>
      </c>
      <c r="KS44" s="188">
        <v>1422</v>
      </c>
      <c r="KT44" s="188">
        <v>0</v>
      </c>
      <c r="KU44" s="188">
        <v>0</v>
      </c>
      <c r="KV44" s="188">
        <v>0</v>
      </c>
      <c r="KX44" s="188">
        <v>0</v>
      </c>
      <c r="KY44" s="188">
        <v>0</v>
      </c>
      <c r="KZ44" s="188">
        <v>6306</v>
      </c>
      <c r="LA44" s="188">
        <v>922</v>
      </c>
      <c r="LB44" s="188">
        <v>0</v>
      </c>
      <c r="LC44" s="188">
        <v>0</v>
      </c>
      <c r="LD44" s="188">
        <v>1436</v>
      </c>
      <c r="LE44" s="188">
        <v>0</v>
      </c>
      <c r="LF44" s="188">
        <v>0</v>
      </c>
      <c r="LG44" s="188">
        <v>0</v>
      </c>
      <c r="LI44" s="188">
        <v>0</v>
      </c>
      <c r="LJ44" s="188">
        <v>0</v>
      </c>
      <c r="LK44" s="188">
        <v>4438</v>
      </c>
      <c r="LL44" s="188">
        <v>814</v>
      </c>
      <c r="LM44" s="188">
        <v>0</v>
      </c>
      <c r="LN44" s="188">
        <v>0</v>
      </c>
      <c r="LO44" s="188">
        <v>1201</v>
      </c>
      <c r="LP44" s="188">
        <v>0</v>
      </c>
      <c r="LQ44" s="188">
        <v>0</v>
      </c>
      <c r="LR44" s="188">
        <v>0</v>
      </c>
      <c r="LT44" s="188">
        <v>0</v>
      </c>
      <c r="LU44" s="188">
        <v>0</v>
      </c>
      <c r="LV44" s="188">
        <v>1684</v>
      </c>
      <c r="LW44" s="188">
        <v>703</v>
      </c>
      <c r="LX44" s="188">
        <v>0</v>
      </c>
      <c r="LY44" s="188">
        <v>0</v>
      </c>
      <c r="LZ44" s="188">
        <v>1261</v>
      </c>
      <c r="MA44" s="188">
        <v>0</v>
      </c>
      <c r="MB44" s="188">
        <v>0</v>
      </c>
      <c r="MC44" s="188">
        <v>0</v>
      </c>
    </row>
    <row r="45" spans="2:341">
      <c r="B45" s="208">
        <f t="shared" si="10"/>
        <v>0</v>
      </c>
      <c r="C45" s="208">
        <f t="shared" si="11"/>
        <v>0</v>
      </c>
      <c r="D45" s="208">
        <f t="shared" si="12"/>
        <v>5316.1</v>
      </c>
      <c r="E45" s="208">
        <f t="shared" si="13"/>
        <v>894.76666666666665</v>
      </c>
      <c r="F45" s="208">
        <f t="shared" si="14"/>
        <v>0</v>
      </c>
      <c r="G45" s="208">
        <f t="shared" si="15"/>
        <v>0</v>
      </c>
      <c r="H45" s="208">
        <f t="shared" si="16"/>
        <v>1124.9666666666667</v>
      </c>
      <c r="I45" s="208">
        <f t="shared" si="17"/>
        <v>0</v>
      </c>
      <c r="J45" s="208">
        <f t="shared" si="18"/>
        <v>0</v>
      </c>
      <c r="K45" s="208">
        <f t="shared" si="19"/>
        <v>0</v>
      </c>
      <c r="M45" s="188">
        <v>0</v>
      </c>
      <c r="N45" s="188">
        <v>0</v>
      </c>
      <c r="O45" s="188">
        <v>8409</v>
      </c>
      <c r="P45" s="188">
        <v>906</v>
      </c>
      <c r="Q45" s="188">
        <v>0</v>
      </c>
      <c r="R45" s="188">
        <v>0</v>
      </c>
      <c r="S45" s="188">
        <v>917</v>
      </c>
      <c r="T45" s="188">
        <v>0</v>
      </c>
      <c r="U45" s="188">
        <v>0</v>
      </c>
      <c r="V45" s="188">
        <v>0</v>
      </c>
      <c r="X45" s="188">
        <v>0</v>
      </c>
      <c r="Y45" s="188">
        <v>0</v>
      </c>
      <c r="Z45" s="188">
        <v>4172</v>
      </c>
      <c r="AA45" s="188">
        <v>527</v>
      </c>
      <c r="AB45" s="188">
        <v>0</v>
      </c>
      <c r="AC45" s="188">
        <v>0</v>
      </c>
      <c r="AD45" s="188">
        <v>1145</v>
      </c>
      <c r="AE45" s="188">
        <v>0</v>
      </c>
      <c r="AF45" s="188">
        <v>0</v>
      </c>
      <c r="AG45" s="188">
        <v>0</v>
      </c>
      <c r="AI45" s="188">
        <v>0</v>
      </c>
      <c r="AJ45" s="188">
        <v>0</v>
      </c>
      <c r="AK45" s="188">
        <v>1099</v>
      </c>
      <c r="AL45" s="188">
        <v>529</v>
      </c>
      <c r="AM45" s="188">
        <v>0</v>
      </c>
      <c r="AN45" s="188">
        <v>0</v>
      </c>
      <c r="AO45" s="188">
        <v>1256</v>
      </c>
      <c r="AP45" s="188">
        <v>0</v>
      </c>
      <c r="AQ45" s="188">
        <v>0</v>
      </c>
      <c r="AR45" s="188">
        <v>0</v>
      </c>
      <c r="AT45" s="188">
        <v>0</v>
      </c>
      <c r="AU45" s="188">
        <v>0</v>
      </c>
      <c r="AV45" s="188">
        <v>7931</v>
      </c>
      <c r="AW45" s="188">
        <v>1531</v>
      </c>
      <c r="AX45" s="188">
        <v>0</v>
      </c>
      <c r="AY45" s="188">
        <v>0</v>
      </c>
      <c r="AZ45" s="188">
        <v>1206</v>
      </c>
      <c r="BA45" s="188">
        <v>0</v>
      </c>
      <c r="BB45" s="188">
        <v>0</v>
      </c>
      <c r="BC45" s="188">
        <v>0</v>
      </c>
      <c r="BE45" s="188">
        <v>0</v>
      </c>
      <c r="BF45" s="188">
        <v>0</v>
      </c>
      <c r="BG45" s="188">
        <v>8286</v>
      </c>
      <c r="BH45" s="188">
        <v>1394</v>
      </c>
      <c r="BI45" s="188">
        <v>0</v>
      </c>
      <c r="BJ45" s="188">
        <v>0</v>
      </c>
      <c r="BK45" s="188">
        <v>987</v>
      </c>
      <c r="BL45" s="188">
        <v>0</v>
      </c>
      <c r="BM45" s="188">
        <v>0</v>
      </c>
      <c r="BN45" s="188">
        <v>0</v>
      </c>
      <c r="BP45" s="188">
        <v>0</v>
      </c>
      <c r="BQ45" s="188">
        <v>0</v>
      </c>
      <c r="BR45" s="188">
        <v>6591</v>
      </c>
      <c r="BS45" s="188">
        <v>1400</v>
      </c>
      <c r="BT45" s="188">
        <v>0</v>
      </c>
      <c r="BU45" s="188">
        <v>0</v>
      </c>
      <c r="BV45" s="188">
        <v>1334</v>
      </c>
      <c r="BW45" s="188">
        <v>0</v>
      </c>
      <c r="BX45" s="188">
        <v>0</v>
      </c>
      <c r="BY45" s="188">
        <v>0</v>
      </c>
      <c r="CA45" s="188">
        <v>0</v>
      </c>
      <c r="CB45" s="188">
        <v>0</v>
      </c>
      <c r="CC45" s="188">
        <v>7820</v>
      </c>
      <c r="CD45" s="188">
        <v>964</v>
      </c>
      <c r="CE45" s="188">
        <v>0</v>
      </c>
      <c r="CF45" s="188">
        <v>0</v>
      </c>
      <c r="CG45" s="188">
        <v>1007</v>
      </c>
      <c r="CH45" s="188">
        <v>0</v>
      </c>
      <c r="CI45" s="188">
        <v>0</v>
      </c>
      <c r="CJ45" s="188">
        <v>0</v>
      </c>
      <c r="CL45" s="188">
        <v>0</v>
      </c>
      <c r="CM45" s="188">
        <v>0</v>
      </c>
      <c r="CN45" s="188">
        <v>7820</v>
      </c>
      <c r="CO45" s="188">
        <v>964</v>
      </c>
      <c r="CP45" s="188">
        <v>0</v>
      </c>
      <c r="CQ45" s="188">
        <v>0</v>
      </c>
      <c r="CR45" s="188">
        <v>1007</v>
      </c>
      <c r="CS45" s="188">
        <v>0</v>
      </c>
      <c r="CT45" s="188">
        <v>0</v>
      </c>
      <c r="CU45" s="188">
        <v>0</v>
      </c>
      <c r="CW45" s="188">
        <v>0</v>
      </c>
      <c r="CX45" s="188">
        <v>0</v>
      </c>
      <c r="CY45" s="188">
        <v>5873</v>
      </c>
      <c r="CZ45" s="188">
        <v>1072</v>
      </c>
      <c r="DA45" s="188">
        <v>0</v>
      </c>
      <c r="DB45" s="188">
        <v>0</v>
      </c>
      <c r="DC45" s="188">
        <v>1366</v>
      </c>
      <c r="DD45" s="188">
        <v>0</v>
      </c>
      <c r="DE45" s="188">
        <v>0</v>
      </c>
      <c r="DF45" s="188">
        <v>0</v>
      </c>
      <c r="DH45" s="188">
        <v>0</v>
      </c>
      <c r="DI45" s="188">
        <v>0</v>
      </c>
      <c r="DJ45" s="188">
        <v>8057</v>
      </c>
      <c r="DK45" s="188">
        <v>870</v>
      </c>
      <c r="DL45" s="188">
        <v>0</v>
      </c>
      <c r="DM45" s="188">
        <v>0</v>
      </c>
      <c r="DN45" s="188">
        <v>987</v>
      </c>
      <c r="DO45" s="188">
        <v>0</v>
      </c>
      <c r="DP45" s="188">
        <v>0</v>
      </c>
      <c r="DQ45" s="188">
        <v>0</v>
      </c>
      <c r="DS45" s="188">
        <v>0</v>
      </c>
      <c r="DT45" s="188">
        <v>0</v>
      </c>
      <c r="DU45" s="188">
        <v>6630</v>
      </c>
      <c r="DV45" s="188">
        <v>784</v>
      </c>
      <c r="DW45" s="188">
        <v>0</v>
      </c>
      <c r="DX45" s="188">
        <v>0</v>
      </c>
      <c r="DY45" s="188">
        <v>1265</v>
      </c>
      <c r="DZ45" s="188">
        <v>0</v>
      </c>
      <c r="EA45" s="188">
        <v>0</v>
      </c>
      <c r="EB45" s="188">
        <v>0</v>
      </c>
      <c r="ED45" s="188">
        <v>0</v>
      </c>
      <c r="EE45" s="188">
        <v>0</v>
      </c>
      <c r="EF45" s="188">
        <v>5696</v>
      </c>
      <c r="EG45" s="188">
        <v>905</v>
      </c>
      <c r="EH45" s="188">
        <v>0</v>
      </c>
      <c r="EI45" s="188">
        <v>0</v>
      </c>
      <c r="EJ45" s="188">
        <v>931</v>
      </c>
      <c r="EK45" s="188">
        <v>0</v>
      </c>
      <c r="EL45" s="188">
        <v>0</v>
      </c>
      <c r="EM45" s="188">
        <v>0</v>
      </c>
      <c r="EO45" s="188">
        <v>0</v>
      </c>
      <c r="EP45" s="188">
        <v>0</v>
      </c>
      <c r="EQ45" s="188">
        <v>1329</v>
      </c>
      <c r="ER45" s="188">
        <v>750</v>
      </c>
      <c r="ES45" s="188">
        <v>0</v>
      </c>
      <c r="ET45" s="188">
        <v>0</v>
      </c>
      <c r="EU45" s="188">
        <v>1109</v>
      </c>
      <c r="EV45" s="188">
        <v>0</v>
      </c>
      <c r="EW45" s="188">
        <v>0</v>
      </c>
      <c r="EX45" s="188">
        <v>0</v>
      </c>
      <c r="EZ45" s="188">
        <v>0</v>
      </c>
      <c r="FA45" s="188">
        <v>0</v>
      </c>
      <c r="FB45" s="188">
        <v>3013</v>
      </c>
      <c r="FC45" s="188">
        <v>684</v>
      </c>
      <c r="FD45" s="188">
        <v>0</v>
      </c>
      <c r="FE45" s="188">
        <v>0</v>
      </c>
      <c r="FF45" s="188">
        <v>1463</v>
      </c>
      <c r="FG45" s="188">
        <v>0</v>
      </c>
      <c r="FH45" s="188">
        <v>0</v>
      </c>
      <c r="FI45" s="188">
        <v>0</v>
      </c>
      <c r="FK45" s="188">
        <v>0</v>
      </c>
      <c r="FL45" s="188">
        <v>0</v>
      </c>
      <c r="FM45" s="188">
        <v>6925</v>
      </c>
      <c r="FN45" s="188">
        <v>947</v>
      </c>
      <c r="FO45" s="188">
        <v>0</v>
      </c>
      <c r="FP45" s="188">
        <v>0</v>
      </c>
      <c r="FQ45" s="188">
        <v>978</v>
      </c>
      <c r="FR45" s="188">
        <v>0</v>
      </c>
      <c r="FS45" s="188">
        <v>0</v>
      </c>
      <c r="FT45" s="188">
        <v>0</v>
      </c>
      <c r="FV45" s="188">
        <v>0</v>
      </c>
      <c r="FW45" s="188">
        <v>0</v>
      </c>
      <c r="FX45" s="188">
        <v>3720</v>
      </c>
      <c r="FY45" s="188">
        <v>1065</v>
      </c>
      <c r="FZ45" s="188">
        <v>0</v>
      </c>
      <c r="GA45" s="188">
        <v>0</v>
      </c>
      <c r="GB45" s="188">
        <v>1339</v>
      </c>
      <c r="GC45" s="188">
        <v>0</v>
      </c>
      <c r="GD45" s="188">
        <v>0</v>
      </c>
      <c r="GE45" s="188">
        <v>0</v>
      </c>
      <c r="GG45" s="188">
        <v>0</v>
      </c>
      <c r="GH45" s="188">
        <v>0</v>
      </c>
      <c r="GI45" s="188">
        <v>4803</v>
      </c>
      <c r="GJ45" s="188">
        <v>549</v>
      </c>
      <c r="GK45" s="188">
        <v>0</v>
      </c>
      <c r="GL45" s="188">
        <v>0</v>
      </c>
      <c r="GM45" s="188">
        <v>987</v>
      </c>
      <c r="GN45" s="188">
        <v>0</v>
      </c>
      <c r="GO45" s="188">
        <v>0</v>
      </c>
      <c r="GP45" s="188">
        <v>0</v>
      </c>
      <c r="GR45" s="188">
        <v>0</v>
      </c>
      <c r="GS45" s="188">
        <v>0</v>
      </c>
      <c r="GT45" s="188">
        <v>5473</v>
      </c>
      <c r="GU45" s="188">
        <v>621</v>
      </c>
      <c r="GV45" s="188">
        <v>0</v>
      </c>
      <c r="GW45" s="188">
        <v>0</v>
      </c>
      <c r="GX45" s="188">
        <v>918</v>
      </c>
      <c r="GY45" s="188">
        <v>0</v>
      </c>
      <c r="GZ45" s="188">
        <v>0</v>
      </c>
      <c r="HA45" s="188">
        <v>0</v>
      </c>
      <c r="HC45" s="188">
        <v>0</v>
      </c>
      <c r="HD45" s="188">
        <v>0</v>
      </c>
      <c r="HE45" s="188">
        <v>3931</v>
      </c>
      <c r="HF45" s="188">
        <v>839</v>
      </c>
      <c r="HG45" s="188">
        <v>0</v>
      </c>
      <c r="HH45" s="188">
        <v>0</v>
      </c>
      <c r="HI45" s="188">
        <v>971</v>
      </c>
      <c r="HJ45" s="188">
        <v>0</v>
      </c>
      <c r="HK45" s="188">
        <v>0</v>
      </c>
      <c r="HL45" s="188">
        <v>0</v>
      </c>
      <c r="HN45" s="188">
        <v>0</v>
      </c>
      <c r="HO45" s="188">
        <v>0</v>
      </c>
      <c r="HP45" s="188">
        <v>3016</v>
      </c>
      <c r="HQ45" s="188">
        <v>397</v>
      </c>
      <c r="HR45" s="188">
        <v>0</v>
      </c>
      <c r="HS45" s="188">
        <v>0</v>
      </c>
      <c r="HT45" s="188">
        <v>1430</v>
      </c>
      <c r="HU45" s="188">
        <v>0</v>
      </c>
      <c r="HV45" s="188">
        <v>0</v>
      </c>
      <c r="HW45" s="188">
        <v>0</v>
      </c>
      <c r="HY45" s="188">
        <v>0</v>
      </c>
      <c r="HZ45" s="188">
        <v>0</v>
      </c>
      <c r="IA45" s="188">
        <v>4043</v>
      </c>
      <c r="IB45" s="188">
        <v>763</v>
      </c>
      <c r="IC45" s="188">
        <v>0</v>
      </c>
      <c r="ID45" s="188">
        <v>0</v>
      </c>
      <c r="IE45" s="188">
        <v>994</v>
      </c>
      <c r="IF45" s="188">
        <v>0</v>
      </c>
      <c r="IG45" s="188">
        <v>0</v>
      </c>
      <c r="IH45" s="188">
        <v>0</v>
      </c>
      <c r="IJ45" s="188">
        <v>0</v>
      </c>
      <c r="IK45" s="188">
        <v>0</v>
      </c>
      <c r="IL45" s="188">
        <v>6948</v>
      </c>
      <c r="IM45" s="188">
        <v>743</v>
      </c>
      <c r="IN45" s="188">
        <v>0</v>
      </c>
      <c r="IO45" s="188">
        <v>0</v>
      </c>
      <c r="IP45" s="188">
        <v>1005</v>
      </c>
      <c r="IQ45" s="188">
        <v>0</v>
      </c>
      <c r="IR45" s="188">
        <v>0</v>
      </c>
      <c r="IS45" s="188">
        <v>0</v>
      </c>
      <c r="IU45" s="188">
        <v>0</v>
      </c>
      <c r="IV45" s="188">
        <v>0</v>
      </c>
      <c r="IW45" s="188">
        <v>4346</v>
      </c>
      <c r="IX45" s="188">
        <v>773</v>
      </c>
      <c r="IY45" s="188">
        <v>0</v>
      </c>
      <c r="IZ45" s="188">
        <v>0</v>
      </c>
      <c r="JA45" s="188">
        <v>1328</v>
      </c>
      <c r="JB45" s="188">
        <v>0</v>
      </c>
      <c r="JC45" s="188">
        <v>0</v>
      </c>
      <c r="JD45" s="188">
        <v>0</v>
      </c>
      <c r="JF45" s="188">
        <v>0</v>
      </c>
      <c r="JG45" s="188">
        <v>0</v>
      </c>
      <c r="JH45" s="188">
        <v>7590</v>
      </c>
      <c r="JI45" s="188">
        <v>1938</v>
      </c>
      <c r="JJ45" s="188">
        <v>0</v>
      </c>
      <c r="JK45" s="188">
        <v>0</v>
      </c>
      <c r="JL45" s="188">
        <v>157</v>
      </c>
      <c r="JM45" s="188">
        <v>0</v>
      </c>
      <c r="JN45" s="188">
        <v>0</v>
      </c>
      <c r="JO45" s="188">
        <v>0</v>
      </c>
      <c r="JQ45" s="188">
        <v>0</v>
      </c>
      <c r="JR45" s="188">
        <v>0</v>
      </c>
      <c r="JS45" s="188">
        <v>6997</v>
      </c>
      <c r="JT45" s="188">
        <v>502</v>
      </c>
      <c r="JU45" s="188">
        <v>0</v>
      </c>
      <c r="JV45" s="188">
        <v>0</v>
      </c>
      <c r="JW45" s="188">
        <v>1017</v>
      </c>
      <c r="JX45" s="188">
        <v>0</v>
      </c>
      <c r="JY45" s="188">
        <v>0</v>
      </c>
      <c r="JZ45" s="188">
        <v>0</v>
      </c>
      <c r="KB45" s="188">
        <v>0</v>
      </c>
      <c r="KC45" s="188">
        <v>0</v>
      </c>
      <c r="KD45" s="188">
        <v>3140</v>
      </c>
      <c r="KE45" s="188">
        <v>797</v>
      </c>
      <c r="KF45" s="188">
        <v>0</v>
      </c>
      <c r="KG45" s="188">
        <v>0</v>
      </c>
      <c r="KH45" s="188">
        <v>1325</v>
      </c>
      <c r="KI45" s="188">
        <v>0</v>
      </c>
      <c r="KJ45" s="188">
        <v>0</v>
      </c>
      <c r="KK45" s="188">
        <v>0</v>
      </c>
      <c r="KM45" s="188">
        <v>0</v>
      </c>
      <c r="KN45" s="188">
        <v>0</v>
      </c>
      <c r="KO45" s="188">
        <v>3197</v>
      </c>
      <c r="KP45" s="188">
        <v>1208</v>
      </c>
      <c r="KQ45" s="188">
        <v>0</v>
      </c>
      <c r="KR45" s="188">
        <v>0</v>
      </c>
      <c r="KS45" s="188">
        <v>1422</v>
      </c>
      <c r="KT45" s="188">
        <v>0</v>
      </c>
      <c r="KU45" s="188">
        <v>0</v>
      </c>
      <c r="KV45" s="188">
        <v>0</v>
      </c>
      <c r="KX45" s="188">
        <v>0</v>
      </c>
      <c r="KY45" s="188">
        <v>0</v>
      </c>
      <c r="KZ45" s="188">
        <v>6413</v>
      </c>
      <c r="LA45" s="188">
        <v>945</v>
      </c>
      <c r="LB45" s="188">
        <v>0</v>
      </c>
      <c r="LC45" s="188">
        <v>0</v>
      </c>
      <c r="LD45" s="188">
        <v>1436</v>
      </c>
      <c r="LE45" s="188">
        <v>0</v>
      </c>
      <c r="LF45" s="188">
        <v>0</v>
      </c>
      <c r="LG45" s="188">
        <v>0</v>
      </c>
      <c r="LI45" s="188">
        <v>0</v>
      </c>
      <c r="LJ45" s="188">
        <v>0</v>
      </c>
      <c r="LK45" s="188">
        <v>4532</v>
      </c>
      <c r="LL45" s="188">
        <v>790</v>
      </c>
      <c r="LM45" s="188">
        <v>0</v>
      </c>
      <c r="LN45" s="188">
        <v>0</v>
      </c>
      <c r="LO45" s="188">
        <v>1201</v>
      </c>
      <c r="LP45" s="188">
        <v>0</v>
      </c>
      <c r="LQ45" s="188">
        <v>0</v>
      </c>
      <c r="LR45" s="188">
        <v>0</v>
      </c>
      <c r="LT45" s="188">
        <v>0</v>
      </c>
      <c r="LU45" s="188">
        <v>0</v>
      </c>
      <c r="LV45" s="188">
        <v>1683</v>
      </c>
      <c r="LW45" s="188">
        <v>686</v>
      </c>
      <c r="LX45" s="188">
        <v>0</v>
      </c>
      <c r="LY45" s="188">
        <v>0</v>
      </c>
      <c r="LZ45" s="188">
        <v>1261</v>
      </c>
      <c r="MA45" s="188">
        <v>0</v>
      </c>
      <c r="MB45" s="188">
        <v>0</v>
      </c>
      <c r="MC45" s="188">
        <v>0</v>
      </c>
    </row>
    <row r="46" spans="2:341">
      <c r="B46" s="208">
        <f t="shared" si="10"/>
        <v>0</v>
      </c>
      <c r="C46" s="208">
        <f t="shared" si="11"/>
        <v>0</v>
      </c>
      <c r="D46" s="208">
        <f t="shared" si="12"/>
        <v>5427.5333333333338</v>
      </c>
      <c r="E46" s="208">
        <f t="shared" si="13"/>
        <v>938.83333333333337</v>
      </c>
      <c r="F46" s="208">
        <f t="shared" si="14"/>
        <v>0</v>
      </c>
      <c r="G46" s="208">
        <f t="shared" si="15"/>
        <v>0</v>
      </c>
      <c r="H46" s="208">
        <f t="shared" si="16"/>
        <v>1151.9000000000001</v>
      </c>
      <c r="I46" s="208">
        <f t="shared" si="17"/>
        <v>0</v>
      </c>
      <c r="J46" s="208">
        <f t="shared" si="18"/>
        <v>0</v>
      </c>
      <c r="K46" s="208">
        <f t="shared" si="19"/>
        <v>0</v>
      </c>
      <c r="M46" s="188">
        <v>0</v>
      </c>
      <c r="N46" s="188">
        <v>0</v>
      </c>
      <c r="O46" s="188">
        <v>8294</v>
      </c>
      <c r="P46" s="188">
        <v>908</v>
      </c>
      <c r="Q46" s="188">
        <v>0</v>
      </c>
      <c r="R46" s="188">
        <v>0</v>
      </c>
      <c r="S46" s="188">
        <v>917</v>
      </c>
      <c r="T46" s="188">
        <v>0</v>
      </c>
      <c r="U46" s="188">
        <v>0</v>
      </c>
      <c r="V46" s="188">
        <v>0</v>
      </c>
      <c r="X46" s="188">
        <v>0</v>
      </c>
      <c r="Y46" s="188">
        <v>0</v>
      </c>
      <c r="Z46" s="188">
        <v>4111</v>
      </c>
      <c r="AA46" s="188">
        <v>518</v>
      </c>
      <c r="AB46" s="188">
        <v>0</v>
      </c>
      <c r="AC46" s="188">
        <v>0</v>
      </c>
      <c r="AD46" s="188">
        <v>1145</v>
      </c>
      <c r="AE46" s="188">
        <v>0</v>
      </c>
      <c r="AF46" s="188">
        <v>0</v>
      </c>
      <c r="AG46" s="188">
        <v>0</v>
      </c>
      <c r="AI46" s="188">
        <v>0</v>
      </c>
      <c r="AJ46" s="188">
        <v>0</v>
      </c>
      <c r="AK46" s="188">
        <v>1236</v>
      </c>
      <c r="AL46" s="188">
        <v>560</v>
      </c>
      <c r="AM46" s="188">
        <v>0</v>
      </c>
      <c r="AN46" s="188">
        <v>0</v>
      </c>
      <c r="AO46" s="188">
        <v>1256</v>
      </c>
      <c r="AP46" s="188">
        <v>0</v>
      </c>
      <c r="AQ46" s="188">
        <v>0</v>
      </c>
      <c r="AR46" s="188">
        <v>0</v>
      </c>
      <c r="AT46" s="188">
        <v>0</v>
      </c>
      <c r="AU46" s="188">
        <v>0</v>
      </c>
      <c r="AV46" s="188">
        <v>7946</v>
      </c>
      <c r="AW46" s="188">
        <v>1648</v>
      </c>
      <c r="AX46" s="188">
        <v>0</v>
      </c>
      <c r="AY46" s="188">
        <v>0</v>
      </c>
      <c r="AZ46" s="188">
        <v>1206</v>
      </c>
      <c r="BA46" s="188">
        <v>0</v>
      </c>
      <c r="BB46" s="188">
        <v>0</v>
      </c>
      <c r="BC46" s="188">
        <v>0</v>
      </c>
      <c r="BE46" s="188">
        <v>0</v>
      </c>
      <c r="BF46" s="188">
        <v>0</v>
      </c>
      <c r="BG46" s="188">
        <v>8291</v>
      </c>
      <c r="BH46" s="188">
        <v>1450</v>
      </c>
      <c r="BI46" s="188">
        <v>0</v>
      </c>
      <c r="BJ46" s="188">
        <v>0</v>
      </c>
      <c r="BK46" s="188">
        <v>987</v>
      </c>
      <c r="BL46" s="188">
        <v>0</v>
      </c>
      <c r="BM46" s="188">
        <v>0</v>
      </c>
      <c r="BN46" s="188">
        <v>0</v>
      </c>
      <c r="BP46" s="188">
        <v>0</v>
      </c>
      <c r="BQ46" s="188">
        <v>0</v>
      </c>
      <c r="BR46" s="188">
        <v>6632</v>
      </c>
      <c r="BS46" s="188">
        <v>1425</v>
      </c>
      <c r="BT46" s="188">
        <v>0</v>
      </c>
      <c r="BU46" s="188">
        <v>0</v>
      </c>
      <c r="BV46" s="188">
        <v>1334</v>
      </c>
      <c r="BW46" s="188">
        <v>0</v>
      </c>
      <c r="BX46" s="188">
        <v>0</v>
      </c>
      <c r="BY46" s="188">
        <v>0</v>
      </c>
      <c r="CA46" s="188">
        <v>0</v>
      </c>
      <c r="CB46" s="188">
        <v>0</v>
      </c>
      <c r="CC46" s="188">
        <v>7971</v>
      </c>
      <c r="CD46" s="188">
        <v>988</v>
      </c>
      <c r="CE46" s="188">
        <v>0</v>
      </c>
      <c r="CF46" s="188">
        <v>0</v>
      </c>
      <c r="CG46" s="188">
        <v>1007</v>
      </c>
      <c r="CH46" s="188">
        <v>0</v>
      </c>
      <c r="CI46" s="188">
        <v>0</v>
      </c>
      <c r="CJ46" s="188">
        <v>0</v>
      </c>
      <c r="CL46" s="188">
        <v>0</v>
      </c>
      <c r="CM46" s="188">
        <v>0</v>
      </c>
      <c r="CN46" s="188">
        <v>7971</v>
      </c>
      <c r="CO46" s="188">
        <v>988</v>
      </c>
      <c r="CP46" s="188">
        <v>0</v>
      </c>
      <c r="CQ46" s="188">
        <v>0</v>
      </c>
      <c r="CR46" s="188">
        <v>1007</v>
      </c>
      <c r="CS46" s="188">
        <v>0</v>
      </c>
      <c r="CT46" s="188">
        <v>0</v>
      </c>
      <c r="CU46" s="188">
        <v>0</v>
      </c>
      <c r="CW46" s="188">
        <v>0</v>
      </c>
      <c r="CX46" s="188">
        <v>0</v>
      </c>
      <c r="CY46" s="188">
        <v>6093</v>
      </c>
      <c r="CZ46" s="188">
        <v>1103</v>
      </c>
      <c r="DA46" s="188">
        <v>0</v>
      </c>
      <c r="DB46" s="188">
        <v>0</v>
      </c>
      <c r="DC46" s="188">
        <v>1366</v>
      </c>
      <c r="DD46" s="188">
        <v>0</v>
      </c>
      <c r="DE46" s="188">
        <v>0</v>
      </c>
      <c r="DF46" s="188">
        <v>0</v>
      </c>
      <c r="DH46" s="188">
        <v>0</v>
      </c>
      <c r="DI46" s="188">
        <v>0</v>
      </c>
      <c r="DJ46" s="188">
        <v>8227</v>
      </c>
      <c r="DK46" s="188">
        <v>985</v>
      </c>
      <c r="DL46" s="188">
        <v>0</v>
      </c>
      <c r="DM46" s="188">
        <v>0</v>
      </c>
      <c r="DN46" s="188">
        <v>987</v>
      </c>
      <c r="DO46" s="188">
        <v>0</v>
      </c>
      <c r="DP46" s="188">
        <v>0</v>
      </c>
      <c r="DQ46" s="188">
        <v>0</v>
      </c>
      <c r="DS46" s="188">
        <v>0</v>
      </c>
      <c r="DT46" s="188">
        <v>0</v>
      </c>
      <c r="DU46" s="188">
        <v>6703</v>
      </c>
      <c r="DV46" s="188">
        <v>819</v>
      </c>
      <c r="DW46" s="188">
        <v>0</v>
      </c>
      <c r="DX46" s="188">
        <v>0</v>
      </c>
      <c r="DY46" s="188">
        <v>1259</v>
      </c>
      <c r="DZ46" s="188">
        <v>0</v>
      </c>
      <c r="EA46" s="188">
        <v>0</v>
      </c>
      <c r="EB46" s="188">
        <v>0</v>
      </c>
      <c r="ED46" s="188">
        <v>0</v>
      </c>
      <c r="EE46" s="188">
        <v>0</v>
      </c>
      <c r="EF46" s="188">
        <v>5787</v>
      </c>
      <c r="EG46" s="188">
        <v>975</v>
      </c>
      <c r="EH46" s="188">
        <v>0</v>
      </c>
      <c r="EI46" s="188">
        <v>0</v>
      </c>
      <c r="EJ46" s="188">
        <v>931</v>
      </c>
      <c r="EK46" s="188">
        <v>0</v>
      </c>
      <c r="EL46" s="188">
        <v>0</v>
      </c>
      <c r="EM46" s="188">
        <v>0</v>
      </c>
      <c r="EO46" s="188">
        <v>0</v>
      </c>
      <c r="EP46" s="188">
        <v>0</v>
      </c>
      <c r="EQ46" s="188">
        <v>1378</v>
      </c>
      <c r="ER46" s="188">
        <v>774</v>
      </c>
      <c r="ES46" s="188">
        <v>0</v>
      </c>
      <c r="ET46" s="188">
        <v>0</v>
      </c>
      <c r="EU46" s="188">
        <v>1109</v>
      </c>
      <c r="EV46" s="188">
        <v>0</v>
      </c>
      <c r="EW46" s="188">
        <v>0</v>
      </c>
      <c r="EX46" s="188">
        <v>0</v>
      </c>
      <c r="EZ46" s="188">
        <v>0</v>
      </c>
      <c r="FA46" s="188">
        <v>0</v>
      </c>
      <c r="FB46" s="188">
        <v>3146</v>
      </c>
      <c r="FC46" s="188">
        <v>728</v>
      </c>
      <c r="FD46" s="188">
        <v>0</v>
      </c>
      <c r="FE46" s="188">
        <v>0</v>
      </c>
      <c r="FF46" s="188">
        <v>1463</v>
      </c>
      <c r="FG46" s="188">
        <v>0</v>
      </c>
      <c r="FH46" s="188">
        <v>0</v>
      </c>
      <c r="FI46" s="188">
        <v>0</v>
      </c>
      <c r="FK46" s="188">
        <v>0</v>
      </c>
      <c r="FL46" s="188">
        <v>0</v>
      </c>
      <c r="FM46" s="188">
        <v>7117</v>
      </c>
      <c r="FN46" s="188">
        <v>944</v>
      </c>
      <c r="FO46" s="188">
        <v>0</v>
      </c>
      <c r="FP46" s="188">
        <v>0</v>
      </c>
      <c r="FQ46" s="188">
        <v>978</v>
      </c>
      <c r="FR46" s="188">
        <v>0</v>
      </c>
      <c r="FS46" s="188">
        <v>0</v>
      </c>
      <c r="FT46" s="188">
        <v>0</v>
      </c>
      <c r="FV46" s="188">
        <v>0</v>
      </c>
      <c r="FW46" s="188">
        <v>0</v>
      </c>
      <c r="FX46" s="188">
        <v>3753</v>
      </c>
      <c r="FY46" s="188">
        <v>1069</v>
      </c>
      <c r="FZ46" s="188">
        <v>0</v>
      </c>
      <c r="GA46" s="188">
        <v>0</v>
      </c>
      <c r="GB46" s="188">
        <v>1339</v>
      </c>
      <c r="GC46" s="188">
        <v>0</v>
      </c>
      <c r="GD46" s="188">
        <v>0</v>
      </c>
      <c r="GE46" s="188">
        <v>0</v>
      </c>
      <c r="GG46" s="188">
        <v>0</v>
      </c>
      <c r="GH46" s="188">
        <v>0</v>
      </c>
      <c r="GI46" s="188">
        <v>4927</v>
      </c>
      <c r="GJ46" s="188">
        <v>592</v>
      </c>
      <c r="GK46" s="188">
        <v>0</v>
      </c>
      <c r="GL46" s="188">
        <v>0</v>
      </c>
      <c r="GM46" s="188">
        <v>987</v>
      </c>
      <c r="GN46" s="188">
        <v>0</v>
      </c>
      <c r="GO46" s="188">
        <v>0</v>
      </c>
      <c r="GP46" s="188">
        <v>0</v>
      </c>
      <c r="GR46" s="188">
        <v>0</v>
      </c>
      <c r="GS46" s="188">
        <v>0</v>
      </c>
      <c r="GT46" s="188">
        <v>5615</v>
      </c>
      <c r="GU46" s="188">
        <v>689</v>
      </c>
      <c r="GV46" s="188">
        <v>0</v>
      </c>
      <c r="GW46" s="188">
        <v>0</v>
      </c>
      <c r="GX46" s="188">
        <v>918</v>
      </c>
      <c r="GY46" s="188">
        <v>0</v>
      </c>
      <c r="GZ46" s="188">
        <v>0</v>
      </c>
      <c r="HA46" s="188">
        <v>0</v>
      </c>
      <c r="HC46" s="188">
        <v>0</v>
      </c>
      <c r="HD46" s="188">
        <v>0</v>
      </c>
      <c r="HE46" s="188">
        <v>3989</v>
      </c>
      <c r="HF46" s="188">
        <v>939</v>
      </c>
      <c r="HG46" s="188">
        <v>0</v>
      </c>
      <c r="HH46" s="188">
        <v>0</v>
      </c>
      <c r="HI46" s="188">
        <v>971</v>
      </c>
      <c r="HJ46" s="188">
        <v>0</v>
      </c>
      <c r="HK46" s="188">
        <v>0</v>
      </c>
      <c r="HL46" s="188">
        <v>0</v>
      </c>
      <c r="HN46" s="188">
        <v>0</v>
      </c>
      <c r="HO46" s="188">
        <v>0</v>
      </c>
      <c r="HP46" s="188">
        <v>3152</v>
      </c>
      <c r="HQ46" s="188">
        <v>393</v>
      </c>
      <c r="HR46" s="188">
        <v>0</v>
      </c>
      <c r="HS46" s="188">
        <v>0</v>
      </c>
      <c r="HT46" s="188">
        <v>1431</v>
      </c>
      <c r="HU46" s="188">
        <v>0</v>
      </c>
      <c r="HV46" s="188">
        <v>0</v>
      </c>
      <c r="HW46" s="188">
        <v>0</v>
      </c>
      <c r="HY46" s="188">
        <v>0</v>
      </c>
      <c r="HZ46" s="188">
        <v>0</v>
      </c>
      <c r="IA46" s="188">
        <v>4304</v>
      </c>
      <c r="IB46" s="188">
        <v>875</v>
      </c>
      <c r="IC46" s="188">
        <v>0</v>
      </c>
      <c r="ID46" s="188">
        <v>0</v>
      </c>
      <c r="IE46" s="188">
        <v>994</v>
      </c>
      <c r="IF46" s="188">
        <v>0</v>
      </c>
      <c r="IG46" s="188">
        <v>0</v>
      </c>
      <c r="IH46" s="188">
        <v>0</v>
      </c>
      <c r="IJ46" s="188">
        <v>0</v>
      </c>
      <c r="IK46" s="188">
        <v>0</v>
      </c>
      <c r="IL46" s="188">
        <v>7103</v>
      </c>
      <c r="IM46" s="188">
        <v>759</v>
      </c>
      <c r="IN46" s="188">
        <v>0</v>
      </c>
      <c r="IO46" s="188">
        <v>0</v>
      </c>
      <c r="IP46" s="188">
        <v>1005</v>
      </c>
      <c r="IQ46" s="188">
        <v>0</v>
      </c>
      <c r="IR46" s="188">
        <v>0</v>
      </c>
      <c r="IS46" s="188">
        <v>0</v>
      </c>
      <c r="IU46" s="188">
        <v>0</v>
      </c>
      <c r="IV46" s="188">
        <v>0</v>
      </c>
      <c r="IW46" s="188">
        <v>4552</v>
      </c>
      <c r="IX46" s="188">
        <v>891</v>
      </c>
      <c r="IY46" s="188">
        <v>0</v>
      </c>
      <c r="IZ46" s="188">
        <v>0</v>
      </c>
      <c r="JA46" s="188">
        <v>1328</v>
      </c>
      <c r="JB46" s="188">
        <v>0</v>
      </c>
      <c r="JC46" s="188">
        <v>0</v>
      </c>
      <c r="JD46" s="188">
        <v>0</v>
      </c>
      <c r="JF46" s="188">
        <v>0</v>
      </c>
      <c r="JG46" s="188">
        <v>0</v>
      </c>
      <c r="JH46" s="188">
        <v>7591</v>
      </c>
      <c r="JI46" s="188">
        <v>1941</v>
      </c>
      <c r="JJ46" s="188">
        <v>0</v>
      </c>
      <c r="JK46" s="188">
        <v>0</v>
      </c>
      <c r="JL46" s="188">
        <v>971</v>
      </c>
      <c r="JM46" s="188">
        <v>0</v>
      </c>
      <c r="JN46" s="188">
        <v>0</v>
      </c>
      <c r="JO46" s="188">
        <v>0</v>
      </c>
      <c r="JQ46" s="188">
        <v>0</v>
      </c>
      <c r="JR46" s="188">
        <v>0</v>
      </c>
      <c r="JS46" s="188">
        <v>7285</v>
      </c>
      <c r="JT46" s="188">
        <v>474</v>
      </c>
      <c r="JU46" s="188">
        <v>0</v>
      </c>
      <c r="JV46" s="188">
        <v>0</v>
      </c>
      <c r="JW46" s="188">
        <v>1017</v>
      </c>
      <c r="JX46" s="188">
        <v>0</v>
      </c>
      <c r="JY46" s="188">
        <v>0</v>
      </c>
      <c r="JZ46" s="188">
        <v>0</v>
      </c>
      <c r="KB46" s="188">
        <v>0</v>
      </c>
      <c r="KC46" s="188">
        <v>0</v>
      </c>
      <c r="KD46" s="188">
        <v>3253</v>
      </c>
      <c r="KE46" s="188">
        <v>861</v>
      </c>
      <c r="KF46" s="188">
        <v>0</v>
      </c>
      <c r="KG46" s="188">
        <v>0</v>
      </c>
      <c r="KH46" s="188">
        <v>1325</v>
      </c>
      <c r="KI46" s="188">
        <v>0</v>
      </c>
      <c r="KJ46" s="188">
        <v>0</v>
      </c>
      <c r="KK46" s="188">
        <v>0</v>
      </c>
      <c r="KM46" s="188">
        <v>0</v>
      </c>
      <c r="KN46" s="188">
        <v>0</v>
      </c>
      <c r="KO46" s="188">
        <v>3301</v>
      </c>
      <c r="KP46" s="188">
        <v>1279</v>
      </c>
      <c r="KQ46" s="188">
        <v>0</v>
      </c>
      <c r="KR46" s="188">
        <v>0</v>
      </c>
      <c r="KS46" s="188">
        <v>1422</v>
      </c>
      <c r="KT46" s="188">
        <v>0</v>
      </c>
      <c r="KU46" s="188">
        <v>0</v>
      </c>
      <c r="KV46" s="188">
        <v>0</v>
      </c>
      <c r="KX46" s="188">
        <v>0</v>
      </c>
      <c r="KY46" s="188">
        <v>0</v>
      </c>
      <c r="KZ46" s="188">
        <v>6733</v>
      </c>
      <c r="LA46" s="188">
        <v>1068</v>
      </c>
      <c r="LB46" s="188">
        <v>0</v>
      </c>
      <c r="LC46" s="188">
        <v>0</v>
      </c>
      <c r="LD46" s="188">
        <v>1435</v>
      </c>
      <c r="LE46" s="188">
        <v>0</v>
      </c>
      <c r="LF46" s="188">
        <v>0</v>
      </c>
      <c r="LG46" s="188">
        <v>0</v>
      </c>
      <c r="LI46" s="188">
        <v>0</v>
      </c>
      <c r="LJ46" s="188">
        <v>0</v>
      </c>
      <c r="LK46" s="188">
        <v>4644</v>
      </c>
      <c r="LL46" s="188">
        <v>789</v>
      </c>
      <c r="LM46" s="188">
        <v>0</v>
      </c>
      <c r="LN46" s="188">
        <v>0</v>
      </c>
      <c r="LO46" s="188">
        <v>1201</v>
      </c>
      <c r="LP46" s="188">
        <v>0</v>
      </c>
      <c r="LQ46" s="188">
        <v>0</v>
      </c>
      <c r="LR46" s="188">
        <v>0</v>
      </c>
      <c r="LT46" s="188">
        <v>0</v>
      </c>
      <c r="LU46" s="188">
        <v>0</v>
      </c>
      <c r="LV46" s="188">
        <v>1721</v>
      </c>
      <c r="LW46" s="188">
        <v>733</v>
      </c>
      <c r="LX46" s="188">
        <v>0</v>
      </c>
      <c r="LY46" s="188">
        <v>0</v>
      </c>
      <c r="LZ46" s="188">
        <v>1261</v>
      </c>
      <c r="MA46" s="188">
        <v>0</v>
      </c>
      <c r="MB46" s="188">
        <v>0</v>
      </c>
      <c r="MC46" s="188">
        <v>0</v>
      </c>
    </row>
    <row r="47" spans="2:341">
      <c r="B47" s="208">
        <f t="shared" si="10"/>
        <v>0</v>
      </c>
      <c r="C47" s="208">
        <f t="shared" si="11"/>
        <v>0</v>
      </c>
      <c r="D47" s="208">
        <f t="shared" si="12"/>
        <v>5504.7333333333336</v>
      </c>
      <c r="E47" s="208">
        <f t="shared" si="13"/>
        <v>994.43333333333328</v>
      </c>
      <c r="F47" s="208">
        <f t="shared" si="14"/>
        <v>0</v>
      </c>
      <c r="G47" s="208">
        <f t="shared" si="15"/>
        <v>0</v>
      </c>
      <c r="H47" s="208">
        <f t="shared" si="16"/>
        <v>1151.3</v>
      </c>
      <c r="I47" s="208">
        <f t="shared" si="17"/>
        <v>0</v>
      </c>
      <c r="J47" s="208">
        <f t="shared" si="18"/>
        <v>0</v>
      </c>
      <c r="K47" s="208">
        <f t="shared" si="19"/>
        <v>0</v>
      </c>
      <c r="M47" s="188">
        <v>0</v>
      </c>
      <c r="N47" s="188">
        <v>0</v>
      </c>
      <c r="O47" s="188">
        <v>8294</v>
      </c>
      <c r="P47" s="188">
        <v>931</v>
      </c>
      <c r="Q47" s="188">
        <v>0</v>
      </c>
      <c r="R47" s="188">
        <v>0</v>
      </c>
      <c r="S47" s="188">
        <v>917</v>
      </c>
      <c r="T47" s="188">
        <v>0</v>
      </c>
      <c r="U47" s="188">
        <v>0</v>
      </c>
      <c r="V47" s="188">
        <v>0</v>
      </c>
      <c r="X47" s="188">
        <v>0</v>
      </c>
      <c r="Y47" s="188">
        <v>0</v>
      </c>
      <c r="Z47" s="188">
        <v>4034</v>
      </c>
      <c r="AA47" s="188">
        <v>517</v>
      </c>
      <c r="AB47" s="188">
        <v>0</v>
      </c>
      <c r="AC47" s="188">
        <v>0</v>
      </c>
      <c r="AD47" s="188">
        <v>1145</v>
      </c>
      <c r="AE47" s="188">
        <v>0</v>
      </c>
      <c r="AF47" s="188">
        <v>0</v>
      </c>
      <c r="AG47" s="188">
        <v>0</v>
      </c>
      <c r="AI47" s="188">
        <v>0</v>
      </c>
      <c r="AJ47" s="188">
        <v>0</v>
      </c>
      <c r="AK47" s="188">
        <v>1300</v>
      </c>
      <c r="AL47" s="188">
        <v>535</v>
      </c>
      <c r="AM47" s="188">
        <v>0</v>
      </c>
      <c r="AN47" s="188">
        <v>0</v>
      </c>
      <c r="AO47" s="188">
        <v>1256</v>
      </c>
      <c r="AP47" s="188">
        <v>0</v>
      </c>
      <c r="AQ47" s="188">
        <v>0</v>
      </c>
      <c r="AR47" s="188">
        <v>0</v>
      </c>
      <c r="AT47" s="188">
        <v>0</v>
      </c>
      <c r="AU47" s="188">
        <v>0</v>
      </c>
      <c r="AV47" s="188">
        <v>8018</v>
      </c>
      <c r="AW47" s="188">
        <v>1733</v>
      </c>
      <c r="AX47" s="188">
        <v>0</v>
      </c>
      <c r="AY47" s="188">
        <v>0</v>
      </c>
      <c r="AZ47" s="188">
        <v>1206</v>
      </c>
      <c r="BA47" s="188">
        <v>0</v>
      </c>
      <c r="BB47" s="188">
        <v>0</v>
      </c>
      <c r="BC47" s="188">
        <v>0</v>
      </c>
      <c r="BE47" s="188">
        <v>0</v>
      </c>
      <c r="BF47" s="188">
        <v>0</v>
      </c>
      <c r="BG47" s="188">
        <v>8405</v>
      </c>
      <c r="BH47" s="188">
        <v>1507</v>
      </c>
      <c r="BI47" s="188">
        <v>0</v>
      </c>
      <c r="BJ47" s="188">
        <v>0</v>
      </c>
      <c r="BK47" s="188">
        <v>987</v>
      </c>
      <c r="BL47" s="188">
        <v>0</v>
      </c>
      <c r="BM47" s="188">
        <v>0</v>
      </c>
      <c r="BN47" s="188">
        <v>0</v>
      </c>
      <c r="BP47" s="188">
        <v>0</v>
      </c>
      <c r="BQ47" s="188">
        <v>0</v>
      </c>
      <c r="BR47" s="188">
        <v>6717</v>
      </c>
      <c r="BS47" s="188">
        <v>1596</v>
      </c>
      <c r="BT47" s="188">
        <v>0</v>
      </c>
      <c r="BU47" s="188">
        <v>0</v>
      </c>
      <c r="BV47" s="188">
        <v>1334</v>
      </c>
      <c r="BW47" s="188">
        <v>0</v>
      </c>
      <c r="BX47" s="188">
        <v>0</v>
      </c>
      <c r="BY47" s="188">
        <v>0</v>
      </c>
      <c r="CA47" s="188">
        <v>0</v>
      </c>
      <c r="CB47" s="188">
        <v>0</v>
      </c>
      <c r="CC47" s="188">
        <v>8091</v>
      </c>
      <c r="CD47" s="188">
        <v>985</v>
      </c>
      <c r="CE47" s="188">
        <v>0</v>
      </c>
      <c r="CF47" s="188">
        <v>0</v>
      </c>
      <c r="CG47" s="188">
        <v>1007</v>
      </c>
      <c r="CH47" s="188">
        <v>0</v>
      </c>
      <c r="CI47" s="188">
        <v>0</v>
      </c>
      <c r="CJ47" s="188">
        <v>0</v>
      </c>
      <c r="CL47" s="188">
        <v>0</v>
      </c>
      <c r="CM47" s="188">
        <v>0</v>
      </c>
      <c r="CN47" s="188">
        <v>8091</v>
      </c>
      <c r="CO47" s="188">
        <v>985</v>
      </c>
      <c r="CP47" s="188">
        <v>0</v>
      </c>
      <c r="CQ47" s="188">
        <v>0</v>
      </c>
      <c r="CR47" s="188">
        <v>1007</v>
      </c>
      <c r="CS47" s="188">
        <v>0</v>
      </c>
      <c r="CT47" s="188">
        <v>0</v>
      </c>
      <c r="CU47" s="188">
        <v>0</v>
      </c>
      <c r="CW47" s="188">
        <v>0</v>
      </c>
      <c r="CX47" s="188">
        <v>0</v>
      </c>
      <c r="CY47" s="188">
        <v>6238</v>
      </c>
      <c r="CZ47" s="188">
        <v>1157</v>
      </c>
      <c r="DA47" s="188">
        <v>0</v>
      </c>
      <c r="DB47" s="188">
        <v>0</v>
      </c>
      <c r="DC47" s="188">
        <v>1366</v>
      </c>
      <c r="DD47" s="188">
        <v>0</v>
      </c>
      <c r="DE47" s="188">
        <v>0</v>
      </c>
      <c r="DF47" s="188">
        <v>0</v>
      </c>
      <c r="DH47" s="188">
        <v>0</v>
      </c>
      <c r="DI47" s="188">
        <v>0</v>
      </c>
      <c r="DJ47" s="188">
        <v>8338</v>
      </c>
      <c r="DK47" s="188">
        <v>1078</v>
      </c>
      <c r="DL47" s="188">
        <v>0</v>
      </c>
      <c r="DM47" s="188">
        <v>0</v>
      </c>
      <c r="DN47" s="188">
        <v>987</v>
      </c>
      <c r="DO47" s="188">
        <v>0</v>
      </c>
      <c r="DP47" s="188">
        <v>0</v>
      </c>
      <c r="DQ47" s="188">
        <v>0</v>
      </c>
      <c r="DS47" s="188">
        <v>0</v>
      </c>
      <c r="DT47" s="188">
        <v>0</v>
      </c>
      <c r="DU47" s="188">
        <v>6695</v>
      </c>
      <c r="DV47" s="188">
        <v>862</v>
      </c>
      <c r="DW47" s="188">
        <v>0</v>
      </c>
      <c r="DX47" s="188">
        <v>0</v>
      </c>
      <c r="DY47" s="188">
        <v>1241</v>
      </c>
      <c r="DZ47" s="188">
        <v>0</v>
      </c>
      <c r="EA47" s="188">
        <v>0</v>
      </c>
      <c r="EB47" s="188">
        <v>0</v>
      </c>
      <c r="ED47" s="188">
        <v>0</v>
      </c>
      <c r="EE47" s="188">
        <v>0</v>
      </c>
      <c r="EF47" s="188">
        <v>5855</v>
      </c>
      <c r="EG47" s="188">
        <v>1107</v>
      </c>
      <c r="EH47" s="188">
        <v>0</v>
      </c>
      <c r="EI47" s="188">
        <v>0</v>
      </c>
      <c r="EJ47" s="188">
        <v>931</v>
      </c>
      <c r="EK47" s="188">
        <v>0</v>
      </c>
      <c r="EL47" s="188">
        <v>0</v>
      </c>
      <c r="EM47" s="188">
        <v>0</v>
      </c>
      <c r="EO47" s="188">
        <v>0</v>
      </c>
      <c r="EP47" s="188">
        <v>0</v>
      </c>
      <c r="EQ47" s="188">
        <v>1441</v>
      </c>
      <c r="ER47" s="188">
        <v>882</v>
      </c>
      <c r="ES47" s="188">
        <v>0</v>
      </c>
      <c r="ET47" s="188">
        <v>0</v>
      </c>
      <c r="EU47" s="188">
        <v>1109</v>
      </c>
      <c r="EV47" s="188">
        <v>0</v>
      </c>
      <c r="EW47" s="188">
        <v>0</v>
      </c>
      <c r="EX47" s="188">
        <v>0</v>
      </c>
      <c r="EZ47" s="188">
        <v>0</v>
      </c>
      <c r="FA47" s="188">
        <v>0</v>
      </c>
      <c r="FB47" s="188">
        <v>3174</v>
      </c>
      <c r="FC47" s="188">
        <v>751</v>
      </c>
      <c r="FD47" s="188">
        <v>0</v>
      </c>
      <c r="FE47" s="188">
        <v>0</v>
      </c>
      <c r="FF47" s="188">
        <v>1463</v>
      </c>
      <c r="FG47" s="188">
        <v>0</v>
      </c>
      <c r="FH47" s="188">
        <v>0</v>
      </c>
      <c r="FI47" s="188">
        <v>0</v>
      </c>
      <c r="FK47" s="188">
        <v>0</v>
      </c>
      <c r="FL47" s="188">
        <v>0</v>
      </c>
      <c r="FM47" s="188">
        <v>7291</v>
      </c>
      <c r="FN47" s="188">
        <v>952</v>
      </c>
      <c r="FO47" s="188">
        <v>0</v>
      </c>
      <c r="FP47" s="188">
        <v>0</v>
      </c>
      <c r="FQ47" s="188">
        <v>978</v>
      </c>
      <c r="FR47" s="188">
        <v>0</v>
      </c>
      <c r="FS47" s="188">
        <v>0</v>
      </c>
      <c r="FT47" s="188">
        <v>0</v>
      </c>
      <c r="FV47" s="188">
        <v>0</v>
      </c>
      <c r="FW47" s="188">
        <v>0</v>
      </c>
      <c r="FX47" s="188">
        <v>3822</v>
      </c>
      <c r="FY47" s="188">
        <v>1099</v>
      </c>
      <c r="FZ47" s="188">
        <v>0</v>
      </c>
      <c r="GA47" s="188">
        <v>0</v>
      </c>
      <c r="GB47" s="188">
        <v>1340</v>
      </c>
      <c r="GC47" s="188">
        <v>0</v>
      </c>
      <c r="GD47" s="188">
        <v>0</v>
      </c>
      <c r="GE47" s="188">
        <v>0</v>
      </c>
      <c r="GG47" s="188">
        <v>0</v>
      </c>
      <c r="GH47" s="188">
        <v>0</v>
      </c>
      <c r="GI47" s="188">
        <v>5169</v>
      </c>
      <c r="GJ47" s="188">
        <v>514</v>
      </c>
      <c r="GK47" s="188">
        <v>0</v>
      </c>
      <c r="GL47" s="188">
        <v>0</v>
      </c>
      <c r="GM47" s="188">
        <v>987</v>
      </c>
      <c r="GN47" s="188">
        <v>0</v>
      </c>
      <c r="GO47" s="188">
        <v>0</v>
      </c>
      <c r="GP47" s="188">
        <v>0</v>
      </c>
      <c r="GR47" s="188">
        <v>0</v>
      </c>
      <c r="GS47" s="188">
        <v>0</v>
      </c>
      <c r="GT47" s="188">
        <v>5690</v>
      </c>
      <c r="GU47" s="188">
        <v>677</v>
      </c>
      <c r="GV47" s="188">
        <v>0</v>
      </c>
      <c r="GW47" s="188">
        <v>0</v>
      </c>
      <c r="GX47" s="188">
        <v>918</v>
      </c>
      <c r="GY47" s="188">
        <v>0</v>
      </c>
      <c r="GZ47" s="188">
        <v>0</v>
      </c>
      <c r="HA47" s="188">
        <v>0</v>
      </c>
      <c r="HC47" s="188">
        <v>0</v>
      </c>
      <c r="HD47" s="188">
        <v>0</v>
      </c>
      <c r="HE47" s="188">
        <v>3998</v>
      </c>
      <c r="HF47" s="188">
        <v>1057</v>
      </c>
      <c r="HG47" s="188">
        <v>0</v>
      </c>
      <c r="HH47" s="188">
        <v>0</v>
      </c>
      <c r="HI47" s="188">
        <v>971</v>
      </c>
      <c r="HJ47" s="188">
        <v>0</v>
      </c>
      <c r="HK47" s="188">
        <v>0</v>
      </c>
      <c r="HL47" s="188">
        <v>0</v>
      </c>
      <c r="HN47" s="188">
        <v>0</v>
      </c>
      <c r="HO47" s="188">
        <v>0</v>
      </c>
      <c r="HP47" s="188">
        <v>3290</v>
      </c>
      <c r="HQ47" s="188">
        <v>432</v>
      </c>
      <c r="HR47" s="188">
        <v>0</v>
      </c>
      <c r="HS47" s="188">
        <v>0</v>
      </c>
      <c r="HT47" s="188">
        <v>1431</v>
      </c>
      <c r="HU47" s="188">
        <v>0</v>
      </c>
      <c r="HV47" s="188">
        <v>0</v>
      </c>
      <c r="HW47" s="188">
        <v>0</v>
      </c>
      <c r="HY47" s="188">
        <v>0</v>
      </c>
      <c r="HZ47" s="188">
        <v>0</v>
      </c>
      <c r="IA47" s="188">
        <v>4331</v>
      </c>
      <c r="IB47" s="188">
        <v>1123</v>
      </c>
      <c r="IC47" s="188">
        <v>0</v>
      </c>
      <c r="ID47" s="188">
        <v>0</v>
      </c>
      <c r="IE47" s="188">
        <v>994</v>
      </c>
      <c r="IF47" s="188">
        <v>0</v>
      </c>
      <c r="IG47" s="188">
        <v>0</v>
      </c>
      <c r="IH47" s="188">
        <v>0</v>
      </c>
      <c r="IJ47" s="188">
        <v>0</v>
      </c>
      <c r="IK47" s="188">
        <v>0</v>
      </c>
      <c r="IL47" s="188">
        <v>7250</v>
      </c>
      <c r="IM47" s="188">
        <v>770</v>
      </c>
      <c r="IN47" s="188">
        <v>0</v>
      </c>
      <c r="IO47" s="188">
        <v>0</v>
      </c>
      <c r="IP47" s="188">
        <v>1005</v>
      </c>
      <c r="IQ47" s="188">
        <v>0</v>
      </c>
      <c r="IR47" s="188">
        <v>0</v>
      </c>
      <c r="IS47" s="188">
        <v>0</v>
      </c>
      <c r="IU47" s="188">
        <v>0</v>
      </c>
      <c r="IV47" s="188">
        <v>0</v>
      </c>
      <c r="IW47" s="188">
        <v>4623</v>
      </c>
      <c r="IX47" s="188">
        <v>992</v>
      </c>
      <c r="IY47" s="188">
        <v>0</v>
      </c>
      <c r="IZ47" s="188">
        <v>0</v>
      </c>
      <c r="JA47" s="188">
        <v>1328</v>
      </c>
      <c r="JB47" s="188">
        <v>0</v>
      </c>
      <c r="JC47" s="188">
        <v>0</v>
      </c>
      <c r="JD47" s="188">
        <v>0</v>
      </c>
      <c r="JF47" s="188">
        <v>0</v>
      </c>
      <c r="JG47" s="188">
        <v>0</v>
      </c>
      <c r="JH47" s="188">
        <v>7589</v>
      </c>
      <c r="JI47" s="188">
        <v>2026</v>
      </c>
      <c r="JJ47" s="188">
        <v>0</v>
      </c>
      <c r="JK47" s="188">
        <v>0</v>
      </c>
      <c r="JL47" s="188">
        <v>971</v>
      </c>
      <c r="JM47" s="188">
        <v>0</v>
      </c>
      <c r="JN47" s="188">
        <v>0</v>
      </c>
      <c r="JO47" s="188">
        <v>0</v>
      </c>
      <c r="JQ47" s="188">
        <v>0</v>
      </c>
      <c r="JR47" s="188">
        <v>0</v>
      </c>
      <c r="JS47" s="188">
        <v>7456</v>
      </c>
      <c r="JT47" s="188">
        <v>550</v>
      </c>
      <c r="JU47" s="188">
        <v>0</v>
      </c>
      <c r="JV47" s="188">
        <v>0</v>
      </c>
      <c r="JW47" s="188">
        <v>1017</v>
      </c>
      <c r="JX47" s="188">
        <v>0</v>
      </c>
      <c r="JY47" s="188">
        <v>0</v>
      </c>
      <c r="JZ47" s="188">
        <v>0</v>
      </c>
      <c r="KB47" s="188">
        <v>0</v>
      </c>
      <c r="KC47" s="188">
        <v>0</v>
      </c>
      <c r="KD47" s="188">
        <v>3351</v>
      </c>
      <c r="KE47" s="188">
        <v>892</v>
      </c>
      <c r="KF47" s="188">
        <v>0</v>
      </c>
      <c r="KG47" s="188">
        <v>0</v>
      </c>
      <c r="KH47" s="188">
        <v>1325</v>
      </c>
      <c r="KI47" s="188">
        <v>0</v>
      </c>
      <c r="KJ47" s="188">
        <v>0</v>
      </c>
      <c r="KK47" s="188">
        <v>0</v>
      </c>
      <c r="KM47" s="188">
        <v>0</v>
      </c>
      <c r="KN47" s="188">
        <v>0</v>
      </c>
      <c r="KO47" s="188">
        <v>3301</v>
      </c>
      <c r="KP47" s="188">
        <v>1352</v>
      </c>
      <c r="KQ47" s="188">
        <v>0</v>
      </c>
      <c r="KR47" s="188">
        <v>0</v>
      </c>
      <c r="KS47" s="188">
        <v>1422</v>
      </c>
      <c r="KT47" s="188">
        <v>0</v>
      </c>
      <c r="KU47" s="188">
        <v>0</v>
      </c>
      <c r="KV47" s="188">
        <v>0</v>
      </c>
      <c r="KX47" s="188">
        <v>0</v>
      </c>
      <c r="KY47" s="188">
        <v>0</v>
      </c>
      <c r="KZ47" s="188">
        <v>6831</v>
      </c>
      <c r="LA47" s="188">
        <v>1043</v>
      </c>
      <c r="LB47" s="188">
        <v>0</v>
      </c>
      <c r="LC47" s="188">
        <v>0</v>
      </c>
      <c r="LD47" s="188">
        <v>1434</v>
      </c>
      <c r="LE47" s="188">
        <v>0</v>
      </c>
      <c r="LF47" s="188">
        <v>0</v>
      </c>
      <c r="LG47" s="188">
        <v>0</v>
      </c>
      <c r="LI47" s="188">
        <v>0</v>
      </c>
      <c r="LJ47" s="188">
        <v>0</v>
      </c>
      <c r="LK47" s="188">
        <v>4729</v>
      </c>
      <c r="LL47" s="188">
        <v>894</v>
      </c>
      <c r="LM47" s="188">
        <v>0</v>
      </c>
      <c r="LN47" s="188">
        <v>0</v>
      </c>
      <c r="LO47" s="188">
        <v>1201</v>
      </c>
      <c r="LP47" s="188">
        <v>0</v>
      </c>
      <c r="LQ47" s="188">
        <v>0</v>
      </c>
      <c r="LR47" s="188">
        <v>0</v>
      </c>
      <c r="LT47" s="188">
        <v>0</v>
      </c>
      <c r="LU47" s="188">
        <v>0</v>
      </c>
      <c r="LV47" s="188">
        <v>1730</v>
      </c>
      <c r="LW47" s="188">
        <v>834</v>
      </c>
      <c r="LX47" s="188">
        <v>0</v>
      </c>
      <c r="LY47" s="188">
        <v>0</v>
      </c>
      <c r="LZ47" s="188">
        <v>1261</v>
      </c>
      <c r="MA47" s="188">
        <v>0</v>
      </c>
      <c r="MB47" s="188">
        <v>0</v>
      </c>
      <c r="MC47" s="188">
        <v>0</v>
      </c>
    </row>
    <row r="48" spans="2:341">
      <c r="B48" s="208">
        <f t="shared" si="10"/>
        <v>0</v>
      </c>
      <c r="C48" s="208">
        <f t="shared" si="11"/>
        <v>0</v>
      </c>
      <c r="D48" s="208">
        <f t="shared" si="12"/>
        <v>5555.1</v>
      </c>
      <c r="E48" s="208">
        <f t="shared" si="13"/>
        <v>1024.3666666666666</v>
      </c>
      <c r="F48" s="208">
        <f t="shared" si="14"/>
        <v>0</v>
      </c>
      <c r="G48" s="208">
        <f t="shared" si="15"/>
        <v>0</v>
      </c>
      <c r="H48" s="208">
        <f t="shared" si="16"/>
        <v>1153.5999999999999</v>
      </c>
      <c r="I48" s="208">
        <f t="shared" si="17"/>
        <v>0</v>
      </c>
      <c r="J48" s="208">
        <f t="shared" si="18"/>
        <v>0</v>
      </c>
      <c r="K48" s="208">
        <f t="shared" si="19"/>
        <v>0</v>
      </c>
      <c r="M48" s="188">
        <v>0</v>
      </c>
      <c r="N48" s="188">
        <v>0</v>
      </c>
      <c r="O48" s="188">
        <v>8316</v>
      </c>
      <c r="P48" s="188">
        <v>971</v>
      </c>
      <c r="Q48" s="188">
        <v>0</v>
      </c>
      <c r="R48" s="188">
        <v>0</v>
      </c>
      <c r="S48" s="188">
        <v>917</v>
      </c>
      <c r="T48" s="188">
        <v>0</v>
      </c>
      <c r="U48" s="188">
        <v>0</v>
      </c>
      <c r="V48" s="188">
        <v>0</v>
      </c>
      <c r="X48" s="188">
        <v>0</v>
      </c>
      <c r="Y48" s="188">
        <v>0</v>
      </c>
      <c r="Z48" s="188">
        <v>4050</v>
      </c>
      <c r="AA48" s="188">
        <v>544</v>
      </c>
      <c r="AB48" s="188">
        <v>0</v>
      </c>
      <c r="AC48" s="188">
        <v>0</v>
      </c>
      <c r="AD48" s="188">
        <v>1145</v>
      </c>
      <c r="AE48" s="188">
        <v>0</v>
      </c>
      <c r="AF48" s="188">
        <v>0</v>
      </c>
      <c r="AG48" s="188">
        <v>0</v>
      </c>
      <c r="AI48" s="188">
        <v>0</v>
      </c>
      <c r="AJ48" s="188">
        <v>0</v>
      </c>
      <c r="AK48" s="188">
        <v>1277</v>
      </c>
      <c r="AL48" s="188">
        <v>525</v>
      </c>
      <c r="AM48" s="188">
        <v>0</v>
      </c>
      <c r="AN48" s="188">
        <v>0</v>
      </c>
      <c r="AO48" s="188">
        <v>1256</v>
      </c>
      <c r="AP48" s="188">
        <v>0</v>
      </c>
      <c r="AQ48" s="188">
        <v>0</v>
      </c>
      <c r="AR48" s="188">
        <v>0</v>
      </c>
      <c r="AT48" s="188">
        <v>0</v>
      </c>
      <c r="AU48" s="188">
        <v>0</v>
      </c>
      <c r="AV48" s="188">
        <v>8085</v>
      </c>
      <c r="AW48" s="188">
        <v>1785</v>
      </c>
      <c r="AX48" s="188">
        <v>0</v>
      </c>
      <c r="AY48" s="188">
        <v>0</v>
      </c>
      <c r="AZ48" s="188">
        <v>1206</v>
      </c>
      <c r="BA48" s="188">
        <v>0</v>
      </c>
      <c r="BB48" s="188">
        <v>0</v>
      </c>
      <c r="BC48" s="188">
        <v>0</v>
      </c>
      <c r="BE48" s="188">
        <v>0</v>
      </c>
      <c r="BF48" s="188">
        <v>0</v>
      </c>
      <c r="BG48" s="188">
        <v>8337</v>
      </c>
      <c r="BH48" s="188">
        <v>1499</v>
      </c>
      <c r="BI48" s="188">
        <v>0</v>
      </c>
      <c r="BJ48" s="188">
        <v>0</v>
      </c>
      <c r="BK48" s="188">
        <v>987</v>
      </c>
      <c r="BL48" s="188">
        <v>0</v>
      </c>
      <c r="BM48" s="188">
        <v>0</v>
      </c>
      <c r="BN48" s="188">
        <v>0</v>
      </c>
      <c r="BP48" s="188">
        <v>0</v>
      </c>
      <c r="BQ48" s="188">
        <v>0</v>
      </c>
      <c r="BR48" s="188">
        <v>6709</v>
      </c>
      <c r="BS48" s="188">
        <v>1655</v>
      </c>
      <c r="BT48" s="188">
        <v>0</v>
      </c>
      <c r="BU48" s="188">
        <v>0</v>
      </c>
      <c r="BV48" s="188">
        <v>1344</v>
      </c>
      <c r="BW48" s="188">
        <v>0</v>
      </c>
      <c r="BX48" s="188">
        <v>0</v>
      </c>
      <c r="BY48" s="188">
        <v>0</v>
      </c>
      <c r="CA48" s="188">
        <v>0</v>
      </c>
      <c r="CB48" s="188">
        <v>0</v>
      </c>
      <c r="CC48" s="188">
        <v>8167</v>
      </c>
      <c r="CD48" s="188">
        <v>1062</v>
      </c>
      <c r="CE48" s="188">
        <v>0</v>
      </c>
      <c r="CF48" s="188">
        <v>0</v>
      </c>
      <c r="CG48" s="188">
        <v>1007</v>
      </c>
      <c r="CH48" s="188">
        <v>0</v>
      </c>
      <c r="CI48" s="188">
        <v>0</v>
      </c>
      <c r="CJ48" s="188">
        <v>0</v>
      </c>
      <c r="CL48" s="188">
        <v>0</v>
      </c>
      <c r="CM48" s="188">
        <v>0</v>
      </c>
      <c r="CN48" s="188">
        <v>8167</v>
      </c>
      <c r="CO48" s="188">
        <v>1062</v>
      </c>
      <c r="CP48" s="188">
        <v>0</v>
      </c>
      <c r="CQ48" s="188">
        <v>0</v>
      </c>
      <c r="CR48" s="188">
        <v>1007</v>
      </c>
      <c r="CS48" s="188">
        <v>0</v>
      </c>
      <c r="CT48" s="188">
        <v>0</v>
      </c>
      <c r="CU48" s="188">
        <v>0</v>
      </c>
      <c r="CW48" s="188">
        <v>0</v>
      </c>
      <c r="CX48" s="188">
        <v>0</v>
      </c>
      <c r="CY48" s="188">
        <v>6290</v>
      </c>
      <c r="CZ48" s="188">
        <v>1177</v>
      </c>
      <c r="DA48" s="188">
        <v>0</v>
      </c>
      <c r="DB48" s="188">
        <v>0</v>
      </c>
      <c r="DC48" s="188">
        <v>1378</v>
      </c>
      <c r="DD48" s="188">
        <v>0</v>
      </c>
      <c r="DE48" s="188">
        <v>0</v>
      </c>
      <c r="DF48" s="188">
        <v>0</v>
      </c>
      <c r="DH48" s="188">
        <v>0</v>
      </c>
      <c r="DI48" s="188">
        <v>0</v>
      </c>
      <c r="DJ48" s="188">
        <v>8453</v>
      </c>
      <c r="DK48" s="188">
        <v>1146</v>
      </c>
      <c r="DL48" s="188">
        <v>0</v>
      </c>
      <c r="DM48" s="188">
        <v>0</v>
      </c>
      <c r="DN48" s="188">
        <v>987</v>
      </c>
      <c r="DO48" s="188">
        <v>0</v>
      </c>
      <c r="DP48" s="188">
        <v>0</v>
      </c>
      <c r="DQ48" s="188">
        <v>0</v>
      </c>
      <c r="DS48" s="188">
        <v>0</v>
      </c>
      <c r="DT48" s="188">
        <v>0</v>
      </c>
      <c r="DU48" s="188">
        <v>6677</v>
      </c>
      <c r="DV48" s="188">
        <v>840</v>
      </c>
      <c r="DW48" s="188">
        <v>0</v>
      </c>
      <c r="DX48" s="188">
        <v>0</v>
      </c>
      <c r="DY48" s="188">
        <v>1249</v>
      </c>
      <c r="DZ48" s="188">
        <v>0</v>
      </c>
      <c r="EA48" s="188">
        <v>0</v>
      </c>
      <c r="EB48" s="188">
        <v>0</v>
      </c>
      <c r="ED48" s="188">
        <v>0</v>
      </c>
      <c r="EE48" s="188">
        <v>0</v>
      </c>
      <c r="EF48" s="188">
        <v>5981</v>
      </c>
      <c r="EG48" s="188">
        <v>1130</v>
      </c>
      <c r="EH48" s="188">
        <v>0</v>
      </c>
      <c r="EI48" s="188">
        <v>0</v>
      </c>
      <c r="EJ48" s="188">
        <v>931</v>
      </c>
      <c r="EK48" s="188">
        <v>0</v>
      </c>
      <c r="EL48" s="188">
        <v>0</v>
      </c>
      <c r="EM48" s="188">
        <v>0</v>
      </c>
      <c r="EO48" s="188">
        <v>0</v>
      </c>
      <c r="EP48" s="188">
        <v>0</v>
      </c>
      <c r="EQ48" s="188">
        <v>1438</v>
      </c>
      <c r="ER48" s="188">
        <v>891</v>
      </c>
      <c r="ES48" s="188">
        <v>0</v>
      </c>
      <c r="ET48" s="188">
        <v>0</v>
      </c>
      <c r="EU48" s="188">
        <v>1109</v>
      </c>
      <c r="EV48" s="188">
        <v>0</v>
      </c>
      <c r="EW48" s="188">
        <v>0</v>
      </c>
      <c r="EX48" s="188">
        <v>0</v>
      </c>
      <c r="EZ48" s="188">
        <v>0</v>
      </c>
      <c r="FA48" s="188">
        <v>0</v>
      </c>
      <c r="FB48" s="188">
        <v>3276</v>
      </c>
      <c r="FC48" s="188">
        <v>747</v>
      </c>
      <c r="FD48" s="188">
        <v>0</v>
      </c>
      <c r="FE48" s="188">
        <v>0</v>
      </c>
      <c r="FF48" s="188">
        <v>1463</v>
      </c>
      <c r="FG48" s="188">
        <v>0</v>
      </c>
      <c r="FH48" s="188">
        <v>0</v>
      </c>
      <c r="FI48" s="188">
        <v>0</v>
      </c>
      <c r="FK48" s="188">
        <v>0</v>
      </c>
      <c r="FL48" s="188">
        <v>0</v>
      </c>
      <c r="FM48" s="188">
        <v>7354</v>
      </c>
      <c r="FN48" s="188">
        <v>922</v>
      </c>
      <c r="FO48" s="188">
        <v>0</v>
      </c>
      <c r="FP48" s="188">
        <v>0</v>
      </c>
      <c r="FQ48" s="188">
        <v>978</v>
      </c>
      <c r="FR48" s="188">
        <v>0</v>
      </c>
      <c r="FS48" s="188">
        <v>0</v>
      </c>
      <c r="FT48" s="188">
        <v>0</v>
      </c>
      <c r="FV48" s="188">
        <v>0</v>
      </c>
      <c r="FW48" s="188">
        <v>0</v>
      </c>
      <c r="FX48" s="188">
        <v>3801</v>
      </c>
      <c r="FY48" s="188">
        <v>1111</v>
      </c>
      <c r="FZ48" s="188">
        <v>0</v>
      </c>
      <c r="GA48" s="188">
        <v>0</v>
      </c>
      <c r="GB48" s="188">
        <v>1369</v>
      </c>
      <c r="GC48" s="188">
        <v>0</v>
      </c>
      <c r="GD48" s="188">
        <v>0</v>
      </c>
      <c r="GE48" s="188">
        <v>0</v>
      </c>
      <c r="GG48" s="188">
        <v>0</v>
      </c>
      <c r="GH48" s="188">
        <v>0</v>
      </c>
      <c r="GI48" s="188">
        <v>5378</v>
      </c>
      <c r="GJ48" s="188">
        <v>525</v>
      </c>
      <c r="GK48" s="188">
        <v>0</v>
      </c>
      <c r="GL48" s="188">
        <v>0</v>
      </c>
      <c r="GM48" s="188">
        <v>987</v>
      </c>
      <c r="GN48" s="188">
        <v>0</v>
      </c>
      <c r="GO48" s="188">
        <v>0</v>
      </c>
      <c r="GP48" s="188">
        <v>0</v>
      </c>
      <c r="GR48" s="188">
        <v>0</v>
      </c>
      <c r="GS48" s="188">
        <v>0</v>
      </c>
      <c r="GT48" s="188">
        <v>5828</v>
      </c>
      <c r="GU48" s="188">
        <v>774</v>
      </c>
      <c r="GV48" s="188">
        <v>0</v>
      </c>
      <c r="GW48" s="188">
        <v>0</v>
      </c>
      <c r="GX48" s="188">
        <v>918</v>
      </c>
      <c r="GY48" s="188">
        <v>0</v>
      </c>
      <c r="GZ48" s="188">
        <v>0</v>
      </c>
      <c r="HA48" s="188">
        <v>0</v>
      </c>
      <c r="HC48" s="188">
        <v>0</v>
      </c>
      <c r="HD48" s="188">
        <v>0</v>
      </c>
      <c r="HE48" s="188">
        <v>4048</v>
      </c>
      <c r="HF48" s="188">
        <v>1099</v>
      </c>
      <c r="HG48" s="188">
        <v>0</v>
      </c>
      <c r="HH48" s="188">
        <v>0</v>
      </c>
      <c r="HI48" s="188">
        <v>971</v>
      </c>
      <c r="HJ48" s="188">
        <v>0</v>
      </c>
      <c r="HK48" s="188">
        <v>0</v>
      </c>
      <c r="HL48" s="188">
        <v>0</v>
      </c>
      <c r="HN48" s="188">
        <v>0</v>
      </c>
      <c r="HO48" s="188">
        <v>0</v>
      </c>
      <c r="HP48" s="188">
        <v>3334</v>
      </c>
      <c r="HQ48" s="188">
        <v>470</v>
      </c>
      <c r="HR48" s="188">
        <v>0</v>
      </c>
      <c r="HS48" s="188">
        <v>0</v>
      </c>
      <c r="HT48" s="188">
        <v>1441</v>
      </c>
      <c r="HU48" s="188">
        <v>0</v>
      </c>
      <c r="HV48" s="188">
        <v>0</v>
      </c>
      <c r="HW48" s="188">
        <v>0</v>
      </c>
      <c r="HY48" s="188">
        <v>0</v>
      </c>
      <c r="HZ48" s="188">
        <v>0</v>
      </c>
      <c r="IA48" s="188">
        <v>4386</v>
      </c>
      <c r="IB48" s="188">
        <v>1224</v>
      </c>
      <c r="IC48" s="188">
        <v>0</v>
      </c>
      <c r="ID48" s="188">
        <v>0</v>
      </c>
      <c r="IE48" s="188">
        <v>994</v>
      </c>
      <c r="IF48" s="188">
        <v>0</v>
      </c>
      <c r="IG48" s="188">
        <v>0</v>
      </c>
      <c r="IH48" s="188">
        <v>0</v>
      </c>
      <c r="IJ48" s="188">
        <v>0</v>
      </c>
      <c r="IK48" s="188">
        <v>0</v>
      </c>
      <c r="IL48" s="188">
        <v>7409</v>
      </c>
      <c r="IM48" s="188">
        <v>786</v>
      </c>
      <c r="IN48" s="188">
        <v>0</v>
      </c>
      <c r="IO48" s="188">
        <v>0</v>
      </c>
      <c r="IP48" s="188">
        <v>1005</v>
      </c>
      <c r="IQ48" s="188">
        <v>0</v>
      </c>
      <c r="IR48" s="188">
        <v>0</v>
      </c>
      <c r="IS48" s="188">
        <v>0</v>
      </c>
      <c r="IU48" s="188">
        <v>0</v>
      </c>
      <c r="IV48" s="188">
        <v>0</v>
      </c>
      <c r="IW48" s="188">
        <v>4610</v>
      </c>
      <c r="IX48" s="188">
        <v>1036</v>
      </c>
      <c r="IY48" s="188">
        <v>0</v>
      </c>
      <c r="IZ48" s="188">
        <v>0</v>
      </c>
      <c r="JA48" s="188">
        <v>1328</v>
      </c>
      <c r="JB48" s="188">
        <v>0</v>
      </c>
      <c r="JC48" s="188">
        <v>0</v>
      </c>
      <c r="JD48" s="188">
        <v>0</v>
      </c>
      <c r="JF48" s="188">
        <v>0</v>
      </c>
      <c r="JG48" s="188">
        <v>0</v>
      </c>
      <c r="JH48" s="188">
        <v>7586</v>
      </c>
      <c r="JI48" s="188">
        <v>2074</v>
      </c>
      <c r="JJ48" s="188">
        <v>0</v>
      </c>
      <c r="JK48" s="188">
        <v>0</v>
      </c>
      <c r="JL48" s="188">
        <v>971</v>
      </c>
      <c r="JM48" s="188">
        <v>0</v>
      </c>
      <c r="JN48" s="188">
        <v>0</v>
      </c>
      <c r="JO48" s="188">
        <v>0</v>
      </c>
      <c r="JQ48" s="188">
        <v>0</v>
      </c>
      <c r="JR48" s="188">
        <v>0</v>
      </c>
      <c r="JS48" s="188">
        <v>7494</v>
      </c>
      <c r="JT48" s="188">
        <v>611</v>
      </c>
      <c r="JU48" s="188">
        <v>0</v>
      </c>
      <c r="JV48" s="188">
        <v>0</v>
      </c>
      <c r="JW48" s="188">
        <v>1017</v>
      </c>
      <c r="JX48" s="188">
        <v>0</v>
      </c>
      <c r="JY48" s="188">
        <v>0</v>
      </c>
      <c r="JZ48" s="188">
        <v>0</v>
      </c>
      <c r="KB48" s="188">
        <v>0</v>
      </c>
      <c r="KC48" s="188">
        <v>0</v>
      </c>
      <c r="KD48" s="188">
        <v>3326</v>
      </c>
      <c r="KE48" s="188">
        <v>848</v>
      </c>
      <c r="KF48" s="188">
        <v>0</v>
      </c>
      <c r="KG48" s="188">
        <v>0</v>
      </c>
      <c r="KH48" s="188">
        <v>1325</v>
      </c>
      <c r="KI48" s="188">
        <v>0</v>
      </c>
      <c r="KJ48" s="188">
        <v>0</v>
      </c>
      <c r="KK48" s="188">
        <v>0</v>
      </c>
      <c r="KM48" s="188">
        <v>0</v>
      </c>
      <c r="KN48" s="188">
        <v>0</v>
      </c>
      <c r="KO48" s="188">
        <v>3331</v>
      </c>
      <c r="KP48" s="188">
        <v>1428</v>
      </c>
      <c r="KQ48" s="188">
        <v>0</v>
      </c>
      <c r="KR48" s="188">
        <v>0</v>
      </c>
      <c r="KS48" s="188">
        <v>1422</v>
      </c>
      <c r="KT48" s="188">
        <v>0</v>
      </c>
      <c r="KU48" s="188">
        <v>0</v>
      </c>
      <c r="KV48" s="188">
        <v>0</v>
      </c>
      <c r="KX48" s="188">
        <v>0</v>
      </c>
      <c r="KY48" s="188">
        <v>0</v>
      </c>
      <c r="KZ48" s="188">
        <v>6912</v>
      </c>
      <c r="LA48" s="188">
        <v>1039</v>
      </c>
      <c r="LB48" s="188">
        <v>0</v>
      </c>
      <c r="LC48" s="188">
        <v>0</v>
      </c>
      <c r="LD48" s="188">
        <v>1434</v>
      </c>
      <c r="LE48" s="188">
        <v>0</v>
      </c>
      <c r="LF48" s="188">
        <v>0</v>
      </c>
      <c r="LG48" s="188">
        <v>0</v>
      </c>
      <c r="LI48" s="188">
        <v>0</v>
      </c>
      <c r="LJ48" s="188">
        <v>0</v>
      </c>
      <c r="LK48" s="188">
        <v>4852</v>
      </c>
      <c r="LL48" s="188">
        <v>876</v>
      </c>
      <c r="LM48" s="188">
        <v>0</v>
      </c>
      <c r="LN48" s="188">
        <v>0</v>
      </c>
      <c r="LO48" s="188">
        <v>1201</v>
      </c>
      <c r="LP48" s="188">
        <v>0</v>
      </c>
      <c r="LQ48" s="188">
        <v>0</v>
      </c>
      <c r="LR48" s="188">
        <v>0</v>
      </c>
      <c r="LT48" s="188">
        <v>0</v>
      </c>
      <c r="LU48" s="188">
        <v>0</v>
      </c>
      <c r="LV48" s="188">
        <v>1781</v>
      </c>
      <c r="LW48" s="188">
        <v>874</v>
      </c>
      <c r="LX48" s="188">
        <v>0</v>
      </c>
      <c r="LY48" s="188">
        <v>0</v>
      </c>
      <c r="LZ48" s="188">
        <v>1261</v>
      </c>
      <c r="MA48" s="188">
        <v>0</v>
      </c>
      <c r="MB48" s="188">
        <v>0</v>
      </c>
      <c r="MC48" s="188">
        <v>0</v>
      </c>
    </row>
    <row r="49" spans="2:341">
      <c r="B49" s="208">
        <f t="shared" si="10"/>
        <v>0</v>
      </c>
      <c r="C49" s="208">
        <f t="shared" si="11"/>
        <v>0</v>
      </c>
      <c r="D49" s="208">
        <f t="shared" si="12"/>
        <v>5537.9333333333334</v>
      </c>
      <c r="E49" s="208">
        <f t="shared" si="13"/>
        <v>1085.8333333333333</v>
      </c>
      <c r="F49" s="208">
        <f t="shared" si="14"/>
        <v>0</v>
      </c>
      <c r="G49" s="208">
        <f t="shared" si="15"/>
        <v>0</v>
      </c>
      <c r="H49" s="208">
        <f t="shared" si="16"/>
        <v>1199.2666666666667</v>
      </c>
      <c r="I49" s="208">
        <f t="shared" si="17"/>
        <v>0</v>
      </c>
      <c r="J49" s="208">
        <f t="shared" si="18"/>
        <v>0</v>
      </c>
      <c r="K49" s="208">
        <f t="shared" si="19"/>
        <v>0</v>
      </c>
      <c r="M49" s="188">
        <v>0</v>
      </c>
      <c r="N49" s="188">
        <v>0</v>
      </c>
      <c r="O49" s="188">
        <v>8279</v>
      </c>
      <c r="P49" s="188">
        <v>1014</v>
      </c>
      <c r="Q49" s="188">
        <v>0</v>
      </c>
      <c r="R49" s="188">
        <v>0</v>
      </c>
      <c r="S49" s="188">
        <v>947</v>
      </c>
      <c r="T49" s="188">
        <v>0</v>
      </c>
      <c r="U49" s="188">
        <v>0</v>
      </c>
      <c r="V49" s="188">
        <v>0</v>
      </c>
      <c r="X49" s="188">
        <v>0</v>
      </c>
      <c r="Y49" s="188">
        <v>0</v>
      </c>
      <c r="Z49" s="188">
        <v>4097</v>
      </c>
      <c r="AA49" s="188">
        <v>587</v>
      </c>
      <c r="AB49" s="188">
        <v>0</v>
      </c>
      <c r="AC49" s="188">
        <v>0</v>
      </c>
      <c r="AD49" s="188">
        <v>1136</v>
      </c>
      <c r="AE49" s="188">
        <v>0</v>
      </c>
      <c r="AF49" s="188">
        <v>0</v>
      </c>
      <c r="AG49" s="188">
        <v>0</v>
      </c>
      <c r="AI49" s="188">
        <v>0</v>
      </c>
      <c r="AJ49" s="188">
        <v>0</v>
      </c>
      <c r="AK49" s="188">
        <v>1264</v>
      </c>
      <c r="AL49" s="188">
        <v>492</v>
      </c>
      <c r="AM49" s="188">
        <v>0</v>
      </c>
      <c r="AN49" s="188">
        <v>0</v>
      </c>
      <c r="AO49" s="188">
        <v>1327</v>
      </c>
      <c r="AP49" s="188">
        <v>0</v>
      </c>
      <c r="AQ49" s="188">
        <v>0</v>
      </c>
      <c r="AR49" s="188">
        <v>0</v>
      </c>
      <c r="AT49" s="188">
        <v>0</v>
      </c>
      <c r="AU49" s="188">
        <v>0</v>
      </c>
      <c r="AV49" s="188">
        <v>7963</v>
      </c>
      <c r="AW49" s="188">
        <v>1934</v>
      </c>
      <c r="AX49" s="188">
        <v>0</v>
      </c>
      <c r="AY49" s="188">
        <v>0</v>
      </c>
      <c r="AZ49" s="188">
        <v>1253</v>
      </c>
      <c r="BA49" s="188">
        <v>0</v>
      </c>
      <c r="BB49" s="188">
        <v>0</v>
      </c>
      <c r="BC49" s="188">
        <v>0</v>
      </c>
      <c r="BE49" s="188">
        <v>0</v>
      </c>
      <c r="BF49" s="188">
        <v>0</v>
      </c>
      <c r="BG49" s="188">
        <v>8015</v>
      </c>
      <c r="BH49" s="188">
        <v>1608</v>
      </c>
      <c r="BI49" s="188">
        <v>0</v>
      </c>
      <c r="BJ49" s="188">
        <v>0</v>
      </c>
      <c r="BK49" s="188">
        <v>1019</v>
      </c>
      <c r="BL49" s="188">
        <v>0</v>
      </c>
      <c r="BM49" s="188">
        <v>0</v>
      </c>
      <c r="BN49" s="188">
        <v>0</v>
      </c>
      <c r="BP49" s="188">
        <v>0</v>
      </c>
      <c r="BQ49" s="188">
        <v>0</v>
      </c>
      <c r="BR49" s="188">
        <v>6665</v>
      </c>
      <c r="BS49" s="188">
        <v>1972</v>
      </c>
      <c r="BT49" s="188">
        <v>0</v>
      </c>
      <c r="BU49" s="188">
        <v>0</v>
      </c>
      <c r="BV49" s="188">
        <v>1391</v>
      </c>
      <c r="BW49" s="188">
        <v>0</v>
      </c>
      <c r="BX49" s="188">
        <v>0</v>
      </c>
      <c r="BY49" s="188">
        <v>0</v>
      </c>
      <c r="CA49" s="188">
        <v>0</v>
      </c>
      <c r="CB49" s="188">
        <v>0</v>
      </c>
      <c r="CC49" s="188">
        <v>8179</v>
      </c>
      <c r="CD49" s="188">
        <v>1191</v>
      </c>
      <c r="CE49" s="188">
        <v>0</v>
      </c>
      <c r="CF49" s="188">
        <v>0</v>
      </c>
      <c r="CG49" s="188">
        <v>1044</v>
      </c>
      <c r="CH49" s="188">
        <v>0</v>
      </c>
      <c r="CI49" s="188">
        <v>0</v>
      </c>
      <c r="CJ49" s="188">
        <v>0</v>
      </c>
      <c r="CL49" s="188">
        <v>0</v>
      </c>
      <c r="CM49" s="188">
        <v>0</v>
      </c>
      <c r="CN49" s="188">
        <v>8179</v>
      </c>
      <c r="CO49" s="188">
        <v>1191</v>
      </c>
      <c r="CP49" s="188">
        <v>0</v>
      </c>
      <c r="CQ49" s="188">
        <v>0</v>
      </c>
      <c r="CR49" s="188">
        <v>1044</v>
      </c>
      <c r="CS49" s="188">
        <v>0</v>
      </c>
      <c r="CT49" s="188">
        <v>0</v>
      </c>
      <c r="CU49" s="188">
        <v>0</v>
      </c>
      <c r="CW49" s="188">
        <v>0</v>
      </c>
      <c r="CX49" s="188">
        <v>0</v>
      </c>
      <c r="CY49" s="188">
        <v>6299</v>
      </c>
      <c r="CZ49" s="188">
        <v>1220</v>
      </c>
      <c r="DA49" s="188">
        <v>0</v>
      </c>
      <c r="DB49" s="188">
        <v>0</v>
      </c>
      <c r="DC49" s="188">
        <v>1416</v>
      </c>
      <c r="DD49" s="188">
        <v>0</v>
      </c>
      <c r="DE49" s="188">
        <v>0</v>
      </c>
      <c r="DF49" s="188">
        <v>0</v>
      </c>
      <c r="DH49" s="188">
        <v>0</v>
      </c>
      <c r="DI49" s="188">
        <v>0</v>
      </c>
      <c r="DJ49" s="188">
        <v>8280</v>
      </c>
      <c r="DK49" s="188">
        <v>1018</v>
      </c>
      <c r="DL49" s="188">
        <v>0</v>
      </c>
      <c r="DM49" s="188">
        <v>0</v>
      </c>
      <c r="DN49" s="188">
        <v>1051</v>
      </c>
      <c r="DO49" s="188">
        <v>0</v>
      </c>
      <c r="DP49" s="188">
        <v>0</v>
      </c>
      <c r="DQ49" s="188">
        <v>0</v>
      </c>
      <c r="DS49" s="188">
        <v>0</v>
      </c>
      <c r="DT49" s="188">
        <v>0</v>
      </c>
      <c r="DU49" s="188">
        <v>6602</v>
      </c>
      <c r="DV49" s="188">
        <v>902</v>
      </c>
      <c r="DW49" s="188">
        <v>0</v>
      </c>
      <c r="DX49" s="188">
        <v>0</v>
      </c>
      <c r="DY49" s="188">
        <v>1288</v>
      </c>
      <c r="DZ49" s="188">
        <v>0</v>
      </c>
      <c r="EA49" s="188">
        <v>0</v>
      </c>
      <c r="EB49" s="188">
        <v>0</v>
      </c>
      <c r="ED49" s="188">
        <v>0</v>
      </c>
      <c r="EE49" s="188">
        <v>0</v>
      </c>
      <c r="EF49" s="188">
        <v>6040</v>
      </c>
      <c r="EG49" s="188">
        <v>1274</v>
      </c>
      <c r="EH49" s="188">
        <v>0</v>
      </c>
      <c r="EI49" s="188">
        <v>0</v>
      </c>
      <c r="EJ49" s="188">
        <v>989</v>
      </c>
      <c r="EK49" s="188">
        <v>0</v>
      </c>
      <c r="EL49" s="188">
        <v>0</v>
      </c>
      <c r="EM49" s="188">
        <v>0</v>
      </c>
      <c r="EO49" s="188">
        <v>0</v>
      </c>
      <c r="EP49" s="188">
        <v>0</v>
      </c>
      <c r="EQ49" s="188">
        <v>1298</v>
      </c>
      <c r="ER49" s="188">
        <v>998</v>
      </c>
      <c r="ES49" s="188">
        <v>0</v>
      </c>
      <c r="ET49" s="188">
        <v>0</v>
      </c>
      <c r="EU49" s="188">
        <v>1201</v>
      </c>
      <c r="EV49" s="188">
        <v>0</v>
      </c>
      <c r="EW49" s="188">
        <v>0</v>
      </c>
      <c r="EX49" s="188">
        <v>0</v>
      </c>
      <c r="EZ49" s="188">
        <v>0</v>
      </c>
      <c r="FA49" s="188">
        <v>0</v>
      </c>
      <c r="FB49" s="188">
        <v>3479</v>
      </c>
      <c r="FC49" s="188">
        <v>627</v>
      </c>
      <c r="FD49" s="188">
        <v>0</v>
      </c>
      <c r="FE49" s="188">
        <v>0</v>
      </c>
      <c r="FF49" s="188">
        <v>1511</v>
      </c>
      <c r="FG49" s="188">
        <v>0</v>
      </c>
      <c r="FH49" s="188">
        <v>0</v>
      </c>
      <c r="FI49" s="188">
        <v>0</v>
      </c>
      <c r="FK49" s="188">
        <v>0</v>
      </c>
      <c r="FL49" s="188">
        <v>0</v>
      </c>
      <c r="FM49" s="188">
        <v>7240</v>
      </c>
      <c r="FN49" s="188">
        <v>932</v>
      </c>
      <c r="FO49" s="188">
        <v>0</v>
      </c>
      <c r="FP49" s="188">
        <v>0</v>
      </c>
      <c r="FQ49" s="188">
        <v>1028</v>
      </c>
      <c r="FR49" s="188">
        <v>0</v>
      </c>
      <c r="FS49" s="188">
        <v>0</v>
      </c>
      <c r="FT49" s="188">
        <v>0</v>
      </c>
      <c r="FV49" s="188">
        <v>0</v>
      </c>
      <c r="FW49" s="188">
        <v>0</v>
      </c>
      <c r="FX49" s="188">
        <v>3799</v>
      </c>
      <c r="FY49" s="188">
        <v>1237</v>
      </c>
      <c r="FZ49" s="188">
        <v>0</v>
      </c>
      <c r="GA49" s="188">
        <v>0</v>
      </c>
      <c r="GB49" s="188">
        <v>1419</v>
      </c>
      <c r="GC49" s="188">
        <v>0</v>
      </c>
      <c r="GD49" s="188">
        <v>0</v>
      </c>
      <c r="GE49" s="188">
        <v>0</v>
      </c>
      <c r="GG49" s="188">
        <v>0</v>
      </c>
      <c r="GH49" s="188">
        <v>0</v>
      </c>
      <c r="GI49" s="188">
        <v>5435</v>
      </c>
      <c r="GJ49" s="188">
        <v>576</v>
      </c>
      <c r="GK49" s="188">
        <v>0</v>
      </c>
      <c r="GL49" s="188">
        <v>0</v>
      </c>
      <c r="GM49" s="188">
        <v>1037</v>
      </c>
      <c r="GN49" s="188">
        <v>0</v>
      </c>
      <c r="GO49" s="188">
        <v>0</v>
      </c>
      <c r="GP49" s="188">
        <v>0</v>
      </c>
      <c r="GR49" s="188">
        <v>0</v>
      </c>
      <c r="GS49" s="188">
        <v>0</v>
      </c>
      <c r="GT49" s="188">
        <v>5915</v>
      </c>
      <c r="GU49" s="188">
        <v>763</v>
      </c>
      <c r="GV49" s="188">
        <v>0</v>
      </c>
      <c r="GW49" s="188">
        <v>0</v>
      </c>
      <c r="GX49" s="188">
        <v>987</v>
      </c>
      <c r="GY49" s="188">
        <v>0</v>
      </c>
      <c r="GZ49" s="188">
        <v>0</v>
      </c>
      <c r="HA49" s="188">
        <v>0</v>
      </c>
      <c r="HC49" s="188">
        <v>0</v>
      </c>
      <c r="HD49" s="188">
        <v>0</v>
      </c>
      <c r="HE49" s="188">
        <v>4217</v>
      </c>
      <c r="HF49" s="188">
        <v>1287</v>
      </c>
      <c r="HG49" s="188">
        <v>0</v>
      </c>
      <c r="HH49" s="188">
        <v>0</v>
      </c>
      <c r="HI49" s="188">
        <v>1035</v>
      </c>
      <c r="HJ49" s="188">
        <v>0</v>
      </c>
      <c r="HK49" s="188">
        <v>0</v>
      </c>
      <c r="HL49" s="188">
        <v>0</v>
      </c>
      <c r="HN49" s="188">
        <v>0</v>
      </c>
      <c r="HO49" s="188">
        <v>0</v>
      </c>
      <c r="HP49" s="188">
        <v>3515</v>
      </c>
      <c r="HQ49" s="188">
        <v>510</v>
      </c>
      <c r="HR49" s="188">
        <v>0</v>
      </c>
      <c r="HS49" s="188">
        <v>0</v>
      </c>
      <c r="HT49" s="188">
        <v>1477</v>
      </c>
      <c r="HU49" s="188">
        <v>0</v>
      </c>
      <c r="HV49" s="188">
        <v>0</v>
      </c>
      <c r="HW49" s="188">
        <v>0</v>
      </c>
      <c r="HY49" s="188">
        <v>0</v>
      </c>
      <c r="HZ49" s="188">
        <v>0</v>
      </c>
      <c r="IA49" s="188">
        <v>4434</v>
      </c>
      <c r="IB49" s="188">
        <v>1052</v>
      </c>
      <c r="IC49" s="188">
        <v>0</v>
      </c>
      <c r="ID49" s="188">
        <v>0</v>
      </c>
      <c r="IE49" s="188">
        <v>1047</v>
      </c>
      <c r="IF49" s="188">
        <v>0</v>
      </c>
      <c r="IG49" s="188">
        <v>0</v>
      </c>
      <c r="IH49" s="188">
        <v>0</v>
      </c>
      <c r="IJ49" s="188">
        <v>0</v>
      </c>
      <c r="IK49" s="188">
        <v>0</v>
      </c>
      <c r="IL49" s="188">
        <v>7567</v>
      </c>
      <c r="IM49" s="188">
        <v>838</v>
      </c>
      <c r="IN49" s="188">
        <v>0</v>
      </c>
      <c r="IO49" s="188">
        <v>0</v>
      </c>
      <c r="IP49" s="188">
        <v>1052</v>
      </c>
      <c r="IQ49" s="188">
        <v>0</v>
      </c>
      <c r="IR49" s="188">
        <v>0</v>
      </c>
      <c r="IS49" s="188">
        <v>0</v>
      </c>
      <c r="IU49" s="188">
        <v>0</v>
      </c>
      <c r="IV49" s="188">
        <v>0</v>
      </c>
      <c r="IW49" s="188">
        <v>4361</v>
      </c>
      <c r="IX49" s="188">
        <v>1180</v>
      </c>
      <c r="IY49" s="188">
        <v>0</v>
      </c>
      <c r="IZ49" s="188">
        <v>0</v>
      </c>
      <c r="JA49" s="188">
        <v>1357</v>
      </c>
      <c r="JB49" s="188">
        <v>0</v>
      </c>
      <c r="JC49" s="188">
        <v>0</v>
      </c>
      <c r="JD49" s="188">
        <v>0</v>
      </c>
      <c r="JF49" s="188">
        <v>0</v>
      </c>
      <c r="JG49" s="188">
        <v>0</v>
      </c>
      <c r="JH49" s="188">
        <v>7587</v>
      </c>
      <c r="JI49" s="188">
        <v>2083</v>
      </c>
      <c r="JJ49" s="188">
        <v>0</v>
      </c>
      <c r="JK49" s="188">
        <v>0</v>
      </c>
      <c r="JL49" s="188">
        <v>997</v>
      </c>
      <c r="JM49" s="188">
        <v>0</v>
      </c>
      <c r="JN49" s="188">
        <v>0</v>
      </c>
      <c r="JO49" s="188">
        <v>0</v>
      </c>
      <c r="JQ49" s="188">
        <v>0</v>
      </c>
      <c r="JR49" s="188">
        <v>0</v>
      </c>
      <c r="JS49" s="188">
        <v>7401</v>
      </c>
      <c r="JT49" s="188">
        <v>602</v>
      </c>
      <c r="JU49" s="188">
        <v>0</v>
      </c>
      <c r="JV49" s="188">
        <v>0</v>
      </c>
      <c r="JW49" s="188">
        <v>1062</v>
      </c>
      <c r="JX49" s="188">
        <v>0</v>
      </c>
      <c r="JY49" s="188">
        <v>0</v>
      </c>
      <c r="JZ49" s="188">
        <v>0</v>
      </c>
      <c r="KB49" s="188">
        <v>0</v>
      </c>
      <c r="KC49" s="188">
        <v>0</v>
      </c>
      <c r="KD49" s="188">
        <v>3118</v>
      </c>
      <c r="KE49" s="188">
        <v>813</v>
      </c>
      <c r="KF49" s="188">
        <v>0</v>
      </c>
      <c r="KG49" s="188">
        <v>0</v>
      </c>
      <c r="KH49" s="188">
        <v>1364</v>
      </c>
      <c r="KI49" s="188">
        <v>0</v>
      </c>
      <c r="KJ49" s="188">
        <v>0</v>
      </c>
      <c r="KK49" s="188">
        <v>0</v>
      </c>
      <c r="KM49" s="188">
        <v>0</v>
      </c>
      <c r="KN49" s="188">
        <v>0</v>
      </c>
      <c r="KO49" s="188">
        <v>3279</v>
      </c>
      <c r="KP49" s="188">
        <v>1681</v>
      </c>
      <c r="KQ49" s="188">
        <v>0</v>
      </c>
      <c r="KR49" s="188">
        <v>0</v>
      </c>
      <c r="KS49" s="188">
        <v>1475</v>
      </c>
      <c r="KT49" s="188">
        <v>0</v>
      </c>
      <c r="KU49" s="188">
        <v>0</v>
      </c>
      <c r="KV49" s="188">
        <v>0</v>
      </c>
      <c r="KX49" s="188">
        <v>0</v>
      </c>
      <c r="KY49" s="188">
        <v>0</v>
      </c>
      <c r="KZ49" s="188">
        <v>6921</v>
      </c>
      <c r="LA49" s="188">
        <v>1161</v>
      </c>
      <c r="LB49" s="188">
        <v>0</v>
      </c>
      <c r="LC49" s="188">
        <v>0</v>
      </c>
      <c r="LD49" s="188">
        <v>1470</v>
      </c>
      <c r="LE49" s="188">
        <v>0</v>
      </c>
      <c r="LF49" s="188">
        <v>0</v>
      </c>
      <c r="LG49" s="188">
        <v>0</v>
      </c>
      <c r="LI49" s="188">
        <v>0</v>
      </c>
      <c r="LJ49" s="188">
        <v>0</v>
      </c>
      <c r="LK49" s="188">
        <v>4978</v>
      </c>
      <c r="LL49" s="188">
        <v>810</v>
      </c>
      <c r="LM49" s="188">
        <v>0</v>
      </c>
      <c r="LN49" s="188">
        <v>0</v>
      </c>
      <c r="LO49" s="188">
        <v>1246</v>
      </c>
      <c r="LP49" s="188">
        <v>0</v>
      </c>
      <c r="LQ49" s="188">
        <v>0</v>
      </c>
      <c r="LR49" s="188">
        <v>0</v>
      </c>
      <c r="LT49" s="188">
        <v>0</v>
      </c>
      <c r="LU49" s="188">
        <v>0</v>
      </c>
      <c r="LV49" s="188">
        <v>1732</v>
      </c>
      <c r="LW49" s="188">
        <v>1022</v>
      </c>
      <c r="LX49" s="188">
        <v>0</v>
      </c>
      <c r="LY49" s="188">
        <v>0</v>
      </c>
      <c r="LZ49" s="188">
        <v>1308</v>
      </c>
      <c r="MA49" s="188">
        <v>0</v>
      </c>
      <c r="MB49" s="188">
        <v>0</v>
      </c>
      <c r="MC49" s="188">
        <v>0</v>
      </c>
    </row>
    <row r="50" spans="2:341">
      <c r="B50" s="208">
        <f t="shared" si="10"/>
        <v>0</v>
      </c>
      <c r="C50" s="208">
        <f t="shared" si="11"/>
        <v>0</v>
      </c>
      <c r="D50" s="208">
        <f t="shared" si="12"/>
        <v>5647.2666666666664</v>
      </c>
      <c r="E50" s="208">
        <f t="shared" si="13"/>
        <v>1184.6666666666667</v>
      </c>
      <c r="F50" s="208">
        <f t="shared" si="14"/>
        <v>0</v>
      </c>
      <c r="G50" s="208">
        <f t="shared" si="15"/>
        <v>0</v>
      </c>
      <c r="H50" s="208">
        <f t="shared" si="16"/>
        <v>1199.5666666666666</v>
      </c>
      <c r="I50" s="208">
        <f t="shared" si="17"/>
        <v>0</v>
      </c>
      <c r="J50" s="208">
        <f t="shared" si="18"/>
        <v>0</v>
      </c>
      <c r="K50" s="208">
        <f t="shared" si="19"/>
        <v>0</v>
      </c>
      <c r="M50" s="188">
        <v>0</v>
      </c>
      <c r="N50" s="188">
        <v>0</v>
      </c>
      <c r="O50" s="188">
        <v>8332</v>
      </c>
      <c r="P50" s="188">
        <v>1025</v>
      </c>
      <c r="Q50" s="188">
        <v>0</v>
      </c>
      <c r="R50" s="188">
        <v>0</v>
      </c>
      <c r="S50" s="188">
        <v>947</v>
      </c>
      <c r="T50" s="188">
        <v>0</v>
      </c>
      <c r="U50" s="188">
        <v>0</v>
      </c>
      <c r="V50" s="188">
        <v>0</v>
      </c>
      <c r="X50" s="188">
        <v>0</v>
      </c>
      <c r="Y50" s="188">
        <v>0</v>
      </c>
      <c r="Z50" s="188">
        <v>4082</v>
      </c>
      <c r="AA50" s="188">
        <v>575</v>
      </c>
      <c r="AB50" s="188">
        <v>0</v>
      </c>
      <c r="AC50" s="188">
        <v>0</v>
      </c>
      <c r="AD50" s="188">
        <v>1136</v>
      </c>
      <c r="AE50" s="188">
        <v>0</v>
      </c>
      <c r="AF50" s="188">
        <v>0</v>
      </c>
      <c r="AG50" s="188">
        <v>0</v>
      </c>
      <c r="AI50" s="188">
        <v>0</v>
      </c>
      <c r="AJ50" s="188">
        <v>0</v>
      </c>
      <c r="AK50" s="188">
        <v>1364</v>
      </c>
      <c r="AL50" s="188">
        <v>558</v>
      </c>
      <c r="AM50" s="188">
        <v>0</v>
      </c>
      <c r="AN50" s="188">
        <v>0</v>
      </c>
      <c r="AO50" s="188">
        <v>1327</v>
      </c>
      <c r="AP50" s="188">
        <v>0</v>
      </c>
      <c r="AQ50" s="188">
        <v>0</v>
      </c>
      <c r="AR50" s="188">
        <v>0</v>
      </c>
      <c r="AT50" s="188">
        <v>0</v>
      </c>
      <c r="AU50" s="188">
        <v>0</v>
      </c>
      <c r="AV50" s="188">
        <v>8061</v>
      </c>
      <c r="AW50" s="188">
        <v>2082</v>
      </c>
      <c r="AX50" s="188">
        <v>0</v>
      </c>
      <c r="AY50" s="188">
        <v>0</v>
      </c>
      <c r="AZ50" s="188">
        <v>1253</v>
      </c>
      <c r="BA50" s="188">
        <v>0</v>
      </c>
      <c r="BB50" s="188">
        <v>0</v>
      </c>
      <c r="BC50" s="188">
        <v>0</v>
      </c>
      <c r="BE50" s="188">
        <v>0</v>
      </c>
      <c r="BF50" s="188">
        <v>0</v>
      </c>
      <c r="BG50" s="188">
        <v>8055</v>
      </c>
      <c r="BH50" s="188">
        <v>1697</v>
      </c>
      <c r="BI50" s="188">
        <v>0</v>
      </c>
      <c r="BJ50" s="188">
        <v>0</v>
      </c>
      <c r="BK50" s="188">
        <v>1019</v>
      </c>
      <c r="BL50" s="188">
        <v>0</v>
      </c>
      <c r="BM50" s="188">
        <v>0</v>
      </c>
      <c r="BN50" s="188">
        <v>0</v>
      </c>
      <c r="BP50" s="188">
        <v>0</v>
      </c>
      <c r="BQ50" s="188">
        <v>0</v>
      </c>
      <c r="BR50" s="188">
        <v>6705</v>
      </c>
      <c r="BS50" s="188">
        <v>2171</v>
      </c>
      <c r="BT50" s="188">
        <v>0</v>
      </c>
      <c r="BU50" s="188">
        <v>0</v>
      </c>
      <c r="BV50" s="188">
        <v>1391</v>
      </c>
      <c r="BW50" s="188">
        <v>0</v>
      </c>
      <c r="BX50" s="188">
        <v>0</v>
      </c>
      <c r="BY50" s="188">
        <v>0</v>
      </c>
      <c r="CA50" s="188">
        <v>0</v>
      </c>
      <c r="CB50" s="188">
        <v>0</v>
      </c>
      <c r="CC50" s="188">
        <v>8280</v>
      </c>
      <c r="CD50" s="188">
        <v>1312</v>
      </c>
      <c r="CE50" s="188">
        <v>0</v>
      </c>
      <c r="CF50" s="188">
        <v>0</v>
      </c>
      <c r="CG50" s="188">
        <v>1044</v>
      </c>
      <c r="CH50" s="188">
        <v>0</v>
      </c>
      <c r="CI50" s="188">
        <v>0</v>
      </c>
      <c r="CJ50" s="188">
        <v>0</v>
      </c>
      <c r="CL50" s="188">
        <v>0</v>
      </c>
      <c r="CM50" s="188">
        <v>0</v>
      </c>
      <c r="CN50" s="188">
        <v>8280</v>
      </c>
      <c r="CO50" s="188">
        <v>1312</v>
      </c>
      <c r="CP50" s="188">
        <v>0</v>
      </c>
      <c r="CQ50" s="188">
        <v>0</v>
      </c>
      <c r="CR50" s="188">
        <v>1044</v>
      </c>
      <c r="CS50" s="188">
        <v>0</v>
      </c>
      <c r="CT50" s="188">
        <v>0</v>
      </c>
      <c r="CU50" s="188">
        <v>0</v>
      </c>
      <c r="CW50" s="188">
        <v>0</v>
      </c>
      <c r="CX50" s="188">
        <v>0</v>
      </c>
      <c r="CY50" s="188">
        <v>6544</v>
      </c>
      <c r="CZ50" s="188">
        <v>1283</v>
      </c>
      <c r="DA50" s="188">
        <v>0</v>
      </c>
      <c r="DB50" s="188">
        <v>0</v>
      </c>
      <c r="DC50" s="188">
        <v>1417</v>
      </c>
      <c r="DD50" s="188">
        <v>0</v>
      </c>
      <c r="DE50" s="188">
        <v>0</v>
      </c>
      <c r="DF50" s="188">
        <v>0</v>
      </c>
      <c r="DH50" s="188">
        <v>0</v>
      </c>
      <c r="DI50" s="188">
        <v>0</v>
      </c>
      <c r="DJ50" s="188">
        <v>8337</v>
      </c>
      <c r="DK50" s="188">
        <v>1142</v>
      </c>
      <c r="DL50" s="188">
        <v>0</v>
      </c>
      <c r="DM50" s="188">
        <v>0</v>
      </c>
      <c r="DN50" s="188">
        <v>1051</v>
      </c>
      <c r="DO50" s="188">
        <v>0</v>
      </c>
      <c r="DP50" s="188">
        <v>0</v>
      </c>
      <c r="DQ50" s="188">
        <v>0</v>
      </c>
      <c r="DS50" s="188">
        <v>0</v>
      </c>
      <c r="DT50" s="188">
        <v>0</v>
      </c>
      <c r="DU50" s="188">
        <v>6647</v>
      </c>
      <c r="DV50" s="188">
        <v>932</v>
      </c>
      <c r="DW50" s="188">
        <v>0</v>
      </c>
      <c r="DX50" s="188">
        <v>0</v>
      </c>
      <c r="DY50" s="188">
        <v>1295</v>
      </c>
      <c r="DZ50" s="188">
        <v>0</v>
      </c>
      <c r="EA50" s="188">
        <v>0</v>
      </c>
      <c r="EB50" s="188">
        <v>0</v>
      </c>
      <c r="ED50" s="188">
        <v>0</v>
      </c>
      <c r="EE50" s="188">
        <v>0</v>
      </c>
      <c r="EF50" s="188">
        <v>6198</v>
      </c>
      <c r="EG50" s="188">
        <v>1348</v>
      </c>
      <c r="EH50" s="188">
        <v>0</v>
      </c>
      <c r="EI50" s="188">
        <v>0</v>
      </c>
      <c r="EJ50" s="188">
        <v>989</v>
      </c>
      <c r="EK50" s="188">
        <v>0</v>
      </c>
      <c r="EL50" s="188">
        <v>0</v>
      </c>
      <c r="EM50" s="188">
        <v>0</v>
      </c>
      <c r="EO50" s="188">
        <v>0</v>
      </c>
      <c r="EP50" s="188">
        <v>0</v>
      </c>
      <c r="EQ50" s="188">
        <v>1271</v>
      </c>
      <c r="ER50" s="188">
        <v>1187</v>
      </c>
      <c r="ES50" s="188">
        <v>0</v>
      </c>
      <c r="ET50" s="188">
        <v>0</v>
      </c>
      <c r="EU50" s="188">
        <v>1201</v>
      </c>
      <c r="EV50" s="188">
        <v>0</v>
      </c>
      <c r="EW50" s="188">
        <v>0</v>
      </c>
      <c r="EX50" s="188">
        <v>0</v>
      </c>
      <c r="EZ50" s="188">
        <v>0</v>
      </c>
      <c r="FA50" s="188">
        <v>0</v>
      </c>
      <c r="FB50" s="188">
        <v>3675</v>
      </c>
      <c r="FC50" s="188">
        <v>737</v>
      </c>
      <c r="FD50" s="188">
        <v>0</v>
      </c>
      <c r="FE50" s="188">
        <v>0</v>
      </c>
      <c r="FF50" s="188">
        <v>1511</v>
      </c>
      <c r="FG50" s="188">
        <v>0</v>
      </c>
      <c r="FH50" s="188">
        <v>0</v>
      </c>
      <c r="FI50" s="188">
        <v>0</v>
      </c>
      <c r="FK50" s="188">
        <v>0</v>
      </c>
      <c r="FL50" s="188">
        <v>0</v>
      </c>
      <c r="FM50" s="188">
        <v>7289</v>
      </c>
      <c r="FN50" s="188">
        <v>1013</v>
      </c>
      <c r="FO50" s="188">
        <v>0</v>
      </c>
      <c r="FP50" s="188">
        <v>0</v>
      </c>
      <c r="FQ50" s="188">
        <v>1028</v>
      </c>
      <c r="FR50" s="188">
        <v>0</v>
      </c>
      <c r="FS50" s="188">
        <v>0</v>
      </c>
      <c r="FT50" s="188">
        <v>0</v>
      </c>
      <c r="FV50" s="188">
        <v>0</v>
      </c>
      <c r="FW50" s="188">
        <v>0</v>
      </c>
      <c r="FX50" s="188">
        <v>3920</v>
      </c>
      <c r="FY50" s="188">
        <v>1341</v>
      </c>
      <c r="FZ50" s="188">
        <v>0</v>
      </c>
      <c r="GA50" s="188">
        <v>0</v>
      </c>
      <c r="GB50" s="188">
        <v>1419</v>
      </c>
      <c r="GC50" s="188">
        <v>0</v>
      </c>
      <c r="GD50" s="188">
        <v>0</v>
      </c>
      <c r="GE50" s="188">
        <v>0</v>
      </c>
      <c r="GG50" s="188">
        <v>0</v>
      </c>
      <c r="GH50" s="188">
        <v>0</v>
      </c>
      <c r="GI50" s="188">
        <v>5638</v>
      </c>
      <c r="GJ50" s="188">
        <v>627</v>
      </c>
      <c r="GK50" s="188">
        <v>0</v>
      </c>
      <c r="GL50" s="188">
        <v>0</v>
      </c>
      <c r="GM50" s="188">
        <v>1037</v>
      </c>
      <c r="GN50" s="188">
        <v>0</v>
      </c>
      <c r="GO50" s="188">
        <v>0</v>
      </c>
      <c r="GP50" s="188">
        <v>0</v>
      </c>
      <c r="GR50" s="188">
        <v>0</v>
      </c>
      <c r="GS50" s="188">
        <v>0</v>
      </c>
      <c r="GT50" s="188">
        <v>6288</v>
      </c>
      <c r="GU50" s="188">
        <v>754</v>
      </c>
      <c r="GV50" s="188">
        <v>0</v>
      </c>
      <c r="GW50" s="188">
        <v>0</v>
      </c>
      <c r="GX50" s="188">
        <v>987</v>
      </c>
      <c r="GY50" s="188">
        <v>0</v>
      </c>
      <c r="GZ50" s="188">
        <v>0</v>
      </c>
      <c r="HA50" s="188">
        <v>0</v>
      </c>
      <c r="HC50" s="188">
        <v>0</v>
      </c>
      <c r="HD50" s="188">
        <v>0</v>
      </c>
      <c r="HE50" s="188">
        <v>4406</v>
      </c>
      <c r="HF50" s="188">
        <v>1453</v>
      </c>
      <c r="HG50" s="188">
        <v>0</v>
      </c>
      <c r="HH50" s="188">
        <v>0</v>
      </c>
      <c r="HI50" s="188">
        <v>1035</v>
      </c>
      <c r="HJ50" s="188">
        <v>0</v>
      </c>
      <c r="HK50" s="188">
        <v>0</v>
      </c>
      <c r="HL50" s="188">
        <v>0</v>
      </c>
      <c r="HN50" s="188">
        <v>0</v>
      </c>
      <c r="HO50" s="188">
        <v>0</v>
      </c>
      <c r="HP50" s="188">
        <v>3669</v>
      </c>
      <c r="HQ50" s="188">
        <v>550</v>
      </c>
      <c r="HR50" s="188">
        <v>0</v>
      </c>
      <c r="HS50" s="188">
        <v>0</v>
      </c>
      <c r="HT50" s="188">
        <v>1478</v>
      </c>
      <c r="HU50" s="188">
        <v>0</v>
      </c>
      <c r="HV50" s="188">
        <v>0</v>
      </c>
      <c r="HW50" s="188">
        <v>0</v>
      </c>
      <c r="HY50" s="188">
        <v>0</v>
      </c>
      <c r="HZ50" s="188">
        <v>0</v>
      </c>
      <c r="IA50" s="188">
        <v>4705</v>
      </c>
      <c r="IB50" s="188">
        <v>1065</v>
      </c>
      <c r="IC50" s="188">
        <v>0</v>
      </c>
      <c r="ID50" s="188">
        <v>0</v>
      </c>
      <c r="IE50" s="188">
        <v>1047</v>
      </c>
      <c r="IF50" s="188">
        <v>0</v>
      </c>
      <c r="IG50" s="188">
        <v>0</v>
      </c>
      <c r="IH50" s="188">
        <v>0</v>
      </c>
      <c r="IJ50" s="188">
        <v>0</v>
      </c>
      <c r="IK50" s="188">
        <v>0</v>
      </c>
      <c r="IL50" s="188">
        <v>7788</v>
      </c>
      <c r="IM50" s="188">
        <v>927</v>
      </c>
      <c r="IN50" s="188">
        <v>0</v>
      </c>
      <c r="IO50" s="188">
        <v>0</v>
      </c>
      <c r="IP50" s="188">
        <v>1052</v>
      </c>
      <c r="IQ50" s="188">
        <v>0</v>
      </c>
      <c r="IR50" s="188">
        <v>0</v>
      </c>
      <c r="IS50" s="188">
        <v>0</v>
      </c>
      <c r="IU50" s="188">
        <v>0</v>
      </c>
      <c r="IV50" s="188">
        <v>0</v>
      </c>
      <c r="IW50" s="188">
        <v>4489</v>
      </c>
      <c r="IX50" s="188">
        <v>1240</v>
      </c>
      <c r="IY50" s="188">
        <v>0</v>
      </c>
      <c r="IZ50" s="188">
        <v>0</v>
      </c>
      <c r="JA50" s="188">
        <v>1357</v>
      </c>
      <c r="JB50" s="188">
        <v>0</v>
      </c>
      <c r="JC50" s="188">
        <v>0</v>
      </c>
      <c r="JD50" s="188">
        <v>0</v>
      </c>
      <c r="JF50" s="188">
        <v>0</v>
      </c>
      <c r="JG50" s="188">
        <v>0</v>
      </c>
      <c r="JH50" s="188">
        <v>7616</v>
      </c>
      <c r="JI50" s="188">
        <v>2238</v>
      </c>
      <c r="JJ50" s="188">
        <v>0</v>
      </c>
      <c r="JK50" s="188">
        <v>0</v>
      </c>
      <c r="JL50" s="188">
        <v>997</v>
      </c>
      <c r="JM50" s="188">
        <v>0</v>
      </c>
      <c r="JN50" s="188">
        <v>0</v>
      </c>
      <c r="JO50" s="188">
        <v>0</v>
      </c>
      <c r="JQ50" s="188">
        <v>0</v>
      </c>
      <c r="JR50" s="188">
        <v>0</v>
      </c>
      <c r="JS50" s="188">
        <v>7540</v>
      </c>
      <c r="JT50" s="188">
        <v>686</v>
      </c>
      <c r="JU50" s="188">
        <v>0</v>
      </c>
      <c r="JV50" s="188">
        <v>0</v>
      </c>
      <c r="JW50" s="188">
        <v>1062</v>
      </c>
      <c r="JX50" s="188">
        <v>0</v>
      </c>
      <c r="JY50" s="188">
        <v>0</v>
      </c>
      <c r="JZ50" s="188">
        <v>0</v>
      </c>
      <c r="KB50" s="188">
        <v>0</v>
      </c>
      <c r="KC50" s="188">
        <v>0</v>
      </c>
      <c r="KD50" s="188">
        <v>2971</v>
      </c>
      <c r="KE50" s="188">
        <v>912</v>
      </c>
      <c r="KF50" s="188">
        <v>0</v>
      </c>
      <c r="KG50" s="188">
        <v>0</v>
      </c>
      <c r="KH50" s="188">
        <v>1364</v>
      </c>
      <c r="KI50" s="188">
        <v>0</v>
      </c>
      <c r="KJ50" s="188">
        <v>0</v>
      </c>
      <c r="KK50" s="188">
        <v>0</v>
      </c>
      <c r="KM50" s="188">
        <v>0</v>
      </c>
      <c r="KN50" s="188">
        <v>0</v>
      </c>
      <c r="KO50" s="188">
        <v>3303</v>
      </c>
      <c r="KP50" s="188">
        <v>1820</v>
      </c>
      <c r="KQ50" s="188">
        <v>0</v>
      </c>
      <c r="KR50" s="188">
        <v>0</v>
      </c>
      <c r="KS50" s="188">
        <v>1475</v>
      </c>
      <c r="KT50" s="188">
        <v>0</v>
      </c>
      <c r="KU50" s="188">
        <v>0</v>
      </c>
      <c r="KV50" s="188">
        <v>0</v>
      </c>
      <c r="KX50" s="188">
        <v>0</v>
      </c>
      <c r="KY50" s="188">
        <v>0</v>
      </c>
      <c r="KZ50" s="188">
        <v>7129</v>
      </c>
      <c r="LA50" s="188">
        <v>1350</v>
      </c>
      <c r="LB50" s="188">
        <v>0</v>
      </c>
      <c r="LC50" s="188">
        <v>0</v>
      </c>
      <c r="LD50" s="188">
        <v>1470</v>
      </c>
      <c r="LE50" s="188">
        <v>0</v>
      </c>
      <c r="LF50" s="188">
        <v>0</v>
      </c>
      <c r="LG50" s="188">
        <v>0</v>
      </c>
      <c r="LI50" s="188">
        <v>0</v>
      </c>
      <c r="LJ50" s="188">
        <v>0</v>
      </c>
      <c r="LK50" s="188">
        <v>5157</v>
      </c>
      <c r="LL50" s="188">
        <v>971</v>
      </c>
      <c r="LM50" s="188">
        <v>0</v>
      </c>
      <c r="LN50" s="188">
        <v>0</v>
      </c>
      <c r="LO50" s="188">
        <v>1246</v>
      </c>
      <c r="LP50" s="188">
        <v>0</v>
      </c>
      <c r="LQ50" s="188">
        <v>0</v>
      </c>
      <c r="LR50" s="188">
        <v>0</v>
      </c>
      <c r="LT50" s="188">
        <v>0</v>
      </c>
      <c r="LU50" s="188">
        <v>0</v>
      </c>
      <c r="LV50" s="188">
        <v>1679</v>
      </c>
      <c r="LW50" s="188">
        <v>1232</v>
      </c>
      <c r="LX50" s="188">
        <v>0</v>
      </c>
      <c r="LY50" s="188">
        <v>0</v>
      </c>
      <c r="LZ50" s="188">
        <v>1308</v>
      </c>
      <c r="MA50" s="188">
        <v>0</v>
      </c>
      <c r="MB50" s="188">
        <v>0</v>
      </c>
      <c r="MC50" s="188">
        <v>0</v>
      </c>
    </row>
    <row r="51" spans="2:341">
      <c r="B51" s="208">
        <f t="shared" si="10"/>
        <v>0</v>
      </c>
      <c r="C51" s="208">
        <f t="shared" si="11"/>
        <v>0</v>
      </c>
      <c r="D51" s="208">
        <f t="shared" si="12"/>
        <v>5738.1333333333332</v>
      </c>
      <c r="E51" s="208">
        <f t="shared" si="13"/>
        <v>1240.2333333333333</v>
      </c>
      <c r="F51" s="208">
        <f t="shared" si="14"/>
        <v>0</v>
      </c>
      <c r="G51" s="208">
        <f t="shared" si="15"/>
        <v>0</v>
      </c>
      <c r="H51" s="208">
        <f t="shared" si="16"/>
        <v>1200.0666666666666</v>
      </c>
      <c r="I51" s="208">
        <f t="shared" si="17"/>
        <v>0</v>
      </c>
      <c r="J51" s="208">
        <f t="shared" si="18"/>
        <v>0</v>
      </c>
      <c r="K51" s="208">
        <f t="shared" si="19"/>
        <v>0</v>
      </c>
      <c r="M51" s="188">
        <v>0</v>
      </c>
      <c r="N51" s="188">
        <v>0</v>
      </c>
      <c r="O51" s="188">
        <v>8345</v>
      </c>
      <c r="P51" s="188">
        <v>1089</v>
      </c>
      <c r="Q51" s="188">
        <v>0</v>
      </c>
      <c r="R51" s="188">
        <v>0</v>
      </c>
      <c r="S51" s="188">
        <v>947</v>
      </c>
      <c r="T51" s="188">
        <v>0</v>
      </c>
      <c r="U51" s="188">
        <v>0</v>
      </c>
      <c r="V51" s="188">
        <v>0</v>
      </c>
      <c r="X51" s="188">
        <v>0</v>
      </c>
      <c r="Y51" s="188">
        <v>0</v>
      </c>
      <c r="Z51" s="188">
        <v>3935</v>
      </c>
      <c r="AA51" s="188">
        <v>541</v>
      </c>
      <c r="AB51" s="188">
        <v>0</v>
      </c>
      <c r="AC51" s="188">
        <v>0</v>
      </c>
      <c r="AD51" s="188">
        <v>1136</v>
      </c>
      <c r="AE51" s="188">
        <v>0</v>
      </c>
      <c r="AF51" s="188">
        <v>0</v>
      </c>
      <c r="AG51" s="188">
        <v>0</v>
      </c>
      <c r="AI51" s="188">
        <v>0</v>
      </c>
      <c r="AJ51" s="188">
        <v>0</v>
      </c>
      <c r="AK51" s="188">
        <v>1486</v>
      </c>
      <c r="AL51" s="188">
        <v>609</v>
      </c>
      <c r="AM51" s="188">
        <v>0</v>
      </c>
      <c r="AN51" s="188">
        <v>0</v>
      </c>
      <c r="AO51" s="188">
        <v>1327</v>
      </c>
      <c r="AP51" s="188">
        <v>0</v>
      </c>
      <c r="AQ51" s="188">
        <v>0</v>
      </c>
      <c r="AR51" s="188">
        <v>0</v>
      </c>
      <c r="AT51" s="188">
        <v>0</v>
      </c>
      <c r="AU51" s="188">
        <v>0</v>
      </c>
      <c r="AV51" s="188">
        <v>8166</v>
      </c>
      <c r="AW51" s="188">
        <v>2173</v>
      </c>
      <c r="AX51" s="188">
        <v>0</v>
      </c>
      <c r="AY51" s="188">
        <v>0</v>
      </c>
      <c r="AZ51" s="188">
        <v>1253</v>
      </c>
      <c r="BA51" s="188">
        <v>0</v>
      </c>
      <c r="BB51" s="188">
        <v>0</v>
      </c>
      <c r="BC51" s="188">
        <v>0</v>
      </c>
      <c r="BE51" s="188">
        <v>0</v>
      </c>
      <c r="BF51" s="188">
        <v>0</v>
      </c>
      <c r="BG51" s="188">
        <v>8271</v>
      </c>
      <c r="BH51" s="188">
        <v>1744</v>
      </c>
      <c r="BI51" s="188">
        <v>0</v>
      </c>
      <c r="BJ51" s="188">
        <v>0</v>
      </c>
      <c r="BK51" s="188">
        <v>1019</v>
      </c>
      <c r="BL51" s="188">
        <v>0</v>
      </c>
      <c r="BM51" s="188">
        <v>0</v>
      </c>
      <c r="BN51" s="188">
        <v>0</v>
      </c>
      <c r="BP51" s="188">
        <v>0</v>
      </c>
      <c r="BQ51" s="188">
        <v>0</v>
      </c>
      <c r="BR51" s="188">
        <v>6729</v>
      </c>
      <c r="BS51" s="188">
        <v>2227</v>
      </c>
      <c r="BT51" s="188">
        <v>0</v>
      </c>
      <c r="BU51" s="188">
        <v>0</v>
      </c>
      <c r="BV51" s="188">
        <v>1391</v>
      </c>
      <c r="BW51" s="188">
        <v>0</v>
      </c>
      <c r="BX51" s="188">
        <v>0</v>
      </c>
      <c r="BY51" s="188">
        <v>0</v>
      </c>
      <c r="CA51" s="188">
        <v>0</v>
      </c>
      <c r="CB51" s="188">
        <v>0</v>
      </c>
      <c r="CC51" s="188">
        <v>8325</v>
      </c>
      <c r="CD51" s="188">
        <v>1364</v>
      </c>
      <c r="CE51" s="188">
        <v>0</v>
      </c>
      <c r="CF51" s="188">
        <v>0</v>
      </c>
      <c r="CG51" s="188">
        <v>1044</v>
      </c>
      <c r="CH51" s="188">
        <v>0</v>
      </c>
      <c r="CI51" s="188">
        <v>0</v>
      </c>
      <c r="CJ51" s="188">
        <v>0</v>
      </c>
      <c r="CL51" s="188">
        <v>0</v>
      </c>
      <c r="CM51" s="188">
        <v>0</v>
      </c>
      <c r="CN51" s="188">
        <v>8325</v>
      </c>
      <c r="CO51" s="188">
        <v>1364</v>
      </c>
      <c r="CP51" s="188">
        <v>0</v>
      </c>
      <c r="CQ51" s="188">
        <v>0</v>
      </c>
      <c r="CR51" s="188">
        <v>1044</v>
      </c>
      <c r="CS51" s="188">
        <v>0</v>
      </c>
      <c r="CT51" s="188">
        <v>0</v>
      </c>
      <c r="CU51" s="188">
        <v>0</v>
      </c>
      <c r="CW51" s="188">
        <v>0</v>
      </c>
      <c r="CX51" s="188">
        <v>0</v>
      </c>
      <c r="CY51" s="188">
        <v>6672</v>
      </c>
      <c r="CZ51" s="188">
        <v>1373</v>
      </c>
      <c r="DA51" s="188">
        <v>0</v>
      </c>
      <c r="DB51" s="188">
        <v>0</v>
      </c>
      <c r="DC51" s="188">
        <v>1418</v>
      </c>
      <c r="DD51" s="188">
        <v>0</v>
      </c>
      <c r="DE51" s="188">
        <v>0</v>
      </c>
      <c r="DF51" s="188">
        <v>0</v>
      </c>
      <c r="DH51" s="188">
        <v>0</v>
      </c>
      <c r="DI51" s="188">
        <v>0</v>
      </c>
      <c r="DJ51" s="188">
        <v>8477</v>
      </c>
      <c r="DK51" s="188">
        <v>1220</v>
      </c>
      <c r="DL51" s="188">
        <v>0</v>
      </c>
      <c r="DM51" s="188">
        <v>0</v>
      </c>
      <c r="DN51" s="188">
        <v>1051</v>
      </c>
      <c r="DO51" s="188">
        <v>0</v>
      </c>
      <c r="DP51" s="188">
        <v>0</v>
      </c>
      <c r="DQ51" s="188">
        <v>0</v>
      </c>
      <c r="DS51" s="188">
        <v>0</v>
      </c>
      <c r="DT51" s="188">
        <v>0</v>
      </c>
      <c r="DU51" s="188">
        <v>6697</v>
      </c>
      <c r="DV51" s="188">
        <v>903</v>
      </c>
      <c r="DW51" s="188">
        <v>0</v>
      </c>
      <c r="DX51" s="188">
        <v>0</v>
      </c>
      <c r="DY51" s="188">
        <v>1309</v>
      </c>
      <c r="DZ51" s="188">
        <v>0</v>
      </c>
      <c r="EA51" s="188">
        <v>0</v>
      </c>
      <c r="EB51" s="188">
        <v>0</v>
      </c>
      <c r="ED51" s="188">
        <v>0</v>
      </c>
      <c r="EE51" s="188">
        <v>0</v>
      </c>
      <c r="EF51" s="188">
        <v>6232</v>
      </c>
      <c r="EG51" s="188">
        <v>1475</v>
      </c>
      <c r="EH51" s="188">
        <v>0</v>
      </c>
      <c r="EI51" s="188">
        <v>0</v>
      </c>
      <c r="EJ51" s="188">
        <v>989</v>
      </c>
      <c r="EK51" s="188">
        <v>0</v>
      </c>
      <c r="EL51" s="188">
        <v>0</v>
      </c>
      <c r="EM51" s="188">
        <v>0</v>
      </c>
      <c r="EO51" s="188">
        <v>0</v>
      </c>
      <c r="EP51" s="188">
        <v>0</v>
      </c>
      <c r="EQ51" s="188">
        <v>1289</v>
      </c>
      <c r="ER51" s="188">
        <v>1272</v>
      </c>
      <c r="ES51" s="188">
        <v>0</v>
      </c>
      <c r="ET51" s="188">
        <v>0</v>
      </c>
      <c r="EU51" s="188">
        <v>1201</v>
      </c>
      <c r="EV51" s="188">
        <v>0</v>
      </c>
      <c r="EW51" s="188">
        <v>0</v>
      </c>
      <c r="EX51" s="188">
        <v>0</v>
      </c>
      <c r="EZ51" s="188">
        <v>0</v>
      </c>
      <c r="FA51" s="188">
        <v>0</v>
      </c>
      <c r="FB51" s="188">
        <v>3782</v>
      </c>
      <c r="FC51" s="188">
        <v>872</v>
      </c>
      <c r="FD51" s="188">
        <v>0</v>
      </c>
      <c r="FE51" s="188">
        <v>0</v>
      </c>
      <c r="FF51" s="188">
        <v>1511</v>
      </c>
      <c r="FG51" s="188">
        <v>0</v>
      </c>
      <c r="FH51" s="188">
        <v>0</v>
      </c>
      <c r="FI51" s="188">
        <v>0</v>
      </c>
      <c r="FK51" s="188">
        <v>0</v>
      </c>
      <c r="FL51" s="188">
        <v>0</v>
      </c>
      <c r="FM51" s="188">
        <v>7434</v>
      </c>
      <c r="FN51" s="188">
        <v>1048</v>
      </c>
      <c r="FO51" s="188">
        <v>0</v>
      </c>
      <c r="FP51" s="188">
        <v>0</v>
      </c>
      <c r="FQ51" s="188">
        <v>1028</v>
      </c>
      <c r="FR51" s="188">
        <v>0</v>
      </c>
      <c r="FS51" s="188">
        <v>0</v>
      </c>
      <c r="FT51" s="188">
        <v>0</v>
      </c>
      <c r="FV51" s="188">
        <v>0</v>
      </c>
      <c r="FW51" s="188">
        <v>0</v>
      </c>
      <c r="FX51" s="188">
        <v>3984</v>
      </c>
      <c r="FY51" s="188">
        <v>1406</v>
      </c>
      <c r="FZ51" s="188">
        <v>0</v>
      </c>
      <c r="GA51" s="188">
        <v>0</v>
      </c>
      <c r="GB51" s="188">
        <v>1419</v>
      </c>
      <c r="GC51" s="188">
        <v>0</v>
      </c>
      <c r="GD51" s="188">
        <v>0</v>
      </c>
      <c r="GE51" s="188">
        <v>0</v>
      </c>
      <c r="GG51" s="188">
        <v>0</v>
      </c>
      <c r="GH51" s="188">
        <v>0</v>
      </c>
      <c r="GI51" s="188">
        <v>5822</v>
      </c>
      <c r="GJ51" s="188">
        <v>675</v>
      </c>
      <c r="GK51" s="188">
        <v>0</v>
      </c>
      <c r="GL51" s="188">
        <v>0</v>
      </c>
      <c r="GM51" s="188">
        <v>1037</v>
      </c>
      <c r="GN51" s="188">
        <v>0</v>
      </c>
      <c r="GO51" s="188">
        <v>0</v>
      </c>
      <c r="GP51" s="188">
        <v>0</v>
      </c>
      <c r="GR51" s="188">
        <v>0</v>
      </c>
      <c r="GS51" s="188">
        <v>0</v>
      </c>
      <c r="GT51" s="188">
        <v>6450</v>
      </c>
      <c r="GU51" s="188">
        <v>826</v>
      </c>
      <c r="GV51" s="188">
        <v>0</v>
      </c>
      <c r="GW51" s="188">
        <v>0</v>
      </c>
      <c r="GX51" s="188">
        <v>987</v>
      </c>
      <c r="GY51" s="188">
        <v>0</v>
      </c>
      <c r="GZ51" s="188">
        <v>0</v>
      </c>
      <c r="HA51" s="188">
        <v>0</v>
      </c>
      <c r="HC51" s="188">
        <v>0</v>
      </c>
      <c r="HD51" s="188">
        <v>0</v>
      </c>
      <c r="HE51" s="188">
        <v>4604</v>
      </c>
      <c r="HF51" s="188">
        <v>1513</v>
      </c>
      <c r="HG51" s="188">
        <v>0</v>
      </c>
      <c r="HH51" s="188">
        <v>0</v>
      </c>
      <c r="HI51" s="188">
        <v>1035</v>
      </c>
      <c r="HJ51" s="188">
        <v>0</v>
      </c>
      <c r="HK51" s="188">
        <v>0</v>
      </c>
      <c r="HL51" s="188">
        <v>0</v>
      </c>
      <c r="HN51" s="188">
        <v>0</v>
      </c>
      <c r="HO51" s="188">
        <v>0</v>
      </c>
      <c r="HP51" s="188">
        <v>3754</v>
      </c>
      <c r="HQ51" s="188">
        <v>564</v>
      </c>
      <c r="HR51" s="188">
        <v>0</v>
      </c>
      <c r="HS51" s="188">
        <v>0</v>
      </c>
      <c r="HT51" s="188">
        <v>1478</v>
      </c>
      <c r="HU51" s="188">
        <v>0</v>
      </c>
      <c r="HV51" s="188">
        <v>0</v>
      </c>
      <c r="HW51" s="188">
        <v>0</v>
      </c>
      <c r="HY51" s="188">
        <v>0</v>
      </c>
      <c r="HZ51" s="188">
        <v>0</v>
      </c>
      <c r="IA51" s="188">
        <v>4805</v>
      </c>
      <c r="IB51" s="188">
        <v>1137</v>
      </c>
      <c r="IC51" s="188">
        <v>0</v>
      </c>
      <c r="ID51" s="188">
        <v>0</v>
      </c>
      <c r="IE51" s="188">
        <v>1047</v>
      </c>
      <c r="IF51" s="188">
        <v>0</v>
      </c>
      <c r="IG51" s="188">
        <v>0</v>
      </c>
      <c r="IH51" s="188">
        <v>0</v>
      </c>
      <c r="IJ51" s="188">
        <v>0</v>
      </c>
      <c r="IK51" s="188">
        <v>0</v>
      </c>
      <c r="IL51" s="188">
        <v>7939</v>
      </c>
      <c r="IM51" s="188">
        <v>972</v>
      </c>
      <c r="IN51" s="188">
        <v>0</v>
      </c>
      <c r="IO51" s="188">
        <v>0</v>
      </c>
      <c r="IP51" s="188">
        <v>1052</v>
      </c>
      <c r="IQ51" s="188">
        <v>0</v>
      </c>
      <c r="IR51" s="188">
        <v>0</v>
      </c>
      <c r="IS51" s="188">
        <v>0</v>
      </c>
      <c r="IU51" s="188">
        <v>0</v>
      </c>
      <c r="IV51" s="188">
        <v>0</v>
      </c>
      <c r="IW51" s="188">
        <v>4653</v>
      </c>
      <c r="IX51" s="188">
        <v>1317</v>
      </c>
      <c r="IY51" s="188">
        <v>0</v>
      </c>
      <c r="IZ51" s="188">
        <v>0</v>
      </c>
      <c r="JA51" s="188">
        <v>1357</v>
      </c>
      <c r="JB51" s="188">
        <v>0</v>
      </c>
      <c r="JC51" s="188">
        <v>0</v>
      </c>
      <c r="JD51" s="188">
        <v>0</v>
      </c>
      <c r="JF51" s="188">
        <v>0</v>
      </c>
      <c r="JG51" s="188">
        <v>0</v>
      </c>
      <c r="JH51" s="188">
        <v>7641</v>
      </c>
      <c r="JI51" s="188">
        <v>2266</v>
      </c>
      <c r="JJ51" s="188">
        <v>0</v>
      </c>
      <c r="JK51" s="188">
        <v>0</v>
      </c>
      <c r="JL51" s="188">
        <v>997</v>
      </c>
      <c r="JM51" s="188">
        <v>0</v>
      </c>
      <c r="JN51" s="188">
        <v>0</v>
      </c>
      <c r="JO51" s="188">
        <v>0</v>
      </c>
      <c r="JQ51" s="188">
        <v>0</v>
      </c>
      <c r="JR51" s="188">
        <v>0</v>
      </c>
      <c r="JS51" s="188">
        <v>7829</v>
      </c>
      <c r="JT51" s="188">
        <v>681</v>
      </c>
      <c r="JU51" s="188">
        <v>0</v>
      </c>
      <c r="JV51" s="188">
        <v>0</v>
      </c>
      <c r="JW51" s="188">
        <v>1062</v>
      </c>
      <c r="JX51" s="188">
        <v>0</v>
      </c>
      <c r="JY51" s="188">
        <v>0</v>
      </c>
      <c r="JZ51" s="188">
        <v>0</v>
      </c>
      <c r="KB51" s="188">
        <v>0</v>
      </c>
      <c r="KC51" s="188">
        <v>0</v>
      </c>
      <c r="KD51" s="188">
        <v>3097</v>
      </c>
      <c r="KE51" s="188">
        <v>941</v>
      </c>
      <c r="KF51" s="188">
        <v>0</v>
      </c>
      <c r="KG51" s="188">
        <v>0</v>
      </c>
      <c r="KH51" s="188">
        <v>1364</v>
      </c>
      <c r="KI51" s="188">
        <v>0</v>
      </c>
      <c r="KJ51" s="188">
        <v>0</v>
      </c>
      <c r="KK51" s="188">
        <v>0</v>
      </c>
      <c r="KM51" s="188">
        <v>0</v>
      </c>
      <c r="KN51" s="188">
        <v>0</v>
      </c>
      <c r="KO51" s="188">
        <v>3313</v>
      </c>
      <c r="KP51" s="188">
        <v>1907</v>
      </c>
      <c r="KQ51" s="188">
        <v>0</v>
      </c>
      <c r="KR51" s="188">
        <v>0</v>
      </c>
      <c r="KS51" s="188">
        <v>1475</v>
      </c>
      <c r="KT51" s="188">
        <v>0</v>
      </c>
      <c r="KU51" s="188">
        <v>0</v>
      </c>
      <c r="KV51" s="188">
        <v>0</v>
      </c>
      <c r="KX51" s="188">
        <v>0</v>
      </c>
      <c r="KY51" s="188">
        <v>0</v>
      </c>
      <c r="KZ51" s="188">
        <v>7272</v>
      </c>
      <c r="LA51" s="188">
        <v>1422</v>
      </c>
      <c r="LB51" s="188">
        <v>0</v>
      </c>
      <c r="LC51" s="188">
        <v>0</v>
      </c>
      <c r="LD51" s="188">
        <v>1470</v>
      </c>
      <c r="LE51" s="188">
        <v>0</v>
      </c>
      <c r="LF51" s="188">
        <v>0</v>
      </c>
      <c r="LG51" s="188">
        <v>0</v>
      </c>
      <c r="LI51" s="188">
        <v>0</v>
      </c>
      <c r="LJ51" s="188">
        <v>0</v>
      </c>
      <c r="LK51" s="188">
        <v>5093</v>
      </c>
      <c r="LL51" s="188">
        <v>962</v>
      </c>
      <c r="LM51" s="188">
        <v>0</v>
      </c>
      <c r="LN51" s="188">
        <v>0</v>
      </c>
      <c r="LO51" s="188">
        <v>1246</v>
      </c>
      <c r="LP51" s="188">
        <v>0</v>
      </c>
      <c r="LQ51" s="188">
        <v>0</v>
      </c>
      <c r="LR51" s="188">
        <v>0</v>
      </c>
      <c r="LT51" s="188">
        <v>0</v>
      </c>
      <c r="LU51" s="188">
        <v>0</v>
      </c>
      <c r="LV51" s="188">
        <v>1723</v>
      </c>
      <c r="LW51" s="188">
        <v>1344</v>
      </c>
      <c r="LX51" s="188">
        <v>0</v>
      </c>
      <c r="LY51" s="188">
        <v>0</v>
      </c>
      <c r="LZ51" s="188">
        <v>1308</v>
      </c>
      <c r="MA51" s="188">
        <v>0</v>
      </c>
      <c r="MB51" s="188">
        <v>0</v>
      </c>
      <c r="MC51" s="188">
        <v>0</v>
      </c>
    </row>
    <row r="52" spans="2:341">
      <c r="B52" s="208">
        <f t="shared" si="10"/>
        <v>0</v>
      </c>
      <c r="C52" s="208">
        <f t="shared" si="11"/>
        <v>0</v>
      </c>
      <c r="D52" s="208">
        <f t="shared" si="12"/>
        <v>5820.9333333333334</v>
      </c>
      <c r="E52" s="208">
        <f t="shared" si="13"/>
        <v>1322.7666666666667</v>
      </c>
      <c r="F52" s="208">
        <f t="shared" si="14"/>
        <v>0</v>
      </c>
      <c r="G52" s="208">
        <f t="shared" si="15"/>
        <v>0</v>
      </c>
      <c r="H52" s="208">
        <f t="shared" si="16"/>
        <v>1172.7333333333333</v>
      </c>
      <c r="I52" s="208">
        <f t="shared" si="17"/>
        <v>0</v>
      </c>
      <c r="J52" s="208">
        <f t="shared" si="18"/>
        <v>0</v>
      </c>
      <c r="K52" s="208">
        <f t="shared" si="19"/>
        <v>0</v>
      </c>
      <c r="M52" s="188">
        <v>0</v>
      </c>
      <c r="N52" s="188">
        <v>0</v>
      </c>
      <c r="O52" s="188">
        <v>8383</v>
      </c>
      <c r="P52" s="188">
        <v>1126</v>
      </c>
      <c r="Q52" s="188">
        <v>0</v>
      </c>
      <c r="R52" s="188">
        <v>0</v>
      </c>
      <c r="S52" s="188">
        <v>947</v>
      </c>
      <c r="T52" s="188">
        <v>0</v>
      </c>
      <c r="U52" s="188">
        <v>0</v>
      </c>
      <c r="V52" s="188">
        <v>0</v>
      </c>
      <c r="X52" s="188">
        <v>0</v>
      </c>
      <c r="Y52" s="188">
        <v>0</v>
      </c>
      <c r="Z52" s="188">
        <v>3892</v>
      </c>
      <c r="AA52" s="188">
        <v>534</v>
      </c>
      <c r="AB52" s="188">
        <v>0</v>
      </c>
      <c r="AC52" s="188">
        <v>0</v>
      </c>
      <c r="AD52" s="188">
        <v>1136</v>
      </c>
      <c r="AE52" s="188">
        <v>0</v>
      </c>
      <c r="AF52" s="188">
        <v>0</v>
      </c>
      <c r="AG52" s="188">
        <v>0</v>
      </c>
      <c r="AI52" s="188">
        <v>0</v>
      </c>
      <c r="AJ52" s="188">
        <v>0</v>
      </c>
      <c r="AK52" s="188">
        <v>1520</v>
      </c>
      <c r="AL52" s="188">
        <v>648</v>
      </c>
      <c r="AM52" s="188">
        <v>0</v>
      </c>
      <c r="AN52" s="188">
        <v>0</v>
      </c>
      <c r="AO52" s="188">
        <v>1327</v>
      </c>
      <c r="AP52" s="188">
        <v>0</v>
      </c>
      <c r="AQ52" s="188">
        <v>0</v>
      </c>
      <c r="AR52" s="188">
        <v>0</v>
      </c>
      <c r="AT52" s="188">
        <v>0</v>
      </c>
      <c r="AU52" s="188">
        <v>0</v>
      </c>
      <c r="AV52" s="188">
        <v>8172</v>
      </c>
      <c r="AW52" s="188">
        <v>2402</v>
      </c>
      <c r="AX52" s="188">
        <v>0</v>
      </c>
      <c r="AY52" s="188">
        <v>0</v>
      </c>
      <c r="AZ52" s="188">
        <v>1253</v>
      </c>
      <c r="BA52" s="188">
        <v>0</v>
      </c>
      <c r="BB52" s="188">
        <v>0</v>
      </c>
      <c r="BC52" s="188">
        <v>0</v>
      </c>
      <c r="BE52" s="188">
        <v>0</v>
      </c>
      <c r="BF52" s="188">
        <v>0</v>
      </c>
      <c r="BG52" s="188">
        <v>8416</v>
      </c>
      <c r="BH52" s="188">
        <v>1900</v>
      </c>
      <c r="BI52" s="188">
        <v>0</v>
      </c>
      <c r="BJ52" s="188">
        <v>0</v>
      </c>
      <c r="BK52" s="188">
        <v>1019</v>
      </c>
      <c r="BL52" s="188">
        <v>0</v>
      </c>
      <c r="BM52" s="188">
        <v>0</v>
      </c>
      <c r="BN52" s="188">
        <v>0</v>
      </c>
      <c r="BP52" s="188">
        <v>0</v>
      </c>
      <c r="BQ52" s="188">
        <v>0</v>
      </c>
      <c r="BR52" s="188">
        <v>6776</v>
      </c>
      <c r="BS52" s="188">
        <v>2249</v>
      </c>
      <c r="BT52" s="188">
        <v>0</v>
      </c>
      <c r="BU52" s="188">
        <v>0</v>
      </c>
      <c r="BV52" s="188">
        <v>1391</v>
      </c>
      <c r="BW52" s="188">
        <v>0</v>
      </c>
      <c r="BX52" s="188">
        <v>0</v>
      </c>
      <c r="BY52" s="188">
        <v>0</v>
      </c>
      <c r="CA52" s="188">
        <v>0</v>
      </c>
      <c r="CB52" s="188">
        <v>0</v>
      </c>
      <c r="CC52" s="188">
        <v>8415</v>
      </c>
      <c r="CD52" s="188">
        <v>1486</v>
      </c>
      <c r="CE52" s="188">
        <v>0</v>
      </c>
      <c r="CF52" s="188">
        <v>0</v>
      </c>
      <c r="CG52" s="188">
        <v>1044</v>
      </c>
      <c r="CH52" s="188">
        <v>0</v>
      </c>
      <c r="CI52" s="188">
        <v>0</v>
      </c>
      <c r="CJ52" s="188">
        <v>0</v>
      </c>
      <c r="CL52" s="188">
        <v>0</v>
      </c>
      <c r="CM52" s="188">
        <v>0</v>
      </c>
      <c r="CN52" s="188">
        <v>8415</v>
      </c>
      <c r="CO52" s="188">
        <v>1486</v>
      </c>
      <c r="CP52" s="188">
        <v>0</v>
      </c>
      <c r="CQ52" s="188">
        <v>0</v>
      </c>
      <c r="CR52" s="188">
        <v>1044</v>
      </c>
      <c r="CS52" s="188">
        <v>0</v>
      </c>
      <c r="CT52" s="188">
        <v>0</v>
      </c>
      <c r="CU52" s="188">
        <v>0</v>
      </c>
      <c r="CW52" s="188">
        <v>0</v>
      </c>
      <c r="CX52" s="188">
        <v>0</v>
      </c>
      <c r="CY52" s="188">
        <v>6640</v>
      </c>
      <c r="CZ52" s="188">
        <v>1317</v>
      </c>
      <c r="DA52" s="188">
        <v>0</v>
      </c>
      <c r="DB52" s="188">
        <v>0</v>
      </c>
      <c r="DC52" s="188">
        <v>1418</v>
      </c>
      <c r="DD52" s="188">
        <v>0</v>
      </c>
      <c r="DE52" s="188">
        <v>0</v>
      </c>
      <c r="DF52" s="188">
        <v>0</v>
      </c>
      <c r="DH52" s="188">
        <v>0</v>
      </c>
      <c r="DI52" s="188">
        <v>0</v>
      </c>
      <c r="DJ52" s="188">
        <v>8550</v>
      </c>
      <c r="DK52" s="188">
        <v>1389</v>
      </c>
      <c r="DL52" s="188">
        <v>0</v>
      </c>
      <c r="DM52" s="188">
        <v>0</v>
      </c>
      <c r="DN52" s="188">
        <v>1051</v>
      </c>
      <c r="DO52" s="188">
        <v>0</v>
      </c>
      <c r="DP52" s="188">
        <v>0</v>
      </c>
      <c r="DQ52" s="188">
        <v>0</v>
      </c>
      <c r="DS52" s="188">
        <v>0</v>
      </c>
      <c r="DT52" s="188">
        <v>0</v>
      </c>
      <c r="DU52" s="188">
        <v>6755</v>
      </c>
      <c r="DV52" s="188">
        <v>951</v>
      </c>
      <c r="DW52" s="188">
        <v>0</v>
      </c>
      <c r="DX52" s="188">
        <v>0</v>
      </c>
      <c r="DY52" s="188">
        <v>1329</v>
      </c>
      <c r="DZ52" s="188">
        <v>0</v>
      </c>
      <c r="EA52" s="188">
        <v>0</v>
      </c>
      <c r="EB52" s="188">
        <v>0</v>
      </c>
      <c r="ED52" s="188">
        <v>0</v>
      </c>
      <c r="EE52" s="188">
        <v>0</v>
      </c>
      <c r="EF52" s="188">
        <v>6299</v>
      </c>
      <c r="EG52" s="188">
        <v>1632</v>
      </c>
      <c r="EH52" s="188">
        <v>0</v>
      </c>
      <c r="EI52" s="188">
        <v>0</v>
      </c>
      <c r="EJ52" s="188">
        <v>989</v>
      </c>
      <c r="EK52" s="188">
        <v>0</v>
      </c>
      <c r="EL52" s="188">
        <v>0</v>
      </c>
      <c r="EM52" s="188">
        <v>0</v>
      </c>
      <c r="EO52" s="188">
        <v>0</v>
      </c>
      <c r="EP52" s="188">
        <v>0</v>
      </c>
      <c r="EQ52" s="188">
        <v>1310</v>
      </c>
      <c r="ER52" s="188">
        <v>1407</v>
      </c>
      <c r="ES52" s="188">
        <v>0</v>
      </c>
      <c r="ET52" s="188">
        <v>0</v>
      </c>
      <c r="EU52" s="188">
        <v>1201</v>
      </c>
      <c r="EV52" s="188">
        <v>0</v>
      </c>
      <c r="EW52" s="188">
        <v>0</v>
      </c>
      <c r="EX52" s="188">
        <v>0</v>
      </c>
      <c r="EZ52" s="188">
        <v>0</v>
      </c>
      <c r="FA52" s="188">
        <v>0</v>
      </c>
      <c r="FB52" s="188">
        <v>3867</v>
      </c>
      <c r="FC52" s="188">
        <v>925</v>
      </c>
      <c r="FD52" s="188">
        <v>0</v>
      </c>
      <c r="FE52" s="188">
        <v>0</v>
      </c>
      <c r="FF52" s="188">
        <v>1511</v>
      </c>
      <c r="FG52" s="188">
        <v>0</v>
      </c>
      <c r="FH52" s="188">
        <v>0</v>
      </c>
      <c r="FI52" s="188">
        <v>0</v>
      </c>
      <c r="FK52" s="188">
        <v>0</v>
      </c>
      <c r="FL52" s="188">
        <v>0</v>
      </c>
      <c r="FM52" s="188">
        <v>7580</v>
      </c>
      <c r="FN52" s="188">
        <v>1087</v>
      </c>
      <c r="FO52" s="188">
        <v>0</v>
      </c>
      <c r="FP52" s="188">
        <v>0</v>
      </c>
      <c r="FQ52" s="188">
        <v>1028</v>
      </c>
      <c r="FR52" s="188">
        <v>0</v>
      </c>
      <c r="FS52" s="188">
        <v>0</v>
      </c>
      <c r="FT52" s="188">
        <v>0</v>
      </c>
      <c r="FV52" s="188">
        <v>0</v>
      </c>
      <c r="FW52" s="188">
        <v>0</v>
      </c>
      <c r="FX52" s="188">
        <v>4073</v>
      </c>
      <c r="FY52" s="188">
        <v>1508</v>
      </c>
      <c r="FZ52" s="188">
        <v>0</v>
      </c>
      <c r="GA52" s="188">
        <v>0</v>
      </c>
      <c r="GB52" s="188">
        <v>1419</v>
      </c>
      <c r="GC52" s="188">
        <v>0</v>
      </c>
      <c r="GD52" s="188">
        <v>0</v>
      </c>
      <c r="GE52" s="188">
        <v>0</v>
      </c>
      <c r="GG52" s="188">
        <v>0</v>
      </c>
      <c r="GH52" s="188">
        <v>0</v>
      </c>
      <c r="GI52" s="188">
        <v>6038</v>
      </c>
      <c r="GJ52" s="188">
        <v>700</v>
      </c>
      <c r="GK52" s="188">
        <v>0</v>
      </c>
      <c r="GL52" s="188">
        <v>0</v>
      </c>
      <c r="GM52" s="188">
        <v>1037</v>
      </c>
      <c r="GN52" s="188">
        <v>0</v>
      </c>
      <c r="GO52" s="188">
        <v>0</v>
      </c>
      <c r="GP52" s="188">
        <v>0</v>
      </c>
      <c r="GR52" s="188">
        <v>0</v>
      </c>
      <c r="GS52" s="188">
        <v>0</v>
      </c>
      <c r="GT52" s="188">
        <v>6531</v>
      </c>
      <c r="GU52" s="188">
        <v>952</v>
      </c>
      <c r="GV52" s="188">
        <v>0</v>
      </c>
      <c r="GW52" s="188">
        <v>0</v>
      </c>
      <c r="GX52" s="188">
        <v>987</v>
      </c>
      <c r="GY52" s="188">
        <v>0</v>
      </c>
      <c r="GZ52" s="188">
        <v>0</v>
      </c>
      <c r="HA52" s="188">
        <v>0</v>
      </c>
      <c r="HC52" s="188">
        <v>0</v>
      </c>
      <c r="HD52" s="188">
        <v>0</v>
      </c>
      <c r="HE52" s="188">
        <v>4703</v>
      </c>
      <c r="HF52" s="188">
        <v>1570</v>
      </c>
      <c r="HG52" s="188">
        <v>0</v>
      </c>
      <c r="HH52" s="188">
        <v>0</v>
      </c>
      <c r="HI52" s="188">
        <v>1035</v>
      </c>
      <c r="HJ52" s="188">
        <v>0</v>
      </c>
      <c r="HK52" s="188">
        <v>0</v>
      </c>
      <c r="HL52" s="188">
        <v>0</v>
      </c>
      <c r="HN52" s="188">
        <v>0</v>
      </c>
      <c r="HO52" s="188">
        <v>0</v>
      </c>
      <c r="HP52" s="188">
        <v>3672</v>
      </c>
      <c r="HQ52" s="188">
        <v>642</v>
      </c>
      <c r="HR52" s="188">
        <v>0</v>
      </c>
      <c r="HS52" s="188">
        <v>0</v>
      </c>
      <c r="HT52" s="188">
        <v>1478</v>
      </c>
      <c r="HU52" s="188">
        <v>0</v>
      </c>
      <c r="HV52" s="188">
        <v>0</v>
      </c>
      <c r="HW52" s="188">
        <v>0</v>
      </c>
      <c r="HY52" s="188">
        <v>0</v>
      </c>
      <c r="HZ52" s="188">
        <v>0</v>
      </c>
      <c r="IA52" s="188">
        <v>5031</v>
      </c>
      <c r="IB52" s="188">
        <v>1165</v>
      </c>
      <c r="IC52" s="188">
        <v>0</v>
      </c>
      <c r="ID52" s="188">
        <v>0</v>
      </c>
      <c r="IE52" s="188">
        <v>1047</v>
      </c>
      <c r="IF52" s="188">
        <v>0</v>
      </c>
      <c r="IG52" s="188">
        <v>0</v>
      </c>
      <c r="IH52" s="188">
        <v>0</v>
      </c>
      <c r="IJ52" s="188">
        <v>0</v>
      </c>
      <c r="IK52" s="188">
        <v>0</v>
      </c>
      <c r="IL52" s="188">
        <v>7990</v>
      </c>
      <c r="IM52" s="188">
        <v>1186</v>
      </c>
      <c r="IN52" s="188">
        <v>0</v>
      </c>
      <c r="IO52" s="188">
        <v>0</v>
      </c>
      <c r="IP52" s="188">
        <v>1052</v>
      </c>
      <c r="IQ52" s="188">
        <v>0</v>
      </c>
      <c r="IR52" s="188">
        <v>0</v>
      </c>
      <c r="IS52" s="188">
        <v>0</v>
      </c>
      <c r="IU52" s="188">
        <v>0</v>
      </c>
      <c r="IV52" s="188">
        <v>0</v>
      </c>
      <c r="IW52" s="188">
        <v>4737</v>
      </c>
      <c r="IX52" s="188">
        <v>1385</v>
      </c>
      <c r="IY52" s="188">
        <v>0</v>
      </c>
      <c r="IZ52" s="188">
        <v>0</v>
      </c>
      <c r="JA52" s="188">
        <v>1357</v>
      </c>
      <c r="JB52" s="188">
        <v>0</v>
      </c>
      <c r="JC52" s="188">
        <v>0</v>
      </c>
      <c r="JD52" s="188">
        <v>0</v>
      </c>
      <c r="JF52" s="188">
        <v>0</v>
      </c>
      <c r="JG52" s="188">
        <v>0</v>
      </c>
      <c r="JH52" s="188">
        <v>7661</v>
      </c>
      <c r="JI52" s="188">
        <v>2306</v>
      </c>
      <c r="JJ52" s="188">
        <v>0</v>
      </c>
      <c r="JK52" s="188">
        <v>0</v>
      </c>
      <c r="JL52" s="188">
        <v>157</v>
      </c>
      <c r="JM52" s="188">
        <v>0</v>
      </c>
      <c r="JN52" s="188">
        <v>0</v>
      </c>
      <c r="JO52" s="188">
        <v>0</v>
      </c>
      <c r="JQ52" s="188">
        <v>0</v>
      </c>
      <c r="JR52" s="188">
        <v>0</v>
      </c>
      <c r="JS52" s="188">
        <v>8138</v>
      </c>
      <c r="JT52" s="188">
        <v>774</v>
      </c>
      <c r="JU52" s="188">
        <v>0</v>
      </c>
      <c r="JV52" s="188">
        <v>0</v>
      </c>
      <c r="JW52" s="188">
        <v>1062</v>
      </c>
      <c r="JX52" s="188">
        <v>0</v>
      </c>
      <c r="JY52" s="188">
        <v>0</v>
      </c>
      <c r="JZ52" s="188">
        <v>0</v>
      </c>
      <c r="KB52" s="188">
        <v>0</v>
      </c>
      <c r="KC52" s="188">
        <v>0</v>
      </c>
      <c r="KD52" s="188">
        <v>3237</v>
      </c>
      <c r="KE52" s="188">
        <v>994</v>
      </c>
      <c r="KF52" s="188">
        <v>0</v>
      </c>
      <c r="KG52" s="188">
        <v>0</v>
      </c>
      <c r="KH52" s="188">
        <v>1364</v>
      </c>
      <c r="KI52" s="188">
        <v>0</v>
      </c>
      <c r="KJ52" s="188">
        <v>0</v>
      </c>
      <c r="KK52" s="188">
        <v>0</v>
      </c>
      <c r="KM52" s="188">
        <v>0</v>
      </c>
      <c r="KN52" s="188">
        <v>0</v>
      </c>
      <c r="KO52" s="188">
        <v>3411</v>
      </c>
      <c r="KP52" s="188">
        <v>2041</v>
      </c>
      <c r="KQ52" s="188">
        <v>0</v>
      </c>
      <c r="KR52" s="188">
        <v>0</v>
      </c>
      <c r="KS52" s="188">
        <v>1475</v>
      </c>
      <c r="KT52" s="188">
        <v>0</v>
      </c>
      <c r="KU52" s="188">
        <v>0</v>
      </c>
      <c r="KV52" s="188">
        <v>0</v>
      </c>
      <c r="KX52" s="188">
        <v>0</v>
      </c>
      <c r="KY52" s="188">
        <v>0</v>
      </c>
      <c r="KZ52" s="188">
        <v>7313</v>
      </c>
      <c r="LA52" s="188">
        <v>1479</v>
      </c>
      <c r="LB52" s="188">
        <v>0</v>
      </c>
      <c r="LC52" s="188">
        <v>0</v>
      </c>
      <c r="LD52" s="188">
        <v>1470</v>
      </c>
      <c r="LE52" s="188">
        <v>0</v>
      </c>
      <c r="LF52" s="188">
        <v>0</v>
      </c>
      <c r="LG52" s="188">
        <v>0</v>
      </c>
      <c r="LI52" s="188">
        <v>0</v>
      </c>
      <c r="LJ52" s="188">
        <v>0</v>
      </c>
      <c r="LK52" s="188">
        <v>5325</v>
      </c>
      <c r="LL52" s="188">
        <v>1106</v>
      </c>
      <c r="LM52" s="188">
        <v>0</v>
      </c>
      <c r="LN52" s="188">
        <v>0</v>
      </c>
      <c r="LO52" s="188">
        <v>1246</v>
      </c>
      <c r="LP52" s="188">
        <v>0</v>
      </c>
      <c r="LQ52" s="188">
        <v>0</v>
      </c>
      <c r="LR52" s="188">
        <v>0</v>
      </c>
      <c r="LT52" s="188">
        <v>0</v>
      </c>
      <c r="LU52" s="188">
        <v>0</v>
      </c>
      <c r="LV52" s="188">
        <v>1778</v>
      </c>
      <c r="LW52" s="188">
        <v>1336</v>
      </c>
      <c r="LX52" s="188">
        <v>0</v>
      </c>
      <c r="LY52" s="188">
        <v>0</v>
      </c>
      <c r="LZ52" s="188">
        <v>1308</v>
      </c>
      <c r="MA52" s="188">
        <v>0</v>
      </c>
      <c r="MB52" s="188">
        <v>0</v>
      </c>
      <c r="MC52" s="188">
        <v>0</v>
      </c>
    </row>
    <row r="53" spans="2:341">
      <c r="B53" s="208">
        <f t="shared" si="10"/>
        <v>0</v>
      </c>
      <c r="C53" s="208">
        <f t="shared" si="11"/>
        <v>0</v>
      </c>
      <c r="D53" s="208">
        <f t="shared" si="12"/>
        <v>5873.6</v>
      </c>
      <c r="E53" s="208">
        <f t="shared" si="13"/>
        <v>1377.3333333333333</v>
      </c>
      <c r="F53" s="208">
        <f t="shared" si="14"/>
        <v>0</v>
      </c>
      <c r="G53" s="208">
        <f t="shared" si="15"/>
        <v>0</v>
      </c>
      <c r="H53" s="208">
        <f t="shared" si="16"/>
        <v>1201.3</v>
      </c>
      <c r="I53" s="208">
        <f t="shared" si="17"/>
        <v>0</v>
      </c>
      <c r="J53" s="208">
        <f t="shared" si="18"/>
        <v>0</v>
      </c>
      <c r="K53" s="208">
        <f t="shared" si="19"/>
        <v>0</v>
      </c>
      <c r="M53" s="188">
        <v>0</v>
      </c>
      <c r="N53" s="188">
        <v>0</v>
      </c>
      <c r="O53" s="188">
        <v>8384</v>
      </c>
      <c r="P53" s="188">
        <v>1187</v>
      </c>
      <c r="Q53" s="188">
        <v>0</v>
      </c>
      <c r="R53" s="188">
        <v>0</v>
      </c>
      <c r="S53" s="188">
        <v>947</v>
      </c>
      <c r="T53" s="188">
        <v>0</v>
      </c>
      <c r="U53" s="188">
        <v>0</v>
      </c>
      <c r="V53" s="188">
        <v>0</v>
      </c>
      <c r="X53" s="188">
        <v>0</v>
      </c>
      <c r="Y53" s="188">
        <v>0</v>
      </c>
      <c r="Z53" s="188">
        <v>3955</v>
      </c>
      <c r="AA53" s="188">
        <v>550</v>
      </c>
      <c r="AB53" s="188">
        <v>0</v>
      </c>
      <c r="AC53" s="188">
        <v>0</v>
      </c>
      <c r="AD53" s="188">
        <v>1136</v>
      </c>
      <c r="AE53" s="188">
        <v>0</v>
      </c>
      <c r="AF53" s="188">
        <v>0</v>
      </c>
      <c r="AG53" s="188">
        <v>0</v>
      </c>
      <c r="AI53" s="188">
        <v>0</v>
      </c>
      <c r="AJ53" s="188">
        <v>0</v>
      </c>
      <c r="AK53" s="188">
        <v>1540</v>
      </c>
      <c r="AL53" s="188">
        <v>675</v>
      </c>
      <c r="AM53" s="188">
        <v>0</v>
      </c>
      <c r="AN53" s="188">
        <v>0</v>
      </c>
      <c r="AO53" s="188">
        <v>1327</v>
      </c>
      <c r="AP53" s="188">
        <v>0</v>
      </c>
      <c r="AQ53" s="188">
        <v>0</v>
      </c>
      <c r="AR53" s="188">
        <v>0</v>
      </c>
      <c r="AT53" s="188">
        <v>0</v>
      </c>
      <c r="AU53" s="188">
        <v>0</v>
      </c>
      <c r="AV53" s="188">
        <v>8142</v>
      </c>
      <c r="AW53" s="188">
        <v>2409</v>
      </c>
      <c r="AX53" s="188">
        <v>0</v>
      </c>
      <c r="AY53" s="188">
        <v>0</v>
      </c>
      <c r="AZ53" s="188">
        <v>1253</v>
      </c>
      <c r="BA53" s="188">
        <v>0</v>
      </c>
      <c r="BB53" s="188">
        <v>0</v>
      </c>
      <c r="BC53" s="188">
        <v>0</v>
      </c>
      <c r="BE53" s="188">
        <v>0</v>
      </c>
      <c r="BF53" s="188">
        <v>0</v>
      </c>
      <c r="BG53" s="188">
        <v>8427</v>
      </c>
      <c r="BH53" s="188">
        <v>1973</v>
      </c>
      <c r="BI53" s="188">
        <v>0</v>
      </c>
      <c r="BJ53" s="188">
        <v>0</v>
      </c>
      <c r="BK53" s="188">
        <v>1019</v>
      </c>
      <c r="BL53" s="188">
        <v>0</v>
      </c>
      <c r="BM53" s="188">
        <v>0</v>
      </c>
      <c r="BN53" s="188">
        <v>0</v>
      </c>
      <c r="BP53" s="188">
        <v>0</v>
      </c>
      <c r="BQ53" s="188">
        <v>0</v>
      </c>
      <c r="BR53" s="188">
        <v>6835</v>
      </c>
      <c r="BS53" s="188">
        <v>2274</v>
      </c>
      <c r="BT53" s="188">
        <v>0</v>
      </c>
      <c r="BU53" s="188">
        <v>0</v>
      </c>
      <c r="BV53" s="188">
        <v>1391</v>
      </c>
      <c r="BW53" s="188">
        <v>0</v>
      </c>
      <c r="BX53" s="188">
        <v>0</v>
      </c>
      <c r="BY53" s="188">
        <v>0</v>
      </c>
      <c r="CA53" s="188">
        <v>0</v>
      </c>
      <c r="CB53" s="188">
        <v>0</v>
      </c>
      <c r="CC53" s="188">
        <v>8483</v>
      </c>
      <c r="CD53" s="188">
        <v>1536</v>
      </c>
      <c r="CE53" s="188">
        <v>0</v>
      </c>
      <c r="CF53" s="188">
        <v>0</v>
      </c>
      <c r="CG53" s="188">
        <v>1044</v>
      </c>
      <c r="CH53" s="188">
        <v>0</v>
      </c>
      <c r="CI53" s="188">
        <v>0</v>
      </c>
      <c r="CJ53" s="188">
        <v>0</v>
      </c>
      <c r="CL53" s="188">
        <v>0</v>
      </c>
      <c r="CM53" s="188">
        <v>0</v>
      </c>
      <c r="CN53" s="188">
        <v>8483</v>
      </c>
      <c r="CO53" s="188">
        <v>1536</v>
      </c>
      <c r="CP53" s="188">
        <v>0</v>
      </c>
      <c r="CQ53" s="188">
        <v>0</v>
      </c>
      <c r="CR53" s="188">
        <v>1044</v>
      </c>
      <c r="CS53" s="188">
        <v>0</v>
      </c>
      <c r="CT53" s="188">
        <v>0</v>
      </c>
      <c r="CU53" s="188">
        <v>0</v>
      </c>
      <c r="CW53" s="188">
        <v>0</v>
      </c>
      <c r="CX53" s="188">
        <v>0</v>
      </c>
      <c r="CY53" s="188">
        <v>6708</v>
      </c>
      <c r="CZ53" s="188">
        <v>1353</v>
      </c>
      <c r="DA53" s="188">
        <v>0</v>
      </c>
      <c r="DB53" s="188">
        <v>0</v>
      </c>
      <c r="DC53" s="188">
        <v>1418</v>
      </c>
      <c r="DD53" s="188">
        <v>0</v>
      </c>
      <c r="DE53" s="188">
        <v>0</v>
      </c>
      <c r="DF53" s="188">
        <v>0</v>
      </c>
      <c r="DH53" s="188">
        <v>0</v>
      </c>
      <c r="DI53" s="188">
        <v>0</v>
      </c>
      <c r="DJ53" s="188">
        <v>8577</v>
      </c>
      <c r="DK53" s="188">
        <v>1433</v>
      </c>
      <c r="DL53" s="188">
        <v>0</v>
      </c>
      <c r="DM53" s="188">
        <v>0</v>
      </c>
      <c r="DN53" s="188">
        <v>1051</v>
      </c>
      <c r="DO53" s="188">
        <v>0</v>
      </c>
      <c r="DP53" s="188">
        <v>0</v>
      </c>
      <c r="DQ53" s="188">
        <v>0</v>
      </c>
      <c r="DS53" s="188">
        <v>0</v>
      </c>
      <c r="DT53" s="188">
        <v>0</v>
      </c>
      <c r="DU53" s="188">
        <v>6769</v>
      </c>
      <c r="DV53" s="188">
        <v>984</v>
      </c>
      <c r="DW53" s="188">
        <v>0</v>
      </c>
      <c r="DX53" s="188">
        <v>0</v>
      </c>
      <c r="DY53" s="188">
        <v>1345</v>
      </c>
      <c r="DZ53" s="188">
        <v>0</v>
      </c>
      <c r="EA53" s="188">
        <v>0</v>
      </c>
      <c r="EB53" s="188">
        <v>0</v>
      </c>
      <c r="ED53" s="188">
        <v>0</v>
      </c>
      <c r="EE53" s="188">
        <v>0</v>
      </c>
      <c r="EF53" s="188">
        <v>6335</v>
      </c>
      <c r="EG53" s="188">
        <v>1701</v>
      </c>
      <c r="EH53" s="188">
        <v>0</v>
      </c>
      <c r="EI53" s="188">
        <v>0</v>
      </c>
      <c r="EJ53" s="188">
        <v>989</v>
      </c>
      <c r="EK53" s="188">
        <v>0</v>
      </c>
      <c r="EL53" s="188">
        <v>0</v>
      </c>
      <c r="EM53" s="188">
        <v>0</v>
      </c>
      <c r="EO53" s="188">
        <v>0</v>
      </c>
      <c r="EP53" s="188">
        <v>0</v>
      </c>
      <c r="EQ53" s="188">
        <v>1254</v>
      </c>
      <c r="ER53" s="188">
        <v>1399</v>
      </c>
      <c r="ES53" s="188">
        <v>0</v>
      </c>
      <c r="ET53" s="188">
        <v>0</v>
      </c>
      <c r="EU53" s="188">
        <v>1201</v>
      </c>
      <c r="EV53" s="188">
        <v>0</v>
      </c>
      <c r="EW53" s="188">
        <v>0</v>
      </c>
      <c r="EX53" s="188">
        <v>0</v>
      </c>
      <c r="EZ53" s="188">
        <v>0</v>
      </c>
      <c r="FA53" s="188">
        <v>0</v>
      </c>
      <c r="FB53" s="188">
        <v>3915</v>
      </c>
      <c r="FC53" s="188">
        <v>996</v>
      </c>
      <c r="FD53" s="188">
        <v>0</v>
      </c>
      <c r="FE53" s="188">
        <v>0</v>
      </c>
      <c r="FF53" s="188">
        <v>1511</v>
      </c>
      <c r="FG53" s="188">
        <v>0</v>
      </c>
      <c r="FH53" s="188">
        <v>0</v>
      </c>
      <c r="FI53" s="188">
        <v>0</v>
      </c>
      <c r="FK53" s="188">
        <v>0</v>
      </c>
      <c r="FL53" s="188">
        <v>0</v>
      </c>
      <c r="FM53" s="188">
        <v>7785</v>
      </c>
      <c r="FN53" s="188">
        <v>1139</v>
      </c>
      <c r="FO53" s="188">
        <v>0</v>
      </c>
      <c r="FP53" s="188">
        <v>0</v>
      </c>
      <c r="FQ53" s="188">
        <v>1028</v>
      </c>
      <c r="FR53" s="188">
        <v>0</v>
      </c>
      <c r="FS53" s="188">
        <v>0</v>
      </c>
      <c r="FT53" s="188">
        <v>0</v>
      </c>
      <c r="FV53" s="188">
        <v>0</v>
      </c>
      <c r="FW53" s="188">
        <v>0</v>
      </c>
      <c r="FX53" s="188">
        <v>4136</v>
      </c>
      <c r="FY53" s="188">
        <v>1578</v>
      </c>
      <c r="FZ53" s="188">
        <v>0</v>
      </c>
      <c r="GA53" s="188">
        <v>0</v>
      </c>
      <c r="GB53" s="188">
        <v>1420</v>
      </c>
      <c r="GC53" s="188">
        <v>0</v>
      </c>
      <c r="GD53" s="188">
        <v>0</v>
      </c>
      <c r="GE53" s="188">
        <v>0</v>
      </c>
      <c r="GG53" s="188">
        <v>0</v>
      </c>
      <c r="GH53" s="188">
        <v>0</v>
      </c>
      <c r="GI53" s="188">
        <v>6242</v>
      </c>
      <c r="GJ53" s="188">
        <v>757</v>
      </c>
      <c r="GK53" s="188">
        <v>0</v>
      </c>
      <c r="GL53" s="188">
        <v>0</v>
      </c>
      <c r="GM53" s="188">
        <v>1037</v>
      </c>
      <c r="GN53" s="188">
        <v>0</v>
      </c>
      <c r="GO53" s="188">
        <v>0</v>
      </c>
      <c r="GP53" s="188">
        <v>0</v>
      </c>
      <c r="GR53" s="188">
        <v>0</v>
      </c>
      <c r="GS53" s="188">
        <v>0</v>
      </c>
      <c r="GT53" s="188">
        <v>6571</v>
      </c>
      <c r="GU53" s="188">
        <v>1053</v>
      </c>
      <c r="GV53" s="188">
        <v>0</v>
      </c>
      <c r="GW53" s="188">
        <v>0</v>
      </c>
      <c r="GX53" s="188">
        <v>987</v>
      </c>
      <c r="GY53" s="188">
        <v>0</v>
      </c>
      <c r="GZ53" s="188">
        <v>0</v>
      </c>
      <c r="HA53" s="188">
        <v>0</v>
      </c>
      <c r="HC53" s="188">
        <v>0</v>
      </c>
      <c r="HD53" s="188">
        <v>0</v>
      </c>
      <c r="HE53" s="188">
        <v>4755</v>
      </c>
      <c r="HF53" s="188">
        <v>1669</v>
      </c>
      <c r="HG53" s="188">
        <v>0</v>
      </c>
      <c r="HH53" s="188">
        <v>0</v>
      </c>
      <c r="HI53" s="188">
        <v>1035</v>
      </c>
      <c r="HJ53" s="188">
        <v>0</v>
      </c>
      <c r="HK53" s="188">
        <v>0</v>
      </c>
      <c r="HL53" s="188">
        <v>0</v>
      </c>
      <c r="HN53" s="188">
        <v>0</v>
      </c>
      <c r="HO53" s="188">
        <v>0</v>
      </c>
      <c r="HP53" s="188">
        <v>3736</v>
      </c>
      <c r="HQ53" s="188">
        <v>734</v>
      </c>
      <c r="HR53" s="188">
        <v>0</v>
      </c>
      <c r="HS53" s="188">
        <v>0</v>
      </c>
      <c r="HT53" s="188">
        <v>1478</v>
      </c>
      <c r="HU53" s="188">
        <v>0</v>
      </c>
      <c r="HV53" s="188">
        <v>0</v>
      </c>
      <c r="HW53" s="188">
        <v>0</v>
      </c>
      <c r="HY53" s="188">
        <v>0</v>
      </c>
      <c r="HZ53" s="188">
        <v>0</v>
      </c>
      <c r="IA53" s="188">
        <v>5162</v>
      </c>
      <c r="IB53" s="188">
        <v>1165</v>
      </c>
      <c r="IC53" s="188">
        <v>0</v>
      </c>
      <c r="ID53" s="188">
        <v>0</v>
      </c>
      <c r="IE53" s="188">
        <v>1047</v>
      </c>
      <c r="IF53" s="188">
        <v>0</v>
      </c>
      <c r="IG53" s="188">
        <v>0</v>
      </c>
      <c r="IH53" s="188">
        <v>0</v>
      </c>
      <c r="IJ53" s="188">
        <v>0</v>
      </c>
      <c r="IK53" s="188">
        <v>0</v>
      </c>
      <c r="IL53" s="188">
        <v>8041</v>
      </c>
      <c r="IM53" s="188">
        <v>1272</v>
      </c>
      <c r="IN53" s="188">
        <v>0</v>
      </c>
      <c r="IO53" s="188">
        <v>0</v>
      </c>
      <c r="IP53" s="188">
        <v>1052</v>
      </c>
      <c r="IQ53" s="188">
        <v>0</v>
      </c>
      <c r="IR53" s="188">
        <v>0</v>
      </c>
      <c r="IS53" s="188">
        <v>0</v>
      </c>
      <c r="IU53" s="188">
        <v>0</v>
      </c>
      <c r="IV53" s="188">
        <v>0</v>
      </c>
      <c r="IW53" s="188">
        <v>4738</v>
      </c>
      <c r="IX53" s="188">
        <v>1402</v>
      </c>
      <c r="IY53" s="188">
        <v>0</v>
      </c>
      <c r="IZ53" s="188">
        <v>0</v>
      </c>
      <c r="JA53" s="188">
        <v>1357</v>
      </c>
      <c r="JB53" s="188">
        <v>0</v>
      </c>
      <c r="JC53" s="188">
        <v>0</v>
      </c>
      <c r="JD53" s="188">
        <v>0</v>
      </c>
      <c r="JF53" s="188">
        <v>0</v>
      </c>
      <c r="JG53" s="188">
        <v>0</v>
      </c>
      <c r="JH53" s="188">
        <v>7661</v>
      </c>
      <c r="JI53" s="188">
        <v>2408</v>
      </c>
      <c r="JJ53" s="188">
        <v>0</v>
      </c>
      <c r="JK53" s="188">
        <v>0</v>
      </c>
      <c r="JL53" s="188">
        <v>997</v>
      </c>
      <c r="JM53" s="188">
        <v>0</v>
      </c>
      <c r="JN53" s="188">
        <v>0</v>
      </c>
      <c r="JO53" s="188">
        <v>0</v>
      </c>
      <c r="JQ53" s="188">
        <v>0</v>
      </c>
      <c r="JR53" s="188">
        <v>0</v>
      </c>
      <c r="JS53" s="188">
        <v>8308</v>
      </c>
      <c r="JT53" s="188">
        <v>955</v>
      </c>
      <c r="JU53" s="188">
        <v>0</v>
      </c>
      <c r="JV53" s="188">
        <v>0</v>
      </c>
      <c r="JW53" s="188">
        <v>1062</v>
      </c>
      <c r="JX53" s="188">
        <v>0</v>
      </c>
      <c r="JY53" s="188">
        <v>0</v>
      </c>
      <c r="JZ53" s="188">
        <v>0</v>
      </c>
      <c r="KB53" s="188">
        <v>0</v>
      </c>
      <c r="KC53" s="188">
        <v>0</v>
      </c>
      <c r="KD53" s="188">
        <v>3326</v>
      </c>
      <c r="KE53" s="188">
        <v>1008</v>
      </c>
      <c r="KF53" s="188">
        <v>0</v>
      </c>
      <c r="KG53" s="188">
        <v>0</v>
      </c>
      <c r="KH53" s="188">
        <v>1364</v>
      </c>
      <c r="KI53" s="188">
        <v>0</v>
      </c>
      <c r="KJ53" s="188">
        <v>0</v>
      </c>
      <c r="KK53" s="188">
        <v>0</v>
      </c>
      <c r="KM53" s="188">
        <v>0</v>
      </c>
      <c r="KN53" s="188">
        <v>0</v>
      </c>
      <c r="KO53" s="188">
        <v>3367</v>
      </c>
      <c r="KP53" s="188">
        <v>2130</v>
      </c>
      <c r="KQ53" s="188">
        <v>0</v>
      </c>
      <c r="KR53" s="188">
        <v>0</v>
      </c>
      <c r="KS53" s="188">
        <v>1475</v>
      </c>
      <c r="KT53" s="188">
        <v>0</v>
      </c>
      <c r="KU53" s="188">
        <v>0</v>
      </c>
      <c r="KV53" s="188">
        <v>0</v>
      </c>
      <c r="KX53" s="188">
        <v>0</v>
      </c>
      <c r="KY53" s="188">
        <v>0</v>
      </c>
      <c r="KZ53" s="188">
        <v>7334</v>
      </c>
      <c r="LA53" s="188">
        <v>1486</v>
      </c>
      <c r="LB53" s="188">
        <v>0</v>
      </c>
      <c r="LC53" s="188">
        <v>0</v>
      </c>
      <c r="LD53" s="188">
        <v>1470</v>
      </c>
      <c r="LE53" s="188">
        <v>0</v>
      </c>
      <c r="LF53" s="188">
        <v>0</v>
      </c>
      <c r="LG53" s="188">
        <v>0</v>
      </c>
      <c r="LI53" s="188">
        <v>0</v>
      </c>
      <c r="LJ53" s="188">
        <v>0</v>
      </c>
      <c r="LK53" s="188">
        <v>5324</v>
      </c>
      <c r="LL53" s="188">
        <v>1154</v>
      </c>
      <c r="LM53" s="188">
        <v>0</v>
      </c>
      <c r="LN53" s="188">
        <v>0</v>
      </c>
      <c r="LO53" s="188">
        <v>1246</v>
      </c>
      <c r="LP53" s="188">
        <v>0</v>
      </c>
      <c r="LQ53" s="188">
        <v>0</v>
      </c>
      <c r="LR53" s="188">
        <v>0</v>
      </c>
      <c r="LT53" s="188">
        <v>0</v>
      </c>
      <c r="LU53" s="188">
        <v>0</v>
      </c>
      <c r="LV53" s="188">
        <v>1915</v>
      </c>
      <c r="LW53" s="188">
        <v>1404</v>
      </c>
      <c r="LX53" s="188">
        <v>0</v>
      </c>
      <c r="LY53" s="188">
        <v>0</v>
      </c>
      <c r="LZ53" s="188">
        <v>1308</v>
      </c>
      <c r="MA53" s="188">
        <v>0</v>
      </c>
      <c r="MB53" s="188">
        <v>0</v>
      </c>
      <c r="MC53" s="188">
        <v>0</v>
      </c>
    </row>
    <row r="54" spans="2:341">
      <c r="B54" s="208">
        <f t="shared" si="10"/>
        <v>0</v>
      </c>
      <c r="C54" s="208">
        <f t="shared" si="11"/>
        <v>0</v>
      </c>
      <c r="D54" s="208">
        <f t="shared" si="12"/>
        <v>5922.5</v>
      </c>
      <c r="E54" s="208">
        <f t="shared" si="13"/>
        <v>1417.3666666666666</v>
      </c>
      <c r="F54" s="208">
        <f t="shared" si="14"/>
        <v>0</v>
      </c>
      <c r="G54" s="208">
        <f t="shared" si="15"/>
        <v>0</v>
      </c>
      <c r="H54" s="208">
        <f t="shared" si="16"/>
        <v>1213.3333333333333</v>
      </c>
      <c r="I54" s="208">
        <f t="shared" si="17"/>
        <v>0</v>
      </c>
      <c r="J54" s="208">
        <f t="shared" si="18"/>
        <v>0</v>
      </c>
      <c r="K54" s="208">
        <f t="shared" si="19"/>
        <v>0</v>
      </c>
      <c r="M54" s="188">
        <v>0</v>
      </c>
      <c r="N54" s="188">
        <v>0</v>
      </c>
      <c r="O54" s="188">
        <v>8417</v>
      </c>
      <c r="P54" s="188">
        <v>1189</v>
      </c>
      <c r="Q54" s="188">
        <v>0</v>
      </c>
      <c r="R54" s="188">
        <v>0</v>
      </c>
      <c r="S54" s="188">
        <v>947</v>
      </c>
      <c r="T54" s="188">
        <v>0</v>
      </c>
      <c r="U54" s="188">
        <v>0</v>
      </c>
      <c r="V54" s="188">
        <v>0</v>
      </c>
      <c r="X54" s="188">
        <v>0</v>
      </c>
      <c r="Y54" s="188">
        <v>0</v>
      </c>
      <c r="Z54" s="188">
        <v>4114</v>
      </c>
      <c r="AA54" s="188">
        <v>582</v>
      </c>
      <c r="AB54" s="188">
        <v>0</v>
      </c>
      <c r="AC54" s="188">
        <v>0</v>
      </c>
      <c r="AD54" s="188">
        <v>1136</v>
      </c>
      <c r="AE54" s="188">
        <v>0</v>
      </c>
      <c r="AF54" s="188">
        <v>0</v>
      </c>
      <c r="AG54" s="188">
        <v>0</v>
      </c>
      <c r="AI54" s="188">
        <v>0</v>
      </c>
      <c r="AJ54" s="188">
        <v>0</v>
      </c>
      <c r="AK54" s="188">
        <v>1532</v>
      </c>
      <c r="AL54" s="188">
        <v>747</v>
      </c>
      <c r="AM54" s="188">
        <v>0</v>
      </c>
      <c r="AN54" s="188">
        <v>0</v>
      </c>
      <c r="AO54" s="188">
        <v>1327</v>
      </c>
      <c r="AP54" s="188">
        <v>0</v>
      </c>
      <c r="AQ54" s="188">
        <v>0</v>
      </c>
      <c r="AR54" s="188">
        <v>0</v>
      </c>
      <c r="AT54" s="188">
        <v>0</v>
      </c>
      <c r="AU54" s="188">
        <v>0</v>
      </c>
      <c r="AV54" s="188">
        <v>8136</v>
      </c>
      <c r="AW54" s="188">
        <v>2528</v>
      </c>
      <c r="AX54" s="188">
        <v>0</v>
      </c>
      <c r="AY54" s="188">
        <v>0</v>
      </c>
      <c r="AZ54" s="188">
        <v>1258</v>
      </c>
      <c r="BA54" s="188">
        <v>0</v>
      </c>
      <c r="BB54" s="188">
        <v>0</v>
      </c>
      <c r="BC54" s="188">
        <v>0</v>
      </c>
      <c r="BE54" s="188">
        <v>0</v>
      </c>
      <c r="BF54" s="188">
        <v>0</v>
      </c>
      <c r="BG54" s="188">
        <v>8436</v>
      </c>
      <c r="BH54" s="188">
        <v>1994</v>
      </c>
      <c r="BI54" s="188">
        <v>0</v>
      </c>
      <c r="BJ54" s="188">
        <v>0</v>
      </c>
      <c r="BK54" s="188">
        <v>1019</v>
      </c>
      <c r="BL54" s="188">
        <v>0</v>
      </c>
      <c r="BM54" s="188">
        <v>0</v>
      </c>
      <c r="BN54" s="188">
        <v>0</v>
      </c>
      <c r="BP54" s="188">
        <v>0</v>
      </c>
      <c r="BQ54" s="188">
        <v>0</v>
      </c>
      <c r="BR54" s="188">
        <v>6836</v>
      </c>
      <c r="BS54" s="188">
        <v>2300</v>
      </c>
      <c r="BT54" s="188">
        <v>0</v>
      </c>
      <c r="BU54" s="188">
        <v>0</v>
      </c>
      <c r="BV54" s="188">
        <v>1437</v>
      </c>
      <c r="BW54" s="188">
        <v>0</v>
      </c>
      <c r="BX54" s="188">
        <v>0</v>
      </c>
      <c r="BY54" s="188">
        <v>0</v>
      </c>
      <c r="CA54" s="188">
        <v>0</v>
      </c>
      <c r="CB54" s="188">
        <v>0</v>
      </c>
      <c r="CC54" s="188">
        <v>8572</v>
      </c>
      <c r="CD54" s="188">
        <v>1602</v>
      </c>
      <c r="CE54" s="188">
        <v>0</v>
      </c>
      <c r="CF54" s="188">
        <v>0</v>
      </c>
      <c r="CG54" s="188">
        <v>1044</v>
      </c>
      <c r="CH54" s="188">
        <v>0</v>
      </c>
      <c r="CI54" s="188">
        <v>0</v>
      </c>
      <c r="CJ54" s="188">
        <v>0</v>
      </c>
      <c r="CL54" s="188">
        <v>0</v>
      </c>
      <c r="CM54" s="188">
        <v>0</v>
      </c>
      <c r="CN54" s="188">
        <v>8572</v>
      </c>
      <c r="CO54" s="188">
        <v>1602</v>
      </c>
      <c r="CP54" s="188">
        <v>0</v>
      </c>
      <c r="CQ54" s="188">
        <v>0</v>
      </c>
      <c r="CR54" s="188">
        <v>1044</v>
      </c>
      <c r="CS54" s="188">
        <v>0</v>
      </c>
      <c r="CT54" s="188">
        <v>0</v>
      </c>
      <c r="CU54" s="188">
        <v>0</v>
      </c>
      <c r="CW54" s="188">
        <v>0</v>
      </c>
      <c r="CX54" s="188">
        <v>0</v>
      </c>
      <c r="CY54" s="188">
        <v>6747</v>
      </c>
      <c r="CZ54" s="188">
        <v>1499</v>
      </c>
      <c r="DA54" s="188">
        <v>0</v>
      </c>
      <c r="DB54" s="188">
        <v>0</v>
      </c>
      <c r="DC54" s="188">
        <v>1447</v>
      </c>
      <c r="DD54" s="188">
        <v>0</v>
      </c>
      <c r="DE54" s="188">
        <v>0</v>
      </c>
      <c r="DF54" s="188">
        <v>0</v>
      </c>
      <c r="DH54" s="188">
        <v>0</v>
      </c>
      <c r="DI54" s="188">
        <v>0</v>
      </c>
      <c r="DJ54" s="188">
        <v>8626</v>
      </c>
      <c r="DK54" s="188">
        <v>1386</v>
      </c>
      <c r="DL54" s="188">
        <v>0</v>
      </c>
      <c r="DM54" s="188">
        <v>0</v>
      </c>
      <c r="DN54" s="188">
        <v>1051</v>
      </c>
      <c r="DO54" s="188">
        <v>0</v>
      </c>
      <c r="DP54" s="188">
        <v>0</v>
      </c>
      <c r="DQ54" s="188">
        <v>0</v>
      </c>
      <c r="DS54" s="188">
        <v>0</v>
      </c>
      <c r="DT54" s="188">
        <v>0</v>
      </c>
      <c r="DU54" s="188">
        <v>6840</v>
      </c>
      <c r="DV54" s="188">
        <v>949</v>
      </c>
      <c r="DW54" s="188">
        <v>0</v>
      </c>
      <c r="DX54" s="188">
        <v>0</v>
      </c>
      <c r="DY54" s="188">
        <v>1401</v>
      </c>
      <c r="DZ54" s="188">
        <v>0</v>
      </c>
      <c r="EA54" s="188">
        <v>0</v>
      </c>
      <c r="EB54" s="188">
        <v>0</v>
      </c>
      <c r="ED54" s="188">
        <v>0</v>
      </c>
      <c r="EE54" s="188">
        <v>0</v>
      </c>
      <c r="EF54" s="188">
        <v>6363</v>
      </c>
      <c r="EG54" s="188">
        <v>1708</v>
      </c>
      <c r="EH54" s="188">
        <v>0</v>
      </c>
      <c r="EI54" s="188">
        <v>0</v>
      </c>
      <c r="EJ54" s="188">
        <v>989</v>
      </c>
      <c r="EK54" s="188">
        <v>0</v>
      </c>
      <c r="EL54" s="188">
        <v>0</v>
      </c>
      <c r="EM54" s="188">
        <v>0</v>
      </c>
      <c r="EO54" s="188">
        <v>0</v>
      </c>
      <c r="EP54" s="188">
        <v>0</v>
      </c>
      <c r="EQ54" s="188">
        <v>1260</v>
      </c>
      <c r="ER54" s="188">
        <v>1523</v>
      </c>
      <c r="ES54" s="188">
        <v>0</v>
      </c>
      <c r="ET54" s="188">
        <v>0</v>
      </c>
      <c r="EU54" s="188">
        <v>1201</v>
      </c>
      <c r="EV54" s="188">
        <v>0</v>
      </c>
      <c r="EW54" s="188">
        <v>0</v>
      </c>
      <c r="EX54" s="188">
        <v>0</v>
      </c>
      <c r="EZ54" s="188">
        <v>0</v>
      </c>
      <c r="FA54" s="188">
        <v>0</v>
      </c>
      <c r="FB54" s="188">
        <v>3967</v>
      </c>
      <c r="FC54" s="188">
        <v>963</v>
      </c>
      <c r="FD54" s="188">
        <v>0</v>
      </c>
      <c r="FE54" s="188">
        <v>0</v>
      </c>
      <c r="FF54" s="188">
        <v>1553</v>
      </c>
      <c r="FG54" s="188">
        <v>0</v>
      </c>
      <c r="FH54" s="188">
        <v>0</v>
      </c>
      <c r="FI54" s="188">
        <v>0</v>
      </c>
      <c r="FK54" s="188">
        <v>0</v>
      </c>
      <c r="FL54" s="188">
        <v>0</v>
      </c>
      <c r="FM54" s="188">
        <v>8004</v>
      </c>
      <c r="FN54" s="188">
        <v>1156</v>
      </c>
      <c r="FO54" s="188">
        <v>0</v>
      </c>
      <c r="FP54" s="188">
        <v>0</v>
      </c>
      <c r="FQ54" s="188">
        <v>1028</v>
      </c>
      <c r="FR54" s="188">
        <v>0</v>
      </c>
      <c r="FS54" s="188">
        <v>0</v>
      </c>
      <c r="FT54" s="188">
        <v>0</v>
      </c>
      <c r="FV54" s="188">
        <v>0</v>
      </c>
      <c r="FW54" s="188">
        <v>0</v>
      </c>
      <c r="FX54" s="188">
        <v>4165</v>
      </c>
      <c r="FY54" s="188">
        <v>1677</v>
      </c>
      <c r="FZ54" s="188">
        <v>0</v>
      </c>
      <c r="GA54" s="188">
        <v>0</v>
      </c>
      <c r="GB54" s="188">
        <v>1461</v>
      </c>
      <c r="GC54" s="188">
        <v>0</v>
      </c>
      <c r="GD54" s="188">
        <v>0</v>
      </c>
      <c r="GE54" s="188">
        <v>0</v>
      </c>
      <c r="GG54" s="188">
        <v>0</v>
      </c>
      <c r="GH54" s="188">
        <v>0</v>
      </c>
      <c r="GI54" s="188">
        <v>6448</v>
      </c>
      <c r="GJ54" s="188">
        <v>805</v>
      </c>
      <c r="GK54" s="188">
        <v>0</v>
      </c>
      <c r="GL54" s="188">
        <v>0</v>
      </c>
      <c r="GM54" s="188">
        <v>1037</v>
      </c>
      <c r="GN54" s="188">
        <v>0</v>
      </c>
      <c r="GO54" s="188">
        <v>0</v>
      </c>
      <c r="GP54" s="188">
        <v>0</v>
      </c>
      <c r="GR54" s="188">
        <v>0</v>
      </c>
      <c r="GS54" s="188">
        <v>0</v>
      </c>
      <c r="GT54" s="188">
        <v>6578</v>
      </c>
      <c r="GU54" s="188">
        <v>1048</v>
      </c>
      <c r="GV54" s="188">
        <v>0</v>
      </c>
      <c r="GW54" s="188">
        <v>0</v>
      </c>
      <c r="GX54" s="188">
        <v>987</v>
      </c>
      <c r="GY54" s="188">
        <v>0</v>
      </c>
      <c r="GZ54" s="188">
        <v>0</v>
      </c>
      <c r="HA54" s="188">
        <v>0</v>
      </c>
      <c r="HC54" s="188">
        <v>0</v>
      </c>
      <c r="HD54" s="188">
        <v>0</v>
      </c>
      <c r="HE54" s="188">
        <v>4780</v>
      </c>
      <c r="HF54" s="188">
        <v>1686</v>
      </c>
      <c r="HG54" s="188">
        <v>0</v>
      </c>
      <c r="HH54" s="188">
        <v>0</v>
      </c>
      <c r="HI54" s="188">
        <v>1035</v>
      </c>
      <c r="HJ54" s="188">
        <v>0</v>
      </c>
      <c r="HK54" s="188">
        <v>0</v>
      </c>
      <c r="HL54" s="188">
        <v>0</v>
      </c>
      <c r="HN54" s="188">
        <v>0</v>
      </c>
      <c r="HO54" s="188">
        <v>0</v>
      </c>
      <c r="HP54" s="188">
        <v>3797</v>
      </c>
      <c r="HQ54" s="188">
        <v>850</v>
      </c>
      <c r="HR54" s="188">
        <v>0</v>
      </c>
      <c r="HS54" s="188">
        <v>0</v>
      </c>
      <c r="HT54" s="188">
        <v>1524</v>
      </c>
      <c r="HU54" s="188">
        <v>0</v>
      </c>
      <c r="HV54" s="188">
        <v>0</v>
      </c>
      <c r="HW54" s="188">
        <v>0</v>
      </c>
      <c r="HY54" s="188">
        <v>0</v>
      </c>
      <c r="HZ54" s="188">
        <v>0</v>
      </c>
      <c r="IA54" s="188">
        <v>5142</v>
      </c>
      <c r="IB54" s="188">
        <v>1090</v>
      </c>
      <c r="IC54" s="188">
        <v>0</v>
      </c>
      <c r="ID54" s="188">
        <v>0</v>
      </c>
      <c r="IE54" s="188">
        <v>1047</v>
      </c>
      <c r="IF54" s="188">
        <v>0</v>
      </c>
      <c r="IG54" s="188">
        <v>0</v>
      </c>
      <c r="IH54" s="188">
        <v>0</v>
      </c>
      <c r="IJ54" s="188">
        <v>0</v>
      </c>
      <c r="IK54" s="188">
        <v>0</v>
      </c>
      <c r="IL54" s="188">
        <v>8091</v>
      </c>
      <c r="IM54" s="188">
        <v>1338</v>
      </c>
      <c r="IN54" s="188">
        <v>0</v>
      </c>
      <c r="IO54" s="188">
        <v>0</v>
      </c>
      <c r="IP54" s="188">
        <v>1052</v>
      </c>
      <c r="IQ54" s="188">
        <v>0</v>
      </c>
      <c r="IR54" s="188">
        <v>0</v>
      </c>
      <c r="IS54" s="188">
        <v>0</v>
      </c>
      <c r="IU54" s="188">
        <v>0</v>
      </c>
      <c r="IV54" s="188">
        <v>0</v>
      </c>
      <c r="IW54" s="188">
        <v>4746</v>
      </c>
      <c r="IX54" s="188">
        <v>1468</v>
      </c>
      <c r="IY54" s="188">
        <v>0</v>
      </c>
      <c r="IZ54" s="188">
        <v>0</v>
      </c>
      <c r="JA54" s="188">
        <v>1357</v>
      </c>
      <c r="JB54" s="188">
        <v>0</v>
      </c>
      <c r="JC54" s="188">
        <v>0</v>
      </c>
      <c r="JD54" s="188">
        <v>0</v>
      </c>
      <c r="JF54" s="188">
        <v>0</v>
      </c>
      <c r="JG54" s="188">
        <v>0</v>
      </c>
      <c r="JH54" s="188">
        <v>7653</v>
      </c>
      <c r="JI54" s="188">
        <v>2467</v>
      </c>
      <c r="JJ54" s="188">
        <v>0</v>
      </c>
      <c r="JK54" s="188">
        <v>0</v>
      </c>
      <c r="JL54" s="188">
        <v>997</v>
      </c>
      <c r="JM54" s="188">
        <v>0</v>
      </c>
      <c r="JN54" s="188">
        <v>0</v>
      </c>
      <c r="JO54" s="188">
        <v>0</v>
      </c>
      <c r="JQ54" s="188">
        <v>0</v>
      </c>
      <c r="JR54" s="188">
        <v>0</v>
      </c>
      <c r="JS54" s="188">
        <v>8423</v>
      </c>
      <c r="JT54" s="188">
        <v>1066</v>
      </c>
      <c r="JU54" s="188">
        <v>0</v>
      </c>
      <c r="JV54" s="188">
        <v>0</v>
      </c>
      <c r="JW54" s="188">
        <v>1062</v>
      </c>
      <c r="JX54" s="188">
        <v>0</v>
      </c>
      <c r="JY54" s="188">
        <v>0</v>
      </c>
      <c r="JZ54" s="188">
        <v>0</v>
      </c>
      <c r="KB54" s="188">
        <v>0</v>
      </c>
      <c r="KC54" s="188">
        <v>0</v>
      </c>
      <c r="KD54" s="188">
        <v>3355</v>
      </c>
      <c r="KE54" s="188">
        <v>1095</v>
      </c>
      <c r="KF54" s="188">
        <v>0</v>
      </c>
      <c r="KG54" s="188">
        <v>0</v>
      </c>
      <c r="KH54" s="188">
        <v>1364</v>
      </c>
      <c r="KI54" s="188">
        <v>0</v>
      </c>
      <c r="KJ54" s="188">
        <v>0</v>
      </c>
      <c r="KK54" s="188">
        <v>0</v>
      </c>
      <c r="KM54" s="188">
        <v>0</v>
      </c>
      <c r="KN54" s="188">
        <v>0</v>
      </c>
      <c r="KO54" s="188">
        <v>3335</v>
      </c>
      <c r="KP54" s="188">
        <v>2159</v>
      </c>
      <c r="KQ54" s="188">
        <v>0</v>
      </c>
      <c r="KR54" s="188">
        <v>0</v>
      </c>
      <c r="KS54" s="188">
        <v>1517</v>
      </c>
      <c r="KT54" s="188">
        <v>0</v>
      </c>
      <c r="KU54" s="188">
        <v>0</v>
      </c>
      <c r="KV54" s="188">
        <v>0</v>
      </c>
      <c r="KX54" s="188">
        <v>0</v>
      </c>
      <c r="KY54" s="188">
        <v>0</v>
      </c>
      <c r="KZ54" s="188">
        <v>7487</v>
      </c>
      <c r="LA54" s="188">
        <v>1499</v>
      </c>
      <c r="LB54" s="188">
        <v>0</v>
      </c>
      <c r="LC54" s="188">
        <v>0</v>
      </c>
      <c r="LD54" s="188">
        <v>1516</v>
      </c>
      <c r="LE54" s="188">
        <v>0</v>
      </c>
      <c r="LF54" s="188">
        <v>0</v>
      </c>
      <c r="LG54" s="188">
        <v>0</v>
      </c>
      <c r="LI54" s="188">
        <v>0</v>
      </c>
      <c r="LJ54" s="188">
        <v>0</v>
      </c>
      <c r="LK54" s="188">
        <v>5340</v>
      </c>
      <c r="LL54" s="188">
        <v>1134</v>
      </c>
      <c r="LM54" s="188">
        <v>0</v>
      </c>
      <c r="LN54" s="188">
        <v>0</v>
      </c>
      <c r="LO54" s="188">
        <v>1254</v>
      </c>
      <c r="LP54" s="188">
        <v>0</v>
      </c>
      <c r="LQ54" s="188">
        <v>0</v>
      </c>
      <c r="LR54" s="188">
        <v>0</v>
      </c>
      <c r="LT54" s="188">
        <v>0</v>
      </c>
      <c r="LU54" s="188">
        <v>0</v>
      </c>
      <c r="LV54" s="188">
        <v>1913</v>
      </c>
      <c r="LW54" s="188">
        <v>1411</v>
      </c>
      <c r="LX54" s="188">
        <v>0</v>
      </c>
      <c r="LY54" s="188">
        <v>0</v>
      </c>
      <c r="LZ54" s="188">
        <v>1308</v>
      </c>
      <c r="MA54" s="188">
        <v>0</v>
      </c>
      <c r="MB54" s="188">
        <v>0</v>
      </c>
      <c r="MC54" s="188">
        <v>0</v>
      </c>
    </row>
    <row r="55" spans="2:341">
      <c r="B55" s="208">
        <f t="shared" si="10"/>
        <v>0</v>
      </c>
      <c r="C55" s="208">
        <f t="shared" si="11"/>
        <v>0</v>
      </c>
      <c r="D55" s="208">
        <f t="shared" si="12"/>
        <v>5956.8</v>
      </c>
      <c r="E55" s="208">
        <f t="shared" si="13"/>
        <v>1525.0333333333333</v>
      </c>
      <c r="F55" s="208">
        <f t="shared" si="14"/>
        <v>0</v>
      </c>
      <c r="G55" s="208">
        <f t="shared" si="15"/>
        <v>0</v>
      </c>
      <c r="H55" s="208">
        <f t="shared" si="16"/>
        <v>1331.6666666666667</v>
      </c>
      <c r="I55" s="208">
        <f t="shared" si="17"/>
        <v>0</v>
      </c>
      <c r="J55" s="208">
        <f t="shared" si="18"/>
        <v>0</v>
      </c>
      <c r="K55" s="208">
        <f t="shared" si="19"/>
        <v>0</v>
      </c>
      <c r="M55" s="188">
        <v>0</v>
      </c>
      <c r="N55" s="188">
        <v>0</v>
      </c>
      <c r="O55" s="188">
        <v>8427</v>
      </c>
      <c r="P55" s="188">
        <v>1185</v>
      </c>
      <c r="Q55" s="188">
        <v>0</v>
      </c>
      <c r="R55" s="188">
        <v>0</v>
      </c>
      <c r="S55" s="188">
        <v>978</v>
      </c>
      <c r="T55" s="188">
        <v>0</v>
      </c>
      <c r="U55" s="188">
        <v>0</v>
      </c>
      <c r="V55" s="188">
        <v>0</v>
      </c>
      <c r="X55" s="188">
        <v>0</v>
      </c>
      <c r="Y55" s="188">
        <v>0</v>
      </c>
      <c r="Z55" s="188">
        <v>4348</v>
      </c>
      <c r="AA55" s="188">
        <v>655</v>
      </c>
      <c r="AB55" s="188">
        <v>0</v>
      </c>
      <c r="AC55" s="188">
        <v>0</v>
      </c>
      <c r="AD55" s="188">
        <v>1137</v>
      </c>
      <c r="AE55" s="188">
        <v>0</v>
      </c>
      <c r="AF55" s="188">
        <v>0</v>
      </c>
      <c r="AG55" s="188">
        <v>0</v>
      </c>
      <c r="AI55" s="188">
        <v>0</v>
      </c>
      <c r="AJ55" s="188">
        <v>0</v>
      </c>
      <c r="AK55" s="188">
        <v>1420</v>
      </c>
      <c r="AL55" s="188">
        <v>842</v>
      </c>
      <c r="AM55" s="188">
        <v>0</v>
      </c>
      <c r="AN55" s="188">
        <v>0</v>
      </c>
      <c r="AO55" s="188">
        <v>1540</v>
      </c>
      <c r="AP55" s="188">
        <v>0</v>
      </c>
      <c r="AQ55" s="188">
        <v>0</v>
      </c>
      <c r="AR55" s="188">
        <v>0</v>
      </c>
      <c r="AT55" s="188">
        <v>0</v>
      </c>
      <c r="AU55" s="188">
        <v>0</v>
      </c>
      <c r="AV55" s="188">
        <v>8183</v>
      </c>
      <c r="AW55" s="188">
        <v>2679</v>
      </c>
      <c r="AX55" s="188">
        <v>0</v>
      </c>
      <c r="AY55" s="188">
        <v>0</v>
      </c>
      <c r="AZ55" s="188">
        <v>1503</v>
      </c>
      <c r="BA55" s="188">
        <v>0</v>
      </c>
      <c r="BB55" s="188">
        <v>0</v>
      </c>
      <c r="BC55" s="188">
        <v>0</v>
      </c>
      <c r="BE55" s="188">
        <v>0</v>
      </c>
      <c r="BF55" s="188">
        <v>0</v>
      </c>
      <c r="BG55" s="188">
        <v>8517</v>
      </c>
      <c r="BH55" s="188">
        <v>2089</v>
      </c>
      <c r="BI55" s="188">
        <v>0</v>
      </c>
      <c r="BJ55" s="188">
        <v>0</v>
      </c>
      <c r="BK55" s="188">
        <v>1061</v>
      </c>
      <c r="BL55" s="188">
        <v>0</v>
      </c>
      <c r="BM55" s="188">
        <v>0</v>
      </c>
      <c r="BN55" s="188">
        <v>0</v>
      </c>
      <c r="BP55" s="188">
        <v>0</v>
      </c>
      <c r="BQ55" s="188">
        <v>0</v>
      </c>
      <c r="BR55" s="188">
        <v>6862</v>
      </c>
      <c r="BS55" s="188">
        <v>2447</v>
      </c>
      <c r="BT55" s="188">
        <v>0</v>
      </c>
      <c r="BU55" s="188">
        <v>0</v>
      </c>
      <c r="BV55" s="188">
        <v>1605</v>
      </c>
      <c r="BW55" s="188">
        <v>0</v>
      </c>
      <c r="BX55" s="188">
        <v>0</v>
      </c>
      <c r="BY55" s="188">
        <v>0</v>
      </c>
      <c r="CA55" s="188">
        <v>0</v>
      </c>
      <c r="CB55" s="188">
        <v>0</v>
      </c>
      <c r="CC55" s="188">
        <v>8580</v>
      </c>
      <c r="CD55" s="188">
        <v>1649</v>
      </c>
      <c r="CE55" s="188">
        <v>0</v>
      </c>
      <c r="CF55" s="188">
        <v>0</v>
      </c>
      <c r="CG55" s="188">
        <v>1088</v>
      </c>
      <c r="CH55" s="188">
        <v>0</v>
      </c>
      <c r="CI55" s="188">
        <v>0</v>
      </c>
      <c r="CJ55" s="188">
        <v>0</v>
      </c>
      <c r="CL55" s="188">
        <v>0</v>
      </c>
      <c r="CM55" s="188">
        <v>0</v>
      </c>
      <c r="CN55" s="188">
        <v>8580</v>
      </c>
      <c r="CO55" s="188">
        <v>1649</v>
      </c>
      <c r="CP55" s="188">
        <v>0</v>
      </c>
      <c r="CQ55" s="188">
        <v>0</v>
      </c>
      <c r="CR55" s="188">
        <v>1088</v>
      </c>
      <c r="CS55" s="188">
        <v>0</v>
      </c>
      <c r="CT55" s="188">
        <v>0</v>
      </c>
      <c r="CU55" s="188">
        <v>0</v>
      </c>
      <c r="CW55" s="188">
        <v>0</v>
      </c>
      <c r="CX55" s="188">
        <v>0</v>
      </c>
      <c r="CY55" s="188">
        <v>6743</v>
      </c>
      <c r="CZ55" s="188">
        <v>1770</v>
      </c>
      <c r="DA55" s="188">
        <v>0</v>
      </c>
      <c r="DB55" s="188">
        <v>0</v>
      </c>
      <c r="DC55" s="188">
        <v>1630</v>
      </c>
      <c r="DD55" s="188">
        <v>0</v>
      </c>
      <c r="DE55" s="188">
        <v>0</v>
      </c>
      <c r="DF55" s="188">
        <v>0</v>
      </c>
      <c r="DH55" s="188">
        <v>0</v>
      </c>
      <c r="DI55" s="188">
        <v>0</v>
      </c>
      <c r="DJ55" s="188">
        <v>8749</v>
      </c>
      <c r="DK55" s="188">
        <v>1468</v>
      </c>
      <c r="DL55" s="188">
        <v>0</v>
      </c>
      <c r="DM55" s="188">
        <v>0</v>
      </c>
      <c r="DN55" s="188">
        <v>1091</v>
      </c>
      <c r="DO55" s="188">
        <v>0</v>
      </c>
      <c r="DP55" s="188">
        <v>0</v>
      </c>
      <c r="DQ55" s="188">
        <v>0</v>
      </c>
      <c r="DS55" s="188">
        <v>0</v>
      </c>
      <c r="DT55" s="188">
        <v>0</v>
      </c>
      <c r="DU55" s="188">
        <v>6716</v>
      </c>
      <c r="DV55" s="188">
        <v>1013</v>
      </c>
      <c r="DW55" s="188">
        <v>0</v>
      </c>
      <c r="DX55" s="188">
        <v>0</v>
      </c>
      <c r="DY55" s="188">
        <v>1639</v>
      </c>
      <c r="DZ55" s="188">
        <v>0</v>
      </c>
      <c r="EA55" s="188">
        <v>0</v>
      </c>
      <c r="EB55" s="188">
        <v>0</v>
      </c>
      <c r="ED55" s="188">
        <v>0</v>
      </c>
      <c r="EE55" s="188">
        <v>0</v>
      </c>
      <c r="EF55" s="188">
        <v>6452</v>
      </c>
      <c r="EG55" s="188">
        <v>1771</v>
      </c>
      <c r="EH55" s="188">
        <v>0</v>
      </c>
      <c r="EI55" s="188">
        <v>0</v>
      </c>
      <c r="EJ55" s="188">
        <v>1043</v>
      </c>
      <c r="EK55" s="188">
        <v>0</v>
      </c>
      <c r="EL55" s="188">
        <v>0</v>
      </c>
      <c r="EM55" s="188">
        <v>0</v>
      </c>
      <c r="EO55" s="188">
        <v>0</v>
      </c>
      <c r="EP55" s="188">
        <v>0</v>
      </c>
      <c r="EQ55" s="188">
        <v>1348</v>
      </c>
      <c r="ER55" s="188">
        <v>1602</v>
      </c>
      <c r="ES55" s="188">
        <v>0</v>
      </c>
      <c r="ET55" s="188">
        <v>0</v>
      </c>
      <c r="EU55" s="188">
        <v>1349</v>
      </c>
      <c r="EV55" s="188">
        <v>0</v>
      </c>
      <c r="EW55" s="188">
        <v>0</v>
      </c>
      <c r="EX55" s="188">
        <v>0</v>
      </c>
      <c r="EZ55" s="188">
        <v>0</v>
      </c>
      <c r="FA55" s="188">
        <v>0</v>
      </c>
      <c r="FB55" s="188">
        <v>4012</v>
      </c>
      <c r="FC55" s="188">
        <v>1125</v>
      </c>
      <c r="FD55" s="188">
        <v>0</v>
      </c>
      <c r="FE55" s="188">
        <v>0</v>
      </c>
      <c r="FF55" s="188">
        <v>1731</v>
      </c>
      <c r="FG55" s="188">
        <v>0</v>
      </c>
      <c r="FH55" s="188">
        <v>0</v>
      </c>
      <c r="FI55" s="188">
        <v>0</v>
      </c>
      <c r="FK55" s="188">
        <v>0</v>
      </c>
      <c r="FL55" s="188">
        <v>0</v>
      </c>
      <c r="FM55" s="188">
        <v>8089</v>
      </c>
      <c r="FN55" s="188">
        <v>1362</v>
      </c>
      <c r="FO55" s="188">
        <v>0</v>
      </c>
      <c r="FP55" s="188">
        <v>0</v>
      </c>
      <c r="FQ55" s="188">
        <v>1071</v>
      </c>
      <c r="FR55" s="188">
        <v>0</v>
      </c>
      <c r="FS55" s="188">
        <v>0</v>
      </c>
      <c r="FT55" s="188">
        <v>0</v>
      </c>
      <c r="FV55" s="188">
        <v>0</v>
      </c>
      <c r="FW55" s="188">
        <v>0</v>
      </c>
      <c r="FX55" s="188">
        <v>4187</v>
      </c>
      <c r="FY55" s="188">
        <v>1866</v>
      </c>
      <c r="FZ55" s="188">
        <v>0</v>
      </c>
      <c r="GA55" s="188">
        <v>0</v>
      </c>
      <c r="GB55" s="188">
        <v>1640</v>
      </c>
      <c r="GC55" s="188">
        <v>0</v>
      </c>
      <c r="GD55" s="188">
        <v>0</v>
      </c>
      <c r="GE55" s="188">
        <v>0</v>
      </c>
      <c r="GG55" s="188">
        <v>0</v>
      </c>
      <c r="GH55" s="188">
        <v>0</v>
      </c>
      <c r="GI55" s="188">
        <v>6452</v>
      </c>
      <c r="GJ55" s="188">
        <v>865</v>
      </c>
      <c r="GK55" s="188">
        <v>0</v>
      </c>
      <c r="GL55" s="188">
        <v>0</v>
      </c>
      <c r="GM55" s="188">
        <v>1085</v>
      </c>
      <c r="GN55" s="188">
        <v>0</v>
      </c>
      <c r="GO55" s="188">
        <v>0</v>
      </c>
      <c r="GP55" s="188">
        <v>0</v>
      </c>
      <c r="GR55" s="188">
        <v>0</v>
      </c>
      <c r="GS55" s="188">
        <v>0</v>
      </c>
      <c r="GT55" s="188">
        <v>6645</v>
      </c>
      <c r="GU55" s="188">
        <v>981</v>
      </c>
      <c r="GV55" s="188">
        <v>0</v>
      </c>
      <c r="GW55" s="188">
        <v>0</v>
      </c>
      <c r="GX55" s="188">
        <v>1037</v>
      </c>
      <c r="GY55" s="188">
        <v>0</v>
      </c>
      <c r="GZ55" s="188">
        <v>0</v>
      </c>
      <c r="HA55" s="188">
        <v>0</v>
      </c>
      <c r="HC55" s="188">
        <v>0</v>
      </c>
      <c r="HD55" s="188">
        <v>0</v>
      </c>
      <c r="HE55" s="188">
        <v>4880</v>
      </c>
      <c r="HF55" s="188">
        <v>1720</v>
      </c>
      <c r="HG55" s="188">
        <v>0</v>
      </c>
      <c r="HH55" s="188">
        <v>0</v>
      </c>
      <c r="HI55" s="188">
        <v>1059</v>
      </c>
      <c r="HJ55" s="188">
        <v>0</v>
      </c>
      <c r="HK55" s="188">
        <v>0</v>
      </c>
      <c r="HL55" s="188">
        <v>0</v>
      </c>
      <c r="HN55" s="188">
        <v>0</v>
      </c>
      <c r="HO55" s="188">
        <v>0</v>
      </c>
      <c r="HP55" s="188">
        <v>3763</v>
      </c>
      <c r="HQ55" s="188">
        <v>1018</v>
      </c>
      <c r="HR55" s="188">
        <v>0</v>
      </c>
      <c r="HS55" s="188">
        <v>0</v>
      </c>
      <c r="HT55" s="188">
        <v>1702</v>
      </c>
      <c r="HU55" s="188">
        <v>0</v>
      </c>
      <c r="HV55" s="188">
        <v>0</v>
      </c>
      <c r="HW55" s="188">
        <v>0</v>
      </c>
      <c r="HY55" s="188">
        <v>0</v>
      </c>
      <c r="HZ55" s="188">
        <v>0</v>
      </c>
      <c r="IA55" s="188">
        <v>5026</v>
      </c>
      <c r="IB55" s="188">
        <v>1057</v>
      </c>
      <c r="IC55" s="188">
        <v>0</v>
      </c>
      <c r="ID55" s="188">
        <v>0</v>
      </c>
      <c r="IE55" s="188">
        <v>1082</v>
      </c>
      <c r="IF55" s="188">
        <v>0</v>
      </c>
      <c r="IG55" s="188">
        <v>0</v>
      </c>
      <c r="IH55" s="188">
        <v>0</v>
      </c>
      <c r="IJ55" s="188">
        <v>0</v>
      </c>
      <c r="IK55" s="188">
        <v>0</v>
      </c>
      <c r="IL55" s="188">
        <v>8180</v>
      </c>
      <c r="IM55" s="188">
        <v>1396</v>
      </c>
      <c r="IN55" s="188">
        <v>0</v>
      </c>
      <c r="IO55" s="188">
        <v>0</v>
      </c>
      <c r="IP55" s="188">
        <v>1109</v>
      </c>
      <c r="IQ55" s="188">
        <v>0</v>
      </c>
      <c r="IR55" s="188">
        <v>0</v>
      </c>
      <c r="IS55" s="188">
        <v>0</v>
      </c>
      <c r="IU55" s="188">
        <v>0</v>
      </c>
      <c r="IV55" s="188">
        <v>0</v>
      </c>
      <c r="IW55" s="188">
        <v>4793</v>
      </c>
      <c r="IX55" s="188">
        <v>1716</v>
      </c>
      <c r="IY55" s="188">
        <v>0</v>
      </c>
      <c r="IZ55" s="188">
        <v>0</v>
      </c>
      <c r="JA55" s="188">
        <v>1555</v>
      </c>
      <c r="JB55" s="188">
        <v>0</v>
      </c>
      <c r="JC55" s="188">
        <v>0</v>
      </c>
      <c r="JD55" s="188">
        <v>0</v>
      </c>
      <c r="JF55" s="188">
        <v>0</v>
      </c>
      <c r="JG55" s="188">
        <v>0</v>
      </c>
      <c r="JH55" s="188">
        <v>7672</v>
      </c>
      <c r="JI55" s="188">
        <v>2668</v>
      </c>
      <c r="JJ55" s="188">
        <v>0</v>
      </c>
      <c r="JK55" s="188">
        <v>0</v>
      </c>
      <c r="JL55" s="188">
        <v>1031</v>
      </c>
      <c r="JM55" s="188">
        <v>0</v>
      </c>
      <c r="JN55" s="188">
        <v>0</v>
      </c>
      <c r="JO55" s="188">
        <v>0</v>
      </c>
      <c r="JQ55" s="188">
        <v>0</v>
      </c>
      <c r="JR55" s="188">
        <v>0</v>
      </c>
      <c r="JS55" s="188">
        <v>8394</v>
      </c>
      <c r="JT55" s="188">
        <v>1125</v>
      </c>
      <c r="JU55" s="188">
        <v>0</v>
      </c>
      <c r="JV55" s="188">
        <v>0</v>
      </c>
      <c r="JW55" s="188">
        <v>1109</v>
      </c>
      <c r="JX55" s="188">
        <v>0</v>
      </c>
      <c r="JY55" s="188">
        <v>0</v>
      </c>
      <c r="JZ55" s="188">
        <v>0</v>
      </c>
      <c r="KB55" s="188">
        <v>0</v>
      </c>
      <c r="KC55" s="188">
        <v>0</v>
      </c>
      <c r="KD55" s="188">
        <v>3349</v>
      </c>
      <c r="KE55" s="188">
        <v>1150</v>
      </c>
      <c r="KF55" s="188">
        <v>0</v>
      </c>
      <c r="KG55" s="188">
        <v>0</v>
      </c>
      <c r="KH55" s="188">
        <v>1575</v>
      </c>
      <c r="KI55" s="188">
        <v>0</v>
      </c>
      <c r="KJ55" s="188">
        <v>0</v>
      </c>
      <c r="KK55" s="188">
        <v>0</v>
      </c>
      <c r="KM55" s="188">
        <v>0</v>
      </c>
      <c r="KN55" s="188">
        <v>0</v>
      </c>
      <c r="KO55" s="188">
        <v>3377</v>
      </c>
      <c r="KP55" s="188">
        <v>2545</v>
      </c>
      <c r="KQ55" s="188">
        <v>0</v>
      </c>
      <c r="KR55" s="188">
        <v>0</v>
      </c>
      <c r="KS55" s="188">
        <v>1700</v>
      </c>
      <c r="KT55" s="188">
        <v>0</v>
      </c>
      <c r="KU55" s="188">
        <v>0</v>
      </c>
      <c r="KV55" s="188">
        <v>0</v>
      </c>
      <c r="KX55" s="188">
        <v>0</v>
      </c>
      <c r="KY55" s="188">
        <v>0</v>
      </c>
      <c r="KZ55" s="188">
        <v>7579</v>
      </c>
      <c r="LA55" s="188">
        <v>1491</v>
      </c>
      <c r="LB55" s="188">
        <v>0</v>
      </c>
      <c r="LC55" s="188">
        <v>0</v>
      </c>
      <c r="LD55" s="188">
        <v>1697</v>
      </c>
      <c r="LE55" s="188">
        <v>0</v>
      </c>
      <c r="LF55" s="188">
        <v>0</v>
      </c>
      <c r="LG55" s="188">
        <v>0</v>
      </c>
      <c r="LI55" s="188">
        <v>0</v>
      </c>
      <c r="LJ55" s="188">
        <v>0</v>
      </c>
      <c r="LK55" s="188">
        <v>5437</v>
      </c>
      <c r="LL55" s="188">
        <v>1222</v>
      </c>
      <c r="LM55" s="188">
        <v>0</v>
      </c>
      <c r="LN55" s="188">
        <v>0</v>
      </c>
      <c r="LO55" s="188">
        <v>1510</v>
      </c>
      <c r="LP55" s="188">
        <v>0</v>
      </c>
      <c r="LQ55" s="188">
        <v>0</v>
      </c>
      <c r="LR55" s="188">
        <v>0</v>
      </c>
      <c r="LT55" s="188">
        <v>0</v>
      </c>
      <c r="LU55" s="188">
        <v>0</v>
      </c>
      <c r="LV55" s="188">
        <v>1944</v>
      </c>
      <c r="LW55" s="188">
        <v>1625</v>
      </c>
      <c r="LX55" s="188">
        <v>0</v>
      </c>
      <c r="LY55" s="188">
        <v>0</v>
      </c>
      <c r="LZ55" s="188">
        <v>1505</v>
      </c>
      <c r="MA55" s="188">
        <v>0</v>
      </c>
      <c r="MB55" s="188">
        <v>0</v>
      </c>
      <c r="MC55" s="188">
        <v>0</v>
      </c>
    </row>
    <row r="56" spans="2:341">
      <c r="B56" s="208">
        <f t="shared" si="10"/>
        <v>0</v>
      </c>
      <c r="C56" s="208">
        <f t="shared" si="11"/>
        <v>0</v>
      </c>
      <c r="D56" s="208">
        <f t="shared" si="12"/>
        <v>6005.6333333333332</v>
      </c>
      <c r="E56" s="208">
        <f t="shared" si="13"/>
        <v>1588.8333333333333</v>
      </c>
      <c r="F56" s="208">
        <f t="shared" si="14"/>
        <v>0</v>
      </c>
      <c r="G56" s="208">
        <f t="shared" si="15"/>
        <v>0</v>
      </c>
      <c r="H56" s="208">
        <f t="shared" si="16"/>
        <v>1334.3</v>
      </c>
      <c r="I56" s="208">
        <f t="shared" si="17"/>
        <v>0</v>
      </c>
      <c r="J56" s="208">
        <f t="shared" si="18"/>
        <v>0</v>
      </c>
      <c r="K56" s="208">
        <f t="shared" si="19"/>
        <v>0</v>
      </c>
      <c r="M56" s="188">
        <v>0</v>
      </c>
      <c r="N56" s="188">
        <v>0</v>
      </c>
      <c r="O56" s="188">
        <v>8503</v>
      </c>
      <c r="P56" s="188">
        <v>1243</v>
      </c>
      <c r="Q56" s="188">
        <v>0</v>
      </c>
      <c r="R56" s="188">
        <v>0</v>
      </c>
      <c r="S56" s="188">
        <v>978</v>
      </c>
      <c r="T56" s="188">
        <v>0</v>
      </c>
      <c r="U56" s="188">
        <v>0</v>
      </c>
      <c r="V56" s="188">
        <v>0</v>
      </c>
      <c r="X56" s="188">
        <v>0</v>
      </c>
      <c r="Y56" s="188">
        <v>0</v>
      </c>
      <c r="Z56" s="188">
        <v>4514</v>
      </c>
      <c r="AA56" s="188">
        <v>658</v>
      </c>
      <c r="AB56" s="188">
        <v>0</v>
      </c>
      <c r="AC56" s="188">
        <v>0</v>
      </c>
      <c r="AD56" s="188">
        <v>1137</v>
      </c>
      <c r="AE56" s="188">
        <v>0</v>
      </c>
      <c r="AF56" s="188">
        <v>0</v>
      </c>
      <c r="AG56" s="188">
        <v>0</v>
      </c>
      <c r="AI56" s="188">
        <v>0</v>
      </c>
      <c r="AJ56" s="188">
        <v>0</v>
      </c>
      <c r="AK56" s="188">
        <v>1413</v>
      </c>
      <c r="AL56" s="188">
        <v>851</v>
      </c>
      <c r="AM56" s="188">
        <v>0</v>
      </c>
      <c r="AN56" s="188">
        <v>0</v>
      </c>
      <c r="AO56" s="188">
        <v>1540</v>
      </c>
      <c r="AP56" s="188">
        <v>0</v>
      </c>
      <c r="AQ56" s="188">
        <v>0</v>
      </c>
      <c r="AR56" s="188">
        <v>0</v>
      </c>
      <c r="AT56" s="188">
        <v>0</v>
      </c>
      <c r="AU56" s="188">
        <v>0</v>
      </c>
      <c r="AV56" s="188">
        <v>8223</v>
      </c>
      <c r="AW56" s="188">
        <v>2736</v>
      </c>
      <c r="AX56" s="188">
        <v>0</v>
      </c>
      <c r="AY56" s="188">
        <v>0</v>
      </c>
      <c r="AZ56" s="188">
        <v>1503</v>
      </c>
      <c r="BA56" s="188">
        <v>0</v>
      </c>
      <c r="BB56" s="188">
        <v>0</v>
      </c>
      <c r="BC56" s="188">
        <v>0</v>
      </c>
      <c r="BE56" s="188">
        <v>0</v>
      </c>
      <c r="BF56" s="188">
        <v>0</v>
      </c>
      <c r="BG56" s="188">
        <v>8536</v>
      </c>
      <c r="BH56" s="188">
        <v>2143</v>
      </c>
      <c r="BI56" s="188">
        <v>0</v>
      </c>
      <c r="BJ56" s="188">
        <v>0</v>
      </c>
      <c r="BK56" s="188">
        <v>1061</v>
      </c>
      <c r="BL56" s="188">
        <v>0</v>
      </c>
      <c r="BM56" s="188">
        <v>0</v>
      </c>
      <c r="BN56" s="188">
        <v>0</v>
      </c>
      <c r="BP56" s="188">
        <v>0</v>
      </c>
      <c r="BQ56" s="188">
        <v>0</v>
      </c>
      <c r="BR56" s="188">
        <v>6847</v>
      </c>
      <c r="BS56" s="188">
        <v>2517</v>
      </c>
      <c r="BT56" s="188">
        <v>0</v>
      </c>
      <c r="BU56" s="188">
        <v>0</v>
      </c>
      <c r="BV56" s="188">
        <v>1606</v>
      </c>
      <c r="BW56" s="188">
        <v>0</v>
      </c>
      <c r="BX56" s="188">
        <v>0</v>
      </c>
      <c r="BY56" s="188">
        <v>0</v>
      </c>
      <c r="CA56" s="188">
        <v>0</v>
      </c>
      <c r="CB56" s="188">
        <v>0</v>
      </c>
      <c r="CC56" s="188">
        <v>8622</v>
      </c>
      <c r="CD56" s="188">
        <v>1740</v>
      </c>
      <c r="CE56" s="188">
        <v>0</v>
      </c>
      <c r="CF56" s="188">
        <v>0</v>
      </c>
      <c r="CG56" s="188">
        <v>1088</v>
      </c>
      <c r="CH56" s="188">
        <v>0</v>
      </c>
      <c r="CI56" s="188">
        <v>0</v>
      </c>
      <c r="CJ56" s="188">
        <v>0</v>
      </c>
      <c r="CL56" s="188">
        <v>0</v>
      </c>
      <c r="CM56" s="188">
        <v>0</v>
      </c>
      <c r="CN56" s="188">
        <v>8622</v>
      </c>
      <c r="CO56" s="188">
        <v>1740</v>
      </c>
      <c r="CP56" s="188">
        <v>0</v>
      </c>
      <c r="CQ56" s="188">
        <v>0</v>
      </c>
      <c r="CR56" s="188">
        <v>1088</v>
      </c>
      <c r="CS56" s="188">
        <v>0</v>
      </c>
      <c r="CT56" s="188">
        <v>0</v>
      </c>
      <c r="CU56" s="188">
        <v>0</v>
      </c>
      <c r="CW56" s="188">
        <v>0</v>
      </c>
      <c r="CX56" s="188">
        <v>0</v>
      </c>
      <c r="CY56" s="188">
        <v>6756</v>
      </c>
      <c r="CZ56" s="188">
        <v>1928</v>
      </c>
      <c r="DA56" s="188">
        <v>0</v>
      </c>
      <c r="DB56" s="188">
        <v>0</v>
      </c>
      <c r="DC56" s="188">
        <v>1629</v>
      </c>
      <c r="DD56" s="188">
        <v>0</v>
      </c>
      <c r="DE56" s="188">
        <v>0</v>
      </c>
      <c r="DF56" s="188">
        <v>0</v>
      </c>
      <c r="DH56" s="188">
        <v>0</v>
      </c>
      <c r="DI56" s="188">
        <v>0</v>
      </c>
      <c r="DJ56" s="188">
        <v>8725</v>
      </c>
      <c r="DK56" s="188">
        <v>1537</v>
      </c>
      <c r="DL56" s="188">
        <v>0</v>
      </c>
      <c r="DM56" s="188">
        <v>0</v>
      </c>
      <c r="DN56" s="188">
        <v>1091</v>
      </c>
      <c r="DO56" s="188">
        <v>0</v>
      </c>
      <c r="DP56" s="188">
        <v>0</v>
      </c>
      <c r="DQ56" s="188">
        <v>0</v>
      </c>
      <c r="DS56" s="188">
        <v>0</v>
      </c>
      <c r="DT56" s="188">
        <v>0</v>
      </c>
      <c r="DU56" s="188">
        <v>6761</v>
      </c>
      <c r="DV56" s="188">
        <v>1041</v>
      </c>
      <c r="DW56" s="188">
        <v>0</v>
      </c>
      <c r="DX56" s="188">
        <v>0</v>
      </c>
      <c r="DY56" s="188">
        <v>1678</v>
      </c>
      <c r="DZ56" s="188">
        <v>0</v>
      </c>
      <c r="EA56" s="188">
        <v>0</v>
      </c>
      <c r="EB56" s="188">
        <v>0</v>
      </c>
      <c r="ED56" s="188">
        <v>0</v>
      </c>
      <c r="EE56" s="188">
        <v>0</v>
      </c>
      <c r="EF56" s="188">
        <v>6517</v>
      </c>
      <c r="EG56" s="188">
        <v>1823</v>
      </c>
      <c r="EH56" s="188">
        <v>0</v>
      </c>
      <c r="EI56" s="188">
        <v>0</v>
      </c>
      <c r="EJ56" s="188">
        <v>1043</v>
      </c>
      <c r="EK56" s="188">
        <v>0</v>
      </c>
      <c r="EL56" s="188">
        <v>0</v>
      </c>
      <c r="EM56" s="188">
        <v>0</v>
      </c>
      <c r="EO56" s="188">
        <v>0</v>
      </c>
      <c r="EP56" s="188">
        <v>0</v>
      </c>
      <c r="EQ56" s="188">
        <v>1387</v>
      </c>
      <c r="ER56" s="188">
        <v>1545</v>
      </c>
      <c r="ES56" s="188">
        <v>0</v>
      </c>
      <c r="ET56" s="188">
        <v>0</v>
      </c>
      <c r="EU56" s="188">
        <v>1349</v>
      </c>
      <c r="EV56" s="188">
        <v>0</v>
      </c>
      <c r="EW56" s="188">
        <v>0</v>
      </c>
      <c r="EX56" s="188">
        <v>0</v>
      </c>
      <c r="EZ56" s="188">
        <v>0</v>
      </c>
      <c r="FA56" s="188">
        <v>0</v>
      </c>
      <c r="FB56" s="188">
        <v>4046</v>
      </c>
      <c r="FC56" s="188">
        <v>1253</v>
      </c>
      <c r="FD56" s="188">
        <v>0</v>
      </c>
      <c r="FE56" s="188">
        <v>0</v>
      </c>
      <c r="FF56" s="188">
        <v>1739</v>
      </c>
      <c r="FG56" s="188">
        <v>0</v>
      </c>
      <c r="FH56" s="188">
        <v>0</v>
      </c>
      <c r="FI56" s="188">
        <v>0</v>
      </c>
      <c r="FK56" s="188">
        <v>0</v>
      </c>
      <c r="FL56" s="188">
        <v>0</v>
      </c>
      <c r="FM56" s="188">
        <v>8164</v>
      </c>
      <c r="FN56" s="188">
        <v>1437</v>
      </c>
      <c r="FO56" s="188">
        <v>0</v>
      </c>
      <c r="FP56" s="188">
        <v>0</v>
      </c>
      <c r="FQ56" s="188">
        <v>1071</v>
      </c>
      <c r="FR56" s="188">
        <v>0</v>
      </c>
      <c r="FS56" s="188">
        <v>0</v>
      </c>
      <c r="FT56" s="188">
        <v>0</v>
      </c>
      <c r="FV56" s="188">
        <v>0</v>
      </c>
      <c r="FW56" s="188">
        <v>0</v>
      </c>
      <c r="FX56" s="188">
        <v>4294</v>
      </c>
      <c r="FY56" s="188">
        <v>2026</v>
      </c>
      <c r="FZ56" s="188">
        <v>0</v>
      </c>
      <c r="GA56" s="188">
        <v>0</v>
      </c>
      <c r="GB56" s="188">
        <v>1640</v>
      </c>
      <c r="GC56" s="188">
        <v>0</v>
      </c>
      <c r="GD56" s="188">
        <v>0</v>
      </c>
      <c r="GE56" s="188">
        <v>0</v>
      </c>
      <c r="GG56" s="188">
        <v>0</v>
      </c>
      <c r="GH56" s="188">
        <v>0</v>
      </c>
      <c r="GI56" s="188">
        <v>6533</v>
      </c>
      <c r="GJ56" s="188">
        <v>975</v>
      </c>
      <c r="GK56" s="188">
        <v>0</v>
      </c>
      <c r="GL56" s="188">
        <v>0</v>
      </c>
      <c r="GM56" s="188">
        <v>1085</v>
      </c>
      <c r="GN56" s="188">
        <v>0</v>
      </c>
      <c r="GO56" s="188">
        <v>0</v>
      </c>
      <c r="GP56" s="188">
        <v>0</v>
      </c>
      <c r="GR56" s="188">
        <v>0</v>
      </c>
      <c r="GS56" s="188">
        <v>0</v>
      </c>
      <c r="GT56" s="188">
        <v>6740</v>
      </c>
      <c r="GU56" s="188">
        <v>1079</v>
      </c>
      <c r="GV56" s="188">
        <v>0</v>
      </c>
      <c r="GW56" s="188">
        <v>0</v>
      </c>
      <c r="GX56" s="188">
        <v>1037</v>
      </c>
      <c r="GY56" s="188">
        <v>0</v>
      </c>
      <c r="GZ56" s="188">
        <v>0</v>
      </c>
      <c r="HA56" s="188">
        <v>0</v>
      </c>
      <c r="HC56" s="188">
        <v>0</v>
      </c>
      <c r="HD56" s="188">
        <v>0</v>
      </c>
      <c r="HE56" s="188">
        <v>4899</v>
      </c>
      <c r="HF56" s="188">
        <v>1743</v>
      </c>
      <c r="HG56" s="188">
        <v>0</v>
      </c>
      <c r="HH56" s="188">
        <v>0</v>
      </c>
      <c r="HI56" s="188">
        <v>1059</v>
      </c>
      <c r="HJ56" s="188">
        <v>0</v>
      </c>
      <c r="HK56" s="188">
        <v>0</v>
      </c>
      <c r="HL56" s="188">
        <v>0</v>
      </c>
      <c r="HN56" s="188">
        <v>0</v>
      </c>
      <c r="HO56" s="188">
        <v>0</v>
      </c>
      <c r="HP56" s="188">
        <v>3831</v>
      </c>
      <c r="HQ56" s="188">
        <v>1090</v>
      </c>
      <c r="HR56" s="188">
        <v>0</v>
      </c>
      <c r="HS56" s="188">
        <v>0</v>
      </c>
      <c r="HT56" s="188">
        <v>1702</v>
      </c>
      <c r="HU56" s="188">
        <v>0</v>
      </c>
      <c r="HV56" s="188">
        <v>0</v>
      </c>
      <c r="HW56" s="188">
        <v>0</v>
      </c>
      <c r="HY56" s="188">
        <v>0</v>
      </c>
      <c r="HZ56" s="188">
        <v>0</v>
      </c>
      <c r="IA56" s="188">
        <v>5067</v>
      </c>
      <c r="IB56" s="188">
        <v>1054</v>
      </c>
      <c r="IC56" s="188">
        <v>0</v>
      </c>
      <c r="ID56" s="188">
        <v>0</v>
      </c>
      <c r="IE56" s="188">
        <v>1082</v>
      </c>
      <c r="IF56" s="188">
        <v>0</v>
      </c>
      <c r="IG56" s="188">
        <v>0</v>
      </c>
      <c r="IH56" s="188">
        <v>0</v>
      </c>
      <c r="IJ56" s="188">
        <v>0</v>
      </c>
      <c r="IK56" s="188">
        <v>0</v>
      </c>
      <c r="IL56" s="188">
        <v>8287</v>
      </c>
      <c r="IM56" s="188">
        <v>1405</v>
      </c>
      <c r="IN56" s="188">
        <v>0</v>
      </c>
      <c r="IO56" s="188">
        <v>0</v>
      </c>
      <c r="IP56" s="188">
        <v>1109</v>
      </c>
      <c r="IQ56" s="188">
        <v>0</v>
      </c>
      <c r="IR56" s="188">
        <v>0</v>
      </c>
      <c r="IS56" s="188">
        <v>0</v>
      </c>
      <c r="IU56" s="188">
        <v>0</v>
      </c>
      <c r="IV56" s="188">
        <v>0</v>
      </c>
      <c r="IW56" s="188">
        <v>4859</v>
      </c>
      <c r="IX56" s="188">
        <v>1797</v>
      </c>
      <c r="IY56" s="188">
        <v>0</v>
      </c>
      <c r="IZ56" s="188">
        <v>0</v>
      </c>
      <c r="JA56" s="188">
        <v>1555</v>
      </c>
      <c r="JB56" s="188">
        <v>0</v>
      </c>
      <c r="JC56" s="188">
        <v>0</v>
      </c>
      <c r="JD56" s="188">
        <v>0</v>
      </c>
      <c r="JF56" s="188">
        <v>0</v>
      </c>
      <c r="JG56" s="188">
        <v>0</v>
      </c>
      <c r="JH56" s="188">
        <v>7699</v>
      </c>
      <c r="JI56" s="188">
        <v>2748</v>
      </c>
      <c r="JJ56" s="188">
        <v>0</v>
      </c>
      <c r="JK56" s="188">
        <v>0</v>
      </c>
      <c r="JL56" s="188">
        <v>1031</v>
      </c>
      <c r="JM56" s="188">
        <v>0</v>
      </c>
      <c r="JN56" s="188">
        <v>0</v>
      </c>
      <c r="JO56" s="188">
        <v>0</v>
      </c>
      <c r="JQ56" s="188">
        <v>0</v>
      </c>
      <c r="JR56" s="188">
        <v>0</v>
      </c>
      <c r="JS56" s="188">
        <v>8443</v>
      </c>
      <c r="JT56" s="188">
        <v>1160</v>
      </c>
      <c r="JU56" s="188">
        <v>0</v>
      </c>
      <c r="JV56" s="188">
        <v>0</v>
      </c>
      <c r="JW56" s="188">
        <v>1109</v>
      </c>
      <c r="JX56" s="188">
        <v>0</v>
      </c>
      <c r="JY56" s="188">
        <v>0</v>
      </c>
      <c r="JZ56" s="188">
        <v>0</v>
      </c>
      <c r="KB56" s="188">
        <v>0</v>
      </c>
      <c r="KC56" s="188">
        <v>0</v>
      </c>
      <c r="KD56" s="188">
        <v>3381</v>
      </c>
      <c r="KE56" s="188">
        <v>1129</v>
      </c>
      <c r="KF56" s="188">
        <v>0</v>
      </c>
      <c r="KG56" s="188">
        <v>0</v>
      </c>
      <c r="KH56" s="188">
        <v>1575</v>
      </c>
      <c r="KI56" s="188">
        <v>0</v>
      </c>
      <c r="KJ56" s="188">
        <v>0</v>
      </c>
      <c r="KK56" s="188">
        <v>0</v>
      </c>
      <c r="KM56" s="188">
        <v>0</v>
      </c>
      <c r="KN56" s="188">
        <v>0</v>
      </c>
      <c r="KO56" s="188">
        <v>3399</v>
      </c>
      <c r="KP56" s="188">
        <v>2729</v>
      </c>
      <c r="KQ56" s="188">
        <v>0</v>
      </c>
      <c r="KR56" s="188">
        <v>0</v>
      </c>
      <c r="KS56" s="188">
        <v>1700</v>
      </c>
      <c r="KT56" s="188">
        <v>0</v>
      </c>
      <c r="KU56" s="188">
        <v>0</v>
      </c>
      <c r="KV56" s="188">
        <v>0</v>
      </c>
      <c r="KX56" s="188">
        <v>0</v>
      </c>
      <c r="KY56" s="188">
        <v>0</v>
      </c>
      <c r="KZ56" s="188">
        <v>7642</v>
      </c>
      <c r="LA56" s="188">
        <v>1498</v>
      </c>
      <c r="LB56" s="188">
        <v>0</v>
      </c>
      <c r="LC56" s="188">
        <v>0</v>
      </c>
      <c r="LD56" s="188">
        <v>1729</v>
      </c>
      <c r="LE56" s="188">
        <v>0</v>
      </c>
      <c r="LF56" s="188">
        <v>0</v>
      </c>
      <c r="LG56" s="188">
        <v>0</v>
      </c>
      <c r="LI56" s="188">
        <v>0</v>
      </c>
      <c r="LJ56" s="188">
        <v>0</v>
      </c>
      <c r="LK56" s="188">
        <v>5443</v>
      </c>
      <c r="LL56" s="188">
        <v>1264</v>
      </c>
      <c r="LM56" s="188">
        <v>0</v>
      </c>
      <c r="LN56" s="188">
        <v>0</v>
      </c>
      <c r="LO56" s="188">
        <v>1510</v>
      </c>
      <c r="LP56" s="188">
        <v>0</v>
      </c>
      <c r="LQ56" s="188">
        <v>0</v>
      </c>
      <c r="LR56" s="188">
        <v>0</v>
      </c>
      <c r="LT56" s="188">
        <v>0</v>
      </c>
      <c r="LU56" s="188">
        <v>0</v>
      </c>
      <c r="LV56" s="188">
        <v>2016</v>
      </c>
      <c r="LW56" s="188">
        <v>1776</v>
      </c>
      <c r="LX56" s="188">
        <v>0</v>
      </c>
      <c r="LY56" s="188">
        <v>0</v>
      </c>
      <c r="LZ56" s="188">
        <v>1505</v>
      </c>
      <c r="MA56" s="188">
        <v>0</v>
      </c>
      <c r="MB56" s="188">
        <v>0</v>
      </c>
      <c r="MC56" s="188">
        <v>0</v>
      </c>
    </row>
    <row r="57" spans="2:341">
      <c r="B57" s="208">
        <f t="shared" si="10"/>
        <v>0</v>
      </c>
      <c r="C57" s="208">
        <f t="shared" si="11"/>
        <v>0</v>
      </c>
      <c r="D57" s="208">
        <f t="shared" si="12"/>
        <v>6018.1</v>
      </c>
      <c r="E57" s="208">
        <f t="shared" si="13"/>
        <v>1602.9666666666667</v>
      </c>
      <c r="F57" s="208">
        <f t="shared" si="14"/>
        <v>0</v>
      </c>
      <c r="G57" s="208">
        <f t="shared" si="15"/>
        <v>0</v>
      </c>
      <c r="H57" s="208">
        <f t="shared" si="16"/>
        <v>1337.4</v>
      </c>
      <c r="I57" s="208">
        <f t="shared" si="17"/>
        <v>0</v>
      </c>
      <c r="J57" s="208">
        <f t="shared" si="18"/>
        <v>0</v>
      </c>
      <c r="K57" s="208">
        <f t="shared" si="19"/>
        <v>0</v>
      </c>
      <c r="M57" s="188">
        <v>0</v>
      </c>
      <c r="N57" s="188">
        <v>0</v>
      </c>
      <c r="O57" s="188">
        <v>8511</v>
      </c>
      <c r="P57" s="188">
        <v>1266</v>
      </c>
      <c r="Q57" s="188">
        <v>0</v>
      </c>
      <c r="R57" s="188">
        <v>0</v>
      </c>
      <c r="S57" s="188">
        <v>978</v>
      </c>
      <c r="T57" s="188">
        <v>0</v>
      </c>
      <c r="U57" s="188">
        <v>0</v>
      </c>
      <c r="V57" s="188">
        <v>0</v>
      </c>
      <c r="X57" s="188">
        <v>0</v>
      </c>
      <c r="Y57" s="188">
        <v>0</v>
      </c>
      <c r="Z57" s="188">
        <v>4482</v>
      </c>
      <c r="AA57" s="188">
        <v>655</v>
      </c>
      <c r="AB57" s="188">
        <v>0</v>
      </c>
      <c r="AC57" s="188">
        <v>0</v>
      </c>
      <c r="AD57" s="188">
        <v>1137</v>
      </c>
      <c r="AE57" s="188">
        <v>0</v>
      </c>
      <c r="AF57" s="188">
        <v>0</v>
      </c>
      <c r="AG57" s="188">
        <v>0</v>
      </c>
      <c r="AI57" s="188">
        <v>0</v>
      </c>
      <c r="AJ57" s="188">
        <v>0</v>
      </c>
      <c r="AK57" s="188">
        <v>1393</v>
      </c>
      <c r="AL57" s="188">
        <v>889</v>
      </c>
      <c r="AM57" s="188">
        <v>0</v>
      </c>
      <c r="AN57" s="188">
        <v>0</v>
      </c>
      <c r="AO57" s="188">
        <v>1540</v>
      </c>
      <c r="AP57" s="188">
        <v>0</v>
      </c>
      <c r="AQ57" s="188">
        <v>0</v>
      </c>
      <c r="AR57" s="188">
        <v>0</v>
      </c>
      <c r="AT57" s="188">
        <v>0</v>
      </c>
      <c r="AU57" s="188">
        <v>0</v>
      </c>
      <c r="AV57" s="188">
        <v>8241</v>
      </c>
      <c r="AW57" s="188">
        <v>2728</v>
      </c>
      <c r="AX57" s="188">
        <v>0</v>
      </c>
      <c r="AY57" s="188">
        <v>0</v>
      </c>
      <c r="AZ57" s="188">
        <v>1503</v>
      </c>
      <c r="BA57" s="188">
        <v>0</v>
      </c>
      <c r="BB57" s="188">
        <v>0</v>
      </c>
      <c r="BC57" s="188">
        <v>0</v>
      </c>
      <c r="BE57" s="188">
        <v>0</v>
      </c>
      <c r="BF57" s="188">
        <v>0</v>
      </c>
      <c r="BG57" s="188">
        <v>8499</v>
      </c>
      <c r="BH57" s="188">
        <v>2136</v>
      </c>
      <c r="BI57" s="188">
        <v>0</v>
      </c>
      <c r="BJ57" s="188">
        <v>0</v>
      </c>
      <c r="BK57" s="188">
        <v>1061</v>
      </c>
      <c r="BL57" s="188">
        <v>0</v>
      </c>
      <c r="BM57" s="188">
        <v>0</v>
      </c>
      <c r="BN57" s="188">
        <v>0</v>
      </c>
      <c r="BP57" s="188">
        <v>0</v>
      </c>
      <c r="BQ57" s="188">
        <v>0</v>
      </c>
      <c r="BR57" s="188">
        <v>6836</v>
      </c>
      <c r="BS57" s="188">
        <v>2558</v>
      </c>
      <c r="BT57" s="188">
        <v>0</v>
      </c>
      <c r="BU57" s="188">
        <v>0</v>
      </c>
      <c r="BV57" s="188">
        <v>1607</v>
      </c>
      <c r="BW57" s="188">
        <v>0</v>
      </c>
      <c r="BX57" s="188">
        <v>0</v>
      </c>
      <c r="BY57" s="188">
        <v>0</v>
      </c>
      <c r="CA57" s="188">
        <v>0</v>
      </c>
      <c r="CB57" s="188">
        <v>0</v>
      </c>
      <c r="CC57" s="188">
        <v>8614</v>
      </c>
      <c r="CD57" s="188">
        <v>1744</v>
      </c>
      <c r="CE57" s="188">
        <v>0</v>
      </c>
      <c r="CF57" s="188">
        <v>0</v>
      </c>
      <c r="CG57" s="188">
        <v>1088</v>
      </c>
      <c r="CH57" s="188">
        <v>0</v>
      </c>
      <c r="CI57" s="188">
        <v>0</v>
      </c>
      <c r="CJ57" s="188">
        <v>0</v>
      </c>
      <c r="CL57" s="188">
        <v>0</v>
      </c>
      <c r="CM57" s="188">
        <v>0</v>
      </c>
      <c r="CN57" s="188">
        <v>8614</v>
      </c>
      <c r="CO57" s="188">
        <v>1744</v>
      </c>
      <c r="CP57" s="188">
        <v>0</v>
      </c>
      <c r="CQ57" s="188">
        <v>0</v>
      </c>
      <c r="CR57" s="188">
        <v>1088</v>
      </c>
      <c r="CS57" s="188">
        <v>0</v>
      </c>
      <c r="CT57" s="188">
        <v>0</v>
      </c>
      <c r="CU57" s="188">
        <v>0</v>
      </c>
      <c r="CW57" s="188">
        <v>0</v>
      </c>
      <c r="CX57" s="188">
        <v>0</v>
      </c>
      <c r="CY57" s="188">
        <v>6794</v>
      </c>
      <c r="CZ57" s="188">
        <v>1926</v>
      </c>
      <c r="DA57" s="188">
        <v>0</v>
      </c>
      <c r="DB57" s="188">
        <v>0</v>
      </c>
      <c r="DC57" s="188">
        <v>1629</v>
      </c>
      <c r="DD57" s="188">
        <v>0</v>
      </c>
      <c r="DE57" s="188">
        <v>0</v>
      </c>
      <c r="DF57" s="188">
        <v>0</v>
      </c>
      <c r="DH57" s="188">
        <v>0</v>
      </c>
      <c r="DI57" s="188">
        <v>0</v>
      </c>
      <c r="DJ57" s="188">
        <v>8745</v>
      </c>
      <c r="DK57" s="188">
        <v>1527</v>
      </c>
      <c r="DL57" s="188">
        <v>0</v>
      </c>
      <c r="DM57" s="188">
        <v>0</v>
      </c>
      <c r="DN57" s="188">
        <v>1091</v>
      </c>
      <c r="DO57" s="188">
        <v>0</v>
      </c>
      <c r="DP57" s="188">
        <v>0</v>
      </c>
      <c r="DQ57" s="188">
        <v>0</v>
      </c>
      <c r="DS57" s="188">
        <v>0</v>
      </c>
      <c r="DT57" s="188">
        <v>0</v>
      </c>
      <c r="DU57" s="188">
        <v>6874</v>
      </c>
      <c r="DV57" s="188">
        <v>1099</v>
      </c>
      <c r="DW57" s="188">
        <v>0</v>
      </c>
      <c r="DX57" s="188">
        <v>0</v>
      </c>
      <c r="DY57" s="188">
        <v>1713</v>
      </c>
      <c r="DZ57" s="188">
        <v>0</v>
      </c>
      <c r="EA57" s="188">
        <v>0</v>
      </c>
      <c r="EB57" s="188">
        <v>0</v>
      </c>
      <c r="ED57" s="188">
        <v>0</v>
      </c>
      <c r="EE57" s="188">
        <v>0</v>
      </c>
      <c r="EF57" s="188">
        <v>6544</v>
      </c>
      <c r="EG57" s="188">
        <v>1834</v>
      </c>
      <c r="EH57" s="188">
        <v>0</v>
      </c>
      <c r="EI57" s="188">
        <v>0</v>
      </c>
      <c r="EJ57" s="188">
        <v>1043</v>
      </c>
      <c r="EK57" s="188">
        <v>0</v>
      </c>
      <c r="EL57" s="188">
        <v>0</v>
      </c>
      <c r="EM57" s="188">
        <v>0</v>
      </c>
      <c r="EO57" s="188">
        <v>0</v>
      </c>
      <c r="EP57" s="188">
        <v>0</v>
      </c>
      <c r="EQ57" s="188">
        <v>1411</v>
      </c>
      <c r="ER57" s="188">
        <v>1522</v>
      </c>
      <c r="ES57" s="188">
        <v>0</v>
      </c>
      <c r="ET57" s="188">
        <v>0</v>
      </c>
      <c r="EU57" s="188">
        <v>1349</v>
      </c>
      <c r="EV57" s="188">
        <v>0</v>
      </c>
      <c r="EW57" s="188">
        <v>0</v>
      </c>
      <c r="EX57" s="188">
        <v>0</v>
      </c>
      <c r="EZ57" s="188">
        <v>0</v>
      </c>
      <c r="FA57" s="188">
        <v>0</v>
      </c>
      <c r="FB57" s="188">
        <v>4052</v>
      </c>
      <c r="FC57" s="188">
        <v>1302</v>
      </c>
      <c r="FD57" s="188">
        <v>0</v>
      </c>
      <c r="FE57" s="188">
        <v>0</v>
      </c>
      <c r="FF57" s="188">
        <v>1757</v>
      </c>
      <c r="FG57" s="188">
        <v>0</v>
      </c>
      <c r="FH57" s="188">
        <v>0</v>
      </c>
      <c r="FI57" s="188">
        <v>0</v>
      </c>
      <c r="FK57" s="188">
        <v>0</v>
      </c>
      <c r="FL57" s="188">
        <v>0</v>
      </c>
      <c r="FM57" s="188">
        <v>8233</v>
      </c>
      <c r="FN57" s="188">
        <v>1443</v>
      </c>
      <c r="FO57" s="188">
        <v>0</v>
      </c>
      <c r="FP57" s="188">
        <v>0</v>
      </c>
      <c r="FQ57" s="188">
        <v>1071</v>
      </c>
      <c r="FR57" s="188">
        <v>0</v>
      </c>
      <c r="FS57" s="188">
        <v>0</v>
      </c>
      <c r="FT57" s="188">
        <v>0</v>
      </c>
      <c r="FV57" s="188">
        <v>0</v>
      </c>
      <c r="FW57" s="188">
        <v>0</v>
      </c>
      <c r="FX57" s="188">
        <v>4390</v>
      </c>
      <c r="FY57" s="188">
        <v>2093</v>
      </c>
      <c r="FZ57" s="188">
        <v>0</v>
      </c>
      <c r="GA57" s="188">
        <v>0</v>
      </c>
      <c r="GB57" s="188">
        <v>1640</v>
      </c>
      <c r="GC57" s="188">
        <v>0</v>
      </c>
      <c r="GD57" s="188">
        <v>0</v>
      </c>
      <c r="GE57" s="188">
        <v>0</v>
      </c>
      <c r="GG57" s="188">
        <v>0</v>
      </c>
      <c r="GH57" s="188">
        <v>0</v>
      </c>
      <c r="GI57" s="188">
        <v>6571</v>
      </c>
      <c r="GJ57" s="188">
        <v>998</v>
      </c>
      <c r="GK57" s="188">
        <v>0</v>
      </c>
      <c r="GL57" s="188">
        <v>0</v>
      </c>
      <c r="GM57" s="188">
        <v>1085</v>
      </c>
      <c r="GN57" s="188">
        <v>0</v>
      </c>
      <c r="GO57" s="188">
        <v>0</v>
      </c>
      <c r="GP57" s="188">
        <v>0</v>
      </c>
      <c r="GR57" s="188">
        <v>0</v>
      </c>
      <c r="GS57" s="188">
        <v>0</v>
      </c>
      <c r="GT57" s="188">
        <v>6729</v>
      </c>
      <c r="GU57" s="188">
        <v>1129</v>
      </c>
      <c r="GV57" s="188">
        <v>0</v>
      </c>
      <c r="GW57" s="188">
        <v>0</v>
      </c>
      <c r="GX57" s="188">
        <v>1037</v>
      </c>
      <c r="GY57" s="188">
        <v>0</v>
      </c>
      <c r="GZ57" s="188">
        <v>0</v>
      </c>
      <c r="HA57" s="188">
        <v>0</v>
      </c>
      <c r="HC57" s="188">
        <v>0</v>
      </c>
      <c r="HD57" s="188">
        <v>0</v>
      </c>
      <c r="HE57" s="188">
        <v>4903</v>
      </c>
      <c r="HF57" s="188">
        <v>1726</v>
      </c>
      <c r="HG57" s="188">
        <v>0</v>
      </c>
      <c r="HH57" s="188">
        <v>0</v>
      </c>
      <c r="HI57" s="188">
        <v>1059</v>
      </c>
      <c r="HJ57" s="188">
        <v>0</v>
      </c>
      <c r="HK57" s="188">
        <v>0</v>
      </c>
      <c r="HL57" s="188">
        <v>0</v>
      </c>
      <c r="HN57" s="188">
        <v>0</v>
      </c>
      <c r="HO57" s="188">
        <v>0</v>
      </c>
      <c r="HP57" s="188">
        <v>3824</v>
      </c>
      <c r="HQ57" s="188">
        <v>1083</v>
      </c>
      <c r="HR57" s="188">
        <v>0</v>
      </c>
      <c r="HS57" s="188">
        <v>0</v>
      </c>
      <c r="HT57" s="188">
        <v>1703</v>
      </c>
      <c r="HU57" s="188">
        <v>0</v>
      </c>
      <c r="HV57" s="188">
        <v>0</v>
      </c>
      <c r="HW57" s="188">
        <v>0</v>
      </c>
      <c r="HY57" s="188">
        <v>0</v>
      </c>
      <c r="HZ57" s="188">
        <v>0</v>
      </c>
      <c r="IA57" s="188">
        <v>5087</v>
      </c>
      <c r="IB57" s="188">
        <v>1048</v>
      </c>
      <c r="IC57" s="188">
        <v>0</v>
      </c>
      <c r="ID57" s="188">
        <v>0</v>
      </c>
      <c r="IE57" s="188">
        <v>1082</v>
      </c>
      <c r="IF57" s="188">
        <v>0</v>
      </c>
      <c r="IG57" s="188">
        <v>0</v>
      </c>
      <c r="IH57" s="188">
        <v>0</v>
      </c>
      <c r="IJ57" s="188">
        <v>0</v>
      </c>
      <c r="IK57" s="188">
        <v>0</v>
      </c>
      <c r="IL57" s="188">
        <v>8295</v>
      </c>
      <c r="IM57" s="188">
        <v>1428</v>
      </c>
      <c r="IN57" s="188">
        <v>0</v>
      </c>
      <c r="IO57" s="188">
        <v>0</v>
      </c>
      <c r="IP57" s="188">
        <v>1109</v>
      </c>
      <c r="IQ57" s="188">
        <v>0</v>
      </c>
      <c r="IR57" s="188">
        <v>0</v>
      </c>
      <c r="IS57" s="188">
        <v>0</v>
      </c>
      <c r="IU57" s="188">
        <v>0</v>
      </c>
      <c r="IV57" s="188">
        <v>0</v>
      </c>
      <c r="IW57" s="188">
        <v>4841</v>
      </c>
      <c r="IX57" s="188">
        <v>1822</v>
      </c>
      <c r="IY57" s="188">
        <v>0</v>
      </c>
      <c r="IZ57" s="188">
        <v>0</v>
      </c>
      <c r="JA57" s="188">
        <v>1555</v>
      </c>
      <c r="JB57" s="188">
        <v>0</v>
      </c>
      <c r="JC57" s="188">
        <v>0</v>
      </c>
      <c r="JD57" s="188">
        <v>0</v>
      </c>
      <c r="JF57" s="188">
        <v>0</v>
      </c>
      <c r="JG57" s="188">
        <v>0</v>
      </c>
      <c r="JH57" s="188">
        <v>7707</v>
      </c>
      <c r="JI57" s="188">
        <v>2835</v>
      </c>
      <c r="JJ57" s="188">
        <v>0</v>
      </c>
      <c r="JK57" s="188">
        <v>0</v>
      </c>
      <c r="JL57" s="188">
        <v>1031</v>
      </c>
      <c r="JM57" s="188">
        <v>0</v>
      </c>
      <c r="JN57" s="188">
        <v>0</v>
      </c>
      <c r="JO57" s="188">
        <v>0</v>
      </c>
      <c r="JQ57" s="188">
        <v>0</v>
      </c>
      <c r="JR57" s="188">
        <v>0</v>
      </c>
      <c r="JS57" s="188">
        <v>8450</v>
      </c>
      <c r="JT57" s="188">
        <v>1140</v>
      </c>
      <c r="JU57" s="188">
        <v>0</v>
      </c>
      <c r="JV57" s="188">
        <v>0</v>
      </c>
      <c r="JW57" s="188">
        <v>1109</v>
      </c>
      <c r="JX57" s="188">
        <v>0</v>
      </c>
      <c r="JY57" s="188">
        <v>0</v>
      </c>
      <c r="JZ57" s="188">
        <v>0</v>
      </c>
      <c r="KB57" s="188">
        <v>0</v>
      </c>
      <c r="KC57" s="188">
        <v>0</v>
      </c>
      <c r="KD57" s="188">
        <v>3383</v>
      </c>
      <c r="KE57" s="188">
        <v>1147</v>
      </c>
      <c r="KF57" s="188">
        <v>0</v>
      </c>
      <c r="KG57" s="188">
        <v>0</v>
      </c>
      <c r="KH57" s="188">
        <v>1575</v>
      </c>
      <c r="KI57" s="188">
        <v>0</v>
      </c>
      <c r="KJ57" s="188">
        <v>0</v>
      </c>
      <c r="KK57" s="188">
        <v>0</v>
      </c>
      <c r="KM57" s="188">
        <v>0</v>
      </c>
      <c r="KN57" s="188">
        <v>0</v>
      </c>
      <c r="KO57" s="188">
        <v>3385</v>
      </c>
      <c r="KP57" s="188">
        <v>2741</v>
      </c>
      <c r="KQ57" s="188">
        <v>0</v>
      </c>
      <c r="KR57" s="188">
        <v>0</v>
      </c>
      <c r="KS57" s="188">
        <v>1702</v>
      </c>
      <c r="KT57" s="188">
        <v>0</v>
      </c>
      <c r="KU57" s="188">
        <v>0</v>
      </c>
      <c r="KV57" s="188">
        <v>0</v>
      </c>
      <c r="KX57" s="188">
        <v>0</v>
      </c>
      <c r="KY57" s="188">
        <v>0</v>
      </c>
      <c r="KZ57" s="188">
        <v>7592</v>
      </c>
      <c r="LA57" s="188">
        <v>1397</v>
      </c>
      <c r="LB57" s="188">
        <v>0</v>
      </c>
      <c r="LC57" s="188">
        <v>0</v>
      </c>
      <c r="LD57" s="188">
        <v>1765</v>
      </c>
      <c r="LE57" s="188">
        <v>0</v>
      </c>
      <c r="LF57" s="188">
        <v>0</v>
      </c>
      <c r="LG57" s="188">
        <v>0</v>
      </c>
      <c r="LI57" s="188">
        <v>0</v>
      </c>
      <c r="LJ57" s="188">
        <v>0</v>
      </c>
      <c r="LK57" s="188">
        <v>5512</v>
      </c>
      <c r="LL57" s="188">
        <v>1310</v>
      </c>
      <c r="LM57" s="188">
        <v>0</v>
      </c>
      <c r="LN57" s="188">
        <v>0</v>
      </c>
      <c r="LO57" s="188">
        <v>1510</v>
      </c>
      <c r="LP57" s="188">
        <v>0</v>
      </c>
      <c r="LQ57" s="188">
        <v>0</v>
      </c>
      <c r="LR57" s="188">
        <v>0</v>
      </c>
      <c r="LT57" s="188">
        <v>0</v>
      </c>
      <c r="LU57" s="188">
        <v>0</v>
      </c>
      <c r="LV57" s="188">
        <v>2031</v>
      </c>
      <c r="LW57" s="188">
        <v>1819</v>
      </c>
      <c r="LX57" s="188">
        <v>0</v>
      </c>
      <c r="LY57" s="188">
        <v>0</v>
      </c>
      <c r="LZ57" s="188">
        <v>1505</v>
      </c>
      <c r="MA57" s="188">
        <v>0</v>
      </c>
      <c r="MB57" s="188">
        <v>0</v>
      </c>
      <c r="MC57" s="188">
        <v>0</v>
      </c>
    </row>
    <row r="58" spans="2:341">
      <c r="B58" s="208">
        <f t="shared" si="10"/>
        <v>0</v>
      </c>
      <c r="C58" s="208">
        <f t="shared" si="11"/>
        <v>0</v>
      </c>
      <c r="D58" s="208">
        <f t="shared" si="12"/>
        <v>6040.0666666666666</v>
      </c>
      <c r="E58" s="208">
        <f t="shared" si="13"/>
        <v>1620.6</v>
      </c>
      <c r="F58" s="208">
        <f t="shared" si="14"/>
        <v>0</v>
      </c>
      <c r="G58" s="208">
        <f t="shared" si="15"/>
        <v>0</v>
      </c>
      <c r="H58" s="208">
        <f t="shared" si="16"/>
        <v>1341.6</v>
      </c>
      <c r="I58" s="208">
        <f t="shared" si="17"/>
        <v>0</v>
      </c>
      <c r="J58" s="208">
        <f t="shared" si="18"/>
        <v>0</v>
      </c>
      <c r="K58" s="208">
        <f t="shared" si="19"/>
        <v>0</v>
      </c>
      <c r="M58" s="188">
        <v>0</v>
      </c>
      <c r="N58" s="188">
        <v>0</v>
      </c>
      <c r="O58" s="188">
        <v>8520</v>
      </c>
      <c r="P58" s="188">
        <v>1289</v>
      </c>
      <c r="Q58" s="188">
        <v>0</v>
      </c>
      <c r="R58" s="188">
        <v>0</v>
      </c>
      <c r="S58" s="188">
        <v>978</v>
      </c>
      <c r="T58" s="188">
        <v>0</v>
      </c>
      <c r="U58" s="188">
        <v>0</v>
      </c>
      <c r="V58" s="188">
        <v>0</v>
      </c>
      <c r="X58" s="188">
        <v>0</v>
      </c>
      <c r="Y58" s="188">
        <v>0</v>
      </c>
      <c r="Z58" s="188">
        <v>4519</v>
      </c>
      <c r="AA58" s="188">
        <v>596</v>
      </c>
      <c r="AB58" s="188">
        <v>0</v>
      </c>
      <c r="AC58" s="188">
        <v>0</v>
      </c>
      <c r="AD58" s="188">
        <v>1137</v>
      </c>
      <c r="AE58" s="188">
        <v>0</v>
      </c>
      <c r="AF58" s="188">
        <v>0</v>
      </c>
      <c r="AG58" s="188">
        <v>0</v>
      </c>
      <c r="AI58" s="188">
        <v>0</v>
      </c>
      <c r="AJ58" s="188">
        <v>0</v>
      </c>
      <c r="AK58" s="188">
        <v>1481</v>
      </c>
      <c r="AL58" s="188">
        <v>968</v>
      </c>
      <c r="AM58" s="188">
        <v>0</v>
      </c>
      <c r="AN58" s="188">
        <v>0</v>
      </c>
      <c r="AO58" s="188">
        <v>1540</v>
      </c>
      <c r="AP58" s="188">
        <v>0</v>
      </c>
      <c r="AQ58" s="188">
        <v>0</v>
      </c>
      <c r="AR58" s="188">
        <v>0</v>
      </c>
      <c r="AT58" s="188">
        <v>0</v>
      </c>
      <c r="AU58" s="188">
        <v>0</v>
      </c>
      <c r="AV58" s="188">
        <v>8258</v>
      </c>
      <c r="AW58" s="188">
        <v>2745</v>
      </c>
      <c r="AX58" s="188">
        <v>0</v>
      </c>
      <c r="AY58" s="188">
        <v>0</v>
      </c>
      <c r="AZ58" s="188">
        <v>1503</v>
      </c>
      <c r="BA58" s="188">
        <v>0</v>
      </c>
      <c r="BB58" s="188">
        <v>0</v>
      </c>
      <c r="BC58" s="188">
        <v>0</v>
      </c>
      <c r="BE58" s="188">
        <v>0</v>
      </c>
      <c r="BF58" s="188">
        <v>0</v>
      </c>
      <c r="BG58" s="188">
        <v>8525</v>
      </c>
      <c r="BH58" s="188">
        <v>2153</v>
      </c>
      <c r="BI58" s="188">
        <v>0</v>
      </c>
      <c r="BJ58" s="188">
        <v>0</v>
      </c>
      <c r="BK58" s="188">
        <v>1061</v>
      </c>
      <c r="BL58" s="188">
        <v>0</v>
      </c>
      <c r="BM58" s="188">
        <v>0</v>
      </c>
      <c r="BN58" s="188">
        <v>0</v>
      </c>
      <c r="BP58" s="188">
        <v>0</v>
      </c>
      <c r="BQ58" s="188">
        <v>0</v>
      </c>
      <c r="BR58" s="188">
        <v>6919</v>
      </c>
      <c r="BS58" s="188">
        <v>2583</v>
      </c>
      <c r="BT58" s="188">
        <v>0</v>
      </c>
      <c r="BU58" s="188">
        <v>0</v>
      </c>
      <c r="BV58" s="188">
        <v>1609</v>
      </c>
      <c r="BW58" s="188">
        <v>0</v>
      </c>
      <c r="BX58" s="188">
        <v>0</v>
      </c>
      <c r="BY58" s="188">
        <v>0</v>
      </c>
      <c r="CA58" s="188">
        <v>0</v>
      </c>
      <c r="CB58" s="188">
        <v>0</v>
      </c>
      <c r="CC58" s="188">
        <v>8620</v>
      </c>
      <c r="CD58" s="188">
        <v>1762</v>
      </c>
      <c r="CE58" s="188">
        <v>0</v>
      </c>
      <c r="CF58" s="188">
        <v>0</v>
      </c>
      <c r="CG58" s="188">
        <v>1088</v>
      </c>
      <c r="CH58" s="188">
        <v>0</v>
      </c>
      <c r="CI58" s="188">
        <v>0</v>
      </c>
      <c r="CJ58" s="188">
        <v>0</v>
      </c>
      <c r="CL58" s="188">
        <v>0</v>
      </c>
      <c r="CM58" s="188">
        <v>0</v>
      </c>
      <c r="CN58" s="188">
        <v>8620</v>
      </c>
      <c r="CO58" s="188">
        <v>1762</v>
      </c>
      <c r="CP58" s="188">
        <v>0</v>
      </c>
      <c r="CQ58" s="188">
        <v>0</v>
      </c>
      <c r="CR58" s="188">
        <v>1088</v>
      </c>
      <c r="CS58" s="188">
        <v>0</v>
      </c>
      <c r="CT58" s="188">
        <v>0</v>
      </c>
      <c r="CU58" s="188">
        <v>0</v>
      </c>
      <c r="CW58" s="188">
        <v>0</v>
      </c>
      <c r="CX58" s="188">
        <v>0</v>
      </c>
      <c r="CY58" s="188">
        <v>6773</v>
      </c>
      <c r="CZ58" s="188">
        <v>1918</v>
      </c>
      <c r="DA58" s="188">
        <v>0</v>
      </c>
      <c r="DB58" s="188">
        <v>0</v>
      </c>
      <c r="DC58" s="188">
        <v>1632</v>
      </c>
      <c r="DD58" s="188">
        <v>0</v>
      </c>
      <c r="DE58" s="188">
        <v>0</v>
      </c>
      <c r="DF58" s="188">
        <v>0</v>
      </c>
      <c r="DH58" s="188">
        <v>0</v>
      </c>
      <c r="DI58" s="188">
        <v>0</v>
      </c>
      <c r="DJ58" s="188">
        <v>8780</v>
      </c>
      <c r="DK58" s="188">
        <v>1558</v>
      </c>
      <c r="DL58" s="188">
        <v>0</v>
      </c>
      <c r="DM58" s="188">
        <v>0</v>
      </c>
      <c r="DN58" s="188">
        <v>1091</v>
      </c>
      <c r="DO58" s="188">
        <v>0</v>
      </c>
      <c r="DP58" s="188">
        <v>0</v>
      </c>
      <c r="DQ58" s="188">
        <v>0</v>
      </c>
      <c r="DS58" s="188">
        <v>0</v>
      </c>
      <c r="DT58" s="188">
        <v>0</v>
      </c>
      <c r="DU58" s="188">
        <v>6933</v>
      </c>
      <c r="DV58" s="188">
        <v>1179</v>
      </c>
      <c r="DW58" s="188">
        <v>0</v>
      </c>
      <c r="DX58" s="188">
        <v>0</v>
      </c>
      <c r="DY58" s="188">
        <v>1753</v>
      </c>
      <c r="DZ58" s="188">
        <v>0</v>
      </c>
      <c r="EA58" s="188">
        <v>0</v>
      </c>
      <c r="EB58" s="188">
        <v>0</v>
      </c>
      <c r="ED58" s="188">
        <v>0</v>
      </c>
      <c r="EE58" s="188">
        <v>0</v>
      </c>
      <c r="EF58" s="188">
        <v>6554</v>
      </c>
      <c r="EG58" s="188">
        <v>1860</v>
      </c>
      <c r="EH58" s="188">
        <v>0</v>
      </c>
      <c r="EI58" s="188">
        <v>0</v>
      </c>
      <c r="EJ58" s="188">
        <v>1043</v>
      </c>
      <c r="EK58" s="188">
        <v>0</v>
      </c>
      <c r="EL58" s="188">
        <v>0</v>
      </c>
      <c r="EM58" s="188">
        <v>0</v>
      </c>
      <c r="EO58" s="188">
        <v>0</v>
      </c>
      <c r="EP58" s="188">
        <v>0</v>
      </c>
      <c r="EQ58" s="188">
        <v>1426</v>
      </c>
      <c r="ER58" s="188">
        <v>1546</v>
      </c>
      <c r="ES58" s="188">
        <v>0</v>
      </c>
      <c r="ET58" s="188">
        <v>0</v>
      </c>
      <c r="EU58" s="188">
        <v>1349</v>
      </c>
      <c r="EV58" s="188">
        <v>0</v>
      </c>
      <c r="EW58" s="188">
        <v>0</v>
      </c>
      <c r="EX58" s="188">
        <v>0</v>
      </c>
      <c r="EZ58" s="188">
        <v>0</v>
      </c>
      <c r="FA58" s="188">
        <v>0</v>
      </c>
      <c r="FB58" s="188">
        <v>4082</v>
      </c>
      <c r="FC58" s="188">
        <v>1341</v>
      </c>
      <c r="FD58" s="188">
        <v>0</v>
      </c>
      <c r="FE58" s="188">
        <v>0</v>
      </c>
      <c r="FF58" s="188">
        <v>1791</v>
      </c>
      <c r="FG58" s="188">
        <v>0</v>
      </c>
      <c r="FH58" s="188">
        <v>0</v>
      </c>
      <c r="FI58" s="188">
        <v>0</v>
      </c>
      <c r="FK58" s="188">
        <v>0</v>
      </c>
      <c r="FL58" s="188">
        <v>0</v>
      </c>
      <c r="FM58" s="188">
        <v>8289</v>
      </c>
      <c r="FN58" s="188">
        <v>1434</v>
      </c>
      <c r="FO58" s="188">
        <v>0</v>
      </c>
      <c r="FP58" s="188">
        <v>0</v>
      </c>
      <c r="FQ58" s="188">
        <v>1071</v>
      </c>
      <c r="FR58" s="188">
        <v>0</v>
      </c>
      <c r="FS58" s="188">
        <v>0</v>
      </c>
      <c r="FT58" s="188">
        <v>0</v>
      </c>
      <c r="FV58" s="188">
        <v>0</v>
      </c>
      <c r="FW58" s="188">
        <v>0</v>
      </c>
      <c r="FX58" s="188">
        <v>4360</v>
      </c>
      <c r="FY58" s="188">
        <v>2050</v>
      </c>
      <c r="FZ58" s="188">
        <v>0</v>
      </c>
      <c r="GA58" s="188">
        <v>0</v>
      </c>
      <c r="GB58" s="188">
        <v>1643</v>
      </c>
      <c r="GC58" s="188">
        <v>0</v>
      </c>
      <c r="GD58" s="188">
        <v>0</v>
      </c>
      <c r="GE58" s="188">
        <v>0</v>
      </c>
      <c r="GG58" s="188">
        <v>0</v>
      </c>
      <c r="GH58" s="188">
        <v>0</v>
      </c>
      <c r="GI58" s="188">
        <v>6599</v>
      </c>
      <c r="GJ58" s="188">
        <v>995</v>
      </c>
      <c r="GK58" s="188">
        <v>0</v>
      </c>
      <c r="GL58" s="188">
        <v>0</v>
      </c>
      <c r="GM58" s="188">
        <v>1085</v>
      </c>
      <c r="GN58" s="188">
        <v>0</v>
      </c>
      <c r="GO58" s="188">
        <v>0</v>
      </c>
      <c r="GP58" s="188">
        <v>0</v>
      </c>
      <c r="GR58" s="188">
        <v>0</v>
      </c>
      <c r="GS58" s="188">
        <v>0</v>
      </c>
      <c r="GT58" s="188">
        <v>6783</v>
      </c>
      <c r="GU58" s="188">
        <v>1147</v>
      </c>
      <c r="GV58" s="188">
        <v>0</v>
      </c>
      <c r="GW58" s="188">
        <v>0</v>
      </c>
      <c r="GX58" s="188">
        <v>1037</v>
      </c>
      <c r="GY58" s="188">
        <v>0</v>
      </c>
      <c r="GZ58" s="188">
        <v>0</v>
      </c>
      <c r="HA58" s="188">
        <v>0</v>
      </c>
      <c r="HC58" s="188">
        <v>0</v>
      </c>
      <c r="HD58" s="188">
        <v>0</v>
      </c>
      <c r="HE58" s="188">
        <v>4901</v>
      </c>
      <c r="HF58" s="188">
        <v>1730</v>
      </c>
      <c r="HG58" s="188">
        <v>0</v>
      </c>
      <c r="HH58" s="188">
        <v>0</v>
      </c>
      <c r="HI58" s="188">
        <v>1059</v>
      </c>
      <c r="HJ58" s="188">
        <v>0</v>
      </c>
      <c r="HK58" s="188">
        <v>0</v>
      </c>
      <c r="HL58" s="188">
        <v>0</v>
      </c>
      <c r="HN58" s="188">
        <v>0</v>
      </c>
      <c r="HO58" s="188">
        <v>0</v>
      </c>
      <c r="HP58" s="188">
        <v>3858</v>
      </c>
      <c r="HQ58" s="188">
        <v>1102</v>
      </c>
      <c r="HR58" s="188">
        <v>0</v>
      </c>
      <c r="HS58" s="188">
        <v>0</v>
      </c>
      <c r="HT58" s="188">
        <v>1703</v>
      </c>
      <c r="HU58" s="188">
        <v>0</v>
      </c>
      <c r="HV58" s="188">
        <v>0</v>
      </c>
      <c r="HW58" s="188">
        <v>0</v>
      </c>
      <c r="HY58" s="188">
        <v>0</v>
      </c>
      <c r="HZ58" s="188">
        <v>0</v>
      </c>
      <c r="IA58" s="188">
        <v>5122</v>
      </c>
      <c r="IB58" s="188">
        <v>1089</v>
      </c>
      <c r="IC58" s="188">
        <v>0</v>
      </c>
      <c r="ID58" s="188">
        <v>0</v>
      </c>
      <c r="IE58" s="188">
        <v>1082</v>
      </c>
      <c r="IF58" s="188">
        <v>0</v>
      </c>
      <c r="IG58" s="188">
        <v>0</v>
      </c>
      <c r="IH58" s="188">
        <v>0</v>
      </c>
      <c r="IJ58" s="188">
        <v>0</v>
      </c>
      <c r="IK58" s="188">
        <v>0</v>
      </c>
      <c r="IL58" s="188">
        <v>8336</v>
      </c>
      <c r="IM58" s="188">
        <v>1423</v>
      </c>
      <c r="IN58" s="188">
        <v>0</v>
      </c>
      <c r="IO58" s="188">
        <v>0</v>
      </c>
      <c r="IP58" s="188">
        <v>1109</v>
      </c>
      <c r="IQ58" s="188">
        <v>0</v>
      </c>
      <c r="IR58" s="188">
        <v>0</v>
      </c>
      <c r="IS58" s="188">
        <v>0</v>
      </c>
      <c r="IU58" s="188">
        <v>0</v>
      </c>
      <c r="IV58" s="188">
        <v>0</v>
      </c>
      <c r="IW58" s="188">
        <v>4815</v>
      </c>
      <c r="IX58" s="188">
        <v>1828</v>
      </c>
      <c r="IY58" s="188">
        <v>0</v>
      </c>
      <c r="IZ58" s="188">
        <v>0</v>
      </c>
      <c r="JA58" s="188">
        <v>1555</v>
      </c>
      <c r="JB58" s="188">
        <v>0</v>
      </c>
      <c r="JC58" s="188">
        <v>0</v>
      </c>
      <c r="JD58" s="188">
        <v>0</v>
      </c>
      <c r="JF58" s="188">
        <v>0</v>
      </c>
      <c r="JG58" s="188">
        <v>0</v>
      </c>
      <c r="JH58" s="188">
        <v>7730</v>
      </c>
      <c r="JI58" s="188">
        <v>2953</v>
      </c>
      <c r="JJ58" s="188">
        <v>0</v>
      </c>
      <c r="JK58" s="188">
        <v>0</v>
      </c>
      <c r="JL58" s="188">
        <v>1031</v>
      </c>
      <c r="JM58" s="188">
        <v>0</v>
      </c>
      <c r="JN58" s="188">
        <v>0</v>
      </c>
      <c r="JO58" s="188">
        <v>0</v>
      </c>
      <c r="JQ58" s="188">
        <v>0</v>
      </c>
      <c r="JR58" s="188">
        <v>0</v>
      </c>
      <c r="JS58" s="188">
        <v>8476</v>
      </c>
      <c r="JT58" s="188">
        <v>1079</v>
      </c>
      <c r="JU58" s="188">
        <v>0</v>
      </c>
      <c r="JV58" s="188">
        <v>0</v>
      </c>
      <c r="JW58" s="188">
        <v>1109</v>
      </c>
      <c r="JX58" s="188">
        <v>0</v>
      </c>
      <c r="JY58" s="188">
        <v>0</v>
      </c>
      <c r="JZ58" s="188">
        <v>0</v>
      </c>
      <c r="KB58" s="188">
        <v>0</v>
      </c>
      <c r="KC58" s="188">
        <v>0</v>
      </c>
      <c r="KD58" s="188">
        <v>3402</v>
      </c>
      <c r="KE58" s="188">
        <v>1174</v>
      </c>
      <c r="KF58" s="188">
        <v>0</v>
      </c>
      <c r="KG58" s="188">
        <v>0</v>
      </c>
      <c r="KH58" s="188">
        <v>1575</v>
      </c>
      <c r="KI58" s="188">
        <v>0</v>
      </c>
      <c r="KJ58" s="188">
        <v>0</v>
      </c>
      <c r="KK58" s="188">
        <v>0</v>
      </c>
      <c r="KM58" s="188">
        <v>0</v>
      </c>
      <c r="KN58" s="188">
        <v>0</v>
      </c>
      <c r="KO58" s="188">
        <v>3385</v>
      </c>
      <c r="KP58" s="188">
        <v>2804</v>
      </c>
      <c r="KQ58" s="188">
        <v>0</v>
      </c>
      <c r="KR58" s="188">
        <v>0</v>
      </c>
      <c r="KS58" s="188">
        <v>1710</v>
      </c>
      <c r="KT58" s="188">
        <v>0</v>
      </c>
      <c r="KU58" s="188">
        <v>0</v>
      </c>
      <c r="KV58" s="188">
        <v>0</v>
      </c>
      <c r="KX58" s="188">
        <v>0</v>
      </c>
      <c r="KY58" s="188">
        <v>0</v>
      </c>
      <c r="KZ58" s="188">
        <v>7585</v>
      </c>
      <c r="LA58" s="188">
        <v>1390</v>
      </c>
      <c r="LB58" s="188">
        <v>0</v>
      </c>
      <c r="LC58" s="188">
        <v>0</v>
      </c>
      <c r="LD58" s="188">
        <v>1801</v>
      </c>
      <c r="LE58" s="188">
        <v>0</v>
      </c>
      <c r="LF58" s="188">
        <v>0</v>
      </c>
      <c r="LG58" s="188">
        <v>0</v>
      </c>
      <c r="LI58" s="188">
        <v>0</v>
      </c>
      <c r="LJ58" s="188">
        <v>0</v>
      </c>
      <c r="LK58" s="188">
        <v>5550</v>
      </c>
      <c r="LL58" s="188">
        <v>1333</v>
      </c>
      <c r="LM58" s="188">
        <v>0</v>
      </c>
      <c r="LN58" s="188">
        <v>0</v>
      </c>
      <c r="LO58" s="188">
        <v>1510</v>
      </c>
      <c r="LP58" s="188">
        <v>0</v>
      </c>
      <c r="LQ58" s="188">
        <v>0</v>
      </c>
      <c r="LR58" s="188">
        <v>0</v>
      </c>
      <c r="LT58" s="188">
        <v>0</v>
      </c>
      <c r="LU58" s="188">
        <v>0</v>
      </c>
      <c r="LV58" s="188">
        <v>2001</v>
      </c>
      <c r="LW58" s="188">
        <v>1827</v>
      </c>
      <c r="LX58" s="188">
        <v>0</v>
      </c>
      <c r="LY58" s="188">
        <v>0</v>
      </c>
      <c r="LZ58" s="188">
        <v>1505</v>
      </c>
      <c r="MA58" s="188">
        <v>0</v>
      </c>
      <c r="MB58" s="188">
        <v>0</v>
      </c>
      <c r="MC58" s="188">
        <v>0</v>
      </c>
    </row>
    <row r="59" spans="2:341">
      <c r="B59" s="208">
        <f t="shared" si="10"/>
        <v>0</v>
      </c>
      <c r="C59" s="208">
        <f t="shared" si="11"/>
        <v>0</v>
      </c>
      <c r="D59" s="208">
        <f t="shared" si="12"/>
        <v>6047.1</v>
      </c>
      <c r="E59" s="208">
        <f t="shared" si="13"/>
        <v>1622.4666666666667</v>
      </c>
      <c r="F59" s="208">
        <f t="shared" si="14"/>
        <v>0</v>
      </c>
      <c r="G59" s="208">
        <f t="shared" si="15"/>
        <v>0</v>
      </c>
      <c r="H59" s="208">
        <f t="shared" si="16"/>
        <v>1347.3333333333333</v>
      </c>
      <c r="I59" s="208">
        <f t="shared" si="17"/>
        <v>0</v>
      </c>
      <c r="J59" s="208">
        <f t="shared" si="18"/>
        <v>0</v>
      </c>
      <c r="K59" s="208">
        <f t="shared" si="19"/>
        <v>0</v>
      </c>
      <c r="M59" s="188">
        <v>0</v>
      </c>
      <c r="N59" s="188">
        <v>0</v>
      </c>
      <c r="O59" s="188">
        <v>8519</v>
      </c>
      <c r="P59" s="188">
        <v>1305</v>
      </c>
      <c r="Q59" s="188">
        <v>0</v>
      </c>
      <c r="R59" s="188">
        <v>0</v>
      </c>
      <c r="S59" s="188">
        <v>978</v>
      </c>
      <c r="T59" s="188">
        <v>0</v>
      </c>
      <c r="U59" s="188">
        <v>0</v>
      </c>
      <c r="V59" s="188">
        <v>0</v>
      </c>
      <c r="X59" s="188">
        <v>0</v>
      </c>
      <c r="Y59" s="188">
        <v>0</v>
      </c>
      <c r="Z59" s="188">
        <v>4660</v>
      </c>
      <c r="AA59" s="188">
        <v>645</v>
      </c>
      <c r="AB59" s="188">
        <v>0</v>
      </c>
      <c r="AC59" s="188">
        <v>0</v>
      </c>
      <c r="AD59" s="188">
        <v>1137</v>
      </c>
      <c r="AE59" s="188">
        <v>0</v>
      </c>
      <c r="AF59" s="188">
        <v>0</v>
      </c>
      <c r="AG59" s="188">
        <v>0</v>
      </c>
      <c r="AI59" s="188">
        <v>0</v>
      </c>
      <c r="AJ59" s="188">
        <v>0</v>
      </c>
      <c r="AK59" s="188">
        <v>1477</v>
      </c>
      <c r="AL59" s="188">
        <v>949</v>
      </c>
      <c r="AM59" s="188">
        <v>0</v>
      </c>
      <c r="AN59" s="188">
        <v>0</v>
      </c>
      <c r="AO59" s="188">
        <v>1540</v>
      </c>
      <c r="AP59" s="188">
        <v>0</v>
      </c>
      <c r="AQ59" s="188">
        <v>0</v>
      </c>
      <c r="AR59" s="188">
        <v>0</v>
      </c>
      <c r="AT59" s="188">
        <v>0</v>
      </c>
      <c r="AU59" s="188">
        <v>0</v>
      </c>
      <c r="AV59" s="188">
        <v>8254</v>
      </c>
      <c r="AW59" s="188">
        <v>2694</v>
      </c>
      <c r="AX59" s="188">
        <v>0</v>
      </c>
      <c r="AY59" s="188">
        <v>0</v>
      </c>
      <c r="AZ59" s="188">
        <v>1503</v>
      </c>
      <c r="BA59" s="188">
        <v>0</v>
      </c>
      <c r="BB59" s="188">
        <v>0</v>
      </c>
      <c r="BC59" s="188">
        <v>0</v>
      </c>
      <c r="BE59" s="188">
        <v>0</v>
      </c>
      <c r="BF59" s="188">
        <v>0</v>
      </c>
      <c r="BG59" s="188">
        <v>8515</v>
      </c>
      <c r="BH59" s="188">
        <v>2164</v>
      </c>
      <c r="BI59" s="188">
        <v>0</v>
      </c>
      <c r="BJ59" s="188">
        <v>0</v>
      </c>
      <c r="BK59" s="188">
        <v>1061</v>
      </c>
      <c r="BL59" s="188">
        <v>0</v>
      </c>
      <c r="BM59" s="188">
        <v>0</v>
      </c>
      <c r="BN59" s="188">
        <v>0</v>
      </c>
      <c r="BP59" s="188">
        <v>0</v>
      </c>
      <c r="BQ59" s="188">
        <v>0</v>
      </c>
      <c r="BR59" s="188">
        <v>6890</v>
      </c>
      <c r="BS59" s="188">
        <v>2585</v>
      </c>
      <c r="BT59" s="188">
        <v>0</v>
      </c>
      <c r="BU59" s="188">
        <v>0</v>
      </c>
      <c r="BV59" s="188">
        <v>1618</v>
      </c>
      <c r="BW59" s="188">
        <v>0</v>
      </c>
      <c r="BX59" s="188">
        <v>0</v>
      </c>
      <c r="BY59" s="188">
        <v>0</v>
      </c>
      <c r="CA59" s="188">
        <v>0</v>
      </c>
      <c r="CB59" s="188">
        <v>0</v>
      </c>
      <c r="CC59" s="188">
        <v>8570</v>
      </c>
      <c r="CD59" s="188">
        <v>1756</v>
      </c>
      <c r="CE59" s="188">
        <v>0</v>
      </c>
      <c r="CF59" s="188">
        <v>0</v>
      </c>
      <c r="CG59" s="188">
        <v>1088</v>
      </c>
      <c r="CH59" s="188">
        <v>0</v>
      </c>
      <c r="CI59" s="188">
        <v>0</v>
      </c>
      <c r="CJ59" s="188">
        <v>0</v>
      </c>
      <c r="CL59" s="188">
        <v>0</v>
      </c>
      <c r="CM59" s="188">
        <v>0</v>
      </c>
      <c r="CN59" s="188">
        <v>8570</v>
      </c>
      <c r="CO59" s="188">
        <v>1756</v>
      </c>
      <c r="CP59" s="188">
        <v>0</v>
      </c>
      <c r="CQ59" s="188">
        <v>0</v>
      </c>
      <c r="CR59" s="188">
        <v>1088</v>
      </c>
      <c r="CS59" s="188">
        <v>0</v>
      </c>
      <c r="CT59" s="188">
        <v>0</v>
      </c>
      <c r="CU59" s="188">
        <v>0</v>
      </c>
      <c r="CW59" s="188">
        <v>0</v>
      </c>
      <c r="CX59" s="188">
        <v>0</v>
      </c>
      <c r="CY59" s="188">
        <v>6773</v>
      </c>
      <c r="CZ59" s="188">
        <v>1925</v>
      </c>
      <c r="DA59" s="188">
        <v>0</v>
      </c>
      <c r="DB59" s="188">
        <v>0</v>
      </c>
      <c r="DC59" s="188">
        <v>1637</v>
      </c>
      <c r="DD59" s="188">
        <v>0</v>
      </c>
      <c r="DE59" s="188">
        <v>0</v>
      </c>
      <c r="DF59" s="188">
        <v>0</v>
      </c>
      <c r="DH59" s="188">
        <v>0</v>
      </c>
      <c r="DI59" s="188">
        <v>0</v>
      </c>
      <c r="DJ59" s="188">
        <v>8788</v>
      </c>
      <c r="DK59" s="188">
        <v>1531</v>
      </c>
      <c r="DL59" s="188">
        <v>0</v>
      </c>
      <c r="DM59" s="188">
        <v>0</v>
      </c>
      <c r="DN59" s="188">
        <v>1091</v>
      </c>
      <c r="DO59" s="188">
        <v>0</v>
      </c>
      <c r="DP59" s="188">
        <v>0</v>
      </c>
      <c r="DQ59" s="188">
        <v>0</v>
      </c>
      <c r="DS59" s="188">
        <v>0</v>
      </c>
      <c r="DT59" s="188">
        <v>0</v>
      </c>
      <c r="DU59" s="188">
        <v>6947</v>
      </c>
      <c r="DV59" s="188">
        <v>1218</v>
      </c>
      <c r="DW59" s="188">
        <v>0</v>
      </c>
      <c r="DX59" s="188">
        <v>0</v>
      </c>
      <c r="DY59" s="188">
        <v>1795</v>
      </c>
      <c r="DZ59" s="188">
        <v>0</v>
      </c>
      <c r="EA59" s="188">
        <v>0</v>
      </c>
      <c r="EB59" s="188">
        <v>0</v>
      </c>
      <c r="ED59" s="188">
        <v>0</v>
      </c>
      <c r="EE59" s="188">
        <v>0</v>
      </c>
      <c r="EF59" s="188">
        <v>6546</v>
      </c>
      <c r="EG59" s="188">
        <v>1840</v>
      </c>
      <c r="EH59" s="188">
        <v>0</v>
      </c>
      <c r="EI59" s="188">
        <v>0</v>
      </c>
      <c r="EJ59" s="188">
        <v>1043</v>
      </c>
      <c r="EK59" s="188">
        <v>0</v>
      </c>
      <c r="EL59" s="188">
        <v>0</v>
      </c>
      <c r="EM59" s="188">
        <v>0</v>
      </c>
      <c r="EO59" s="188">
        <v>0</v>
      </c>
      <c r="EP59" s="188">
        <v>0</v>
      </c>
      <c r="EQ59" s="188">
        <v>1501</v>
      </c>
      <c r="ER59" s="188">
        <v>1549</v>
      </c>
      <c r="ES59" s="188">
        <v>0</v>
      </c>
      <c r="ET59" s="188">
        <v>0</v>
      </c>
      <c r="EU59" s="188">
        <v>1349</v>
      </c>
      <c r="EV59" s="188">
        <v>0</v>
      </c>
      <c r="EW59" s="188">
        <v>0</v>
      </c>
      <c r="EX59" s="188">
        <v>0</v>
      </c>
      <c r="EZ59" s="188">
        <v>0</v>
      </c>
      <c r="FA59" s="188">
        <v>0</v>
      </c>
      <c r="FB59" s="188">
        <v>4108</v>
      </c>
      <c r="FC59" s="188">
        <v>1342</v>
      </c>
      <c r="FD59" s="188">
        <v>0</v>
      </c>
      <c r="FE59" s="188">
        <v>0</v>
      </c>
      <c r="FF59" s="188">
        <v>1835</v>
      </c>
      <c r="FG59" s="188">
        <v>0</v>
      </c>
      <c r="FH59" s="188">
        <v>0</v>
      </c>
      <c r="FI59" s="188">
        <v>0</v>
      </c>
      <c r="FK59" s="188">
        <v>0</v>
      </c>
      <c r="FL59" s="188">
        <v>0</v>
      </c>
      <c r="FM59" s="188">
        <v>8318</v>
      </c>
      <c r="FN59" s="188">
        <v>1420</v>
      </c>
      <c r="FO59" s="188">
        <v>0</v>
      </c>
      <c r="FP59" s="188">
        <v>0</v>
      </c>
      <c r="FQ59" s="188">
        <v>1071</v>
      </c>
      <c r="FR59" s="188">
        <v>0</v>
      </c>
      <c r="FS59" s="188">
        <v>0</v>
      </c>
      <c r="FT59" s="188">
        <v>0</v>
      </c>
      <c r="FV59" s="188">
        <v>0</v>
      </c>
      <c r="FW59" s="188">
        <v>0</v>
      </c>
      <c r="FX59" s="188">
        <v>4360</v>
      </c>
      <c r="FY59" s="188">
        <v>2037</v>
      </c>
      <c r="FZ59" s="188">
        <v>0</v>
      </c>
      <c r="GA59" s="188">
        <v>0</v>
      </c>
      <c r="GB59" s="188">
        <v>1653</v>
      </c>
      <c r="GC59" s="188">
        <v>0</v>
      </c>
      <c r="GD59" s="188">
        <v>0</v>
      </c>
      <c r="GE59" s="188">
        <v>0</v>
      </c>
      <c r="GG59" s="188">
        <v>0</v>
      </c>
      <c r="GH59" s="188">
        <v>0</v>
      </c>
      <c r="GI59" s="188">
        <v>6620</v>
      </c>
      <c r="GJ59" s="188">
        <v>987</v>
      </c>
      <c r="GK59" s="188">
        <v>0</v>
      </c>
      <c r="GL59" s="188">
        <v>0</v>
      </c>
      <c r="GM59" s="188">
        <v>1085</v>
      </c>
      <c r="GN59" s="188">
        <v>0</v>
      </c>
      <c r="GO59" s="188">
        <v>0</v>
      </c>
      <c r="GP59" s="188">
        <v>0</v>
      </c>
      <c r="GR59" s="188">
        <v>0</v>
      </c>
      <c r="GS59" s="188">
        <v>0</v>
      </c>
      <c r="GT59" s="188">
        <v>6819</v>
      </c>
      <c r="GU59" s="188">
        <v>1150</v>
      </c>
      <c r="GV59" s="188">
        <v>0</v>
      </c>
      <c r="GW59" s="188">
        <v>0</v>
      </c>
      <c r="GX59" s="188">
        <v>1037</v>
      </c>
      <c r="GY59" s="188">
        <v>0</v>
      </c>
      <c r="GZ59" s="188">
        <v>0</v>
      </c>
      <c r="HA59" s="188">
        <v>0</v>
      </c>
      <c r="HC59" s="188">
        <v>0</v>
      </c>
      <c r="HD59" s="188">
        <v>0</v>
      </c>
      <c r="HE59" s="188">
        <v>4902</v>
      </c>
      <c r="HF59" s="188">
        <v>1708</v>
      </c>
      <c r="HG59" s="188">
        <v>0</v>
      </c>
      <c r="HH59" s="188">
        <v>0</v>
      </c>
      <c r="HI59" s="188">
        <v>1059</v>
      </c>
      <c r="HJ59" s="188">
        <v>0</v>
      </c>
      <c r="HK59" s="188">
        <v>0</v>
      </c>
      <c r="HL59" s="188">
        <v>0</v>
      </c>
      <c r="HN59" s="188">
        <v>0</v>
      </c>
      <c r="HO59" s="188">
        <v>0</v>
      </c>
      <c r="HP59" s="188">
        <v>3868</v>
      </c>
      <c r="HQ59" s="188">
        <v>1120</v>
      </c>
      <c r="HR59" s="188">
        <v>0</v>
      </c>
      <c r="HS59" s="188">
        <v>0</v>
      </c>
      <c r="HT59" s="188">
        <v>1705</v>
      </c>
      <c r="HU59" s="188">
        <v>0</v>
      </c>
      <c r="HV59" s="188">
        <v>0</v>
      </c>
      <c r="HW59" s="188">
        <v>0</v>
      </c>
      <c r="HY59" s="188">
        <v>0</v>
      </c>
      <c r="HZ59" s="188">
        <v>0</v>
      </c>
      <c r="IA59" s="188">
        <v>5104</v>
      </c>
      <c r="IB59" s="188">
        <v>1070</v>
      </c>
      <c r="IC59" s="188">
        <v>0</v>
      </c>
      <c r="ID59" s="188">
        <v>0</v>
      </c>
      <c r="IE59" s="188">
        <v>1082</v>
      </c>
      <c r="IF59" s="188">
        <v>0</v>
      </c>
      <c r="IG59" s="188">
        <v>0</v>
      </c>
      <c r="IH59" s="188">
        <v>0</v>
      </c>
      <c r="IJ59" s="188">
        <v>0</v>
      </c>
      <c r="IK59" s="188">
        <v>0</v>
      </c>
      <c r="IL59" s="188">
        <v>8347</v>
      </c>
      <c r="IM59" s="188">
        <v>1389</v>
      </c>
      <c r="IN59" s="188">
        <v>0</v>
      </c>
      <c r="IO59" s="188">
        <v>0</v>
      </c>
      <c r="IP59" s="188">
        <v>1109</v>
      </c>
      <c r="IQ59" s="188">
        <v>0</v>
      </c>
      <c r="IR59" s="188">
        <v>0</v>
      </c>
      <c r="IS59" s="188">
        <v>0</v>
      </c>
      <c r="IU59" s="188">
        <v>0</v>
      </c>
      <c r="IV59" s="188">
        <v>0</v>
      </c>
      <c r="IW59" s="188">
        <v>4819</v>
      </c>
      <c r="IX59" s="188">
        <v>1866</v>
      </c>
      <c r="IY59" s="188">
        <v>0</v>
      </c>
      <c r="IZ59" s="188">
        <v>0</v>
      </c>
      <c r="JA59" s="188">
        <v>1555</v>
      </c>
      <c r="JB59" s="188">
        <v>0</v>
      </c>
      <c r="JC59" s="188">
        <v>0</v>
      </c>
      <c r="JD59" s="188">
        <v>0</v>
      </c>
      <c r="JF59" s="188">
        <v>0</v>
      </c>
      <c r="JG59" s="188">
        <v>0</v>
      </c>
      <c r="JH59" s="188">
        <v>7715</v>
      </c>
      <c r="JI59" s="188">
        <v>2988</v>
      </c>
      <c r="JJ59" s="188">
        <v>0</v>
      </c>
      <c r="JK59" s="188">
        <v>0</v>
      </c>
      <c r="JL59" s="188">
        <v>1031</v>
      </c>
      <c r="JM59" s="188">
        <v>0</v>
      </c>
      <c r="JN59" s="188">
        <v>0</v>
      </c>
      <c r="JO59" s="188">
        <v>0</v>
      </c>
      <c r="JQ59" s="188">
        <v>0</v>
      </c>
      <c r="JR59" s="188">
        <v>0</v>
      </c>
      <c r="JS59" s="188">
        <v>8455</v>
      </c>
      <c r="JT59" s="188">
        <v>1075</v>
      </c>
      <c r="JU59" s="188">
        <v>0</v>
      </c>
      <c r="JV59" s="188">
        <v>0</v>
      </c>
      <c r="JW59" s="188">
        <v>1109</v>
      </c>
      <c r="JX59" s="188">
        <v>0</v>
      </c>
      <c r="JY59" s="188">
        <v>0</v>
      </c>
      <c r="JZ59" s="188">
        <v>0</v>
      </c>
      <c r="KB59" s="188">
        <v>0</v>
      </c>
      <c r="KC59" s="188">
        <v>0</v>
      </c>
      <c r="KD59" s="188">
        <v>3361</v>
      </c>
      <c r="KE59" s="188">
        <v>1165</v>
      </c>
      <c r="KF59" s="188">
        <v>0</v>
      </c>
      <c r="KG59" s="188">
        <v>0</v>
      </c>
      <c r="KH59" s="188">
        <v>1575</v>
      </c>
      <c r="KI59" s="188">
        <v>0</v>
      </c>
      <c r="KJ59" s="188">
        <v>0</v>
      </c>
      <c r="KK59" s="188">
        <v>0</v>
      </c>
      <c r="KM59" s="188">
        <v>0</v>
      </c>
      <c r="KN59" s="188">
        <v>0</v>
      </c>
      <c r="KO59" s="188">
        <v>3378</v>
      </c>
      <c r="KP59" s="188">
        <v>2834</v>
      </c>
      <c r="KQ59" s="188">
        <v>0</v>
      </c>
      <c r="KR59" s="188">
        <v>0</v>
      </c>
      <c r="KS59" s="188">
        <v>1726</v>
      </c>
      <c r="KT59" s="188">
        <v>0</v>
      </c>
      <c r="KU59" s="188">
        <v>0</v>
      </c>
      <c r="KV59" s="188">
        <v>0</v>
      </c>
      <c r="KX59" s="188">
        <v>0</v>
      </c>
      <c r="KY59" s="188">
        <v>0</v>
      </c>
      <c r="KZ59" s="188">
        <v>7621</v>
      </c>
      <c r="LA59" s="188">
        <v>1404</v>
      </c>
      <c r="LB59" s="188">
        <v>0</v>
      </c>
      <c r="LC59" s="188">
        <v>0</v>
      </c>
      <c r="LD59" s="188">
        <v>1845</v>
      </c>
      <c r="LE59" s="188">
        <v>0</v>
      </c>
      <c r="LF59" s="188">
        <v>0</v>
      </c>
      <c r="LG59" s="188">
        <v>0</v>
      </c>
      <c r="LI59" s="188">
        <v>0</v>
      </c>
      <c r="LJ59" s="188">
        <v>0</v>
      </c>
      <c r="LK59" s="188">
        <v>5596</v>
      </c>
      <c r="LL59" s="188">
        <v>1358</v>
      </c>
      <c r="LM59" s="188">
        <v>0</v>
      </c>
      <c r="LN59" s="188">
        <v>0</v>
      </c>
      <c r="LO59" s="188">
        <v>1510</v>
      </c>
      <c r="LP59" s="188">
        <v>0</v>
      </c>
      <c r="LQ59" s="188">
        <v>0</v>
      </c>
      <c r="LR59" s="188">
        <v>0</v>
      </c>
      <c r="LT59" s="188">
        <v>0</v>
      </c>
      <c r="LU59" s="188">
        <v>0</v>
      </c>
      <c r="LV59" s="188">
        <v>2012</v>
      </c>
      <c r="LW59" s="188">
        <v>1844</v>
      </c>
      <c r="LX59" s="188">
        <v>0</v>
      </c>
      <c r="LY59" s="188">
        <v>0</v>
      </c>
      <c r="LZ59" s="188">
        <v>1505</v>
      </c>
      <c r="MA59" s="188">
        <v>0</v>
      </c>
      <c r="MB59" s="188">
        <v>0</v>
      </c>
      <c r="MC59" s="188">
        <v>0</v>
      </c>
    </row>
    <row r="60" spans="2:341">
      <c r="B60" s="208">
        <f t="shared" si="10"/>
        <v>0</v>
      </c>
      <c r="C60" s="208">
        <f t="shared" si="11"/>
        <v>0</v>
      </c>
      <c r="D60" s="208">
        <f t="shared" si="12"/>
        <v>6054.3</v>
      </c>
      <c r="E60" s="208">
        <f t="shared" si="13"/>
        <v>1602.0666666666666</v>
      </c>
      <c r="F60" s="208">
        <f t="shared" si="14"/>
        <v>0</v>
      </c>
      <c r="G60" s="208">
        <f t="shared" si="15"/>
        <v>0</v>
      </c>
      <c r="H60" s="208">
        <f t="shared" si="16"/>
        <v>1355.1666666666667</v>
      </c>
      <c r="I60" s="208">
        <f t="shared" si="17"/>
        <v>0</v>
      </c>
      <c r="J60" s="208">
        <f t="shared" si="18"/>
        <v>0</v>
      </c>
      <c r="K60" s="208">
        <f t="shared" si="19"/>
        <v>0</v>
      </c>
      <c r="M60" s="188">
        <v>0</v>
      </c>
      <c r="N60" s="188">
        <v>0</v>
      </c>
      <c r="O60" s="188">
        <v>8511</v>
      </c>
      <c r="P60" s="188">
        <v>1345</v>
      </c>
      <c r="Q60" s="188">
        <v>0</v>
      </c>
      <c r="R60" s="188">
        <v>0</v>
      </c>
      <c r="S60" s="188">
        <v>978</v>
      </c>
      <c r="T60" s="188">
        <v>0</v>
      </c>
      <c r="U60" s="188">
        <v>0</v>
      </c>
      <c r="V60" s="188">
        <v>0</v>
      </c>
      <c r="X60" s="188">
        <v>0</v>
      </c>
      <c r="Y60" s="188">
        <v>0</v>
      </c>
      <c r="Z60" s="188">
        <v>4779</v>
      </c>
      <c r="AA60" s="188">
        <v>702</v>
      </c>
      <c r="AB60" s="188">
        <v>0</v>
      </c>
      <c r="AC60" s="188">
        <v>0</v>
      </c>
      <c r="AD60" s="188">
        <v>1137</v>
      </c>
      <c r="AE60" s="188">
        <v>0</v>
      </c>
      <c r="AF60" s="188">
        <v>0</v>
      </c>
      <c r="AG60" s="188">
        <v>0</v>
      </c>
      <c r="AI60" s="188">
        <v>0</v>
      </c>
      <c r="AJ60" s="188">
        <v>0</v>
      </c>
      <c r="AK60" s="188">
        <v>1448</v>
      </c>
      <c r="AL60" s="188">
        <v>948</v>
      </c>
      <c r="AM60" s="188">
        <v>0</v>
      </c>
      <c r="AN60" s="188">
        <v>0</v>
      </c>
      <c r="AO60" s="188">
        <v>1540</v>
      </c>
      <c r="AP60" s="188">
        <v>0</v>
      </c>
      <c r="AQ60" s="188">
        <v>0</v>
      </c>
      <c r="AR60" s="188">
        <v>0</v>
      </c>
      <c r="AT60" s="188">
        <v>0</v>
      </c>
      <c r="AU60" s="188">
        <v>0</v>
      </c>
      <c r="AV60" s="188">
        <v>8242</v>
      </c>
      <c r="AW60" s="188">
        <v>2718</v>
      </c>
      <c r="AX60" s="188">
        <v>0</v>
      </c>
      <c r="AY60" s="188">
        <v>0</v>
      </c>
      <c r="AZ60" s="188">
        <v>1503</v>
      </c>
      <c r="BA60" s="188">
        <v>0</v>
      </c>
      <c r="BB60" s="188">
        <v>0</v>
      </c>
      <c r="BC60" s="188">
        <v>0</v>
      </c>
      <c r="BE60" s="188">
        <v>0</v>
      </c>
      <c r="BF60" s="188">
        <v>0</v>
      </c>
      <c r="BG60" s="188">
        <v>8515</v>
      </c>
      <c r="BH60" s="188">
        <v>2024</v>
      </c>
      <c r="BI60" s="188">
        <v>0</v>
      </c>
      <c r="BJ60" s="188">
        <v>0</v>
      </c>
      <c r="BK60" s="188">
        <v>1061</v>
      </c>
      <c r="BL60" s="188">
        <v>0</v>
      </c>
      <c r="BM60" s="188">
        <v>0</v>
      </c>
      <c r="BN60" s="188">
        <v>0</v>
      </c>
      <c r="BP60" s="188">
        <v>0</v>
      </c>
      <c r="BQ60" s="188">
        <v>0</v>
      </c>
      <c r="BR60" s="188">
        <v>6895</v>
      </c>
      <c r="BS60" s="188">
        <v>2589</v>
      </c>
      <c r="BT60" s="188">
        <v>0</v>
      </c>
      <c r="BU60" s="188">
        <v>0</v>
      </c>
      <c r="BV60" s="188">
        <v>1635</v>
      </c>
      <c r="BW60" s="188">
        <v>0</v>
      </c>
      <c r="BX60" s="188">
        <v>0</v>
      </c>
      <c r="BY60" s="188">
        <v>0</v>
      </c>
      <c r="CA60" s="188">
        <v>0</v>
      </c>
      <c r="CB60" s="188">
        <v>0</v>
      </c>
      <c r="CC60" s="188">
        <v>8560</v>
      </c>
      <c r="CD60" s="188">
        <v>1693</v>
      </c>
      <c r="CE60" s="188">
        <v>0</v>
      </c>
      <c r="CF60" s="188">
        <v>0</v>
      </c>
      <c r="CG60" s="188">
        <v>1088</v>
      </c>
      <c r="CH60" s="188">
        <v>0</v>
      </c>
      <c r="CI60" s="188">
        <v>0</v>
      </c>
      <c r="CJ60" s="188">
        <v>0</v>
      </c>
      <c r="CL60" s="188">
        <v>0</v>
      </c>
      <c r="CM60" s="188">
        <v>0</v>
      </c>
      <c r="CN60" s="188">
        <v>8560</v>
      </c>
      <c r="CO60" s="188">
        <v>1693</v>
      </c>
      <c r="CP60" s="188">
        <v>0</v>
      </c>
      <c r="CQ60" s="188">
        <v>0</v>
      </c>
      <c r="CR60" s="188">
        <v>1088</v>
      </c>
      <c r="CS60" s="188">
        <v>0</v>
      </c>
      <c r="CT60" s="188">
        <v>0</v>
      </c>
      <c r="CU60" s="188">
        <v>0</v>
      </c>
      <c r="CW60" s="188">
        <v>0</v>
      </c>
      <c r="CX60" s="188">
        <v>0</v>
      </c>
      <c r="CY60" s="188">
        <v>6782</v>
      </c>
      <c r="CZ60" s="188">
        <v>1955</v>
      </c>
      <c r="DA60" s="188">
        <v>0</v>
      </c>
      <c r="DB60" s="188">
        <v>0</v>
      </c>
      <c r="DC60" s="188">
        <v>1647</v>
      </c>
      <c r="DD60" s="188">
        <v>0</v>
      </c>
      <c r="DE60" s="188">
        <v>0</v>
      </c>
      <c r="DF60" s="188">
        <v>0</v>
      </c>
      <c r="DH60" s="188">
        <v>0</v>
      </c>
      <c r="DI60" s="188">
        <v>0</v>
      </c>
      <c r="DJ60" s="188">
        <v>8785</v>
      </c>
      <c r="DK60" s="188">
        <v>1497</v>
      </c>
      <c r="DL60" s="188">
        <v>0</v>
      </c>
      <c r="DM60" s="188">
        <v>0</v>
      </c>
      <c r="DN60" s="188">
        <v>1091</v>
      </c>
      <c r="DO60" s="188">
        <v>0</v>
      </c>
      <c r="DP60" s="188">
        <v>0</v>
      </c>
      <c r="DQ60" s="188">
        <v>0</v>
      </c>
      <c r="DS60" s="188">
        <v>0</v>
      </c>
      <c r="DT60" s="188">
        <v>0</v>
      </c>
      <c r="DU60" s="188">
        <v>6929</v>
      </c>
      <c r="DV60" s="188">
        <v>1187</v>
      </c>
      <c r="DW60" s="188">
        <v>0</v>
      </c>
      <c r="DX60" s="188">
        <v>0</v>
      </c>
      <c r="DY60" s="188">
        <v>1845</v>
      </c>
      <c r="DZ60" s="188">
        <v>0</v>
      </c>
      <c r="EA60" s="188">
        <v>0</v>
      </c>
      <c r="EB60" s="188">
        <v>0</v>
      </c>
      <c r="ED60" s="188">
        <v>0</v>
      </c>
      <c r="EE60" s="188">
        <v>0</v>
      </c>
      <c r="EF60" s="188">
        <v>6547</v>
      </c>
      <c r="EG60" s="188">
        <v>1806</v>
      </c>
      <c r="EH60" s="188">
        <v>0</v>
      </c>
      <c r="EI60" s="188">
        <v>0</v>
      </c>
      <c r="EJ60" s="188">
        <v>1043</v>
      </c>
      <c r="EK60" s="188">
        <v>0</v>
      </c>
      <c r="EL60" s="188">
        <v>0</v>
      </c>
      <c r="EM60" s="188">
        <v>0</v>
      </c>
      <c r="EO60" s="188">
        <v>0</v>
      </c>
      <c r="EP60" s="188">
        <v>0</v>
      </c>
      <c r="EQ60" s="188">
        <v>1531</v>
      </c>
      <c r="ER60" s="188">
        <v>1541</v>
      </c>
      <c r="ES60" s="188">
        <v>0</v>
      </c>
      <c r="ET60" s="188">
        <v>0</v>
      </c>
      <c r="EU60" s="188">
        <v>1349</v>
      </c>
      <c r="EV60" s="188">
        <v>0</v>
      </c>
      <c r="EW60" s="188">
        <v>0</v>
      </c>
      <c r="EX60" s="188">
        <v>0</v>
      </c>
      <c r="EZ60" s="188">
        <v>0</v>
      </c>
      <c r="FA60" s="188">
        <v>0</v>
      </c>
      <c r="FB60" s="188">
        <v>4156</v>
      </c>
      <c r="FC60" s="188">
        <v>1301</v>
      </c>
      <c r="FD60" s="188">
        <v>0</v>
      </c>
      <c r="FE60" s="188">
        <v>0</v>
      </c>
      <c r="FF60" s="188">
        <v>1886</v>
      </c>
      <c r="FG60" s="188">
        <v>0</v>
      </c>
      <c r="FH60" s="188">
        <v>0</v>
      </c>
      <c r="FI60" s="188">
        <v>0</v>
      </c>
      <c r="FK60" s="188">
        <v>0</v>
      </c>
      <c r="FL60" s="188">
        <v>0</v>
      </c>
      <c r="FM60" s="188">
        <v>8347</v>
      </c>
      <c r="FN60" s="188">
        <v>1343</v>
      </c>
      <c r="FO60" s="188">
        <v>0</v>
      </c>
      <c r="FP60" s="188">
        <v>0</v>
      </c>
      <c r="FQ60" s="188">
        <v>1071</v>
      </c>
      <c r="FR60" s="188">
        <v>0</v>
      </c>
      <c r="FS60" s="188">
        <v>0</v>
      </c>
      <c r="FT60" s="188">
        <v>0</v>
      </c>
      <c r="FV60" s="188">
        <v>0</v>
      </c>
      <c r="FW60" s="188">
        <v>0</v>
      </c>
      <c r="FX60" s="188">
        <v>4417</v>
      </c>
      <c r="FY60" s="188">
        <v>2035</v>
      </c>
      <c r="FZ60" s="188">
        <v>0</v>
      </c>
      <c r="GA60" s="188">
        <v>0</v>
      </c>
      <c r="GB60" s="188">
        <v>1685</v>
      </c>
      <c r="GC60" s="188">
        <v>0</v>
      </c>
      <c r="GD60" s="188">
        <v>0</v>
      </c>
      <c r="GE60" s="188">
        <v>0</v>
      </c>
      <c r="GG60" s="188">
        <v>0</v>
      </c>
      <c r="GH60" s="188">
        <v>0</v>
      </c>
      <c r="GI60" s="188">
        <v>6570</v>
      </c>
      <c r="GJ60" s="188">
        <v>883</v>
      </c>
      <c r="GK60" s="188">
        <v>0</v>
      </c>
      <c r="GL60" s="188">
        <v>0</v>
      </c>
      <c r="GM60" s="188">
        <v>1085</v>
      </c>
      <c r="GN60" s="188">
        <v>0</v>
      </c>
      <c r="GO60" s="188">
        <v>0</v>
      </c>
      <c r="GP60" s="188">
        <v>0</v>
      </c>
      <c r="GR60" s="188">
        <v>0</v>
      </c>
      <c r="GS60" s="188">
        <v>0</v>
      </c>
      <c r="GT60" s="188">
        <v>6752</v>
      </c>
      <c r="GU60" s="188">
        <v>1125</v>
      </c>
      <c r="GV60" s="188">
        <v>0</v>
      </c>
      <c r="GW60" s="188">
        <v>0</v>
      </c>
      <c r="GX60" s="188">
        <v>1037</v>
      </c>
      <c r="GY60" s="188">
        <v>0</v>
      </c>
      <c r="GZ60" s="188">
        <v>0</v>
      </c>
      <c r="HA60" s="188">
        <v>0</v>
      </c>
      <c r="HC60" s="188">
        <v>0</v>
      </c>
      <c r="HD60" s="188">
        <v>0</v>
      </c>
      <c r="HE60" s="188">
        <v>4927</v>
      </c>
      <c r="HF60" s="188">
        <v>1752</v>
      </c>
      <c r="HG60" s="188">
        <v>0</v>
      </c>
      <c r="HH60" s="188">
        <v>0</v>
      </c>
      <c r="HI60" s="188">
        <v>1059</v>
      </c>
      <c r="HJ60" s="188">
        <v>0</v>
      </c>
      <c r="HK60" s="188">
        <v>0</v>
      </c>
      <c r="HL60" s="188">
        <v>0</v>
      </c>
      <c r="HN60" s="188">
        <v>0</v>
      </c>
      <c r="HO60" s="188">
        <v>0</v>
      </c>
      <c r="HP60" s="188">
        <v>3783</v>
      </c>
      <c r="HQ60" s="188">
        <v>1095</v>
      </c>
      <c r="HR60" s="188">
        <v>0</v>
      </c>
      <c r="HS60" s="188">
        <v>0</v>
      </c>
      <c r="HT60" s="188">
        <v>1713</v>
      </c>
      <c r="HU60" s="188">
        <v>0</v>
      </c>
      <c r="HV60" s="188">
        <v>0</v>
      </c>
      <c r="HW60" s="188">
        <v>0</v>
      </c>
      <c r="HY60" s="188">
        <v>0</v>
      </c>
      <c r="HZ60" s="188">
        <v>0</v>
      </c>
      <c r="IA60" s="188">
        <v>5147</v>
      </c>
      <c r="IB60" s="188">
        <v>1055</v>
      </c>
      <c r="IC60" s="188">
        <v>0</v>
      </c>
      <c r="ID60" s="188">
        <v>0</v>
      </c>
      <c r="IE60" s="188">
        <v>1080</v>
      </c>
      <c r="IF60" s="188">
        <v>0</v>
      </c>
      <c r="IG60" s="188">
        <v>0</v>
      </c>
      <c r="IH60" s="188">
        <v>0</v>
      </c>
      <c r="IJ60" s="188">
        <v>0</v>
      </c>
      <c r="IK60" s="188">
        <v>0</v>
      </c>
      <c r="IL60" s="188">
        <v>8350</v>
      </c>
      <c r="IM60" s="188">
        <v>1244</v>
      </c>
      <c r="IN60" s="188">
        <v>0</v>
      </c>
      <c r="IO60" s="188">
        <v>0</v>
      </c>
      <c r="IP60" s="188">
        <v>1109</v>
      </c>
      <c r="IQ60" s="188">
        <v>0</v>
      </c>
      <c r="IR60" s="188">
        <v>0</v>
      </c>
      <c r="IS60" s="188">
        <v>0</v>
      </c>
      <c r="IU60" s="188">
        <v>0</v>
      </c>
      <c r="IV60" s="188">
        <v>0</v>
      </c>
      <c r="IW60" s="188">
        <v>4850</v>
      </c>
      <c r="IX60" s="188">
        <v>1845</v>
      </c>
      <c r="IY60" s="188">
        <v>0</v>
      </c>
      <c r="IZ60" s="188">
        <v>0</v>
      </c>
      <c r="JA60" s="188">
        <v>1555</v>
      </c>
      <c r="JB60" s="188">
        <v>0</v>
      </c>
      <c r="JC60" s="188">
        <v>0</v>
      </c>
      <c r="JD60" s="188">
        <v>0</v>
      </c>
      <c r="JF60" s="188">
        <v>0</v>
      </c>
      <c r="JG60" s="188">
        <v>0</v>
      </c>
      <c r="JH60" s="188">
        <v>7712</v>
      </c>
      <c r="JI60" s="188">
        <v>3077</v>
      </c>
      <c r="JJ60" s="188">
        <v>0</v>
      </c>
      <c r="JK60" s="188">
        <v>0</v>
      </c>
      <c r="JL60" s="188">
        <v>1031</v>
      </c>
      <c r="JM60" s="188">
        <v>0</v>
      </c>
      <c r="JN60" s="188">
        <v>0</v>
      </c>
      <c r="JO60" s="188">
        <v>0</v>
      </c>
      <c r="JQ60" s="188">
        <v>0</v>
      </c>
      <c r="JR60" s="188">
        <v>0</v>
      </c>
      <c r="JS60" s="188">
        <v>8460</v>
      </c>
      <c r="JT60" s="188">
        <v>1034</v>
      </c>
      <c r="JU60" s="188">
        <v>0</v>
      </c>
      <c r="JV60" s="188">
        <v>0</v>
      </c>
      <c r="JW60" s="188">
        <v>1109</v>
      </c>
      <c r="JX60" s="188">
        <v>0</v>
      </c>
      <c r="JY60" s="188">
        <v>0</v>
      </c>
      <c r="JZ60" s="188">
        <v>0</v>
      </c>
      <c r="KB60" s="188">
        <v>0</v>
      </c>
      <c r="KC60" s="188">
        <v>0</v>
      </c>
      <c r="KD60" s="188">
        <v>3305</v>
      </c>
      <c r="KE60" s="188">
        <v>1145</v>
      </c>
      <c r="KF60" s="188">
        <v>0</v>
      </c>
      <c r="KG60" s="188">
        <v>0</v>
      </c>
      <c r="KH60" s="188">
        <v>1575</v>
      </c>
      <c r="KI60" s="188">
        <v>0</v>
      </c>
      <c r="KJ60" s="188">
        <v>0</v>
      </c>
      <c r="KK60" s="188">
        <v>0</v>
      </c>
      <c r="KM60" s="188">
        <v>0</v>
      </c>
      <c r="KN60" s="188">
        <v>0</v>
      </c>
      <c r="KO60" s="188">
        <v>3387</v>
      </c>
      <c r="KP60" s="188">
        <v>2825</v>
      </c>
      <c r="KQ60" s="188">
        <v>0</v>
      </c>
      <c r="KR60" s="188">
        <v>0</v>
      </c>
      <c r="KS60" s="188">
        <v>1749</v>
      </c>
      <c r="KT60" s="188">
        <v>0</v>
      </c>
      <c r="KU60" s="188">
        <v>0</v>
      </c>
      <c r="KV60" s="188">
        <v>0</v>
      </c>
      <c r="KX60" s="188">
        <v>0</v>
      </c>
      <c r="KY60" s="188">
        <v>0</v>
      </c>
      <c r="KZ60" s="188">
        <v>7711</v>
      </c>
      <c r="LA60" s="188">
        <v>1366</v>
      </c>
      <c r="LB60" s="188">
        <v>0</v>
      </c>
      <c r="LC60" s="188">
        <v>0</v>
      </c>
      <c r="LD60" s="188">
        <v>1891</v>
      </c>
      <c r="LE60" s="188">
        <v>0</v>
      </c>
      <c r="LF60" s="188">
        <v>0</v>
      </c>
      <c r="LG60" s="188">
        <v>0</v>
      </c>
      <c r="LI60" s="188">
        <v>0</v>
      </c>
      <c r="LJ60" s="188">
        <v>0</v>
      </c>
      <c r="LK60" s="188">
        <v>5596</v>
      </c>
      <c r="LL60" s="188">
        <v>1360</v>
      </c>
      <c r="LM60" s="188">
        <v>0</v>
      </c>
      <c r="LN60" s="188">
        <v>0</v>
      </c>
      <c r="LO60" s="188">
        <v>1510</v>
      </c>
      <c r="LP60" s="188">
        <v>0</v>
      </c>
      <c r="LQ60" s="188">
        <v>0</v>
      </c>
      <c r="LR60" s="188">
        <v>0</v>
      </c>
      <c r="LT60" s="188">
        <v>0</v>
      </c>
      <c r="LU60" s="188">
        <v>0</v>
      </c>
      <c r="LV60" s="188">
        <v>2075</v>
      </c>
      <c r="LW60" s="188">
        <v>1879</v>
      </c>
      <c r="LX60" s="188">
        <v>0</v>
      </c>
      <c r="LY60" s="188">
        <v>0</v>
      </c>
      <c r="LZ60" s="188">
        <v>1505</v>
      </c>
      <c r="MA60" s="188">
        <v>0</v>
      </c>
      <c r="MB60" s="188">
        <v>0</v>
      </c>
      <c r="MC60" s="188">
        <v>0</v>
      </c>
    </row>
    <row r="61" spans="2:341">
      <c r="B61" s="208">
        <f t="shared" si="10"/>
        <v>0</v>
      </c>
      <c r="C61" s="208">
        <f t="shared" si="11"/>
        <v>0</v>
      </c>
      <c r="D61" s="208">
        <f t="shared" si="12"/>
        <v>6071</v>
      </c>
      <c r="E61" s="208">
        <f t="shared" si="13"/>
        <v>1638.5666666666666</v>
      </c>
      <c r="F61" s="208">
        <f t="shared" si="14"/>
        <v>0</v>
      </c>
      <c r="G61" s="208">
        <f t="shared" si="15"/>
        <v>0</v>
      </c>
      <c r="H61" s="208">
        <f t="shared" si="16"/>
        <v>1372.8</v>
      </c>
      <c r="I61" s="208">
        <f t="shared" si="17"/>
        <v>0</v>
      </c>
      <c r="J61" s="208">
        <f t="shared" si="18"/>
        <v>0</v>
      </c>
      <c r="K61" s="208">
        <f t="shared" si="19"/>
        <v>0</v>
      </c>
      <c r="M61" s="188">
        <v>0</v>
      </c>
      <c r="N61" s="188">
        <v>0</v>
      </c>
      <c r="O61" s="188">
        <v>8497</v>
      </c>
      <c r="P61" s="188">
        <v>1404</v>
      </c>
      <c r="Q61" s="188">
        <v>0</v>
      </c>
      <c r="R61" s="188">
        <v>0</v>
      </c>
      <c r="S61" s="188">
        <v>983</v>
      </c>
      <c r="T61" s="188">
        <v>0</v>
      </c>
      <c r="U61" s="188">
        <v>0</v>
      </c>
      <c r="V61" s="188">
        <v>0</v>
      </c>
      <c r="X61" s="188">
        <v>0</v>
      </c>
      <c r="Y61" s="188">
        <v>0</v>
      </c>
      <c r="Z61" s="188">
        <v>5114</v>
      </c>
      <c r="AA61" s="188">
        <v>738</v>
      </c>
      <c r="AB61" s="188">
        <v>0</v>
      </c>
      <c r="AC61" s="188">
        <v>0</v>
      </c>
      <c r="AD61" s="188">
        <v>1159</v>
      </c>
      <c r="AE61" s="188">
        <v>0</v>
      </c>
      <c r="AF61" s="188">
        <v>0</v>
      </c>
      <c r="AG61" s="188">
        <v>0</v>
      </c>
      <c r="AI61" s="188">
        <v>0</v>
      </c>
      <c r="AJ61" s="188">
        <v>0</v>
      </c>
      <c r="AK61" s="188">
        <v>1525</v>
      </c>
      <c r="AL61" s="188">
        <v>972</v>
      </c>
      <c r="AM61" s="188">
        <v>0</v>
      </c>
      <c r="AN61" s="188">
        <v>0</v>
      </c>
      <c r="AO61" s="188">
        <v>1564</v>
      </c>
      <c r="AP61" s="188">
        <v>0</v>
      </c>
      <c r="AQ61" s="188">
        <v>0</v>
      </c>
      <c r="AR61" s="188">
        <v>0</v>
      </c>
      <c r="AT61" s="188">
        <v>0</v>
      </c>
      <c r="AU61" s="188">
        <v>0</v>
      </c>
      <c r="AV61" s="188">
        <v>8247</v>
      </c>
      <c r="AW61" s="188">
        <v>2814</v>
      </c>
      <c r="AX61" s="188">
        <v>0</v>
      </c>
      <c r="AY61" s="188">
        <v>0</v>
      </c>
      <c r="AZ61" s="188">
        <v>1515</v>
      </c>
      <c r="BA61" s="188">
        <v>0</v>
      </c>
      <c r="BB61" s="188">
        <v>0</v>
      </c>
      <c r="BC61" s="188">
        <v>0</v>
      </c>
      <c r="BE61" s="188">
        <v>0</v>
      </c>
      <c r="BF61" s="188">
        <v>0</v>
      </c>
      <c r="BG61" s="188">
        <v>8527</v>
      </c>
      <c r="BH61" s="188">
        <v>1953</v>
      </c>
      <c r="BI61" s="188">
        <v>0</v>
      </c>
      <c r="BJ61" s="188">
        <v>0</v>
      </c>
      <c r="BK61" s="188">
        <v>1066</v>
      </c>
      <c r="BL61" s="188">
        <v>0</v>
      </c>
      <c r="BM61" s="188">
        <v>0</v>
      </c>
      <c r="BN61" s="188">
        <v>0</v>
      </c>
      <c r="BP61" s="188">
        <v>0</v>
      </c>
      <c r="BQ61" s="188">
        <v>0</v>
      </c>
      <c r="BR61" s="188">
        <v>6933</v>
      </c>
      <c r="BS61" s="188">
        <v>2601</v>
      </c>
      <c r="BT61" s="188">
        <v>0</v>
      </c>
      <c r="BU61" s="188">
        <v>0</v>
      </c>
      <c r="BV61" s="188">
        <v>1671</v>
      </c>
      <c r="BW61" s="188">
        <v>0</v>
      </c>
      <c r="BX61" s="188">
        <v>0</v>
      </c>
      <c r="BY61" s="188">
        <v>0</v>
      </c>
      <c r="CA61" s="188">
        <v>0</v>
      </c>
      <c r="CB61" s="188">
        <v>0</v>
      </c>
      <c r="CC61" s="188">
        <v>8550</v>
      </c>
      <c r="CD61" s="188">
        <v>1619</v>
      </c>
      <c r="CE61" s="188">
        <v>0</v>
      </c>
      <c r="CF61" s="188">
        <v>0</v>
      </c>
      <c r="CG61" s="188">
        <v>1092</v>
      </c>
      <c r="CH61" s="188">
        <v>0</v>
      </c>
      <c r="CI61" s="188">
        <v>0</v>
      </c>
      <c r="CJ61" s="188">
        <v>0</v>
      </c>
      <c r="CL61" s="188">
        <v>0</v>
      </c>
      <c r="CM61" s="188">
        <v>0</v>
      </c>
      <c r="CN61" s="188">
        <v>8550</v>
      </c>
      <c r="CO61" s="188">
        <v>1619</v>
      </c>
      <c r="CP61" s="188">
        <v>0</v>
      </c>
      <c r="CQ61" s="188">
        <v>0</v>
      </c>
      <c r="CR61" s="188">
        <v>1092</v>
      </c>
      <c r="CS61" s="188">
        <v>0</v>
      </c>
      <c r="CT61" s="188">
        <v>0</v>
      </c>
      <c r="CU61" s="188">
        <v>0</v>
      </c>
      <c r="CW61" s="188">
        <v>0</v>
      </c>
      <c r="CX61" s="188">
        <v>0</v>
      </c>
      <c r="CY61" s="188">
        <v>6679</v>
      </c>
      <c r="CZ61" s="188">
        <v>2082</v>
      </c>
      <c r="DA61" s="188">
        <v>0</v>
      </c>
      <c r="DB61" s="188">
        <v>0</v>
      </c>
      <c r="DC61" s="188">
        <v>1674</v>
      </c>
      <c r="DD61" s="188">
        <v>0</v>
      </c>
      <c r="DE61" s="188">
        <v>0</v>
      </c>
      <c r="DF61" s="188">
        <v>0</v>
      </c>
      <c r="DH61" s="188">
        <v>0</v>
      </c>
      <c r="DI61" s="188">
        <v>0</v>
      </c>
      <c r="DJ61" s="188">
        <v>8761</v>
      </c>
      <c r="DK61" s="188">
        <v>1446</v>
      </c>
      <c r="DL61" s="188">
        <v>0</v>
      </c>
      <c r="DM61" s="188">
        <v>0</v>
      </c>
      <c r="DN61" s="188">
        <v>1099</v>
      </c>
      <c r="DO61" s="188">
        <v>0</v>
      </c>
      <c r="DP61" s="188">
        <v>0</v>
      </c>
      <c r="DQ61" s="188">
        <v>0</v>
      </c>
      <c r="DS61" s="188">
        <v>0</v>
      </c>
      <c r="DT61" s="188">
        <v>0</v>
      </c>
      <c r="DU61" s="188">
        <v>6944</v>
      </c>
      <c r="DV61" s="188">
        <v>1325</v>
      </c>
      <c r="DW61" s="188">
        <v>0</v>
      </c>
      <c r="DX61" s="188">
        <v>0</v>
      </c>
      <c r="DY61" s="188">
        <v>1899</v>
      </c>
      <c r="DZ61" s="188">
        <v>0</v>
      </c>
      <c r="EA61" s="188">
        <v>0</v>
      </c>
      <c r="EB61" s="188">
        <v>0</v>
      </c>
      <c r="ED61" s="188">
        <v>0</v>
      </c>
      <c r="EE61" s="188">
        <v>0</v>
      </c>
      <c r="EF61" s="188">
        <v>6554</v>
      </c>
      <c r="EG61" s="188">
        <v>1968</v>
      </c>
      <c r="EH61" s="188">
        <v>0</v>
      </c>
      <c r="EI61" s="188">
        <v>0</v>
      </c>
      <c r="EJ61" s="188">
        <v>1050</v>
      </c>
      <c r="EK61" s="188">
        <v>0</v>
      </c>
      <c r="EL61" s="188">
        <v>0</v>
      </c>
      <c r="EM61" s="188">
        <v>0</v>
      </c>
      <c r="EO61" s="188">
        <v>0</v>
      </c>
      <c r="EP61" s="188">
        <v>0</v>
      </c>
      <c r="EQ61" s="188">
        <v>1591</v>
      </c>
      <c r="ER61" s="188">
        <v>1774</v>
      </c>
      <c r="ES61" s="188">
        <v>0</v>
      </c>
      <c r="ET61" s="188">
        <v>0</v>
      </c>
      <c r="EU61" s="188">
        <v>1380</v>
      </c>
      <c r="EV61" s="188">
        <v>0</v>
      </c>
      <c r="EW61" s="188">
        <v>0</v>
      </c>
      <c r="EX61" s="188">
        <v>0</v>
      </c>
      <c r="EZ61" s="188">
        <v>0</v>
      </c>
      <c r="FA61" s="188">
        <v>0</v>
      </c>
      <c r="FB61" s="188">
        <v>4235</v>
      </c>
      <c r="FC61" s="188">
        <v>1351</v>
      </c>
      <c r="FD61" s="188">
        <v>0</v>
      </c>
      <c r="FE61" s="188">
        <v>0</v>
      </c>
      <c r="FF61" s="188">
        <v>1957</v>
      </c>
      <c r="FG61" s="188">
        <v>0</v>
      </c>
      <c r="FH61" s="188">
        <v>0</v>
      </c>
      <c r="FI61" s="188">
        <v>0</v>
      </c>
      <c r="FK61" s="188">
        <v>0</v>
      </c>
      <c r="FL61" s="188">
        <v>0</v>
      </c>
      <c r="FM61" s="188">
        <v>8329</v>
      </c>
      <c r="FN61" s="188">
        <v>1315</v>
      </c>
      <c r="FO61" s="188">
        <v>0</v>
      </c>
      <c r="FP61" s="188">
        <v>0</v>
      </c>
      <c r="FQ61" s="188">
        <v>1077</v>
      </c>
      <c r="FR61" s="188">
        <v>0</v>
      </c>
      <c r="FS61" s="188">
        <v>0</v>
      </c>
      <c r="FT61" s="188">
        <v>0</v>
      </c>
      <c r="FV61" s="188">
        <v>0</v>
      </c>
      <c r="FW61" s="188">
        <v>0</v>
      </c>
      <c r="FX61" s="188">
        <v>4423</v>
      </c>
      <c r="FY61" s="188">
        <v>2085</v>
      </c>
      <c r="FZ61" s="188">
        <v>0</v>
      </c>
      <c r="GA61" s="188">
        <v>0</v>
      </c>
      <c r="GB61" s="188">
        <v>1740</v>
      </c>
      <c r="GC61" s="188">
        <v>0</v>
      </c>
      <c r="GD61" s="188">
        <v>0</v>
      </c>
      <c r="GE61" s="188">
        <v>0</v>
      </c>
      <c r="GG61" s="188">
        <v>0</v>
      </c>
      <c r="GH61" s="188">
        <v>0</v>
      </c>
      <c r="GI61" s="188">
        <v>6452</v>
      </c>
      <c r="GJ61" s="188">
        <v>862</v>
      </c>
      <c r="GK61" s="188">
        <v>0</v>
      </c>
      <c r="GL61" s="188">
        <v>0</v>
      </c>
      <c r="GM61" s="188">
        <v>1096</v>
      </c>
      <c r="GN61" s="188">
        <v>0</v>
      </c>
      <c r="GO61" s="188">
        <v>0</v>
      </c>
      <c r="GP61" s="188">
        <v>0</v>
      </c>
      <c r="GR61" s="188">
        <v>0</v>
      </c>
      <c r="GS61" s="188">
        <v>0</v>
      </c>
      <c r="GT61" s="188">
        <v>6841</v>
      </c>
      <c r="GU61" s="188">
        <v>1120</v>
      </c>
      <c r="GV61" s="188">
        <v>0</v>
      </c>
      <c r="GW61" s="188">
        <v>0</v>
      </c>
      <c r="GX61" s="188">
        <v>1027</v>
      </c>
      <c r="GY61" s="188">
        <v>0</v>
      </c>
      <c r="GZ61" s="188">
        <v>0</v>
      </c>
      <c r="HA61" s="188">
        <v>0</v>
      </c>
      <c r="HC61" s="188">
        <v>0</v>
      </c>
      <c r="HD61" s="188">
        <v>0</v>
      </c>
      <c r="HE61" s="188">
        <v>4941</v>
      </c>
      <c r="HF61" s="188">
        <v>1781</v>
      </c>
      <c r="HG61" s="188">
        <v>0</v>
      </c>
      <c r="HH61" s="188">
        <v>0</v>
      </c>
      <c r="HI61" s="188">
        <v>1048</v>
      </c>
      <c r="HJ61" s="188">
        <v>0</v>
      </c>
      <c r="HK61" s="188">
        <v>0</v>
      </c>
      <c r="HL61" s="188">
        <v>0</v>
      </c>
      <c r="HN61" s="188">
        <v>0</v>
      </c>
      <c r="HO61" s="188">
        <v>0</v>
      </c>
      <c r="HP61" s="188">
        <v>3690</v>
      </c>
      <c r="HQ61" s="188">
        <v>1184</v>
      </c>
      <c r="HR61" s="188">
        <v>0</v>
      </c>
      <c r="HS61" s="188">
        <v>0</v>
      </c>
      <c r="HT61" s="188">
        <v>1729</v>
      </c>
      <c r="HU61" s="188">
        <v>0</v>
      </c>
      <c r="HV61" s="188">
        <v>0</v>
      </c>
      <c r="HW61" s="188">
        <v>0</v>
      </c>
      <c r="HY61" s="188">
        <v>0</v>
      </c>
      <c r="HZ61" s="188">
        <v>0</v>
      </c>
      <c r="IA61" s="188">
        <v>5281</v>
      </c>
      <c r="IB61" s="188">
        <v>1098</v>
      </c>
      <c r="IC61" s="188">
        <v>0</v>
      </c>
      <c r="ID61" s="188">
        <v>0</v>
      </c>
      <c r="IE61" s="188">
        <v>1091</v>
      </c>
      <c r="IF61" s="188">
        <v>0</v>
      </c>
      <c r="IG61" s="188">
        <v>0</v>
      </c>
      <c r="IH61" s="188">
        <v>0</v>
      </c>
      <c r="IJ61" s="188">
        <v>0</v>
      </c>
      <c r="IK61" s="188">
        <v>0</v>
      </c>
      <c r="IL61" s="188">
        <v>8345</v>
      </c>
      <c r="IM61" s="188">
        <v>1113</v>
      </c>
      <c r="IN61" s="188">
        <v>0</v>
      </c>
      <c r="IO61" s="188">
        <v>0</v>
      </c>
      <c r="IP61" s="188">
        <v>1108</v>
      </c>
      <c r="IQ61" s="188">
        <v>0</v>
      </c>
      <c r="IR61" s="188">
        <v>0</v>
      </c>
      <c r="IS61" s="188">
        <v>0</v>
      </c>
      <c r="IU61" s="188">
        <v>0</v>
      </c>
      <c r="IV61" s="188">
        <v>0</v>
      </c>
      <c r="IW61" s="188">
        <v>4897</v>
      </c>
      <c r="IX61" s="188">
        <v>1872</v>
      </c>
      <c r="IY61" s="188">
        <v>0</v>
      </c>
      <c r="IZ61" s="188">
        <v>0</v>
      </c>
      <c r="JA61" s="188">
        <v>1575</v>
      </c>
      <c r="JB61" s="188">
        <v>0</v>
      </c>
      <c r="JC61" s="188">
        <v>0</v>
      </c>
      <c r="JD61" s="188">
        <v>0</v>
      </c>
      <c r="JF61" s="188">
        <v>0</v>
      </c>
      <c r="JG61" s="188">
        <v>0</v>
      </c>
      <c r="JH61" s="188">
        <v>7716</v>
      </c>
      <c r="JI61" s="188">
        <v>3078</v>
      </c>
      <c r="JJ61" s="188">
        <v>0</v>
      </c>
      <c r="JK61" s="188">
        <v>0</v>
      </c>
      <c r="JL61" s="188">
        <v>1035</v>
      </c>
      <c r="JM61" s="188">
        <v>0</v>
      </c>
      <c r="JN61" s="188">
        <v>0</v>
      </c>
      <c r="JO61" s="188">
        <v>0</v>
      </c>
      <c r="JQ61" s="188">
        <v>0</v>
      </c>
      <c r="JR61" s="188">
        <v>0</v>
      </c>
      <c r="JS61" s="188">
        <v>8465</v>
      </c>
      <c r="JT61" s="188">
        <v>1055</v>
      </c>
      <c r="JU61" s="188">
        <v>0</v>
      </c>
      <c r="JV61" s="188">
        <v>0</v>
      </c>
      <c r="JW61" s="188">
        <v>1122</v>
      </c>
      <c r="JX61" s="188">
        <v>0</v>
      </c>
      <c r="JY61" s="188">
        <v>0</v>
      </c>
      <c r="JZ61" s="188">
        <v>0</v>
      </c>
      <c r="KB61" s="188">
        <v>0</v>
      </c>
      <c r="KC61" s="188">
        <v>0</v>
      </c>
      <c r="KD61" s="188">
        <v>3273</v>
      </c>
      <c r="KE61" s="188">
        <v>1088</v>
      </c>
      <c r="KF61" s="188">
        <v>0</v>
      </c>
      <c r="KG61" s="188">
        <v>0</v>
      </c>
      <c r="KH61" s="188">
        <v>1580</v>
      </c>
      <c r="KI61" s="188">
        <v>0</v>
      </c>
      <c r="KJ61" s="188">
        <v>0</v>
      </c>
      <c r="KK61" s="188">
        <v>0</v>
      </c>
      <c r="KM61" s="188">
        <v>0</v>
      </c>
      <c r="KN61" s="188">
        <v>0</v>
      </c>
      <c r="KO61" s="188">
        <v>3373</v>
      </c>
      <c r="KP61" s="188">
        <v>2751</v>
      </c>
      <c r="KQ61" s="188">
        <v>0</v>
      </c>
      <c r="KR61" s="188">
        <v>0</v>
      </c>
      <c r="KS61" s="188">
        <v>1781</v>
      </c>
      <c r="KT61" s="188">
        <v>0</v>
      </c>
      <c r="KU61" s="188">
        <v>0</v>
      </c>
      <c r="KV61" s="188">
        <v>0</v>
      </c>
      <c r="KX61" s="188">
        <v>0</v>
      </c>
      <c r="KY61" s="188">
        <v>0</v>
      </c>
      <c r="KZ61" s="188">
        <v>7690</v>
      </c>
      <c r="LA61" s="188">
        <v>1478</v>
      </c>
      <c r="LB61" s="188">
        <v>0</v>
      </c>
      <c r="LC61" s="188">
        <v>0</v>
      </c>
      <c r="LD61" s="188">
        <v>1931</v>
      </c>
      <c r="LE61" s="188">
        <v>0</v>
      </c>
      <c r="LF61" s="188">
        <v>0</v>
      </c>
      <c r="LG61" s="188">
        <v>0</v>
      </c>
      <c r="LI61" s="188">
        <v>0</v>
      </c>
      <c r="LJ61" s="188">
        <v>0</v>
      </c>
      <c r="LK61" s="188">
        <v>5592</v>
      </c>
      <c r="LL61" s="188">
        <v>1466</v>
      </c>
      <c r="LM61" s="188">
        <v>0</v>
      </c>
      <c r="LN61" s="188">
        <v>0</v>
      </c>
      <c r="LO61" s="188">
        <v>1527</v>
      </c>
      <c r="LP61" s="188">
        <v>0</v>
      </c>
      <c r="LQ61" s="188">
        <v>0</v>
      </c>
      <c r="LR61" s="188">
        <v>0</v>
      </c>
      <c r="LT61" s="188">
        <v>0</v>
      </c>
      <c r="LU61" s="188">
        <v>0</v>
      </c>
      <c r="LV61" s="188">
        <v>2115</v>
      </c>
      <c r="LW61" s="188">
        <v>2145</v>
      </c>
      <c r="LX61" s="188">
        <v>0</v>
      </c>
      <c r="LY61" s="188">
        <v>0</v>
      </c>
      <c r="LZ61" s="188">
        <v>1516</v>
      </c>
      <c r="MA61" s="188">
        <v>0</v>
      </c>
      <c r="MB61" s="188">
        <v>0</v>
      </c>
      <c r="MC61" s="188">
        <v>0</v>
      </c>
    </row>
    <row r="62" spans="2:341">
      <c r="B62" s="208">
        <f t="shared" si="10"/>
        <v>0</v>
      </c>
      <c r="C62" s="208">
        <f t="shared" si="11"/>
        <v>0</v>
      </c>
      <c r="D62" s="208">
        <f t="shared" si="12"/>
        <v>6093.2666666666664</v>
      </c>
      <c r="E62" s="208">
        <f t="shared" si="13"/>
        <v>1654.8</v>
      </c>
      <c r="F62" s="208">
        <f t="shared" si="14"/>
        <v>0</v>
      </c>
      <c r="G62" s="208">
        <f t="shared" si="15"/>
        <v>0</v>
      </c>
      <c r="H62" s="208">
        <f t="shared" si="16"/>
        <v>1389.3333333333333</v>
      </c>
      <c r="I62" s="208">
        <f t="shared" si="17"/>
        <v>0</v>
      </c>
      <c r="J62" s="208">
        <f t="shared" si="18"/>
        <v>0</v>
      </c>
      <c r="K62" s="208">
        <f t="shared" si="19"/>
        <v>0</v>
      </c>
      <c r="M62" s="188">
        <v>0</v>
      </c>
      <c r="N62" s="188">
        <v>0</v>
      </c>
      <c r="O62" s="188">
        <v>8482</v>
      </c>
      <c r="P62" s="188">
        <v>1388</v>
      </c>
      <c r="Q62" s="188">
        <v>0</v>
      </c>
      <c r="R62" s="188">
        <v>0</v>
      </c>
      <c r="S62" s="188">
        <v>983</v>
      </c>
      <c r="T62" s="188">
        <v>0</v>
      </c>
      <c r="U62" s="188">
        <v>0</v>
      </c>
      <c r="V62" s="188">
        <v>0</v>
      </c>
      <c r="X62" s="188">
        <v>0</v>
      </c>
      <c r="Y62" s="188">
        <v>0</v>
      </c>
      <c r="Z62" s="188">
        <v>5342</v>
      </c>
      <c r="AA62" s="188">
        <v>745</v>
      </c>
      <c r="AB62" s="188">
        <v>0</v>
      </c>
      <c r="AC62" s="188">
        <v>0</v>
      </c>
      <c r="AD62" s="188">
        <v>1159</v>
      </c>
      <c r="AE62" s="188">
        <v>0</v>
      </c>
      <c r="AF62" s="188">
        <v>0</v>
      </c>
      <c r="AG62" s="188">
        <v>0</v>
      </c>
      <c r="AI62" s="188">
        <v>0</v>
      </c>
      <c r="AJ62" s="188">
        <v>0</v>
      </c>
      <c r="AK62" s="188">
        <v>1563</v>
      </c>
      <c r="AL62" s="188">
        <v>1004</v>
      </c>
      <c r="AM62" s="188">
        <v>0</v>
      </c>
      <c r="AN62" s="188">
        <v>0</v>
      </c>
      <c r="AO62" s="188">
        <v>1564</v>
      </c>
      <c r="AP62" s="188">
        <v>0</v>
      </c>
      <c r="AQ62" s="188">
        <v>0</v>
      </c>
      <c r="AR62" s="188">
        <v>0</v>
      </c>
      <c r="AT62" s="188">
        <v>0</v>
      </c>
      <c r="AU62" s="188">
        <v>0</v>
      </c>
      <c r="AV62" s="188">
        <v>8257</v>
      </c>
      <c r="AW62" s="188">
        <v>2852</v>
      </c>
      <c r="AX62" s="188">
        <v>0</v>
      </c>
      <c r="AY62" s="188">
        <v>0</v>
      </c>
      <c r="AZ62" s="188">
        <v>1515</v>
      </c>
      <c r="BA62" s="188">
        <v>0</v>
      </c>
      <c r="BB62" s="188">
        <v>0</v>
      </c>
      <c r="BC62" s="188">
        <v>0</v>
      </c>
      <c r="BE62" s="188">
        <v>0</v>
      </c>
      <c r="BF62" s="188">
        <v>0</v>
      </c>
      <c r="BG62" s="188">
        <v>8511</v>
      </c>
      <c r="BH62" s="188">
        <v>1955</v>
      </c>
      <c r="BI62" s="188">
        <v>0</v>
      </c>
      <c r="BJ62" s="188">
        <v>0</v>
      </c>
      <c r="BK62" s="188">
        <v>1066</v>
      </c>
      <c r="BL62" s="188">
        <v>0</v>
      </c>
      <c r="BM62" s="188">
        <v>0</v>
      </c>
      <c r="BN62" s="188">
        <v>0</v>
      </c>
      <c r="BP62" s="188">
        <v>0</v>
      </c>
      <c r="BQ62" s="188">
        <v>0</v>
      </c>
      <c r="BR62" s="188">
        <v>6960</v>
      </c>
      <c r="BS62" s="188">
        <v>2629</v>
      </c>
      <c r="BT62" s="188">
        <v>0</v>
      </c>
      <c r="BU62" s="188">
        <v>0</v>
      </c>
      <c r="BV62" s="188">
        <v>1694</v>
      </c>
      <c r="BW62" s="188">
        <v>0</v>
      </c>
      <c r="BX62" s="188">
        <v>0</v>
      </c>
      <c r="BY62" s="188">
        <v>0</v>
      </c>
      <c r="CA62" s="188">
        <v>0</v>
      </c>
      <c r="CB62" s="188">
        <v>0</v>
      </c>
      <c r="CC62" s="188">
        <v>8572</v>
      </c>
      <c r="CD62" s="188">
        <v>1631</v>
      </c>
      <c r="CE62" s="188">
        <v>0</v>
      </c>
      <c r="CF62" s="188">
        <v>0</v>
      </c>
      <c r="CG62" s="188">
        <v>1092</v>
      </c>
      <c r="CH62" s="188">
        <v>0</v>
      </c>
      <c r="CI62" s="188">
        <v>0</v>
      </c>
      <c r="CJ62" s="188">
        <v>0</v>
      </c>
      <c r="CL62" s="188">
        <v>0</v>
      </c>
      <c r="CM62" s="188">
        <v>0</v>
      </c>
      <c r="CN62" s="188">
        <v>8572</v>
      </c>
      <c r="CO62" s="188">
        <v>1631</v>
      </c>
      <c r="CP62" s="188">
        <v>0</v>
      </c>
      <c r="CQ62" s="188">
        <v>0</v>
      </c>
      <c r="CR62" s="188">
        <v>1092</v>
      </c>
      <c r="CS62" s="188">
        <v>0</v>
      </c>
      <c r="CT62" s="188">
        <v>0</v>
      </c>
      <c r="CU62" s="188">
        <v>0</v>
      </c>
      <c r="CW62" s="188">
        <v>0</v>
      </c>
      <c r="CX62" s="188">
        <v>0</v>
      </c>
      <c r="CY62" s="188">
        <v>6645</v>
      </c>
      <c r="CZ62" s="188">
        <v>2081</v>
      </c>
      <c r="DA62" s="188">
        <v>0</v>
      </c>
      <c r="DB62" s="188">
        <v>0</v>
      </c>
      <c r="DC62" s="188">
        <v>1695</v>
      </c>
      <c r="DD62" s="188">
        <v>0</v>
      </c>
      <c r="DE62" s="188">
        <v>0</v>
      </c>
      <c r="DF62" s="188">
        <v>0</v>
      </c>
      <c r="DH62" s="188">
        <v>0</v>
      </c>
      <c r="DI62" s="188">
        <v>0</v>
      </c>
      <c r="DJ62" s="188">
        <v>8796</v>
      </c>
      <c r="DK62" s="188">
        <v>1450</v>
      </c>
      <c r="DL62" s="188">
        <v>0</v>
      </c>
      <c r="DM62" s="188">
        <v>0</v>
      </c>
      <c r="DN62" s="188">
        <v>1099</v>
      </c>
      <c r="DO62" s="188">
        <v>0</v>
      </c>
      <c r="DP62" s="188">
        <v>0</v>
      </c>
      <c r="DQ62" s="188">
        <v>0</v>
      </c>
      <c r="DS62" s="188">
        <v>0</v>
      </c>
      <c r="DT62" s="188">
        <v>0</v>
      </c>
      <c r="DU62" s="188">
        <v>6910</v>
      </c>
      <c r="DV62" s="188">
        <v>1346</v>
      </c>
      <c r="DW62" s="188">
        <v>0</v>
      </c>
      <c r="DX62" s="188">
        <v>0</v>
      </c>
      <c r="DY62" s="188">
        <v>1989</v>
      </c>
      <c r="DZ62" s="188">
        <v>0</v>
      </c>
      <c r="EA62" s="188">
        <v>0</v>
      </c>
      <c r="EB62" s="188">
        <v>0</v>
      </c>
      <c r="ED62" s="188">
        <v>0</v>
      </c>
      <c r="EE62" s="188">
        <v>0</v>
      </c>
      <c r="EF62" s="188">
        <v>6587</v>
      </c>
      <c r="EG62" s="188">
        <v>1893</v>
      </c>
      <c r="EH62" s="188">
        <v>0</v>
      </c>
      <c r="EI62" s="188">
        <v>0</v>
      </c>
      <c r="EJ62" s="188">
        <v>1050</v>
      </c>
      <c r="EK62" s="188">
        <v>0</v>
      </c>
      <c r="EL62" s="188">
        <v>0</v>
      </c>
      <c r="EM62" s="188">
        <v>0</v>
      </c>
      <c r="EO62" s="188">
        <v>0</v>
      </c>
      <c r="EP62" s="188">
        <v>0</v>
      </c>
      <c r="EQ62" s="188">
        <v>1581</v>
      </c>
      <c r="ER62" s="188">
        <v>1846</v>
      </c>
      <c r="ES62" s="188">
        <v>0</v>
      </c>
      <c r="ET62" s="188">
        <v>0</v>
      </c>
      <c r="EU62" s="188">
        <v>1380</v>
      </c>
      <c r="EV62" s="188">
        <v>0</v>
      </c>
      <c r="EW62" s="188">
        <v>0</v>
      </c>
      <c r="EX62" s="188">
        <v>0</v>
      </c>
      <c r="EZ62" s="188">
        <v>0</v>
      </c>
      <c r="FA62" s="188">
        <v>0</v>
      </c>
      <c r="FB62" s="188">
        <v>4270</v>
      </c>
      <c r="FC62" s="188">
        <v>1392</v>
      </c>
      <c r="FD62" s="188">
        <v>0</v>
      </c>
      <c r="FE62" s="188">
        <v>0</v>
      </c>
      <c r="FF62" s="188">
        <v>2015</v>
      </c>
      <c r="FG62" s="188">
        <v>0</v>
      </c>
      <c r="FH62" s="188">
        <v>0</v>
      </c>
      <c r="FI62" s="188">
        <v>0</v>
      </c>
      <c r="FK62" s="188">
        <v>0</v>
      </c>
      <c r="FL62" s="188">
        <v>0</v>
      </c>
      <c r="FM62" s="188">
        <v>8332</v>
      </c>
      <c r="FN62" s="188">
        <v>1300</v>
      </c>
      <c r="FO62" s="188">
        <v>0</v>
      </c>
      <c r="FP62" s="188">
        <v>0</v>
      </c>
      <c r="FQ62" s="188">
        <v>1077</v>
      </c>
      <c r="FR62" s="188">
        <v>0</v>
      </c>
      <c r="FS62" s="188">
        <v>0</v>
      </c>
      <c r="FT62" s="188">
        <v>0</v>
      </c>
      <c r="FV62" s="188">
        <v>0</v>
      </c>
      <c r="FW62" s="188">
        <v>0</v>
      </c>
      <c r="FX62" s="188">
        <v>4457</v>
      </c>
      <c r="FY62" s="188">
        <v>2125</v>
      </c>
      <c r="FZ62" s="188">
        <v>0</v>
      </c>
      <c r="GA62" s="188">
        <v>0</v>
      </c>
      <c r="GB62" s="188">
        <v>1796</v>
      </c>
      <c r="GC62" s="188">
        <v>0</v>
      </c>
      <c r="GD62" s="188">
        <v>0</v>
      </c>
      <c r="GE62" s="188">
        <v>0</v>
      </c>
      <c r="GG62" s="188">
        <v>0</v>
      </c>
      <c r="GH62" s="188">
        <v>0</v>
      </c>
      <c r="GI62" s="188">
        <v>6347</v>
      </c>
      <c r="GJ62" s="188">
        <v>898</v>
      </c>
      <c r="GK62" s="188">
        <v>0</v>
      </c>
      <c r="GL62" s="188">
        <v>0</v>
      </c>
      <c r="GM62" s="188">
        <v>1096</v>
      </c>
      <c r="GN62" s="188">
        <v>0</v>
      </c>
      <c r="GO62" s="188">
        <v>0</v>
      </c>
      <c r="GP62" s="188">
        <v>0</v>
      </c>
      <c r="GR62" s="188">
        <v>0</v>
      </c>
      <c r="GS62" s="188">
        <v>0</v>
      </c>
      <c r="GT62" s="188">
        <v>6858</v>
      </c>
      <c r="GU62" s="188">
        <v>1093</v>
      </c>
      <c r="GV62" s="188">
        <v>0</v>
      </c>
      <c r="GW62" s="188">
        <v>0</v>
      </c>
      <c r="GX62" s="188">
        <v>1027</v>
      </c>
      <c r="GY62" s="188">
        <v>0</v>
      </c>
      <c r="GZ62" s="188">
        <v>0</v>
      </c>
      <c r="HA62" s="188">
        <v>0</v>
      </c>
      <c r="HC62" s="188">
        <v>0</v>
      </c>
      <c r="HD62" s="188">
        <v>0</v>
      </c>
      <c r="HE62" s="188">
        <v>4984</v>
      </c>
      <c r="HF62" s="188">
        <v>1792</v>
      </c>
      <c r="HG62" s="188">
        <v>0</v>
      </c>
      <c r="HH62" s="188">
        <v>0</v>
      </c>
      <c r="HI62" s="188">
        <v>1048</v>
      </c>
      <c r="HJ62" s="188">
        <v>0</v>
      </c>
      <c r="HK62" s="188">
        <v>0</v>
      </c>
      <c r="HL62" s="188">
        <v>0</v>
      </c>
      <c r="HN62" s="188">
        <v>0</v>
      </c>
      <c r="HO62" s="188">
        <v>0</v>
      </c>
      <c r="HP62" s="188">
        <v>3780</v>
      </c>
      <c r="HQ62" s="188">
        <v>1189</v>
      </c>
      <c r="HR62" s="188">
        <v>0</v>
      </c>
      <c r="HS62" s="188">
        <v>0</v>
      </c>
      <c r="HT62" s="188">
        <v>1740</v>
      </c>
      <c r="HU62" s="188">
        <v>0</v>
      </c>
      <c r="HV62" s="188">
        <v>0</v>
      </c>
      <c r="HW62" s="188">
        <v>0</v>
      </c>
      <c r="HY62" s="188">
        <v>0</v>
      </c>
      <c r="HZ62" s="188">
        <v>0</v>
      </c>
      <c r="IA62" s="188">
        <v>5458</v>
      </c>
      <c r="IB62" s="188">
        <v>1097</v>
      </c>
      <c r="IC62" s="188">
        <v>0</v>
      </c>
      <c r="ID62" s="188">
        <v>0</v>
      </c>
      <c r="IE62" s="188">
        <v>1091</v>
      </c>
      <c r="IF62" s="188">
        <v>0</v>
      </c>
      <c r="IG62" s="188">
        <v>0</v>
      </c>
      <c r="IH62" s="188">
        <v>0</v>
      </c>
      <c r="IJ62" s="188">
        <v>0</v>
      </c>
      <c r="IK62" s="188">
        <v>0</v>
      </c>
      <c r="IL62" s="188">
        <v>8366</v>
      </c>
      <c r="IM62" s="188">
        <v>1127</v>
      </c>
      <c r="IN62" s="188">
        <v>0</v>
      </c>
      <c r="IO62" s="188">
        <v>0</v>
      </c>
      <c r="IP62" s="188">
        <v>1108</v>
      </c>
      <c r="IQ62" s="188">
        <v>0</v>
      </c>
      <c r="IR62" s="188">
        <v>0</v>
      </c>
      <c r="IS62" s="188">
        <v>0</v>
      </c>
      <c r="IU62" s="188">
        <v>0</v>
      </c>
      <c r="IV62" s="188">
        <v>0</v>
      </c>
      <c r="IW62" s="188">
        <v>4868</v>
      </c>
      <c r="IX62" s="188">
        <v>1905</v>
      </c>
      <c r="IY62" s="188">
        <v>0</v>
      </c>
      <c r="IZ62" s="188">
        <v>0</v>
      </c>
      <c r="JA62" s="188">
        <v>1575</v>
      </c>
      <c r="JB62" s="188">
        <v>0</v>
      </c>
      <c r="JC62" s="188">
        <v>0</v>
      </c>
      <c r="JD62" s="188">
        <v>0</v>
      </c>
      <c r="JF62" s="188">
        <v>0</v>
      </c>
      <c r="JG62" s="188">
        <v>0</v>
      </c>
      <c r="JH62" s="188">
        <v>7714</v>
      </c>
      <c r="JI62" s="188">
        <v>3092</v>
      </c>
      <c r="JJ62" s="188">
        <v>0</v>
      </c>
      <c r="JK62" s="188">
        <v>0</v>
      </c>
      <c r="JL62" s="188">
        <v>1035</v>
      </c>
      <c r="JM62" s="188">
        <v>0</v>
      </c>
      <c r="JN62" s="188">
        <v>0</v>
      </c>
      <c r="JO62" s="188">
        <v>0</v>
      </c>
      <c r="JQ62" s="188">
        <v>0</v>
      </c>
      <c r="JR62" s="188">
        <v>0</v>
      </c>
      <c r="JS62" s="188">
        <v>8446</v>
      </c>
      <c r="JT62" s="188">
        <v>1075</v>
      </c>
      <c r="JU62" s="188">
        <v>0</v>
      </c>
      <c r="JV62" s="188">
        <v>0</v>
      </c>
      <c r="JW62" s="188">
        <v>1122</v>
      </c>
      <c r="JX62" s="188">
        <v>0</v>
      </c>
      <c r="JY62" s="188">
        <v>0</v>
      </c>
      <c r="JZ62" s="188">
        <v>0</v>
      </c>
      <c r="KB62" s="188">
        <v>0</v>
      </c>
      <c r="KC62" s="188">
        <v>0</v>
      </c>
      <c r="KD62" s="188">
        <v>3315</v>
      </c>
      <c r="KE62" s="188">
        <v>1098</v>
      </c>
      <c r="KF62" s="188">
        <v>0</v>
      </c>
      <c r="KG62" s="188">
        <v>0</v>
      </c>
      <c r="KH62" s="188">
        <v>1580</v>
      </c>
      <c r="KI62" s="188">
        <v>0</v>
      </c>
      <c r="KJ62" s="188">
        <v>0</v>
      </c>
      <c r="KK62" s="188">
        <v>0</v>
      </c>
      <c r="KM62" s="188">
        <v>0</v>
      </c>
      <c r="KN62" s="188">
        <v>0</v>
      </c>
      <c r="KO62" s="188">
        <v>3377</v>
      </c>
      <c r="KP62" s="188">
        <v>2672</v>
      </c>
      <c r="KQ62" s="188">
        <v>0</v>
      </c>
      <c r="KR62" s="188">
        <v>0</v>
      </c>
      <c r="KS62" s="188">
        <v>1811</v>
      </c>
      <c r="KT62" s="188">
        <v>0</v>
      </c>
      <c r="KU62" s="188">
        <v>0</v>
      </c>
      <c r="KV62" s="188">
        <v>0</v>
      </c>
      <c r="KX62" s="188">
        <v>0</v>
      </c>
      <c r="KY62" s="188">
        <v>0</v>
      </c>
      <c r="KZ62" s="188">
        <v>7744</v>
      </c>
      <c r="LA62" s="188">
        <v>1560</v>
      </c>
      <c r="LB62" s="188">
        <v>0</v>
      </c>
      <c r="LC62" s="188">
        <v>0</v>
      </c>
      <c r="LD62" s="188">
        <v>2138</v>
      </c>
      <c r="LE62" s="188">
        <v>0</v>
      </c>
      <c r="LF62" s="188">
        <v>0</v>
      </c>
      <c r="LG62" s="188">
        <v>0</v>
      </c>
      <c r="LI62" s="188">
        <v>0</v>
      </c>
      <c r="LJ62" s="188">
        <v>0</v>
      </c>
      <c r="LK62" s="188">
        <v>5603</v>
      </c>
      <c r="LL62" s="188">
        <v>1514</v>
      </c>
      <c r="LM62" s="188">
        <v>0</v>
      </c>
      <c r="LN62" s="188">
        <v>0</v>
      </c>
      <c r="LO62" s="188">
        <v>1527</v>
      </c>
      <c r="LP62" s="188">
        <v>0</v>
      </c>
      <c r="LQ62" s="188">
        <v>0</v>
      </c>
      <c r="LR62" s="188">
        <v>0</v>
      </c>
      <c r="LT62" s="188">
        <v>0</v>
      </c>
      <c r="LU62" s="188">
        <v>0</v>
      </c>
      <c r="LV62" s="188">
        <v>2101</v>
      </c>
      <c r="LW62" s="188">
        <v>2264</v>
      </c>
      <c r="LX62" s="188">
        <v>0</v>
      </c>
      <c r="LY62" s="188">
        <v>0</v>
      </c>
      <c r="LZ62" s="188">
        <v>1516</v>
      </c>
      <c r="MA62" s="188">
        <v>0</v>
      </c>
      <c r="MB62" s="188">
        <v>0</v>
      </c>
      <c r="MC62" s="188">
        <v>0</v>
      </c>
    </row>
    <row r="63" spans="2:341">
      <c r="B63" s="208">
        <f t="shared" si="10"/>
        <v>0</v>
      </c>
      <c r="C63" s="208">
        <f t="shared" si="11"/>
        <v>0</v>
      </c>
      <c r="D63" s="208">
        <f t="shared" si="12"/>
        <v>6113.2</v>
      </c>
      <c r="E63" s="208">
        <f t="shared" si="13"/>
        <v>1659.0666666666666</v>
      </c>
      <c r="F63" s="208">
        <f t="shared" si="14"/>
        <v>0</v>
      </c>
      <c r="G63" s="208">
        <f t="shared" si="15"/>
        <v>0</v>
      </c>
      <c r="H63" s="208">
        <f t="shared" si="16"/>
        <v>1400.7</v>
      </c>
      <c r="I63" s="208">
        <f t="shared" si="17"/>
        <v>0</v>
      </c>
      <c r="J63" s="208">
        <f t="shared" si="18"/>
        <v>0</v>
      </c>
      <c r="K63" s="208">
        <f t="shared" si="19"/>
        <v>0</v>
      </c>
      <c r="M63" s="188">
        <v>0</v>
      </c>
      <c r="N63" s="188">
        <v>0</v>
      </c>
      <c r="O63" s="188">
        <v>8517</v>
      </c>
      <c r="P63" s="188">
        <v>1413</v>
      </c>
      <c r="Q63" s="188">
        <v>0</v>
      </c>
      <c r="R63" s="188">
        <v>0</v>
      </c>
      <c r="S63" s="188">
        <v>983</v>
      </c>
      <c r="T63" s="188">
        <v>0</v>
      </c>
      <c r="U63" s="188">
        <v>0</v>
      </c>
      <c r="V63" s="188">
        <v>0</v>
      </c>
      <c r="X63" s="188">
        <v>0</v>
      </c>
      <c r="Y63" s="188">
        <v>0</v>
      </c>
      <c r="Z63" s="188">
        <v>5365</v>
      </c>
      <c r="AA63" s="188">
        <v>712</v>
      </c>
      <c r="AB63" s="188">
        <v>0</v>
      </c>
      <c r="AC63" s="188">
        <v>0</v>
      </c>
      <c r="AD63" s="188">
        <v>1159</v>
      </c>
      <c r="AE63" s="188">
        <v>0</v>
      </c>
      <c r="AF63" s="188">
        <v>0</v>
      </c>
      <c r="AG63" s="188">
        <v>0</v>
      </c>
      <c r="AI63" s="188">
        <v>0</v>
      </c>
      <c r="AJ63" s="188">
        <v>0</v>
      </c>
      <c r="AK63" s="188">
        <v>1598</v>
      </c>
      <c r="AL63" s="188">
        <v>1010</v>
      </c>
      <c r="AM63" s="188">
        <v>0</v>
      </c>
      <c r="AN63" s="188">
        <v>0</v>
      </c>
      <c r="AO63" s="188">
        <v>1564</v>
      </c>
      <c r="AP63" s="188">
        <v>0</v>
      </c>
      <c r="AQ63" s="188">
        <v>0</v>
      </c>
      <c r="AR63" s="188">
        <v>0</v>
      </c>
      <c r="AT63" s="188">
        <v>0</v>
      </c>
      <c r="AU63" s="188">
        <v>0</v>
      </c>
      <c r="AV63" s="188">
        <v>8235</v>
      </c>
      <c r="AW63" s="188">
        <v>2872</v>
      </c>
      <c r="AX63" s="188">
        <v>0</v>
      </c>
      <c r="AY63" s="188">
        <v>0</v>
      </c>
      <c r="AZ63" s="188">
        <v>1515</v>
      </c>
      <c r="BA63" s="188">
        <v>0</v>
      </c>
      <c r="BB63" s="188">
        <v>0</v>
      </c>
      <c r="BC63" s="188">
        <v>0</v>
      </c>
      <c r="BE63" s="188">
        <v>0</v>
      </c>
      <c r="BF63" s="188">
        <v>0</v>
      </c>
      <c r="BG63" s="188">
        <v>8515</v>
      </c>
      <c r="BH63" s="188">
        <v>1953</v>
      </c>
      <c r="BI63" s="188">
        <v>0</v>
      </c>
      <c r="BJ63" s="188">
        <v>0</v>
      </c>
      <c r="BK63" s="188">
        <v>1066</v>
      </c>
      <c r="BL63" s="188">
        <v>0</v>
      </c>
      <c r="BM63" s="188">
        <v>0</v>
      </c>
      <c r="BN63" s="188">
        <v>0</v>
      </c>
      <c r="BP63" s="188">
        <v>0</v>
      </c>
      <c r="BQ63" s="188">
        <v>0</v>
      </c>
      <c r="BR63" s="188">
        <v>6969</v>
      </c>
      <c r="BS63" s="188">
        <v>2656</v>
      </c>
      <c r="BT63" s="188">
        <v>0</v>
      </c>
      <c r="BU63" s="188">
        <v>0</v>
      </c>
      <c r="BV63" s="188">
        <v>1723</v>
      </c>
      <c r="BW63" s="188">
        <v>0</v>
      </c>
      <c r="BX63" s="188">
        <v>0</v>
      </c>
      <c r="BY63" s="188">
        <v>0</v>
      </c>
      <c r="CA63" s="188">
        <v>0</v>
      </c>
      <c r="CB63" s="188">
        <v>0</v>
      </c>
      <c r="CC63" s="188">
        <v>8664</v>
      </c>
      <c r="CD63" s="188">
        <v>1622</v>
      </c>
      <c r="CE63" s="188">
        <v>0</v>
      </c>
      <c r="CF63" s="188">
        <v>0</v>
      </c>
      <c r="CG63" s="188">
        <v>1092</v>
      </c>
      <c r="CH63" s="188">
        <v>0</v>
      </c>
      <c r="CI63" s="188">
        <v>0</v>
      </c>
      <c r="CJ63" s="188">
        <v>0</v>
      </c>
      <c r="CL63" s="188">
        <v>0</v>
      </c>
      <c r="CM63" s="188">
        <v>0</v>
      </c>
      <c r="CN63" s="188">
        <v>8664</v>
      </c>
      <c r="CO63" s="188">
        <v>1622</v>
      </c>
      <c r="CP63" s="188">
        <v>0</v>
      </c>
      <c r="CQ63" s="188">
        <v>0</v>
      </c>
      <c r="CR63" s="188">
        <v>1092</v>
      </c>
      <c r="CS63" s="188">
        <v>0</v>
      </c>
      <c r="CT63" s="188">
        <v>0</v>
      </c>
      <c r="CU63" s="188">
        <v>0</v>
      </c>
      <c r="CW63" s="188">
        <v>0</v>
      </c>
      <c r="CX63" s="188">
        <v>0</v>
      </c>
      <c r="CY63" s="188">
        <v>6656</v>
      </c>
      <c r="CZ63" s="188">
        <v>2069</v>
      </c>
      <c r="DA63" s="188">
        <v>0</v>
      </c>
      <c r="DB63" s="188">
        <v>0</v>
      </c>
      <c r="DC63" s="188">
        <v>1721</v>
      </c>
      <c r="DD63" s="188">
        <v>0</v>
      </c>
      <c r="DE63" s="188">
        <v>0</v>
      </c>
      <c r="DF63" s="188">
        <v>0</v>
      </c>
      <c r="DH63" s="188">
        <v>0</v>
      </c>
      <c r="DI63" s="188">
        <v>0</v>
      </c>
      <c r="DJ63" s="188">
        <v>8791</v>
      </c>
      <c r="DK63" s="188">
        <v>1390</v>
      </c>
      <c r="DL63" s="188">
        <v>0</v>
      </c>
      <c r="DM63" s="188">
        <v>0</v>
      </c>
      <c r="DN63" s="188">
        <v>1099</v>
      </c>
      <c r="DO63" s="188">
        <v>0</v>
      </c>
      <c r="DP63" s="188">
        <v>0</v>
      </c>
      <c r="DQ63" s="188">
        <v>0</v>
      </c>
      <c r="DS63" s="188">
        <v>0</v>
      </c>
      <c r="DT63" s="188">
        <v>0</v>
      </c>
      <c r="DU63" s="188">
        <v>6925</v>
      </c>
      <c r="DV63" s="188">
        <v>1347</v>
      </c>
      <c r="DW63" s="188">
        <v>0</v>
      </c>
      <c r="DX63" s="188">
        <v>0</v>
      </c>
      <c r="DY63" s="188">
        <v>2073</v>
      </c>
      <c r="DZ63" s="188">
        <v>0</v>
      </c>
      <c r="EA63" s="188">
        <v>0</v>
      </c>
      <c r="EB63" s="188">
        <v>0</v>
      </c>
      <c r="ED63" s="188">
        <v>0</v>
      </c>
      <c r="EE63" s="188">
        <v>0</v>
      </c>
      <c r="EF63" s="188">
        <v>6624</v>
      </c>
      <c r="EG63" s="188">
        <v>1882</v>
      </c>
      <c r="EH63" s="188">
        <v>0</v>
      </c>
      <c r="EI63" s="188">
        <v>0</v>
      </c>
      <c r="EJ63" s="188">
        <v>1050</v>
      </c>
      <c r="EK63" s="188">
        <v>0</v>
      </c>
      <c r="EL63" s="188">
        <v>0</v>
      </c>
      <c r="EM63" s="188">
        <v>0</v>
      </c>
      <c r="EO63" s="188">
        <v>0</v>
      </c>
      <c r="EP63" s="188">
        <v>0</v>
      </c>
      <c r="EQ63" s="188">
        <v>1590</v>
      </c>
      <c r="ER63" s="188">
        <v>1814</v>
      </c>
      <c r="ES63" s="188">
        <v>0</v>
      </c>
      <c r="ET63" s="188">
        <v>0</v>
      </c>
      <c r="EU63" s="188">
        <v>1380</v>
      </c>
      <c r="EV63" s="188">
        <v>0</v>
      </c>
      <c r="EW63" s="188">
        <v>0</v>
      </c>
      <c r="EX63" s="188">
        <v>0</v>
      </c>
      <c r="EZ63" s="188">
        <v>0</v>
      </c>
      <c r="FA63" s="188">
        <v>0</v>
      </c>
      <c r="FB63" s="188">
        <v>4299</v>
      </c>
      <c r="FC63" s="188">
        <v>1402</v>
      </c>
      <c r="FD63" s="188">
        <v>0</v>
      </c>
      <c r="FE63" s="188">
        <v>0</v>
      </c>
      <c r="FF63" s="188">
        <v>2058</v>
      </c>
      <c r="FG63" s="188">
        <v>0</v>
      </c>
      <c r="FH63" s="188">
        <v>0</v>
      </c>
      <c r="FI63" s="188">
        <v>0</v>
      </c>
      <c r="FK63" s="188">
        <v>0</v>
      </c>
      <c r="FL63" s="188">
        <v>0</v>
      </c>
      <c r="FM63" s="188">
        <v>8362</v>
      </c>
      <c r="FN63" s="188">
        <v>1302</v>
      </c>
      <c r="FO63" s="188">
        <v>0</v>
      </c>
      <c r="FP63" s="188">
        <v>0</v>
      </c>
      <c r="FQ63" s="188">
        <v>1077</v>
      </c>
      <c r="FR63" s="188">
        <v>0</v>
      </c>
      <c r="FS63" s="188">
        <v>0</v>
      </c>
      <c r="FT63" s="188">
        <v>0</v>
      </c>
      <c r="FV63" s="188">
        <v>0</v>
      </c>
      <c r="FW63" s="188">
        <v>0</v>
      </c>
      <c r="FX63" s="188">
        <v>4485</v>
      </c>
      <c r="FY63" s="188">
        <v>2135</v>
      </c>
      <c r="FZ63" s="188">
        <v>0</v>
      </c>
      <c r="GA63" s="188">
        <v>0</v>
      </c>
      <c r="GB63" s="188">
        <v>1852</v>
      </c>
      <c r="GC63" s="188">
        <v>0</v>
      </c>
      <c r="GD63" s="188">
        <v>0</v>
      </c>
      <c r="GE63" s="188">
        <v>0</v>
      </c>
      <c r="GG63" s="188">
        <v>0</v>
      </c>
      <c r="GH63" s="188">
        <v>0</v>
      </c>
      <c r="GI63" s="188">
        <v>6350</v>
      </c>
      <c r="GJ63" s="188">
        <v>962</v>
      </c>
      <c r="GK63" s="188">
        <v>0</v>
      </c>
      <c r="GL63" s="188">
        <v>0</v>
      </c>
      <c r="GM63" s="188">
        <v>1096</v>
      </c>
      <c r="GN63" s="188">
        <v>0</v>
      </c>
      <c r="GO63" s="188">
        <v>0</v>
      </c>
      <c r="GP63" s="188">
        <v>0</v>
      </c>
      <c r="GR63" s="188">
        <v>0</v>
      </c>
      <c r="GS63" s="188">
        <v>0</v>
      </c>
      <c r="GT63" s="188">
        <v>6886</v>
      </c>
      <c r="GU63" s="188">
        <v>1045</v>
      </c>
      <c r="GV63" s="188">
        <v>0</v>
      </c>
      <c r="GW63" s="188">
        <v>0</v>
      </c>
      <c r="GX63" s="188">
        <v>1027</v>
      </c>
      <c r="GY63" s="188">
        <v>0</v>
      </c>
      <c r="GZ63" s="188">
        <v>0</v>
      </c>
      <c r="HA63" s="188">
        <v>0</v>
      </c>
      <c r="HC63" s="188">
        <v>0</v>
      </c>
      <c r="HD63" s="188">
        <v>0</v>
      </c>
      <c r="HE63" s="188">
        <v>4979</v>
      </c>
      <c r="HF63" s="188">
        <v>1780</v>
      </c>
      <c r="HG63" s="188">
        <v>0</v>
      </c>
      <c r="HH63" s="188">
        <v>0</v>
      </c>
      <c r="HI63" s="188">
        <v>1048</v>
      </c>
      <c r="HJ63" s="188">
        <v>0</v>
      </c>
      <c r="HK63" s="188">
        <v>0</v>
      </c>
      <c r="HL63" s="188">
        <v>0</v>
      </c>
      <c r="HN63" s="188">
        <v>0</v>
      </c>
      <c r="HO63" s="188">
        <v>0</v>
      </c>
      <c r="HP63" s="188">
        <v>3891</v>
      </c>
      <c r="HQ63" s="188">
        <v>1201</v>
      </c>
      <c r="HR63" s="188">
        <v>0</v>
      </c>
      <c r="HS63" s="188">
        <v>0</v>
      </c>
      <c r="HT63" s="188">
        <v>1751</v>
      </c>
      <c r="HU63" s="188">
        <v>0</v>
      </c>
      <c r="HV63" s="188">
        <v>0</v>
      </c>
      <c r="HW63" s="188">
        <v>0</v>
      </c>
      <c r="HY63" s="188">
        <v>0</v>
      </c>
      <c r="HZ63" s="188">
        <v>0</v>
      </c>
      <c r="IA63" s="188">
        <v>5544</v>
      </c>
      <c r="IB63" s="188">
        <v>1154</v>
      </c>
      <c r="IC63" s="188">
        <v>0</v>
      </c>
      <c r="ID63" s="188">
        <v>0</v>
      </c>
      <c r="IE63" s="188">
        <v>1091</v>
      </c>
      <c r="IF63" s="188">
        <v>0</v>
      </c>
      <c r="IG63" s="188">
        <v>0</v>
      </c>
      <c r="IH63" s="188">
        <v>0</v>
      </c>
      <c r="IJ63" s="188">
        <v>0</v>
      </c>
      <c r="IK63" s="188">
        <v>0</v>
      </c>
      <c r="IL63" s="188">
        <v>8354</v>
      </c>
      <c r="IM63" s="188">
        <v>1156</v>
      </c>
      <c r="IN63" s="188">
        <v>0</v>
      </c>
      <c r="IO63" s="188">
        <v>0</v>
      </c>
      <c r="IP63" s="188">
        <v>1108</v>
      </c>
      <c r="IQ63" s="188">
        <v>0</v>
      </c>
      <c r="IR63" s="188">
        <v>0</v>
      </c>
      <c r="IS63" s="188">
        <v>0</v>
      </c>
      <c r="IU63" s="188">
        <v>0</v>
      </c>
      <c r="IV63" s="188">
        <v>0</v>
      </c>
      <c r="IW63" s="188">
        <v>4871</v>
      </c>
      <c r="IX63" s="188">
        <v>1954</v>
      </c>
      <c r="IY63" s="188">
        <v>0</v>
      </c>
      <c r="IZ63" s="188">
        <v>0</v>
      </c>
      <c r="JA63" s="188">
        <v>1575</v>
      </c>
      <c r="JB63" s="188">
        <v>0</v>
      </c>
      <c r="JC63" s="188">
        <v>0</v>
      </c>
      <c r="JD63" s="188">
        <v>0</v>
      </c>
      <c r="JF63" s="188">
        <v>0</v>
      </c>
      <c r="JG63" s="188">
        <v>0</v>
      </c>
      <c r="JH63" s="188">
        <v>7718</v>
      </c>
      <c r="JI63" s="188">
        <v>3107</v>
      </c>
      <c r="JJ63" s="188">
        <v>0</v>
      </c>
      <c r="JK63" s="188">
        <v>0</v>
      </c>
      <c r="JL63" s="188">
        <v>1035</v>
      </c>
      <c r="JM63" s="188">
        <v>0</v>
      </c>
      <c r="JN63" s="188">
        <v>0</v>
      </c>
      <c r="JO63" s="188">
        <v>0</v>
      </c>
      <c r="JQ63" s="188">
        <v>0</v>
      </c>
      <c r="JR63" s="188">
        <v>0</v>
      </c>
      <c r="JS63" s="188">
        <v>8432</v>
      </c>
      <c r="JT63" s="188">
        <v>1076</v>
      </c>
      <c r="JU63" s="188">
        <v>0</v>
      </c>
      <c r="JV63" s="188">
        <v>0</v>
      </c>
      <c r="JW63" s="188">
        <v>1122</v>
      </c>
      <c r="JX63" s="188">
        <v>0</v>
      </c>
      <c r="JY63" s="188">
        <v>0</v>
      </c>
      <c r="JZ63" s="188">
        <v>0</v>
      </c>
      <c r="KB63" s="188">
        <v>0</v>
      </c>
      <c r="KC63" s="188">
        <v>0</v>
      </c>
      <c r="KD63" s="188">
        <v>3292</v>
      </c>
      <c r="KE63" s="188">
        <v>1113</v>
      </c>
      <c r="KF63" s="188">
        <v>0</v>
      </c>
      <c r="KG63" s="188">
        <v>0</v>
      </c>
      <c r="KH63" s="188">
        <v>1580</v>
      </c>
      <c r="KI63" s="188">
        <v>0</v>
      </c>
      <c r="KJ63" s="188">
        <v>0</v>
      </c>
      <c r="KK63" s="188">
        <v>0</v>
      </c>
      <c r="KM63" s="188">
        <v>0</v>
      </c>
      <c r="KN63" s="188">
        <v>0</v>
      </c>
      <c r="KO63" s="188">
        <v>3427</v>
      </c>
      <c r="KP63" s="188">
        <v>2693</v>
      </c>
      <c r="KQ63" s="188">
        <v>0</v>
      </c>
      <c r="KR63" s="188">
        <v>0</v>
      </c>
      <c r="KS63" s="188">
        <v>1848</v>
      </c>
      <c r="KT63" s="188">
        <v>0</v>
      </c>
      <c r="KU63" s="188">
        <v>0</v>
      </c>
      <c r="KV63" s="188">
        <v>0</v>
      </c>
      <c r="KX63" s="188">
        <v>0</v>
      </c>
      <c r="KY63" s="188">
        <v>0</v>
      </c>
      <c r="KZ63" s="188">
        <v>7696</v>
      </c>
      <c r="LA63" s="188">
        <v>1520</v>
      </c>
      <c r="LB63" s="188">
        <v>0</v>
      </c>
      <c r="LC63" s="188">
        <v>0</v>
      </c>
      <c r="LD63" s="188">
        <v>2193</v>
      </c>
      <c r="LE63" s="188">
        <v>0</v>
      </c>
      <c r="LF63" s="188">
        <v>0</v>
      </c>
      <c r="LG63" s="188">
        <v>0</v>
      </c>
      <c r="LI63" s="188">
        <v>0</v>
      </c>
      <c r="LJ63" s="188">
        <v>0</v>
      </c>
      <c r="LK63" s="188">
        <v>5587</v>
      </c>
      <c r="LL63" s="188">
        <v>1513</v>
      </c>
      <c r="LM63" s="188">
        <v>0</v>
      </c>
      <c r="LN63" s="188">
        <v>0</v>
      </c>
      <c r="LO63" s="188">
        <v>1527</v>
      </c>
      <c r="LP63" s="188">
        <v>0</v>
      </c>
      <c r="LQ63" s="188">
        <v>0</v>
      </c>
      <c r="LR63" s="188">
        <v>0</v>
      </c>
      <c r="LT63" s="188">
        <v>0</v>
      </c>
      <c r="LU63" s="188">
        <v>0</v>
      </c>
      <c r="LV63" s="188">
        <v>2110</v>
      </c>
      <c r="LW63" s="188">
        <v>2297</v>
      </c>
      <c r="LX63" s="188">
        <v>0</v>
      </c>
      <c r="LY63" s="188">
        <v>0</v>
      </c>
      <c r="LZ63" s="188">
        <v>1516</v>
      </c>
      <c r="MA63" s="188">
        <v>0</v>
      </c>
      <c r="MB63" s="188">
        <v>0</v>
      </c>
      <c r="MC63" s="188">
        <v>0</v>
      </c>
    </row>
    <row r="64" spans="2:341">
      <c r="B64" s="208">
        <f t="shared" si="10"/>
        <v>0</v>
      </c>
      <c r="C64" s="208">
        <f t="shared" si="11"/>
        <v>0</v>
      </c>
      <c r="D64" s="208">
        <f t="shared" si="12"/>
        <v>6118.7</v>
      </c>
      <c r="E64" s="208">
        <f t="shared" si="13"/>
        <v>1680.6</v>
      </c>
      <c r="F64" s="208">
        <f t="shared" si="14"/>
        <v>0</v>
      </c>
      <c r="G64" s="208">
        <f t="shared" si="15"/>
        <v>0</v>
      </c>
      <c r="H64" s="208">
        <f t="shared" si="16"/>
        <v>1412.7</v>
      </c>
      <c r="I64" s="208">
        <f t="shared" si="17"/>
        <v>0</v>
      </c>
      <c r="J64" s="208">
        <f t="shared" si="18"/>
        <v>0</v>
      </c>
      <c r="K64" s="208">
        <f t="shared" si="19"/>
        <v>0</v>
      </c>
      <c r="M64" s="188">
        <v>0</v>
      </c>
      <c r="N64" s="188">
        <v>0</v>
      </c>
      <c r="O64" s="188">
        <v>8499</v>
      </c>
      <c r="P64" s="188">
        <v>1478</v>
      </c>
      <c r="Q64" s="188">
        <v>0</v>
      </c>
      <c r="R64" s="188">
        <v>0</v>
      </c>
      <c r="S64" s="188">
        <v>983</v>
      </c>
      <c r="T64" s="188">
        <v>0</v>
      </c>
      <c r="U64" s="188">
        <v>0</v>
      </c>
      <c r="V64" s="188">
        <v>0</v>
      </c>
      <c r="X64" s="188">
        <v>0</v>
      </c>
      <c r="Y64" s="188">
        <v>0</v>
      </c>
      <c r="Z64" s="188">
        <v>5494</v>
      </c>
      <c r="AA64" s="188">
        <v>774</v>
      </c>
      <c r="AB64" s="188">
        <v>0</v>
      </c>
      <c r="AC64" s="188">
        <v>0</v>
      </c>
      <c r="AD64" s="188">
        <v>1159</v>
      </c>
      <c r="AE64" s="188">
        <v>0</v>
      </c>
      <c r="AF64" s="188">
        <v>0</v>
      </c>
      <c r="AG64" s="188">
        <v>0</v>
      </c>
      <c r="AI64" s="188">
        <v>0</v>
      </c>
      <c r="AJ64" s="188">
        <v>0</v>
      </c>
      <c r="AK64" s="188">
        <v>1633</v>
      </c>
      <c r="AL64" s="188">
        <v>1033</v>
      </c>
      <c r="AM64" s="188">
        <v>0</v>
      </c>
      <c r="AN64" s="188">
        <v>0</v>
      </c>
      <c r="AO64" s="188">
        <v>1564</v>
      </c>
      <c r="AP64" s="188">
        <v>0</v>
      </c>
      <c r="AQ64" s="188">
        <v>0</v>
      </c>
      <c r="AR64" s="188">
        <v>0</v>
      </c>
      <c r="AT64" s="188">
        <v>0</v>
      </c>
      <c r="AU64" s="188">
        <v>0</v>
      </c>
      <c r="AV64" s="188">
        <v>8264</v>
      </c>
      <c r="AW64" s="188">
        <v>2875</v>
      </c>
      <c r="AX64" s="188">
        <v>0</v>
      </c>
      <c r="AY64" s="188">
        <v>0</v>
      </c>
      <c r="AZ64" s="188">
        <v>1515</v>
      </c>
      <c r="BA64" s="188">
        <v>0</v>
      </c>
      <c r="BB64" s="188">
        <v>0</v>
      </c>
      <c r="BC64" s="188">
        <v>0</v>
      </c>
      <c r="BE64" s="188">
        <v>0</v>
      </c>
      <c r="BF64" s="188">
        <v>0</v>
      </c>
      <c r="BG64" s="188">
        <v>8502</v>
      </c>
      <c r="BH64" s="188">
        <v>1949</v>
      </c>
      <c r="BI64" s="188">
        <v>0</v>
      </c>
      <c r="BJ64" s="188">
        <v>0</v>
      </c>
      <c r="BK64" s="188">
        <v>1066</v>
      </c>
      <c r="BL64" s="188">
        <v>0</v>
      </c>
      <c r="BM64" s="188">
        <v>0</v>
      </c>
      <c r="BN64" s="188">
        <v>0</v>
      </c>
      <c r="BP64" s="188">
        <v>0</v>
      </c>
      <c r="BQ64" s="188">
        <v>0</v>
      </c>
      <c r="BR64" s="188">
        <v>6957</v>
      </c>
      <c r="BS64" s="188">
        <v>2670</v>
      </c>
      <c r="BT64" s="188">
        <v>0</v>
      </c>
      <c r="BU64" s="188">
        <v>0</v>
      </c>
      <c r="BV64" s="188">
        <v>1755</v>
      </c>
      <c r="BW64" s="188">
        <v>0</v>
      </c>
      <c r="BX64" s="188">
        <v>0</v>
      </c>
      <c r="BY64" s="188">
        <v>0</v>
      </c>
      <c r="CA64" s="188">
        <v>0</v>
      </c>
      <c r="CB64" s="188">
        <v>0</v>
      </c>
      <c r="CC64" s="188">
        <v>8661</v>
      </c>
      <c r="CD64" s="188">
        <v>1652</v>
      </c>
      <c r="CE64" s="188">
        <v>0</v>
      </c>
      <c r="CF64" s="188">
        <v>0</v>
      </c>
      <c r="CG64" s="188">
        <v>1092</v>
      </c>
      <c r="CH64" s="188">
        <v>0</v>
      </c>
      <c r="CI64" s="188">
        <v>0</v>
      </c>
      <c r="CJ64" s="188">
        <v>0</v>
      </c>
      <c r="CL64" s="188">
        <v>0</v>
      </c>
      <c r="CM64" s="188">
        <v>0</v>
      </c>
      <c r="CN64" s="188">
        <v>8661</v>
      </c>
      <c r="CO64" s="188">
        <v>1652</v>
      </c>
      <c r="CP64" s="188">
        <v>0</v>
      </c>
      <c r="CQ64" s="188">
        <v>0</v>
      </c>
      <c r="CR64" s="188">
        <v>1092</v>
      </c>
      <c r="CS64" s="188">
        <v>0</v>
      </c>
      <c r="CT64" s="188">
        <v>0</v>
      </c>
      <c r="CU64" s="188">
        <v>0</v>
      </c>
      <c r="CW64" s="188">
        <v>0</v>
      </c>
      <c r="CX64" s="188">
        <v>0</v>
      </c>
      <c r="CY64" s="188">
        <v>6686</v>
      </c>
      <c r="CZ64" s="188">
        <v>2100</v>
      </c>
      <c r="DA64" s="188">
        <v>0</v>
      </c>
      <c r="DB64" s="188">
        <v>0</v>
      </c>
      <c r="DC64" s="188">
        <v>1747</v>
      </c>
      <c r="DD64" s="188">
        <v>0</v>
      </c>
      <c r="DE64" s="188">
        <v>0</v>
      </c>
      <c r="DF64" s="188">
        <v>0</v>
      </c>
      <c r="DH64" s="188">
        <v>0</v>
      </c>
      <c r="DI64" s="188">
        <v>0</v>
      </c>
      <c r="DJ64" s="188">
        <v>8814</v>
      </c>
      <c r="DK64" s="188">
        <v>1453</v>
      </c>
      <c r="DL64" s="188">
        <v>0</v>
      </c>
      <c r="DM64" s="188">
        <v>0</v>
      </c>
      <c r="DN64" s="188">
        <v>1099</v>
      </c>
      <c r="DO64" s="188">
        <v>0</v>
      </c>
      <c r="DP64" s="188">
        <v>0</v>
      </c>
      <c r="DQ64" s="188">
        <v>0</v>
      </c>
      <c r="DS64" s="188">
        <v>0</v>
      </c>
      <c r="DT64" s="188">
        <v>0</v>
      </c>
      <c r="DU64" s="188">
        <v>6930</v>
      </c>
      <c r="DV64" s="188">
        <v>1380</v>
      </c>
      <c r="DW64" s="188">
        <v>0</v>
      </c>
      <c r="DX64" s="188">
        <v>0</v>
      </c>
      <c r="DY64" s="188">
        <v>2154</v>
      </c>
      <c r="DZ64" s="188">
        <v>0</v>
      </c>
      <c r="EA64" s="188">
        <v>0</v>
      </c>
      <c r="EB64" s="188">
        <v>0</v>
      </c>
      <c r="ED64" s="188">
        <v>0</v>
      </c>
      <c r="EE64" s="188">
        <v>0</v>
      </c>
      <c r="EF64" s="188">
        <v>6654</v>
      </c>
      <c r="EG64" s="188">
        <v>1883</v>
      </c>
      <c r="EH64" s="188">
        <v>0</v>
      </c>
      <c r="EI64" s="188">
        <v>0</v>
      </c>
      <c r="EJ64" s="188">
        <v>1050</v>
      </c>
      <c r="EK64" s="188">
        <v>0</v>
      </c>
      <c r="EL64" s="188">
        <v>0</v>
      </c>
      <c r="EM64" s="188">
        <v>0</v>
      </c>
      <c r="EO64" s="188">
        <v>0</v>
      </c>
      <c r="EP64" s="188">
        <v>0</v>
      </c>
      <c r="EQ64" s="188">
        <v>1549</v>
      </c>
      <c r="ER64" s="188">
        <v>1859</v>
      </c>
      <c r="ES64" s="188">
        <v>0</v>
      </c>
      <c r="ET64" s="188">
        <v>0</v>
      </c>
      <c r="EU64" s="188">
        <v>1380</v>
      </c>
      <c r="EV64" s="188">
        <v>0</v>
      </c>
      <c r="EW64" s="188">
        <v>0</v>
      </c>
      <c r="EX64" s="188">
        <v>0</v>
      </c>
      <c r="EZ64" s="188">
        <v>0</v>
      </c>
      <c r="FA64" s="188">
        <v>0</v>
      </c>
      <c r="FB64" s="188">
        <v>4277</v>
      </c>
      <c r="FC64" s="188">
        <v>1399</v>
      </c>
      <c r="FD64" s="188">
        <v>0</v>
      </c>
      <c r="FE64" s="188">
        <v>0</v>
      </c>
      <c r="FF64" s="188">
        <v>2110</v>
      </c>
      <c r="FG64" s="188">
        <v>0</v>
      </c>
      <c r="FH64" s="188">
        <v>0</v>
      </c>
      <c r="FI64" s="188">
        <v>0</v>
      </c>
      <c r="FK64" s="188">
        <v>0</v>
      </c>
      <c r="FL64" s="188">
        <v>0</v>
      </c>
      <c r="FM64" s="188">
        <v>8367</v>
      </c>
      <c r="FN64" s="188">
        <v>1305</v>
      </c>
      <c r="FO64" s="188">
        <v>0</v>
      </c>
      <c r="FP64" s="188">
        <v>0</v>
      </c>
      <c r="FQ64" s="188">
        <v>1077</v>
      </c>
      <c r="FR64" s="188">
        <v>0</v>
      </c>
      <c r="FS64" s="188">
        <v>0</v>
      </c>
      <c r="FT64" s="188">
        <v>0</v>
      </c>
      <c r="FV64" s="188">
        <v>0</v>
      </c>
      <c r="FW64" s="188">
        <v>0</v>
      </c>
      <c r="FX64" s="188">
        <v>4498</v>
      </c>
      <c r="FY64" s="188">
        <v>2180</v>
      </c>
      <c r="FZ64" s="188">
        <v>0</v>
      </c>
      <c r="GA64" s="188">
        <v>0</v>
      </c>
      <c r="GB64" s="188">
        <v>1916</v>
      </c>
      <c r="GC64" s="188">
        <v>0</v>
      </c>
      <c r="GD64" s="188">
        <v>0</v>
      </c>
      <c r="GE64" s="188">
        <v>0</v>
      </c>
      <c r="GG64" s="188">
        <v>0</v>
      </c>
      <c r="GH64" s="188">
        <v>0</v>
      </c>
      <c r="GI64" s="188">
        <v>6349</v>
      </c>
      <c r="GJ64" s="188">
        <v>958</v>
      </c>
      <c r="GK64" s="188">
        <v>0</v>
      </c>
      <c r="GL64" s="188">
        <v>0</v>
      </c>
      <c r="GM64" s="188">
        <v>1096</v>
      </c>
      <c r="GN64" s="188">
        <v>0</v>
      </c>
      <c r="GO64" s="188">
        <v>0</v>
      </c>
      <c r="GP64" s="188">
        <v>0</v>
      </c>
      <c r="GR64" s="188">
        <v>0</v>
      </c>
      <c r="GS64" s="188">
        <v>0</v>
      </c>
      <c r="GT64" s="188">
        <v>6909</v>
      </c>
      <c r="GU64" s="188">
        <v>1044</v>
      </c>
      <c r="GV64" s="188">
        <v>0</v>
      </c>
      <c r="GW64" s="188">
        <v>0</v>
      </c>
      <c r="GX64" s="188">
        <v>1027</v>
      </c>
      <c r="GY64" s="188">
        <v>0</v>
      </c>
      <c r="GZ64" s="188">
        <v>0</v>
      </c>
      <c r="HA64" s="188">
        <v>0</v>
      </c>
      <c r="HC64" s="188">
        <v>0</v>
      </c>
      <c r="HD64" s="188">
        <v>0</v>
      </c>
      <c r="HE64" s="188">
        <v>4984</v>
      </c>
      <c r="HF64" s="188">
        <v>1779</v>
      </c>
      <c r="HG64" s="188">
        <v>0</v>
      </c>
      <c r="HH64" s="188">
        <v>0</v>
      </c>
      <c r="HI64" s="188">
        <v>1048</v>
      </c>
      <c r="HJ64" s="188">
        <v>0</v>
      </c>
      <c r="HK64" s="188">
        <v>0</v>
      </c>
      <c r="HL64" s="188">
        <v>0</v>
      </c>
      <c r="HN64" s="188">
        <v>0</v>
      </c>
      <c r="HO64" s="188">
        <v>0</v>
      </c>
      <c r="HP64" s="188">
        <v>3854</v>
      </c>
      <c r="HQ64" s="188">
        <v>1217</v>
      </c>
      <c r="HR64" s="188">
        <v>0</v>
      </c>
      <c r="HS64" s="188">
        <v>0</v>
      </c>
      <c r="HT64" s="188">
        <v>1761</v>
      </c>
      <c r="HU64" s="188">
        <v>0</v>
      </c>
      <c r="HV64" s="188">
        <v>0</v>
      </c>
      <c r="HW64" s="188">
        <v>0</v>
      </c>
      <c r="HY64" s="188">
        <v>0</v>
      </c>
      <c r="HZ64" s="188">
        <v>0</v>
      </c>
      <c r="IA64" s="188">
        <v>5546</v>
      </c>
      <c r="IB64" s="188">
        <v>1207</v>
      </c>
      <c r="IC64" s="188">
        <v>0</v>
      </c>
      <c r="ID64" s="188">
        <v>0</v>
      </c>
      <c r="IE64" s="188">
        <v>1091</v>
      </c>
      <c r="IF64" s="188">
        <v>0</v>
      </c>
      <c r="IG64" s="188">
        <v>0</v>
      </c>
      <c r="IH64" s="188">
        <v>0</v>
      </c>
      <c r="IJ64" s="188">
        <v>0</v>
      </c>
      <c r="IK64" s="188">
        <v>0</v>
      </c>
      <c r="IL64" s="188">
        <v>8343</v>
      </c>
      <c r="IM64" s="188">
        <v>1247</v>
      </c>
      <c r="IN64" s="188">
        <v>0</v>
      </c>
      <c r="IO64" s="188">
        <v>0</v>
      </c>
      <c r="IP64" s="188">
        <v>1108</v>
      </c>
      <c r="IQ64" s="188">
        <v>0</v>
      </c>
      <c r="IR64" s="188">
        <v>0</v>
      </c>
      <c r="IS64" s="188">
        <v>0</v>
      </c>
      <c r="IU64" s="188">
        <v>0</v>
      </c>
      <c r="IV64" s="188">
        <v>0</v>
      </c>
      <c r="IW64" s="188">
        <v>4861</v>
      </c>
      <c r="IX64" s="188">
        <v>1949</v>
      </c>
      <c r="IY64" s="188">
        <v>0</v>
      </c>
      <c r="IZ64" s="188">
        <v>0</v>
      </c>
      <c r="JA64" s="188">
        <v>1575</v>
      </c>
      <c r="JB64" s="188">
        <v>0</v>
      </c>
      <c r="JC64" s="188">
        <v>0</v>
      </c>
      <c r="JD64" s="188">
        <v>0</v>
      </c>
      <c r="JF64" s="188">
        <v>0</v>
      </c>
      <c r="JG64" s="188">
        <v>0</v>
      </c>
      <c r="JH64" s="188">
        <v>7720</v>
      </c>
      <c r="JI64" s="188">
        <v>3110</v>
      </c>
      <c r="JJ64" s="188">
        <v>0</v>
      </c>
      <c r="JK64" s="188">
        <v>0</v>
      </c>
      <c r="JL64" s="188">
        <v>1035</v>
      </c>
      <c r="JM64" s="188">
        <v>0</v>
      </c>
      <c r="JN64" s="188">
        <v>0</v>
      </c>
      <c r="JO64" s="188">
        <v>0</v>
      </c>
      <c r="JQ64" s="188">
        <v>0</v>
      </c>
      <c r="JR64" s="188">
        <v>0</v>
      </c>
      <c r="JS64" s="188">
        <v>8414</v>
      </c>
      <c r="JT64" s="188">
        <v>1068</v>
      </c>
      <c r="JU64" s="188">
        <v>0</v>
      </c>
      <c r="JV64" s="188">
        <v>0</v>
      </c>
      <c r="JW64" s="188">
        <v>1122</v>
      </c>
      <c r="JX64" s="188">
        <v>0</v>
      </c>
      <c r="JY64" s="188">
        <v>0</v>
      </c>
      <c r="JZ64" s="188">
        <v>0</v>
      </c>
      <c r="KB64" s="188">
        <v>0</v>
      </c>
      <c r="KC64" s="188">
        <v>0</v>
      </c>
      <c r="KD64" s="188">
        <v>3276</v>
      </c>
      <c r="KE64" s="188">
        <v>1114</v>
      </c>
      <c r="KF64" s="188">
        <v>0</v>
      </c>
      <c r="KG64" s="188">
        <v>0</v>
      </c>
      <c r="KH64" s="188">
        <v>1580</v>
      </c>
      <c r="KI64" s="188">
        <v>0</v>
      </c>
      <c r="KJ64" s="188">
        <v>0</v>
      </c>
      <c r="KK64" s="188">
        <v>0</v>
      </c>
      <c r="KM64" s="188">
        <v>0</v>
      </c>
      <c r="KN64" s="188">
        <v>0</v>
      </c>
      <c r="KO64" s="188">
        <v>3435</v>
      </c>
      <c r="KP64" s="188">
        <v>2723</v>
      </c>
      <c r="KQ64" s="188">
        <v>0</v>
      </c>
      <c r="KR64" s="188">
        <v>0</v>
      </c>
      <c r="KS64" s="188">
        <v>1882</v>
      </c>
      <c r="KT64" s="188">
        <v>0</v>
      </c>
      <c r="KU64" s="188">
        <v>0</v>
      </c>
      <c r="KV64" s="188">
        <v>0</v>
      </c>
      <c r="KX64" s="188">
        <v>0</v>
      </c>
      <c r="KY64" s="188">
        <v>0</v>
      </c>
      <c r="KZ64" s="188">
        <v>7694</v>
      </c>
      <c r="LA64" s="188">
        <v>1493</v>
      </c>
      <c r="LB64" s="188">
        <v>0</v>
      </c>
      <c r="LC64" s="188">
        <v>0</v>
      </c>
      <c r="LD64" s="188">
        <v>2254</v>
      </c>
      <c r="LE64" s="188">
        <v>0</v>
      </c>
      <c r="LF64" s="188">
        <v>0</v>
      </c>
      <c r="LG64" s="188">
        <v>0</v>
      </c>
      <c r="LI64" s="188">
        <v>0</v>
      </c>
      <c r="LJ64" s="188">
        <v>0</v>
      </c>
      <c r="LK64" s="188">
        <v>5615</v>
      </c>
      <c r="LL64" s="188">
        <v>1517</v>
      </c>
      <c r="LM64" s="188">
        <v>0</v>
      </c>
      <c r="LN64" s="188">
        <v>0</v>
      </c>
      <c r="LO64" s="188">
        <v>1527</v>
      </c>
      <c r="LP64" s="188">
        <v>0</v>
      </c>
      <c r="LQ64" s="188">
        <v>0</v>
      </c>
      <c r="LR64" s="188">
        <v>0</v>
      </c>
      <c r="LT64" s="188">
        <v>0</v>
      </c>
      <c r="LU64" s="188">
        <v>0</v>
      </c>
      <c r="LV64" s="188">
        <v>2115</v>
      </c>
      <c r="LW64" s="188">
        <v>2350</v>
      </c>
      <c r="LX64" s="188">
        <v>0</v>
      </c>
      <c r="LY64" s="188">
        <v>0</v>
      </c>
      <c r="LZ64" s="188">
        <v>1516</v>
      </c>
      <c r="MA64" s="188">
        <v>0</v>
      </c>
      <c r="MB64" s="188">
        <v>0</v>
      </c>
      <c r="MC64" s="188">
        <v>0</v>
      </c>
    </row>
    <row r="65" spans="2:341">
      <c r="B65" s="208">
        <f t="shared" si="10"/>
        <v>0</v>
      </c>
      <c r="C65" s="208">
        <f t="shared" si="11"/>
        <v>0</v>
      </c>
      <c r="D65" s="208">
        <f t="shared" si="12"/>
        <v>6129.1333333333332</v>
      </c>
      <c r="E65" s="208">
        <f t="shared" si="13"/>
        <v>1693.5333333333333</v>
      </c>
      <c r="F65" s="208">
        <f t="shared" si="14"/>
        <v>0</v>
      </c>
      <c r="G65" s="208">
        <f t="shared" si="15"/>
        <v>0</v>
      </c>
      <c r="H65" s="208">
        <f t="shared" si="16"/>
        <v>1423.9333333333334</v>
      </c>
      <c r="I65" s="208">
        <f t="shared" si="17"/>
        <v>0</v>
      </c>
      <c r="J65" s="208">
        <f t="shared" si="18"/>
        <v>0</v>
      </c>
      <c r="K65" s="208">
        <f t="shared" si="19"/>
        <v>0</v>
      </c>
      <c r="M65" s="188">
        <v>0</v>
      </c>
      <c r="N65" s="188">
        <v>0</v>
      </c>
      <c r="O65" s="188">
        <v>8503</v>
      </c>
      <c r="P65" s="188">
        <v>1511</v>
      </c>
      <c r="Q65" s="188">
        <v>0</v>
      </c>
      <c r="R65" s="188">
        <v>0</v>
      </c>
      <c r="S65" s="188">
        <v>983</v>
      </c>
      <c r="T65" s="188">
        <v>0</v>
      </c>
      <c r="U65" s="188">
        <v>0</v>
      </c>
      <c r="V65" s="188">
        <v>0</v>
      </c>
      <c r="X65" s="188">
        <v>0</v>
      </c>
      <c r="Y65" s="188">
        <v>0</v>
      </c>
      <c r="Z65" s="188">
        <v>5623</v>
      </c>
      <c r="AA65" s="188">
        <v>830</v>
      </c>
      <c r="AB65" s="188">
        <v>0</v>
      </c>
      <c r="AC65" s="188">
        <v>0</v>
      </c>
      <c r="AD65" s="188">
        <v>1159</v>
      </c>
      <c r="AE65" s="188">
        <v>0</v>
      </c>
      <c r="AF65" s="188">
        <v>0</v>
      </c>
      <c r="AG65" s="188">
        <v>0</v>
      </c>
      <c r="AI65" s="188">
        <v>0</v>
      </c>
      <c r="AJ65" s="188">
        <v>0</v>
      </c>
      <c r="AK65" s="188">
        <v>1658</v>
      </c>
      <c r="AL65" s="188">
        <v>1100</v>
      </c>
      <c r="AM65" s="188">
        <v>0</v>
      </c>
      <c r="AN65" s="188">
        <v>0</v>
      </c>
      <c r="AO65" s="188">
        <v>1564</v>
      </c>
      <c r="AP65" s="188">
        <v>0</v>
      </c>
      <c r="AQ65" s="188">
        <v>0</v>
      </c>
      <c r="AR65" s="188">
        <v>0</v>
      </c>
      <c r="AT65" s="188">
        <v>0</v>
      </c>
      <c r="AU65" s="188">
        <v>0</v>
      </c>
      <c r="AV65" s="188">
        <v>8252</v>
      </c>
      <c r="AW65" s="188">
        <v>2878</v>
      </c>
      <c r="AX65" s="188">
        <v>0</v>
      </c>
      <c r="AY65" s="188">
        <v>0</v>
      </c>
      <c r="AZ65" s="188">
        <v>1515</v>
      </c>
      <c r="BA65" s="188">
        <v>0</v>
      </c>
      <c r="BB65" s="188">
        <v>0</v>
      </c>
      <c r="BC65" s="188">
        <v>0</v>
      </c>
      <c r="BE65" s="188">
        <v>0</v>
      </c>
      <c r="BF65" s="188">
        <v>0</v>
      </c>
      <c r="BG65" s="188">
        <v>8504</v>
      </c>
      <c r="BH65" s="188">
        <v>1952</v>
      </c>
      <c r="BI65" s="188">
        <v>0</v>
      </c>
      <c r="BJ65" s="188">
        <v>0</v>
      </c>
      <c r="BK65" s="188">
        <v>1066</v>
      </c>
      <c r="BL65" s="188">
        <v>0</v>
      </c>
      <c r="BM65" s="188">
        <v>0</v>
      </c>
      <c r="BN65" s="188">
        <v>0</v>
      </c>
      <c r="BP65" s="188">
        <v>0</v>
      </c>
      <c r="BQ65" s="188">
        <v>0</v>
      </c>
      <c r="BR65" s="188">
        <v>6984</v>
      </c>
      <c r="BS65" s="188">
        <v>2729</v>
      </c>
      <c r="BT65" s="188">
        <v>0</v>
      </c>
      <c r="BU65" s="188">
        <v>0</v>
      </c>
      <c r="BV65" s="188">
        <v>1785</v>
      </c>
      <c r="BW65" s="188">
        <v>0</v>
      </c>
      <c r="BX65" s="188">
        <v>0</v>
      </c>
      <c r="BY65" s="188">
        <v>0</v>
      </c>
      <c r="CA65" s="188">
        <v>0</v>
      </c>
      <c r="CB65" s="188">
        <v>0</v>
      </c>
      <c r="CC65" s="188">
        <v>8699</v>
      </c>
      <c r="CD65" s="188">
        <v>1639</v>
      </c>
      <c r="CE65" s="188">
        <v>0</v>
      </c>
      <c r="CF65" s="188">
        <v>0</v>
      </c>
      <c r="CG65" s="188">
        <v>1092</v>
      </c>
      <c r="CH65" s="188">
        <v>0</v>
      </c>
      <c r="CI65" s="188">
        <v>0</v>
      </c>
      <c r="CJ65" s="188">
        <v>0</v>
      </c>
      <c r="CL65" s="188">
        <v>0</v>
      </c>
      <c r="CM65" s="188">
        <v>0</v>
      </c>
      <c r="CN65" s="188">
        <v>8699</v>
      </c>
      <c r="CO65" s="188">
        <v>1639</v>
      </c>
      <c r="CP65" s="188">
        <v>0</v>
      </c>
      <c r="CQ65" s="188">
        <v>0</v>
      </c>
      <c r="CR65" s="188">
        <v>1092</v>
      </c>
      <c r="CS65" s="188">
        <v>0</v>
      </c>
      <c r="CT65" s="188">
        <v>0</v>
      </c>
      <c r="CU65" s="188">
        <v>0</v>
      </c>
      <c r="CW65" s="188">
        <v>0</v>
      </c>
      <c r="CX65" s="188">
        <v>0</v>
      </c>
      <c r="CY65" s="188">
        <v>6713</v>
      </c>
      <c r="CZ65" s="188">
        <v>2118</v>
      </c>
      <c r="DA65" s="188">
        <v>0</v>
      </c>
      <c r="DB65" s="188">
        <v>0</v>
      </c>
      <c r="DC65" s="188">
        <v>1772</v>
      </c>
      <c r="DD65" s="188">
        <v>0</v>
      </c>
      <c r="DE65" s="188">
        <v>0</v>
      </c>
      <c r="DF65" s="188">
        <v>0</v>
      </c>
      <c r="DH65" s="188">
        <v>0</v>
      </c>
      <c r="DI65" s="188">
        <v>0</v>
      </c>
      <c r="DJ65" s="188">
        <v>8796</v>
      </c>
      <c r="DK65" s="188">
        <v>1458</v>
      </c>
      <c r="DL65" s="188">
        <v>0</v>
      </c>
      <c r="DM65" s="188">
        <v>0</v>
      </c>
      <c r="DN65" s="188">
        <v>1099</v>
      </c>
      <c r="DO65" s="188">
        <v>0</v>
      </c>
      <c r="DP65" s="188">
        <v>0</v>
      </c>
      <c r="DQ65" s="188">
        <v>0</v>
      </c>
      <c r="DS65" s="188">
        <v>0</v>
      </c>
      <c r="DT65" s="188">
        <v>0</v>
      </c>
      <c r="DU65" s="188">
        <v>6933</v>
      </c>
      <c r="DV65" s="188">
        <v>1404</v>
      </c>
      <c r="DW65" s="188">
        <v>0</v>
      </c>
      <c r="DX65" s="188">
        <v>0</v>
      </c>
      <c r="DY65" s="188">
        <v>2234</v>
      </c>
      <c r="DZ65" s="188">
        <v>0</v>
      </c>
      <c r="EA65" s="188">
        <v>0</v>
      </c>
      <c r="EB65" s="188">
        <v>0</v>
      </c>
      <c r="ED65" s="188">
        <v>0</v>
      </c>
      <c r="EE65" s="188">
        <v>0</v>
      </c>
      <c r="EF65" s="188">
        <v>6649</v>
      </c>
      <c r="EG65" s="188">
        <v>1880</v>
      </c>
      <c r="EH65" s="188">
        <v>0</v>
      </c>
      <c r="EI65" s="188">
        <v>0</v>
      </c>
      <c r="EJ65" s="188">
        <v>1050</v>
      </c>
      <c r="EK65" s="188">
        <v>0</v>
      </c>
      <c r="EL65" s="188">
        <v>0</v>
      </c>
      <c r="EM65" s="188">
        <v>0</v>
      </c>
      <c r="EO65" s="188">
        <v>0</v>
      </c>
      <c r="EP65" s="188">
        <v>0</v>
      </c>
      <c r="EQ65" s="188">
        <v>1566</v>
      </c>
      <c r="ER65" s="188">
        <v>1860</v>
      </c>
      <c r="ES65" s="188">
        <v>0</v>
      </c>
      <c r="ET65" s="188">
        <v>0</v>
      </c>
      <c r="EU65" s="188">
        <v>1380</v>
      </c>
      <c r="EV65" s="188">
        <v>0</v>
      </c>
      <c r="EW65" s="188">
        <v>0</v>
      </c>
      <c r="EX65" s="188">
        <v>0</v>
      </c>
      <c r="EZ65" s="188">
        <v>0</v>
      </c>
      <c r="FA65" s="188">
        <v>0</v>
      </c>
      <c r="FB65" s="188">
        <v>4308</v>
      </c>
      <c r="FC65" s="188">
        <v>1418</v>
      </c>
      <c r="FD65" s="188">
        <v>0</v>
      </c>
      <c r="FE65" s="188">
        <v>0</v>
      </c>
      <c r="FF65" s="188">
        <v>2132</v>
      </c>
      <c r="FG65" s="188">
        <v>0</v>
      </c>
      <c r="FH65" s="188">
        <v>0</v>
      </c>
      <c r="FI65" s="188">
        <v>0</v>
      </c>
      <c r="FK65" s="188">
        <v>0</v>
      </c>
      <c r="FL65" s="188">
        <v>0</v>
      </c>
      <c r="FM65" s="188">
        <v>8351</v>
      </c>
      <c r="FN65" s="188">
        <v>1299</v>
      </c>
      <c r="FO65" s="188">
        <v>0</v>
      </c>
      <c r="FP65" s="188">
        <v>0</v>
      </c>
      <c r="FQ65" s="188">
        <v>1077</v>
      </c>
      <c r="FR65" s="188">
        <v>0</v>
      </c>
      <c r="FS65" s="188">
        <v>0</v>
      </c>
      <c r="FT65" s="188">
        <v>0</v>
      </c>
      <c r="FV65" s="188">
        <v>0</v>
      </c>
      <c r="FW65" s="188">
        <v>0</v>
      </c>
      <c r="FX65" s="188">
        <v>4508</v>
      </c>
      <c r="FY65" s="188">
        <v>2246</v>
      </c>
      <c r="FZ65" s="188">
        <v>0</v>
      </c>
      <c r="GA65" s="188">
        <v>0</v>
      </c>
      <c r="GB65" s="188">
        <v>1983</v>
      </c>
      <c r="GC65" s="188">
        <v>0</v>
      </c>
      <c r="GD65" s="188">
        <v>0</v>
      </c>
      <c r="GE65" s="188">
        <v>0</v>
      </c>
      <c r="GG65" s="188">
        <v>0</v>
      </c>
      <c r="GH65" s="188">
        <v>0</v>
      </c>
      <c r="GI65" s="188">
        <v>6287</v>
      </c>
      <c r="GJ65" s="188">
        <v>899</v>
      </c>
      <c r="GK65" s="188">
        <v>0</v>
      </c>
      <c r="GL65" s="188">
        <v>0</v>
      </c>
      <c r="GM65" s="188">
        <v>1096</v>
      </c>
      <c r="GN65" s="188">
        <v>0</v>
      </c>
      <c r="GO65" s="188">
        <v>0</v>
      </c>
      <c r="GP65" s="188">
        <v>0</v>
      </c>
      <c r="GR65" s="188">
        <v>0</v>
      </c>
      <c r="GS65" s="188">
        <v>0</v>
      </c>
      <c r="GT65" s="188">
        <v>6898</v>
      </c>
      <c r="GU65" s="188">
        <v>1007</v>
      </c>
      <c r="GV65" s="188">
        <v>0</v>
      </c>
      <c r="GW65" s="188">
        <v>0</v>
      </c>
      <c r="GX65" s="188">
        <v>1027</v>
      </c>
      <c r="GY65" s="188">
        <v>0</v>
      </c>
      <c r="GZ65" s="188">
        <v>0</v>
      </c>
      <c r="HA65" s="188">
        <v>0</v>
      </c>
      <c r="HC65" s="188">
        <v>0</v>
      </c>
      <c r="HD65" s="188">
        <v>0</v>
      </c>
      <c r="HE65" s="188">
        <v>5007</v>
      </c>
      <c r="HF65" s="188">
        <v>1810</v>
      </c>
      <c r="HG65" s="188">
        <v>0</v>
      </c>
      <c r="HH65" s="188">
        <v>0</v>
      </c>
      <c r="HI65" s="188">
        <v>1048</v>
      </c>
      <c r="HJ65" s="188">
        <v>0</v>
      </c>
      <c r="HK65" s="188">
        <v>0</v>
      </c>
      <c r="HL65" s="188">
        <v>0</v>
      </c>
      <c r="HN65" s="188">
        <v>0</v>
      </c>
      <c r="HO65" s="188">
        <v>0</v>
      </c>
      <c r="HP65" s="188">
        <v>3926</v>
      </c>
      <c r="HQ65" s="188">
        <v>1216</v>
      </c>
      <c r="HR65" s="188">
        <v>0</v>
      </c>
      <c r="HS65" s="188">
        <v>0</v>
      </c>
      <c r="HT65" s="188">
        <v>1778</v>
      </c>
      <c r="HU65" s="188">
        <v>0</v>
      </c>
      <c r="HV65" s="188">
        <v>0</v>
      </c>
      <c r="HW65" s="188">
        <v>0</v>
      </c>
      <c r="HY65" s="188">
        <v>0</v>
      </c>
      <c r="HZ65" s="188">
        <v>0</v>
      </c>
      <c r="IA65" s="188">
        <v>5619</v>
      </c>
      <c r="IB65" s="188">
        <v>1210</v>
      </c>
      <c r="IC65" s="188">
        <v>0</v>
      </c>
      <c r="ID65" s="188">
        <v>0</v>
      </c>
      <c r="IE65" s="188">
        <v>1091</v>
      </c>
      <c r="IF65" s="188">
        <v>0</v>
      </c>
      <c r="IG65" s="188">
        <v>0</v>
      </c>
      <c r="IH65" s="188">
        <v>0</v>
      </c>
      <c r="IJ65" s="188">
        <v>0</v>
      </c>
      <c r="IK65" s="188">
        <v>0</v>
      </c>
      <c r="IL65" s="188">
        <v>8394</v>
      </c>
      <c r="IM65" s="188">
        <v>1240</v>
      </c>
      <c r="IN65" s="188">
        <v>0</v>
      </c>
      <c r="IO65" s="188">
        <v>0</v>
      </c>
      <c r="IP65" s="188">
        <v>1108</v>
      </c>
      <c r="IQ65" s="188">
        <v>0</v>
      </c>
      <c r="IR65" s="188">
        <v>0</v>
      </c>
      <c r="IS65" s="188">
        <v>0</v>
      </c>
      <c r="IU65" s="188">
        <v>0</v>
      </c>
      <c r="IV65" s="188">
        <v>0</v>
      </c>
      <c r="IW65" s="188">
        <v>4778</v>
      </c>
      <c r="IX65" s="188">
        <v>1950</v>
      </c>
      <c r="IY65" s="188">
        <v>0</v>
      </c>
      <c r="IZ65" s="188">
        <v>0</v>
      </c>
      <c r="JA65" s="188">
        <v>1575</v>
      </c>
      <c r="JB65" s="188">
        <v>0</v>
      </c>
      <c r="JC65" s="188">
        <v>0</v>
      </c>
      <c r="JD65" s="188">
        <v>0</v>
      </c>
      <c r="JF65" s="188">
        <v>0</v>
      </c>
      <c r="JG65" s="188">
        <v>0</v>
      </c>
      <c r="JH65" s="188">
        <v>7708</v>
      </c>
      <c r="JI65" s="188">
        <v>3148</v>
      </c>
      <c r="JJ65" s="188">
        <v>0</v>
      </c>
      <c r="JK65" s="188">
        <v>0</v>
      </c>
      <c r="JL65" s="188">
        <v>1035</v>
      </c>
      <c r="JM65" s="188">
        <v>0</v>
      </c>
      <c r="JN65" s="188">
        <v>0</v>
      </c>
      <c r="JO65" s="188">
        <v>0</v>
      </c>
      <c r="JQ65" s="188">
        <v>0</v>
      </c>
      <c r="JR65" s="188">
        <v>0</v>
      </c>
      <c r="JS65" s="188">
        <v>8396</v>
      </c>
      <c r="JT65" s="188">
        <v>1070</v>
      </c>
      <c r="JU65" s="188">
        <v>0</v>
      </c>
      <c r="JV65" s="188">
        <v>0</v>
      </c>
      <c r="JW65" s="188">
        <v>1122</v>
      </c>
      <c r="JX65" s="188">
        <v>0</v>
      </c>
      <c r="JY65" s="188">
        <v>0</v>
      </c>
      <c r="JZ65" s="188">
        <v>0</v>
      </c>
      <c r="KB65" s="188">
        <v>0</v>
      </c>
      <c r="KC65" s="188">
        <v>0</v>
      </c>
      <c r="KD65" s="188">
        <v>3288</v>
      </c>
      <c r="KE65" s="188">
        <v>1107</v>
      </c>
      <c r="KF65" s="188">
        <v>0</v>
      </c>
      <c r="KG65" s="188">
        <v>0</v>
      </c>
      <c r="KH65" s="188">
        <v>1580</v>
      </c>
      <c r="KI65" s="188">
        <v>0</v>
      </c>
      <c r="KJ65" s="188">
        <v>0</v>
      </c>
      <c r="KK65" s="188">
        <v>0</v>
      </c>
      <c r="KM65" s="188">
        <v>0</v>
      </c>
      <c r="KN65" s="188">
        <v>0</v>
      </c>
      <c r="KO65" s="188">
        <v>3410</v>
      </c>
      <c r="KP65" s="188">
        <v>2784</v>
      </c>
      <c r="KQ65" s="188">
        <v>0</v>
      </c>
      <c r="KR65" s="188">
        <v>0</v>
      </c>
      <c r="KS65" s="188">
        <v>1908</v>
      </c>
      <c r="KT65" s="188">
        <v>0</v>
      </c>
      <c r="KU65" s="188">
        <v>0</v>
      </c>
      <c r="KV65" s="188">
        <v>0</v>
      </c>
      <c r="KX65" s="188">
        <v>0</v>
      </c>
      <c r="KY65" s="188">
        <v>0</v>
      </c>
      <c r="KZ65" s="188">
        <v>7683</v>
      </c>
      <c r="LA65" s="188">
        <v>1505</v>
      </c>
      <c r="LB65" s="188">
        <v>0</v>
      </c>
      <c r="LC65" s="188">
        <v>0</v>
      </c>
      <c r="LD65" s="188">
        <v>2324</v>
      </c>
      <c r="LE65" s="188">
        <v>0</v>
      </c>
      <c r="LF65" s="188">
        <v>0</v>
      </c>
      <c r="LG65" s="188">
        <v>0</v>
      </c>
      <c r="LI65" s="188">
        <v>0</v>
      </c>
      <c r="LJ65" s="188">
        <v>0</v>
      </c>
      <c r="LK65" s="188">
        <v>5637</v>
      </c>
      <c r="LL65" s="188">
        <v>1521</v>
      </c>
      <c r="LM65" s="188">
        <v>0</v>
      </c>
      <c r="LN65" s="188">
        <v>0</v>
      </c>
      <c r="LO65" s="188">
        <v>1527</v>
      </c>
      <c r="LP65" s="188">
        <v>0</v>
      </c>
      <c r="LQ65" s="188">
        <v>0</v>
      </c>
      <c r="LR65" s="188">
        <v>0</v>
      </c>
      <c r="LT65" s="188">
        <v>0</v>
      </c>
      <c r="LU65" s="188">
        <v>0</v>
      </c>
      <c r="LV65" s="188">
        <v>2097</v>
      </c>
      <c r="LW65" s="188">
        <v>2378</v>
      </c>
      <c r="LX65" s="188">
        <v>0</v>
      </c>
      <c r="LY65" s="188">
        <v>0</v>
      </c>
      <c r="LZ65" s="188">
        <v>1516</v>
      </c>
      <c r="MA65" s="188">
        <v>0</v>
      </c>
      <c r="MB65" s="188">
        <v>0</v>
      </c>
      <c r="MC65" s="188">
        <v>0</v>
      </c>
    </row>
    <row r="66" spans="2:341">
      <c r="B66" s="208">
        <f t="shared" si="10"/>
        <v>0</v>
      </c>
      <c r="C66" s="208">
        <f t="shared" si="11"/>
        <v>0</v>
      </c>
      <c r="D66" s="208">
        <f t="shared" si="12"/>
        <v>6133.6</v>
      </c>
      <c r="E66" s="208">
        <f t="shared" si="13"/>
        <v>1696.7333333333333</v>
      </c>
      <c r="F66" s="208">
        <f t="shared" si="14"/>
        <v>0</v>
      </c>
      <c r="G66" s="208">
        <f t="shared" si="15"/>
        <v>0</v>
      </c>
      <c r="H66" s="208">
        <f t="shared" si="16"/>
        <v>1436.7666666666667</v>
      </c>
      <c r="I66" s="208">
        <f t="shared" si="17"/>
        <v>0</v>
      </c>
      <c r="J66" s="208">
        <f t="shared" si="18"/>
        <v>0</v>
      </c>
      <c r="K66" s="208">
        <f t="shared" si="19"/>
        <v>0</v>
      </c>
      <c r="M66" s="188">
        <v>0</v>
      </c>
      <c r="N66" s="188">
        <v>0</v>
      </c>
      <c r="O66" s="188">
        <v>8501</v>
      </c>
      <c r="P66" s="188">
        <v>1549</v>
      </c>
      <c r="Q66" s="188">
        <v>0</v>
      </c>
      <c r="R66" s="188">
        <v>0</v>
      </c>
      <c r="S66" s="188">
        <v>983</v>
      </c>
      <c r="T66" s="188">
        <v>0</v>
      </c>
      <c r="U66" s="188">
        <v>0</v>
      </c>
      <c r="V66" s="188">
        <v>0</v>
      </c>
      <c r="X66" s="188">
        <v>0</v>
      </c>
      <c r="Y66" s="188">
        <v>0</v>
      </c>
      <c r="Z66" s="188">
        <v>5644</v>
      </c>
      <c r="AA66" s="188">
        <v>919</v>
      </c>
      <c r="AB66" s="188">
        <v>0</v>
      </c>
      <c r="AC66" s="188">
        <v>0</v>
      </c>
      <c r="AD66" s="188">
        <v>1159</v>
      </c>
      <c r="AE66" s="188">
        <v>0</v>
      </c>
      <c r="AF66" s="188">
        <v>0</v>
      </c>
      <c r="AG66" s="188">
        <v>0</v>
      </c>
      <c r="AI66" s="188">
        <v>0</v>
      </c>
      <c r="AJ66" s="188">
        <v>0</v>
      </c>
      <c r="AK66" s="188">
        <v>1629</v>
      </c>
      <c r="AL66" s="188">
        <v>1097</v>
      </c>
      <c r="AM66" s="188">
        <v>0</v>
      </c>
      <c r="AN66" s="188">
        <v>0</v>
      </c>
      <c r="AO66" s="188">
        <v>1564</v>
      </c>
      <c r="AP66" s="188">
        <v>0</v>
      </c>
      <c r="AQ66" s="188">
        <v>0</v>
      </c>
      <c r="AR66" s="188">
        <v>0</v>
      </c>
      <c r="AT66" s="188">
        <v>0</v>
      </c>
      <c r="AU66" s="188">
        <v>0</v>
      </c>
      <c r="AV66" s="188">
        <v>8251</v>
      </c>
      <c r="AW66" s="188">
        <v>2851</v>
      </c>
      <c r="AX66" s="188">
        <v>0</v>
      </c>
      <c r="AY66" s="188">
        <v>0</v>
      </c>
      <c r="AZ66" s="188">
        <v>1515</v>
      </c>
      <c r="BA66" s="188">
        <v>0</v>
      </c>
      <c r="BB66" s="188">
        <v>0</v>
      </c>
      <c r="BC66" s="188">
        <v>0</v>
      </c>
      <c r="BE66" s="188">
        <v>0</v>
      </c>
      <c r="BF66" s="188">
        <v>0</v>
      </c>
      <c r="BG66" s="188">
        <v>8516</v>
      </c>
      <c r="BH66" s="188">
        <v>1967</v>
      </c>
      <c r="BI66" s="188">
        <v>0</v>
      </c>
      <c r="BJ66" s="188">
        <v>0</v>
      </c>
      <c r="BK66" s="188">
        <v>1066</v>
      </c>
      <c r="BL66" s="188">
        <v>0</v>
      </c>
      <c r="BM66" s="188">
        <v>0</v>
      </c>
      <c r="BN66" s="188">
        <v>0</v>
      </c>
      <c r="BP66" s="188">
        <v>0</v>
      </c>
      <c r="BQ66" s="188">
        <v>0</v>
      </c>
      <c r="BR66" s="188">
        <v>6998</v>
      </c>
      <c r="BS66" s="188">
        <v>2710</v>
      </c>
      <c r="BT66" s="188">
        <v>0</v>
      </c>
      <c r="BU66" s="188">
        <v>0</v>
      </c>
      <c r="BV66" s="188">
        <v>1820</v>
      </c>
      <c r="BW66" s="188">
        <v>0</v>
      </c>
      <c r="BX66" s="188">
        <v>0</v>
      </c>
      <c r="BY66" s="188">
        <v>0</v>
      </c>
      <c r="CA66" s="188">
        <v>0</v>
      </c>
      <c r="CB66" s="188">
        <v>0</v>
      </c>
      <c r="CC66" s="188">
        <v>8709</v>
      </c>
      <c r="CD66" s="188">
        <v>1627</v>
      </c>
      <c r="CE66" s="188">
        <v>0</v>
      </c>
      <c r="CF66" s="188">
        <v>0</v>
      </c>
      <c r="CG66" s="188">
        <v>1092</v>
      </c>
      <c r="CH66" s="188">
        <v>0</v>
      </c>
      <c r="CI66" s="188">
        <v>0</v>
      </c>
      <c r="CJ66" s="188">
        <v>0</v>
      </c>
      <c r="CL66" s="188">
        <v>0</v>
      </c>
      <c r="CM66" s="188">
        <v>0</v>
      </c>
      <c r="CN66" s="188">
        <v>8709</v>
      </c>
      <c r="CO66" s="188">
        <v>1627</v>
      </c>
      <c r="CP66" s="188">
        <v>0</v>
      </c>
      <c r="CQ66" s="188">
        <v>0</v>
      </c>
      <c r="CR66" s="188">
        <v>1092</v>
      </c>
      <c r="CS66" s="188">
        <v>0</v>
      </c>
      <c r="CT66" s="188">
        <v>0</v>
      </c>
      <c r="CU66" s="188">
        <v>0</v>
      </c>
      <c r="CW66" s="188">
        <v>0</v>
      </c>
      <c r="CX66" s="188">
        <v>0</v>
      </c>
      <c r="CY66" s="188">
        <v>6698</v>
      </c>
      <c r="CZ66" s="188">
        <v>2119</v>
      </c>
      <c r="DA66" s="188">
        <v>0</v>
      </c>
      <c r="DB66" s="188">
        <v>0</v>
      </c>
      <c r="DC66" s="188">
        <v>1795</v>
      </c>
      <c r="DD66" s="188">
        <v>0</v>
      </c>
      <c r="DE66" s="188">
        <v>0</v>
      </c>
      <c r="DF66" s="188">
        <v>0</v>
      </c>
      <c r="DH66" s="188">
        <v>0</v>
      </c>
      <c r="DI66" s="188">
        <v>0</v>
      </c>
      <c r="DJ66" s="188">
        <v>8718</v>
      </c>
      <c r="DK66" s="188">
        <v>1455</v>
      </c>
      <c r="DL66" s="188">
        <v>0</v>
      </c>
      <c r="DM66" s="188">
        <v>0</v>
      </c>
      <c r="DN66" s="188">
        <v>1099</v>
      </c>
      <c r="DO66" s="188">
        <v>0</v>
      </c>
      <c r="DP66" s="188">
        <v>0</v>
      </c>
      <c r="DQ66" s="188">
        <v>0</v>
      </c>
      <c r="DS66" s="188">
        <v>0</v>
      </c>
      <c r="DT66" s="188">
        <v>0</v>
      </c>
      <c r="DU66" s="188">
        <v>6942</v>
      </c>
      <c r="DV66" s="188">
        <v>1392</v>
      </c>
      <c r="DW66" s="188">
        <v>0</v>
      </c>
      <c r="DX66" s="188">
        <v>0</v>
      </c>
      <c r="DY66" s="188">
        <v>2321</v>
      </c>
      <c r="DZ66" s="188">
        <v>0</v>
      </c>
      <c r="EA66" s="188">
        <v>0</v>
      </c>
      <c r="EB66" s="188">
        <v>0</v>
      </c>
      <c r="ED66" s="188">
        <v>0</v>
      </c>
      <c r="EE66" s="188">
        <v>0</v>
      </c>
      <c r="EF66" s="188">
        <v>6690</v>
      </c>
      <c r="EG66" s="188">
        <v>1862</v>
      </c>
      <c r="EH66" s="188">
        <v>0</v>
      </c>
      <c r="EI66" s="188">
        <v>0</v>
      </c>
      <c r="EJ66" s="188">
        <v>1050</v>
      </c>
      <c r="EK66" s="188">
        <v>0</v>
      </c>
      <c r="EL66" s="188">
        <v>0</v>
      </c>
      <c r="EM66" s="188">
        <v>0</v>
      </c>
      <c r="EO66" s="188">
        <v>0</v>
      </c>
      <c r="EP66" s="188">
        <v>0</v>
      </c>
      <c r="EQ66" s="188">
        <v>1586</v>
      </c>
      <c r="ER66" s="188">
        <v>1863</v>
      </c>
      <c r="ES66" s="188">
        <v>0</v>
      </c>
      <c r="ET66" s="188">
        <v>0</v>
      </c>
      <c r="EU66" s="188">
        <v>1380</v>
      </c>
      <c r="EV66" s="188">
        <v>0</v>
      </c>
      <c r="EW66" s="188">
        <v>0</v>
      </c>
      <c r="EX66" s="188">
        <v>0</v>
      </c>
      <c r="EZ66" s="188">
        <v>0</v>
      </c>
      <c r="FA66" s="188">
        <v>0</v>
      </c>
      <c r="FB66" s="188">
        <v>4299</v>
      </c>
      <c r="FC66" s="188">
        <v>1395</v>
      </c>
      <c r="FD66" s="188">
        <v>0</v>
      </c>
      <c r="FE66" s="188">
        <v>0</v>
      </c>
      <c r="FF66" s="188">
        <v>2179</v>
      </c>
      <c r="FG66" s="188">
        <v>0</v>
      </c>
      <c r="FH66" s="188">
        <v>0</v>
      </c>
      <c r="FI66" s="188">
        <v>0</v>
      </c>
      <c r="FK66" s="188">
        <v>0</v>
      </c>
      <c r="FL66" s="188">
        <v>0</v>
      </c>
      <c r="FM66" s="188">
        <v>8327</v>
      </c>
      <c r="FN66" s="188">
        <v>1252</v>
      </c>
      <c r="FO66" s="188">
        <v>0</v>
      </c>
      <c r="FP66" s="188">
        <v>0</v>
      </c>
      <c r="FQ66" s="188">
        <v>1077</v>
      </c>
      <c r="FR66" s="188">
        <v>0</v>
      </c>
      <c r="FS66" s="188">
        <v>0</v>
      </c>
      <c r="FT66" s="188">
        <v>0</v>
      </c>
      <c r="FV66" s="188">
        <v>0</v>
      </c>
      <c r="FW66" s="188">
        <v>0</v>
      </c>
      <c r="FX66" s="188">
        <v>4502</v>
      </c>
      <c r="FY66" s="188">
        <v>2294</v>
      </c>
      <c r="FZ66" s="188">
        <v>0</v>
      </c>
      <c r="GA66" s="188">
        <v>0</v>
      </c>
      <c r="GB66" s="188">
        <v>2054</v>
      </c>
      <c r="GC66" s="188">
        <v>0</v>
      </c>
      <c r="GD66" s="188">
        <v>0</v>
      </c>
      <c r="GE66" s="188">
        <v>0</v>
      </c>
      <c r="GG66" s="188">
        <v>0</v>
      </c>
      <c r="GH66" s="188">
        <v>0</v>
      </c>
      <c r="GI66" s="188">
        <v>6248</v>
      </c>
      <c r="GJ66" s="188">
        <v>871</v>
      </c>
      <c r="GK66" s="188">
        <v>0</v>
      </c>
      <c r="GL66" s="188">
        <v>0</v>
      </c>
      <c r="GM66" s="188">
        <v>1096</v>
      </c>
      <c r="GN66" s="188">
        <v>0</v>
      </c>
      <c r="GO66" s="188">
        <v>0</v>
      </c>
      <c r="GP66" s="188">
        <v>0</v>
      </c>
      <c r="GR66" s="188">
        <v>0</v>
      </c>
      <c r="GS66" s="188">
        <v>0</v>
      </c>
      <c r="GT66" s="188">
        <v>6927</v>
      </c>
      <c r="GU66" s="188">
        <v>1016</v>
      </c>
      <c r="GV66" s="188">
        <v>0</v>
      </c>
      <c r="GW66" s="188">
        <v>0</v>
      </c>
      <c r="GX66" s="188">
        <v>1027</v>
      </c>
      <c r="GY66" s="188">
        <v>0</v>
      </c>
      <c r="GZ66" s="188">
        <v>0</v>
      </c>
      <c r="HA66" s="188">
        <v>0</v>
      </c>
      <c r="HC66" s="188">
        <v>0</v>
      </c>
      <c r="HD66" s="188">
        <v>0</v>
      </c>
      <c r="HE66" s="188">
        <v>4989</v>
      </c>
      <c r="HF66" s="188">
        <v>1809</v>
      </c>
      <c r="HG66" s="188">
        <v>0</v>
      </c>
      <c r="HH66" s="188">
        <v>0</v>
      </c>
      <c r="HI66" s="188">
        <v>1048</v>
      </c>
      <c r="HJ66" s="188">
        <v>0</v>
      </c>
      <c r="HK66" s="188">
        <v>0</v>
      </c>
      <c r="HL66" s="188">
        <v>0</v>
      </c>
      <c r="HN66" s="188">
        <v>0</v>
      </c>
      <c r="HO66" s="188">
        <v>0</v>
      </c>
      <c r="HP66" s="188">
        <v>4012</v>
      </c>
      <c r="HQ66" s="188">
        <v>1209</v>
      </c>
      <c r="HR66" s="188">
        <v>0</v>
      </c>
      <c r="HS66" s="188">
        <v>0</v>
      </c>
      <c r="HT66" s="188">
        <v>1781</v>
      </c>
      <c r="HU66" s="188">
        <v>0</v>
      </c>
      <c r="HV66" s="188">
        <v>0</v>
      </c>
      <c r="HW66" s="188">
        <v>0</v>
      </c>
      <c r="HY66" s="188">
        <v>0</v>
      </c>
      <c r="HZ66" s="188">
        <v>0</v>
      </c>
      <c r="IA66" s="188">
        <v>5623</v>
      </c>
      <c r="IB66" s="188">
        <v>1211</v>
      </c>
      <c r="IC66" s="188">
        <v>0</v>
      </c>
      <c r="ID66" s="188">
        <v>0</v>
      </c>
      <c r="IE66" s="188">
        <v>1089</v>
      </c>
      <c r="IF66" s="188">
        <v>0</v>
      </c>
      <c r="IG66" s="188">
        <v>0</v>
      </c>
      <c r="IH66" s="188">
        <v>0</v>
      </c>
      <c r="IJ66" s="188">
        <v>0</v>
      </c>
      <c r="IK66" s="188">
        <v>0</v>
      </c>
      <c r="IL66" s="188">
        <v>8388</v>
      </c>
      <c r="IM66" s="188">
        <v>1220</v>
      </c>
      <c r="IN66" s="188">
        <v>0</v>
      </c>
      <c r="IO66" s="188">
        <v>0</v>
      </c>
      <c r="IP66" s="188">
        <v>1108</v>
      </c>
      <c r="IQ66" s="188">
        <v>0</v>
      </c>
      <c r="IR66" s="188">
        <v>0</v>
      </c>
      <c r="IS66" s="188">
        <v>0</v>
      </c>
      <c r="IU66" s="188">
        <v>0</v>
      </c>
      <c r="IV66" s="188">
        <v>0</v>
      </c>
      <c r="IW66" s="188">
        <v>4808</v>
      </c>
      <c r="IX66" s="188">
        <v>1966</v>
      </c>
      <c r="IY66" s="188">
        <v>0</v>
      </c>
      <c r="IZ66" s="188">
        <v>0</v>
      </c>
      <c r="JA66" s="188">
        <v>1575</v>
      </c>
      <c r="JB66" s="188">
        <v>0</v>
      </c>
      <c r="JC66" s="188">
        <v>0</v>
      </c>
      <c r="JD66" s="188">
        <v>0</v>
      </c>
      <c r="JF66" s="188">
        <v>0</v>
      </c>
      <c r="JG66" s="188">
        <v>0</v>
      </c>
      <c r="JH66" s="188">
        <v>7721</v>
      </c>
      <c r="JI66" s="188">
        <v>3174</v>
      </c>
      <c r="JJ66" s="188">
        <v>0</v>
      </c>
      <c r="JK66" s="188">
        <v>0</v>
      </c>
      <c r="JL66" s="188">
        <v>1035</v>
      </c>
      <c r="JM66" s="188">
        <v>0</v>
      </c>
      <c r="JN66" s="188">
        <v>0</v>
      </c>
      <c r="JO66" s="188">
        <v>0</v>
      </c>
      <c r="JQ66" s="188">
        <v>0</v>
      </c>
      <c r="JR66" s="188">
        <v>0</v>
      </c>
      <c r="JS66" s="188">
        <v>8413</v>
      </c>
      <c r="JT66" s="188">
        <v>1082</v>
      </c>
      <c r="JU66" s="188">
        <v>0</v>
      </c>
      <c r="JV66" s="188">
        <v>0</v>
      </c>
      <c r="JW66" s="188">
        <v>1122</v>
      </c>
      <c r="JX66" s="188">
        <v>0</v>
      </c>
      <c r="JY66" s="188">
        <v>0</v>
      </c>
      <c r="JZ66" s="188">
        <v>0</v>
      </c>
      <c r="KB66" s="188">
        <v>0</v>
      </c>
      <c r="KC66" s="188">
        <v>0</v>
      </c>
      <c r="KD66" s="188">
        <v>3276</v>
      </c>
      <c r="KE66" s="188">
        <v>1126</v>
      </c>
      <c r="KF66" s="188">
        <v>0</v>
      </c>
      <c r="KG66" s="188">
        <v>0</v>
      </c>
      <c r="KH66" s="188">
        <v>1580</v>
      </c>
      <c r="KI66" s="188">
        <v>0</v>
      </c>
      <c r="KJ66" s="188">
        <v>0</v>
      </c>
      <c r="KK66" s="188">
        <v>0</v>
      </c>
      <c r="KM66" s="188">
        <v>0</v>
      </c>
      <c r="KN66" s="188">
        <v>0</v>
      </c>
      <c r="KO66" s="188">
        <v>3418</v>
      </c>
      <c r="KP66" s="188">
        <v>2819</v>
      </c>
      <c r="KQ66" s="188">
        <v>0</v>
      </c>
      <c r="KR66" s="188">
        <v>0</v>
      </c>
      <c r="KS66" s="188">
        <v>1932</v>
      </c>
      <c r="KT66" s="188">
        <v>0</v>
      </c>
      <c r="KU66" s="188">
        <v>0</v>
      </c>
      <c r="KV66" s="188">
        <v>0</v>
      </c>
      <c r="KX66" s="188">
        <v>0</v>
      </c>
      <c r="KY66" s="188">
        <v>0</v>
      </c>
      <c r="KZ66" s="188">
        <v>7697</v>
      </c>
      <c r="LA66" s="188">
        <v>1508</v>
      </c>
      <c r="LB66" s="188">
        <v>0</v>
      </c>
      <c r="LC66" s="188">
        <v>0</v>
      </c>
      <c r="LD66" s="188">
        <v>2421</v>
      </c>
      <c r="LE66" s="188">
        <v>0</v>
      </c>
      <c r="LF66" s="188">
        <v>0</v>
      </c>
      <c r="LG66" s="188">
        <v>0</v>
      </c>
      <c r="LI66" s="188">
        <v>0</v>
      </c>
      <c r="LJ66" s="188">
        <v>0</v>
      </c>
      <c r="LK66" s="188">
        <v>5674</v>
      </c>
      <c r="LL66" s="188">
        <v>1543</v>
      </c>
      <c r="LM66" s="188">
        <v>0</v>
      </c>
      <c r="LN66" s="188">
        <v>0</v>
      </c>
      <c r="LO66" s="188">
        <v>1527</v>
      </c>
      <c r="LP66" s="188">
        <v>0</v>
      </c>
      <c r="LQ66" s="188">
        <v>0</v>
      </c>
      <c r="LR66" s="188">
        <v>0</v>
      </c>
      <c r="LT66" s="188">
        <v>0</v>
      </c>
      <c r="LU66" s="188">
        <v>0</v>
      </c>
      <c r="LV66" s="188">
        <v>2095</v>
      </c>
      <c r="LW66" s="188">
        <v>2369</v>
      </c>
      <c r="LX66" s="188">
        <v>0</v>
      </c>
      <c r="LY66" s="188">
        <v>0</v>
      </c>
      <c r="LZ66" s="188">
        <v>1516</v>
      </c>
      <c r="MA66" s="188">
        <v>0</v>
      </c>
      <c r="MB66" s="188">
        <v>0</v>
      </c>
      <c r="MC66" s="188">
        <v>0</v>
      </c>
    </row>
    <row r="67" spans="2:341">
      <c r="B67" s="208">
        <f t="shared" si="10"/>
        <v>0</v>
      </c>
      <c r="C67" s="208">
        <f t="shared" si="11"/>
        <v>0</v>
      </c>
      <c r="D67" s="208">
        <f t="shared" si="12"/>
        <v>6120.3</v>
      </c>
      <c r="E67" s="208">
        <f t="shared" si="13"/>
        <v>1728.1666666666667</v>
      </c>
      <c r="F67" s="208">
        <f t="shared" si="14"/>
        <v>0</v>
      </c>
      <c r="G67" s="208">
        <f t="shared" si="15"/>
        <v>0</v>
      </c>
      <c r="H67" s="208">
        <f t="shared" si="16"/>
        <v>1449.1</v>
      </c>
      <c r="I67" s="208">
        <f t="shared" si="17"/>
        <v>0</v>
      </c>
      <c r="J67" s="208">
        <f t="shared" si="18"/>
        <v>0</v>
      </c>
      <c r="K67" s="208">
        <f t="shared" si="19"/>
        <v>0</v>
      </c>
      <c r="M67" s="188">
        <v>0</v>
      </c>
      <c r="N67" s="188">
        <v>0</v>
      </c>
      <c r="O67" s="188">
        <v>8457</v>
      </c>
      <c r="P67" s="188">
        <v>1561</v>
      </c>
      <c r="Q67" s="188">
        <v>0</v>
      </c>
      <c r="R67" s="188">
        <v>0</v>
      </c>
      <c r="S67" s="188">
        <v>980</v>
      </c>
      <c r="T67" s="188">
        <v>0</v>
      </c>
      <c r="U67" s="188">
        <v>0</v>
      </c>
      <c r="V67" s="188">
        <v>0</v>
      </c>
      <c r="X67" s="188">
        <v>0</v>
      </c>
      <c r="Y67" s="188">
        <v>0</v>
      </c>
      <c r="Z67" s="188">
        <v>5542</v>
      </c>
      <c r="AA67" s="188">
        <v>1094</v>
      </c>
      <c r="AB67" s="188">
        <v>0</v>
      </c>
      <c r="AC67" s="188">
        <v>0</v>
      </c>
      <c r="AD67" s="188">
        <v>1217</v>
      </c>
      <c r="AE67" s="188">
        <v>0</v>
      </c>
      <c r="AF67" s="188">
        <v>0</v>
      </c>
      <c r="AG67" s="188">
        <v>0</v>
      </c>
      <c r="AI67" s="188">
        <v>0</v>
      </c>
      <c r="AJ67" s="188">
        <v>0</v>
      </c>
      <c r="AK67" s="188">
        <v>1634</v>
      </c>
      <c r="AL67" s="188">
        <v>1158</v>
      </c>
      <c r="AM67" s="188">
        <v>0</v>
      </c>
      <c r="AN67" s="188">
        <v>0</v>
      </c>
      <c r="AO67" s="188">
        <v>1568</v>
      </c>
      <c r="AP67" s="188">
        <v>0</v>
      </c>
      <c r="AQ67" s="188">
        <v>0</v>
      </c>
      <c r="AR67" s="188">
        <v>0</v>
      </c>
      <c r="AT67" s="188">
        <v>0</v>
      </c>
      <c r="AU67" s="188">
        <v>0</v>
      </c>
      <c r="AV67" s="188">
        <v>8278</v>
      </c>
      <c r="AW67" s="188">
        <v>2830</v>
      </c>
      <c r="AX67" s="188">
        <v>0</v>
      </c>
      <c r="AY67" s="188">
        <v>0</v>
      </c>
      <c r="AZ67" s="188">
        <v>1497</v>
      </c>
      <c r="BA67" s="188">
        <v>0</v>
      </c>
      <c r="BB67" s="188">
        <v>0</v>
      </c>
      <c r="BC67" s="188">
        <v>0</v>
      </c>
      <c r="BE67" s="188">
        <v>0</v>
      </c>
      <c r="BF67" s="188">
        <v>0</v>
      </c>
      <c r="BG67" s="188">
        <v>8521</v>
      </c>
      <c r="BH67" s="188">
        <v>1958</v>
      </c>
      <c r="BI67" s="188">
        <v>0</v>
      </c>
      <c r="BJ67" s="188">
        <v>0</v>
      </c>
      <c r="BK67" s="188">
        <v>1064</v>
      </c>
      <c r="BL67" s="188">
        <v>0</v>
      </c>
      <c r="BM67" s="188">
        <v>0</v>
      </c>
      <c r="BN67" s="188">
        <v>0</v>
      </c>
      <c r="BP67" s="188">
        <v>0</v>
      </c>
      <c r="BQ67" s="188">
        <v>0</v>
      </c>
      <c r="BR67" s="188">
        <v>6970</v>
      </c>
      <c r="BS67" s="188">
        <v>2819</v>
      </c>
      <c r="BT67" s="188">
        <v>0</v>
      </c>
      <c r="BU67" s="188">
        <v>0</v>
      </c>
      <c r="BV67" s="188">
        <v>1849</v>
      </c>
      <c r="BW67" s="188">
        <v>0</v>
      </c>
      <c r="BX67" s="188">
        <v>0</v>
      </c>
      <c r="BY67" s="188">
        <v>0</v>
      </c>
      <c r="CA67" s="188">
        <v>0</v>
      </c>
      <c r="CB67" s="188">
        <v>0</v>
      </c>
      <c r="CC67" s="188">
        <v>8697</v>
      </c>
      <c r="CD67" s="188">
        <v>1675</v>
      </c>
      <c r="CE67" s="188">
        <v>0</v>
      </c>
      <c r="CF67" s="188">
        <v>0</v>
      </c>
      <c r="CG67" s="188">
        <v>1089</v>
      </c>
      <c r="CH67" s="188">
        <v>0</v>
      </c>
      <c r="CI67" s="188">
        <v>0</v>
      </c>
      <c r="CJ67" s="188">
        <v>0</v>
      </c>
      <c r="CL67" s="188">
        <v>0</v>
      </c>
      <c r="CM67" s="188">
        <v>0</v>
      </c>
      <c r="CN67" s="188">
        <v>8697</v>
      </c>
      <c r="CO67" s="188">
        <v>1675</v>
      </c>
      <c r="CP67" s="188">
        <v>0</v>
      </c>
      <c r="CQ67" s="188">
        <v>0</v>
      </c>
      <c r="CR67" s="188">
        <v>1089</v>
      </c>
      <c r="CS67" s="188">
        <v>0</v>
      </c>
      <c r="CT67" s="188">
        <v>0</v>
      </c>
      <c r="CU67" s="188">
        <v>0</v>
      </c>
      <c r="CW67" s="188">
        <v>0</v>
      </c>
      <c r="CX67" s="188">
        <v>0</v>
      </c>
      <c r="CY67" s="188">
        <v>6640</v>
      </c>
      <c r="CZ67" s="188">
        <v>2136</v>
      </c>
      <c r="DA67" s="188">
        <v>0</v>
      </c>
      <c r="DB67" s="188">
        <v>0</v>
      </c>
      <c r="DC67" s="188">
        <v>1820</v>
      </c>
      <c r="DD67" s="188">
        <v>0</v>
      </c>
      <c r="DE67" s="188">
        <v>0</v>
      </c>
      <c r="DF67" s="188">
        <v>0</v>
      </c>
      <c r="DH67" s="188">
        <v>0</v>
      </c>
      <c r="DI67" s="188">
        <v>0</v>
      </c>
      <c r="DJ67" s="188">
        <v>8685</v>
      </c>
      <c r="DK67" s="188">
        <v>1473</v>
      </c>
      <c r="DL67" s="188">
        <v>0</v>
      </c>
      <c r="DM67" s="188">
        <v>0</v>
      </c>
      <c r="DN67" s="188">
        <v>1097</v>
      </c>
      <c r="DO67" s="188">
        <v>0</v>
      </c>
      <c r="DP67" s="188">
        <v>0</v>
      </c>
      <c r="DQ67" s="188">
        <v>0</v>
      </c>
      <c r="DS67" s="188">
        <v>0</v>
      </c>
      <c r="DT67" s="188">
        <v>0</v>
      </c>
      <c r="DU67" s="188">
        <v>6916</v>
      </c>
      <c r="DV67" s="188">
        <v>1380</v>
      </c>
      <c r="DW67" s="188">
        <v>0</v>
      </c>
      <c r="DX67" s="188">
        <v>0</v>
      </c>
      <c r="DY67" s="188">
        <v>2382</v>
      </c>
      <c r="DZ67" s="188">
        <v>0</v>
      </c>
      <c r="EA67" s="188">
        <v>0</v>
      </c>
      <c r="EB67" s="188">
        <v>0</v>
      </c>
      <c r="ED67" s="188">
        <v>0</v>
      </c>
      <c r="EE67" s="188">
        <v>0</v>
      </c>
      <c r="EF67" s="188">
        <v>6740</v>
      </c>
      <c r="EG67" s="188">
        <v>1894</v>
      </c>
      <c r="EH67" s="188">
        <v>0</v>
      </c>
      <c r="EI67" s="188">
        <v>0</v>
      </c>
      <c r="EJ67" s="188">
        <v>1048</v>
      </c>
      <c r="EK67" s="188">
        <v>0</v>
      </c>
      <c r="EL67" s="188">
        <v>0</v>
      </c>
      <c r="EM67" s="188">
        <v>0</v>
      </c>
      <c r="EO67" s="188">
        <v>0</v>
      </c>
      <c r="EP67" s="188">
        <v>0</v>
      </c>
      <c r="EQ67" s="188">
        <v>1587</v>
      </c>
      <c r="ER67" s="188">
        <v>1846</v>
      </c>
      <c r="ES67" s="188">
        <v>0</v>
      </c>
      <c r="ET67" s="188">
        <v>0</v>
      </c>
      <c r="EU67" s="188">
        <v>1383</v>
      </c>
      <c r="EV67" s="188">
        <v>0</v>
      </c>
      <c r="EW67" s="188">
        <v>0</v>
      </c>
      <c r="EX67" s="188">
        <v>0</v>
      </c>
      <c r="EZ67" s="188">
        <v>0</v>
      </c>
      <c r="FA67" s="188">
        <v>0</v>
      </c>
      <c r="FB67" s="188">
        <v>4342</v>
      </c>
      <c r="FC67" s="188">
        <v>1459</v>
      </c>
      <c r="FD67" s="188">
        <v>0</v>
      </c>
      <c r="FE67" s="188">
        <v>0</v>
      </c>
      <c r="FF67" s="188">
        <v>2220</v>
      </c>
      <c r="FG67" s="188">
        <v>0</v>
      </c>
      <c r="FH67" s="188">
        <v>0</v>
      </c>
      <c r="FI67" s="188">
        <v>0</v>
      </c>
      <c r="FK67" s="188">
        <v>0</v>
      </c>
      <c r="FL67" s="188">
        <v>0</v>
      </c>
      <c r="FM67" s="188">
        <v>8292</v>
      </c>
      <c r="FN67" s="188">
        <v>1192</v>
      </c>
      <c r="FO67" s="188">
        <v>0</v>
      </c>
      <c r="FP67" s="188">
        <v>0</v>
      </c>
      <c r="FQ67" s="188">
        <v>1078</v>
      </c>
      <c r="FR67" s="188">
        <v>0</v>
      </c>
      <c r="FS67" s="188">
        <v>0</v>
      </c>
      <c r="FT67" s="188">
        <v>0</v>
      </c>
      <c r="FV67" s="188">
        <v>0</v>
      </c>
      <c r="FW67" s="188">
        <v>0</v>
      </c>
      <c r="FX67" s="188">
        <v>4475</v>
      </c>
      <c r="FY67" s="188">
        <v>2353</v>
      </c>
      <c r="FZ67" s="188">
        <v>0</v>
      </c>
      <c r="GA67" s="188">
        <v>0</v>
      </c>
      <c r="GB67" s="188">
        <v>2111</v>
      </c>
      <c r="GC67" s="188">
        <v>0</v>
      </c>
      <c r="GD67" s="188">
        <v>0</v>
      </c>
      <c r="GE67" s="188">
        <v>0</v>
      </c>
      <c r="GG67" s="188">
        <v>0</v>
      </c>
      <c r="GH67" s="188">
        <v>0</v>
      </c>
      <c r="GI67" s="188">
        <v>5786</v>
      </c>
      <c r="GJ67" s="188">
        <v>866</v>
      </c>
      <c r="GK67" s="188">
        <v>0</v>
      </c>
      <c r="GL67" s="188">
        <v>0</v>
      </c>
      <c r="GM67" s="188">
        <v>1096</v>
      </c>
      <c r="GN67" s="188">
        <v>0</v>
      </c>
      <c r="GO67" s="188">
        <v>0</v>
      </c>
      <c r="GP67" s="188">
        <v>0</v>
      </c>
      <c r="GR67" s="188">
        <v>0</v>
      </c>
      <c r="GS67" s="188">
        <v>0</v>
      </c>
      <c r="GT67" s="188">
        <v>6992</v>
      </c>
      <c r="GU67" s="188">
        <v>1023</v>
      </c>
      <c r="GV67" s="188">
        <v>0</v>
      </c>
      <c r="GW67" s="188">
        <v>0</v>
      </c>
      <c r="GX67" s="188">
        <v>1026</v>
      </c>
      <c r="GY67" s="188">
        <v>0</v>
      </c>
      <c r="GZ67" s="188">
        <v>0</v>
      </c>
      <c r="HA67" s="188">
        <v>0</v>
      </c>
      <c r="HC67" s="188">
        <v>0</v>
      </c>
      <c r="HD67" s="188">
        <v>0</v>
      </c>
      <c r="HE67" s="188">
        <v>5083</v>
      </c>
      <c r="HF67" s="188">
        <v>1801</v>
      </c>
      <c r="HG67" s="188">
        <v>0</v>
      </c>
      <c r="HH67" s="188">
        <v>0</v>
      </c>
      <c r="HI67" s="188">
        <v>1051</v>
      </c>
      <c r="HJ67" s="188">
        <v>0</v>
      </c>
      <c r="HK67" s="188">
        <v>0</v>
      </c>
      <c r="HL67" s="188">
        <v>0</v>
      </c>
      <c r="HN67" s="188">
        <v>0</v>
      </c>
      <c r="HO67" s="188">
        <v>0</v>
      </c>
      <c r="HP67" s="188">
        <v>4093</v>
      </c>
      <c r="HQ67" s="188">
        <v>1224</v>
      </c>
      <c r="HR67" s="188">
        <v>0</v>
      </c>
      <c r="HS67" s="188">
        <v>0</v>
      </c>
      <c r="HT67" s="188">
        <v>1778</v>
      </c>
      <c r="HU67" s="188">
        <v>0</v>
      </c>
      <c r="HV67" s="188">
        <v>0</v>
      </c>
      <c r="HW67" s="188">
        <v>0</v>
      </c>
      <c r="HY67" s="188">
        <v>0</v>
      </c>
      <c r="HZ67" s="188">
        <v>0</v>
      </c>
      <c r="IA67" s="188">
        <v>5622</v>
      </c>
      <c r="IB67" s="188">
        <v>1251</v>
      </c>
      <c r="IC67" s="188">
        <v>0</v>
      </c>
      <c r="ID67" s="188">
        <v>0</v>
      </c>
      <c r="IE67" s="188">
        <v>1093</v>
      </c>
      <c r="IF67" s="188">
        <v>0</v>
      </c>
      <c r="IG67" s="188">
        <v>0</v>
      </c>
      <c r="IH67" s="188">
        <v>0</v>
      </c>
      <c r="IJ67" s="188">
        <v>0</v>
      </c>
      <c r="IK67" s="188">
        <v>0</v>
      </c>
      <c r="IL67" s="188">
        <v>8395</v>
      </c>
      <c r="IM67" s="188">
        <v>1314</v>
      </c>
      <c r="IN67" s="188">
        <v>0</v>
      </c>
      <c r="IO67" s="188">
        <v>0</v>
      </c>
      <c r="IP67" s="188">
        <v>1106</v>
      </c>
      <c r="IQ67" s="188">
        <v>0</v>
      </c>
      <c r="IR67" s="188">
        <v>0</v>
      </c>
      <c r="IS67" s="188">
        <v>0</v>
      </c>
      <c r="IU67" s="188">
        <v>0</v>
      </c>
      <c r="IV67" s="188">
        <v>0</v>
      </c>
      <c r="IW67" s="188">
        <v>4912</v>
      </c>
      <c r="IX67" s="188">
        <v>2001</v>
      </c>
      <c r="IY67" s="188">
        <v>0</v>
      </c>
      <c r="IZ67" s="188">
        <v>0</v>
      </c>
      <c r="JA67" s="188">
        <v>1576</v>
      </c>
      <c r="JB67" s="188">
        <v>0</v>
      </c>
      <c r="JC67" s="188">
        <v>0</v>
      </c>
      <c r="JD67" s="188">
        <v>0</v>
      </c>
      <c r="JF67" s="188">
        <v>0</v>
      </c>
      <c r="JG67" s="188">
        <v>0</v>
      </c>
      <c r="JH67" s="188">
        <v>7686</v>
      </c>
      <c r="JI67" s="188">
        <v>3215</v>
      </c>
      <c r="JJ67" s="188">
        <v>0</v>
      </c>
      <c r="JK67" s="188">
        <v>0</v>
      </c>
      <c r="JL67" s="188">
        <v>1038</v>
      </c>
      <c r="JM67" s="188">
        <v>0</v>
      </c>
      <c r="JN67" s="188">
        <v>0</v>
      </c>
      <c r="JO67" s="188">
        <v>0</v>
      </c>
      <c r="JQ67" s="188">
        <v>0</v>
      </c>
      <c r="JR67" s="188">
        <v>0</v>
      </c>
      <c r="JS67" s="188">
        <v>8300</v>
      </c>
      <c r="JT67" s="188">
        <v>1162</v>
      </c>
      <c r="JU67" s="188">
        <v>0</v>
      </c>
      <c r="JV67" s="188">
        <v>0</v>
      </c>
      <c r="JW67" s="188">
        <v>1123</v>
      </c>
      <c r="JX67" s="188">
        <v>0</v>
      </c>
      <c r="JY67" s="188">
        <v>0</v>
      </c>
      <c r="JZ67" s="188">
        <v>0</v>
      </c>
      <c r="KB67" s="188">
        <v>0</v>
      </c>
      <c r="KC67" s="188">
        <v>0</v>
      </c>
      <c r="KD67" s="188">
        <v>3373</v>
      </c>
      <c r="KE67" s="188">
        <v>1163</v>
      </c>
      <c r="KF67" s="188">
        <v>0</v>
      </c>
      <c r="KG67" s="188">
        <v>0</v>
      </c>
      <c r="KH67" s="188">
        <v>1589</v>
      </c>
      <c r="KI67" s="188">
        <v>0</v>
      </c>
      <c r="KJ67" s="188">
        <v>0</v>
      </c>
      <c r="KK67" s="188">
        <v>0</v>
      </c>
      <c r="KM67" s="188">
        <v>0</v>
      </c>
      <c r="KN67" s="188">
        <v>0</v>
      </c>
      <c r="KO67" s="188">
        <v>3429</v>
      </c>
      <c r="KP67" s="188">
        <v>2821</v>
      </c>
      <c r="KQ67" s="188">
        <v>0</v>
      </c>
      <c r="KR67" s="188">
        <v>0</v>
      </c>
      <c r="KS67" s="188">
        <v>1958</v>
      </c>
      <c r="KT67" s="188">
        <v>0</v>
      </c>
      <c r="KU67" s="188">
        <v>0</v>
      </c>
      <c r="KV67" s="188">
        <v>0</v>
      </c>
      <c r="KX67" s="188">
        <v>0</v>
      </c>
      <c r="KY67" s="188">
        <v>0</v>
      </c>
      <c r="KZ67" s="188">
        <v>7696</v>
      </c>
      <c r="LA67" s="188">
        <v>1533</v>
      </c>
      <c r="LB67" s="188">
        <v>0</v>
      </c>
      <c r="LC67" s="188">
        <v>0</v>
      </c>
      <c r="LD67" s="188">
        <v>2515</v>
      </c>
      <c r="LE67" s="188">
        <v>0</v>
      </c>
      <c r="LF67" s="188">
        <v>0</v>
      </c>
      <c r="LG67" s="188">
        <v>0</v>
      </c>
      <c r="LI67" s="188">
        <v>0</v>
      </c>
      <c r="LJ67" s="188">
        <v>0</v>
      </c>
      <c r="LK67" s="188">
        <v>5712</v>
      </c>
      <c r="LL67" s="188">
        <v>1568</v>
      </c>
      <c r="LM67" s="188">
        <v>0</v>
      </c>
      <c r="LN67" s="188">
        <v>0</v>
      </c>
      <c r="LO67" s="188">
        <v>1521</v>
      </c>
      <c r="LP67" s="188">
        <v>0</v>
      </c>
      <c r="LQ67" s="188">
        <v>0</v>
      </c>
      <c r="LR67" s="188">
        <v>0</v>
      </c>
      <c r="LT67" s="188">
        <v>0</v>
      </c>
      <c r="LU67" s="188">
        <v>0</v>
      </c>
      <c r="LV67" s="188">
        <v>2057</v>
      </c>
      <c r="LW67" s="188">
        <v>2400</v>
      </c>
      <c r="LX67" s="188">
        <v>0</v>
      </c>
      <c r="LY67" s="188">
        <v>0</v>
      </c>
      <c r="LZ67" s="188">
        <v>1511</v>
      </c>
      <c r="MA67" s="188">
        <v>0</v>
      </c>
      <c r="MB67" s="188">
        <v>0</v>
      </c>
      <c r="MC67" s="188">
        <v>0</v>
      </c>
    </row>
    <row r="68" spans="2:341">
      <c r="B68" s="208">
        <f t="shared" si="10"/>
        <v>0</v>
      </c>
      <c r="C68" s="208">
        <f t="shared" si="11"/>
        <v>0</v>
      </c>
      <c r="D68" s="208">
        <f t="shared" si="12"/>
        <v>6129.9666666666662</v>
      </c>
      <c r="E68" s="208">
        <f t="shared" si="13"/>
        <v>1730.3666666666666</v>
      </c>
      <c r="F68" s="208">
        <f t="shared" si="14"/>
        <v>0</v>
      </c>
      <c r="G68" s="208">
        <f t="shared" si="15"/>
        <v>0</v>
      </c>
      <c r="H68" s="208">
        <f t="shared" si="16"/>
        <v>1459.7666666666667</v>
      </c>
      <c r="I68" s="208">
        <f t="shared" si="17"/>
        <v>0</v>
      </c>
      <c r="J68" s="208">
        <f t="shared" si="18"/>
        <v>0</v>
      </c>
      <c r="K68" s="208">
        <f t="shared" si="19"/>
        <v>0</v>
      </c>
      <c r="M68" s="188">
        <v>0</v>
      </c>
      <c r="N68" s="188">
        <v>0</v>
      </c>
      <c r="O68" s="188">
        <v>8457</v>
      </c>
      <c r="P68" s="188">
        <v>1534</v>
      </c>
      <c r="Q68" s="188">
        <v>0</v>
      </c>
      <c r="R68" s="188">
        <v>0</v>
      </c>
      <c r="S68" s="188">
        <v>980</v>
      </c>
      <c r="T68" s="188">
        <v>0</v>
      </c>
      <c r="U68" s="188">
        <v>0</v>
      </c>
      <c r="V68" s="188">
        <v>0</v>
      </c>
      <c r="X68" s="188">
        <v>0</v>
      </c>
      <c r="Y68" s="188">
        <v>0</v>
      </c>
      <c r="Z68" s="188">
        <v>5782</v>
      </c>
      <c r="AA68" s="188">
        <v>1275</v>
      </c>
      <c r="AB68" s="188">
        <v>0</v>
      </c>
      <c r="AC68" s="188">
        <v>0</v>
      </c>
      <c r="AD68" s="188">
        <v>1217</v>
      </c>
      <c r="AE68" s="188">
        <v>0</v>
      </c>
      <c r="AF68" s="188">
        <v>0</v>
      </c>
      <c r="AG68" s="188">
        <v>0</v>
      </c>
      <c r="AI68" s="188">
        <v>0</v>
      </c>
      <c r="AJ68" s="188">
        <v>0</v>
      </c>
      <c r="AK68" s="188">
        <v>1610</v>
      </c>
      <c r="AL68" s="188">
        <v>1157</v>
      </c>
      <c r="AM68" s="188">
        <v>0</v>
      </c>
      <c r="AN68" s="188">
        <v>0</v>
      </c>
      <c r="AO68" s="188">
        <v>1568</v>
      </c>
      <c r="AP68" s="188">
        <v>0</v>
      </c>
      <c r="AQ68" s="188">
        <v>0</v>
      </c>
      <c r="AR68" s="188">
        <v>0</v>
      </c>
      <c r="AT68" s="188">
        <v>0</v>
      </c>
      <c r="AU68" s="188">
        <v>0</v>
      </c>
      <c r="AV68" s="188">
        <v>8270</v>
      </c>
      <c r="AW68" s="188">
        <v>2812</v>
      </c>
      <c r="AX68" s="188">
        <v>0</v>
      </c>
      <c r="AY68" s="188">
        <v>0</v>
      </c>
      <c r="AZ68" s="188">
        <v>1497</v>
      </c>
      <c r="BA68" s="188">
        <v>0</v>
      </c>
      <c r="BB68" s="188">
        <v>0</v>
      </c>
      <c r="BC68" s="188">
        <v>0</v>
      </c>
      <c r="BE68" s="188">
        <v>0</v>
      </c>
      <c r="BF68" s="188">
        <v>0</v>
      </c>
      <c r="BG68" s="188">
        <v>8511</v>
      </c>
      <c r="BH68" s="188">
        <v>1964</v>
      </c>
      <c r="BI68" s="188">
        <v>0</v>
      </c>
      <c r="BJ68" s="188">
        <v>0</v>
      </c>
      <c r="BK68" s="188">
        <v>1064</v>
      </c>
      <c r="BL68" s="188">
        <v>0</v>
      </c>
      <c r="BM68" s="188">
        <v>0</v>
      </c>
      <c r="BN68" s="188">
        <v>0</v>
      </c>
      <c r="BP68" s="188">
        <v>0</v>
      </c>
      <c r="BQ68" s="188">
        <v>0</v>
      </c>
      <c r="BR68" s="188">
        <v>6974</v>
      </c>
      <c r="BS68" s="188">
        <v>2783</v>
      </c>
      <c r="BT68" s="188">
        <v>0</v>
      </c>
      <c r="BU68" s="188">
        <v>0</v>
      </c>
      <c r="BV68" s="188">
        <v>1881</v>
      </c>
      <c r="BW68" s="188">
        <v>0</v>
      </c>
      <c r="BX68" s="188">
        <v>0</v>
      </c>
      <c r="BY68" s="188">
        <v>0</v>
      </c>
      <c r="CA68" s="188">
        <v>0</v>
      </c>
      <c r="CB68" s="188">
        <v>0</v>
      </c>
      <c r="CC68" s="188">
        <v>8671</v>
      </c>
      <c r="CD68" s="188">
        <v>1636</v>
      </c>
      <c r="CE68" s="188">
        <v>0</v>
      </c>
      <c r="CF68" s="188">
        <v>0</v>
      </c>
      <c r="CG68" s="188">
        <v>1089</v>
      </c>
      <c r="CH68" s="188">
        <v>0</v>
      </c>
      <c r="CI68" s="188">
        <v>0</v>
      </c>
      <c r="CJ68" s="188">
        <v>0</v>
      </c>
      <c r="CL68" s="188">
        <v>0</v>
      </c>
      <c r="CM68" s="188">
        <v>0</v>
      </c>
      <c r="CN68" s="188">
        <v>8671</v>
      </c>
      <c r="CO68" s="188">
        <v>1636</v>
      </c>
      <c r="CP68" s="188">
        <v>0</v>
      </c>
      <c r="CQ68" s="188">
        <v>0</v>
      </c>
      <c r="CR68" s="188">
        <v>1089</v>
      </c>
      <c r="CS68" s="188">
        <v>0</v>
      </c>
      <c r="CT68" s="188">
        <v>0</v>
      </c>
      <c r="CU68" s="188">
        <v>0</v>
      </c>
      <c r="CW68" s="188">
        <v>0</v>
      </c>
      <c r="CX68" s="188">
        <v>0</v>
      </c>
      <c r="CY68" s="188">
        <v>6687</v>
      </c>
      <c r="CZ68" s="188">
        <v>2168</v>
      </c>
      <c r="DA68" s="188">
        <v>0</v>
      </c>
      <c r="DB68" s="188">
        <v>0</v>
      </c>
      <c r="DC68" s="188">
        <v>1845</v>
      </c>
      <c r="DD68" s="188">
        <v>0</v>
      </c>
      <c r="DE68" s="188">
        <v>0</v>
      </c>
      <c r="DF68" s="188">
        <v>0</v>
      </c>
      <c r="DH68" s="188">
        <v>0</v>
      </c>
      <c r="DI68" s="188">
        <v>0</v>
      </c>
      <c r="DJ68" s="188">
        <v>8659</v>
      </c>
      <c r="DK68" s="188">
        <v>1486</v>
      </c>
      <c r="DL68" s="188">
        <v>0</v>
      </c>
      <c r="DM68" s="188">
        <v>0</v>
      </c>
      <c r="DN68" s="188">
        <v>1097</v>
      </c>
      <c r="DO68" s="188">
        <v>0</v>
      </c>
      <c r="DP68" s="188">
        <v>0</v>
      </c>
      <c r="DQ68" s="188">
        <v>0</v>
      </c>
      <c r="DS68" s="188">
        <v>0</v>
      </c>
      <c r="DT68" s="188">
        <v>0</v>
      </c>
      <c r="DU68" s="188">
        <v>6938</v>
      </c>
      <c r="DV68" s="188">
        <v>1368</v>
      </c>
      <c r="DW68" s="188">
        <v>0</v>
      </c>
      <c r="DX68" s="188">
        <v>0</v>
      </c>
      <c r="DY68" s="188">
        <v>2446</v>
      </c>
      <c r="DZ68" s="188">
        <v>0</v>
      </c>
      <c r="EA68" s="188">
        <v>0</v>
      </c>
      <c r="EB68" s="188">
        <v>0</v>
      </c>
      <c r="ED68" s="188">
        <v>0</v>
      </c>
      <c r="EE68" s="188">
        <v>0</v>
      </c>
      <c r="EF68" s="188">
        <v>6731</v>
      </c>
      <c r="EG68" s="188">
        <v>1882</v>
      </c>
      <c r="EH68" s="188">
        <v>0</v>
      </c>
      <c r="EI68" s="188">
        <v>0</v>
      </c>
      <c r="EJ68" s="188">
        <v>1048</v>
      </c>
      <c r="EK68" s="188">
        <v>0</v>
      </c>
      <c r="EL68" s="188">
        <v>0</v>
      </c>
      <c r="EM68" s="188">
        <v>0</v>
      </c>
      <c r="EO68" s="188">
        <v>0</v>
      </c>
      <c r="EP68" s="188">
        <v>0</v>
      </c>
      <c r="EQ68" s="188">
        <v>1587</v>
      </c>
      <c r="ER68" s="188">
        <v>1831</v>
      </c>
      <c r="ES68" s="188">
        <v>0</v>
      </c>
      <c r="ET68" s="188">
        <v>0</v>
      </c>
      <c r="EU68" s="188">
        <v>1383</v>
      </c>
      <c r="EV68" s="188">
        <v>0</v>
      </c>
      <c r="EW68" s="188">
        <v>0</v>
      </c>
      <c r="EX68" s="188">
        <v>0</v>
      </c>
      <c r="EZ68" s="188">
        <v>0</v>
      </c>
      <c r="FA68" s="188">
        <v>0</v>
      </c>
      <c r="FB68" s="188">
        <v>4331</v>
      </c>
      <c r="FC68" s="188">
        <v>1433</v>
      </c>
      <c r="FD68" s="188">
        <v>0</v>
      </c>
      <c r="FE68" s="188">
        <v>0</v>
      </c>
      <c r="FF68" s="188">
        <v>2250</v>
      </c>
      <c r="FG68" s="188">
        <v>0</v>
      </c>
      <c r="FH68" s="188">
        <v>0</v>
      </c>
      <c r="FI68" s="188">
        <v>0</v>
      </c>
      <c r="FK68" s="188">
        <v>0</v>
      </c>
      <c r="FL68" s="188">
        <v>0</v>
      </c>
      <c r="FM68" s="188">
        <v>8301</v>
      </c>
      <c r="FN68" s="188">
        <v>1188</v>
      </c>
      <c r="FO68" s="188">
        <v>0</v>
      </c>
      <c r="FP68" s="188">
        <v>0</v>
      </c>
      <c r="FQ68" s="188">
        <v>1078</v>
      </c>
      <c r="FR68" s="188">
        <v>0</v>
      </c>
      <c r="FS68" s="188">
        <v>0</v>
      </c>
      <c r="FT68" s="188">
        <v>0</v>
      </c>
      <c r="FV68" s="188">
        <v>0</v>
      </c>
      <c r="FW68" s="188">
        <v>0</v>
      </c>
      <c r="FX68" s="188">
        <v>4513</v>
      </c>
      <c r="FY68" s="188">
        <v>2392</v>
      </c>
      <c r="FZ68" s="188">
        <v>0</v>
      </c>
      <c r="GA68" s="188">
        <v>0</v>
      </c>
      <c r="GB68" s="188">
        <v>2151</v>
      </c>
      <c r="GC68" s="188">
        <v>0</v>
      </c>
      <c r="GD68" s="188">
        <v>0</v>
      </c>
      <c r="GE68" s="188">
        <v>0</v>
      </c>
      <c r="GG68" s="188">
        <v>0</v>
      </c>
      <c r="GH68" s="188">
        <v>0</v>
      </c>
      <c r="GI68" s="188">
        <v>5691</v>
      </c>
      <c r="GJ68" s="188">
        <v>870</v>
      </c>
      <c r="GK68" s="188">
        <v>0</v>
      </c>
      <c r="GL68" s="188">
        <v>0</v>
      </c>
      <c r="GM68" s="188">
        <v>1096</v>
      </c>
      <c r="GN68" s="188">
        <v>0</v>
      </c>
      <c r="GO68" s="188">
        <v>0</v>
      </c>
      <c r="GP68" s="188">
        <v>0</v>
      </c>
      <c r="GR68" s="188">
        <v>0</v>
      </c>
      <c r="GS68" s="188">
        <v>0</v>
      </c>
      <c r="GT68" s="188">
        <v>7060</v>
      </c>
      <c r="GU68" s="188">
        <v>1011</v>
      </c>
      <c r="GV68" s="188">
        <v>0</v>
      </c>
      <c r="GW68" s="188">
        <v>0</v>
      </c>
      <c r="GX68" s="188">
        <v>1026</v>
      </c>
      <c r="GY68" s="188">
        <v>0</v>
      </c>
      <c r="GZ68" s="188">
        <v>0</v>
      </c>
      <c r="HA68" s="188">
        <v>0</v>
      </c>
      <c r="HC68" s="188">
        <v>0</v>
      </c>
      <c r="HD68" s="188">
        <v>0</v>
      </c>
      <c r="HE68" s="188">
        <v>5095</v>
      </c>
      <c r="HF68" s="188">
        <v>1826</v>
      </c>
      <c r="HG68" s="188">
        <v>0</v>
      </c>
      <c r="HH68" s="188">
        <v>0</v>
      </c>
      <c r="HI68" s="188">
        <v>1051</v>
      </c>
      <c r="HJ68" s="188">
        <v>0</v>
      </c>
      <c r="HK68" s="188">
        <v>0</v>
      </c>
      <c r="HL68" s="188">
        <v>0</v>
      </c>
      <c r="HN68" s="188">
        <v>0</v>
      </c>
      <c r="HO68" s="188">
        <v>0</v>
      </c>
      <c r="HP68" s="188">
        <v>4107</v>
      </c>
      <c r="HQ68" s="188">
        <v>1254</v>
      </c>
      <c r="HR68" s="188">
        <v>0</v>
      </c>
      <c r="HS68" s="188">
        <v>0</v>
      </c>
      <c r="HT68" s="188">
        <v>1788</v>
      </c>
      <c r="HU68" s="188">
        <v>0</v>
      </c>
      <c r="HV68" s="188">
        <v>0</v>
      </c>
      <c r="HW68" s="188">
        <v>0</v>
      </c>
      <c r="HY68" s="188">
        <v>0</v>
      </c>
      <c r="HZ68" s="188">
        <v>0</v>
      </c>
      <c r="IA68" s="188">
        <v>5618</v>
      </c>
      <c r="IB68" s="188">
        <v>1193</v>
      </c>
      <c r="IC68" s="188">
        <v>0</v>
      </c>
      <c r="ID68" s="188">
        <v>0</v>
      </c>
      <c r="IE68" s="188">
        <v>1093</v>
      </c>
      <c r="IF68" s="188">
        <v>0</v>
      </c>
      <c r="IG68" s="188">
        <v>0</v>
      </c>
      <c r="IH68" s="188">
        <v>0</v>
      </c>
      <c r="IJ68" s="188">
        <v>0</v>
      </c>
      <c r="IK68" s="188">
        <v>0</v>
      </c>
      <c r="IL68" s="188">
        <v>8408</v>
      </c>
      <c r="IM68" s="188">
        <v>1303</v>
      </c>
      <c r="IN68" s="188">
        <v>0</v>
      </c>
      <c r="IO68" s="188">
        <v>0</v>
      </c>
      <c r="IP68" s="188">
        <v>1106</v>
      </c>
      <c r="IQ68" s="188">
        <v>0</v>
      </c>
      <c r="IR68" s="188">
        <v>0</v>
      </c>
      <c r="IS68" s="188">
        <v>0</v>
      </c>
      <c r="IU68" s="188">
        <v>0</v>
      </c>
      <c r="IV68" s="188">
        <v>0</v>
      </c>
      <c r="IW68" s="188">
        <v>4903</v>
      </c>
      <c r="IX68" s="188">
        <v>2005</v>
      </c>
      <c r="IY68" s="188">
        <v>0</v>
      </c>
      <c r="IZ68" s="188">
        <v>0</v>
      </c>
      <c r="JA68" s="188">
        <v>1576</v>
      </c>
      <c r="JB68" s="188">
        <v>0</v>
      </c>
      <c r="JC68" s="188">
        <v>0</v>
      </c>
      <c r="JD68" s="188">
        <v>0</v>
      </c>
      <c r="JF68" s="188">
        <v>0</v>
      </c>
      <c r="JG68" s="188">
        <v>0</v>
      </c>
      <c r="JH68" s="188">
        <v>7667</v>
      </c>
      <c r="JI68" s="188">
        <v>3219</v>
      </c>
      <c r="JJ68" s="188">
        <v>0</v>
      </c>
      <c r="JK68" s="188">
        <v>0</v>
      </c>
      <c r="JL68" s="188">
        <v>1038</v>
      </c>
      <c r="JM68" s="188">
        <v>0</v>
      </c>
      <c r="JN68" s="188">
        <v>0</v>
      </c>
      <c r="JO68" s="188">
        <v>0</v>
      </c>
      <c r="JQ68" s="188">
        <v>0</v>
      </c>
      <c r="JR68" s="188">
        <v>0</v>
      </c>
      <c r="JS68" s="188">
        <v>8270</v>
      </c>
      <c r="JT68" s="188">
        <v>1171</v>
      </c>
      <c r="JU68" s="188">
        <v>0</v>
      </c>
      <c r="JV68" s="188">
        <v>0</v>
      </c>
      <c r="JW68" s="188">
        <v>1123</v>
      </c>
      <c r="JX68" s="188">
        <v>0</v>
      </c>
      <c r="JY68" s="188">
        <v>0</v>
      </c>
      <c r="JZ68" s="188">
        <v>0</v>
      </c>
      <c r="KB68" s="188">
        <v>0</v>
      </c>
      <c r="KC68" s="188">
        <v>0</v>
      </c>
      <c r="KD68" s="188">
        <v>3444</v>
      </c>
      <c r="KE68" s="188">
        <v>1148</v>
      </c>
      <c r="KF68" s="188">
        <v>0</v>
      </c>
      <c r="KG68" s="188">
        <v>0</v>
      </c>
      <c r="KH68" s="188">
        <v>1589</v>
      </c>
      <c r="KI68" s="188">
        <v>0</v>
      </c>
      <c r="KJ68" s="188">
        <v>0</v>
      </c>
      <c r="KK68" s="188">
        <v>0</v>
      </c>
      <c r="KM68" s="188">
        <v>0</v>
      </c>
      <c r="KN68" s="188">
        <v>0</v>
      </c>
      <c r="KO68" s="188">
        <v>3460</v>
      </c>
      <c r="KP68" s="188">
        <v>2943</v>
      </c>
      <c r="KQ68" s="188">
        <v>0</v>
      </c>
      <c r="KR68" s="188">
        <v>0</v>
      </c>
      <c r="KS68" s="188">
        <v>1985</v>
      </c>
      <c r="KT68" s="188">
        <v>0</v>
      </c>
      <c r="KU68" s="188">
        <v>0</v>
      </c>
      <c r="KV68" s="188">
        <v>0</v>
      </c>
      <c r="KX68" s="188">
        <v>0</v>
      </c>
      <c r="KY68" s="188">
        <v>0</v>
      </c>
      <c r="KZ68" s="188">
        <v>7673</v>
      </c>
      <c r="LA68" s="188">
        <v>1506</v>
      </c>
      <c r="LB68" s="188">
        <v>0</v>
      </c>
      <c r="LC68" s="188">
        <v>0</v>
      </c>
      <c r="LD68" s="188">
        <v>2607</v>
      </c>
      <c r="LE68" s="188">
        <v>0</v>
      </c>
      <c r="LF68" s="188">
        <v>0</v>
      </c>
      <c r="LG68" s="188">
        <v>0</v>
      </c>
      <c r="LI68" s="188">
        <v>0</v>
      </c>
      <c r="LJ68" s="188">
        <v>0</v>
      </c>
      <c r="LK68" s="188">
        <v>5757</v>
      </c>
      <c r="LL68" s="188">
        <v>1526</v>
      </c>
      <c r="LM68" s="188">
        <v>0</v>
      </c>
      <c r="LN68" s="188">
        <v>0</v>
      </c>
      <c r="LO68" s="188">
        <v>1521</v>
      </c>
      <c r="LP68" s="188">
        <v>0</v>
      </c>
      <c r="LQ68" s="188">
        <v>0</v>
      </c>
      <c r="LR68" s="188">
        <v>0</v>
      </c>
      <c r="LT68" s="188">
        <v>0</v>
      </c>
      <c r="LU68" s="188">
        <v>0</v>
      </c>
      <c r="LV68" s="188">
        <v>2053</v>
      </c>
      <c r="LW68" s="188">
        <v>2391</v>
      </c>
      <c r="LX68" s="188">
        <v>0</v>
      </c>
      <c r="LY68" s="188">
        <v>0</v>
      </c>
      <c r="LZ68" s="188">
        <v>1511</v>
      </c>
      <c r="MA68" s="188">
        <v>0</v>
      </c>
      <c r="MB68" s="188">
        <v>0</v>
      </c>
      <c r="MC68" s="188">
        <v>0</v>
      </c>
    </row>
    <row r="69" spans="2:341">
      <c r="B69" s="208">
        <f t="shared" si="10"/>
        <v>0</v>
      </c>
      <c r="C69" s="208">
        <f t="shared" si="11"/>
        <v>0</v>
      </c>
      <c r="D69" s="208">
        <f t="shared" si="12"/>
        <v>6134.5333333333338</v>
      </c>
      <c r="E69" s="208">
        <f t="shared" si="13"/>
        <v>1717.6333333333334</v>
      </c>
      <c r="F69" s="208">
        <f t="shared" si="14"/>
        <v>0</v>
      </c>
      <c r="G69" s="208">
        <f t="shared" si="15"/>
        <v>0</v>
      </c>
      <c r="H69" s="208">
        <f t="shared" si="16"/>
        <v>1469.7</v>
      </c>
      <c r="I69" s="208">
        <f t="shared" si="17"/>
        <v>0</v>
      </c>
      <c r="J69" s="208">
        <f t="shared" si="18"/>
        <v>0</v>
      </c>
      <c r="K69" s="208">
        <f t="shared" si="19"/>
        <v>0</v>
      </c>
      <c r="M69" s="188">
        <v>0</v>
      </c>
      <c r="N69" s="188">
        <v>0</v>
      </c>
      <c r="O69" s="188">
        <v>8478</v>
      </c>
      <c r="P69" s="188">
        <v>1528</v>
      </c>
      <c r="Q69" s="188">
        <v>0</v>
      </c>
      <c r="R69" s="188">
        <v>0</v>
      </c>
      <c r="S69" s="188">
        <v>980</v>
      </c>
      <c r="T69" s="188">
        <v>0</v>
      </c>
      <c r="U69" s="188">
        <v>0</v>
      </c>
      <c r="V69" s="188">
        <v>0</v>
      </c>
      <c r="X69" s="188">
        <v>0</v>
      </c>
      <c r="Y69" s="188">
        <v>0</v>
      </c>
      <c r="Z69" s="188">
        <v>6064</v>
      </c>
      <c r="AA69" s="188">
        <v>1345</v>
      </c>
      <c r="AB69" s="188">
        <v>0</v>
      </c>
      <c r="AC69" s="188">
        <v>0</v>
      </c>
      <c r="AD69" s="188">
        <v>1217</v>
      </c>
      <c r="AE69" s="188">
        <v>0</v>
      </c>
      <c r="AF69" s="188">
        <v>0</v>
      </c>
      <c r="AG69" s="188">
        <v>0</v>
      </c>
      <c r="AI69" s="188">
        <v>0</v>
      </c>
      <c r="AJ69" s="188">
        <v>0</v>
      </c>
      <c r="AK69" s="188">
        <v>1594</v>
      </c>
      <c r="AL69" s="188">
        <v>1151</v>
      </c>
      <c r="AM69" s="188">
        <v>0</v>
      </c>
      <c r="AN69" s="188">
        <v>0</v>
      </c>
      <c r="AO69" s="188">
        <v>1568</v>
      </c>
      <c r="AP69" s="188">
        <v>0</v>
      </c>
      <c r="AQ69" s="188">
        <v>0</v>
      </c>
      <c r="AR69" s="188">
        <v>0</v>
      </c>
      <c r="AT69" s="188">
        <v>0</v>
      </c>
      <c r="AU69" s="188">
        <v>0</v>
      </c>
      <c r="AV69" s="188">
        <v>8269</v>
      </c>
      <c r="AW69" s="188">
        <v>2814</v>
      </c>
      <c r="AX69" s="188">
        <v>0</v>
      </c>
      <c r="AY69" s="188">
        <v>0</v>
      </c>
      <c r="AZ69" s="188">
        <v>1497</v>
      </c>
      <c r="BA69" s="188">
        <v>0</v>
      </c>
      <c r="BB69" s="188">
        <v>0</v>
      </c>
      <c r="BC69" s="188">
        <v>0</v>
      </c>
      <c r="BE69" s="188">
        <v>0</v>
      </c>
      <c r="BF69" s="188">
        <v>0</v>
      </c>
      <c r="BG69" s="188">
        <v>8480</v>
      </c>
      <c r="BH69" s="188">
        <v>1958</v>
      </c>
      <c r="BI69" s="188">
        <v>0</v>
      </c>
      <c r="BJ69" s="188">
        <v>0</v>
      </c>
      <c r="BK69" s="188">
        <v>1064</v>
      </c>
      <c r="BL69" s="188">
        <v>0</v>
      </c>
      <c r="BM69" s="188">
        <v>0</v>
      </c>
      <c r="BN69" s="188">
        <v>0</v>
      </c>
      <c r="BP69" s="188">
        <v>0</v>
      </c>
      <c r="BQ69" s="188">
        <v>0</v>
      </c>
      <c r="BR69" s="188">
        <v>6974</v>
      </c>
      <c r="BS69" s="188">
        <v>2781</v>
      </c>
      <c r="BT69" s="188">
        <v>0</v>
      </c>
      <c r="BU69" s="188">
        <v>0</v>
      </c>
      <c r="BV69" s="188">
        <v>1908</v>
      </c>
      <c r="BW69" s="188">
        <v>0</v>
      </c>
      <c r="BX69" s="188">
        <v>0</v>
      </c>
      <c r="BY69" s="188">
        <v>0</v>
      </c>
      <c r="CA69" s="188">
        <v>0</v>
      </c>
      <c r="CB69" s="188">
        <v>0</v>
      </c>
      <c r="CC69" s="188">
        <v>8726</v>
      </c>
      <c r="CD69" s="188">
        <v>1637</v>
      </c>
      <c r="CE69" s="188">
        <v>0</v>
      </c>
      <c r="CF69" s="188">
        <v>0</v>
      </c>
      <c r="CG69" s="188">
        <v>1089</v>
      </c>
      <c r="CH69" s="188">
        <v>0</v>
      </c>
      <c r="CI69" s="188">
        <v>0</v>
      </c>
      <c r="CJ69" s="188">
        <v>0</v>
      </c>
      <c r="CL69" s="188">
        <v>0</v>
      </c>
      <c r="CM69" s="188">
        <v>0</v>
      </c>
      <c r="CN69" s="188">
        <v>8726</v>
      </c>
      <c r="CO69" s="188">
        <v>1637</v>
      </c>
      <c r="CP69" s="188">
        <v>0</v>
      </c>
      <c r="CQ69" s="188">
        <v>0</v>
      </c>
      <c r="CR69" s="188">
        <v>1089</v>
      </c>
      <c r="CS69" s="188">
        <v>0</v>
      </c>
      <c r="CT69" s="188">
        <v>0</v>
      </c>
      <c r="CU69" s="188">
        <v>0</v>
      </c>
      <c r="CW69" s="188">
        <v>0</v>
      </c>
      <c r="CX69" s="188">
        <v>0</v>
      </c>
      <c r="CY69" s="188">
        <v>6635</v>
      </c>
      <c r="CZ69" s="188">
        <v>2144</v>
      </c>
      <c r="DA69" s="188">
        <v>0</v>
      </c>
      <c r="DB69" s="188">
        <v>0</v>
      </c>
      <c r="DC69" s="188">
        <v>1874</v>
      </c>
      <c r="DD69" s="188">
        <v>0</v>
      </c>
      <c r="DE69" s="188">
        <v>0</v>
      </c>
      <c r="DF69" s="188">
        <v>0</v>
      </c>
      <c r="DH69" s="188">
        <v>0</v>
      </c>
      <c r="DI69" s="188">
        <v>0</v>
      </c>
      <c r="DJ69" s="188">
        <v>8612</v>
      </c>
      <c r="DK69" s="188">
        <v>1505</v>
      </c>
      <c r="DL69" s="188">
        <v>0</v>
      </c>
      <c r="DM69" s="188">
        <v>0</v>
      </c>
      <c r="DN69" s="188">
        <v>1097</v>
      </c>
      <c r="DO69" s="188">
        <v>0</v>
      </c>
      <c r="DP69" s="188">
        <v>0</v>
      </c>
      <c r="DQ69" s="188">
        <v>0</v>
      </c>
      <c r="DS69" s="188">
        <v>0</v>
      </c>
      <c r="DT69" s="188">
        <v>0</v>
      </c>
      <c r="DU69" s="188">
        <v>6987</v>
      </c>
      <c r="DV69" s="188">
        <v>1357</v>
      </c>
      <c r="DW69" s="188">
        <v>0</v>
      </c>
      <c r="DX69" s="188">
        <v>0</v>
      </c>
      <c r="DY69" s="188">
        <v>2499</v>
      </c>
      <c r="DZ69" s="188">
        <v>0</v>
      </c>
      <c r="EA69" s="188">
        <v>0</v>
      </c>
      <c r="EB69" s="188">
        <v>0</v>
      </c>
      <c r="ED69" s="188">
        <v>0</v>
      </c>
      <c r="EE69" s="188">
        <v>0</v>
      </c>
      <c r="EF69" s="188">
        <v>6766</v>
      </c>
      <c r="EG69" s="188">
        <v>1852</v>
      </c>
      <c r="EH69" s="188">
        <v>0</v>
      </c>
      <c r="EI69" s="188">
        <v>0</v>
      </c>
      <c r="EJ69" s="188">
        <v>1048</v>
      </c>
      <c r="EK69" s="188">
        <v>0</v>
      </c>
      <c r="EL69" s="188">
        <v>0</v>
      </c>
      <c r="EM69" s="188">
        <v>0</v>
      </c>
      <c r="EO69" s="188">
        <v>0</v>
      </c>
      <c r="EP69" s="188">
        <v>0</v>
      </c>
      <c r="EQ69" s="188">
        <v>1591</v>
      </c>
      <c r="ER69" s="188">
        <v>1801</v>
      </c>
      <c r="ES69" s="188">
        <v>0</v>
      </c>
      <c r="ET69" s="188">
        <v>0</v>
      </c>
      <c r="EU69" s="188">
        <v>1383</v>
      </c>
      <c r="EV69" s="188">
        <v>0</v>
      </c>
      <c r="EW69" s="188">
        <v>0</v>
      </c>
      <c r="EX69" s="188">
        <v>0</v>
      </c>
      <c r="EZ69" s="188">
        <v>0</v>
      </c>
      <c r="FA69" s="188">
        <v>0</v>
      </c>
      <c r="FB69" s="188">
        <v>4318</v>
      </c>
      <c r="FC69" s="188">
        <v>1426</v>
      </c>
      <c r="FD69" s="188">
        <v>0</v>
      </c>
      <c r="FE69" s="188">
        <v>0</v>
      </c>
      <c r="FF69" s="188">
        <v>2294</v>
      </c>
      <c r="FG69" s="188">
        <v>0</v>
      </c>
      <c r="FH69" s="188">
        <v>0</v>
      </c>
      <c r="FI69" s="188">
        <v>0</v>
      </c>
      <c r="FK69" s="188">
        <v>0</v>
      </c>
      <c r="FL69" s="188">
        <v>0</v>
      </c>
      <c r="FM69" s="188">
        <v>8262</v>
      </c>
      <c r="FN69" s="188">
        <v>1158</v>
      </c>
      <c r="FO69" s="188">
        <v>0</v>
      </c>
      <c r="FP69" s="188">
        <v>0</v>
      </c>
      <c r="FQ69" s="188">
        <v>1078</v>
      </c>
      <c r="FR69" s="188">
        <v>0</v>
      </c>
      <c r="FS69" s="188">
        <v>0</v>
      </c>
      <c r="FT69" s="188">
        <v>0</v>
      </c>
      <c r="FV69" s="188">
        <v>0</v>
      </c>
      <c r="FW69" s="188">
        <v>0</v>
      </c>
      <c r="FX69" s="188">
        <v>4506</v>
      </c>
      <c r="FY69" s="188">
        <v>2385</v>
      </c>
      <c r="FZ69" s="188">
        <v>0</v>
      </c>
      <c r="GA69" s="188">
        <v>0</v>
      </c>
      <c r="GB69" s="188">
        <v>2191</v>
      </c>
      <c r="GC69" s="188">
        <v>0</v>
      </c>
      <c r="GD69" s="188">
        <v>0</v>
      </c>
      <c r="GE69" s="188">
        <v>0</v>
      </c>
      <c r="GG69" s="188">
        <v>0</v>
      </c>
      <c r="GH69" s="188">
        <v>0</v>
      </c>
      <c r="GI69" s="188">
        <v>5672</v>
      </c>
      <c r="GJ69" s="188">
        <v>867</v>
      </c>
      <c r="GK69" s="188">
        <v>0</v>
      </c>
      <c r="GL69" s="188">
        <v>0</v>
      </c>
      <c r="GM69" s="188">
        <v>1096</v>
      </c>
      <c r="GN69" s="188">
        <v>0</v>
      </c>
      <c r="GO69" s="188">
        <v>0</v>
      </c>
      <c r="GP69" s="188">
        <v>0</v>
      </c>
      <c r="GR69" s="188">
        <v>0</v>
      </c>
      <c r="GS69" s="188">
        <v>0</v>
      </c>
      <c r="GT69" s="188">
        <v>7090</v>
      </c>
      <c r="GU69" s="188">
        <v>989</v>
      </c>
      <c r="GV69" s="188">
        <v>0</v>
      </c>
      <c r="GW69" s="188">
        <v>0</v>
      </c>
      <c r="GX69" s="188">
        <v>1026</v>
      </c>
      <c r="GY69" s="188">
        <v>0</v>
      </c>
      <c r="GZ69" s="188">
        <v>0</v>
      </c>
      <c r="HA69" s="188">
        <v>0</v>
      </c>
      <c r="HC69" s="188">
        <v>0</v>
      </c>
      <c r="HD69" s="188">
        <v>0</v>
      </c>
      <c r="HE69" s="188">
        <v>4936</v>
      </c>
      <c r="HF69" s="188">
        <v>1786</v>
      </c>
      <c r="HG69" s="188">
        <v>0</v>
      </c>
      <c r="HH69" s="188">
        <v>0</v>
      </c>
      <c r="HI69" s="188">
        <v>1051</v>
      </c>
      <c r="HJ69" s="188">
        <v>0</v>
      </c>
      <c r="HK69" s="188">
        <v>0</v>
      </c>
      <c r="HL69" s="188">
        <v>0</v>
      </c>
      <c r="HN69" s="188">
        <v>0</v>
      </c>
      <c r="HO69" s="188">
        <v>0</v>
      </c>
      <c r="HP69" s="188">
        <v>4119</v>
      </c>
      <c r="HQ69" s="188">
        <v>1230</v>
      </c>
      <c r="HR69" s="188">
        <v>0</v>
      </c>
      <c r="HS69" s="188">
        <v>0</v>
      </c>
      <c r="HT69" s="188">
        <v>1794</v>
      </c>
      <c r="HU69" s="188">
        <v>0</v>
      </c>
      <c r="HV69" s="188">
        <v>0</v>
      </c>
      <c r="HW69" s="188">
        <v>0</v>
      </c>
      <c r="HY69" s="188">
        <v>0</v>
      </c>
      <c r="HZ69" s="188">
        <v>0</v>
      </c>
      <c r="IA69" s="188">
        <v>5597</v>
      </c>
      <c r="IB69" s="188">
        <v>1173</v>
      </c>
      <c r="IC69" s="188">
        <v>0</v>
      </c>
      <c r="ID69" s="188">
        <v>0</v>
      </c>
      <c r="IE69" s="188">
        <v>1093</v>
      </c>
      <c r="IF69" s="188">
        <v>0</v>
      </c>
      <c r="IG69" s="188">
        <v>0</v>
      </c>
      <c r="IH69" s="188">
        <v>0</v>
      </c>
      <c r="IJ69" s="188">
        <v>0</v>
      </c>
      <c r="IK69" s="188">
        <v>0</v>
      </c>
      <c r="IL69" s="188">
        <v>8408</v>
      </c>
      <c r="IM69" s="188">
        <v>1289</v>
      </c>
      <c r="IN69" s="188">
        <v>0</v>
      </c>
      <c r="IO69" s="188">
        <v>0</v>
      </c>
      <c r="IP69" s="188">
        <v>1106</v>
      </c>
      <c r="IQ69" s="188">
        <v>0</v>
      </c>
      <c r="IR69" s="188">
        <v>0</v>
      </c>
      <c r="IS69" s="188">
        <v>0</v>
      </c>
      <c r="IU69" s="188">
        <v>0</v>
      </c>
      <c r="IV69" s="188">
        <v>0</v>
      </c>
      <c r="IW69" s="188">
        <v>4908</v>
      </c>
      <c r="IX69" s="188">
        <v>1974</v>
      </c>
      <c r="IY69" s="188">
        <v>0</v>
      </c>
      <c r="IZ69" s="188">
        <v>0</v>
      </c>
      <c r="JA69" s="188">
        <v>1576</v>
      </c>
      <c r="JB69" s="188">
        <v>0</v>
      </c>
      <c r="JC69" s="188">
        <v>0</v>
      </c>
      <c r="JD69" s="188">
        <v>0</v>
      </c>
      <c r="JF69" s="188">
        <v>0</v>
      </c>
      <c r="JG69" s="188">
        <v>0</v>
      </c>
      <c r="JH69" s="188">
        <v>7688</v>
      </c>
      <c r="JI69" s="188">
        <v>3208</v>
      </c>
      <c r="JJ69" s="188">
        <v>0</v>
      </c>
      <c r="JK69" s="188">
        <v>0</v>
      </c>
      <c r="JL69" s="188">
        <v>1038</v>
      </c>
      <c r="JM69" s="188">
        <v>0</v>
      </c>
      <c r="JN69" s="188">
        <v>0</v>
      </c>
      <c r="JO69" s="188">
        <v>0</v>
      </c>
      <c r="JQ69" s="188">
        <v>0</v>
      </c>
      <c r="JR69" s="188">
        <v>0</v>
      </c>
      <c r="JS69" s="188">
        <v>8196</v>
      </c>
      <c r="JT69" s="188">
        <v>1123</v>
      </c>
      <c r="JU69" s="188">
        <v>0</v>
      </c>
      <c r="JV69" s="188">
        <v>0</v>
      </c>
      <c r="JW69" s="188">
        <v>1123</v>
      </c>
      <c r="JX69" s="188">
        <v>0</v>
      </c>
      <c r="JY69" s="188">
        <v>0</v>
      </c>
      <c r="JZ69" s="188">
        <v>0</v>
      </c>
      <c r="KB69" s="188">
        <v>0</v>
      </c>
      <c r="KC69" s="188">
        <v>0</v>
      </c>
      <c r="KD69" s="188">
        <v>3487</v>
      </c>
      <c r="KE69" s="188">
        <v>1129</v>
      </c>
      <c r="KF69" s="188">
        <v>0</v>
      </c>
      <c r="KG69" s="188">
        <v>0</v>
      </c>
      <c r="KH69" s="188">
        <v>1589</v>
      </c>
      <c r="KI69" s="188">
        <v>0</v>
      </c>
      <c r="KJ69" s="188">
        <v>0</v>
      </c>
      <c r="KK69" s="188">
        <v>0</v>
      </c>
      <c r="KM69" s="188">
        <v>0</v>
      </c>
      <c r="KN69" s="188">
        <v>0</v>
      </c>
      <c r="KO69" s="188">
        <v>3447</v>
      </c>
      <c r="KP69" s="188">
        <v>2937</v>
      </c>
      <c r="KQ69" s="188">
        <v>0</v>
      </c>
      <c r="KR69" s="188">
        <v>0</v>
      </c>
      <c r="KS69" s="188">
        <v>2000</v>
      </c>
      <c r="KT69" s="188">
        <v>0</v>
      </c>
      <c r="KU69" s="188">
        <v>0</v>
      </c>
      <c r="KV69" s="188">
        <v>0</v>
      </c>
      <c r="KX69" s="188">
        <v>0</v>
      </c>
      <c r="KY69" s="188">
        <v>0</v>
      </c>
      <c r="KZ69" s="188">
        <v>7725</v>
      </c>
      <c r="LA69" s="188">
        <v>1503</v>
      </c>
      <c r="LB69" s="188">
        <v>0</v>
      </c>
      <c r="LC69" s="188">
        <v>0</v>
      </c>
      <c r="LD69" s="188">
        <v>2691</v>
      </c>
      <c r="LE69" s="188">
        <v>0</v>
      </c>
      <c r="LF69" s="188">
        <v>0</v>
      </c>
      <c r="LG69" s="188">
        <v>0</v>
      </c>
      <c r="LI69" s="188">
        <v>0</v>
      </c>
      <c r="LJ69" s="188">
        <v>0</v>
      </c>
      <c r="LK69" s="188">
        <v>5740</v>
      </c>
      <c r="LL69" s="188">
        <v>1458</v>
      </c>
      <c r="LM69" s="188">
        <v>0</v>
      </c>
      <c r="LN69" s="188">
        <v>0</v>
      </c>
      <c r="LO69" s="188">
        <v>1521</v>
      </c>
      <c r="LP69" s="188">
        <v>0</v>
      </c>
      <c r="LQ69" s="188">
        <v>0</v>
      </c>
      <c r="LR69" s="188">
        <v>0</v>
      </c>
      <c r="LT69" s="188">
        <v>0</v>
      </c>
      <c r="LU69" s="188">
        <v>0</v>
      </c>
      <c r="LV69" s="188">
        <v>2035</v>
      </c>
      <c r="LW69" s="188">
        <v>2384</v>
      </c>
      <c r="LX69" s="188">
        <v>0</v>
      </c>
      <c r="LY69" s="188">
        <v>0</v>
      </c>
      <c r="LZ69" s="188">
        <v>1511</v>
      </c>
      <c r="MA69" s="188">
        <v>0</v>
      </c>
      <c r="MB69" s="188">
        <v>0</v>
      </c>
      <c r="MC69" s="188">
        <v>0</v>
      </c>
    </row>
    <row r="70" spans="2:341">
      <c r="B70" s="208">
        <f t="shared" ref="B70:B101" si="20">AVERAGE(M70,X70,AI70,AT70,BE70,BP70,CA70,CL70,CW70,DH70,DS70,ED70,EO70,EZ70,FK70,FV70,GG70,GR70,HC70,HN70,HY70,IJ70,IU70,JF70,JQ70,KB70,KM70,KX70,LI70,LT70)</f>
        <v>0</v>
      </c>
      <c r="C70" s="208">
        <f t="shared" ref="C70:C101" si="21">AVERAGE(N70,Y70,AJ70,AU70,BF70,BQ70,CB70,CM70,CX70,DI70,DT70,EE70,EP70,FA70,FL70,FW70,GH70,GS70,HD70,HO70,HZ70,IK70,IV70,JG70,JR70,KC70,KN70,KY70,LJ70,LU70)</f>
        <v>0</v>
      </c>
      <c r="D70" s="208">
        <f t="shared" ref="D70:D101" si="22">AVERAGE(O70,Z70,AK70,AV70,BG70,BR70,CC70,CN70,CY70,DJ70,DU70,EF70,EQ70,FB70,FM70,FX70,GI70,GT70,HE70,HP70,IA70,IL70,IW70,JH70,JS70,KD70,KO70,KZ70,LK70,LV70)</f>
        <v>6142.6333333333332</v>
      </c>
      <c r="E70" s="208">
        <f t="shared" ref="E70:E101" si="23">AVERAGE(P70,AA70,AL70,AW70,BH70,BS70,CD70,CO70,CZ70,DK70,DV70,EG70,ER70,FC70,FN70,FY70,GJ70,GU70,HF70,HQ70,IB70,IM70,IX70,JI70,JT70,KE70,KP70,LA70,LL70,LW70)</f>
        <v>1714.6</v>
      </c>
      <c r="F70" s="208">
        <f t="shared" ref="F70:F101" si="24">AVERAGE(Q70,AB70,AM70,AX70,BI70,BT70,CE70,CP70,DA70,DL70,DW70,EH70,ES70,FD70,FO70,FZ70,GK70,GV70,HG70,HR70,IC70,IN70,IY70,JJ70,JU70,KF70,KQ70,LB70,LM70,LX70)</f>
        <v>0</v>
      </c>
      <c r="G70" s="208">
        <f t="shared" ref="G70:G101" si="25">AVERAGE(R70,AC70,AN70,AY70,BJ70,BU70,CF70,CQ70,DB70,DM70,DX70,EI70,ET70,FE70,FP70,GA70,GL70,GW70,HH70,HS70,ID70,IO70,IZ70,JK70,JV70,KG70,KR70,LC70,LN70,LY70)</f>
        <v>0</v>
      </c>
      <c r="H70" s="208">
        <f t="shared" ref="H70:H101" si="26">AVERAGE(S70,AD70,AO70,AZ70,BK70,BV70,CG70,CR70,DC70,DN70,DY70,EJ70,EU70,FF70,FQ70,GB70,GM70,GX70,HI70,HT70,IE70,IP70,JA70,JL70,JW70,KH70,KS70,LD70,LO70,LZ70)</f>
        <v>1478.8</v>
      </c>
      <c r="I70" s="208">
        <f t="shared" ref="I70:I101" si="27">AVERAGE(T70,AE70,AP70,BA70,BL70,BW70,CH70,CS70,DD70,DO70,DZ70,EK70,EV70,FG70,FR70,GC70,GN70,GY70,HJ70,HU70,IF70,IQ70,JB70,JM70,JX70,KI70,KT70,LE70,LP70,MA70)</f>
        <v>0</v>
      </c>
      <c r="J70" s="208">
        <f t="shared" ref="J70:J101" si="28">AVERAGE(U70,AF70,AQ70,BB70,BM70,BX70,CI70,CT70,DE70,DP70,EA70,EL70,EW70,FH70,FS70,GD70,GO70,GZ70,HK70,HV70,IG70,IR70,JC70,JN70,JY70,KJ70,KU70,LF70,LQ70,MB70)</f>
        <v>0</v>
      </c>
      <c r="K70" s="208">
        <f t="shared" ref="K70:K101" si="29">AVERAGE(V70,AG70,AR70,BC70,BN70,BY70,CJ70,CU70,DF70,DQ70,EB70,EM70,EX70,FI70,FT70,GE70,GP70,HA70,HL70,HW70,IH70,IS70,JD70,JO70,JZ70,KK70,KV70,LG70,LR70,MC70)</f>
        <v>0</v>
      </c>
      <c r="M70" s="188">
        <v>0</v>
      </c>
      <c r="N70" s="188">
        <v>0</v>
      </c>
      <c r="O70" s="188">
        <v>8484</v>
      </c>
      <c r="P70" s="188">
        <v>1523</v>
      </c>
      <c r="Q70" s="188">
        <v>0</v>
      </c>
      <c r="R70" s="188">
        <v>0</v>
      </c>
      <c r="S70" s="188">
        <v>980</v>
      </c>
      <c r="T70" s="188">
        <v>0</v>
      </c>
      <c r="U70" s="188">
        <v>0</v>
      </c>
      <c r="V70" s="188">
        <v>0</v>
      </c>
      <c r="X70" s="188">
        <v>0</v>
      </c>
      <c r="Y70" s="188">
        <v>0</v>
      </c>
      <c r="Z70" s="188">
        <v>6230</v>
      </c>
      <c r="AA70" s="188">
        <v>1481</v>
      </c>
      <c r="AB70" s="188">
        <v>0</v>
      </c>
      <c r="AC70" s="188">
        <v>0</v>
      </c>
      <c r="AD70" s="188">
        <v>1217</v>
      </c>
      <c r="AE70" s="188">
        <v>0</v>
      </c>
      <c r="AF70" s="188">
        <v>0</v>
      </c>
      <c r="AG70" s="188">
        <v>0</v>
      </c>
      <c r="AI70" s="188">
        <v>0</v>
      </c>
      <c r="AJ70" s="188">
        <v>0</v>
      </c>
      <c r="AK70" s="188">
        <v>1616</v>
      </c>
      <c r="AL70" s="188">
        <v>1157</v>
      </c>
      <c r="AM70" s="188">
        <v>0</v>
      </c>
      <c r="AN70" s="188">
        <v>0</v>
      </c>
      <c r="AO70" s="188">
        <v>1568</v>
      </c>
      <c r="AP70" s="188">
        <v>0</v>
      </c>
      <c r="AQ70" s="188">
        <v>0</v>
      </c>
      <c r="AR70" s="188">
        <v>0</v>
      </c>
      <c r="AT70" s="188">
        <v>0</v>
      </c>
      <c r="AU70" s="188">
        <v>0</v>
      </c>
      <c r="AV70" s="188">
        <v>8273</v>
      </c>
      <c r="AW70" s="188">
        <v>2782</v>
      </c>
      <c r="AX70" s="188">
        <v>0</v>
      </c>
      <c r="AY70" s="188">
        <v>0</v>
      </c>
      <c r="AZ70" s="188">
        <v>1497</v>
      </c>
      <c r="BA70" s="188">
        <v>0</v>
      </c>
      <c r="BB70" s="188">
        <v>0</v>
      </c>
      <c r="BC70" s="188">
        <v>0</v>
      </c>
      <c r="BE70" s="188">
        <v>0</v>
      </c>
      <c r="BF70" s="188">
        <v>0</v>
      </c>
      <c r="BG70" s="188">
        <v>8492</v>
      </c>
      <c r="BH70" s="188">
        <v>1968</v>
      </c>
      <c r="BI70" s="188">
        <v>0</v>
      </c>
      <c r="BJ70" s="188">
        <v>0</v>
      </c>
      <c r="BK70" s="188">
        <v>1064</v>
      </c>
      <c r="BL70" s="188">
        <v>0</v>
      </c>
      <c r="BM70" s="188">
        <v>0</v>
      </c>
      <c r="BN70" s="188">
        <v>0</v>
      </c>
      <c r="BP70" s="188">
        <v>0</v>
      </c>
      <c r="BQ70" s="188">
        <v>0</v>
      </c>
      <c r="BR70" s="188">
        <v>7002</v>
      </c>
      <c r="BS70" s="188">
        <v>2773</v>
      </c>
      <c r="BT70" s="188">
        <v>0</v>
      </c>
      <c r="BU70" s="188">
        <v>0</v>
      </c>
      <c r="BV70" s="188">
        <v>1941</v>
      </c>
      <c r="BW70" s="188">
        <v>0</v>
      </c>
      <c r="BX70" s="188">
        <v>0</v>
      </c>
      <c r="BY70" s="188">
        <v>0</v>
      </c>
      <c r="CA70" s="188">
        <v>0</v>
      </c>
      <c r="CB70" s="188">
        <v>0</v>
      </c>
      <c r="CC70" s="188">
        <v>8734</v>
      </c>
      <c r="CD70" s="188">
        <v>1622</v>
      </c>
      <c r="CE70" s="188">
        <v>0</v>
      </c>
      <c r="CF70" s="188">
        <v>0</v>
      </c>
      <c r="CG70" s="188">
        <v>1089</v>
      </c>
      <c r="CH70" s="188">
        <v>0</v>
      </c>
      <c r="CI70" s="188">
        <v>0</v>
      </c>
      <c r="CJ70" s="188">
        <v>0</v>
      </c>
      <c r="CL70" s="188">
        <v>0</v>
      </c>
      <c r="CM70" s="188">
        <v>0</v>
      </c>
      <c r="CN70" s="188">
        <v>8734</v>
      </c>
      <c r="CO70" s="188">
        <v>1622</v>
      </c>
      <c r="CP70" s="188">
        <v>0</v>
      </c>
      <c r="CQ70" s="188">
        <v>0</v>
      </c>
      <c r="CR70" s="188">
        <v>1089</v>
      </c>
      <c r="CS70" s="188">
        <v>0</v>
      </c>
      <c r="CT70" s="188">
        <v>0</v>
      </c>
      <c r="CU70" s="188">
        <v>0</v>
      </c>
      <c r="CW70" s="188">
        <v>0</v>
      </c>
      <c r="CX70" s="188">
        <v>0</v>
      </c>
      <c r="CY70" s="188">
        <v>6663</v>
      </c>
      <c r="CZ70" s="188">
        <v>2165</v>
      </c>
      <c r="DA70" s="188">
        <v>0</v>
      </c>
      <c r="DB70" s="188">
        <v>0</v>
      </c>
      <c r="DC70" s="188">
        <v>1890</v>
      </c>
      <c r="DD70" s="188">
        <v>0</v>
      </c>
      <c r="DE70" s="188">
        <v>0</v>
      </c>
      <c r="DF70" s="188">
        <v>0</v>
      </c>
      <c r="DH70" s="188">
        <v>0</v>
      </c>
      <c r="DI70" s="188">
        <v>0</v>
      </c>
      <c r="DJ70" s="188">
        <v>8619</v>
      </c>
      <c r="DK70" s="188">
        <v>1482</v>
      </c>
      <c r="DL70" s="188">
        <v>0</v>
      </c>
      <c r="DM70" s="188">
        <v>0</v>
      </c>
      <c r="DN70" s="188">
        <v>1097</v>
      </c>
      <c r="DO70" s="188">
        <v>0</v>
      </c>
      <c r="DP70" s="188">
        <v>0</v>
      </c>
      <c r="DQ70" s="188">
        <v>0</v>
      </c>
      <c r="DS70" s="188">
        <v>0</v>
      </c>
      <c r="DT70" s="188">
        <v>0</v>
      </c>
      <c r="DU70" s="188">
        <v>6978</v>
      </c>
      <c r="DV70" s="188">
        <v>1356</v>
      </c>
      <c r="DW70" s="188">
        <v>0</v>
      </c>
      <c r="DX70" s="188">
        <v>0</v>
      </c>
      <c r="DY70" s="188">
        <v>2543</v>
      </c>
      <c r="DZ70" s="188">
        <v>0</v>
      </c>
      <c r="EA70" s="188">
        <v>0</v>
      </c>
      <c r="EB70" s="188">
        <v>0</v>
      </c>
      <c r="ED70" s="188">
        <v>0</v>
      </c>
      <c r="EE70" s="188">
        <v>0</v>
      </c>
      <c r="EF70" s="188">
        <v>6785</v>
      </c>
      <c r="EG70" s="188">
        <v>1834</v>
      </c>
      <c r="EH70" s="188">
        <v>0</v>
      </c>
      <c r="EI70" s="188">
        <v>0</v>
      </c>
      <c r="EJ70" s="188">
        <v>1048</v>
      </c>
      <c r="EK70" s="188">
        <v>0</v>
      </c>
      <c r="EL70" s="188">
        <v>0</v>
      </c>
      <c r="EM70" s="188">
        <v>0</v>
      </c>
      <c r="EO70" s="188">
        <v>0</v>
      </c>
      <c r="EP70" s="188">
        <v>0</v>
      </c>
      <c r="EQ70" s="188">
        <v>1583</v>
      </c>
      <c r="ER70" s="188">
        <v>1800</v>
      </c>
      <c r="ES70" s="188">
        <v>0</v>
      </c>
      <c r="ET70" s="188">
        <v>0</v>
      </c>
      <c r="EU70" s="188">
        <v>1383</v>
      </c>
      <c r="EV70" s="188">
        <v>0</v>
      </c>
      <c r="EW70" s="188">
        <v>0</v>
      </c>
      <c r="EX70" s="188">
        <v>0</v>
      </c>
      <c r="EZ70" s="188">
        <v>0</v>
      </c>
      <c r="FA70" s="188">
        <v>0</v>
      </c>
      <c r="FB70" s="188">
        <v>4286</v>
      </c>
      <c r="FC70" s="188">
        <v>1341</v>
      </c>
      <c r="FD70" s="188">
        <v>0</v>
      </c>
      <c r="FE70" s="188">
        <v>0</v>
      </c>
      <c r="FF70" s="188">
        <v>2353</v>
      </c>
      <c r="FG70" s="188">
        <v>0</v>
      </c>
      <c r="FH70" s="188">
        <v>0</v>
      </c>
      <c r="FI70" s="188">
        <v>0</v>
      </c>
      <c r="FK70" s="188">
        <v>0</v>
      </c>
      <c r="FL70" s="188">
        <v>0</v>
      </c>
      <c r="FM70" s="188">
        <v>8249</v>
      </c>
      <c r="FN70" s="188">
        <v>1168</v>
      </c>
      <c r="FO70" s="188">
        <v>0</v>
      </c>
      <c r="FP70" s="188">
        <v>0</v>
      </c>
      <c r="FQ70" s="188">
        <v>1078</v>
      </c>
      <c r="FR70" s="188">
        <v>0</v>
      </c>
      <c r="FS70" s="188">
        <v>0</v>
      </c>
      <c r="FT70" s="188">
        <v>0</v>
      </c>
      <c r="FV70" s="188">
        <v>0</v>
      </c>
      <c r="FW70" s="188">
        <v>0</v>
      </c>
      <c r="FX70" s="188">
        <v>4497</v>
      </c>
      <c r="FY70" s="188">
        <v>2372</v>
      </c>
      <c r="FZ70" s="188">
        <v>0</v>
      </c>
      <c r="GA70" s="188">
        <v>0</v>
      </c>
      <c r="GB70" s="188">
        <v>2233</v>
      </c>
      <c r="GC70" s="188">
        <v>0</v>
      </c>
      <c r="GD70" s="188">
        <v>0</v>
      </c>
      <c r="GE70" s="188">
        <v>0</v>
      </c>
      <c r="GG70" s="188">
        <v>0</v>
      </c>
      <c r="GH70" s="188">
        <v>0</v>
      </c>
      <c r="GI70" s="188">
        <v>5672</v>
      </c>
      <c r="GJ70" s="188">
        <v>866</v>
      </c>
      <c r="GK70" s="188">
        <v>0</v>
      </c>
      <c r="GL70" s="188">
        <v>0</v>
      </c>
      <c r="GM70" s="188">
        <v>1096</v>
      </c>
      <c r="GN70" s="188">
        <v>0</v>
      </c>
      <c r="GO70" s="188">
        <v>0</v>
      </c>
      <c r="GP70" s="188">
        <v>0</v>
      </c>
      <c r="GR70" s="188">
        <v>0</v>
      </c>
      <c r="GS70" s="188">
        <v>0</v>
      </c>
      <c r="GT70" s="188">
        <v>7086</v>
      </c>
      <c r="GU70" s="188">
        <v>999</v>
      </c>
      <c r="GV70" s="188">
        <v>0</v>
      </c>
      <c r="GW70" s="188">
        <v>0</v>
      </c>
      <c r="GX70" s="188">
        <v>1026</v>
      </c>
      <c r="GY70" s="188">
        <v>0</v>
      </c>
      <c r="GZ70" s="188">
        <v>0</v>
      </c>
      <c r="HA70" s="188">
        <v>0</v>
      </c>
      <c r="HC70" s="188">
        <v>0</v>
      </c>
      <c r="HD70" s="188">
        <v>0</v>
      </c>
      <c r="HE70" s="188">
        <v>4929</v>
      </c>
      <c r="HF70" s="188">
        <v>1703</v>
      </c>
      <c r="HG70" s="188">
        <v>0</v>
      </c>
      <c r="HH70" s="188">
        <v>0</v>
      </c>
      <c r="HI70" s="188">
        <v>1051</v>
      </c>
      <c r="HJ70" s="188">
        <v>0</v>
      </c>
      <c r="HK70" s="188">
        <v>0</v>
      </c>
      <c r="HL70" s="188">
        <v>0</v>
      </c>
      <c r="HN70" s="188">
        <v>0</v>
      </c>
      <c r="HO70" s="188">
        <v>0</v>
      </c>
      <c r="HP70" s="188">
        <v>4154</v>
      </c>
      <c r="HQ70" s="188">
        <v>1247</v>
      </c>
      <c r="HR70" s="188">
        <v>0</v>
      </c>
      <c r="HS70" s="188">
        <v>0</v>
      </c>
      <c r="HT70" s="188">
        <v>1803</v>
      </c>
      <c r="HU70" s="188">
        <v>0</v>
      </c>
      <c r="HV70" s="188">
        <v>0</v>
      </c>
      <c r="HW70" s="188">
        <v>0</v>
      </c>
      <c r="HY70" s="188">
        <v>0</v>
      </c>
      <c r="HZ70" s="188">
        <v>0</v>
      </c>
      <c r="IA70" s="188">
        <v>5601</v>
      </c>
      <c r="IB70" s="188">
        <v>1164</v>
      </c>
      <c r="IC70" s="188">
        <v>0</v>
      </c>
      <c r="ID70" s="188">
        <v>0</v>
      </c>
      <c r="IE70" s="188">
        <v>1093</v>
      </c>
      <c r="IF70" s="188">
        <v>0</v>
      </c>
      <c r="IG70" s="188">
        <v>0</v>
      </c>
      <c r="IH70" s="188">
        <v>0</v>
      </c>
      <c r="IJ70" s="188">
        <v>0</v>
      </c>
      <c r="IK70" s="188">
        <v>0</v>
      </c>
      <c r="IL70" s="188">
        <v>8416</v>
      </c>
      <c r="IM70" s="188">
        <v>1284</v>
      </c>
      <c r="IN70" s="188">
        <v>0</v>
      </c>
      <c r="IO70" s="188">
        <v>0</v>
      </c>
      <c r="IP70" s="188">
        <v>1106</v>
      </c>
      <c r="IQ70" s="188">
        <v>0</v>
      </c>
      <c r="IR70" s="188">
        <v>0</v>
      </c>
      <c r="IS70" s="188">
        <v>0</v>
      </c>
      <c r="IU70" s="188">
        <v>0</v>
      </c>
      <c r="IV70" s="188">
        <v>0</v>
      </c>
      <c r="IW70" s="188">
        <v>4877</v>
      </c>
      <c r="IX70" s="188">
        <v>1958</v>
      </c>
      <c r="IY70" s="188">
        <v>0</v>
      </c>
      <c r="IZ70" s="188">
        <v>0</v>
      </c>
      <c r="JA70" s="188">
        <v>1576</v>
      </c>
      <c r="JB70" s="188">
        <v>0</v>
      </c>
      <c r="JC70" s="188">
        <v>0</v>
      </c>
      <c r="JD70" s="188">
        <v>0</v>
      </c>
      <c r="JF70" s="188">
        <v>0</v>
      </c>
      <c r="JG70" s="188">
        <v>0</v>
      </c>
      <c r="JH70" s="188">
        <v>7715</v>
      </c>
      <c r="JI70" s="188">
        <v>3235</v>
      </c>
      <c r="JJ70" s="188">
        <v>0</v>
      </c>
      <c r="JK70" s="188">
        <v>0</v>
      </c>
      <c r="JL70" s="188">
        <v>1038</v>
      </c>
      <c r="JM70" s="188">
        <v>0</v>
      </c>
      <c r="JN70" s="188">
        <v>0</v>
      </c>
      <c r="JO70" s="188">
        <v>0</v>
      </c>
      <c r="JQ70" s="188">
        <v>0</v>
      </c>
      <c r="JR70" s="188">
        <v>0</v>
      </c>
      <c r="JS70" s="188">
        <v>8146</v>
      </c>
      <c r="JT70" s="188">
        <v>1111</v>
      </c>
      <c r="JU70" s="188">
        <v>0</v>
      </c>
      <c r="JV70" s="188">
        <v>0</v>
      </c>
      <c r="JW70" s="188">
        <v>1123</v>
      </c>
      <c r="JX70" s="188">
        <v>0</v>
      </c>
      <c r="JY70" s="188">
        <v>0</v>
      </c>
      <c r="JZ70" s="188">
        <v>0</v>
      </c>
      <c r="KB70" s="188">
        <v>0</v>
      </c>
      <c r="KC70" s="188">
        <v>0</v>
      </c>
      <c r="KD70" s="188">
        <v>3479</v>
      </c>
      <c r="KE70" s="188">
        <v>1121</v>
      </c>
      <c r="KF70" s="188">
        <v>0</v>
      </c>
      <c r="KG70" s="188">
        <v>0</v>
      </c>
      <c r="KH70" s="188">
        <v>1589</v>
      </c>
      <c r="KI70" s="188">
        <v>0</v>
      </c>
      <c r="KJ70" s="188">
        <v>0</v>
      </c>
      <c r="KK70" s="188">
        <v>0</v>
      </c>
      <c r="KM70" s="188">
        <v>0</v>
      </c>
      <c r="KN70" s="188">
        <v>0</v>
      </c>
      <c r="KO70" s="188">
        <v>3443</v>
      </c>
      <c r="KP70" s="188">
        <v>2965</v>
      </c>
      <c r="KQ70" s="188">
        <v>0</v>
      </c>
      <c r="KR70" s="188">
        <v>0</v>
      </c>
      <c r="KS70" s="188">
        <v>2023</v>
      </c>
      <c r="KT70" s="188">
        <v>0</v>
      </c>
      <c r="KU70" s="188">
        <v>0</v>
      </c>
      <c r="KV70" s="188">
        <v>0</v>
      </c>
      <c r="KX70" s="188">
        <v>0</v>
      </c>
      <c r="KY70" s="188">
        <v>0</v>
      </c>
      <c r="KZ70" s="188">
        <v>7731</v>
      </c>
      <c r="LA70" s="188">
        <v>1513</v>
      </c>
      <c r="LB70" s="188">
        <v>0</v>
      </c>
      <c r="LC70" s="188">
        <v>0</v>
      </c>
      <c r="LD70" s="188">
        <v>2738</v>
      </c>
      <c r="LE70" s="188">
        <v>0</v>
      </c>
      <c r="LF70" s="188">
        <v>0</v>
      </c>
      <c r="LG70" s="188">
        <v>0</v>
      </c>
      <c r="LI70" s="188">
        <v>0</v>
      </c>
      <c r="LJ70" s="188">
        <v>0</v>
      </c>
      <c r="LK70" s="188">
        <v>5788</v>
      </c>
      <c r="LL70" s="188">
        <v>1452</v>
      </c>
      <c r="LM70" s="188">
        <v>0</v>
      </c>
      <c r="LN70" s="188">
        <v>0</v>
      </c>
      <c r="LO70" s="188">
        <v>1521</v>
      </c>
      <c r="LP70" s="188">
        <v>0</v>
      </c>
      <c r="LQ70" s="188">
        <v>0</v>
      </c>
      <c r="LR70" s="188">
        <v>0</v>
      </c>
      <c r="LT70" s="188">
        <v>0</v>
      </c>
      <c r="LU70" s="188">
        <v>0</v>
      </c>
      <c r="LV70" s="188">
        <v>2017</v>
      </c>
      <c r="LW70" s="188">
        <v>2374</v>
      </c>
      <c r="LX70" s="188">
        <v>0</v>
      </c>
      <c r="LY70" s="188">
        <v>0</v>
      </c>
      <c r="LZ70" s="188">
        <v>1511</v>
      </c>
      <c r="MA70" s="188">
        <v>0</v>
      </c>
      <c r="MB70" s="188">
        <v>0</v>
      </c>
      <c r="MC70" s="188">
        <v>0</v>
      </c>
    </row>
    <row r="71" spans="2:341">
      <c r="B71" s="208">
        <f t="shared" si="20"/>
        <v>0</v>
      </c>
      <c r="C71" s="208">
        <f t="shared" si="21"/>
        <v>0</v>
      </c>
      <c r="D71" s="208">
        <f t="shared" si="22"/>
        <v>6128.7333333333336</v>
      </c>
      <c r="E71" s="208">
        <f t="shared" si="23"/>
        <v>1702.0666666666666</v>
      </c>
      <c r="F71" s="208">
        <f t="shared" si="24"/>
        <v>0</v>
      </c>
      <c r="G71" s="208">
        <f t="shared" si="25"/>
        <v>0</v>
      </c>
      <c r="H71" s="208">
        <f t="shared" si="26"/>
        <v>1488</v>
      </c>
      <c r="I71" s="208">
        <f t="shared" si="27"/>
        <v>0</v>
      </c>
      <c r="J71" s="208">
        <f t="shared" si="28"/>
        <v>0</v>
      </c>
      <c r="K71" s="208">
        <f t="shared" si="29"/>
        <v>0</v>
      </c>
      <c r="M71" s="188">
        <v>0</v>
      </c>
      <c r="N71" s="188">
        <v>0</v>
      </c>
      <c r="O71" s="188">
        <v>8503</v>
      </c>
      <c r="P71" s="188">
        <v>1506</v>
      </c>
      <c r="Q71" s="188">
        <v>0</v>
      </c>
      <c r="R71" s="188">
        <v>0</v>
      </c>
      <c r="S71" s="188">
        <v>980</v>
      </c>
      <c r="T71" s="188">
        <v>0</v>
      </c>
      <c r="U71" s="188">
        <v>0</v>
      </c>
      <c r="V71" s="188">
        <v>0</v>
      </c>
      <c r="X71" s="188">
        <v>0</v>
      </c>
      <c r="Y71" s="188">
        <v>0</v>
      </c>
      <c r="Z71" s="188">
        <v>6368</v>
      </c>
      <c r="AA71" s="188">
        <v>1556</v>
      </c>
      <c r="AB71" s="188">
        <v>0</v>
      </c>
      <c r="AC71" s="188">
        <v>0</v>
      </c>
      <c r="AD71" s="188">
        <v>1217</v>
      </c>
      <c r="AE71" s="188">
        <v>0</v>
      </c>
      <c r="AF71" s="188">
        <v>0</v>
      </c>
      <c r="AG71" s="188">
        <v>0</v>
      </c>
      <c r="AI71" s="188">
        <v>0</v>
      </c>
      <c r="AJ71" s="188">
        <v>0</v>
      </c>
      <c r="AK71" s="188">
        <v>1646</v>
      </c>
      <c r="AL71" s="188">
        <v>1163</v>
      </c>
      <c r="AM71" s="188">
        <v>0</v>
      </c>
      <c r="AN71" s="188">
        <v>0</v>
      </c>
      <c r="AO71" s="188">
        <v>1568</v>
      </c>
      <c r="AP71" s="188">
        <v>0</v>
      </c>
      <c r="AQ71" s="188">
        <v>0</v>
      </c>
      <c r="AR71" s="188">
        <v>0</v>
      </c>
      <c r="AT71" s="188">
        <v>0</v>
      </c>
      <c r="AU71" s="188">
        <v>0</v>
      </c>
      <c r="AV71" s="188">
        <v>8264</v>
      </c>
      <c r="AW71" s="188">
        <v>2771</v>
      </c>
      <c r="AX71" s="188">
        <v>0</v>
      </c>
      <c r="AY71" s="188">
        <v>0</v>
      </c>
      <c r="AZ71" s="188">
        <v>1497</v>
      </c>
      <c r="BA71" s="188">
        <v>0</v>
      </c>
      <c r="BB71" s="188">
        <v>0</v>
      </c>
      <c r="BC71" s="188">
        <v>0</v>
      </c>
      <c r="BE71" s="188">
        <v>0</v>
      </c>
      <c r="BF71" s="188">
        <v>0</v>
      </c>
      <c r="BG71" s="188">
        <v>8474</v>
      </c>
      <c r="BH71" s="188">
        <v>1967</v>
      </c>
      <c r="BI71" s="188">
        <v>0</v>
      </c>
      <c r="BJ71" s="188">
        <v>0</v>
      </c>
      <c r="BK71" s="188">
        <v>1064</v>
      </c>
      <c r="BL71" s="188">
        <v>0</v>
      </c>
      <c r="BM71" s="188">
        <v>0</v>
      </c>
      <c r="BN71" s="188">
        <v>0</v>
      </c>
      <c r="BP71" s="188">
        <v>0</v>
      </c>
      <c r="BQ71" s="188">
        <v>0</v>
      </c>
      <c r="BR71" s="188">
        <v>7007</v>
      </c>
      <c r="BS71" s="188">
        <v>2769</v>
      </c>
      <c r="BT71" s="188">
        <v>0</v>
      </c>
      <c r="BU71" s="188">
        <v>0</v>
      </c>
      <c r="BV71" s="188">
        <v>1971</v>
      </c>
      <c r="BW71" s="188">
        <v>0</v>
      </c>
      <c r="BX71" s="188">
        <v>0</v>
      </c>
      <c r="BY71" s="188">
        <v>0</v>
      </c>
      <c r="CA71" s="188">
        <v>0</v>
      </c>
      <c r="CB71" s="188">
        <v>0</v>
      </c>
      <c r="CC71" s="188">
        <v>8699</v>
      </c>
      <c r="CD71" s="188">
        <v>1613</v>
      </c>
      <c r="CE71" s="188">
        <v>0</v>
      </c>
      <c r="CF71" s="188">
        <v>0</v>
      </c>
      <c r="CG71" s="188">
        <v>1089</v>
      </c>
      <c r="CH71" s="188">
        <v>0</v>
      </c>
      <c r="CI71" s="188">
        <v>0</v>
      </c>
      <c r="CJ71" s="188">
        <v>0</v>
      </c>
      <c r="CL71" s="188">
        <v>0</v>
      </c>
      <c r="CM71" s="188">
        <v>0</v>
      </c>
      <c r="CN71" s="188">
        <v>8699</v>
      </c>
      <c r="CO71" s="188">
        <v>1613</v>
      </c>
      <c r="CP71" s="188">
        <v>0</v>
      </c>
      <c r="CQ71" s="188">
        <v>0</v>
      </c>
      <c r="CR71" s="188">
        <v>1089</v>
      </c>
      <c r="CS71" s="188">
        <v>0</v>
      </c>
      <c r="CT71" s="188">
        <v>0</v>
      </c>
      <c r="CU71" s="188">
        <v>0</v>
      </c>
      <c r="CW71" s="188">
        <v>0</v>
      </c>
      <c r="CX71" s="188">
        <v>0</v>
      </c>
      <c r="CY71" s="188">
        <v>6651</v>
      </c>
      <c r="CZ71" s="188">
        <v>2167</v>
      </c>
      <c r="DA71" s="188">
        <v>0</v>
      </c>
      <c r="DB71" s="188">
        <v>0</v>
      </c>
      <c r="DC71" s="188">
        <v>1913</v>
      </c>
      <c r="DD71" s="188">
        <v>0</v>
      </c>
      <c r="DE71" s="188">
        <v>0</v>
      </c>
      <c r="DF71" s="188">
        <v>0</v>
      </c>
      <c r="DH71" s="188">
        <v>0</v>
      </c>
      <c r="DI71" s="188">
        <v>0</v>
      </c>
      <c r="DJ71" s="188">
        <v>8605</v>
      </c>
      <c r="DK71" s="188">
        <v>1457</v>
      </c>
      <c r="DL71" s="188">
        <v>0</v>
      </c>
      <c r="DM71" s="188">
        <v>0</v>
      </c>
      <c r="DN71" s="188">
        <v>1097</v>
      </c>
      <c r="DO71" s="188">
        <v>0</v>
      </c>
      <c r="DP71" s="188">
        <v>0</v>
      </c>
      <c r="DQ71" s="188">
        <v>0</v>
      </c>
      <c r="DS71" s="188">
        <v>0</v>
      </c>
      <c r="DT71" s="188">
        <v>0</v>
      </c>
      <c r="DU71" s="188">
        <v>6976</v>
      </c>
      <c r="DV71" s="188">
        <v>1358</v>
      </c>
      <c r="DW71" s="188">
        <v>0</v>
      </c>
      <c r="DX71" s="188">
        <v>0</v>
      </c>
      <c r="DY71" s="188">
        <v>2574</v>
      </c>
      <c r="DZ71" s="188">
        <v>0</v>
      </c>
      <c r="EA71" s="188">
        <v>0</v>
      </c>
      <c r="EB71" s="188">
        <v>0</v>
      </c>
      <c r="ED71" s="188">
        <v>0</v>
      </c>
      <c r="EE71" s="188">
        <v>0</v>
      </c>
      <c r="EF71" s="188">
        <v>6763</v>
      </c>
      <c r="EG71" s="188">
        <v>1854</v>
      </c>
      <c r="EH71" s="188">
        <v>0</v>
      </c>
      <c r="EI71" s="188">
        <v>0</v>
      </c>
      <c r="EJ71" s="188">
        <v>1048</v>
      </c>
      <c r="EK71" s="188">
        <v>0</v>
      </c>
      <c r="EL71" s="188">
        <v>0</v>
      </c>
      <c r="EM71" s="188">
        <v>0</v>
      </c>
      <c r="EO71" s="188">
        <v>0</v>
      </c>
      <c r="EP71" s="188">
        <v>0</v>
      </c>
      <c r="EQ71" s="188">
        <v>1574</v>
      </c>
      <c r="ER71" s="188">
        <v>1775</v>
      </c>
      <c r="ES71" s="188">
        <v>0</v>
      </c>
      <c r="ET71" s="188">
        <v>0</v>
      </c>
      <c r="EU71" s="188">
        <v>1383</v>
      </c>
      <c r="EV71" s="188">
        <v>0</v>
      </c>
      <c r="EW71" s="188">
        <v>0</v>
      </c>
      <c r="EX71" s="188">
        <v>0</v>
      </c>
      <c r="EZ71" s="188">
        <v>0</v>
      </c>
      <c r="FA71" s="188">
        <v>0</v>
      </c>
      <c r="FB71" s="188">
        <v>4202</v>
      </c>
      <c r="FC71" s="188">
        <v>1274</v>
      </c>
      <c r="FD71" s="188">
        <v>0</v>
      </c>
      <c r="FE71" s="188">
        <v>0</v>
      </c>
      <c r="FF71" s="188">
        <v>2412</v>
      </c>
      <c r="FG71" s="188">
        <v>0</v>
      </c>
      <c r="FH71" s="188">
        <v>0</v>
      </c>
      <c r="FI71" s="188">
        <v>0</v>
      </c>
      <c r="FK71" s="188">
        <v>0</v>
      </c>
      <c r="FL71" s="188">
        <v>0</v>
      </c>
      <c r="FM71" s="188">
        <v>8270</v>
      </c>
      <c r="FN71" s="188">
        <v>1180</v>
      </c>
      <c r="FO71" s="188">
        <v>0</v>
      </c>
      <c r="FP71" s="188">
        <v>0</v>
      </c>
      <c r="FQ71" s="188">
        <v>1078</v>
      </c>
      <c r="FR71" s="188">
        <v>0</v>
      </c>
      <c r="FS71" s="188">
        <v>0</v>
      </c>
      <c r="FT71" s="188">
        <v>0</v>
      </c>
      <c r="FV71" s="188">
        <v>0</v>
      </c>
      <c r="FW71" s="188">
        <v>0</v>
      </c>
      <c r="FX71" s="188">
        <v>4519</v>
      </c>
      <c r="FY71" s="188">
        <v>2377</v>
      </c>
      <c r="FZ71" s="188">
        <v>0</v>
      </c>
      <c r="GA71" s="188">
        <v>0</v>
      </c>
      <c r="GB71" s="188">
        <v>2276</v>
      </c>
      <c r="GC71" s="188">
        <v>0</v>
      </c>
      <c r="GD71" s="188">
        <v>0</v>
      </c>
      <c r="GE71" s="188">
        <v>0</v>
      </c>
      <c r="GG71" s="188">
        <v>0</v>
      </c>
      <c r="GH71" s="188">
        <v>0</v>
      </c>
      <c r="GI71" s="188">
        <v>5657</v>
      </c>
      <c r="GJ71" s="188">
        <v>838</v>
      </c>
      <c r="GK71" s="188">
        <v>0</v>
      </c>
      <c r="GL71" s="188">
        <v>0</v>
      </c>
      <c r="GM71" s="188">
        <v>1096</v>
      </c>
      <c r="GN71" s="188">
        <v>0</v>
      </c>
      <c r="GO71" s="188">
        <v>0</v>
      </c>
      <c r="GP71" s="188">
        <v>0</v>
      </c>
      <c r="GR71" s="188">
        <v>0</v>
      </c>
      <c r="GS71" s="188">
        <v>0</v>
      </c>
      <c r="GT71" s="188">
        <v>7107</v>
      </c>
      <c r="GU71" s="188">
        <v>987</v>
      </c>
      <c r="GV71" s="188">
        <v>0</v>
      </c>
      <c r="GW71" s="188">
        <v>0</v>
      </c>
      <c r="GX71" s="188">
        <v>1026</v>
      </c>
      <c r="GY71" s="188">
        <v>0</v>
      </c>
      <c r="GZ71" s="188">
        <v>0</v>
      </c>
      <c r="HA71" s="188">
        <v>0</v>
      </c>
      <c r="HC71" s="188">
        <v>0</v>
      </c>
      <c r="HD71" s="188">
        <v>0</v>
      </c>
      <c r="HE71" s="188">
        <v>4924</v>
      </c>
      <c r="HF71" s="188">
        <v>1647</v>
      </c>
      <c r="HG71" s="188">
        <v>0</v>
      </c>
      <c r="HH71" s="188">
        <v>0</v>
      </c>
      <c r="HI71" s="188">
        <v>1051</v>
      </c>
      <c r="HJ71" s="188">
        <v>0</v>
      </c>
      <c r="HK71" s="188">
        <v>0</v>
      </c>
      <c r="HL71" s="188">
        <v>0</v>
      </c>
      <c r="HN71" s="188">
        <v>0</v>
      </c>
      <c r="HO71" s="188">
        <v>0</v>
      </c>
      <c r="HP71" s="188">
        <v>4085</v>
      </c>
      <c r="HQ71" s="188">
        <v>1206</v>
      </c>
      <c r="HR71" s="188">
        <v>0</v>
      </c>
      <c r="HS71" s="188">
        <v>0</v>
      </c>
      <c r="HT71" s="188">
        <v>1814</v>
      </c>
      <c r="HU71" s="188">
        <v>0</v>
      </c>
      <c r="HV71" s="188">
        <v>0</v>
      </c>
      <c r="HW71" s="188">
        <v>0</v>
      </c>
      <c r="HY71" s="188">
        <v>0</v>
      </c>
      <c r="HZ71" s="188">
        <v>0</v>
      </c>
      <c r="IA71" s="188">
        <v>5581</v>
      </c>
      <c r="IB71" s="188">
        <v>1133</v>
      </c>
      <c r="IC71" s="188">
        <v>0</v>
      </c>
      <c r="ID71" s="188">
        <v>0</v>
      </c>
      <c r="IE71" s="188">
        <v>1093</v>
      </c>
      <c r="IF71" s="188">
        <v>0</v>
      </c>
      <c r="IG71" s="188">
        <v>0</v>
      </c>
      <c r="IH71" s="188">
        <v>0</v>
      </c>
      <c r="IJ71" s="188">
        <v>0</v>
      </c>
      <c r="IK71" s="188">
        <v>0</v>
      </c>
      <c r="IL71" s="188">
        <v>8418</v>
      </c>
      <c r="IM71" s="188">
        <v>1242</v>
      </c>
      <c r="IN71" s="188">
        <v>0</v>
      </c>
      <c r="IO71" s="188">
        <v>0</v>
      </c>
      <c r="IP71" s="188">
        <v>1106</v>
      </c>
      <c r="IQ71" s="188">
        <v>0</v>
      </c>
      <c r="IR71" s="188">
        <v>0</v>
      </c>
      <c r="IS71" s="188">
        <v>0</v>
      </c>
      <c r="IU71" s="188">
        <v>0</v>
      </c>
      <c r="IV71" s="188">
        <v>0</v>
      </c>
      <c r="IW71" s="188">
        <v>4884</v>
      </c>
      <c r="IX71" s="188">
        <v>1963</v>
      </c>
      <c r="IY71" s="188">
        <v>0</v>
      </c>
      <c r="IZ71" s="188">
        <v>0</v>
      </c>
      <c r="JA71" s="188">
        <v>1576</v>
      </c>
      <c r="JB71" s="188">
        <v>0</v>
      </c>
      <c r="JC71" s="188">
        <v>0</v>
      </c>
      <c r="JD71" s="188">
        <v>0</v>
      </c>
      <c r="JF71" s="188">
        <v>0</v>
      </c>
      <c r="JG71" s="188">
        <v>0</v>
      </c>
      <c r="JH71" s="188">
        <v>7729</v>
      </c>
      <c r="JI71" s="188">
        <v>3245</v>
      </c>
      <c r="JJ71" s="188">
        <v>0</v>
      </c>
      <c r="JK71" s="188">
        <v>0</v>
      </c>
      <c r="JL71" s="188">
        <v>1038</v>
      </c>
      <c r="JM71" s="188">
        <v>0</v>
      </c>
      <c r="JN71" s="188">
        <v>0</v>
      </c>
      <c r="JO71" s="188">
        <v>0</v>
      </c>
      <c r="JQ71" s="188">
        <v>0</v>
      </c>
      <c r="JR71" s="188">
        <v>0</v>
      </c>
      <c r="JS71" s="188">
        <v>8067</v>
      </c>
      <c r="JT71" s="188">
        <v>1062</v>
      </c>
      <c r="JU71" s="188">
        <v>0</v>
      </c>
      <c r="JV71" s="188">
        <v>0</v>
      </c>
      <c r="JW71" s="188">
        <v>1123</v>
      </c>
      <c r="JX71" s="188">
        <v>0</v>
      </c>
      <c r="JY71" s="188">
        <v>0</v>
      </c>
      <c r="JZ71" s="188">
        <v>0</v>
      </c>
      <c r="KB71" s="188">
        <v>0</v>
      </c>
      <c r="KC71" s="188">
        <v>0</v>
      </c>
      <c r="KD71" s="188">
        <v>3484</v>
      </c>
      <c r="KE71" s="188">
        <v>1122</v>
      </c>
      <c r="KF71" s="188">
        <v>0</v>
      </c>
      <c r="KG71" s="188">
        <v>0</v>
      </c>
      <c r="KH71" s="188">
        <v>1589</v>
      </c>
      <c r="KI71" s="188">
        <v>0</v>
      </c>
      <c r="KJ71" s="188">
        <v>0</v>
      </c>
      <c r="KK71" s="188">
        <v>0</v>
      </c>
      <c r="KM71" s="188">
        <v>0</v>
      </c>
      <c r="KN71" s="188">
        <v>0</v>
      </c>
      <c r="KO71" s="188">
        <v>3435</v>
      </c>
      <c r="KP71" s="188">
        <v>2924</v>
      </c>
      <c r="KQ71" s="188">
        <v>0</v>
      </c>
      <c r="KR71" s="188">
        <v>0</v>
      </c>
      <c r="KS71" s="188">
        <v>2060</v>
      </c>
      <c r="KT71" s="188">
        <v>0</v>
      </c>
      <c r="KU71" s="188">
        <v>0</v>
      </c>
      <c r="KV71" s="188">
        <v>0</v>
      </c>
      <c r="KX71" s="188">
        <v>0</v>
      </c>
      <c r="KY71" s="188">
        <v>0</v>
      </c>
      <c r="KZ71" s="188">
        <v>7409</v>
      </c>
      <c r="LA71" s="188">
        <v>1508</v>
      </c>
      <c r="LB71" s="188">
        <v>0</v>
      </c>
      <c r="LC71" s="188">
        <v>0</v>
      </c>
      <c r="LD71" s="188">
        <v>2780</v>
      </c>
      <c r="LE71" s="188">
        <v>0</v>
      </c>
      <c r="LF71" s="188">
        <v>0</v>
      </c>
      <c r="LG71" s="188">
        <v>0</v>
      </c>
      <c r="LI71" s="188">
        <v>0</v>
      </c>
      <c r="LJ71" s="188">
        <v>0</v>
      </c>
      <c r="LK71" s="188">
        <v>5800</v>
      </c>
      <c r="LL71" s="188">
        <v>1417</v>
      </c>
      <c r="LM71" s="188">
        <v>0</v>
      </c>
      <c r="LN71" s="188">
        <v>0</v>
      </c>
      <c r="LO71" s="188">
        <v>1521</v>
      </c>
      <c r="LP71" s="188">
        <v>0</v>
      </c>
      <c r="LQ71" s="188">
        <v>0</v>
      </c>
      <c r="LR71" s="188">
        <v>0</v>
      </c>
      <c r="LT71" s="188">
        <v>0</v>
      </c>
      <c r="LU71" s="188">
        <v>0</v>
      </c>
      <c r="LV71" s="188">
        <v>2062</v>
      </c>
      <c r="LW71" s="188">
        <v>2368</v>
      </c>
      <c r="LX71" s="188">
        <v>0</v>
      </c>
      <c r="LY71" s="188">
        <v>0</v>
      </c>
      <c r="LZ71" s="188">
        <v>1511</v>
      </c>
      <c r="MA71" s="188">
        <v>0</v>
      </c>
      <c r="MB71" s="188">
        <v>0</v>
      </c>
      <c r="MC71" s="188">
        <v>0</v>
      </c>
    </row>
    <row r="72" spans="2:341">
      <c r="B72" s="208">
        <f t="shared" si="20"/>
        <v>0</v>
      </c>
      <c r="C72" s="208">
        <f t="shared" si="21"/>
        <v>0</v>
      </c>
      <c r="D72" s="208">
        <f t="shared" si="22"/>
        <v>6117.9333333333334</v>
      </c>
      <c r="E72" s="208">
        <f t="shared" si="23"/>
        <v>1703.5</v>
      </c>
      <c r="F72" s="208">
        <f t="shared" si="24"/>
        <v>0</v>
      </c>
      <c r="G72" s="208">
        <f t="shared" si="25"/>
        <v>0</v>
      </c>
      <c r="H72" s="208">
        <f t="shared" si="26"/>
        <v>1496.7333333333333</v>
      </c>
      <c r="I72" s="208">
        <f t="shared" si="27"/>
        <v>0</v>
      </c>
      <c r="J72" s="208">
        <f t="shared" si="28"/>
        <v>0</v>
      </c>
      <c r="K72" s="208">
        <f t="shared" si="29"/>
        <v>0</v>
      </c>
      <c r="M72" s="188">
        <v>0</v>
      </c>
      <c r="N72" s="188">
        <v>0</v>
      </c>
      <c r="O72" s="188">
        <v>8470</v>
      </c>
      <c r="P72" s="188">
        <v>1467</v>
      </c>
      <c r="Q72" s="188">
        <v>0</v>
      </c>
      <c r="R72" s="188">
        <v>0</v>
      </c>
      <c r="S72" s="188">
        <v>980</v>
      </c>
      <c r="T72" s="188">
        <v>0</v>
      </c>
      <c r="U72" s="188">
        <v>0</v>
      </c>
      <c r="V72" s="188">
        <v>0</v>
      </c>
      <c r="X72" s="188">
        <v>0</v>
      </c>
      <c r="Y72" s="188">
        <v>0</v>
      </c>
      <c r="Z72" s="188">
        <v>6505</v>
      </c>
      <c r="AA72" s="188">
        <v>1620</v>
      </c>
      <c r="AB72" s="188">
        <v>0</v>
      </c>
      <c r="AC72" s="188">
        <v>0</v>
      </c>
      <c r="AD72" s="188">
        <v>1217</v>
      </c>
      <c r="AE72" s="188">
        <v>0</v>
      </c>
      <c r="AF72" s="188">
        <v>0</v>
      </c>
      <c r="AG72" s="188">
        <v>0</v>
      </c>
      <c r="AI72" s="188">
        <v>0</v>
      </c>
      <c r="AJ72" s="188">
        <v>0</v>
      </c>
      <c r="AK72" s="188">
        <v>1596</v>
      </c>
      <c r="AL72" s="188">
        <v>1143</v>
      </c>
      <c r="AM72" s="188">
        <v>0</v>
      </c>
      <c r="AN72" s="188">
        <v>0</v>
      </c>
      <c r="AO72" s="188">
        <v>1568</v>
      </c>
      <c r="AP72" s="188">
        <v>0</v>
      </c>
      <c r="AQ72" s="188">
        <v>0</v>
      </c>
      <c r="AR72" s="188">
        <v>0</v>
      </c>
      <c r="AT72" s="188">
        <v>0</v>
      </c>
      <c r="AU72" s="188">
        <v>0</v>
      </c>
      <c r="AV72" s="188">
        <v>8245</v>
      </c>
      <c r="AW72" s="188">
        <v>2742</v>
      </c>
      <c r="AX72" s="188">
        <v>0</v>
      </c>
      <c r="AY72" s="188">
        <v>0</v>
      </c>
      <c r="AZ72" s="188">
        <v>1497</v>
      </c>
      <c r="BA72" s="188">
        <v>0</v>
      </c>
      <c r="BB72" s="188">
        <v>0</v>
      </c>
      <c r="BC72" s="188">
        <v>0</v>
      </c>
      <c r="BE72" s="188">
        <v>0</v>
      </c>
      <c r="BF72" s="188">
        <v>0</v>
      </c>
      <c r="BG72" s="188">
        <v>8500</v>
      </c>
      <c r="BH72" s="188">
        <v>1985</v>
      </c>
      <c r="BI72" s="188">
        <v>0</v>
      </c>
      <c r="BJ72" s="188">
        <v>0</v>
      </c>
      <c r="BK72" s="188">
        <v>1064</v>
      </c>
      <c r="BL72" s="188">
        <v>0</v>
      </c>
      <c r="BM72" s="188">
        <v>0</v>
      </c>
      <c r="BN72" s="188">
        <v>0</v>
      </c>
      <c r="BP72" s="188">
        <v>0</v>
      </c>
      <c r="BQ72" s="188">
        <v>0</v>
      </c>
      <c r="BR72" s="188">
        <v>7020</v>
      </c>
      <c r="BS72" s="188">
        <v>2744</v>
      </c>
      <c r="BT72" s="188">
        <v>0</v>
      </c>
      <c r="BU72" s="188">
        <v>0</v>
      </c>
      <c r="BV72" s="188">
        <v>1996</v>
      </c>
      <c r="BW72" s="188">
        <v>0</v>
      </c>
      <c r="BX72" s="188">
        <v>0</v>
      </c>
      <c r="BY72" s="188">
        <v>0</v>
      </c>
      <c r="CA72" s="188">
        <v>0</v>
      </c>
      <c r="CB72" s="188">
        <v>0</v>
      </c>
      <c r="CC72" s="188">
        <v>8643</v>
      </c>
      <c r="CD72" s="188">
        <v>1614</v>
      </c>
      <c r="CE72" s="188">
        <v>0</v>
      </c>
      <c r="CF72" s="188">
        <v>0</v>
      </c>
      <c r="CG72" s="188">
        <v>1089</v>
      </c>
      <c r="CH72" s="188">
        <v>0</v>
      </c>
      <c r="CI72" s="188">
        <v>0</v>
      </c>
      <c r="CJ72" s="188">
        <v>0</v>
      </c>
      <c r="CL72" s="188">
        <v>0</v>
      </c>
      <c r="CM72" s="188">
        <v>0</v>
      </c>
      <c r="CN72" s="188">
        <v>8643</v>
      </c>
      <c r="CO72" s="188">
        <v>1614</v>
      </c>
      <c r="CP72" s="188">
        <v>0</v>
      </c>
      <c r="CQ72" s="188">
        <v>0</v>
      </c>
      <c r="CR72" s="188">
        <v>1089</v>
      </c>
      <c r="CS72" s="188">
        <v>0</v>
      </c>
      <c r="CT72" s="188">
        <v>0</v>
      </c>
      <c r="CU72" s="188">
        <v>0</v>
      </c>
      <c r="CW72" s="188">
        <v>0</v>
      </c>
      <c r="CX72" s="188">
        <v>0</v>
      </c>
      <c r="CY72" s="188">
        <v>6646</v>
      </c>
      <c r="CZ72" s="188">
        <v>2158</v>
      </c>
      <c r="DA72" s="188">
        <v>0</v>
      </c>
      <c r="DB72" s="188">
        <v>0</v>
      </c>
      <c r="DC72" s="188">
        <v>1950</v>
      </c>
      <c r="DD72" s="188">
        <v>0</v>
      </c>
      <c r="DE72" s="188">
        <v>0</v>
      </c>
      <c r="DF72" s="188">
        <v>0</v>
      </c>
      <c r="DH72" s="188">
        <v>0</v>
      </c>
      <c r="DI72" s="188">
        <v>0</v>
      </c>
      <c r="DJ72" s="188">
        <v>8633</v>
      </c>
      <c r="DK72" s="188">
        <v>1480</v>
      </c>
      <c r="DL72" s="188">
        <v>0</v>
      </c>
      <c r="DM72" s="188">
        <v>0</v>
      </c>
      <c r="DN72" s="188">
        <v>1097</v>
      </c>
      <c r="DO72" s="188">
        <v>0</v>
      </c>
      <c r="DP72" s="188">
        <v>0</v>
      </c>
      <c r="DQ72" s="188">
        <v>0</v>
      </c>
      <c r="DS72" s="188">
        <v>0</v>
      </c>
      <c r="DT72" s="188">
        <v>0</v>
      </c>
      <c r="DU72" s="188">
        <v>6964</v>
      </c>
      <c r="DV72" s="188">
        <v>1354</v>
      </c>
      <c r="DW72" s="188">
        <v>0</v>
      </c>
      <c r="DX72" s="188">
        <v>0</v>
      </c>
      <c r="DY72" s="188">
        <v>2603</v>
      </c>
      <c r="DZ72" s="188">
        <v>0</v>
      </c>
      <c r="EA72" s="188">
        <v>0</v>
      </c>
      <c r="EB72" s="188">
        <v>0</v>
      </c>
      <c r="ED72" s="188">
        <v>0</v>
      </c>
      <c r="EE72" s="188">
        <v>0</v>
      </c>
      <c r="EF72" s="188">
        <v>6756</v>
      </c>
      <c r="EG72" s="188">
        <v>1864</v>
      </c>
      <c r="EH72" s="188">
        <v>0</v>
      </c>
      <c r="EI72" s="188">
        <v>0</v>
      </c>
      <c r="EJ72" s="188">
        <v>1048</v>
      </c>
      <c r="EK72" s="188">
        <v>0</v>
      </c>
      <c r="EL72" s="188">
        <v>0</v>
      </c>
      <c r="EM72" s="188">
        <v>0</v>
      </c>
      <c r="EO72" s="188">
        <v>0</v>
      </c>
      <c r="EP72" s="188">
        <v>0</v>
      </c>
      <c r="EQ72" s="188">
        <v>1543</v>
      </c>
      <c r="ER72" s="188">
        <v>1763</v>
      </c>
      <c r="ES72" s="188">
        <v>0</v>
      </c>
      <c r="ET72" s="188">
        <v>0</v>
      </c>
      <c r="EU72" s="188">
        <v>1383</v>
      </c>
      <c r="EV72" s="188">
        <v>0</v>
      </c>
      <c r="EW72" s="188">
        <v>0</v>
      </c>
      <c r="EX72" s="188">
        <v>0</v>
      </c>
      <c r="EZ72" s="188">
        <v>0</v>
      </c>
      <c r="FA72" s="188">
        <v>0</v>
      </c>
      <c r="FB72" s="188">
        <v>4178</v>
      </c>
      <c r="FC72" s="188">
        <v>1271</v>
      </c>
      <c r="FD72" s="188">
        <v>0</v>
      </c>
      <c r="FE72" s="188">
        <v>0</v>
      </c>
      <c r="FF72" s="188">
        <v>2453</v>
      </c>
      <c r="FG72" s="188">
        <v>0</v>
      </c>
      <c r="FH72" s="188">
        <v>0</v>
      </c>
      <c r="FI72" s="188">
        <v>0</v>
      </c>
      <c r="FK72" s="188">
        <v>0</v>
      </c>
      <c r="FL72" s="188">
        <v>0</v>
      </c>
      <c r="FM72" s="188">
        <v>8262</v>
      </c>
      <c r="FN72" s="188">
        <v>1205</v>
      </c>
      <c r="FO72" s="188">
        <v>0</v>
      </c>
      <c r="FP72" s="188">
        <v>0</v>
      </c>
      <c r="FQ72" s="188">
        <v>1078</v>
      </c>
      <c r="FR72" s="188">
        <v>0</v>
      </c>
      <c r="FS72" s="188">
        <v>0</v>
      </c>
      <c r="FT72" s="188">
        <v>0</v>
      </c>
      <c r="FV72" s="188">
        <v>0</v>
      </c>
      <c r="FW72" s="188">
        <v>0</v>
      </c>
      <c r="FX72" s="188">
        <v>4469</v>
      </c>
      <c r="FY72" s="188">
        <v>2361</v>
      </c>
      <c r="FZ72" s="188">
        <v>0</v>
      </c>
      <c r="GA72" s="188">
        <v>0</v>
      </c>
      <c r="GB72" s="188">
        <v>2336</v>
      </c>
      <c r="GC72" s="188">
        <v>0</v>
      </c>
      <c r="GD72" s="188">
        <v>0</v>
      </c>
      <c r="GE72" s="188">
        <v>0</v>
      </c>
      <c r="GG72" s="188">
        <v>0</v>
      </c>
      <c r="GH72" s="188">
        <v>0</v>
      </c>
      <c r="GI72" s="188">
        <v>5700</v>
      </c>
      <c r="GJ72" s="188">
        <v>888</v>
      </c>
      <c r="GK72" s="188">
        <v>0</v>
      </c>
      <c r="GL72" s="188">
        <v>0</v>
      </c>
      <c r="GM72" s="188">
        <v>1096</v>
      </c>
      <c r="GN72" s="188">
        <v>0</v>
      </c>
      <c r="GO72" s="188">
        <v>0</v>
      </c>
      <c r="GP72" s="188">
        <v>0</v>
      </c>
      <c r="GR72" s="188">
        <v>0</v>
      </c>
      <c r="GS72" s="188">
        <v>0</v>
      </c>
      <c r="GT72" s="188">
        <v>7084</v>
      </c>
      <c r="GU72" s="188">
        <v>980</v>
      </c>
      <c r="GV72" s="188">
        <v>0</v>
      </c>
      <c r="GW72" s="188">
        <v>0</v>
      </c>
      <c r="GX72" s="188">
        <v>1026</v>
      </c>
      <c r="GY72" s="188">
        <v>0</v>
      </c>
      <c r="GZ72" s="188">
        <v>0</v>
      </c>
      <c r="HA72" s="188">
        <v>0</v>
      </c>
      <c r="HC72" s="188">
        <v>0</v>
      </c>
      <c r="HD72" s="188">
        <v>0</v>
      </c>
      <c r="HE72" s="188">
        <v>4846</v>
      </c>
      <c r="HF72" s="188">
        <v>1597</v>
      </c>
      <c r="HG72" s="188">
        <v>0</v>
      </c>
      <c r="HH72" s="188">
        <v>0</v>
      </c>
      <c r="HI72" s="188">
        <v>1051</v>
      </c>
      <c r="HJ72" s="188">
        <v>0</v>
      </c>
      <c r="HK72" s="188">
        <v>0</v>
      </c>
      <c r="HL72" s="188">
        <v>0</v>
      </c>
      <c r="HN72" s="188">
        <v>0</v>
      </c>
      <c r="HO72" s="188">
        <v>0</v>
      </c>
      <c r="HP72" s="188">
        <v>4098</v>
      </c>
      <c r="HQ72" s="188">
        <v>1221</v>
      </c>
      <c r="HR72" s="188">
        <v>0</v>
      </c>
      <c r="HS72" s="188">
        <v>0</v>
      </c>
      <c r="HT72" s="188">
        <v>1833</v>
      </c>
      <c r="HU72" s="188">
        <v>0</v>
      </c>
      <c r="HV72" s="188">
        <v>0</v>
      </c>
      <c r="HW72" s="188">
        <v>0</v>
      </c>
      <c r="HY72" s="188">
        <v>0</v>
      </c>
      <c r="HZ72" s="188">
        <v>0</v>
      </c>
      <c r="IA72" s="188">
        <v>5593</v>
      </c>
      <c r="IB72" s="188">
        <v>1186</v>
      </c>
      <c r="IC72" s="188">
        <v>0</v>
      </c>
      <c r="ID72" s="188">
        <v>0</v>
      </c>
      <c r="IE72" s="188">
        <v>1093</v>
      </c>
      <c r="IF72" s="188">
        <v>0</v>
      </c>
      <c r="IG72" s="188">
        <v>0</v>
      </c>
      <c r="IH72" s="188">
        <v>0</v>
      </c>
      <c r="IJ72" s="188">
        <v>0</v>
      </c>
      <c r="IK72" s="188">
        <v>0</v>
      </c>
      <c r="IL72" s="188">
        <v>8426</v>
      </c>
      <c r="IM72" s="188">
        <v>1248</v>
      </c>
      <c r="IN72" s="188">
        <v>0</v>
      </c>
      <c r="IO72" s="188">
        <v>0</v>
      </c>
      <c r="IP72" s="188">
        <v>1106</v>
      </c>
      <c r="IQ72" s="188">
        <v>0</v>
      </c>
      <c r="IR72" s="188">
        <v>0</v>
      </c>
      <c r="IS72" s="188">
        <v>0</v>
      </c>
      <c r="IU72" s="188">
        <v>0</v>
      </c>
      <c r="IV72" s="188">
        <v>0</v>
      </c>
      <c r="IW72" s="188">
        <v>4896</v>
      </c>
      <c r="IX72" s="188">
        <v>1958</v>
      </c>
      <c r="IY72" s="188">
        <v>0</v>
      </c>
      <c r="IZ72" s="188">
        <v>0</v>
      </c>
      <c r="JA72" s="188">
        <v>1576</v>
      </c>
      <c r="JB72" s="188">
        <v>0</v>
      </c>
      <c r="JC72" s="188">
        <v>0</v>
      </c>
      <c r="JD72" s="188">
        <v>0</v>
      </c>
      <c r="JF72" s="188">
        <v>0</v>
      </c>
      <c r="JG72" s="188">
        <v>0</v>
      </c>
      <c r="JH72" s="188">
        <v>7724</v>
      </c>
      <c r="JI72" s="188">
        <v>3251</v>
      </c>
      <c r="JJ72" s="188">
        <v>0</v>
      </c>
      <c r="JK72" s="188">
        <v>0</v>
      </c>
      <c r="JL72" s="188">
        <v>1038</v>
      </c>
      <c r="JM72" s="188">
        <v>0</v>
      </c>
      <c r="JN72" s="188">
        <v>0</v>
      </c>
      <c r="JO72" s="188">
        <v>0</v>
      </c>
      <c r="JQ72" s="188">
        <v>0</v>
      </c>
      <c r="JR72" s="188">
        <v>0</v>
      </c>
      <c r="JS72" s="188">
        <v>8023</v>
      </c>
      <c r="JT72" s="188">
        <v>1086</v>
      </c>
      <c r="JU72" s="188">
        <v>0</v>
      </c>
      <c r="JV72" s="188">
        <v>0</v>
      </c>
      <c r="JW72" s="188">
        <v>1123</v>
      </c>
      <c r="JX72" s="188">
        <v>0</v>
      </c>
      <c r="JY72" s="188">
        <v>0</v>
      </c>
      <c r="JZ72" s="188">
        <v>0</v>
      </c>
      <c r="KB72" s="188">
        <v>0</v>
      </c>
      <c r="KC72" s="188">
        <v>0</v>
      </c>
      <c r="KD72" s="188">
        <v>3446</v>
      </c>
      <c r="KE72" s="188">
        <v>1096</v>
      </c>
      <c r="KF72" s="188">
        <v>0</v>
      </c>
      <c r="KG72" s="188">
        <v>0</v>
      </c>
      <c r="KH72" s="188">
        <v>1589</v>
      </c>
      <c r="KI72" s="188">
        <v>0</v>
      </c>
      <c r="KJ72" s="188">
        <v>0</v>
      </c>
      <c r="KK72" s="188">
        <v>0</v>
      </c>
      <c r="KM72" s="188">
        <v>0</v>
      </c>
      <c r="KN72" s="188">
        <v>0</v>
      </c>
      <c r="KO72" s="188">
        <v>3427</v>
      </c>
      <c r="KP72" s="188">
        <v>2908</v>
      </c>
      <c r="KQ72" s="188">
        <v>0</v>
      </c>
      <c r="KR72" s="188">
        <v>0</v>
      </c>
      <c r="KS72" s="188">
        <v>2067</v>
      </c>
      <c r="KT72" s="188">
        <v>0</v>
      </c>
      <c r="KU72" s="188">
        <v>0</v>
      </c>
      <c r="KV72" s="188">
        <v>0</v>
      </c>
      <c r="KX72" s="188">
        <v>0</v>
      </c>
      <c r="KY72" s="188">
        <v>0</v>
      </c>
      <c r="KZ72" s="188">
        <v>7374</v>
      </c>
      <c r="LA72" s="188">
        <v>1513</v>
      </c>
      <c r="LB72" s="188">
        <v>0</v>
      </c>
      <c r="LC72" s="188">
        <v>0</v>
      </c>
      <c r="LD72" s="188">
        <v>2824</v>
      </c>
      <c r="LE72" s="188">
        <v>0</v>
      </c>
      <c r="LF72" s="188">
        <v>0</v>
      </c>
      <c r="LG72" s="188">
        <v>0</v>
      </c>
      <c r="LI72" s="188">
        <v>0</v>
      </c>
      <c r="LJ72" s="188">
        <v>0</v>
      </c>
      <c r="LK72" s="188">
        <v>5818</v>
      </c>
      <c r="LL72" s="188">
        <v>1440</v>
      </c>
      <c r="LM72" s="188">
        <v>0</v>
      </c>
      <c r="LN72" s="188">
        <v>0</v>
      </c>
      <c r="LO72" s="188">
        <v>1521</v>
      </c>
      <c r="LP72" s="188">
        <v>0</v>
      </c>
      <c r="LQ72" s="188">
        <v>0</v>
      </c>
      <c r="LR72" s="188">
        <v>0</v>
      </c>
      <c r="LT72" s="188">
        <v>0</v>
      </c>
      <c r="LU72" s="188">
        <v>0</v>
      </c>
      <c r="LV72" s="188">
        <v>2010</v>
      </c>
      <c r="LW72" s="188">
        <v>2348</v>
      </c>
      <c r="LX72" s="188">
        <v>0</v>
      </c>
      <c r="LY72" s="188">
        <v>0</v>
      </c>
      <c r="LZ72" s="188">
        <v>1511</v>
      </c>
      <c r="MA72" s="188">
        <v>0</v>
      </c>
      <c r="MB72" s="188">
        <v>0</v>
      </c>
      <c r="MC72" s="188">
        <v>0</v>
      </c>
    </row>
    <row r="73" spans="2:341">
      <c r="B73" s="208">
        <f t="shared" si="20"/>
        <v>0</v>
      </c>
      <c r="C73" s="208">
        <f t="shared" si="21"/>
        <v>0</v>
      </c>
      <c r="D73" s="208">
        <f t="shared" si="22"/>
        <v>6150.6333333333332</v>
      </c>
      <c r="E73" s="208">
        <f t="shared" si="23"/>
        <v>1737.4333333333334</v>
      </c>
      <c r="F73" s="208">
        <f t="shared" si="24"/>
        <v>0</v>
      </c>
      <c r="G73" s="208">
        <f t="shared" si="25"/>
        <v>0</v>
      </c>
      <c r="H73" s="208">
        <f t="shared" si="26"/>
        <v>1512.7333333333333</v>
      </c>
      <c r="I73" s="208">
        <f t="shared" si="27"/>
        <v>0</v>
      </c>
      <c r="J73" s="208">
        <f t="shared" si="28"/>
        <v>0</v>
      </c>
      <c r="K73" s="208">
        <f t="shared" si="29"/>
        <v>0</v>
      </c>
      <c r="M73" s="188">
        <v>0</v>
      </c>
      <c r="N73" s="188">
        <v>0</v>
      </c>
      <c r="O73" s="188">
        <v>8460</v>
      </c>
      <c r="P73" s="188">
        <v>1462</v>
      </c>
      <c r="Q73" s="188">
        <v>0</v>
      </c>
      <c r="R73" s="188">
        <v>0</v>
      </c>
      <c r="S73" s="188">
        <v>976</v>
      </c>
      <c r="T73" s="188">
        <v>0</v>
      </c>
      <c r="U73" s="188">
        <v>0</v>
      </c>
      <c r="V73" s="188">
        <v>0</v>
      </c>
      <c r="X73" s="188">
        <v>0</v>
      </c>
      <c r="Y73" s="188">
        <v>0</v>
      </c>
      <c r="Z73" s="188">
        <v>6567</v>
      </c>
      <c r="AA73" s="188">
        <v>1945</v>
      </c>
      <c r="AB73" s="188">
        <v>0</v>
      </c>
      <c r="AC73" s="188">
        <v>0</v>
      </c>
      <c r="AD73" s="188">
        <v>1461</v>
      </c>
      <c r="AE73" s="188">
        <v>0</v>
      </c>
      <c r="AF73" s="188">
        <v>0</v>
      </c>
      <c r="AG73" s="188">
        <v>0</v>
      </c>
      <c r="AI73" s="188">
        <v>0</v>
      </c>
      <c r="AJ73" s="188">
        <v>0</v>
      </c>
      <c r="AK73" s="188">
        <v>1608</v>
      </c>
      <c r="AL73" s="188">
        <v>1029</v>
      </c>
      <c r="AM73" s="188">
        <v>0</v>
      </c>
      <c r="AN73" s="188">
        <v>0</v>
      </c>
      <c r="AO73" s="188">
        <v>1555</v>
      </c>
      <c r="AP73" s="188">
        <v>0</v>
      </c>
      <c r="AQ73" s="188">
        <v>0</v>
      </c>
      <c r="AR73" s="188">
        <v>0</v>
      </c>
      <c r="AT73" s="188">
        <v>0</v>
      </c>
      <c r="AU73" s="188">
        <v>0</v>
      </c>
      <c r="AV73" s="188">
        <v>8283</v>
      </c>
      <c r="AW73" s="188">
        <v>2680</v>
      </c>
      <c r="AX73" s="188">
        <v>0</v>
      </c>
      <c r="AY73" s="188">
        <v>0</v>
      </c>
      <c r="AZ73" s="188">
        <v>1498</v>
      </c>
      <c r="BA73" s="188">
        <v>0</v>
      </c>
      <c r="BB73" s="188">
        <v>0</v>
      </c>
      <c r="BC73" s="188">
        <v>0</v>
      </c>
      <c r="BE73" s="188">
        <v>0</v>
      </c>
      <c r="BF73" s="188">
        <v>0</v>
      </c>
      <c r="BG73" s="188">
        <v>8498</v>
      </c>
      <c r="BH73" s="188">
        <v>2023</v>
      </c>
      <c r="BI73" s="188">
        <v>0</v>
      </c>
      <c r="BJ73" s="188">
        <v>0</v>
      </c>
      <c r="BK73" s="188">
        <v>1062</v>
      </c>
      <c r="BL73" s="188">
        <v>0</v>
      </c>
      <c r="BM73" s="188">
        <v>0</v>
      </c>
      <c r="BN73" s="188">
        <v>0</v>
      </c>
      <c r="BP73" s="188">
        <v>0</v>
      </c>
      <c r="BQ73" s="188">
        <v>0</v>
      </c>
      <c r="BR73" s="188">
        <v>7031</v>
      </c>
      <c r="BS73" s="188">
        <v>2838</v>
      </c>
      <c r="BT73" s="188">
        <v>0</v>
      </c>
      <c r="BU73" s="188">
        <v>0</v>
      </c>
      <c r="BV73" s="188">
        <v>2029</v>
      </c>
      <c r="BW73" s="188">
        <v>0</v>
      </c>
      <c r="BX73" s="188">
        <v>0</v>
      </c>
      <c r="BY73" s="188">
        <v>0</v>
      </c>
      <c r="CA73" s="188">
        <v>0</v>
      </c>
      <c r="CB73" s="188">
        <v>0</v>
      </c>
      <c r="CC73" s="188">
        <v>8574</v>
      </c>
      <c r="CD73" s="188">
        <v>1693</v>
      </c>
      <c r="CE73" s="188">
        <v>0</v>
      </c>
      <c r="CF73" s="188">
        <v>0</v>
      </c>
      <c r="CG73" s="188">
        <v>1084</v>
      </c>
      <c r="CH73" s="188">
        <v>0</v>
      </c>
      <c r="CI73" s="188">
        <v>0</v>
      </c>
      <c r="CJ73" s="188">
        <v>0</v>
      </c>
      <c r="CL73" s="188">
        <v>0</v>
      </c>
      <c r="CM73" s="188">
        <v>0</v>
      </c>
      <c r="CN73" s="188">
        <v>8574</v>
      </c>
      <c r="CO73" s="188">
        <v>1693</v>
      </c>
      <c r="CP73" s="188">
        <v>0</v>
      </c>
      <c r="CQ73" s="188">
        <v>0</v>
      </c>
      <c r="CR73" s="188">
        <v>1084</v>
      </c>
      <c r="CS73" s="188">
        <v>0</v>
      </c>
      <c r="CT73" s="188">
        <v>0</v>
      </c>
      <c r="CU73" s="188">
        <v>0</v>
      </c>
      <c r="CW73" s="188">
        <v>0</v>
      </c>
      <c r="CX73" s="188">
        <v>0</v>
      </c>
      <c r="CY73" s="188">
        <v>6746</v>
      </c>
      <c r="CZ73" s="188">
        <v>2252</v>
      </c>
      <c r="DA73" s="188">
        <v>0</v>
      </c>
      <c r="DB73" s="188">
        <v>0</v>
      </c>
      <c r="DC73" s="188">
        <v>1987</v>
      </c>
      <c r="DD73" s="188">
        <v>0</v>
      </c>
      <c r="DE73" s="188">
        <v>0</v>
      </c>
      <c r="DF73" s="188">
        <v>0</v>
      </c>
      <c r="DH73" s="188">
        <v>0</v>
      </c>
      <c r="DI73" s="188">
        <v>0</v>
      </c>
      <c r="DJ73" s="188">
        <v>8636</v>
      </c>
      <c r="DK73" s="188">
        <v>1548</v>
      </c>
      <c r="DL73" s="188">
        <v>0</v>
      </c>
      <c r="DM73" s="188">
        <v>0</v>
      </c>
      <c r="DN73" s="188">
        <v>1094</v>
      </c>
      <c r="DO73" s="188">
        <v>0</v>
      </c>
      <c r="DP73" s="188">
        <v>0</v>
      </c>
      <c r="DQ73" s="188">
        <v>0</v>
      </c>
      <c r="DS73" s="188">
        <v>0</v>
      </c>
      <c r="DT73" s="188">
        <v>0</v>
      </c>
      <c r="DU73" s="188">
        <v>6886</v>
      </c>
      <c r="DV73" s="188">
        <v>1399</v>
      </c>
      <c r="DW73" s="188">
        <v>0</v>
      </c>
      <c r="DX73" s="188">
        <v>0</v>
      </c>
      <c r="DY73" s="188">
        <v>2636</v>
      </c>
      <c r="DZ73" s="188">
        <v>0</v>
      </c>
      <c r="EA73" s="188">
        <v>0</v>
      </c>
      <c r="EB73" s="188">
        <v>0</v>
      </c>
      <c r="ED73" s="188">
        <v>0</v>
      </c>
      <c r="EE73" s="188">
        <v>0</v>
      </c>
      <c r="EF73" s="188">
        <v>6795</v>
      </c>
      <c r="EG73" s="188">
        <v>1874</v>
      </c>
      <c r="EH73" s="188">
        <v>0</v>
      </c>
      <c r="EI73" s="188">
        <v>0</v>
      </c>
      <c r="EJ73" s="188">
        <v>1044</v>
      </c>
      <c r="EK73" s="188">
        <v>0</v>
      </c>
      <c r="EL73" s="188">
        <v>0</v>
      </c>
      <c r="EM73" s="188">
        <v>0</v>
      </c>
      <c r="EO73" s="188">
        <v>0</v>
      </c>
      <c r="EP73" s="188">
        <v>0</v>
      </c>
      <c r="EQ73" s="188">
        <v>1530</v>
      </c>
      <c r="ER73" s="188">
        <v>1545</v>
      </c>
      <c r="ES73" s="188">
        <v>0</v>
      </c>
      <c r="ET73" s="188">
        <v>0</v>
      </c>
      <c r="EU73" s="188">
        <v>1378</v>
      </c>
      <c r="EV73" s="188">
        <v>0</v>
      </c>
      <c r="EW73" s="188">
        <v>0</v>
      </c>
      <c r="EX73" s="188">
        <v>0</v>
      </c>
      <c r="EZ73" s="188">
        <v>0</v>
      </c>
      <c r="FA73" s="188">
        <v>0</v>
      </c>
      <c r="FB73" s="188">
        <v>4340</v>
      </c>
      <c r="FC73" s="188">
        <v>1323</v>
      </c>
      <c r="FD73" s="188">
        <v>0</v>
      </c>
      <c r="FE73" s="188">
        <v>0</v>
      </c>
      <c r="FF73" s="188">
        <v>2487</v>
      </c>
      <c r="FG73" s="188">
        <v>0</v>
      </c>
      <c r="FH73" s="188">
        <v>0</v>
      </c>
      <c r="FI73" s="188">
        <v>0</v>
      </c>
      <c r="FK73" s="188">
        <v>0</v>
      </c>
      <c r="FL73" s="188">
        <v>0</v>
      </c>
      <c r="FM73" s="188">
        <v>8306</v>
      </c>
      <c r="FN73" s="188">
        <v>1184</v>
      </c>
      <c r="FO73" s="188">
        <v>0</v>
      </c>
      <c r="FP73" s="188">
        <v>0</v>
      </c>
      <c r="FQ73" s="188">
        <v>1082</v>
      </c>
      <c r="FR73" s="188">
        <v>0</v>
      </c>
      <c r="FS73" s="188">
        <v>0</v>
      </c>
      <c r="FT73" s="188">
        <v>0</v>
      </c>
      <c r="FV73" s="188">
        <v>0</v>
      </c>
      <c r="FW73" s="188">
        <v>0</v>
      </c>
      <c r="FX73" s="188">
        <v>4507</v>
      </c>
      <c r="FY73" s="188">
        <v>2467</v>
      </c>
      <c r="FZ73" s="188">
        <v>0</v>
      </c>
      <c r="GA73" s="188">
        <v>0</v>
      </c>
      <c r="GB73" s="188">
        <v>2369</v>
      </c>
      <c r="GC73" s="188">
        <v>0</v>
      </c>
      <c r="GD73" s="188">
        <v>0</v>
      </c>
      <c r="GE73" s="188">
        <v>0</v>
      </c>
      <c r="GG73" s="188">
        <v>0</v>
      </c>
      <c r="GH73" s="188">
        <v>0</v>
      </c>
      <c r="GI73" s="188">
        <v>5825</v>
      </c>
      <c r="GJ73" s="188">
        <v>930</v>
      </c>
      <c r="GK73" s="188">
        <v>0</v>
      </c>
      <c r="GL73" s="188">
        <v>0</v>
      </c>
      <c r="GM73" s="188">
        <v>1095</v>
      </c>
      <c r="GN73" s="188">
        <v>0</v>
      </c>
      <c r="GO73" s="188">
        <v>0</v>
      </c>
      <c r="GP73" s="188">
        <v>0</v>
      </c>
      <c r="GR73" s="188">
        <v>0</v>
      </c>
      <c r="GS73" s="188">
        <v>0</v>
      </c>
      <c r="GT73" s="188">
        <v>7154</v>
      </c>
      <c r="GU73" s="188">
        <v>1015</v>
      </c>
      <c r="GV73" s="188">
        <v>0</v>
      </c>
      <c r="GW73" s="188">
        <v>0</v>
      </c>
      <c r="GX73" s="188">
        <v>1025</v>
      </c>
      <c r="GY73" s="188">
        <v>0</v>
      </c>
      <c r="GZ73" s="188">
        <v>0</v>
      </c>
      <c r="HA73" s="188">
        <v>0</v>
      </c>
      <c r="HC73" s="188">
        <v>0</v>
      </c>
      <c r="HD73" s="188">
        <v>0</v>
      </c>
      <c r="HE73" s="188">
        <v>4950</v>
      </c>
      <c r="HF73" s="188">
        <v>1583</v>
      </c>
      <c r="HG73" s="188">
        <v>0</v>
      </c>
      <c r="HH73" s="188">
        <v>0</v>
      </c>
      <c r="HI73" s="188">
        <v>1044</v>
      </c>
      <c r="HJ73" s="188">
        <v>0</v>
      </c>
      <c r="HK73" s="188">
        <v>0</v>
      </c>
      <c r="HL73" s="188">
        <v>0</v>
      </c>
      <c r="HN73" s="188">
        <v>0</v>
      </c>
      <c r="HO73" s="188">
        <v>0</v>
      </c>
      <c r="HP73" s="188">
        <v>4149</v>
      </c>
      <c r="HQ73" s="188">
        <v>1299</v>
      </c>
      <c r="HR73" s="188">
        <v>0</v>
      </c>
      <c r="HS73" s="188">
        <v>0</v>
      </c>
      <c r="HT73" s="188">
        <v>1859</v>
      </c>
      <c r="HU73" s="188">
        <v>0</v>
      </c>
      <c r="HV73" s="188">
        <v>0</v>
      </c>
      <c r="HW73" s="188">
        <v>0</v>
      </c>
      <c r="HY73" s="188">
        <v>0</v>
      </c>
      <c r="HZ73" s="188">
        <v>0</v>
      </c>
      <c r="IA73" s="188">
        <v>5581</v>
      </c>
      <c r="IB73" s="188">
        <v>1473</v>
      </c>
      <c r="IC73" s="188">
        <v>0</v>
      </c>
      <c r="ID73" s="188">
        <v>0</v>
      </c>
      <c r="IE73" s="188">
        <v>1099</v>
      </c>
      <c r="IF73" s="188">
        <v>0</v>
      </c>
      <c r="IG73" s="188">
        <v>0</v>
      </c>
      <c r="IH73" s="188">
        <v>0</v>
      </c>
      <c r="IJ73" s="188">
        <v>0</v>
      </c>
      <c r="IK73" s="188">
        <v>0</v>
      </c>
      <c r="IL73" s="188">
        <v>8441</v>
      </c>
      <c r="IM73" s="188">
        <v>1294</v>
      </c>
      <c r="IN73" s="188">
        <v>0</v>
      </c>
      <c r="IO73" s="188">
        <v>0</v>
      </c>
      <c r="IP73" s="188">
        <v>1107</v>
      </c>
      <c r="IQ73" s="188">
        <v>0</v>
      </c>
      <c r="IR73" s="188">
        <v>0</v>
      </c>
      <c r="IS73" s="188">
        <v>0</v>
      </c>
      <c r="IU73" s="188">
        <v>0</v>
      </c>
      <c r="IV73" s="188">
        <v>0</v>
      </c>
      <c r="IW73" s="188">
        <v>4915</v>
      </c>
      <c r="IX73" s="188">
        <v>1876</v>
      </c>
      <c r="IY73" s="188">
        <v>0</v>
      </c>
      <c r="IZ73" s="188">
        <v>0</v>
      </c>
      <c r="JA73" s="188">
        <v>1592</v>
      </c>
      <c r="JB73" s="188">
        <v>0</v>
      </c>
      <c r="JC73" s="188">
        <v>0</v>
      </c>
      <c r="JD73" s="188">
        <v>0</v>
      </c>
      <c r="JF73" s="188">
        <v>0</v>
      </c>
      <c r="JG73" s="188">
        <v>0</v>
      </c>
      <c r="JH73" s="188">
        <v>7704</v>
      </c>
      <c r="JI73" s="188">
        <v>3389</v>
      </c>
      <c r="JJ73" s="188">
        <v>0</v>
      </c>
      <c r="JK73" s="188">
        <v>0</v>
      </c>
      <c r="JL73" s="188">
        <v>1035</v>
      </c>
      <c r="JM73" s="188">
        <v>0</v>
      </c>
      <c r="JN73" s="188">
        <v>0</v>
      </c>
      <c r="JO73" s="188">
        <v>0</v>
      </c>
      <c r="JQ73" s="188">
        <v>0</v>
      </c>
      <c r="JR73" s="188">
        <v>0</v>
      </c>
      <c r="JS73" s="188">
        <v>8218</v>
      </c>
      <c r="JT73" s="188">
        <v>1080</v>
      </c>
      <c r="JU73" s="188">
        <v>0</v>
      </c>
      <c r="JV73" s="188">
        <v>0</v>
      </c>
      <c r="JW73" s="188">
        <v>1122</v>
      </c>
      <c r="JX73" s="188">
        <v>0</v>
      </c>
      <c r="JY73" s="188">
        <v>0</v>
      </c>
      <c r="JZ73" s="188">
        <v>0</v>
      </c>
      <c r="KB73" s="188">
        <v>0</v>
      </c>
      <c r="KC73" s="188">
        <v>0</v>
      </c>
      <c r="KD73" s="188">
        <v>3502</v>
      </c>
      <c r="KE73" s="188">
        <v>937</v>
      </c>
      <c r="KF73" s="188">
        <v>0</v>
      </c>
      <c r="KG73" s="188">
        <v>0</v>
      </c>
      <c r="KH73" s="188">
        <v>1608</v>
      </c>
      <c r="KI73" s="188">
        <v>0</v>
      </c>
      <c r="KJ73" s="188">
        <v>0</v>
      </c>
      <c r="KK73" s="188">
        <v>0</v>
      </c>
      <c r="KM73" s="188">
        <v>0</v>
      </c>
      <c r="KN73" s="188">
        <v>0</v>
      </c>
      <c r="KO73" s="188">
        <v>3431</v>
      </c>
      <c r="KP73" s="188">
        <v>2946</v>
      </c>
      <c r="KQ73" s="188">
        <v>0</v>
      </c>
      <c r="KR73" s="188">
        <v>0</v>
      </c>
      <c r="KS73" s="188">
        <v>2076</v>
      </c>
      <c r="KT73" s="188">
        <v>0</v>
      </c>
      <c r="KU73" s="188">
        <v>0</v>
      </c>
      <c r="KV73" s="188">
        <v>0</v>
      </c>
      <c r="KX73" s="188">
        <v>0</v>
      </c>
      <c r="KY73" s="188">
        <v>0</v>
      </c>
      <c r="KZ73" s="188">
        <v>7457</v>
      </c>
      <c r="LA73" s="188">
        <v>1562</v>
      </c>
      <c r="LB73" s="188">
        <v>0</v>
      </c>
      <c r="LC73" s="188">
        <v>0</v>
      </c>
      <c r="LD73" s="188">
        <v>2854</v>
      </c>
      <c r="LE73" s="188">
        <v>0</v>
      </c>
      <c r="LF73" s="188">
        <v>0</v>
      </c>
      <c r="LG73" s="188">
        <v>0</v>
      </c>
      <c r="LI73" s="188">
        <v>0</v>
      </c>
      <c r="LJ73" s="188">
        <v>0</v>
      </c>
      <c r="LK73" s="188">
        <v>5769</v>
      </c>
      <c r="LL73" s="188">
        <v>1476</v>
      </c>
      <c r="LM73" s="188">
        <v>0</v>
      </c>
      <c r="LN73" s="188">
        <v>0</v>
      </c>
      <c r="LO73" s="188">
        <v>1510</v>
      </c>
      <c r="LP73" s="188">
        <v>0</v>
      </c>
      <c r="LQ73" s="188">
        <v>0</v>
      </c>
      <c r="LR73" s="188">
        <v>0</v>
      </c>
      <c r="LT73" s="188">
        <v>0</v>
      </c>
      <c r="LU73" s="188">
        <v>0</v>
      </c>
      <c r="LV73" s="188">
        <v>2082</v>
      </c>
      <c r="LW73" s="188">
        <v>2308</v>
      </c>
      <c r="LX73" s="188">
        <v>0</v>
      </c>
      <c r="LY73" s="188">
        <v>0</v>
      </c>
      <c r="LZ73" s="188">
        <v>1530</v>
      </c>
      <c r="MA73" s="188">
        <v>0</v>
      </c>
      <c r="MB73" s="188">
        <v>0</v>
      </c>
      <c r="MC73" s="188">
        <v>0</v>
      </c>
    </row>
    <row r="74" spans="2:341">
      <c r="B74" s="208">
        <f t="shared" si="20"/>
        <v>0</v>
      </c>
      <c r="C74" s="208">
        <f t="shared" si="21"/>
        <v>0</v>
      </c>
      <c r="D74" s="208">
        <f t="shared" si="22"/>
        <v>6124.2666666666664</v>
      </c>
      <c r="E74" s="208">
        <f t="shared" si="23"/>
        <v>1725.2</v>
      </c>
      <c r="F74" s="208">
        <f t="shared" si="24"/>
        <v>0</v>
      </c>
      <c r="G74" s="208">
        <f t="shared" si="25"/>
        <v>0</v>
      </c>
      <c r="H74" s="208">
        <f t="shared" si="26"/>
        <v>1518.7</v>
      </c>
      <c r="I74" s="208">
        <f t="shared" si="27"/>
        <v>0</v>
      </c>
      <c r="J74" s="208">
        <f t="shared" si="28"/>
        <v>0</v>
      </c>
      <c r="K74" s="208">
        <f t="shared" si="29"/>
        <v>0</v>
      </c>
      <c r="M74" s="188">
        <v>0</v>
      </c>
      <c r="N74" s="188">
        <v>0</v>
      </c>
      <c r="O74" s="188">
        <v>8489</v>
      </c>
      <c r="P74" s="188">
        <v>1449</v>
      </c>
      <c r="Q74" s="188">
        <v>0</v>
      </c>
      <c r="R74" s="188">
        <v>0</v>
      </c>
      <c r="S74" s="188">
        <v>976</v>
      </c>
      <c r="T74" s="188">
        <v>0</v>
      </c>
      <c r="U74" s="188">
        <v>0</v>
      </c>
      <c r="V74" s="188">
        <v>0</v>
      </c>
      <c r="X74" s="188">
        <v>0</v>
      </c>
      <c r="Y74" s="188">
        <v>0</v>
      </c>
      <c r="Z74" s="188">
        <v>6613</v>
      </c>
      <c r="AA74" s="188">
        <v>2022</v>
      </c>
      <c r="AB74" s="188">
        <v>0</v>
      </c>
      <c r="AC74" s="188">
        <v>0</v>
      </c>
      <c r="AD74" s="188">
        <v>1461</v>
      </c>
      <c r="AE74" s="188">
        <v>0</v>
      </c>
      <c r="AF74" s="188">
        <v>0</v>
      </c>
      <c r="AG74" s="188">
        <v>0</v>
      </c>
      <c r="AI74" s="188">
        <v>0</v>
      </c>
      <c r="AJ74" s="188">
        <v>0</v>
      </c>
      <c r="AK74" s="188">
        <v>1587</v>
      </c>
      <c r="AL74" s="188">
        <v>985</v>
      </c>
      <c r="AM74" s="188">
        <v>0</v>
      </c>
      <c r="AN74" s="188">
        <v>0</v>
      </c>
      <c r="AO74" s="188">
        <v>1555</v>
      </c>
      <c r="AP74" s="188">
        <v>0</v>
      </c>
      <c r="AQ74" s="188">
        <v>0</v>
      </c>
      <c r="AR74" s="188">
        <v>0</v>
      </c>
      <c r="AT74" s="188">
        <v>0</v>
      </c>
      <c r="AU74" s="188">
        <v>0</v>
      </c>
      <c r="AV74" s="188">
        <v>8276</v>
      </c>
      <c r="AW74" s="188">
        <v>2629</v>
      </c>
      <c r="AX74" s="188">
        <v>0</v>
      </c>
      <c r="AY74" s="188">
        <v>0</v>
      </c>
      <c r="AZ74" s="188">
        <v>1498</v>
      </c>
      <c r="BA74" s="188">
        <v>0</v>
      </c>
      <c r="BB74" s="188">
        <v>0</v>
      </c>
      <c r="BC74" s="188">
        <v>0</v>
      </c>
      <c r="BE74" s="188">
        <v>0</v>
      </c>
      <c r="BF74" s="188">
        <v>0</v>
      </c>
      <c r="BG74" s="188">
        <v>8470</v>
      </c>
      <c r="BH74" s="188">
        <v>2028</v>
      </c>
      <c r="BI74" s="188">
        <v>0</v>
      </c>
      <c r="BJ74" s="188">
        <v>0</v>
      </c>
      <c r="BK74" s="188">
        <v>1062</v>
      </c>
      <c r="BL74" s="188">
        <v>0</v>
      </c>
      <c r="BM74" s="188">
        <v>0</v>
      </c>
      <c r="BN74" s="188">
        <v>0</v>
      </c>
      <c r="BP74" s="188">
        <v>0</v>
      </c>
      <c r="BQ74" s="188">
        <v>0</v>
      </c>
      <c r="BR74" s="188">
        <v>7040</v>
      </c>
      <c r="BS74" s="188">
        <v>2844</v>
      </c>
      <c r="BT74" s="188">
        <v>0</v>
      </c>
      <c r="BU74" s="188">
        <v>0</v>
      </c>
      <c r="BV74" s="188">
        <v>2053</v>
      </c>
      <c r="BW74" s="188">
        <v>0</v>
      </c>
      <c r="BX74" s="188">
        <v>0</v>
      </c>
      <c r="BY74" s="188">
        <v>0</v>
      </c>
      <c r="CA74" s="188">
        <v>0</v>
      </c>
      <c r="CB74" s="188">
        <v>0</v>
      </c>
      <c r="CC74" s="188">
        <v>8480</v>
      </c>
      <c r="CD74" s="188">
        <v>1684</v>
      </c>
      <c r="CE74" s="188">
        <v>0</v>
      </c>
      <c r="CF74" s="188">
        <v>0</v>
      </c>
      <c r="CG74" s="188">
        <v>1084</v>
      </c>
      <c r="CH74" s="188">
        <v>0</v>
      </c>
      <c r="CI74" s="188">
        <v>0</v>
      </c>
      <c r="CJ74" s="188">
        <v>0</v>
      </c>
      <c r="CL74" s="188">
        <v>0</v>
      </c>
      <c r="CM74" s="188">
        <v>0</v>
      </c>
      <c r="CN74" s="188">
        <v>8480</v>
      </c>
      <c r="CO74" s="188">
        <v>1684</v>
      </c>
      <c r="CP74" s="188">
        <v>0</v>
      </c>
      <c r="CQ74" s="188">
        <v>0</v>
      </c>
      <c r="CR74" s="188">
        <v>1084</v>
      </c>
      <c r="CS74" s="188">
        <v>0</v>
      </c>
      <c r="CT74" s="188">
        <v>0</v>
      </c>
      <c r="CU74" s="188">
        <v>0</v>
      </c>
      <c r="CW74" s="188">
        <v>0</v>
      </c>
      <c r="CX74" s="188">
        <v>0</v>
      </c>
      <c r="CY74" s="188">
        <v>6785</v>
      </c>
      <c r="CZ74" s="188">
        <v>2332</v>
      </c>
      <c r="DA74" s="188">
        <v>0</v>
      </c>
      <c r="DB74" s="188">
        <v>0</v>
      </c>
      <c r="DC74" s="188">
        <v>2006</v>
      </c>
      <c r="DD74" s="188">
        <v>0</v>
      </c>
      <c r="DE74" s="188">
        <v>0</v>
      </c>
      <c r="DF74" s="188">
        <v>0</v>
      </c>
      <c r="DH74" s="188">
        <v>0</v>
      </c>
      <c r="DI74" s="188">
        <v>0</v>
      </c>
      <c r="DJ74" s="188">
        <v>8565</v>
      </c>
      <c r="DK74" s="188">
        <v>1539</v>
      </c>
      <c r="DL74" s="188">
        <v>0</v>
      </c>
      <c r="DM74" s="188">
        <v>0</v>
      </c>
      <c r="DN74" s="188">
        <v>1094</v>
      </c>
      <c r="DO74" s="188">
        <v>0</v>
      </c>
      <c r="DP74" s="188">
        <v>0</v>
      </c>
      <c r="DQ74" s="188">
        <v>0</v>
      </c>
      <c r="DS74" s="188">
        <v>0</v>
      </c>
      <c r="DT74" s="188">
        <v>0</v>
      </c>
      <c r="DU74" s="188">
        <v>6886</v>
      </c>
      <c r="DV74" s="188">
        <v>1402</v>
      </c>
      <c r="DW74" s="188">
        <v>0</v>
      </c>
      <c r="DX74" s="188">
        <v>0</v>
      </c>
      <c r="DY74" s="188">
        <v>2656</v>
      </c>
      <c r="DZ74" s="188">
        <v>0</v>
      </c>
      <c r="EA74" s="188">
        <v>0</v>
      </c>
      <c r="EB74" s="188">
        <v>0</v>
      </c>
      <c r="ED74" s="188">
        <v>0</v>
      </c>
      <c r="EE74" s="188">
        <v>0</v>
      </c>
      <c r="EF74" s="188">
        <v>6455</v>
      </c>
      <c r="EG74" s="188">
        <v>1905</v>
      </c>
      <c r="EH74" s="188">
        <v>0</v>
      </c>
      <c r="EI74" s="188">
        <v>0</v>
      </c>
      <c r="EJ74" s="188">
        <v>1044</v>
      </c>
      <c r="EK74" s="188">
        <v>0</v>
      </c>
      <c r="EL74" s="188">
        <v>0</v>
      </c>
      <c r="EM74" s="188">
        <v>0</v>
      </c>
      <c r="EO74" s="188">
        <v>0</v>
      </c>
      <c r="EP74" s="188">
        <v>0</v>
      </c>
      <c r="EQ74" s="188">
        <v>1476</v>
      </c>
      <c r="ER74" s="188">
        <v>1518</v>
      </c>
      <c r="ES74" s="188">
        <v>0</v>
      </c>
      <c r="ET74" s="188">
        <v>0</v>
      </c>
      <c r="EU74" s="188">
        <v>1378</v>
      </c>
      <c r="EV74" s="188">
        <v>0</v>
      </c>
      <c r="EW74" s="188">
        <v>0</v>
      </c>
      <c r="EX74" s="188">
        <v>0</v>
      </c>
      <c r="EZ74" s="188">
        <v>0</v>
      </c>
      <c r="FA74" s="188">
        <v>0</v>
      </c>
      <c r="FB74" s="188">
        <v>4325</v>
      </c>
      <c r="FC74" s="188">
        <v>1318</v>
      </c>
      <c r="FD74" s="188">
        <v>0</v>
      </c>
      <c r="FE74" s="188">
        <v>0</v>
      </c>
      <c r="FF74" s="188">
        <v>2498</v>
      </c>
      <c r="FG74" s="188">
        <v>0</v>
      </c>
      <c r="FH74" s="188">
        <v>0</v>
      </c>
      <c r="FI74" s="188">
        <v>0</v>
      </c>
      <c r="FK74" s="188">
        <v>0</v>
      </c>
      <c r="FL74" s="188">
        <v>0</v>
      </c>
      <c r="FM74" s="188">
        <v>8273</v>
      </c>
      <c r="FN74" s="188">
        <v>1105</v>
      </c>
      <c r="FO74" s="188">
        <v>0</v>
      </c>
      <c r="FP74" s="188">
        <v>0</v>
      </c>
      <c r="FQ74" s="188">
        <v>1082</v>
      </c>
      <c r="FR74" s="188">
        <v>0</v>
      </c>
      <c r="FS74" s="188">
        <v>0</v>
      </c>
      <c r="FT74" s="188">
        <v>0</v>
      </c>
      <c r="FV74" s="188">
        <v>0</v>
      </c>
      <c r="FW74" s="188">
        <v>0</v>
      </c>
      <c r="FX74" s="188">
        <v>4511</v>
      </c>
      <c r="FY74" s="188">
        <v>2444</v>
      </c>
      <c r="FZ74" s="188">
        <v>0</v>
      </c>
      <c r="GA74" s="188">
        <v>0</v>
      </c>
      <c r="GB74" s="188">
        <v>2415</v>
      </c>
      <c r="GC74" s="188">
        <v>0</v>
      </c>
      <c r="GD74" s="188">
        <v>0</v>
      </c>
      <c r="GE74" s="188">
        <v>0</v>
      </c>
      <c r="GG74" s="188">
        <v>0</v>
      </c>
      <c r="GH74" s="188">
        <v>0</v>
      </c>
      <c r="GI74" s="188">
        <v>5712</v>
      </c>
      <c r="GJ74" s="188">
        <v>949</v>
      </c>
      <c r="GK74" s="188">
        <v>0</v>
      </c>
      <c r="GL74" s="188">
        <v>0</v>
      </c>
      <c r="GM74" s="188">
        <v>1095</v>
      </c>
      <c r="GN74" s="188">
        <v>0</v>
      </c>
      <c r="GO74" s="188">
        <v>0</v>
      </c>
      <c r="GP74" s="188">
        <v>0</v>
      </c>
      <c r="GR74" s="188">
        <v>0</v>
      </c>
      <c r="GS74" s="188">
        <v>0</v>
      </c>
      <c r="GT74" s="188">
        <v>7204</v>
      </c>
      <c r="GU74" s="188">
        <v>992</v>
      </c>
      <c r="GV74" s="188">
        <v>0</v>
      </c>
      <c r="GW74" s="188">
        <v>0</v>
      </c>
      <c r="GX74" s="188">
        <v>1025</v>
      </c>
      <c r="GY74" s="188">
        <v>0</v>
      </c>
      <c r="GZ74" s="188">
        <v>0</v>
      </c>
      <c r="HA74" s="188">
        <v>0</v>
      </c>
      <c r="HC74" s="188">
        <v>0</v>
      </c>
      <c r="HD74" s="188">
        <v>0</v>
      </c>
      <c r="HE74" s="188">
        <v>4933</v>
      </c>
      <c r="HF74" s="188">
        <v>1508</v>
      </c>
      <c r="HG74" s="188">
        <v>0</v>
      </c>
      <c r="HH74" s="188">
        <v>0</v>
      </c>
      <c r="HI74" s="188">
        <v>1044</v>
      </c>
      <c r="HJ74" s="188">
        <v>0</v>
      </c>
      <c r="HK74" s="188">
        <v>0</v>
      </c>
      <c r="HL74" s="188">
        <v>0</v>
      </c>
      <c r="HN74" s="188">
        <v>0</v>
      </c>
      <c r="HO74" s="188">
        <v>0</v>
      </c>
      <c r="HP74" s="188">
        <v>4107</v>
      </c>
      <c r="HQ74" s="188">
        <v>1248</v>
      </c>
      <c r="HR74" s="188">
        <v>0</v>
      </c>
      <c r="HS74" s="188">
        <v>0</v>
      </c>
      <c r="HT74" s="188">
        <v>1868</v>
      </c>
      <c r="HU74" s="188">
        <v>0</v>
      </c>
      <c r="HV74" s="188">
        <v>0</v>
      </c>
      <c r="HW74" s="188">
        <v>0</v>
      </c>
      <c r="HY74" s="188">
        <v>0</v>
      </c>
      <c r="HZ74" s="188">
        <v>0</v>
      </c>
      <c r="IA74" s="188">
        <v>5596</v>
      </c>
      <c r="IB74" s="188">
        <v>1467</v>
      </c>
      <c r="IC74" s="188">
        <v>0</v>
      </c>
      <c r="ID74" s="188">
        <v>0</v>
      </c>
      <c r="IE74" s="188">
        <v>1099</v>
      </c>
      <c r="IF74" s="188">
        <v>0</v>
      </c>
      <c r="IG74" s="188">
        <v>0</v>
      </c>
      <c r="IH74" s="188">
        <v>0</v>
      </c>
      <c r="IJ74" s="188">
        <v>0</v>
      </c>
      <c r="IK74" s="188">
        <v>0</v>
      </c>
      <c r="IL74" s="188">
        <v>8434</v>
      </c>
      <c r="IM74" s="188">
        <v>1265</v>
      </c>
      <c r="IN74" s="188">
        <v>0</v>
      </c>
      <c r="IO74" s="188">
        <v>0</v>
      </c>
      <c r="IP74" s="188">
        <v>1107</v>
      </c>
      <c r="IQ74" s="188">
        <v>0</v>
      </c>
      <c r="IR74" s="188">
        <v>0</v>
      </c>
      <c r="IS74" s="188">
        <v>0</v>
      </c>
      <c r="IU74" s="188">
        <v>0</v>
      </c>
      <c r="IV74" s="188">
        <v>0</v>
      </c>
      <c r="IW74" s="188">
        <v>4912</v>
      </c>
      <c r="IX74" s="188">
        <v>1894</v>
      </c>
      <c r="IY74" s="188">
        <v>0</v>
      </c>
      <c r="IZ74" s="188">
        <v>0</v>
      </c>
      <c r="JA74" s="188">
        <v>1592</v>
      </c>
      <c r="JB74" s="188">
        <v>0</v>
      </c>
      <c r="JC74" s="188">
        <v>0</v>
      </c>
      <c r="JD74" s="188">
        <v>0</v>
      </c>
      <c r="JF74" s="188">
        <v>0</v>
      </c>
      <c r="JG74" s="188">
        <v>0</v>
      </c>
      <c r="JH74" s="188">
        <v>7712</v>
      </c>
      <c r="JI74" s="188">
        <v>3412</v>
      </c>
      <c r="JJ74" s="188">
        <v>0</v>
      </c>
      <c r="JK74" s="188">
        <v>0</v>
      </c>
      <c r="JL74" s="188">
        <v>1035</v>
      </c>
      <c r="JM74" s="188">
        <v>0</v>
      </c>
      <c r="JN74" s="188">
        <v>0</v>
      </c>
      <c r="JO74" s="188">
        <v>0</v>
      </c>
      <c r="JQ74" s="188">
        <v>0</v>
      </c>
      <c r="JR74" s="188">
        <v>0</v>
      </c>
      <c r="JS74" s="188">
        <v>8207</v>
      </c>
      <c r="JT74" s="188">
        <v>1072</v>
      </c>
      <c r="JU74" s="188">
        <v>0</v>
      </c>
      <c r="JV74" s="188">
        <v>0</v>
      </c>
      <c r="JW74" s="188">
        <v>1122</v>
      </c>
      <c r="JX74" s="188">
        <v>0</v>
      </c>
      <c r="JY74" s="188">
        <v>0</v>
      </c>
      <c r="JZ74" s="188">
        <v>0</v>
      </c>
      <c r="KB74" s="188">
        <v>0</v>
      </c>
      <c r="KC74" s="188">
        <v>0</v>
      </c>
      <c r="KD74" s="188">
        <v>3500</v>
      </c>
      <c r="KE74" s="188">
        <v>872</v>
      </c>
      <c r="KF74" s="188">
        <v>0</v>
      </c>
      <c r="KG74" s="188">
        <v>0</v>
      </c>
      <c r="KH74" s="188">
        <v>1608</v>
      </c>
      <c r="KI74" s="188">
        <v>0</v>
      </c>
      <c r="KJ74" s="188">
        <v>0</v>
      </c>
      <c r="KK74" s="188">
        <v>0</v>
      </c>
      <c r="KM74" s="188">
        <v>0</v>
      </c>
      <c r="KN74" s="188">
        <v>0</v>
      </c>
      <c r="KO74" s="188">
        <v>3432</v>
      </c>
      <c r="KP74" s="188">
        <v>2941</v>
      </c>
      <c r="KQ74" s="188">
        <v>0</v>
      </c>
      <c r="KR74" s="188">
        <v>0</v>
      </c>
      <c r="KS74" s="188">
        <v>2095</v>
      </c>
      <c r="KT74" s="188">
        <v>0</v>
      </c>
      <c r="KU74" s="188">
        <v>0</v>
      </c>
      <c r="KV74" s="188">
        <v>0</v>
      </c>
      <c r="KX74" s="188">
        <v>0</v>
      </c>
      <c r="KY74" s="188">
        <v>0</v>
      </c>
      <c r="KZ74" s="188">
        <v>7396</v>
      </c>
      <c r="LA74" s="188">
        <v>1528</v>
      </c>
      <c r="LB74" s="188">
        <v>0</v>
      </c>
      <c r="LC74" s="188">
        <v>0</v>
      </c>
      <c r="LD74" s="188">
        <v>2885</v>
      </c>
      <c r="LE74" s="188">
        <v>0</v>
      </c>
      <c r="LF74" s="188">
        <v>0</v>
      </c>
      <c r="LG74" s="188">
        <v>0</v>
      </c>
      <c r="LI74" s="188">
        <v>0</v>
      </c>
      <c r="LJ74" s="188">
        <v>0</v>
      </c>
      <c r="LK74" s="188">
        <v>5777</v>
      </c>
      <c r="LL74" s="188">
        <v>1410</v>
      </c>
      <c r="LM74" s="188">
        <v>0</v>
      </c>
      <c r="LN74" s="188">
        <v>0</v>
      </c>
      <c r="LO74" s="188">
        <v>1510</v>
      </c>
      <c r="LP74" s="188">
        <v>0</v>
      </c>
      <c r="LQ74" s="188">
        <v>0</v>
      </c>
      <c r="LR74" s="188">
        <v>0</v>
      </c>
      <c r="LT74" s="188">
        <v>0</v>
      </c>
      <c r="LU74" s="188">
        <v>0</v>
      </c>
      <c r="LV74" s="188">
        <v>2095</v>
      </c>
      <c r="LW74" s="188">
        <v>2310</v>
      </c>
      <c r="LX74" s="188">
        <v>0</v>
      </c>
      <c r="LY74" s="188">
        <v>0</v>
      </c>
      <c r="LZ74" s="188">
        <v>1530</v>
      </c>
      <c r="MA74" s="188">
        <v>0</v>
      </c>
      <c r="MB74" s="188">
        <v>0</v>
      </c>
      <c r="MC74" s="188">
        <v>0</v>
      </c>
    </row>
    <row r="75" spans="2:341">
      <c r="B75" s="208">
        <f t="shared" si="20"/>
        <v>0</v>
      </c>
      <c r="C75" s="208">
        <f t="shared" si="21"/>
        <v>0</v>
      </c>
      <c r="D75" s="208">
        <f t="shared" si="22"/>
        <v>6117.1333333333332</v>
      </c>
      <c r="E75" s="208">
        <f t="shared" si="23"/>
        <v>1705.2666666666667</v>
      </c>
      <c r="F75" s="208">
        <f t="shared" si="24"/>
        <v>0</v>
      </c>
      <c r="G75" s="208">
        <f t="shared" si="25"/>
        <v>0</v>
      </c>
      <c r="H75" s="208">
        <f t="shared" si="26"/>
        <v>1524.6333333333334</v>
      </c>
      <c r="I75" s="208">
        <f t="shared" si="27"/>
        <v>0</v>
      </c>
      <c r="J75" s="208">
        <f t="shared" si="28"/>
        <v>0</v>
      </c>
      <c r="K75" s="208">
        <f t="shared" si="29"/>
        <v>0</v>
      </c>
      <c r="M75" s="188">
        <v>0</v>
      </c>
      <c r="N75" s="188">
        <v>0</v>
      </c>
      <c r="O75" s="188">
        <v>8483</v>
      </c>
      <c r="P75" s="188">
        <v>1420</v>
      </c>
      <c r="Q75" s="188">
        <v>0</v>
      </c>
      <c r="R75" s="188">
        <v>0</v>
      </c>
      <c r="S75" s="188">
        <v>976</v>
      </c>
      <c r="T75" s="188">
        <v>0</v>
      </c>
      <c r="U75" s="188">
        <v>0</v>
      </c>
      <c r="V75" s="188">
        <v>0</v>
      </c>
      <c r="X75" s="188">
        <v>0</v>
      </c>
      <c r="Y75" s="188">
        <v>0</v>
      </c>
      <c r="Z75" s="188">
        <v>6646</v>
      </c>
      <c r="AA75" s="188">
        <v>1978</v>
      </c>
      <c r="AB75" s="188">
        <v>0</v>
      </c>
      <c r="AC75" s="188">
        <v>0</v>
      </c>
      <c r="AD75" s="188">
        <v>1461</v>
      </c>
      <c r="AE75" s="188">
        <v>0</v>
      </c>
      <c r="AF75" s="188">
        <v>0</v>
      </c>
      <c r="AG75" s="188">
        <v>0</v>
      </c>
      <c r="AI75" s="188">
        <v>0</v>
      </c>
      <c r="AJ75" s="188">
        <v>0</v>
      </c>
      <c r="AK75" s="188">
        <v>1571</v>
      </c>
      <c r="AL75" s="188">
        <v>977</v>
      </c>
      <c r="AM75" s="188">
        <v>0</v>
      </c>
      <c r="AN75" s="188">
        <v>0</v>
      </c>
      <c r="AO75" s="188">
        <v>1555</v>
      </c>
      <c r="AP75" s="188">
        <v>0</v>
      </c>
      <c r="AQ75" s="188">
        <v>0</v>
      </c>
      <c r="AR75" s="188">
        <v>0</v>
      </c>
      <c r="AT75" s="188">
        <v>0</v>
      </c>
      <c r="AU75" s="188">
        <v>0</v>
      </c>
      <c r="AV75" s="188">
        <v>8283</v>
      </c>
      <c r="AW75" s="188">
        <v>2590</v>
      </c>
      <c r="AX75" s="188">
        <v>0</v>
      </c>
      <c r="AY75" s="188">
        <v>0</v>
      </c>
      <c r="AZ75" s="188">
        <v>1498</v>
      </c>
      <c r="BA75" s="188">
        <v>0</v>
      </c>
      <c r="BB75" s="188">
        <v>0</v>
      </c>
      <c r="BC75" s="188">
        <v>0</v>
      </c>
      <c r="BE75" s="188">
        <v>0</v>
      </c>
      <c r="BF75" s="188">
        <v>0</v>
      </c>
      <c r="BG75" s="188">
        <v>8460</v>
      </c>
      <c r="BH75" s="188">
        <v>2027</v>
      </c>
      <c r="BI75" s="188">
        <v>0</v>
      </c>
      <c r="BJ75" s="188">
        <v>0</v>
      </c>
      <c r="BK75" s="188">
        <v>1062</v>
      </c>
      <c r="BL75" s="188">
        <v>0</v>
      </c>
      <c r="BM75" s="188">
        <v>0</v>
      </c>
      <c r="BN75" s="188">
        <v>0</v>
      </c>
      <c r="BP75" s="188">
        <v>0</v>
      </c>
      <c r="BQ75" s="188">
        <v>0</v>
      </c>
      <c r="BR75" s="188">
        <v>7049</v>
      </c>
      <c r="BS75" s="188">
        <v>2833</v>
      </c>
      <c r="BT75" s="188">
        <v>0</v>
      </c>
      <c r="BU75" s="188">
        <v>0</v>
      </c>
      <c r="BV75" s="188">
        <v>2075</v>
      </c>
      <c r="BW75" s="188">
        <v>0</v>
      </c>
      <c r="BX75" s="188">
        <v>0</v>
      </c>
      <c r="BY75" s="188">
        <v>0</v>
      </c>
      <c r="CA75" s="188">
        <v>0</v>
      </c>
      <c r="CB75" s="188">
        <v>0</v>
      </c>
      <c r="CC75" s="188">
        <v>8442</v>
      </c>
      <c r="CD75" s="188">
        <v>1617</v>
      </c>
      <c r="CE75" s="188">
        <v>0</v>
      </c>
      <c r="CF75" s="188">
        <v>0</v>
      </c>
      <c r="CG75" s="188">
        <v>1084</v>
      </c>
      <c r="CH75" s="188">
        <v>0</v>
      </c>
      <c r="CI75" s="188">
        <v>0</v>
      </c>
      <c r="CJ75" s="188">
        <v>0</v>
      </c>
      <c r="CL75" s="188">
        <v>0</v>
      </c>
      <c r="CM75" s="188">
        <v>0</v>
      </c>
      <c r="CN75" s="188">
        <v>8442</v>
      </c>
      <c r="CO75" s="188">
        <v>1617</v>
      </c>
      <c r="CP75" s="188">
        <v>0</v>
      </c>
      <c r="CQ75" s="188">
        <v>0</v>
      </c>
      <c r="CR75" s="188">
        <v>1084</v>
      </c>
      <c r="CS75" s="188">
        <v>0</v>
      </c>
      <c r="CT75" s="188">
        <v>0</v>
      </c>
      <c r="CU75" s="188">
        <v>0</v>
      </c>
      <c r="CW75" s="188">
        <v>0</v>
      </c>
      <c r="CX75" s="188">
        <v>0</v>
      </c>
      <c r="CY75" s="188">
        <v>6779</v>
      </c>
      <c r="CZ75" s="188">
        <v>2355</v>
      </c>
      <c r="DA75" s="188">
        <v>0</v>
      </c>
      <c r="DB75" s="188">
        <v>0</v>
      </c>
      <c r="DC75" s="188">
        <v>2028</v>
      </c>
      <c r="DD75" s="188">
        <v>0</v>
      </c>
      <c r="DE75" s="188">
        <v>0</v>
      </c>
      <c r="DF75" s="188">
        <v>0</v>
      </c>
      <c r="DH75" s="188">
        <v>0</v>
      </c>
      <c r="DI75" s="188">
        <v>0</v>
      </c>
      <c r="DJ75" s="188">
        <v>8596</v>
      </c>
      <c r="DK75" s="188">
        <v>1550</v>
      </c>
      <c r="DL75" s="188">
        <v>0</v>
      </c>
      <c r="DM75" s="188">
        <v>0</v>
      </c>
      <c r="DN75" s="188">
        <v>1094</v>
      </c>
      <c r="DO75" s="188">
        <v>0</v>
      </c>
      <c r="DP75" s="188">
        <v>0</v>
      </c>
      <c r="DQ75" s="188">
        <v>0</v>
      </c>
      <c r="DS75" s="188">
        <v>0</v>
      </c>
      <c r="DT75" s="188">
        <v>0</v>
      </c>
      <c r="DU75" s="188">
        <v>6960</v>
      </c>
      <c r="DV75" s="188">
        <v>1405</v>
      </c>
      <c r="DW75" s="188">
        <v>0</v>
      </c>
      <c r="DX75" s="188">
        <v>0</v>
      </c>
      <c r="DY75" s="188">
        <v>2688</v>
      </c>
      <c r="DZ75" s="188">
        <v>0</v>
      </c>
      <c r="EA75" s="188">
        <v>0</v>
      </c>
      <c r="EB75" s="188">
        <v>0</v>
      </c>
      <c r="ED75" s="188">
        <v>0</v>
      </c>
      <c r="EE75" s="188">
        <v>0</v>
      </c>
      <c r="EF75" s="188">
        <v>6474</v>
      </c>
      <c r="EG75" s="188">
        <v>1871</v>
      </c>
      <c r="EH75" s="188">
        <v>0</v>
      </c>
      <c r="EI75" s="188">
        <v>0</v>
      </c>
      <c r="EJ75" s="188">
        <v>1044</v>
      </c>
      <c r="EK75" s="188">
        <v>0</v>
      </c>
      <c r="EL75" s="188">
        <v>0</v>
      </c>
      <c r="EM75" s="188">
        <v>0</v>
      </c>
      <c r="EO75" s="188">
        <v>0</v>
      </c>
      <c r="EP75" s="188">
        <v>0</v>
      </c>
      <c r="EQ75" s="188">
        <v>1434</v>
      </c>
      <c r="ER75" s="188">
        <v>1502</v>
      </c>
      <c r="ES75" s="188">
        <v>0</v>
      </c>
      <c r="ET75" s="188">
        <v>0</v>
      </c>
      <c r="EU75" s="188">
        <v>1378</v>
      </c>
      <c r="EV75" s="188">
        <v>0</v>
      </c>
      <c r="EW75" s="188">
        <v>0</v>
      </c>
      <c r="EX75" s="188">
        <v>0</v>
      </c>
      <c r="EZ75" s="188">
        <v>0</v>
      </c>
      <c r="FA75" s="188">
        <v>0</v>
      </c>
      <c r="FB75" s="188">
        <v>4283</v>
      </c>
      <c r="FC75" s="188">
        <v>1259</v>
      </c>
      <c r="FD75" s="188">
        <v>0</v>
      </c>
      <c r="FE75" s="188">
        <v>0</v>
      </c>
      <c r="FF75" s="188">
        <v>2541</v>
      </c>
      <c r="FG75" s="188">
        <v>0</v>
      </c>
      <c r="FH75" s="188">
        <v>0</v>
      </c>
      <c r="FI75" s="188">
        <v>0</v>
      </c>
      <c r="FK75" s="188">
        <v>0</v>
      </c>
      <c r="FL75" s="188">
        <v>0</v>
      </c>
      <c r="FM75" s="188">
        <v>8183</v>
      </c>
      <c r="FN75" s="188">
        <v>1064</v>
      </c>
      <c r="FO75" s="188">
        <v>0</v>
      </c>
      <c r="FP75" s="188">
        <v>0</v>
      </c>
      <c r="FQ75" s="188">
        <v>1082</v>
      </c>
      <c r="FR75" s="188">
        <v>0</v>
      </c>
      <c r="FS75" s="188">
        <v>0</v>
      </c>
      <c r="FT75" s="188">
        <v>0</v>
      </c>
      <c r="FV75" s="188">
        <v>0</v>
      </c>
      <c r="FW75" s="188">
        <v>0</v>
      </c>
      <c r="FX75" s="188">
        <v>4499</v>
      </c>
      <c r="FY75" s="188">
        <v>2433</v>
      </c>
      <c r="FZ75" s="188">
        <v>0</v>
      </c>
      <c r="GA75" s="188">
        <v>0</v>
      </c>
      <c r="GB75" s="188">
        <v>2450</v>
      </c>
      <c r="GC75" s="188">
        <v>0</v>
      </c>
      <c r="GD75" s="188">
        <v>0</v>
      </c>
      <c r="GE75" s="188">
        <v>0</v>
      </c>
      <c r="GG75" s="188">
        <v>0</v>
      </c>
      <c r="GH75" s="188">
        <v>0</v>
      </c>
      <c r="GI75" s="188">
        <v>5735</v>
      </c>
      <c r="GJ75" s="188">
        <v>933</v>
      </c>
      <c r="GK75" s="188">
        <v>0</v>
      </c>
      <c r="GL75" s="188">
        <v>0</v>
      </c>
      <c r="GM75" s="188">
        <v>1095</v>
      </c>
      <c r="GN75" s="188">
        <v>0</v>
      </c>
      <c r="GO75" s="188">
        <v>0</v>
      </c>
      <c r="GP75" s="188">
        <v>0</v>
      </c>
      <c r="GR75" s="188">
        <v>0</v>
      </c>
      <c r="GS75" s="188">
        <v>0</v>
      </c>
      <c r="GT75" s="188">
        <v>7199</v>
      </c>
      <c r="GU75" s="188">
        <v>997</v>
      </c>
      <c r="GV75" s="188">
        <v>0</v>
      </c>
      <c r="GW75" s="188">
        <v>0</v>
      </c>
      <c r="GX75" s="188">
        <v>1025</v>
      </c>
      <c r="GY75" s="188">
        <v>0</v>
      </c>
      <c r="GZ75" s="188">
        <v>0</v>
      </c>
      <c r="HA75" s="188">
        <v>0</v>
      </c>
      <c r="HC75" s="188">
        <v>0</v>
      </c>
      <c r="HD75" s="188">
        <v>0</v>
      </c>
      <c r="HE75" s="188">
        <v>4934</v>
      </c>
      <c r="HF75" s="188">
        <v>1479</v>
      </c>
      <c r="HG75" s="188">
        <v>0</v>
      </c>
      <c r="HH75" s="188">
        <v>0</v>
      </c>
      <c r="HI75" s="188">
        <v>1044</v>
      </c>
      <c r="HJ75" s="188">
        <v>0</v>
      </c>
      <c r="HK75" s="188">
        <v>0</v>
      </c>
      <c r="HL75" s="188">
        <v>0</v>
      </c>
      <c r="HN75" s="188">
        <v>0</v>
      </c>
      <c r="HO75" s="188">
        <v>0</v>
      </c>
      <c r="HP75" s="188">
        <v>4116</v>
      </c>
      <c r="HQ75" s="188">
        <v>1210</v>
      </c>
      <c r="HR75" s="188">
        <v>0</v>
      </c>
      <c r="HS75" s="188">
        <v>0</v>
      </c>
      <c r="HT75" s="188">
        <v>1877</v>
      </c>
      <c r="HU75" s="188">
        <v>0</v>
      </c>
      <c r="HV75" s="188">
        <v>0</v>
      </c>
      <c r="HW75" s="188">
        <v>0</v>
      </c>
      <c r="HY75" s="188">
        <v>0</v>
      </c>
      <c r="HZ75" s="188">
        <v>0</v>
      </c>
      <c r="IA75" s="188">
        <v>5598</v>
      </c>
      <c r="IB75" s="188">
        <v>1449</v>
      </c>
      <c r="IC75" s="188">
        <v>0</v>
      </c>
      <c r="ID75" s="188">
        <v>0</v>
      </c>
      <c r="IE75" s="188">
        <v>1099</v>
      </c>
      <c r="IF75" s="188">
        <v>0</v>
      </c>
      <c r="IG75" s="188">
        <v>0</v>
      </c>
      <c r="IH75" s="188">
        <v>0</v>
      </c>
      <c r="IJ75" s="188">
        <v>0</v>
      </c>
      <c r="IK75" s="188">
        <v>0</v>
      </c>
      <c r="IL75" s="188">
        <v>8427</v>
      </c>
      <c r="IM75" s="188">
        <v>1231</v>
      </c>
      <c r="IN75" s="188">
        <v>0</v>
      </c>
      <c r="IO75" s="188">
        <v>0</v>
      </c>
      <c r="IP75" s="188">
        <v>1107</v>
      </c>
      <c r="IQ75" s="188">
        <v>0</v>
      </c>
      <c r="IR75" s="188">
        <v>0</v>
      </c>
      <c r="IS75" s="188">
        <v>0</v>
      </c>
      <c r="IU75" s="188">
        <v>0</v>
      </c>
      <c r="IV75" s="188">
        <v>0</v>
      </c>
      <c r="IW75" s="188">
        <v>4902</v>
      </c>
      <c r="IX75" s="188">
        <v>1874</v>
      </c>
      <c r="IY75" s="188">
        <v>0</v>
      </c>
      <c r="IZ75" s="188">
        <v>0</v>
      </c>
      <c r="JA75" s="188">
        <v>1592</v>
      </c>
      <c r="JB75" s="188">
        <v>0</v>
      </c>
      <c r="JC75" s="188">
        <v>0</v>
      </c>
      <c r="JD75" s="188">
        <v>0</v>
      </c>
      <c r="JF75" s="188">
        <v>0</v>
      </c>
      <c r="JG75" s="188">
        <v>0</v>
      </c>
      <c r="JH75" s="188">
        <v>7703</v>
      </c>
      <c r="JI75" s="188">
        <v>3414</v>
      </c>
      <c r="JJ75" s="188">
        <v>0</v>
      </c>
      <c r="JK75" s="188">
        <v>0</v>
      </c>
      <c r="JL75" s="188">
        <v>1035</v>
      </c>
      <c r="JM75" s="188">
        <v>0</v>
      </c>
      <c r="JN75" s="188">
        <v>0</v>
      </c>
      <c r="JO75" s="188">
        <v>0</v>
      </c>
      <c r="JQ75" s="188">
        <v>0</v>
      </c>
      <c r="JR75" s="188">
        <v>0</v>
      </c>
      <c r="JS75" s="188">
        <v>8119</v>
      </c>
      <c r="JT75" s="188">
        <v>1071</v>
      </c>
      <c r="JU75" s="188">
        <v>0</v>
      </c>
      <c r="JV75" s="188">
        <v>0</v>
      </c>
      <c r="JW75" s="188">
        <v>1122</v>
      </c>
      <c r="JX75" s="188">
        <v>0</v>
      </c>
      <c r="JY75" s="188">
        <v>0</v>
      </c>
      <c r="JZ75" s="188">
        <v>0</v>
      </c>
      <c r="KB75" s="188">
        <v>0</v>
      </c>
      <c r="KC75" s="188">
        <v>0</v>
      </c>
      <c r="KD75" s="188">
        <v>3448</v>
      </c>
      <c r="KE75" s="188">
        <v>837</v>
      </c>
      <c r="KF75" s="188">
        <v>0</v>
      </c>
      <c r="KG75" s="188">
        <v>0</v>
      </c>
      <c r="KH75" s="188">
        <v>1608</v>
      </c>
      <c r="KI75" s="188">
        <v>0</v>
      </c>
      <c r="KJ75" s="188">
        <v>0</v>
      </c>
      <c r="KK75" s="188">
        <v>0</v>
      </c>
      <c r="KM75" s="188">
        <v>0</v>
      </c>
      <c r="KN75" s="188">
        <v>0</v>
      </c>
      <c r="KO75" s="188">
        <v>3448</v>
      </c>
      <c r="KP75" s="188">
        <v>2932</v>
      </c>
      <c r="KQ75" s="188">
        <v>0</v>
      </c>
      <c r="KR75" s="188">
        <v>0</v>
      </c>
      <c r="KS75" s="188">
        <v>2096</v>
      </c>
      <c r="KT75" s="188">
        <v>0</v>
      </c>
      <c r="KU75" s="188">
        <v>0</v>
      </c>
      <c r="KV75" s="188">
        <v>0</v>
      </c>
      <c r="KX75" s="188">
        <v>0</v>
      </c>
      <c r="KY75" s="188">
        <v>0</v>
      </c>
      <c r="KZ75" s="188">
        <v>7458</v>
      </c>
      <c r="LA75" s="188">
        <v>1549</v>
      </c>
      <c r="LB75" s="188">
        <v>0</v>
      </c>
      <c r="LC75" s="188">
        <v>0</v>
      </c>
      <c r="LD75" s="188">
        <v>2899</v>
      </c>
      <c r="LE75" s="188">
        <v>0</v>
      </c>
      <c r="LF75" s="188">
        <v>0</v>
      </c>
      <c r="LG75" s="188">
        <v>0</v>
      </c>
      <c r="LI75" s="188">
        <v>0</v>
      </c>
      <c r="LJ75" s="188">
        <v>0</v>
      </c>
      <c r="LK75" s="188">
        <v>5749</v>
      </c>
      <c r="LL75" s="188">
        <v>1378</v>
      </c>
      <c r="LM75" s="188">
        <v>0</v>
      </c>
      <c r="LN75" s="188">
        <v>0</v>
      </c>
      <c r="LO75" s="188">
        <v>1510</v>
      </c>
      <c r="LP75" s="188">
        <v>0</v>
      </c>
      <c r="LQ75" s="188">
        <v>0</v>
      </c>
      <c r="LR75" s="188">
        <v>0</v>
      </c>
      <c r="LT75" s="188">
        <v>0</v>
      </c>
      <c r="LU75" s="188">
        <v>0</v>
      </c>
      <c r="LV75" s="188">
        <v>2094</v>
      </c>
      <c r="LW75" s="188">
        <v>2306</v>
      </c>
      <c r="LX75" s="188">
        <v>0</v>
      </c>
      <c r="LY75" s="188">
        <v>0</v>
      </c>
      <c r="LZ75" s="188">
        <v>1530</v>
      </c>
      <c r="MA75" s="188">
        <v>0</v>
      </c>
      <c r="MB75" s="188">
        <v>0</v>
      </c>
      <c r="MC75" s="188">
        <v>0</v>
      </c>
    </row>
    <row r="76" spans="2:341">
      <c r="B76" s="208">
        <f t="shared" si="20"/>
        <v>0</v>
      </c>
      <c r="C76" s="208">
        <f t="shared" si="21"/>
        <v>0</v>
      </c>
      <c r="D76" s="208">
        <f t="shared" si="22"/>
        <v>6103.9</v>
      </c>
      <c r="E76" s="208">
        <f t="shared" si="23"/>
        <v>1695.5666666666666</v>
      </c>
      <c r="F76" s="208">
        <f t="shared" si="24"/>
        <v>0</v>
      </c>
      <c r="G76" s="208">
        <f t="shared" si="25"/>
        <v>0</v>
      </c>
      <c r="H76" s="208">
        <f t="shared" si="26"/>
        <v>1530.3333333333333</v>
      </c>
      <c r="I76" s="208">
        <f t="shared" si="27"/>
        <v>0</v>
      </c>
      <c r="J76" s="208">
        <f t="shared" si="28"/>
        <v>0</v>
      </c>
      <c r="K76" s="208">
        <f t="shared" si="29"/>
        <v>0</v>
      </c>
      <c r="M76" s="188">
        <v>0</v>
      </c>
      <c r="N76" s="188">
        <v>0</v>
      </c>
      <c r="O76" s="188">
        <v>8470</v>
      </c>
      <c r="P76" s="188">
        <v>1362</v>
      </c>
      <c r="Q76" s="188">
        <v>0</v>
      </c>
      <c r="R76" s="188">
        <v>0</v>
      </c>
      <c r="S76" s="188">
        <v>976</v>
      </c>
      <c r="T76" s="188">
        <v>0</v>
      </c>
      <c r="U76" s="188">
        <v>0</v>
      </c>
      <c r="V76" s="188">
        <v>0</v>
      </c>
      <c r="X76" s="188">
        <v>0</v>
      </c>
      <c r="Y76" s="188">
        <v>0</v>
      </c>
      <c r="Z76" s="188">
        <v>6707</v>
      </c>
      <c r="AA76" s="188">
        <v>1980</v>
      </c>
      <c r="AB76" s="188">
        <v>0</v>
      </c>
      <c r="AC76" s="188">
        <v>0</v>
      </c>
      <c r="AD76" s="188">
        <v>1461</v>
      </c>
      <c r="AE76" s="188">
        <v>0</v>
      </c>
      <c r="AF76" s="188">
        <v>0</v>
      </c>
      <c r="AG76" s="188">
        <v>0</v>
      </c>
      <c r="AI76" s="188">
        <v>0</v>
      </c>
      <c r="AJ76" s="188">
        <v>0</v>
      </c>
      <c r="AK76" s="188">
        <v>1577</v>
      </c>
      <c r="AL76" s="188">
        <v>976</v>
      </c>
      <c r="AM76" s="188">
        <v>0</v>
      </c>
      <c r="AN76" s="188">
        <v>0</v>
      </c>
      <c r="AO76" s="188">
        <v>1555</v>
      </c>
      <c r="AP76" s="188">
        <v>0</v>
      </c>
      <c r="AQ76" s="188">
        <v>0</v>
      </c>
      <c r="AR76" s="188">
        <v>0</v>
      </c>
      <c r="AT76" s="188">
        <v>0</v>
      </c>
      <c r="AU76" s="188">
        <v>0</v>
      </c>
      <c r="AV76" s="188">
        <v>8268</v>
      </c>
      <c r="AW76" s="188">
        <v>2572</v>
      </c>
      <c r="AX76" s="188">
        <v>0</v>
      </c>
      <c r="AY76" s="188">
        <v>0</v>
      </c>
      <c r="AZ76" s="188">
        <v>1498</v>
      </c>
      <c r="BA76" s="188">
        <v>0</v>
      </c>
      <c r="BB76" s="188">
        <v>0</v>
      </c>
      <c r="BC76" s="188">
        <v>0</v>
      </c>
      <c r="BE76" s="188">
        <v>0</v>
      </c>
      <c r="BF76" s="188">
        <v>0</v>
      </c>
      <c r="BG76" s="188">
        <v>8430</v>
      </c>
      <c r="BH76" s="188">
        <v>1974</v>
      </c>
      <c r="BI76" s="188">
        <v>0</v>
      </c>
      <c r="BJ76" s="188">
        <v>0</v>
      </c>
      <c r="BK76" s="188">
        <v>1062</v>
      </c>
      <c r="BL76" s="188">
        <v>0</v>
      </c>
      <c r="BM76" s="188">
        <v>0</v>
      </c>
      <c r="BN76" s="188">
        <v>0</v>
      </c>
      <c r="BP76" s="188">
        <v>0</v>
      </c>
      <c r="BQ76" s="188">
        <v>0</v>
      </c>
      <c r="BR76" s="188">
        <v>7047</v>
      </c>
      <c r="BS76" s="188">
        <v>2845</v>
      </c>
      <c r="BT76" s="188">
        <v>0</v>
      </c>
      <c r="BU76" s="188">
        <v>0</v>
      </c>
      <c r="BV76" s="188">
        <v>2089</v>
      </c>
      <c r="BW76" s="188">
        <v>0</v>
      </c>
      <c r="BX76" s="188">
        <v>0</v>
      </c>
      <c r="BY76" s="188">
        <v>0</v>
      </c>
      <c r="CA76" s="188">
        <v>0</v>
      </c>
      <c r="CB76" s="188">
        <v>0</v>
      </c>
      <c r="CC76" s="188">
        <v>8396</v>
      </c>
      <c r="CD76" s="188">
        <v>1615</v>
      </c>
      <c r="CE76" s="188">
        <v>0</v>
      </c>
      <c r="CF76" s="188">
        <v>0</v>
      </c>
      <c r="CG76" s="188">
        <v>1084</v>
      </c>
      <c r="CH76" s="188">
        <v>0</v>
      </c>
      <c r="CI76" s="188">
        <v>0</v>
      </c>
      <c r="CJ76" s="188">
        <v>0</v>
      </c>
      <c r="CL76" s="188">
        <v>0</v>
      </c>
      <c r="CM76" s="188">
        <v>0</v>
      </c>
      <c r="CN76" s="188">
        <v>8396</v>
      </c>
      <c r="CO76" s="188">
        <v>1615</v>
      </c>
      <c r="CP76" s="188">
        <v>0</v>
      </c>
      <c r="CQ76" s="188">
        <v>0</v>
      </c>
      <c r="CR76" s="188">
        <v>1084</v>
      </c>
      <c r="CS76" s="188">
        <v>0</v>
      </c>
      <c r="CT76" s="188">
        <v>0</v>
      </c>
      <c r="CU76" s="188">
        <v>0</v>
      </c>
      <c r="CW76" s="188">
        <v>0</v>
      </c>
      <c r="CX76" s="188">
        <v>0</v>
      </c>
      <c r="CY76" s="188">
        <v>6731</v>
      </c>
      <c r="CZ76" s="188">
        <v>2332</v>
      </c>
      <c r="DA76" s="188">
        <v>0</v>
      </c>
      <c r="DB76" s="188">
        <v>0</v>
      </c>
      <c r="DC76" s="188">
        <v>2046</v>
      </c>
      <c r="DD76" s="188">
        <v>0</v>
      </c>
      <c r="DE76" s="188">
        <v>0</v>
      </c>
      <c r="DF76" s="188">
        <v>0</v>
      </c>
      <c r="DH76" s="188">
        <v>0</v>
      </c>
      <c r="DI76" s="188">
        <v>0</v>
      </c>
      <c r="DJ76" s="188">
        <v>8632</v>
      </c>
      <c r="DK76" s="188">
        <v>1534</v>
      </c>
      <c r="DL76" s="188">
        <v>0</v>
      </c>
      <c r="DM76" s="188">
        <v>0</v>
      </c>
      <c r="DN76" s="188">
        <v>1094</v>
      </c>
      <c r="DO76" s="188">
        <v>0</v>
      </c>
      <c r="DP76" s="188">
        <v>0</v>
      </c>
      <c r="DQ76" s="188">
        <v>0</v>
      </c>
      <c r="DS76" s="188">
        <v>0</v>
      </c>
      <c r="DT76" s="188">
        <v>0</v>
      </c>
      <c r="DU76" s="188">
        <v>6970</v>
      </c>
      <c r="DV76" s="188">
        <v>1419</v>
      </c>
      <c r="DW76" s="188">
        <v>0</v>
      </c>
      <c r="DX76" s="188">
        <v>0</v>
      </c>
      <c r="DY76" s="188">
        <v>2741</v>
      </c>
      <c r="DZ76" s="188">
        <v>0</v>
      </c>
      <c r="EA76" s="188">
        <v>0</v>
      </c>
      <c r="EB76" s="188">
        <v>0</v>
      </c>
      <c r="ED76" s="188">
        <v>0</v>
      </c>
      <c r="EE76" s="188">
        <v>0</v>
      </c>
      <c r="EF76" s="188">
        <v>6477</v>
      </c>
      <c r="EG76" s="188">
        <v>1870</v>
      </c>
      <c r="EH76" s="188">
        <v>0</v>
      </c>
      <c r="EI76" s="188">
        <v>0</v>
      </c>
      <c r="EJ76" s="188">
        <v>1044</v>
      </c>
      <c r="EK76" s="188">
        <v>0</v>
      </c>
      <c r="EL76" s="188">
        <v>0</v>
      </c>
      <c r="EM76" s="188">
        <v>0</v>
      </c>
      <c r="EO76" s="188">
        <v>0</v>
      </c>
      <c r="EP76" s="188">
        <v>0</v>
      </c>
      <c r="EQ76" s="188">
        <v>1387</v>
      </c>
      <c r="ER76" s="188">
        <v>1493</v>
      </c>
      <c r="ES76" s="188">
        <v>0</v>
      </c>
      <c r="ET76" s="188">
        <v>0</v>
      </c>
      <c r="EU76" s="188">
        <v>1378</v>
      </c>
      <c r="EV76" s="188">
        <v>0</v>
      </c>
      <c r="EW76" s="188">
        <v>0</v>
      </c>
      <c r="EX76" s="188">
        <v>0</v>
      </c>
      <c r="EZ76" s="188">
        <v>0</v>
      </c>
      <c r="FA76" s="188">
        <v>0</v>
      </c>
      <c r="FB76" s="188">
        <v>4279</v>
      </c>
      <c r="FC76" s="188">
        <v>1249</v>
      </c>
      <c r="FD76" s="188">
        <v>0</v>
      </c>
      <c r="FE76" s="188">
        <v>0</v>
      </c>
      <c r="FF76" s="188">
        <v>2547</v>
      </c>
      <c r="FG76" s="188">
        <v>0</v>
      </c>
      <c r="FH76" s="188">
        <v>0</v>
      </c>
      <c r="FI76" s="188">
        <v>0</v>
      </c>
      <c r="FK76" s="188">
        <v>0</v>
      </c>
      <c r="FL76" s="188">
        <v>0</v>
      </c>
      <c r="FM76" s="188">
        <v>8126</v>
      </c>
      <c r="FN76" s="188">
        <v>1048</v>
      </c>
      <c r="FO76" s="188">
        <v>0</v>
      </c>
      <c r="FP76" s="188">
        <v>0</v>
      </c>
      <c r="FQ76" s="188">
        <v>1082</v>
      </c>
      <c r="FR76" s="188">
        <v>0</v>
      </c>
      <c r="FS76" s="188">
        <v>0</v>
      </c>
      <c r="FT76" s="188">
        <v>0</v>
      </c>
      <c r="FV76" s="188">
        <v>0</v>
      </c>
      <c r="FW76" s="188">
        <v>0</v>
      </c>
      <c r="FX76" s="188">
        <v>4468</v>
      </c>
      <c r="FY76" s="188">
        <v>2394</v>
      </c>
      <c r="FZ76" s="188">
        <v>0</v>
      </c>
      <c r="GA76" s="188">
        <v>0</v>
      </c>
      <c r="GB76" s="188">
        <v>2498</v>
      </c>
      <c r="GC76" s="188">
        <v>0</v>
      </c>
      <c r="GD76" s="188">
        <v>0</v>
      </c>
      <c r="GE76" s="188">
        <v>0</v>
      </c>
      <c r="GG76" s="188">
        <v>0</v>
      </c>
      <c r="GH76" s="188">
        <v>0</v>
      </c>
      <c r="GI76" s="188">
        <v>5721</v>
      </c>
      <c r="GJ76" s="188">
        <v>929</v>
      </c>
      <c r="GK76" s="188">
        <v>0</v>
      </c>
      <c r="GL76" s="188">
        <v>0</v>
      </c>
      <c r="GM76" s="188">
        <v>1095</v>
      </c>
      <c r="GN76" s="188">
        <v>0</v>
      </c>
      <c r="GO76" s="188">
        <v>0</v>
      </c>
      <c r="GP76" s="188">
        <v>0</v>
      </c>
      <c r="GR76" s="188">
        <v>0</v>
      </c>
      <c r="GS76" s="188">
        <v>0</v>
      </c>
      <c r="GT76" s="188">
        <v>7194</v>
      </c>
      <c r="GU76" s="188">
        <v>991</v>
      </c>
      <c r="GV76" s="188">
        <v>0</v>
      </c>
      <c r="GW76" s="188">
        <v>0</v>
      </c>
      <c r="GX76" s="188">
        <v>1025</v>
      </c>
      <c r="GY76" s="188">
        <v>0</v>
      </c>
      <c r="GZ76" s="188">
        <v>0</v>
      </c>
      <c r="HA76" s="188">
        <v>0</v>
      </c>
      <c r="HC76" s="188">
        <v>0</v>
      </c>
      <c r="HD76" s="188">
        <v>0</v>
      </c>
      <c r="HE76" s="188">
        <v>4931</v>
      </c>
      <c r="HF76" s="188">
        <v>1473</v>
      </c>
      <c r="HG76" s="188">
        <v>0</v>
      </c>
      <c r="HH76" s="188">
        <v>0</v>
      </c>
      <c r="HI76" s="188">
        <v>1044</v>
      </c>
      <c r="HJ76" s="188">
        <v>0</v>
      </c>
      <c r="HK76" s="188">
        <v>0</v>
      </c>
      <c r="HL76" s="188">
        <v>0</v>
      </c>
      <c r="HN76" s="188">
        <v>0</v>
      </c>
      <c r="HO76" s="188">
        <v>0</v>
      </c>
      <c r="HP76" s="188">
        <v>4112</v>
      </c>
      <c r="HQ76" s="188">
        <v>1225</v>
      </c>
      <c r="HR76" s="188">
        <v>0</v>
      </c>
      <c r="HS76" s="188">
        <v>0</v>
      </c>
      <c r="HT76" s="188">
        <v>1879</v>
      </c>
      <c r="HU76" s="188">
        <v>0</v>
      </c>
      <c r="HV76" s="188">
        <v>0</v>
      </c>
      <c r="HW76" s="188">
        <v>0</v>
      </c>
      <c r="HY76" s="188">
        <v>0</v>
      </c>
      <c r="HZ76" s="188">
        <v>0</v>
      </c>
      <c r="IA76" s="188">
        <v>5616</v>
      </c>
      <c r="IB76" s="188">
        <v>1448</v>
      </c>
      <c r="IC76" s="188">
        <v>0</v>
      </c>
      <c r="ID76" s="188">
        <v>0</v>
      </c>
      <c r="IE76" s="188">
        <v>1099</v>
      </c>
      <c r="IF76" s="188">
        <v>0</v>
      </c>
      <c r="IG76" s="188">
        <v>0</v>
      </c>
      <c r="IH76" s="188">
        <v>0</v>
      </c>
      <c r="IJ76" s="188">
        <v>0</v>
      </c>
      <c r="IK76" s="188">
        <v>0</v>
      </c>
      <c r="IL76" s="188">
        <v>8429</v>
      </c>
      <c r="IM76" s="188">
        <v>1205</v>
      </c>
      <c r="IN76" s="188">
        <v>0</v>
      </c>
      <c r="IO76" s="188">
        <v>0</v>
      </c>
      <c r="IP76" s="188">
        <v>1107</v>
      </c>
      <c r="IQ76" s="188">
        <v>0</v>
      </c>
      <c r="IR76" s="188">
        <v>0</v>
      </c>
      <c r="IS76" s="188">
        <v>0</v>
      </c>
      <c r="IU76" s="188">
        <v>0</v>
      </c>
      <c r="IV76" s="188">
        <v>0</v>
      </c>
      <c r="IW76" s="188">
        <v>4923</v>
      </c>
      <c r="IX76" s="188">
        <v>1882</v>
      </c>
      <c r="IY76" s="188">
        <v>0</v>
      </c>
      <c r="IZ76" s="188">
        <v>0</v>
      </c>
      <c r="JA76" s="188">
        <v>1592</v>
      </c>
      <c r="JB76" s="188">
        <v>0</v>
      </c>
      <c r="JC76" s="188">
        <v>0</v>
      </c>
      <c r="JD76" s="188">
        <v>0</v>
      </c>
      <c r="JF76" s="188">
        <v>0</v>
      </c>
      <c r="JG76" s="188">
        <v>0</v>
      </c>
      <c r="JH76" s="188">
        <v>7710</v>
      </c>
      <c r="JI76" s="188">
        <v>3398</v>
      </c>
      <c r="JJ76" s="188">
        <v>0</v>
      </c>
      <c r="JK76" s="188">
        <v>0</v>
      </c>
      <c r="JL76" s="188">
        <v>1035</v>
      </c>
      <c r="JM76" s="188">
        <v>0</v>
      </c>
      <c r="JN76" s="188">
        <v>0</v>
      </c>
      <c r="JO76" s="188">
        <v>0</v>
      </c>
      <c r="JQ76" s="188">
        <v>0</v>
      </c>
      <c r="JR76" s="188">
        <v>0</v>
      </c>
      <c r="JS76" s="188">
        <v>8005</v>
      </c>
      <c r="JT76" s="188">
        <v>1094</v>
      </c>
      <c r="JU76" s="188">
        <v>0</v>
      </c>
      <c r="JV76" s="188">
        <v>0</v>
      </c>
      <c r="JW76" s="188">
        <v>1122</v>
      </c>
      <c r="JX76" s="188">
        <v>0</v>
      </c>
      <c r="JY76" s="188">
        <v>0</v>
      </c>
      <c r="JZ76" s="188">
        <v>0</v>
      </c>
      <c r="KB76" s="188">
        <v>0</v>
      </c>
      <c r="KC76" s="188">
        <v>0</v>
      </c>
      <c r="KD76" s="188">
        <v>3352</v>
      </c>
      <c r="KE76" s="188">
        <v>806</v>
      </c>
      <c r="KF76" s="188">
        <v>0</v>
      </c>
      <c r="KG76" s="188">
        <v>0</v>
      </c>
      <c r="KH76" s="188">
        <v>1608</v>
      </c>
      <c r="KI76" s="188">
        <v>0</v>
      </c>
      <c r="KJ76" s="188">
        <v>0</v>
      </c>
      <c r="KK76" s="188">
        <v>0</v>
      </c>
      <c r="KM76" s="188">
        <v>0</v>
      </c>
      <c r="KN76" s="188">
        <v>0</v>
      </c>
      <c r="KO76" s="188">
        <v>3460</v>
      </c>
      <c r="KP76" s="188">
        <v>2944</v>
      </c>
      <c r="KQ76" s="188">
        <v>0</v>
      </c>
      <c r="KR76" s="188">
        <v>0</v>
      </c>
      <c r="KS76" s="188">
        <v>2118</v>
      </c>
      <c r="KT76" s="188">
        <v>0</v>
      </c>
      <c r="KU76" s="188">
        <v>0</v>
      </c>
      <c r="KV76" s="188">
        <v>0</v>
      </c>
      <c r="KX76" s="188">
        <v>0</v>
      </c>
      <c r="KY76" s="188">
        <v>0</v>
      </c>
      <c r="KZ76" s="188">
        <v>7526</v>
      </c>
      <c r="LA76" s="188">
        <v>1528</v>
      </c>
      <c r="LB76" s="188">
        <v>0</v>
      </c>
      <c r="LC76" s="188">
        <v>0</v>
      </c>
      <c r="LD76" s="188">
        <v>2907</v>
      </c>
      <c r="LE76" s="188">
        <v>0</v>
      </c>
      <c r="LF76" s="188">
        <v>0</v>
      </c>
      <c r="LG76" s="188">
        <v>0</v>
      </c>
      <c r="LI76" s="188">
        <v>0</v>
      </c>
      <c r="LJ76" s="188">
        <v>0</v>
      </c>
      <c r="LK76" s="188">
        <v>5674</v>
      </c>
      <c r="LL76" s="188">
        <v>1340</v>
      </c>
      <c r="LM76" s="188">
        <v>0</v>
      </c>
      <c r="LN76" s="188">
        <v>0</v>
      </c>
      <c r="LO76" s="188">
        <v>1510</v>
      </c>
      <c r="LP76" s="188">
        <v>0</v>
      </c>
      <c r="LQ76" s="188">
        <v>0</v>
      </c>
      <c r="LR76" s="188">
        <v>0</v>
      </c>
      <c r="LT76" s="188">
        <v>0</v>
      </c>
      <c r="LU76" s="188">
        <v>0</v>
      </c>
      <c r="LV76" s="188">
        <v>2103</v>
      </c>
      <c r="LW76" s="188">
        <v>2326</v>
      </c>
      <c r="LX76" s="188">
        <v>0</v>
      </c>
      <c r="LY76" s="188">
        <v>0</v>
      </c>
      <c r="LZ76" s="188">
        <v>1530</v>
      </c>
      <c r="MA76" s="188">
        <v>0</v>
      </c>
      <c r="MB76" s="188">
        <v>0</v>
      </c>
      <c r="MC76" s="188">
        <v>0</v>
      </c>
    </row>
    <row r="77" spans="2:341">
      <c r="B77" s="208">
        <f t="shared" si="20"/>
        <v>0</v>
      </c>
      <c r="C77" s="208">
        <f t="shared" si="21"/>
        <v>0</v>
      </c>
      <c r="D77" s="208">
        <f t="shared" si="22"/>
        <v>6089.4666666666662</v>
      </c>
      <c r="E77" s="208">
        <f t="shared" si="23"/>
        <v>1681.7666666666667</v>
      </c>
      <c r="F77" s="208">
        <f t="shared" si="24"/>
        <v>0</v>
      </c>
      <c r="G77" s="208">
        <f t="shared" si="25"/>
        <v>0</v>
      </c>
      <c r="H77" s="208">
        <f t="shared" si="26"/>
        <v>1536.3666666666666</v>
      </c>
      <c r="I77" s="208">
        <f t="shared" si="27"/>
        <v>0</v>
      </c>
      <c r="J77" s="208">
        <f t="shared" si="28"/>
        <v>0</v>
      </c>
      <c r="K77" s="208">
        <f t="shared" si="29"/>
        <v>0</v>
      </c>
      <c r="M77" s="188">
        <v>0</v>
      </c>
      <c r="N77" s="188">
        <v>0</v>
      </c>
      <c r="O77" s="188">
        <v>8476</v>
      </c>
      <c r="P77" s="188">
        <v>1314</v>
      </c>
      <c r="Q77" s="188">
        <v>0</v>
      </c>
      <c r="R77" s="188">
        <v>0</v>
      </c>
      <c r="S77" s="188">
        <v>976</v>
      </c>
      <c r="T77" s="188">
        <v>0</v>
      </c>
      <c r="U77" s="188">
        <v>0</v>
      </c>
      <c r="V77" s="188">
        <v>0</v>
      </c>
      <c r="X77" s="188">
        <v>0</v>
      </c>
      <c r="Y77" s="188">
        <v>0</v>
      </c>
      <c r="Z77" s="188">
        <v>6504</v>
      </c>
      <c r="AA77" s="188">
        <v>1994</v>
      </c>
      <c r="AB77" s="188">
        <v>0</v>
      </c>
      <c r="AC77" s="188">
        <v>0</v>
      </c>
      <c r="AD77" s="188">
        <v>1461</v>
      </c>
      <c r="AE77" s="188">
        <v>0</v>
      </c>
      <c r="AF77" s="188">
        <v>0</v>
      </c>
      <c r="AG77" s="188">
        <v>0</v>
      </c>
      <c r="AI77" s="188">
        <v>0</v>
      </c>
      <c r="AJ77" s="188">
        <v>0</v>
      </c>
      <c r="AK77" s="188">
        <v>1567</v>
      </c>
      <c r="AL77" s="188">
        <v>983</v>
      </c>
      <c r="AM77" s="188">
        <v>0</v>
      </c>
      <c r="AN77" s="188">
        <v>0</v>
      </c>
      <c r="AO77" s="188">
        <v>1555</v>
      </c>
      <c r="AP77" s="188">
        <v>0</v>
      </c>
      <c r="AQ77" s="188">
        <v>0</v>
      </c>
      <c r="AR77" s="188">
        <v>0</v>
      </c>
      <c r="AT77" s="188">
        <v>0</v>
      </c>
      <c r="AU77" s="188">
        <v>0</v>
      </c>
      <c r="AV77" s="188">
        <v>8291</v>
      </c>
      <c r="AW77" s="188">
        <v>2554</v>
      </c>
      <c r="AX77" s="188">
        <v>0</v>
      </c>
      <c r="AY77" s="188">
        <v>0</v>
      </c>
      <c r="AZ77" s="188">
        <v>1498</v>
      </c>
      <c r="BA77" s="188">
        <v>0</v>
      </c>
      <c r="BB77" s="188">
        <v>0</v>
      </c>
      <c r="BC77" s="188">
        <v>0</v>
      </c>
      <c r="BE77" s="188">
        <v>0</v>
      </c>
      <c r="BF77" s="188">
        <v>0</v>
      </c>
      <c r="BG77" s="188">
        <v>8443</v>
      </c>
      <c r="BH77" s="188">
        <v>1958</v>
      </c>
      <c r="BI77" s="188">
        <v>0</v>
      </c>
      <c r="BJ77" s="188">
        <v>0</v>
      </c>
      <c r="BK77" s="188">
        <v>1062</v>
      </c>
      <c r="BL77" s="188">
        <v>0</v>
      </c>
      <c r="BM77" s="188">
        <v>0</v>
      </c>
      <c r="BN77" s="188">
        <v>0</v>
      </c>
      <c r="BP77" s="188">
        <v>0</v>
      </c>
      <c r="BQ77" s="188">
        <v>0</v>
      </c>
      <c r="BR77" s="188">
        <v>7059</v>
      </c>
      <c r="BS77" s="188">
        <v>2845</v>
      </c>
      <c r="BT77" s="188">
        <v>0</v>
      </c>
      <c r="BU77" s="188">
        <v>0</v>
      </c>
      <c r="BV77" s="188">
        <v>2117</v>
      </c>
      <c r="BW77" s="188">
        <v>0</v>
      </c>
      <c r="BX77" s="188">
        <v>0</v>
      </c>
      <c r="BY77" s="188">
        <v>0</v>
      </c>
      <c r="CA77" s="188">
        <v>0</v>
      </c>
      <c r="CB77" s="188">
        <v>0</v>
      </c>
      <c r="CC77" s="188">
        <v>8418</v>
      </c>
      <c r="CD77" s="188">
        <v>1616</v>
      </c>
      <c r="CE77" s="188">
        <v>0</v>
      </c>
      <c r="CF77" s="188">
        <v>0</v>
      </c>
      <c r="CG77" s="188">
        <v>1084</v>
      </c>
      <c r="CH77" s="188">
        <v>0</v>
      </c>
      <c r="CI77" s="188">
        <v>0</v>
      </c>
      <c r="CJ77" s="188">
        <v>0</v>
      </c>
      <c r="CL77" s="188">
        <v>0</v>
      </c>
      <c r="CM77" s="188">
        <v>0</v>
      </c>
      <c r="CN77" s="188">
        <v>8418</v>
      </c>
      <c r="CO77" s="188">
        <v>1616</v>
      </c>
      <c r="CP77" s="188">
        <v>0</v>
      </c>
      <c r="CQ77" s="188">
        <v>0</v>
      </c>
      <c r="CR77" s="188">
        <v>1084</v>
      </c>
      <c r="CS77" s="188">
        <v>0</v>
      </c>
      <c r="CT77" s="188">
        <v>0</v>
      </c>
      <c r="CU77" s="188">
        <v>0</v>
      </c>
      <c r="CW77" s="188">
        <v>0</v>
      </c>
      <c r="CX77" s="188">
        <v>0</v>
      </c>
      <c r="CY77" s="188">
        <v>6761</v>
      </c>
      <c r="CZ77" s="188">
        <v>2311</v>
      </c>
      <c r="DA77" s="188">
        <v>0</v>
      </c>
      <c r="DB77" s="188">
        <v>0</v>
      </c>
      <c r="DC77" s="188">
        <v>2075</v>
      </c>
      <c r="DD77" s="188">
        <v>0</v>
      </c>
      <c r="DE77" s="188">
        <v>0</v>
      </c>
      <c r="DF77" s="188">
        <v>0</v>
      </c>
      <c r="DH77" s="188">
        <v>0</v>
      </c>
      <c r="DI77" s="188">
        <v>0</v>
      </c>
      <c r="DJ77" s="188">
        <v>8611</v>
      </c>
      <c r="DK77" s="188">
        <v>1510</v>
      </c>
      <c r="DL77" s="188">
        <v>0</v>
      </c>
      <c r="DM77" s="188">
        <v>0</v>
      </c>
      <c r="DN77" s="188">
        <v>1094</v>
      </c>
      <c r="DO77" s="188">
        <v>0</v>
      </c>
      <c r="DP77" s="188">
        <v>0</v>
      </c>
      <c r="DQ77" s="188">
        <v>0</v>
      </c>
      <c r="DS77" s="188">
        <v>0</v>
      </c>
      <c r="DT77" s="188">
        <v>0</v>
      </c>
      <c r="DU77" s="188">
        <v>6981</v>
      </c>
      <c r="DV77" s="188">
        <v>1434</v>
      </c>
      <c r="DW77" s="188">
        <v>0</v>
      </c>
      <c r="DX77" s="188">
        <v>0</v>
      </c>
      <c r="DY77" s="188">
        <v>2766</v>
      </c>
      <c r="DZ77" s="188">
        <v>0</v>
      </c>
      <c r="EA77" s="188">
        <v>0</v>
      </c>
      <c r="EB77" s="188">
        <v>0</v>
      </c>
      <c r="ED77" s="188">
        <v>0</v>
      </c>
      <c r="EE77" s="188">
        <v>0</v>
      </c>
      <c r="EF77" s="188">
        <v>6482</v>
      </c>
      <c r="EG77" s="188">
        <v>1879</v>
      </c>
      <c r="EH77" s="188">
        <v>0</v>
      </c>
      <c r="EI77" s="188">
        <v>0</v>
      </c>
      <c r="EJ77" s="188">
        <v>1044</v>
      </c>
      <c r="EK77" s="188">
        <v>0</v>
      </c>
      <c r="EL77" s="188">
        <v>0</v>
      </c>
      <c r="EM77" s="188">
        <v>0</v>
      </c>
      <c r="EO77" s="188">
        <v>0</v>
      </c>
      <c r="EP77" s="188">
        <v>0</v>
      </c>
      <c r="EQ77" s="188">
        <v>1396</v>
      </c>
      <c r="ER77" s="188">
        <v>1506</v>
      </c>
      <c r="ES77" s="188">
        <v>0</v>
      </c>
      <c r="ET77" s="188">
        <v>0</v>
      </c>
      <c r="EU77" s="188">
        <v>1378</v>
      </c>
      <c r="EV77" s="188">
        <v>0</v>
      </c>
      <c r="EW77" s="188">
        <v>0</v>
      </c>
      <c r="EX77" s="188">
        <v>0</v>
      </c>
      <c r="EZ77" s="188">
        <v>0</v>
      </c>
      <c r="FA77" s="188">
        <v>0</v>
      </c>
      <c r="FB77" s="188">
        <v>4212</v>
      </c>
      <c r="FC77" s="188">
        <v>1225</v>
      </c>
      <c r="FD77" s="188">
        <v>0</v>
      </c>
      <c r="FE77" s="188">
        <v>0</v>
      </c>
      <c r="FF77" s="188">
        <v>2586</v>
      </c>
      <c r="FG77" s="188">
        <v>0</v>
      </c>
      <c r="FH77" s="188">
        <v>0</v>
      </c>
      <c r="FI77" s="188">
        <v>0</v>
      </c>
      <c r="FK77" s="188">
        <v>0</v>
      </c>
      <c r="FL77" s="188">
        <v>0</v>
      </c>
      <c r="FM77" s="188">
        <v>7995</v>
      </c>
      <c r="FN77" s="188">
        <v>1025</v>
      </c>
      <c r="FO77" s="188">
        <v>0</v>
      </c>
      <c r="FP77" s="188">
        <v>0</v>
      </c>
      <c r="FQ77" s="188">
        <v>1082</v>
      </c>
      <c r="FR77" s="188">
        <v>0</v>
      </c>
      <c r="FS77" s="188">
        <v>0</v>
      </c>
      <c r="FT77" s="188">
        <v>0</v>
      </c>
      <c r="FV77" s="188">
        <v>0</v>
      </c>
      <c r="FW77" s="188">
        <v>0</v>
      </c>
      <c r="FX77" s="188">
        <v>4456</v>
      </c>
      <c r="FY77" s="188">
        <v>2357</v>
      </c>
      <c r="FZ77" s="188">
        <v>0</v>
      </c>
      <c r="GA77" s="188">
        <v>0</v>
      </c>
      <c r="GB77" s="188">
        <v>2539</v>
      </c>
      <c r="GC77" s="188">
        <v>0</v>
      </c>
      <c r="GD77" s="188">
        <v>0</v>
      </c>
      <c r="GE77" s="188">
        <v>0</v>
      </c>
      <c r="GG77" s="188">
        <v>0</v>
      </c>
      <c r="GH77" s="188">
        <v>0</v>
      </c>
      <c r="GI77" s="188">
        <v>5749</v>
      </c>
      <c r="GJ77" s="188">
        <v>834</v>
      </c>
      <c r="GK77" s="188">
        <v>0</v>
      </c>
      <c r="GL77" s="188">
        <v>0</v>
      </c>
      <c r="GM77" s="188">
        <v>1095</v>
      </c>
      <c r="GN77" s="188">
        <v>0</v>
      </c>
      <c r="GO77" s="188">
        <v>0</v>
      </c>
      <c r="GP77" s="188">
        <v>0</v>
      </c>
      <c r="GR77" s="188">
        <v>0</v>
      </c>
      <c r="GS77" s="188">
        <v>0</v>
      </c>
      <c r="GT77" s="188">
        <v>7196</v>
      </c>
      <c r="GU77" s="188">
        <v>978</v>
      </c>
      <c r="GV77" s="188">
        <v>0</v>
      </c>
      <c r="GW77" s="188">
        <v>0</v>
      </c>
      <c r="GX77" s="188">
        <v>1025</v>
      </c>
      <c r="GY77" s="188">
        <v>0</v>
      </c>
      <c r="GZ77" s="188">
        <v>0</v>
      </c>
      <c r="HA77" s="188">
        <v>0</v>
      </c>
      <c r="HC77" s="188">
        <v>0</v>
      </c>
      <c r="HD77" s="188">
        <v>0</v>
      </c>
      <c r="HE77" s="188">
        <v>4918</v>
      </c>
      <c r="HF77" s="188">
        <v>1419</v>
      </c>
      <c r="HG77" s="188">
        <v>0</v>
      </c>
      <c r="HH77" s="188">
        <v>0</v>
      </c>
      <c r="HI77" s="188">
        <v>1044</v>
      </c>
      <c r="HJ77" s="188">
        <v>0</v>
      </c>
      <c r="HK77" s="188">
        <v>0</v>
      </c>
      <c r="HL77" s="188">
        <v>0</v>
      </c>
      <c r="HN77" s="188">
        <v>0</v>
      </c>
      <c r="HO77" s="188">
        <v>0</v>
      </c>
      <c r="HP77" s="188">
        <v>4076</v>
      </c>
      <c r="HQ77" s="188">
        <v>1197</v>
      </c>
      <c r="HR77" s="188">
        <v>0</v>
      </c>
      <c r="HS77" s="188">
        <v>0</v>
      </c>
      <c r="HT77" s="188">
        <v>1877</v>
      </c>
      <c r="HU77" s="188">
        <v>0</v>
      </c>
      <c r="HV77" s="188">
        <v>0</v>
      </c>
      <c r="HW77" s="188">
        <v>0</v>
      </c>
      <c r="HY77" s="188">
        <v>0</v>
      </c>
      <c r="HZ77" s="188">
        <v>0</v>
      </c>
      <c r="IA77" s="188">
        <v>5620</v>
      </c>
      <c r="IB77" s="188">
        <v>1447</v>
      </c>
      <c r="IC77" s="188">
        <v>0</v>
      </c>
      <c r="ID77" s="188">
        <v>0</v>
      </c>
      <c r="IE77" s="188">
        <v>1099</v>
      </c>
      <c r="IF77" s="188">
        <v>0</v>
      </c>
      <c r="IG77" s="188">
        <v>0</v>
      </c>
      <c r="IH77" s="188">
        <v>0</v>
      </c>
      <c r="IJ77" s="188">
        <v>0</v>
      </c>
      <c r="IK77" s="188">
        <v>0</v>
      </c>
      <c r="IL77" s="188">
        <v>8423</v>
      </c>
      <c r="IM77" s="188">
        <v>1194</v>
      </c>
      <c r="IN77" s="188">
        <v>0</v>
      </c>
      <c r="IO77" s="188">
        <v>0</v>
      </c>
      <c r="IP77" s="188">
        <v>1107</v>
      </c>
      <c r="IQ77" s="188">
        <v>0</v>
      </c>
      <c r="IR77" s="188">
        <v>0</v>
      </c>
      <c r="IS77" s="188">
        <v>0</v>
      </c>
      <c r="IU77" s="188">
        <v>0</v>
      </c>
      <c r="IV77" s="188">
        <v>0</v>
      </c>
      <c r="IW77" s="188">
        <v>4893</v>
      </c>
      <c r="IX77" s="188">
        <v>1872</v>
      </c>
      <c r="IY77" s="188">
        <v>0</v>
      </c>
      <c r="IZ77" s="188">
        <v>0</v>
      </c>
      <c r="JA77" s="188">
        <v>1592</v>
      </c>
      <c r="JB77" s="188">
        <v>0</v>
      </c>
      <c r="JC77" s="188">
        <v>0</v>
      </c>
      <c r="JD77" s="188">
        <v>0</v>
      </c>
      <c r="JF77" s="188">
        <v>0</v>
      </c>
      <c r="JG77" s="188">
        <v>0</v>
      </c>
      <c r="JH77" s="188">
        <v>7713</v>
      </c>
      <c r="JI77" s="188">
        <v>3371</v>
      </c>
      <c r="JJ77" s="188">
        <v>0</v>
      </c>
      <c r="JK77" s="188">
        <v>0</v>
      </c>
      <c r="JL77" s="188">
        <v>1035</v>
      </c>
      <c r="JM77" s="188">
        <v>0</v>
      </c>
      <c r="JN77" s="188">
        <v>0</v>
      </c>
      <c r="JO77" s="188">
        <v>0</v>
      </c>
      <c r="JQ77" s="188">
        <v>0</v>
      </c>
      <c r="JR77" s="188">
        <v>0</v>
      </c>
      <c r="JS77" s="188">
        <v>7932</v>
      </c>
      <c r="JT77" s="188">
        <v>1087</v>
      </c>
      <c r="JU77" s="188">
        <v>0</v>
      </c>
      <c r="JV77" s="188">
        <v>0</v>
      </c>
      <c r="JW77" s="188">
        <v>1122</v>
      </c>
      <c r="JX77" s="188">
        <v>0</v>
      </c>
      <c r="JY77" s="188">
        <v>0</v>
      </c>
      <c r="JZ77" s="188">
        <v>0</v>
      </c>
      <c r="KB77" s="188">
        <v>0</v>
      </c>
      <c r="KC77" s="188">
        <v>0</v>
      </c>
      <c r="KD77" s="188">
        <v>3313</v>
      </c>
      <c r="KE77" s="188">
        <v>793</v>
      </c>
      <c r="KF77" s="188">
        <v>0</v>
      </c>
      <c r="KG77" s="188">
        <v>0</v>
      </c>
      <c r="KH77" s="188">
        <v>1608</v>
      </c>
      <c r="KI77" s="188">
        <v>0</v>
      </c>
      <c r="KJ77" s="188">
        <v>0</v>
      </c>
      <c r="KK77" s="188">
        <v>0</v>
      </c>
      <c r="KM77" s="188">
        <v>0</v>
      </c>
      <c r="KN77" s="188">
        <v>0</v>
      </c>
      <c r="KO77" s="188">
        <v>3442</v>
      </c>
      <c r="KP77" s="188">
        <v>2917</v>
      </c>
      <c r="KQ77" s="188">
        <v>0</v>
      </c>
      <c r="KR77" s="188">
        <v>0</v>
      </c>
      <c r="KS77" s="188">
        <v>2121</v>
      </c>
      <c r="KT77" s="188">
        <v>0</v>
      </c>
      <c r="KU77" s="188">
        <v>0</v>
      </c>
      <c r="KV77" s="188">
        <v>0</v>
      </c>
      <c r="KX77" s="188">
        <v>0</v>
      </c>
      <c r="KY77" s="188">
        <v>0</v>
      </c>
      <c r="KZ77" s="188">
        <v>7542</v>
      </c>
      <c r="LA77" s="188">
        <v>1512</v>
      </c>
      <c r="LB77" s="188">
        <v>0</v>
      </c>
      <c r="LC77" s="188">
        <v>0</v>
      </c>
      <c r="LD77" s="188">
        <v>2925</v>
      </c>
      <c r="LE77" s="188">
        <v>0</v>
      </c>
      <c r="LF77" s="188">
        <v>0</v>
      </c>
      <c r="LG77" s="188">
        <v>0</v>
      </c>
      <c r="LI77" s="188">
        <v>0</v>
      </c>
      <c r="LJ77" s="188">
        <v>0</v>
      </c>
      <c r="LK77" s="188">
        <v>5705</v>
      </c>
      <c r="LL77" s="188">
        <v>1377</v>
      </c>
      <c r="LM77" s="188">
        <v>0</v>
      </c>
      <c r="LN77" s="188">
        <v>0</v>
      </c>
      <c r="LO77" s="188">
        <v>1510</v>
      </c>
      <c r="LP77" s="188">
        <v>0</v>
      </c>
      <c r="LQ77" s="188">
        <v>0</v>
      </c>
      <c r="LR77" s="188">
        <v>0</v>
      </c>
      <c r="LT77" s="188">
        <v>0</v>
      </c>
      <c r="LU77" s="188">
        <v>0</v>
      </c>
      <c r="LV77" s="188">
        <v>2092</v>
      </c>
      <c r="LW77" s="188">
        <v>2328</v>
      </c>
      <c r="LX77" s="188">
        <v>0</v>
      </c>
      <c r="LY77" s="188">
        <v>0</v>
      </c>
      <c r="LZ77" s="188">
        <v>1530</v>
      </c>
      <c r="MA77" s="188">
        <v>0</v>
      </c>
      <c r="MB77" s="188">
        <v>0</v>
      </c>
      <c r="MC77" s="188">
        <v>0</v>
      </c>
    </row>
    <row r="78" spans="2:341">
      <c r="B78" s="208">
        <f t="shared" si="20"/>
        <v>0</v>
      </c>
      <c r="C78" s="208">
        <f t="shared" si="21"/>
        <v>0</v>
      </c>
      <c r="D78" s="208">
        <f t="shared" si="22"/>
        <v>6062.7666666666664</v>
      </c>
      <c r="E78" s="208">
        <f t="shared" si="23"/>
        <v>1649.5666666666666</v>
      </c>
      <c r="F78" s="208">
        <f t="shared" si="24"/>
        <v>0</v>
      </c>
      <c r="G78" s="208">
        <f t="shared" si="25"/>
        <v>0</v>
      </c>
      <c r="H78" s="208">
        <f t="shared" si="26"/>
        <v>1538.7666666666667</v>
      </c>
      <c r="I78" s="208">
        <f t="shared" si="27"/>
        <v>0</v>
      </c>
      <c r="J78" s="208">
        <f t="shared" si="28"/>
        <v>0</v>
      </c>
      <c r="K78" s="208">
        <f t="shared" si="29"/>
        <v>0</v>
      </c>
      <c r="M78" s="188">
        <v>0</v>
      </c>
      <c r="N78" s="188">
        <v>0</v>
      </c>
      <c r="O78" s="188">
        <v>8434</v>
      </c>
      <c r="P78" s="188">
        <v>1321</v>
      </c>
      <c r="Q78" s="188">
        <v>0</v>
      </c>
      <c r="R78" s="188">
        <v>0</v>
      </c>
      <c r="S78" s="188">
        <v>976</v>
      </c>
      <c r="T78" s="188">
        <v>0</v>
      </c>
      <c r="U78" s="188">
        <v>0</v>
      </c>
      <c r="V78" s="188">
        <v>0</v>
      </c>
      <c r="X78" s="188">
        <v>0</v>
      </c>
      <c r="Y78" s="188">
        <v>0</v>
      </c>
      <c r="Z78" s="188">
        <v>6589</v>
      </c>
      <c r="AA78" s="188">
        <v>1999</v>
      </c>
      <c r="AB78" s="188">
        <v>0</v>
      </c>
      <c r="AC78" s="188">
        <v>0</v>
      </c>
      <c r="AD78" s="188">
        <v>1461</v>
      </c>
      <c r="AE78" s="188">
        <v>0</v>
      </c>
      <c r="AF78" s="188">
        <v>0</v>
      </c>
      <c r="AG78" s="188">
        <v>0</v>
      </c>
      <c r="AI78" s="188">
        <v>0</v>
      </c>
      <c r="AJ78" s="188">
        <v>0</v>
      </c>
      <c r="AK78" s="188">
        <v>1564</v>
      </c>
      <c r="AL78" s="188">
        <v>960</v>
      </c>
      <c r="AM78" s="188">
        <v>0</v>
      </c>
      <c r="AN78" s="188">
        <v>0</v>
      </c>
      <c r="AO78" s="188">
        <v>1555</v>
      </c>
      <c r="AP78" s="188">
        <v>0</v>
      </c>
      <c r="AQ78" s="188">
        <v>0</v>
      </c>
      <c r="AR78" s="188">
        <v>0</v>
      </c>
      <c r="AT78" s="188">
        <v>0</v>
      </c>
      <c r="AU78" s="188">
        <v>0</v>
      </c>
      <c r="AV78" s="188">
        <v>8276</v>
      </c>
      <c r="AW78" s="188">
        <v>2503</v>
      </c>
      <c r="AX78" s="188">
        <v>0</v>
      </c>
      <c r="AY78" s="188">
        <v>0</v>
      </c>
      <c r="AZ78" s="188">
        <v>1498</v>
      </c>
      <c r="BA78" s="188">
        <v>0</v>
      </c>
      <c r="BB78" s="188">
        <v>0</v>
      </c>
      <c r="BC78" s="188">
        <v>0</v>
      </c>
      <c r="BE78" s="188">
        <v>0</v>
      </c>
      <c r="BF78" s="188">
        <v>0</v>
      </c>
      <c r="BG78" s="188">
        <v>8484</v>
      </c>
      <c r="BH78" s="188">
        <v>1971</v>
      </c>
      <c r="BI78" s="188">
        <v>0</v>
      </c>
      <c r="BJ78" s="188">
        <v>0</v>
      </c>
      <c r="BK78" s="188">
        <v>1062</v>
      </c>
      <c r="BL78" s="188">
        <v>0</v>
      </c>
      <c r="BM78" s="188">
        <v>0</v>
      </c>
      <c r="BN78" s="188">
        <v>0</v>
      </c>
      <c r="BP78" s="188">
        <v>0</v>
      </c>
      <c r="BQ78" s="188">
        <v>0</v>
      </c>
      <c r="BR78" s="188">
        <v>7059</v>
      </c>
      <c r="BS78" s="188">
        <v>2828</v>
      </c>
      <c r="BT78" s="188">
        <v>0</v>
      </c>
      <c r="BU78" s="188">
        <v>0</v>
      </c>
      <c r="BV78" s="188">
        <v>2129</v>
      </c>
      <c r="BW78" s="188">
        <v>0</v>
      </c>
      <c r="BX78" s="188">
        <v>0</v>
      </c>
      <c r="BY78" s="188">
        <v>0</v>
      </c>
      <c r="CA78" s="188">
        <v>0</v>
      </c>
      <c r="CB78" s="188">
        <v>0</v>
      </c>
      <c r="CC78" s="188">
        <v>8411</v>
      </c>
      <c r="CD78" s="188">
        <v>1625</v>
      </c>
      <c r="CE78" s="188">
        <v>0</v>
      </c>
      <c r="CF78" s="188">
        <v>0</v>
      </c>
      <c r="CG78" s="188">
        <v>1084</v>
      </c>
      <c r="CH78" s="188">
        <v>0</v>
      </c>
      <c r="CI78" s="188">
        <v>0</v>
      </c>
      <c r="CJ78" s="188">
        <v>0</v>
      </c>
      <c r="CL78" s="188">
        <v>0</v>
      </c>
      <c r="CM78" s="188">
        <v>0</v>
      </c>
      <c r="CN78" s="188">
        <v>8411</v>
      </c>
      <c r="CO78" s="188">
        <v>1625</v>
      </c>
      <c r="CP78" s="188">
        <v>0</v>
      </c>
      <c r="CQ78" s="188">
        <v>0</v>
      </c>
      <c r="CR78" s="188">
        <v>1084</v>
      </c>
      <c r="CS78" s="188">
        <v>0</v>
      </c>
      <c r="CT78" s="188">
        <v>0</v>
      </c>
      <c r="CU78" s="188">
        <v>0</v>
      </c>
      <c r="CW78" s="188">
        <v>0</v>
      </c>
      <c r="CX78" s="188">
        <v>0</v>
      </c>
      <c r="CY78" s="188">
        <v>6732</v>
      </c>
      <c r="CZ78" s="188">
        <v>2278</v>
      </c>
      <c r="DA78" s="188">
        <v>0</v>
      </c>
      <c r="DB78" s="188">
        <v>0</v>
      </c>
      <c r="DC78" s="188">
        <v>2098</v>
      </c>
      <c r="DD78" s="188">
        <v>0</v>
      </c>
      <c r="DE78" s="188">
        <v>0</v>
      </c>
      <c r="DF78" s="188">
        <v>0</v>
      </c>
      <c r="DH78" s="188">
        <v>0</v>
      </c>
      <c r="DI78" s="188">
        <v>0</v>
      </c>
      <c r="DJ78" s="188">
        <v>8568</v>
      </c>
      <c r="DK78" s="188">
        <v>1494</v>
      </c>
      <c r="DL78" s="188">
        <v>0</v>
      </c>
      <c r="DM78" s="188">
        <v>0</v>
      </c>
      <c r="DN78" s="188">
        <v>1094</v>
      </c>
      <c r="DO78" s="188">
        <v>0</v>
      </c>
      <c r="DP78" s="188">
        <v>0</v>
      </c>
      <c r="DQ78" s="188">
        <v>0</v>
      </c>
      <c r="DS78" s="188">
        <v>0</v>
      </c>
      <c r="DT78" s="188">
        <v>0</v>
      </c>
      <c r="DU78" s="188">
        <v>6996</v>
      </c>
      <c r="DV78" s="188">
        <v>1384</v>
      </c>
      <c r="DW78" s="188">
        <v>0</v>
      </c>
      <c r="DX78" s="188">
        <v>0</v>
      </c>
      <c r="DY78" s="188">
        <v>2777</v>
      </c>
      <c r="DZ78" s="188">
        <v>0</v>
      </c>
      <c r="EA78" s="188">
        <v>0</v>
      </c>
      <c r="EB78" s="188">
        <v>0</v>
      </c>
      <c r="ED78" s="188">
        <v>0</v>
      </c>
      <c r="EE78" s="188">
        <v>0</v>
      </c>
      <c r="EF78" s="188">
        <v>6486</v>
      </c>
      <c r="EG78" s="188">
        <v>1851</v>
      </c>
      <c r="EH78" s="188">
        <v>0</v>
      </c>
      <c r="EI78" s="188">
        <v>0</v>
      </c>
      <c r="EJ78" s="188">
        <v>1044</v>
      </c>
      <c r="EK78" s="188">
        <v>0</v>
      </c>
      <c r="EL78" s="188">
        <v>0</v>
      </c>
      <c r="EM78" s="188">
        <v>0</v>
      </c>
      <c r="EO78" s="188">
        <v>0</v>
      </c>
      <c r="EP78" s="188">
        <v>0</v>
      </c>
      <c r="EQ78" s="188">
        <v>1315</v>
      </c>
      <c r="ER78" s="188">
        <v>1376</v>
      </c>
      <c r="ES78" s="188">
        <v>0</v>
      </c>
      <c r="ET78" s="188">
        <v>0</v>
      </c>
      <c r="EU78" s="188">
        <v>1378</v>
      </c>
      <c r="EV78" s="188">
        <v>0</v>
      </c>
      <c r="EW78" s="188">
        <v>0</v>
      </c>
      <c r="EX78" s="188">
        <v>0</v>
      </c>
      <c r="EZ78" s="188">
        <v>0</v>
      </c>
      <c r="FA78" s="188">
        <v>0</v>
      </c>
      <c r="FB78" s="188">
        <v>4091</v>
      </c>
      <c r="FC78" s="188">
        <v>1181</v>
      </c>
      <c r="FD78" s="188">
        <v>0</v>
      </c>
      <c r="FE78" s="188">
        <v>0</v>
      </c>
      <c r="FF78" s="188">
        <v>2592</v>
      </c>
      <c r="FG78" s="188">
        <v>0</v>
      </c>
      <c r="FH78" s="188">
        <v>0</v>
      </c>
      <c r="FI78" s="188">
        <v>0</v>
      </c>
      <c r="FK78" s="188">
        <v>0</v>
      </c>
      <c r="FL78" s="188">
        <v>0</v>
      </c>
      <c r="FM78" s="188">
        <v>7969</v>
      </c>
      <c r="FN78" s="188">
        <v>919</v>
      </c>
      <c r="FO78" s="188">
        <v>0</v>
      </c>
      <c r="FP78" s="188">
        <v>0</v>
      </c>
      <c r="FQ78" s="188">
        <v>1082</v>
      </c>
      <c r="FR78" s="188">
        <v>0</v>
      </c>
      <c r="FS78" s="188">
        <v>0</v>
      </c>
      <c r="FT78" s="188">
        <v>0</v>
      </c>
      <c r="FV78" s="188">
        <v>0</v>
      </c>
      <c r="FW78" s="188">
        <v>0</v>
      </c>
      <c r="FX78" s="188">
        <v>4346</v>
      </c>
      <c r="FY78" s="188">
        <v>2251</v>
      </c>
      <c r="FZ78" s="188">
        <v>0</v>
      </c>
      <c r="GA78" s="188">
        <v>0</v>
      </c>
      <c r="GB78" s="188">
        <v>2533</v>
      </c>
      <c r="GC78" s="188">
        <v>0</v>
      </c>
      <c r="GD78" s="188">
        <v>0</v>
      </c>
      <c r="GE78" s="188">
        <v>0</v>
      </c>
      <c r="GG78" s="188">
        <v>0</v>
      </c>
      <c r="GH78" s="188">
        <v>0</v>
      </c>
      <c r="GI78" s="188">
        <v>5856</v>
      </c>
      <c r="GJ78" s="188">
        <v>891</v>
      </c>
      <c r="GK78" s="188">
        <v>0</v>
      </c>
      <c r="GL78" s="188">
        <v>0</v>
      </c>
      <c r="GM78" s="188">
        <v>1095</v>
      </c>
      <c r="GN78" s="188">
        <v>0</v>
      </c>
      <c r="GO78" s="188">
        <v>0</v>
      </c>
      <c r="GP78" s="188">
        <v>0</v>
      </c>
      <c r="GR78" s="188">
        <v>0</v>
      </c>
      <c r="GS78" s="188">
        <v>0</v>
      </c>
      <c r="GT78" s="188">
        <v>7093</v>
      </c>
      <c r="GU78" s="188">
        <v>983</v>
      </c>
      <c r="GV78" s="188">
        <v>0</v>
      </c>
      <c r="GW78" s="188">
        <v>0</v>
      </c>
      <c r="GX78" s="188">
        <v>1025</v>
      </c>
      <c r="GY78" s="188">
        <v>0</v>
      </c>
      <c r="GZ78" s="188">
        <v>0</v>
      </c>
      <c r="HA78" s="188">
        <v>0</v>
      </c>
      <c r="HC78" s="188">
        <v>0</v>
      </c>
      <c r="HD78" s="188">
        <v>0</v>
      </c>
      <c r="HE78" s="188">
        <v>4859</v>
      </c>
      <c r="HF78" s="188">
        <v>1298</v>
      </c>
      <c r="HG78" s="188">
        <v>0</v>
      </c>
      <c r="HH78" s="188">
        <v>0</v>
      </c>
      <c r="HI78" s="188">
        <v>1044</v>
      </c>
      <c r="HJ78" s="188">
        <v>0</v>
      </c>
      <c r="HK78" s="188">
        <v>0</v>
      </c>
      <c r="HL78" s="188">
        <v>0</v>
      </c>
      <c r="HN78" s="188">
        <v>0</v>
      </c>
      <c r="HO78" s="188">
        <v>0</v>
      </c>
      <c r="HP78" s="188">
        <v>4060</v>
      </c>
      <c r="HQ78" s="188">
        <v>1159</v>
      </c>
      <c r="HR78" s="188">
        <v>0</v>
      </c>
      <c r="HS78" s="188">
        <v>0</v>
      </c>
      <c r="HT78" s="188">
        <v>1895</v>
      </c>
      <c r="HU78" s="188">
        <v>0</v>
      </c>
      <c r="HV78" s="188">
        <v>0</v>
      </c>
      <c r="HW78" s="188">
        <v>0</v>
      </c>
      <c r="HY78" s="188">
        <v>0</v>
      </c>
      <c r="HZ78" s="188">
        <v>0</v>
      </c>
      <c r="IA78" s="188">
        <v>5531</v>
      </c>
      <c r="IB78" s="188">
        <v>1427</v>
      </c>
      <c r="IC78" s="188">
        <v>0</v>
      </c>
      <c r="ID78" s="188">
        <v>0</v>
      </c>
      <c r="IE78" s="188">
        <v>1101</v>
      </c>
      <c r="IF78" s="188">
        <v>0</v>
      </c>
      <c r="IG78" s="188">
        <v>0</v>
      </c>
      <c r="IH78" s="188">
        <v>0</v>
      </c>
      <c r="IJ78" s="188">
        <v>0</v>
      </c>
      <c r="IK78" s="188">
        <v>0</v>
      </c>
      <c r="IL78" s="188">
        <v>8427</v>
      </c>
      <c r="IM78" s="188">
        <v>1195</v>
      </c>
      <c r="IN78" s="188">
        <v>0</v>
      </c>
      <c r="IO78" s="188">
        <v>0</v>
      </c>
      <c r="IP78" s="188">
        <v>1107</v>
      </c>
      <c r="IQ78" s="188">
        <v>0</v>
      </c>
      <c r="IR78" s="188">
        <v>0</v>
      </c>
      <c r="IS78" s="188">
        <v>0</v>
      </c>
      <c r="IU78" s="188">
        <v>0</v>
      </c>
      <c r="IV78" s="188">
        <v>0</v>
      </c>
      <c r="IW78" s="188">
        <v>4902</v>
      </c>
      <c r="IX78" s="188">
        <v>1829</v>
      </c>
      <c r="IY78" s="188">
        <v>0</v>
      </c>
      <c r="IZ78" s="188">
        <v>0</v>
      </c>
      <c r="JA78" s="188">
        <v>1592</v>
      </c>
      <c r="JB78" s="188">
        <v>0</v>
      </c>
      <c r="JC78" s="188">
        <v>0</v>
      </c>
      <c r="JD78" s="188">
        <v>0</v>
      </c>
      <c r="JF78" s="188">
        <v>0</v>
      </c>
      <c r="JG78" s="188">
        <v>0</v>
      </c>
      <c r="JH78" s="188">
        <v>7714</v>
      </c>
      <c r="JI78" s="188">
        <v>3360</v>
      </c>
      <c r="JJ78" s="188">
        <v>0</v>
      </c>
      <c r="JK78" s="188">
        <v>0</v>
      </c>
      <c r="JL78" s="188">
        <v>1035</v>
      </c>
      <c r="JM78" s="188">
        <v>0</v>
      </c>
      <c r="JN78" s="188">
        <v>0</v>
      </c>
      <c r="JO78" s="188">
        <v>0</v>
      </c>
      <c r="JQ78" s="188">
        <v>0</v>
      </c>
      <c r="JR78" s="188">
        <v>0</v>
      </c>
      <c r="JS78" s="188">
        <v>7863</v>
      </c>
      <c r="JT78" s="188">
        <v>1079</v>
      </c>
      <c r="JU78" s="188">
        <v>0</v>
      </c>
      <c r="JV78" s="188">
        <v>0</v>
      </c>
      <c r="JW78" s="188">
        <v>1122</v>
      </c>
      <c r="JX78" s="188">
        <v>0</v>
      </c>
      <c r="JY78" s="188">
        <v>0</v>
      </c>
      <c r="JZ78" s="188">
        <v>0</v>
      </c>
      <c r="KB78" s="188">
        <v>0</v>
      </c>
      <c r="KC78" s="188">
        <v>0</v>
      </c>
      <c r="KD78" s="188">
        <v>3202</v>
      </c>
      <c r="KE78" s="188">
        <v>756</v>
      </c>
      <c r="KF78" s="188">
        <v>0</v>
      </c>
      <c r="KG78" s="188">
        <v>0</v>
      </c>
      <c r="KH78" s="188">
        <v>1608</v>
      </c>
      <c r="KI78" s="188">
        <v>0</v>
      </c>
      <c r="KJ78" s="188">
        <v>0</v>
      </c>
      <c r="KK78" s="188">
        <v>0</v>
      </c>
      <c r="KM78" s="188">
        <v>0</v>
      </c>
      <c r="KN78" s="188">
        <v>0</v>
      </c>
      <c r="KO78" s="188">
        <v>3359</v>
      </c>
      <c r="KP78" s="188">
        <v>2797</v>
      </c>
      <c r="KQ78" s="188">
        <v>0</v>
      </c>
      <c r="KR78" s="188">
        <v>0</v>
      </c>
      <c r="KS78" s="188">
        <v>2134</v>
      </c>
      <c r="KT78" s="188">
        <v>0</v>
      </c>
      <c r="KU78" s="188">
        <v>0</v>
      </c>
      <c r="KV78" s="188">
        <v>0</v>
      </c>
      <c r="KX78" s="188">
        <v>0</v>
      </c>
      <c r="KY78" s="188">
        <v>0</v>
      </c>
      <c r="KZ78" s="188">
        <v>7556</v>
      </c>
      <c r="LA78" s="188">
        <v>1501</v>
      </c>
      <c r="LB78" s="188">
        <v>0</v>
      </c>
      <c r="LC78" s="188">
        <v>0</v>
      </c>
      <c r="LD78" s="188">
        <v>2918</v>
      </c>
      <c r="LE78" s="188">
        <v>0</v>
      </c>
      <c r="LF78" s="188">
        <v>0</v>
      </c>
      <c r="LG78" s="188">
        <v>0</v>
      </c>
      <c r="LI78" s="188">
        <v>0</v>
      </c>
      <c r="LJ78" s="188">
        <v>0</v>
      </c>
      <c r="LK78" s="188">
        <v>5646</v>
      </c>
      <c r="LL78" s="188">
        <v>1331</v>
      </c>
      <c r="LM78" s="188">
        <v>0</v>
      </c>
      <c r="LN78" s="188">
        <v>0</v>
      </c>
      <c r="LO78" s="188">
        <v>1510</v>
      </c>
      <c r="LP78" s="188">
        <v>0</v>
      </c>
      <c r="LQ78" s="188">
        <v>0</v>
      </c>
      <c r="LR78" s="188">
        <v>0</v>
      </c>
      <c r="LT78" s="188">
        <v>0</v>
      </c>
      <c r="LU78" s="188">
        <v>0</v>
      </c>
      <c r="LV78" s="188">
        <v>2084</v>
      </c>
      <c r="LW78" s="188">
        <v>2315</v>
      </c>
      <c r="LX78" s="188">
        <v>0</v>
      </c>
      <c r="LY78" s="188">
        <v>0</v>
      </c>
      <c r="LZ78" s="188">
        <v>1530</v>
      </c>
      <c r="MA78" s="188">
        <v>0</v>
      </c>
      <c r="MB78" s="188">
        <v>0</v>
      </c>
      <c r="MC78" s="188">
        <v>0</v>
      </c>
    </row>
    <row r="79" spans="2:341">
      <c r="B79" s="208">
        <f t="shared" si="20"/>
        <v>0</v>
      </c>
      <c r="C79" s="208">
        <f t="shared" si="21"/>
        <v>0</v>
      </c>
      <c r="D79" s="208">
        <f t="shared" si="22"/>
        <v>6073.7</v>
      </c>
      <c r="E79" s="208">
        <f t="shared" si="23"/>
        <v>1622.2666666666667</v>
      </c>
      <c r="F79" s="208">
        <f t="shared" si="24"/>
        <v>0</v>
      </c>
      <c r="G79" s="208">
        <f t="shared" si="25"/>
        <v>0</v>
      </c>
      <c r="H79" s="208">
        <f t="shared" si="26"/>
        <v>1549.4</v>
      </c>
      <c r="I79" s="208">
        <f t="shared" si="27"/>
        <v>0</v>
      </c>
      <c r="J79" s="208">
        <f t="shared" si="28"/>
        <v>0</v>
      </c>
      <c r="K79" s="208">
        <f t="shared" si="29"/>
        <v>0</v>
      </c>
      <c r="M79" s="188">
        <v>0</v>
      </c>
      <c r="N79" s="188">
        <v>0</v>
      </c>
      <c r="O79" s="188">
        <v>8514</v>
      </c>
      <c r="P79" s="188">
        <v>1315</v>
      </c>
      <c r="Q79" s="188">
        <v>0</v>
      </c>
      <c r="R79" s="188">
        <v>0</v>
      </c>
      <c r="S79" s="188">
        <v>975</v>
      </c>
      <c r="T79" s="188">
        <v>0</v>
      </c>
      <c r="U79" s="188">
        <v>0</v>
      </c>
      <c r="V79" s="188">
        <v>0</v>
      </c>
      <c r="X79" s="188">
        <v>0</v>
      </c>
      <c r="Y79" s="188">
        <v>0</v>
      </c>
      <c r="Z79" s="188">
        <v>6703</v>
      </c>
      <c r="AA79" s="188">
        <v>2066</v>
      </c>
      <c r="AB79" s="188">
        <v>0</v>
      </c>
      <c r="AC79" s="188">
        <v>0</v>
      </c>
      <c r="AD79" s="188">
        <v>1492</v>
      </c>
      <c r="AE79" s="188">
        <v>0</v>
      </c>
      <c r="AF79" s="188">
        <v>0</v>
      </c>
      <c r="AG79" s="188">
        <v>0</v>
      </c>
      <c r="AI79" s="188">
        <v>0</v>
      </c>
      <c r="AJ79" s="188">
        <v>0</v>
      </c>
      <c r="AK79" s="188">
        <v>1568</v>
      </c>
      <c r="AL79" s="188">
        <v>800</v>
      </c>
      <c r="AM79" s="188">
        <v>0</v>
      </c>
      <c r="AN79" s="188">
        <v>0</v>
      </c>
      <c r="AO79" s="188">
        <v>1579</v>
      </c>
      <c r="AP79" s="188">
        <v>0</v>
      </c>
      <c r="AQ79" s="188">
        <v>0</v>
      </c>
      <c r="AR79" s="188">
        <v>0</v>
      </c>
      <c r="AT79" s="188">
        <v>0</v>
      </c>
      <c r="AU79" s="188">
        <v>0</v>
      </c>
      <c r="AV79" s="188">
        <v>8188</v>
      </c>
      <c r="AW79" s="188">
        <v>2404</v>
      </c>
      <c r="AX79" s="188">
        <v>0</v>
      </c>
      <c r="AY79" s="188">
        <v>0</v>
      </c>
      <c r="AZ79" s="188">
        <v>1516</v>
      </c>
      <c r="BA79" s="188">
        <v>0</v>
      </c>
      <c r="BB79" s="188">
        <v>0</v>
      </c>
      <c r="BC79" s="188">
        <v>0</v>
      </c>
      <c r="BE79" s="188">
        <v>0</v>
      </c>
      <c r="BF79" s="188">
        <v>0</v>
      </c>
      <c r="BG79" s="188">
        <v>8522</v>
      </c>
      <c r="BH79" s="188">
        <v>2069</v>
      </c>
      <c r="BI79" s="188">
        <v>0</v>
      </c>
      <c r="BJ79" s="188">
        <v>0</v>
      </c>
      <c r="BK79" s="188">
        <v>1063</v>
      </c>
      <c r="BL79" s="188">
        <v>0</v>
      </c>
      <c r="BM79" s="188">
        <v>0</v>
      </c>
      <c r="BN79" s="188">
        <v>0</v>
      </c>
      <c r="BP79" s="188">
        <v>0</v>
      </c>
      <c r="BQ79" s="188">
        <v>0</v>
      </c>
      <c r="BR79" s="188">
        <v>7061</v>
      </c>
      <c r="BS79" s="188">
        <v>2831</v>
      </c>
      <c r="BT79" s="188">
        <v>0</v>
      </c>
      <c r="BU79" s="188">
        <v>0</v>
      </c>
      <c r="BV79" s="188">
        <v>2150</v>
      </c>
      <c r="BW79" s="188">
        <v>0</v>
      </c>
      <c r="BX79" s="188">
        <v>0</v>
      </c>
      <c r="BY79" s="188">
        <v>0</v>
      </c>
      <c r="CA79" s="188">
        <v>0</v>
      </c>
      <c r="CB79" s="188">
        <v>0</v>
      </c>
      <c r="CC79" s="188">
        <v>8408</v>
      </c>
      <c r="CD79" s="188">
        <v>1627</v>
      </c>
      <c r="CE79" s="188">
        <v>0</v>
      </c>
      <c r="CF79" s="188">
        <v>0</v>
      </c>
      <c r="CG79" s="188">
        <v>1082</v>
      </c>
      <c r="CH79" s="188">
        <v>0</v>
      </c>
      <c r="CI79" s="188">
        <v>0</v>
      </c>
      <c r="CJ79" s="188">
        <v>0</v>
      </c>
      <c r="CL79" s="188">
        <v>0</v>
      </c>
      <c r="CM79" s="188">
        <v>0</v>
      </c>
      <c r="CN79" s="188">
        <v>8408</v>
      </c>
      <c r="CO79" s="188">
        <v>1627</v>
      </c>
      <c r="CP79" s="188">
        <v>0</v>
      </c>
      <c r="CQ79" s="188">
        <v>0</v>
      </c>
      <c r="CR79" s="188">
        <v>1082</v>
      </c>
      <c r="CS79" s="188">
        <v>0</v>
      </c>
      <c r="CT79" s="188">
        <v>0</v>
      </c>
      <c r="CU79" s="188">
        <v>0</v>
      </c>
      <c r="CW79" s="188">
        <v>0</v>
      </c>
      <c r="CX79" s="188">
        <v>0</v>
      </c>
      <c r="CY79" s="188">
        <v>6447</v>
      </c>
      <c r="CZ79" s="188">
        <v>2250</v>
      </c>
      <c r="DA79" s="188">
        <v>0</v>
      </c>
      <c r="DB79" s="188">
        <v>0</v>
      </c>
      <c r="DC79" s="188">
        <v>2120</v>
      </c>
      <c r="DD79" s="188">
        <v>0</v>
      </c>
      <c r="DE79" s="188">
        <v>0</v>
      </c>
      <c r="DF79" s="188">
        <v>0</v>
      </c>
      <c r="DH79" s="188">
        <v>0</v>
      </c>
      <c r="DI79" s="188">
        <v>0</v>
      </c>
      <c r="DJ79" s="188">
        <v>8565</v>
      </c>
      <c r="DK79" s="188">
        <v>1402</v>
      </c>
      <c r="DL79" s="188">
        <v>0</v>
      </c>
      <c r="DM79" s="188">
        <v>0</v>
      </c>
      <c r="DN79" s="188">
        <v>1096</v>
      </c>
      <c r="DO79" s="188">
        <v>0</v>
      </c>
      <c r="DP79" s="188">
        <v>0</v>
      </c>
      <c r="DQ79" s="188">
        <v>0</v>
      </c>
      <c r="DS79" s="188">
        <v>0</v>
      </c>
      <c r="DT79" s="188">
        <v>0</v>
      </c>
      <c r="DU79" s="188">
        <v>7036</v>
      </c>
      <c r="DV79" s="188">
        <v>1410</v>
      </c>
      <c r="DW79" s="188">
        <v>0</v>
      </c>
      <c r="DX79" s="188">
        <v>0</v>
      </c>
      <c r="DY79" s="188">
        <v>2803</v>
      </c>
      <c r="DZ79" s="188">
        <v>0</v>
      </c>
      <c r="EA79" s="188">
        <v>0</v>
      </c>
      <c r="EB79" s="188">
        <v>0</v>
      </c>
      <c r="ED79" s="188">
        <v>0</v>
      </c>
      <c r="EE79" s="188">
        <v>0</v>
      </c>
      <c r="EF79" s="188">
        <v>6474</v>
      </c>
      <c r="EG79" s="188">
        <v>1820</v>
      </c>
      <c r="EH79" s="188">
        <v>0</v>
      </c>
      <c r="EI79" s="188">
        <v>0</v>
      </c>
      <c r="EJ79" s="188">
        <v>1059</v>
      </c>
      <c r="EK79" s="188">
        <v>0</v>
      </c>
      <c r="EL79" s="188">
        <v>0</v>
      </c>
      <c r="EM79" s="188">
        <v>0</v>
      </c>
      <c r="EO79" s="188">
        <v>0</v>
      </c>
      <c r="EP79" s="188">
        <v>0</v>
      </c>
      <c r="EQ79" s="188">
        <v>1256</v>
      </c>
      <c r="ER79" s="188">
        <v>997</v>
      </c>
      <c r="ES79" s="188">
        <v>0</v>
      </c>
      <c r="ET79" s="188">
        <v>0</v>
      </c>
      <c r="EU79" s="188">
        <v>1405</v>
      </c>
      <c r="EV79" s="188">
        <v>0</v>
      </c>
      <c r="EW79" s="188">
        <v>0</v>
      </c>
      <c r="EX79" s="188">
        <v>0</v>
      </c>
      <c r="EZ79" s="188">
        <v>0</v>
      </c>
      <c r="FA79" s="188">
        <v>0</v>
      </c>
      <c r="FB79" s="188">
        <v>4246</v>
      </c>
      <c r="FC79" s="188">
        <v>1243</v>
      </c>
      <c r="FD79" s="188">
        <v>0</v>
      </c>
      <c r="FE79" s="188">
        <v>0</v>
      </c>
      <c r="FF79" s="188">
        <v>2599</v>
      </c>
      <c r="FG79" s="188">
        <v>0</v>
      </c>
      <c r="FH79" s="188">
        <v>0</v>
      </c>
      <c r="FI79" s="188">
        <v>0</v>
      </c>
      <c r="FK79" s="188">
        <v>0</v>
      </c>
      <c r="FL79" s="188">
        <v>0</v>
      </c>
      <c r="FM79" s="188">
        <v>8015</v>
      </c>
      <c r="FN79" s="188">
        <v>855</v>
      </c>
      <c r="FO79" s="188">
        <v>0</v>
      </c>
      <c r="FP79" s="188">
        <v>0</v>
      </c>
      <c r="FQ79" s="188">
        <v>1076</v>
      </c>
      <c r="FR79" s="188">
        <v>0</v>
      </c>
      <c r="FS79" s="188">
        <v>0</v>
      </c>
      <c r="FT79" s="188">
        <v>0</v>
      </c>
      <c r="FV79" s="188">
        <v>0</v>
      </c>
      <c r="FW79" s="188">
        <v>0</v>
      </c>
      <c r="FX79" s="188">
        <v>4340</v>
      </c>
      <c r="FY79" s="188">
        <v>2211</v>
      </c>
      <c r="FZ79" s="188">
        <v>0</v>
      </c>
      <c r="GA79" s="188">
        <v>0</v>
      </c>
      <c r="GB79" s="188">
        <v>2577</v>
      </c>
      <c r="GC79" s="188">
        <v>0</v>
      </c>
      <c r="GD79" s="188">
        <v>0</v>
      </c>
      <c r="GE79" s="188">
        <v>0</v>
      </c>
      <c r="GG79" s="188">
        <v>0</v>
      </c>
      <c r="GH79" s="188">
        <v>0</v>
      </c>
      <c r="GI79" s="188">
        <v>6139</v>
      </c>
      <c r="GJ79" s="188">
        <v>964</v>
      </c>
      <c r="GK79" s="188">
        <v>0</v>
      </c>
      <c r="GL79" s="188">
        <v>0</v>
      </c>
      <c r="GM79" s="188">
        <v>1092</v>
      </c>
      <c r="GN79" s="188">
        <v>0</v>
      </c>
      <c r="GO79" s="188">
        <v>0</v>
      </c>
      <c r="GP79" s="188">
        <v>0</v>
      </c>
      <c r="GR79" s="188">
        <v>0</v>
      </c>
      <c r="GS79" s="188">
        <v>0</v>
      </c>
      <c r="GT79" s="188">
        <v>7204</v>
      </c>
      <c r="GU79" s="188">
        <v>944</v>
      </c>
      <c r="GV79" s="188">
        <v>0</v>
      </c>
      <c r="GW79" s="188">
        <v>0</v>
      </c>
      <c r="GX79" s="188">
        <v>1033</v>
      </c>
      <c r="GY79" s="188">
        <v>0</v>
      </c>
      <c r="GZ79" s="188">
        <v>0</v>
      </c>
      <c r="HA79" s="188">
        <v>0</v>
      </c>
      <c r="HC79" s="188">
        <v>0</v>
      </c>
      <c r="HD79" s="188">
        <v>0</v>
      </c>
      <c r="HE79" s="188">
        <v>4877</v>
      </c>
      <c r="HF79" s="188">
        <v>1296</v>
      </c>
      <c r="HG79" s="188">
        <v>0</v>
      </c>
      <c r="HH79" s="188">
        <v>0</v>
      </c>
      <c r="HI79" s="188">
        <v>1039</v>
      </c>
      <c r="HJ79" s="188">
        <v>0</v>
      </c>
      <c r="HK79" s="188">
        <v>0</v>
      </c>
      <c r="HL79" s="188">
        <v>0</v>
      </c>
      <c r="HN79" s="188">
        <v>0</v>
      </c>
      <c r="HO79" s="188">
        <v>0</v>
      </c>
      <c r="HP79" s="188">
        <v>4155</v>
      </c>
      <c r="HQ79" s="188">
        <v>1076</v>
      </c>
      <c r="HR79" s="188">
        <v>0</v>
      </c>
      <c r="HS79" s="188">
        <v>0</v>
      </c>
      <c r="HT79" s="188">
        <v>1908</v>
      </c>
      <c r="HU79" s="188">
        <v>0</v>
      </c>
      <c r="HV79" s="188">
        <v>0</v>
      </c>
      <c r="HW79" s="188">
        <v>0</v>
      </c>
      <c r="HY79" s="188">
        <v>0</v>
      </c>
      <c r="HZ79" s="188">
        <v>0</v>
      </c>
      <c r="IA79" s="188">
        <v>5458</v>
      </c>
      <c r="IB79" s="188">
        <v>1349</v>
      </c>
      <c r="IC79" s="188">
        <v>0</v>
      </c>
      <c r="ID79" s="188">
        <v>0</v>
      </c>
      <c r="IE79" s="188">
        <v>1100</v>
      </c>
      <c r="IF79" s="188">
        <v>0</v>
      </c>
      <c r="IG79" s="188">
        <v>0</v>
      </c>
      <c r="IH79" s="188">
        <v>0</v>
      </c>
      <c r="IJ79" s="188">
        <v>0</v>
      </c>
      <c r="IK79" s="188">
        <v>0</v>
      </c>
      <c r="IL79" s="188">
        <v>8434</v>
      </c>
      <c r="IM79" s="188">
        <v>1284</v>
      </c>
      <c r="IN79" s="188">
        <v>0</v>
      </c>
      <c r="IO79" s="188">
        <v>0</v>
      </c>
      <c r="IP79" s="188">
        <v>1103</v>
      </c>
      <c r="IQ79" s="188">
        <v>0</v>
      </c>
      <c r="IR79" s="188">
        <v>0</v>
      </c>
      <c r="IS79" s="188">
        <v>0</v>
      </c>
      <c r="IU79" s="188">
        <v>0</v>
      </c>
      <c r="IV79" s="188">
        <v>0</v>
      </c>
      <c r="IW79" s="188">
        <v>4899</v>
      </c>
      <c r="IX79" s="188">
        <v>1598</v>
      </c>
      <c r="IY79" s="188">
        <v>0</v>
      </c>
      <c r="IZ79" s="188">
        <v>0</v>
      </c>
      <c r="JA79" s="188">
        <v>1606</v>
      </c>
      <c r="JB79" s="188">
        <v>0</v>
      </c>
      <c r="JC79" s="188">
        <v>0</v>
      </c>
      <c r="JD79" s="188">
        <v>0</v>
      </c>
      <c r="JF79" s="188">
        <v>0</v>
      </c>
      <c r="JG79" s="188">
        <v>0</v>
      </c>
      <c r="JH79" s="188">
        <v>7724</v>
      </c>
      <c r="JI79" s="188">
        <v>3343</v>
      </c>
      <c r="JJ79" s="188">
        <v>0</v>
      </c>
      <c r="JK79" s="188">
        <v>0</v>
      </c>
      <c r="JL79" s="188">
        <v>1031</v>
      </c>
      <c r="JM79" s="188">
        <v>0</v>
      </c>
      <c r="JN79" s="188">
        <v>0</v>
      </c>
      <c r="JO79" s="188">
        <v>0</v>
      </c>
      <c r="JQ79" s="188">
        <v>0</v>
      </c>
      <c r="JR79" s="188">
        <v>0</v>
      </c>
      <c r="JS79" s="188">
        <v>8092</v>
      </c>
      <c r="JT79" s="188">
        <v>1078</v>
      </c>
      <c r="JU79" s="188">
        <v>0</v>
      </c>
      <c r="JV79" s="188">
        <v>0</v>
      </c>
      <c r="JW79" s="188">
        <v>1121</v>
      </c>
      <c r="JX79" s="188">
        <v>0</v>
      </c>
      <c r="JY79" s="188">
        <v>0</v>
      </c>
      <c r="JZ79" s="188">
        <v>0</v>
      </c>
      <c r="KB79" s="188">
        <v>0</v>
      </c>
      <c r="KC79" s="188">
        <v>0</v>
      </c>
      <c r="KD79" s="188">
        <v>2969</v>
      </c>
      <c r="KE79" s="188">
        <v>835</v>
      </c>
      <c r="KF79" s="188">
        <v>0</v>
      </c>
      <c r="KG79" s="188">
        <v>0</v>
      </c>
      <c r="KH79" s="188">
        <v>1613</v>
      </c>
      <c r="KI79" s="188">
        <v>0</v>
      </c>
      <c r="KJ79" s="188">
        <v>0</v>
      </c>
      <c r="KK79" s="188">
        <v>0</v>
      </c>
      <c r="KM79" s="188">
        <v>0</v>
      </c>
      <c r="KN79" s="188">
        <v>0</v>
      </c>
      <c r="KO79" s="188">
        <v>3228</v>
      </c>
      <c r="KP79" s="188">
        <v>2690</v>
      </c>
      <c r="KQ79" s="188">
        <v>0</v>
      </c>
      <c r="KR79" s="188">
        <v>0</v>
      </c>
      <c r="KS79" s="188">
        <v>2132</v>
      </c>
      <c r="KT79" s="188">
        <v>0</v>
      </c>
      <c r="KU79" s="188">
        <v>0</v>
      </c>
      <c r="KV79" s="188">
        <v>0</v>
      </c>
      <c r="KX79" s="188">
        <v>0</v>
      </c>
      <c r="KY79" s="188">
        <v>0</v>
      </c>
      <c r="KZ79" s="188">
        <v>7541</v>
      </c>
      <c r="LA79" s="188">
        <v>1593</v>
      </c>
      <c r="LB79" s="188">
        <v>0</v>
      </c>
      <c r="LC79" s="188">
        <v>0</v>
      </c>
      <c r="LD79" s="188">
        <v>2933</v>
      </c>
      <c r="LE79" s="188">
        <v>0</v>
      </c>
      <c r="LF79" s="188">
        <v>0</v>
      </c>
      <c r="LG79" s="188">
        <v>0</v>
      </c>
      <c r="LI79" s="188">
        <v>0</v>
      </c>
      <c r="LJ79" s="188">
        <v>0</v>
      </c>
      <c r="LK79" s="188">
        <v>5650</v>
      </c>
      <c r="LL79" s="188">
        <v>1401</v>
      </c>
      <c r="LM79" s="188">
        <v>0</v>
      </c>
      <c r="LN79" s="188">
        <v>0</v>
      </c>
      <c r="LO79" s="188">
        <v>1538</v>
      </c>
      <c r="LP79" s="188">
        <v>0</v>
      </c>
      <c r="LQ79" s="188">
        <v>0</v>
      </c>
      <c r="LR79" s="188">
        <v>0</v>
      </c>
      <c r="LT79" s="188">
        <v>0</v>
      </c>
      <c r="LU79" s="188">
        <v>0</v>
      </c>
      <c r="LV79" s="188">
        <v>2090</v>
      </c>
      <c r="LW79" s="188">
        <v>2290</v>
      </c>
      <c r="LX79" s="188">
        <v>0</v>
      </c>
      <c r="LY79" s="188">
        <v>0</v>
      </c>
      <c r="LZ79" s="188">
        <v>1559</v>
      </c>
      <c r="MA79" s="188">
        <v>0</v>
      </c>
      <c r="MB79" s="188">
        <v>0</v>
      </c>
      <c r="MC79" s="188">
        <v>0</v>
      </c>
    </row>
    <row r="80" spans="2:341">
      <c r="B80" s="208">
        <f t="shared" si="20"/>
        <v>0</v>
      </c>
      <c r="C80" s="208">
        <f t="shared" si="21"/>
        <v>0</v>
      </c>
      <c r="D80" s="208">
        <f t="shared" si="22"/>
        <v>6070.5666666666666</v>
      </c>
      <c r="E80" s="208">
        <f t="shared" si="23"/>
        <v>1611.3666666666666</v>
      </c>
      <c r="F80" s="208">
        <f t="shared" si="24"/>
        <v>0</v>
      </c>
      <c r="G80" s="208">
        <f t="shared" si="25"/>
        <v>0</v>
      </c>
      <c r="H80" s="208">
        <f t="shared" si="26"/>
        <v>1553.3</v>
      </c>
      <c r="I80" s="208">
        <f t="shared" si="27"/>
        <v>0</v>
      </c>
      <c r="J80" s="208">
        <f t="shared" si="28"/>
        <v>0</v>
      </c>
      <c r="K80" s="208">
        <f t="shared" si="29"/>
        <v>0</v>
      </c>
      <c r="M80" s="188">
        <v>0</v>
      </c>
      <c r="N80" s="188">
        <v>0</v>
      </c>
      <c r="O80" s="188">
        <v>8513</v>
      </c>
      <c r="P80" s="188">
        <v>1328</v>
      </c>
      <c r="Q80" s="188">
        <v>0</v>
      </c>
      <c r="R80" s="188">
        <v>0</v>
      </c>
      <c r="S80" s="188">
        <v>975</v>
      </c>
      <c r="T80" s="188">
        <v>0</v>
      </c>
      <c r="U80" s="188">
        <v>0</v>
      </c>
      <c r="V80" s="188">
        <v>0</v>
      </c>
      <c r="X80" s="188">
        <v>0</v>
      </c>
      <c r="Y80" s="188">
        <v>0</v>
      </c>
      <c r="Z80" s="188">
        <v>6773</v>
      </c>
      <c r="AA80" s="188">
        <v>2145</v>
      </c>
      <c r="AB80" s="188">
        <v>0</v>
      </c>
      <c r="AC80" s="188">
        <v>0</v>
      </c>
      <c r="AD80" s="188">
        <v>1492</v>
      </c>
      <c r="AE80" s="188">
        <v>0</v>
      </c>
      <c r="AF80" s="188">
        <v>0</v>
      </c>
      <c r="AG80" s="188">
        <v>0</v>
      </c>
      <c r="AI80" s="188">
        <v>0</v>
      </c>
      <c r="AJ80" s="188">
        <v>0</v>
      </c>
      <c r="AK80" s="188">
        <v>1570</v>
      </c>
      <c r="AL80" s="188">
        <v>760</v>
      </c>
      <c r="AM80" s="188">
        <v>0</v>
      </c>
      <c r="AN80" s="188">
        <v>0</v>
      </c>
      <c r="AO80" s="188">
        <v>1579</v>
      </c>
      <c r="AP80" s="188">
        <v>0</v>
      </c>
      <c r="AQ80" s="188">
        <v>0</v>
      </c>
      <c r="AR80" s="188">
        <v>0</v>
      </c>
      <c r="AT80" s="188">
        <v>0</v>
      </c>
      <c r="AU80" s="188">
        <v>0</v>
      </c>
      <c r="AV80" s="188">
        <v>8194</v>
      </c>
      <c r="AW80" s="188">
        <v>2359</v>
      </c>
      <c r="AX80" s="188">
        <v>0</v>
      </c>
      <c r="AY80" s="188">
        <v>0</v>
      </c>
      <c r="AZ80" s="188">
        <v>1516</v>
      </c>
      <c r="BA80" s="188">
        <v>0</v>
      </c>
      <c r="BB80" s="188">
        <v>0</v>
      </c>
      <c r="BC80" s="188">
        <v>0</v>
      </c>
      <c r="BE80" s="188">
        <v>0</v>
      </c>
      <c r="BF80" s="188">
        <v>0</v>
      </c>
      <c r="BG80" s="188">
        <v>8550</v>
      </c>
      <c r="BH80" s="188">
        <v>2077</v>
      </c>
      <c r="BI80" s="188">
        <v>0</v>
      </c>
      <c r="BJ80" s="188">
        <v>0</v>
      </c>
      <c r="BK80" s="188">
        <v>1063</v>
      </c>
      <c r="BL80" s="188">
        <v>0</v>
      </c>
      <c r="BM80" s="188">
        <v>0</v>
      </c>
      <c r="BN80" s="188">
        <v>0</v>
      </c>
      <c r="BP80" s="188">
        <v>0</v>
      </c>
      <c r="BQ80" s="188">
        <v>0</v>
      </c>
      <c r="BR80" s="188">
        <v>7066</v>
      </c>
      <c r="BS80" s="188">
        <v>2830</v>
      </c>
      <c r="BT80" s="188">
        <v>0</v>
      </c>
      <c r="BU80" s="188">
        <v>0</v>
      </c>
      <c r="BV80" s="188">
        <v>2170</v>
      </c>
      <c r="BW80" s="188">
        <v>0</v>
      </c>
      <c r="BX80" s="188">
        <v>0</v>
      </c>
      <c r="BY80" s="188">
        <v>0</v>
      </c>
      <c r="CA80" s="188">
        <v>0</v>
      </c>
      <c r="CB80" s="188">
        <v>0</v>
      </c>
      <c r="CC80" s="188">
        <v>8393</v>
      </c>
      <c r="CD80" s="188">
        <v>1594</v>
      </c>
      <c r="CE80" s="188">
        <v>0</v>
      </c>
      <c r="CF80" s="188">
        <v>0</v>
      </c>
      <c r="CG80" s="188">
        <v>1082</v>
      </c>
      <c r="CH80" s="188">
        <v>0</v>
      </c>
      <c r="CI80" s="188">
        <v>0</v>
      </c>
      <c r="CJ80" s="188">
        <v>0</v>
      </c>
      <c r="CL80" s="188">
        <v>0</v>
      </c>
      <c r="CM80" s="188">
        <v>0</v>
      </c>
      <c r="CN80" s="188">
        <v>8393</v>
      </c>
      <c r="CO80" s="188">
        <v>1594</v>
      </c>
      <c r="CP80" s="188">
        <v>0</v>
      </c>
      <c r="CQ80" s="188">
        <v>0</v>
      </c>
      <c r="CR80" s="188">
        <v>1082</v>
      </c>
      <c r="CS80" s="188">
        <v>0</v>
      </c>
      <c r="CT80" s="188">
        <v>0</v>
      </c>
      <c r="CU80" s="188">
        <v>0</v>
      </c>
      <c r="CW80" s="188">
        <v>0</v>
      </c>
      <c r="CX80" s="188">
        <v>0</v>
      </c>
      <c r="CY80" s="188">
        <v>6283</v>
      </c>
      <c r="CZ80" s="188">
        <v>2228</v>
      </c>
      <c r="DA80" s="188">
        <v>0</v>
      </c>
      <c r="DB80" s="188">
        <v>0</v>
      </c>
      <c r="DC80" s="188">
        <v>2134</v>
      </c>
      <c r="DD80" s="188">
        <v>0</v>
      </c>
      <c r="DE80" s="188">
        <v>0</v>
      </c>
      <c r="DF80" s="188">
        <v>0</v>
      </c>
      <c r="DH80" s="188">
        <v>0</v>
      </c>
      <c r="DI80" s="188">
        <v>0</v>
      </c>
      <c r="DJ80" s="188">
        <v>8578</v>
      </c>
      <c r="DK80" s="188">
        <v>1354</v>
      </c>
      <c r="DL80" s="188">
        <v>0</v>
      </c>
      <c r="DM80" s="188">
        <v>0</v>
      </c>
      <c r="DN80" s="188">
        <v>1096</v>
      </c>
      <c r="DO80" s="188">
        <v>0</v>
      </c>
      <c r="DP80" s="188">
        <v>0</v>
      </c>
      <c r="DQ80" s="188">
        <v>0</v>
      </c>
      <c r="DS80" s="188">
        <v>0</v>
      </c>
      <c r="DT80" s="188">
        <v>0</v>
      </c>
      <c r="DU80" s="188">
        <v>7100</v>
      </c>
      <c r="DV80" s="188">
        <v>1408</v>
      </c>
      <c r="DW80" s="188">
        <v>0</v>
      </c>
      <c r="DX80" s="188">
        <v>0</v>
      </c>
      <c r="DY80" s="188">
        <v>2833</v>
      </c>
      <c r="DZ80" s="188">
        <v>0</v>
      </c>
      <c r="EA80" s="188">
        <v>0</v>
      </c>
      <c r="EB80" s="188">
        <v>0</v>
      </c>
      <c r="ED80" s="188">
        <v>0</v>
      </c>
      <c r="EE80" s="188">
        <v>0</v>
      </c>
      <c r="EF80" s="188">
        <v>6505</v>
      </c>
      <c r="EG80" s="188">
        <v>1790</v>
      </c>
      <c r="EH80" s="188">
        <v>0</v>
      </c>
      <c r="EI80" s="188">
        <v>0</v>
      </c>
      <c r="EJ80" s="188">
        <v>1059</v>
      </c>
      <c r="EK80" s="188">
        <v>0</v>
      </c>
      <c r="EL80" s="188">
        <v>0</v>
      </c>
      <c r="EM80" s="188">
        <v>0</v>
      </c>
      <c r="EO80" s="188">
        <v>0</v>
      </c>
      <c r="EP80" s="188">
        <v>0</v>
      </c>
      <c r="EQ80" s="188">
        <v>1224</v>
      </c>
      <c r="ER80" s="188">
        <v>1046</v>
      </c>
      <c r="ES80" s="188">
        <v>0</v>
      </c>
      <c r="ET80" s="188">
        <v>0</v>
      </c>
      <c r="EU80" s="188">
        <v>1405</v>
      </c>
      <c r="EV80" s="188">
        <v>0</v>
      </c>
      <c r="EW80" s="188">
        <v>0</v>
      </c>
      <c r="EX80" s="188">
        <v>0</v>
      </c>
      <c r="EZ80" s="188">
        <v>0</v>
      </c>
      <c r="FA80" s="188">
        <v>0</v>
      </c>
      <c r="FB80" s="188">
        <v>4252</v>
      </c>
      <c r="FC80" s="188">
        <v>1286</v>
      </c>
      <c r="FD80" s="188">
        <v>0</v>
      </c>
      <c r="FE80" s="188">
        <v>0</v>
      </c>
      <c r="FF80" s="188">
        <v>2599</v>
      </c>
      <c r="FG80" s="188">
        <v>0</v>
      </c>
      <c r="FH80" s="188">
        <v>0</v>
      </c>
      <c r="FI80" s="188">
        <v>0</v>
      </c>
      <c r="FK80" s="188">
        <v>0</v>
      </c>
      <c r="FL80" s="188">
        <v>0</v>
      </c>
      <c r="FM80" s="188">
        <v>7992</v>
      </c>
      <c r="FN80" s="188">
        <v>840</v>
      </c>
      <c r="FO80" s="188">
        <v>0</v>
      </c>
      <c r="FP80" s="188">
        <v>0</v>
      </c>
      <c r="FQ80" s="188">
        <v>1076</v>
      </c>
      <c r="FR80" s="188">
        <v>0</v>
      </c>
      <c r="FS80" s="188">
        <v>0</v>
      </c>
      <c r="FT80" s="188">
        <v>0</v>
      </c>
      <c r="FV80" s="188">
        <v>0</v>
      </c>
      <c r="FW80" s="188">
        <v>0</v>
      </c>
      <c r="FX80" s="188">
        <v>4303</v>
      </c>
      <c r="FY80" s="188">
        <v>2191</v>
      </c>
      <c r="FZ80" s="188">
        <v>0</v>
      </c>
      <c r="GA80" s="188">
        <v>0</v>
      </c>
      <c r="GB80" s="188">
        <v>2596</v>
      </c>
      <c r="GC80" s="188">
        <v>0</v>
      </c>
      <c r="GD80" s="188">
        <v>0</v>
      </c>
      <c r="GE80" s="188">
        <v>0</v>
      </c>
      <c r="GG80" s="188">
        <v>0</v>
      </c>
      <c r="GH80" s="188">
        <v>0</v>
      </c>
      <c r="GI80" s="188">
        <v>6223</v>
      </c>
      <c r="GJ80" s="188">
        <v>896</v>
      </c>
      <c r="GK80" s="188">
        <v>0</v>
      </c>
      <c r="GL80" s="188">
        <v>0</v>
      </c>
      <c r="GM80" s="188">
        <v>1092</v>
      </c>
      <c r="GN80" s="188">
        <v>0</v>
      </c>
      <c r="GO80" s="188">
        <v>0</v>
      </c>
      <c r="GP80" s="188">
        <v>0</v>
      </c>
      <c r="GR80" s="188">
        <v>0</v>
      </c>
      <c r="GS80" s="188">
        <v>0</v>
      </c>
      <c r="GT80" s="188">
        <v>7153</v>
      </c>
      <c r="GU80" s="188">
        <v>942</v>
      </c>
      <c r="GV80" s="188">
        <v>0</v>
      </c>
      <c r="GW80" s="188">
        <v>0</v>
      </c>
      <c r="GX80" s="188">
        <v>1033</v>
      </c>
      <c r="GY80" s="188">
        <v>0</v>
      </c>
      <c r="GZ80" s="188">
        <v>0</v>
      </c>
      <c r="HA80" s="188">
        <v>0</v>
      </c>
      <c r="HC80" s="188">
        <v>0</v>
      </c>
      <c r="HD80" s="188">
        <v>0</v>
      </c>
      <c r="HE80" s="188">
        <v>4946</v>
      </c>
      <c r="HF80" s="188">
        <v>1200</v>
      </c>
      <c r="HG80" s="188">
        <v>0</v>
      </c>
      <c r="HH80" s="188">
        <v>0</v>
      </c>
      <c r="HI80" s="188">
        <v>1039</v>
      </c>
      <c r="HJ80" s="188">
        <v>0</v>
      </c>
      <c r="HK80" s="188">
        <v>0</v>
      </c>
      <c r="HL80" s="188">
        <v>0</v>
      </c>
      <c r="HN80" s="188">
        <v>0</v>
      </c>
      <c r="HO80" s="188">
        <v>0</v>
      </c>
      <c r="HP80" s="188">
        <v>4134</v>
      </c>
      <c r="HQ80" s="188">
        <v>1061</v>
      </c>
      <c r="HR80" s="188">
        <v>0</v>
      </c>
      <c r="HS80" s="188">
        <v>0</v>
      </c>
      <c r="HT80" s="188">
        <v>1911</v>
      </c>
      <c r="HU80" s="188">
        <v>0</v>
      </c>
      <c r="HV80" s="188">
        <v>0</v>
      </c>
      <c r="HW80" s="188">
        <v>0</v>
      </c>
      <c r="HY80" s="188">
        <v>0</v>
      </c>
      <c r="HZ80" s="188">
        <v>0</v>
      </c>
      <c r="IA80" s="188">
        <v>5442</v>
      </c>
      <c r="IB80" s="188">
        <v>1383</v>
      </c>
      <c r="IC80" s="188">
        <v>0</v>
      </c>
      <c r="ID80" s="188">
        <v>0</v>
      </c>
      <c r="IE80" s="188">
        <v>1100</v>
      </c>
      <c r="IF80" s="188">
        <v>0</v>
      </c>
      <c r="IG80" s="188">
        <v>0</v>
      </c>
      <c r="IH80" s="188">
        <v>0</v>
      </c>
      <c r="IJ80" s="188">
        <v>0</v>
      </c>
      <c r="IK80" s="188">
        <v>0</v>
      </c>
      <c r="IL80" s="188">
        <v>8438</v>
      </c>
      <c r="IM80" s="188">
        <v>1284</v>
      </c>
      <c r="IN80" s="188">
        <v>0</v>
      </c>
      <c r="IO80" s="188">
        <v>0</v>
      </c>
      <c r="IP80" s="188">
        <v>1103</v>
      </c>
      <c r="IQ80" s="188">
        <v>0</v>
      </c>
      <c r="IR80" s="188">
        <v>0</v>
      </c>
      <c r="IS80" s="188">
        <v>0</v>
      </c>
      <c r="IU80" s="188">
        <v>0</v>
      </c>
      <c r="IV80" s="188">
        <v>0</v>
      </c>
      <c r="IW80" s="188">
        <v>4909</v>
      </c>
      <c r="IX80" s="188">
        <v>1553</v>
      </c>
      <c r="IY80" s="188">
        <v>0</v>
      </c>
      <c r="IZ80" s="188">
        <v>0</v>
      </c>
      <c r="JA80" s="188">
        <v>1606</v>
      </c>
      <c r="JB80" s="188">
        <v>0</v>
      </c>
      <c r="JC80" s="188">
        <v>0</v>
      </c>
      <c r="JD80" s="188">
        <v>0</v>
      </c>
      <c r="JF80" s="188">
        <v>0</v>
      </c>
      <c r="JG80" s="188">
        <v>0</v>
      </c>
      <c r="JH80" s="188">
        <v>7724</v>
      </c>
      <c r="JI80" s="188">
        <v>3364</v>
      </c>
      <c r="JJ80" s="188">
        <v>0</v>
      </c>
      <c r="JK80" s="188">
        <v>0</v>
      </c>
      <c r="JL80" s="188">
        <v>1031</v>
      </c>
      <c r="JM80" s="188">
        <v>0</v>
      </c>
      <c r="JN80" s="188">
        <v>0</v>
      </c>
      <c r="JO80" s="188">
        <v>0</v>
      </c>
      <c r="JQ80" s="188">
        <v>0</v>
      </c>
      <c r="JR80" s="188">
        <v>0</v>
      </c>
      <c r="JS80" s="188">
        <v>8135</v>
      </c>
      <c r="JT80" s="188">
        <v>1054</v>
      </c>
      <c r="JU80" s="188">
        <v>0</v>
      </c>
      <c r="JV80" s="188">
        <v>0</v>
      </c>
      <c r="JW80" s="188">
        <v>1121</v>
      </c>
      <c r="JX80" s="188">
        <v>0</v>
      </c>
      <c r="JY80" s="188">
        <v>0</v>
      </c>
      <c r="JZ80" s="188">
        <v>0</v>
      </c>
      <c r="KB80" s="188">
        <v>0</v>
      </c>
      <c r="KC80" s="188">
        <v>0</v>
      </c>
      <c r="KD80" s="188">
        <v>2915</v>
      </c>
      <c r="KE80" s="188">
        <v>850</v>
      </c>
      <c r="KF80" s="188">
        <v>0</v>
      </c>
      <c r="KG80" s="188">
        <v>0</v>
      </c>
      <c r="KH80" s="188">
        <v>1613</v>
      </c>
      <c r="KI80" s="188">
        <v>0</v>
      </c>
      <c r="KJ80" s="188">
        <v>0</v>
      </c>
      <c r="KK80" s="188">
        <v>0</v>
      </c>
      <c r="KM80" s="188">
        <v>0</v>
      </c>
      <c r="KN80" s="188">
        <v>0</v>
      </c>
      <c r="KO80" s="188">
        <v>3096</v>
      </c>
      <c r="KP80" s="188">
        <v>2668</v>
      </c>
      <c r="KQ80" s="188">
        <v>0</v>
      </c>
      <c r="KR80" s="188">
        <v>0</v>
      </c>
      <c r="KS80" s="188">
        <v>2158</v>
      </c>
      <c r="KT80" s="188">
        <v>0</v>
      </c>
      <c r="KU80" s="188">
        <v>0</v>
      </c>
      <c r="KV80" s="188">
        <v>0</v>
      </c>
      <c r="KX80" s="188">
        <v>0</v>
      </c>
      <c r="KY80" s="188">
        <v>0</v>
      </c>
      <c r="KZ80" s="188">
        <v>7595</v>
      </c>
      <c r="LA80" s="188">
        <v>1619</v>
      </c>
      <c r="LB80" s="188">
        <v>0</v>
      </c>
      <c r="LC80" s="188">
        <v>0</v>
      </c>
      <c r="LD80" s="188">
        <v>2938</v>
      </c>
      <c r="LE80" s="188">
        <v>0</v>
      </c>
      <c r="LF80" s="188">
        <v>0</v>
      </c>
      <c r="LG80" s="188">
        <v>0</v>
      </c>
      <c r="LI80" s="188">
        <v>0</v>
      </c>
      <c r="LJ80" s="188">
        <v>0</v>
      </c>
      <c r="LK80" s="188">
        <v>5622</v>
      </c>
      <c r="LL80" s="188">
        <v>1418</v>
      </c>
      <c r="LM80" s="188">
        <v>0</v>
      </c>
      <c r="LN80" s="188">
        <v>0</v>
      </c>
      <c r="LO80" s="188">
        <v>1538</v>
      </c>
      <c r="LP80" s="188">
        <v>0</v>
      </c>
      <c r="LQ80" s="188">
        <v>0</v>
      </c>
      <c r="LR80" s="188">
        <v>0</v>
      </c>
      <c r="LT80" s="188">
        <v>0</v>
      </c>
      <c r="LU80" s="188">
        <v>0</v>
      </c>
      <c r="LV80" s="188">
        <v>2096</v>
      </c>
      <c r="LW80" s="188">
        <v>2219</v>
      </c>
      <c r="LX80" s="188">
        <v>0</v>
      </c>
      <c r="LY80" s="188">
        <v>0</v>
      </c>
      <c r="LZ80" s="188">
        <v>1559</v>
      </c>
      <c r="MA80" s="188">
        <v>0</v>
      </c>
      <c r="MB80" s="188">
        <v>0</v>
      </c>
      <c r="MC80" s="188">
        <v>0</v>
      </c>
    </row>
    <row r="81" spans="2:341">
      <c r="B81" s="208">
        <f t="shared" si="20"/>
        <v>0</v>
      </c>
      <c r="C81" s="208">
        <f t="shared" si="21"/>
        <v>0</v>
      </c>
      <c r="D81" s="208">
        <f t="shared" si="22"/>
        <v>6063.0333333333338</v>
      </c>
      <c r="E81" s="208">
        <f t="shared" si="23"/>
        <v>1594.2666666666667</v>
      </c>
      <c r="F81" s="208">
        <f t="shared" si="24"/>
        <v>0</v>
      </c>
      <c r="G81" s="208">
        <f t="shared" si="25"/>
        <v>0</v>
      </c>
      <c r="H81" s="208">
        <f t="shared" si="26"/>
        <v>1554.7</v>
      </c>
      <c r="I81" s="208">
        <f t="shared" si="27"/>
        <v>0</v>
      </c>
      <c r="J81" s="208">
        <f t="shared" si="28"/>
        <v>0</v>
      </c>
      <c r="K81" s="208">
        <f t="shared" si="29"/>
        <v>0</v>
      </c>
      <c r="M81" s="188">
        <v>0</v>
      </c>
      <c r="N81" s="188">
        <v>0</v>
      </c>
      <c r="O81" s="188">
        <v>8521</v>
      </c>
      <c r="P81" s="188">
        <v>1379</v>
      </c>
      <c r="Q81" s="188">
        <v>0</v>
      </c>
      <c r="R81" s="188">
        <v>0</v>
      </c>
      <c r="S81" s="188">
        <v>975</v>
      </c>
      <c r="T81" s="188">
        <v>0</v>
      </c>
      <c r="U81" s="188">
        <v>0</v>
      </c>
      <c r="V81" s="188">
        <v>0</v>
      </c>
      <c r="X81" s="188">
        <v>0</v>
      </c>
      <c r="Y81" s="188">
        <v>0</v>
      </c>
      <c r="Z81" s="188">
        <v>6833</v>
      </c>
      <c r="AA81" s="188">
        <v>2206</v>
      </c>
      <c r="AB81" s="188">
        <v>0</v>
      </c>
      <c r="AC81" s="188">
        <v>0</v>
      </c>
      <c r="AD81" s="188">
        <v>1492</v>
      </c>
      <c r="AE81" s="188">
        <v>0</v>
      </c>
      <c r="AF81" s="188">
        <v>0</v>
      </c>
      <c r="AG81" s="188">
        <v>0</v>
      </c>
      <c r="AI81" s="188">
        <v>0</v>
      </c>
      <c r="AJ81" s="188">
        <v>0</v>
      </c>
      <c r="AK81" s="188">
        <v>1534</v>
      </c>
      <c r="AL81" s="188">
        <v>784</v>
      </c>
      <c r="AM81" s="188">
        <v>0</v>
      </c>
      <c r="AN81" s="188">
        <v>0</v>
      </c>
      <c r="AO81" s="188">
        <v>1579</v>
      </c>
      <c r="AP81" s="188">
        <v>0</v>
      </c>
      <c r="AQ81" s="188">
        <v>0</v>
      </c>
      <c r="AR81" s="188">
        <v>0</v>
      </c>
      <c r="AT81" s="188">
        <v>0</v>
      </c>
      <c r="AU81" s="188">
        <v>0</v>
      </c>
      <c r="AV81" s="188">
        <v>8189</v>
      </c>
      <c r="AW81" s="188">
        <v>2360</v>
      </c>
      <c r="AX81" s="188">
        <v>0</v>
      </c>
      <c r="AY81" s="188">
        <v>0</v>
      </c>
      <c r="AZ81" s="188">
        <v>1516</v>
      </c>
      <c r="BA81" s="188">
        <v>0</v>
      </c>
      <c r="BB81" s="188">
        <v>0</v>
      </c>
      <c r="BC81" s="188">
        <v>0</v>
      </c>
      <c r="BE81" s="188">
        <v>0</v>
      </c>
      <c r="BF81" s="188">
        <v>0</v>
      </c>
      <c r="BG81" s="188">
        <v>8549</v>
      </c>
      <c r="BH81" s="188">
        <v>2059</v>
      </c>
      <c r="BI81" s="188">
        <v>0</v>
      </c>
      <c r="BJ81" s="188">
        <v>0</v>
      </c>
      <c r="BK81" s="188">
        <v>1063</v>
      </c>
      <c r="BL81" s="188">
        <v>0</v>
      </c>
      <c r="BM81" s="188">
        <v>0</v>
      </c>
      <c r="BN81" s="188">
        <v>0</v>
      </c>
      <c r="BP81" s="188">
        <v>0</v>
      </c>
      <c r="BQ81" s="188">
        <v>0</v>
      </c>
      <c r="BR81" s="188">
        <v>7082</v>
      </c>
      <c r="BS81" s="188">
        <v>2808</v>
      </c>
      <c r="BT81" s="188">
        <v>0</v>
      </c>
      <c r="BU81" s="188">
        <v>0</v>
      </c>
      <c r="BV81" s="188">
        <v>2190</v>
      </c>
      <c r="BW81" s="188">
        <v>0</v>
      </c>
      <c r="BX81" s="188">
        <v>0</v>
      </c>
      <c r="BY81" s="188">
        <v>0</v>
      </c>
      <c r="CA81" s="188">
        <v>0</v>
      </c>
      <c r="CB81" s="188">
        <v>0</v>
      </c>
      <c r="CC81" s="188">
        <v>8443</v>
      </c>
      <c r="CD81" s="188">
        <v>1514</v>
      </c>
      <c r="CE81" s="188">
        <v>0</v>
      </c>
      <c r="CF81" s="188">
        <v>0</v>
      </c>
      <c r="CG81" s="188">
        <v>1082</v>
      </c>
      <c r="CH81" s="188">
        <v>0</v>
      </c>
      <c r="CI81" s="188">
        <v>0</v>
      </c>
      <c r="CJ81" s="188">
        <v>0</v>
      </c>
      <c r="CL81" s="188">
        <v>0</v>
      </c>
      <c r="CM81" s="188">
        <v>0</v>
      </c>
      <c r="CN81" s="188">
        <v>8443</v>
      </c>
      <c r="CO81" s="188">
        <v>1514</v>
      </c>
      <c r="CP81" s="188">
        <v>0</v>
      </c>
      <c r="CQ81" s="188">
        <v>0</v>
      </c>
      <c r="CR81" s="188">
        <v>1082</v>
      </c>
      <c r="CS81" s="188">
        <v>0</v>
      </c>
      <c r="CT81" s="188">
        <v>0</v>
      </c>
      <c r="CU81" s="188">
        <v>0</v>
      </c>
      <c r="CW81" s="188">
        <v>0</v>
      </c>
      <c r="CX81" s="188">
        <v>0</v>
      </c>
      <c r="CY81" s="188">
        <v>6247</v>
      </c>
      <c r="CZ81" s="188">
        <v>2224</v>
      </c>
      <c r="DA81" s="188">
        <v>0</v>
      </c>
      <c r="DB81" s="188">
        <v>0</v>
      </c>
      <c r="DC81" s="188">
        <v>2156</v>
      </c>
      <c r="DD81" s="188">
        <v>0</v>
      </c>
      <c r="DE81" s="188">
        <v>0</v>
      </c>
      <c r="DF81" s="188">
        <v>0</v>
      </c>
      <c r="DH81" s="188">
        <v>0</v>
      </c>
      <c r="DI81" s="188">
        <v>0</v>
      </c>
      <c r="DJ81" s="188">
        <v>8541</v>
      </c>
      <c r="DK81" s="188">
        <v>1386</v>
      </c>
      <c r="DL81" s="188">
        <v>0</v>
      </c>
      <c r="DM81" s="188">
        <v>0</v>
      </c>
      <c r="DN81" s="188">
        <v>1096</v>
      </c>
      <c r="DO81" s="188">
        <v>0</v>
      </c>
      <c r="DP81" s="188">
        <v>0</v>
      </c>
      <c r="DQ81" s="188">
        <v>0</v>
      </c>
      <c r="DS81" s="188">
        <v>0</v>
      </c>
      <c r="DT81" s="188">
        <v>0</v>
      </c>
      <c r="DU81" s="188">
        <v>7099</v>
      </c>
      <c r="DV81" s="188">
        <v>1419</v>
      </c>
      <c r="DW81" s="188">
        <v>0</v>
      </c>
      <c r="DX81" s="188">
        <v>0</v>
      </c>
      <c r="DY81" s="188">
        <v>2848</v>
      </c>
      <c r="DZ81" s="188">
        <v>0</v>
      </c>
      <c r="EA81" s="188">
        <v>0</v>
      </c>
      <c r="EB81" s="188">
        <v>0</v>
      </c>
      <c r="ED81" s="188">
        <v>0</v>
      </c>
      <c r="EE81" s="188">
        <v>0</v>
      </c>
      <c r="EF81" s="188">
        <v>6501</v>
      </c>
      <c r="EG81" s="188">
        <v>1796</v>
      </c>
      <c r="EH81" s="188">
        <v>0</v>
      </c>
      <c r="EI81" s="188">
        <v>0</v>
      </c>
      <c r="EJ81" s="188">
        <v>1059</v>
      </c>
      <c r="EK81" s="188">
        <v>0</v>
      </c>
      <c r="EL81" s="188">
        <v>0</v>
      </c>
      <c r="EM81" s="188">
        <v>0</v>
      </c>
      <c r="EO81" s="188">
        <v>0</v>
      </c>
      <c r="EP81" s="188">
        <v>0</v>
      </c>
      <c r="EQ81" s="188">
        <v>1157</v>
      </c>
      <c r="ER81" s="188">
        <v>923</v>
      </c>
      <c r="ES81" s="188">
        <v>0</v>
      </c>
      <c r="ET81" s="188">
        <v>0</v>
      </c>
      <c r="EU81" s="188">
        <v>1405</v>
      </c>
      <c r="EV81" s="188">
        <v>0</v>
      </c>
      <c r="EW81" s="188">
        <v>0</v>
      </c>
      <c r="EX81" s="188">
        <v>0</v>
      </c>
      <c r="EZ81" s="188">
        <v>0</v>
      </c>
      <c r="FA81" s="188">
        <v>0</v>
      </c>
      <c r="FB81" s="188">
        <v>4277</v>
      </c>
      <c r="FC81" s="188">
        <v>1313</v>
      </c>
      <c r="FD81" s="188">
        <v>0</v>
      </c>
      <c r="FE81" s="188">
        <v>0</v>
      </c>
      <c r="FF81" s="188">
        <v>2584</v>
      </c>
      <c r="FG81" s="188">
        <v>0</v>
      </c>
      <c r="FH81" s="188">
        <v>0</v>
      </c>
      <c r="FI81" s="188">
        <v>0</v>
      </c>
      <c r="FK81" s="188">
        <v>0</v>
      </c>
      <c r="FL81" s="188">
        <v>0</v>
      </c>
      <c r="FM81" s="188">
        <v>7791</v>
      </c>
      <c r="FN81" s="188">
        <v>813</v>
      </c>
      <c r="FO81" s="188">
        <v>0</v>
      </c>
      <c r="FP81" s="188">
        <v>0</v>
      </c>
      <c r="FQ81" s="188">
        <v>1076</v>
      </c>
      <c r="FR81" s="188">
        <v>0</v>
      </c>
      <c r="FS81" s="188">
        <v>0</v>
      </c>
      <c r="FT81" s="188">
        <v>0</v>
      </c>
      <c r="FV81" s="188">
        <v>0</v>
      </c>
      <c r="FW81" s="188">
        <v>0</v>
      </c>
      <c r="FX81" s="188">
        <v>4260</v>
      </c>
      <c r="FY81" s="188">
        <v>2150</v>
      </c>
      <c r="FZ81" s="188">
        <v>0</v>
      </c>
      <c r="GA81" s="188">
        <v>0</v>
      </c>
      <c r="GB81" s="188">
        <v>2599</v>
      </c>
      <c r="GC81" s="188">
        <v>0</v>
      </c>
      <c r="GD81" s="188">
        <v>0</v>
      </c>
      <c r="GE81" s="188">
        <v>0</v>
      </c>
      <c r="GG81" s="188">
        <v>0</v>
      </c>
      <c r="GH81" s="188">
        <v>0</v>
      </c>
      <c r="GI81" s="188">
        <v>6265</v>
      </c>
      <c r="GJ81" s="188">
        <v>842</v>
      </c>
      <c r="GK81" s="188">
        <v>0</v>
      </c>
      <c r="GL81" s="188">
        <v>0</v>
      </c>
      <c r="GM81" s="188">
        <v>1092</v>
      </c>
      <c r="GN81" s="188">
        <v>0</v>
      </c>
      <c r="GO81" s="188">
        <v>0</v>
      </c>
      <c r="GP81" s="188">
        <v>0</v>
      </c>
      <c r="GR81" s="188">
        <v>0</v>
      </c>
      <c r="GS81" s="188">
        <v>0</v>
      </c>
      <c r="GT81" s="188">
        <v>7200</v>
      </c>
      <c r="GU81" s="188">
        <v>941</v>
      </c>
      <c r="GV81" s="188">
        <v>0</v>
      </c>
      <c r="GW81" s="188">
        <v>0</v>
      </c>
      <c r="GX81" s="188">
        <v>1033</v>
      </c>
      <c r="GY81" s="188">
        <v>0</v>
      </c>
      <c r="GZ81" s="188">
        <v>0</v>
      </c>
      <c r="HA81" s="188">
        <v>0</v>
      </c>
      <c r="HC81" s="188">
        <v>0</v>
      </c>
      <c r="HD81" s="188">
        <v>0</v>
      </c>
      <c r="HE81" s="188">
        <v>5036</v>
      </c>
      <c r="HF81" s="188">
        <v>1096</v>
      </c>
      <c r="HG81" s="188">
        <v>0</v>
      </c>
      <c r="HH81" s="188">
        <v>0</v>
      </c>
      <c r="HI81" s="188">
        <v>1039</v>
      </c>
      <c r="HJ81" s="188">
        <v>0</v>
      </c>
      <c r="HK81" s="188">
        <v>0</v>
      </c>
      <c r="HL81" s="188">
        <v>0</v>
      </c>
      <c r="HN81" s="188">
        <v>0</v>
      </c>
      <c r="HO81" s="188">
        <v>0</v>
      </c>
      <c r="HP81" s="188">
        <v>4097</v>
      </c>
      <c r="HQ81" s="188">
        <v>1061</v>
      </c>
      <c r="HR81" s="188">
        <v>0</v>
      </c>
      <c r="HS81" s="188">
        <v>0</v>
      </c>
      <c r="HT81" s="188">
        <v>1908</v>
      </c>
      <c r="HU81" s="188">
        <v>0</v>
      </c>
      <c r="HV81" s="188">
        <v>0</v>
      </c>
      <c r="HW81" s="188">
        <v>0</v>
      </c>
      <c r="HY81" s="188">
        <v>0</v>
      </c>
      <c r="HZ81" s="188">
        <v>0</v>
      </c>
      <c r="IA81" s="188">
        <v>5431</v>
      </c>
      <c r="IB81" s="188">
        <v>1383</v>
      </c>
      <c r="IC81" s="188">
        <v>0</v>
      </c>
      <c r="ID81" s="188">
        <v>0</v>
      </c>
      <c r="IE81" s="188">
        <v>1100</v>
      </c>
      <c r="IF81" s="188">
        <v>0</v>
      </c>
      <c r="IG81" s="188">
        <v>0</v>
      </c>
      <c r="IH81" s="188">
        <v>0</v>
      </c>
      <c r="IJ81" s="188">
        <v>0</v>
      </c>
      <c r="IK81" s="188">
        <v>0</v>
      </c>
      <c r="IL81" s="188">
        <v>8434</v>
      </c>
      <c r="IM81" s="188">
        <v>1264</v>
      </c>
      <c r="IN81" s="188">
        <v>0</v>
      </c>
      <c r="IO81" s="188">
        <v>0</v>
      </c>
      <c r="IP81" s="188">
        <v>1103</v>
      </c>
      <c r="IQ81" s="188">
        <v>0</v>
      </c>
      <c r="IR81" s="188">
        <v>0</v>
      </c>
      <c r="IS81" s="188">
        <v>0</v>
      </c>
      <c r="IU81" s="188">
        <v>0</v>
      </c>
      <c r="IV81" s="188">
        <v>0</v>
      </c>
      <c r="IW81" s="188">
        <v>4906</v>
      </c>
      <c r="IX81" s="188">
        <v>1550</v>
      </c>
      <c r="IY81" s="188">
        <v>0</v>
      </c>
      <c r="IZ81" s="188">
        <v>0</v>
      </c>
      <c r="JA81" s="188">
        <v>1606</v>
      </c>
      <c r="JB81" s="188">
        <v>0</v>
      </c>
      <c r="JC81" s="188">
        <v>0</v>
      </c>
      <c r="JD81" s="188">
        <v>0</v>
      </c>
      <c r="JF81" s="188">
        <v>0</v>
      </c>
      <c r="JG81" s="188">
        <v>0</v>
      </c>
      <c r="JH81" s="188">
        <v>7722</v>
      </c>
      <c r="JI81" s="188">
        <v>3354</v>
      </c>
      <c r="JJ81" s="188">
        <v>0</v>
      </c>
      <c r="JK81" s="188">
        <v>0</v>
      </c>
      <c r="JL81" s="188">
        <v>1031</v>
      </c>
      <c r="JM81" s="188">
        <v>0</v>
      </c>
      <c r="JN81" s="188">
        <v>0</v>
      </c>
      <c r="JO81" s="188">
        <v>0</v>
      </c>
      <c r="JQ81" s="188">
        <v>0</v>
      </c>
      <c r="JR81" s="188">
        <v>0</v>
      </c>
      <c r="JS81" s="188">
        <v>8123</v>
      </c>
      <c r="JT81" s="188">
        <v>1013</v>
      </c>
      <c r="JU81" s="188">
        <v>0</v>
      </c>
      <c r="JV81" s="188">
        <v>0</v>
      </c>
      <c r="JW81" s="188">
        <v>1121</v>
      </c>
      <c r="JX81" s="188">
        <v>0</v>
      </c>
      <c r="JY81" s="188">
        <v>0</v>
      </c>
      <c r="JZ81" s="188">
        <v>0</v>
      </c>
      <c r="KB81" s="188">
        <v>0</v>
      </c>
      <c r="KC81" s="188">
        <v>0</v>
      </c>
      <c r="KD81" s="188">
        <v>2900</v>
      </c>
      <c r="KE81" s="188">
        <v>837</v>
      </c>
      <c r="KF81" s="188">
        <v>0</v>
      </c>
      <c r="KG81" s="188">
        <v>0</v>
      </c>
      <c r="KH81" s="188">
        <v>1613</v>
      </c>
      <c r="KI81" s="188">
        <v>0</v>
      </c>
      <c r="KJ81" s="188">
        <v>0</v>
      </c>
      <c r="KK81" s="188">
        <v>0</v>
      </c>
      <c r="KM81" s="188">
        <v>0</v>
      </c>
      <c r="KN81" s="188">
        <v>0</v>
      </c>
      <c r="KO81" s="188">
        <v>3005</v>
      </c>
      <c r="KP81" s="188">
        <v>2651</v>
      </c>
      <c r="KQ81" s="188">
        <v>0</v>
      </c>
      <c r="KR81" s="188">
        <v>0</v>
      </c>
      <c r="KS81" s="188">
        <v>2159</v>
      </c>
      <c r="KT81" s="188">
        <v>0</v>
      </c>
      <c r="KU81" s="188">
        <v>0</v>
      </c>
      <c r="KV81" s="188">
        <v>0</v>
      </c>
      <c r="KX81" s="188">
        <v>0</v>
      </c>
      <c r="KY81" s="188">
        <v>0</v>
      </c>
      <c r="KZ81" s="188">
        <v>7619</v>
      </c>
      <c r="LA81" s="188">
        <v>1614</v>
      </c>
      <c r="LB81" s="188">
        <v>0</v>
      </c>
      <c r="LC81" s="188">
        <v>0</v>
      </c>
      <c r="LD81" s="188">
        <v>2937</v>
      </c>
      <c r="LE81" s="188">
        <v>0</v>
      </c>
      <c r="LF81" s="188">
        <v>0</v>
      </c>
      <c r="LG81" s="188">
        <v>0</v>
      </c>
      <c r="LI81" s="188">
        <v>0</v>
      </c>
      <c r="LJ81" s="188">
        <v>0</v>
      </c>
      <c r="LK81" s="188">
        <v>5586</v>
      </c>
      <c r="LL81" s="188">
        <v>1409</v>
      </c>
      <c r="LM81" s="188">
        <v>0</v>
      </c>
      <c r="LN81" s="188">
        <v>0</v>
      </c>
      <c r="LO81" s="188">
        <v>1538</v>
      </c>
      <c r="LP81" s="188">
        <v>0</v>
      </c>
      <c r="LQ81" s="188">
        <v>0</v>
      </c>
      <c r="LR81" s="188">
        <v>0</v>
      </c>
      <c r="LT81" s="188">
        <v>0</v>
      </c>
      <c r="LU81" s="188">
        <v>0</v>
      </c>
      <c r="LV81" s="188">
        <v>2100</v>
      </c>
      <c r="LW81" s="188">
        <v>2165</v>
      </c>
      <c r="LX81" s="188">
        <v>0</v>
      </c>
      <c r="LY81" s="188">
        <v>0</v>
      </c>
      <c r="LZ81" s="188">
        <v>1559</v>
      </c>
      <c r="MA81" s="188">
        <v>0</v>
      </c>
      <c r="MB81" s="188">
        <v>0</v>
      </c>
      <c r="MC81" s="188">
        <v>0</v>
      </c>
    </row>
    <row r="82" spans="2:341">
      <c r="B82" s="208">
        <f t="shared" si="20"/>
        <v>0</v>
      </c>
      <c r="C82" s="208">
        <f t="shared" si="21"/>
        <v>0</v>
      </c>
      <c r="D82" s="208">
        <f t="shared" si="22"/>
        <v>6054.1333333333332</v>
      </c>
      <c r="E82" s="208">
        <f t="shared" si="23"/>
        <v>1587.0666666666666</v>
      </c>
      <c r="F82" s="208">
        <f t="shared" si="24"/>
        <v>0</v>
      </c>
      <c r="G82" s="208">
        <f t="shared" si="25"/>
        <v>0</v>
      </c>
      <c r="H82" s="208">
        <f t="shared" si="26"/>
        <v>1556.7666666666667</v>
      </c>
      <c r="I82" s="208">
        <f t="shared" si="27"/>
        <v>0</v>
      </c>
      <c r="J82" s="208">
        <f t="shared" si="28"/>
        <v>0</v>
      </c>
      <c r="K82" s="208">
        <f t="shared" si="29"/>
        <v>0</v>
      </c>
      <c r="M82" s="188">
        <v>0</v>
      </c>
      <c r="N82" s="188">
        <v>0</v>
      </c>
      <c r="O82" s="188">
        <v>8515</v>
      </c>
      <c r="P82" s="188">
        <v>1374</v>
      </c>
      <c r="Q82" s="188">
        <v>0</v>
      </c>
      <c r="R82" s="188">
        <v>0</v>
      </c>
      <c r="S82" s="188">
        <v>975</v>
      </c>
      <c r="T82" s="188">
        <v>0</v>
      </c>
      <c r="U82" s="188">
        <v>0</v>
      </c>
      <c r="V82" s="188">
        <v>0</v>
      </c>
      <c r="X82" s="188">
        <v>0</v>
      </c>
      <c r="Y82" s="188">
        <v>0</v>
      </c>
      <c r="Z82" s="188">
        <v>6811</v>
      </c>
      <c r="AA82" s="188">
        <v>2129</v>
      </c>
      <c r="AB82" s="188">
        <v>0</v>
      </c>
      <c r="AC82" s="188">
        <v>0</v>
      </c>
      <c r="AD82" s="188">
        <v>1492</v>
      </c>
      <c r="AE82" s="188">
        <v>0</v>
      </c>
      <c r="AF82" s="188">
        <v>0</v>
      </c>
      <c r="AG82" s="188">
        <v>0</v>
      </c>
      <c r="AI82" s="188">
        <v>0</v>
      </c>
      <c r="AJ82" s="188">
        <v>0</v>
      </c>
      <c r="AK82" s="188">
        <v>1507</v>
      </c>
      <c r="AL82" s="188">
        <v>819</v>
      </c>
      <c r="AM82" s="188">
        <v>0</v>
      </c>
      <c r="AN82" s="188">
        <v>0</v>
      </c>
      <c r="AO82" s="188">
        <v>1579</v>
      </c>
      <c r="AP82" s="188">
        <v>0</v>
      </c>
      <c r="AQ82" s="188">
        <v>0</v>
      </c>
      <c r="AR82" s="188">
        <v>0</v>
      </c>
      <c r="AT82" s="188">
        <v>0</v>
      </c>
      <c r="AU82" s="188">
        <v>0</v>
      </c>
      <c r="AV82" s="188">
        <v>8178</v>
      </c>
      <c r="AW82" s="188">
        <v>2348</v>
      </c>
      <c r="AX82" s="188">
        <v>0</v>
      </c>
      <c r="AY82" s="188">
        <v>0</v>
      </c>
      <c r="AZ82" s="188">
        <v>1516</v>
      </c>
      <c r="BA82" s="188">
        <v>0</v>
      </c>
      <c r="BB82" s="188">
        <v>0</v>
      </c>
      <c r="BC82" s="188">
        <v>0</v>
      </c>
      <c r="BE82" s="188">
        <v>0</v>
      </c>
      <c r="BF82" s="188">
        <v>0</v>
      </c>
      <c r="BG82" s="188">
        <v>8545</v>
      </c>
      <c r="BH82" s="188">
        <v>2035</v>
      </c>
      <c r="BI82" s="188">
        <v>0</v>
      </c>
      <c r="BJ82" s="188">
        <v>0</v>
      </c>
      <c r="BK82" s="188">
        <v>1063</v>
      </c>
      <c r="BL82" s="188">
        <v>0</v>
      </c>
      <c r="BM82" s="188">
        <v>0</v>
      </c>
      <c r="BN82" s="188">
        <v>0</v>
      </c>
      <c r="BP82" s="188">
        <v>0</v>
      </c>
      <c r="BQ82" s="188">
        <v>0</v>
      </c>
      <c r="BR82" s="188">
        <v>7073</v>
      </c>
      <c r="BS82" s="188">
        <v>2795</v>
      </c>
      <c r="BT82" s="188">
        <v>0</v>
      </c>
      <c r="BU82" s="188">
        <v>0</v>
      </c>
      <c r="BV82" s="188">
        <v>2199</v>
      </c>
      <c r="BW82" s="188">
        <v>0</v>
      </c>
      <c r="BX82" s="188">
        <v>0</v>
      </c>
      <c r="BY82" s="188">
        <v>0</v>
      </c>
      <c r="CA82" s="188">
        <v>0</v>
      </c>
      <c r="CB82" s="188">
        <v>0</v>
      </c>
      <c r="CC82" s="188">
        <v>8475</v>
      </c>
      <c r="CD82" s="188">
        <v>1496</v>
      </c>
      <c r="CE82" s="188">
        <v>0</v>
      </c>
      <c r="CF82" s="188">
        <v>0</v>
      </c>
      <c r="CG82" s="188">
        <v>1082</v>
      </c>
      <c r="CH82" s="188">
        <v>0</v>
      </c>
      <c r="CI82" s="188">
        <v>0</v>
      </c>
      <c r="CJ82" s="188">
        <v>0</v>
      </c>
      <c r="CL82" s="188">
        <v>0</v>
      </c>
      <c r="CM82" s="188">
        <v>0</v>
      </c>
      <c r="CN82" s="188">
        <v>8475</v>
      </c>
      <c r="CO82" s="188">
        <v>1496</v>
      </c>
      <c r="CP82" s="188">
        <v>0</v>
      </c>
      <c r="CQ82" s="188">
        <v>0</v>
      </c>
      <c r="CR82" s="188">
        <v>1082</v>
      </c>
      <c r="CS82" s="188">
        <v>0</v>
      </c>
      <c r="CT82" s="188">
        <v>0</v>
      </c>
      <c r="CU82" s="188">
        <v>0</v>
      </c>
      <c r="CW82" s="188">
        <v>0</v>
      </c>
      <c r="CX82" s="188">
        <v>0</v>
      </c>
      <c r="CY82" s="188">
        <v>6212</v>
      </c>
      <c r="CZ82" s="188">
        <v>2194</v>
      </c>
      <c r="DA82" s="188">
        <v>0</v>
      </c>
      <c r="DB82" s="188">
        <v>0</v>
      </c>
      <c r="DC82" s="188">
        <v>2161</v>
      </c>
      <c r="DD82" s="188">
        <v>0</v>
      </c>
      <c r="DE82" s="188">
        <v>0</v>
      </c>
      <c r="DF82" s="188">
        <v>0</v>
      </c>
      <c r="DH82" s="188">
        <v>0</v>
      </c>
      <c r="DI82" s="188">
        <v>0</v>
      </c>
      <c r="DJ82" s="188">
        <v>8538</v>
      </c>
      <c r="DK82" s="188">
        <v>1373</v>
      </c>
      <c r="DL82" s="188">
        <v>0</v>
      </c>
      <c r="DM82" s="188">
        <v>0</v>
      </c>
      <c r="DN82" s="188">
        <v>1096</v>
      </c>
      <c r="DO82" s="188">
        <v>0</v>
      </c>
      <c r="DP82" s="188">
        <v>0</v>
      </c>
      <c r="DQ82" s="188">
        <v>0</v>
      </c>
      <c r="DS82" s="188">
        <v>0</v>
      </c>
      <c r="DT82" s="188">
        <v>0</v>
      </c>
      <c r="DU82" s="188">
        <v>7081</v>
      </c>
      <c r="DV82" s="188">
        <v>1417</v>
      </c>
      <c r="DW82" s="188">
        <v>0</v>
      </c>
      <c r="DX82" s="188">
        <v>0</v>
      </c>
      <c r="DY82" s="188">
        <v>2864</v>
      </c>
      <c r="DZ82" s="188">
        <v>0</v>
      </c>
      <c r="EA82" s="188">
        <v>0</v>
      </c>
      <c r="EB82" s="188">
        <v>0</v>
      </c>
      <c r="ED82" s="188">
        <v>0</v>
      </c>
      <c r="EE82" s="188">
        <v>0</v>
      </c>
      <c r="EF82" s="188">
        <v>6507</v>
      </c>
      <c r="EG82" s="188">
        <v>1791</v>
      </c>
      <c r="EH82" s="188">
        <v>0</v>
      </c>
      <c r="EI82" s="188">
        <v>0</v>
      </c>
      <c r="EJ82" s="188">
        <v>1059</v>
      </c>
      <c r="EK82" s="188">
        <v>0</v>
      </c>
      <c r="EL82" s="188">
        <v>0</v>
      </c>
      <c r="EM82" s="188">
        <v>0</v>
      </c>
      <c r="EO82" s="188">
        <v>0</v>
      </c>
      <c r="EP82" s="188">
        <v>0</v>
      </c>
      <c r="EQ82" s="188">
        <v>1150</v>
      </c>
      <c r="ER82" s="188">
        <v>947</v>
      </c>
      <c r="ES82" s="188">
        <v>0</v>
      </c>
      <c r="ET82" s="188">
        <v>0</v>
      </c>
      <c r="EU82" s="188">
        <v>1405</v>
      </c>
      <c r="EV82" s="188">
        <v>0</v>
      </c>
      <c r="EW82" s="188">
        <v>0</v>
      </c>
      <c r="EX82" s="188">
        <v>0</v>
      </c>
      <c r="EZ82" s="188">
        <v>0</v>
      </c>
      <c r="FA82" s="188">
        <v>0</v>
      </c>
      <c r="FB82" s="188">
        <v>4271</v>
      </c>
      <c r="FC82" s="188">
        <v>1310</v>
      </c>
      <c r="FD82" s="188">
        <v>0</v>
      </c>
      <c r="FE82" s="188">
        <v>0</v>
      </c>
      <c r="FF82" s="188">
        <v>2583</v>
      </c>
      <c r="FG82" s="188">
        <v>0</v>
      </c>
      <c r="FH82" s="188">
        <v>0</v>
      </c>
      <c r="FI82" s="188">
        <v>0</v>
      </c>
      <c r="FK82" s="188">
        <v>0</v>
      </c>
      <c r="FL82" s="188">
        <v>0</v>
      </c>
      <c r="FM82" s="188">
        <v>7711</v>
      </c>
      <c r="FN82" s="188">
        <v>830</v>
      </c>
      <c r="FO82" s="188">
        <v>0</v>
      </c>
      <c r="FP82" s="188">
        <v>0</v>
      </c>
      <c r="FQ82" s="188">
        <v>1076</v>
      </c>
      <c r="FR82" s="188">
        <v>0</v>
      </c>
      <c r="FS82" s="188">
        <v>0</v>
      </c>
      <c r="FT82" s="188">
        <v>0</v>
      </c>
      <c r="FV82" s="188">
        <v>0</v>
      </c>
      <c r="FW82" s="188">
        <v>0</v>
      </c>
      <c r="FX82" s="188">
        <v>4263</v>
      </c>
      <c r="FY82" s="188">
        <v>2163</v>
      </c>
      <c r="FZ82" s="188">
        <v>0</v>
      </c>
      <c r="GA82" s="188">
        <v>0</v>
      </c>
      <c r="GB82" s="188">
        <v>2600</v>
      </c>
      <c r="GC82" s="188">
        <v>0</v>
      </c>
      <c r="GD82" s="188">
        <v>0</v>
      </c>
      <c r="GE82" s="188">
        <v>0</v>
      </c>
      <c r="GG82" s="188">
        <v>0</v>
      </c>
      <c r="GH82" s="188">
        <v>0</v>
      </c>
      <c r="GI82" s="188">
        <v>6309</v>
      </c>
      <c r="GJ82" s="188">
        <v>748</v>
      </c>
      <c r="GK82" s="188">
        <v>0</v>
      </c>
      <c r="GL82" s="188">
        <v>0</v>
      </c>
      <c r="GM82" s="188">
        <v>1092</v>
      </c>
      <c r="GN82" s="188">
        <v>0</v>
      </c>
      <c r="GO82" s="188">
        <v>0</v>
      </c>
      <c r="GP82" s="188">
        <v>0</v>
      </c>
      <c r="GR82" s="188">
        <v>0</v>
      </c>
      <c r="GS82" s="188">
        <v>0</v>
      </c>
      <c r="GT82" s="188">
        <v>7225</v>
      </c>
      <c r="GU82" s="188">
        <v>940</v>
      </c>
      <c r="GV82" s="188">
        <v>0</v>
      </c>
      <c r="GW82" s="188">
        <v>0</v>
      </c>
      <c r="GX82" s="188">
        <v>1033</v>
      </c>
      <c r="GY82" s="188">
        <v>0</v>
      </c>
      <c r="GZ82" s="188">
        <v>0</v>
      </c>
      <c r="HA82" s="188">
        <v>0</v>
      </c>
      <c r="HC82" s="188">
        <v>0</v>
      </c>
      <c r="HD82" s="188">
        <v>0</v>
      </c>
      <c r="HE82" s="188">
        <v>4975</v>
      </c>
      <c r="HF82" s="188">
        <v>1065</v>
      </c>
      <c r="HG82" s="188">
        <v>0</v>
      </c>
      <c r="HH82" s="188">
        <v>0</v>
      </c>
      <c r="HI82" s="188">
        <v>1039</v>
      </c>
      <c r="HJ82" s="188">
        <v>0</v>
      </c>
      <c r="HK82" s="188">
        <v>0</v>
      </c>
      <c r="HL82" s="188">
        <v>0</v>
      </c>
      <c r="HN82" s="188">
        <v>0</v>
      </c>
      <c r="HO82" s="188">
        <v>0</v>
      </c>
      <c r="HP82" s="188">
        <v>4147</v>
      </c>
      <c r="HQ82" s="188">
        <v>1079</v>
      </c>
      <c r="HR82" s="188">
        <v>0</v>
      </c>
      <c r="HS82" s="188">
        <v>0</v>
      </c>
      <c r="HT82" s="188">
        <v>1911</v>
      </c>
      <c r="HU82" s="188">
        <v>0</v>
      </c>
      <c r="HV82" s="188">
        <v>0</v>
      </c>
      <c r="HW82" s="188">
        <v>0</v>
      </c>
      <c r="HY82" s="188">
        <v>0</v>
      </c>
      <c r="HZ82" s="188">
        <v>0</v>
      </c>
      <c r="IA82" s="188">
        <v>5435</v>
      </c>
      <c r="IB82" s="188">
        <v>1379</v>
      </c>
      <c r="IC82" s="188">
        <v>0</v>
      </c>
      <c r="ID82" s="188">
        <v>0</v>
      </c>
      <c r="IE82" s="188">
        <v>1100</v>
      </c>
      <c r="IF82" s="188">
        <v>0</v>
      </c>
      <c r="IG82" s="188">
        <v>0</v>
      </c>
      <c r="IH82" s="188">
        <v>0</v>
      </c>
      <c r="IJ82" s="188">
        <v>0</v>
      </c>
      <c r="IK82" s="188">
        <v>0</v>
      </c>
      <c r="IL82" s="188">
        <v>8438</v>
      </c>
      <c r="IM82" s="188">
        <v>1254</v>
      </c>
      <c r="IN82" s="188">
        <v>0</v>
      </c>
      <c r="IO82" s="188">
        <v>0</v>
      </c>
      <c r="IP82" s="188">
        <v>1103</v>
      </c>
      <c r="IQ82" s="188">
        <v>0</v>
      </c>
      <c r="IR82" s="188">
        <v>0</v>
      </c>
      <c r="IS82" s="188">
        <v>0</v>
      </c>
      <c r="IU82" s="188">
        <v>0</v>
      </c>
      <c r="IV82" s="188">
        <v>0</v>
      </c>
      <c r="IW82" s="188">
        <v>4884</v>
      </c>
      <c r="IX82" s="188">
        <v>1633</v>
      </c>
      <c r="IY82" s="188">
        <v>0</v>
      </c>
      <c r="IZ82" s="188">
        <v>0</v>
      </c>
      <c r="JA82" s="188">
        <v>1606</v>
      </c>
      <c r="JB82" s="188">
        <v>0</v>
      </c>
      <c r="JC82" s="188">
        <v>0</v>
      </c>
      <c r="JD82" s="188">
        <v>0</v>
      </c>
      <c r="JF82" s="188">
        <v>0</v>
      </c>
      <c r="JG82" s="188">
        <v>0</v>
      </c>
      <c r="JH82" s="188">
        <v>7718</v>
      </c>
      <c r="JI82" s="188">
        <v>3386</v>
      </c>
      <c r="JJ82" s="188">
        <v>0</v>
      </c>
      <c r="JK82" s="188">
        <v>0</v>
      </c>
      <c r="JL82" s="188">
        <v>1031</v>
      </c>
      <c r="JM82" s="188">
        <v>0</v>
      </c>
      <c r="JN82" s="188">
        <v>0</v>
      </c>
      <c r="JO82" s="188">
        <v>0</v>
      </c>
      <c r="JQ82" s="188">
        <v>0</v>
      </c>
      <c r="JR82" s="188">
        <v>0</v>
      </c>
      <c r="JS82" s="188">
        <v>8101</v>
      </c>
      <c r="JT82" s="188">
        <v>1002</v>
      </c>
      <c r="JU82" s="188">
        <v>0</v>
      </c>
      <c r="JV82" s="188">
        <v>0</v>
      </c>
      <c r="JW82" s="188">
        <v>1121</v>
      </c>
      <c r="JX82" s="188">
        <v>0</v>
      </c>
      <c r="JY82" s="188">
        <v>0</v>
      </c>
      <c r="JZ82" s="188">
        <v>0</v>
      </c>
      <c r="KB82" s="188">
        <v>0</v>
      </c>
      <c r="KC82" s="188">
        <v>0</v>
      </c>
      <c r="KD82" s="188">
        <v>2820</v>
      </c>
      <c r="KE82" s="188">
        <v>808</v>
      </c>
      <c r="KF82" s="188">
        <v>0</v>
      </c>
      <c r="KG82" s="188">
        <v>0</v>
      </c>
      <c r="KH82" s="188">
        <v>1613</v>
      </c>
      <c r="KI82" s="188">
        <v>0</v>
      </c>
      <c r="KJ82" s="188">
        <v>0</v>
      </c>
      <c r="KK82" s="188">
        <v>0</v>
      </c>
      <c r="KM82" s="188">
        <v>0</v>
      </c>
      <c r="KN82" s="188">
        <v>0</v>
      </c>
      <c r="KO82" s="188">
        <v>3025</v>
      </c>
      <c r="KP82" s="188">
        <v>2610</v>
      </c>
      <c r="KQ82" s="188">
        <v>0</v>
      </c>
      <c r="KR82" s="188">
        <v>0</v>
      </c>
      <c r="KS82" s="188">
        <v>2174</v>
      </c>
      <c r="KT82" s="188">
        <v>0</v>
      </c>
      <c r="KU82" s="188">
        <v>0</v>
      </c>
      <c r="KV82" s="188">
        <v>0</v>
      </c>
      <c r="KX82" s="188">
        <v>0</v>
      </c>
      <c r="KY82" s="188">
        <v>0</v>
      </c>
      <c r="KZ82" s="188">
        <v>7591</v>
      </c>
      <c r="LA82" s="188">
        <v>1615</v>
      </c>
      <c r="LB82" s="188">
        <v>0</v>
      </c>
      <c r="LC82" s="188">
        <v>0</v>
      </c>
      <c r="LD82" s="188">
        <v>2951</v>
      </c>
      <c r="LE82" s="188">
        <v>0</v>
      </c>
      <c r="LF82" s="188">
        <v>0</v>
      </c>
      <c r="LG82" s="188">
        <v>0</v>
      </c>
      <c r="LI82" s="188">
        <v>0</v>
      </c>
      <c r="LJ82" s="188">
        <v>0</v>
      </c>
      <c r="LK82" s="188">
        <v>5544</v>
      </c>
      <c r="LL82" s="188">
        <v>1395</v>
      </c>
      <c r="LM82" s="188">
        <v>0</v>
      </c>
      <c r="LN82" s="188">
        <v>0</v>
      </c>
      <c r="LO82" s="188">
        <v>1538</v>
      </c>
      <c r="LP82" s="188">
        <v>0</v>
      </c>
      <c r="LQ82" s="188">
        <v>0</v>
      </c>
      <c r="LR82" s="188">
        <v>0</v>
      </c>
      <c r="LT82" s="188">
        <v>0</v>
      </c>
      <c r="LU82" s="188">
        <v>0</v>
      </c>
      <c r="LV82" s="188">
        <v>2100</v>
      </c>
      <c r="LW82" s="188">
        <v>2181</v>
      </c>
      <c r="LX82" s="188">
        <v>0</v>
      </c>
      <c r="LY82" s="188">
        <v>0</v>
      </c>
      <c r="LZ82" s="188">
        <v>1559</v>
      </c>
      <c r="MA82" s="188">
        <v>0</v>
      </c>
      <c r="MB82" s="188">
        <v>0</v>
      </c>
      <c r="MC82" s="188">
        <v>0</v>
      </c>
    </row>
    <row r="83" spans="2:341">
      <c r="B83" s="208">
        <f t="shared" si="20"/>
        <v>0</v>
      </c>
      <c r="C83" s="208">
        <f t="shared" si="21"/>
        <v>0</v>
      </c>
      <c r="D83" s="208">
        <f t="shared" si="22"/>
        <v>6041.333333333333</v>
      </c>
      <c r="E83" s="208">
        <f t="shared" si="23"/>
        <v>1590.3</v>
      </c>
      <c r="F83" s="208">
        <f t="shared" si="24"/>
        <v>0</v>
      </c>
      <c r="G83" s="208">
        <f t="shared" si="25"/>
        <v>0</v>
      </c>
      <c r="H83" s="208">
        <f t="shared" si="26"/>
        <v>1559.6666666666667</v>
      </c>
      <c r="I83" s="208">
        <f t="shared" si="27"/>
        <v>0</v>
      </c>
      <c r="J83" s="208">
        <f t="shared" si="28"/>
        <v>0</v>
      </c>
      <c r="K83" s="208">
        <f t="shared" si="29"/>
        <v>0</v>
      </c>
      <c r="M83" s="188">
        <v>0</v>
      </c>
      <c r="N83" s="188">
        <v>0</v>
      </c>
      <c r="O83" s="188">
        <v>8505</v>
      </c>
      <c r="P83" s="188">
        <v>1349</v>
      </c>
      <c r="Q83" s="188">
        <v>0</v>
      </c>
      <c r="R83" s="188">
        <v>0</v>
      </c>
      <c r="S83" s="188">
        <v>975</v>
      </c>
      <c r="T83" s="188">
        <v>0</v>
      </c>
      <c r="U83" s="188">
        <v>0</v>
      </c>
      <c r="V83" s="188">
        <v>0</v>
      </c>
      <c r="X83" s="188">
        <v>0</v>
      </c>
      <c r="Y83" s="188">
        <v>0</v>
      </c>
      <c r="Z83" s="188">
        <v>6444</v>
      </c>
      <c r="AA83" s="188">
        <v>2242</v>
      </c>
      <c r="AB83" s="188">
        <v>0</v>
      </c>
      <c r="AC83" s="188">
        <v>0</v>
      </c>
      <c r="AD83" s="188">
        <v>1492</v>
      </c>
      <c r="AE83" s="188">
        <v>0</v>
      </c>
      <c r="AF83" s="188">
        <v>0</v>
      </c>
      <c r="AG83" s="188">
        <v>0</v>
      </c>
      <c r="AI83" s="188">
        <v>0</v>
      </c>
      <c r="AJ83" s="188">
        <v>0</v>
      </c>
      <c r="AK83" s="188">
        <v>1488</v>
      </c>
      <c r="AL83" s="188">
        <v>809</v>
      </c>
      <c r="AM83" s="188">
        <v>0</v>
      </c>
      <c r="AN83" s="188">
        <v>0</v>
      </c>
      <c r="AO83" s="188">
        <v>1579</v>
      </c>
      <c r="AP83" s="188">
        <v>0</v>
      </c>
      <c r="AQ83" s="188">
        <v>0</v>
      </c>
      <c r="AR83" s="188">
        <v>0</v>
      </c>
      <c r="AT83" s="188">
        <v>0</v>
      </c>
      <c r="AU83" s="188">
        <v>0</v>
      </c>
      <c r="AV83" s="188">
        <v>8134</v>
      </c>
      <c r="AW83" s="188">
        <v>2347</v>
      </c>
      <c r="AX83" s="188">
        <v>0</v>
      </c>
      <c r="AY83" s="188">
        <v>0</v>
      </c>
      <c r="AZ83" s="188">
        <v>1516</v>
      </c>
      <c r="BA83" s="188">
        <v>0</v>
      </c>
      <c r="BB83" s="188">
        <v>0</v>
      </c>
      <c r="BC83" s="188">
        <v>0</v>
      </c>
      <c r="BE83" s="188">
        <v>0</v>
      </c>
      <c r="BF83" s="188">
        <v>0</v>
      </c>
      <c r="BG83" s="188">
        <v>8566</v>
      </c>
      <c r="BH83" s="188">
        <v>2023</v>
      </c>
      <c r="BI83" s="188">
        <v>0</v>
      </c>
      <c r="BJ83" s="188">
        <v>0</v>
      </c>
      <c r="BK83" s="188">
        <v>1063</v>
      </c>
      <c r="BL83" s="188">
        <v>0</v>
      </c>
      <c r="BM83" s="188">
        <v>0</v>
      </c>
      <c r="BN83" s="188">
        <v>0</v>
      </c>
      <c r="BP83" s="188">
        <v>0</v>
      </c>
      <c r="BQ83" s="188">
        <v>0</v>
      </c>
      <c r="BR83" s="188">
        <v>7084</v>
      </c>
      <c r="BS83" s="188">
        <v>2809</v>
      </c>
      <c r="BT83" s="188">
        <v>0</v>
      </c>
      <c r="BU83" s="188">
        <v>0</v>
      </c>
      <c r="BV83" s="188">
        <v>2218</v>
      </c>
      <c r="BW83" s="188">
        <v>0</v>
      </c>
      <c r="BX83" s="188">
        <v>0</v>
      </c>
      <c r="BY83" s="188">
        <v>0</v>
      </c>
      <c r="CA83" s="188">
        <v>0</v>
      </c>
      <c r="CB83" s="188">
        <v>0</v>
      </c>
      <c r="CC83" s="188">
        <v>8482</v>
      </c>
      <c r="CD83" s="188">
        <v>1466</v>
      </c>
      <c r="CE83" s="188">
        <v>0</v>
      </c>
      <c r="CF83" s="188">
        <v>0</v>
      </c>
      <c r="CG83" s="188">
        <v>1082</v>
      </c>
      <c r="CH83" s="188">
        <v>0</v>
      </c>
      <c r="CI83" s="188">
        <v>0</v>
      </c>
      <c r="CJ83" s="188">
        <v>0</v>
      </c>
      <c r="CL83" s="188">
        <v>0</v>
      </c>
      <c r="CM83" s="188">
        <v>0</v>
      </c>
      <c r="CN83" s="188">
        <v>8482</v>
      </c>
      <c r="CO83" s="188">
        <v>1466</v>
      </c>
      <c r="CP83" s="188">
        <v>0</v>
      </c>
      <c r="CQ83" s="188">
        <v>0</v>
      </c>
      <c r="CR83" s="188">
        <v>1082</v>
      </c>
      <c r="CS83" s="188">
        <v>0</v>
      </c>
      <c r="CT83" s="188">
        <v>0</v>
      </c>
      <c r="CU83" s="188">
        <v>0</v>
      </c>
      <c r="CW83" s="188">
        <v>0</v>
      </c>
      <c r="CX83" s="188">
        <v>0</v>
      </c>
      <c r="CY83" s="188">
        <v>6168</v>
      </c>
      <c r="CZ83" s="188">
        <v>2217</v>
      </c>
      <c r="DA83" s="188">
        <v>0</v>
      </c>
      <c r="DB83" s="188">
        <v>0</v>
      </c>
      <c r="DC83" s="188">
        <v>2185</v>
      </c>
      <c r="DD83" s="188">
        <v>0</v>
      </c>
      <c r="DE83" s="188">
        <v>0</v>
      </c>
      <c r="DF83" s="188">
        <v>0</v>
      </c>
      <c r="DH83" s="188">
        <v>0</v>
      </c>
      <c r="DI83" s="188">
        <v>0</v>
      </c>
      <c r="DJ83" s="188">
        <v>8705</v>
      </c>
      <c r="DK83" s="188">
        <v>1418</v>
      </c>
      <c r="DL83" s="188">
        <v>0</v>
      </c>
      <c r="DM83" s="188">
        <v>0</v>
      </c>
      <c r="DN83" s="188">
        <v>1096</v>
      </c>
      <c r="DO83" s="188">
        <v>0</v>
      </c>
      <c r="DP83" s="188">
        <v>0</v>
      </c>
      <c r="DQ83" s="188">
        <v>0</v>
      </c>
      <c r="DS83" s="188">
        <v>0</v>
      </c>
      <c r="DT83" s="188">
        <v>0</v>
      </c>
      <c r="DU83" s="188">
        <v>7081</v>
      </c>
      <c r="DV83" s="188">
        <v>1444</v>
      </c>
      <c r="DW83" s="188">
        <v>0</v>
      </c>
      <c r="DX83" s="188">
        <v>0</v>
      </c>
      <c r="DY83" s="188">
        <v>2867</v>
      </c>
      <c r="DZ83" s="188">
        <v>0</v>
      </c>
      <c r="EA83" s="188">
        <v>0</v>
      </c>
      <c r="EB83" s="188">
        <v>0</v>
      </c>
      <c r="ED83" s="188">
        <v>0</v>
      </c>
      <c r="EE83" s="188">
        <v>0</v>
      </c>
      <c r="EF83" s="188">
        <v>6504</v>
      </c>
      <c r="EG83" s="188">
        <v>1783</v>
      </c>
      <c r="EH83" s="188">
        <v>0</v>
      </c>
      <c r="EI83" s="188">
        <v>0</v>
      </c>
      <c r="EJ83" s="188">
        <v>1059</v>
      </c>
      <c r="EK83" s="188">
        <v>0</v>
      </c>
      <c r="EL83" s="188">
        <v>0</v>
      </c>
      <c r="EM83" s="188">
        <v>0</v>
      </c>
      <c r="EO83" s="188">
        <v>0</v>
      </c>
      <c r="EP83" s="188">
        <v>0</v>
      </c>
      <c r="EQ83" s="188">
        <v>1139</v>
      </c>
      <c r="ER83" s="188">
        <v>924</v>
      </c>
      <c r="ES83" s="188">
        <v>0</v>
      </c>
      <c r="ET83" s="188">
        <v>0</v>
      </c>
      <c r="EU83" s="188">
        <v>1405</v>
      </c>
      <c r="EV83" s="188">
        <v>0</v>
      </c>
      <c r="EW83" s="188">
        <v>0</v>
      </c>
      <c r="EX83" s="188">
        <v>0</v>
      </c>
      <c r="EZ83" s="188">
        <v>0</v>
      </c>
      <c r="FA83" s="188">
        <v>0</v>
      </c>
      <c r="FB83" s="188">
        <v>4252</v>
      </c>
      <c r="FC83" s="188">
        <v>1277</v>
      </c>
      <c r="FD83" s="188">
        <v>0</v>
      </c>
      <c r="FE83" s="188">
        <v>0</v>
      </c>
      <c r="FF83" s="188">
        <v>2601</v>
      </c>
      <c r="FG83" s="188">
        <v>0</v>
      </c>
      <c r="FH83" s="188">
        <v>0</v>
      </c>
      <c r="FI83" s="188">
        <v>0</v>
      </c>
      <c r="FK83" s="188">
        <v>0</v>
      </c>
      <c r="FL83" s="188">
        <v>0</v>
      </c>
      <c r="FM83" s="188">
        <v>7725</v>
      </c>
      <c r="FN83" s="188">
        <v>798</v>
      </c>
      <c r="FO83" s="188">
        <v>0</v>
      </c>
      <c r="FP83" s="188">
        <v>0</v>
      </c>
      <c r="FQ83" s="188">
        <v>1076</v>
      </c>
      <c r="FR83" s="188">
        <v>0</v>
      </c>
      <c r="FS83" s="188">
        <v>0</v>
      </c>
      <c r="FT83" s="188">
        <v>0</v>
      </c>
      <c r="FV83" s="188">
        <v>0</v>
      </c>
      <c r="FW83" s="188">
        <v>0</v>
      </c>
      <c r="FX83" s="188">
        <v>4256</v>
      </c>
      <c r="FY83" s="188">
        <v>2166</v>
      </c>
      <c r="FZ83" s="188">
        <v>0</v>
      </c>
      <c r="GA83" s="188">
        <v>0</v>
      </c>
      <c r="GB83" s="188">
        <v>2603</v>
      </c>
      <c r="GC83" s="188">
        <v>0</v>
      </c>
      <c r="GD83" s="188">
        <v>0</v>
      </c>
      <c r="GE83" s="188">
        <v>0</v>
      </c>
      <c r="GG83" s="188">
        <v>0</v>
      </c>
      <c r="GH83" s="188">
        <v>0</v>
      </c>
      <c r="GI83" s="188">
        <v>6292</v>
      </c>
      <c r="GJ83" s="188">
        <v>783</v>
      </c>
      <c r="GK83" s="188">
        <v>0</v>
      </c>
      <c r="GL83" s="188">
        <v>0</v>
      </c>
      <c r="GM83" s="188">
        <v>1092</v>
      </c>
      <c r="GN83" s="188">
        <v>0</v>
      </c>
      <c r="GO83" s="188">
        <v>0</v>
      </c>
      <c r="GP83" s="188">
        <v>0</v>
      </c>
      <c r="GR83" s="188">
        <v>0</v>
      </c>
      <c r="GS83" s="188">
        <v>0</v>
      </c>
      <c r="GT83" s="188">
        <v>7184</v>
      </c>
      <c r="GU83" s="188">
        <v>928</v>
      </c>
      <c r="GV83" s="188">
        <v>0</v>
      </c>
      <c r="GW83" s="188">
        <v>0</v>
      </c>
      <c r="GX83" s="188">
        <v>1033</v>
      </c>
      <c r="GY83" s="188">
        <v>0</v>
      </c>
      <c r="GZ83" s="188">
        <v>0</v>
      </c>
      <c r="HA83" s="188">
        <v>0</v>
      </c>
      <c r="HC83" s="188">
        <v>0</v>
      </c>
      <c r="HD83" s="188">
        <v>0</v>
      </c>
      <c r="HE83" s="188">
        <v>4954</v>
      </c>
      <c r="HF83" s="188">
        <v>1036</v>
      </c>
      <c r="HG83" s="188">
        <v>0</v>
      </c>
      <c r="HH83" s="188">
        <v>0</v>
      </c>
      <c r="HI83" s="188">
        <v>1039</v>
      </c>
      <c r="HJ83" s="188">
        <v>0</v>
      </c>
      <c r="HK83" s="188">
        <v>0</v>
      </c>
      <c r="HL83" s="188">
        <v>0</v>
      </c>
      <c r="HN83" s="188">
        <v>0</v>
      </c>
      <c r="HO83" s="188">
        <v>0</v>
      </c>
      <c r="HP83" s="188">
        <v>4166</v>
      </c>
      <c r="HQ83" s="188">
        <v>1050</v>
      </c>
      <c r="HR83" s="188">
        <v>0</v>
      </c>
      <c r="HS83" s="188">
        <v>0</v>
      </c>
      <c r="HT83" s="188">
        <v>1930</v>
      </c>
      <c r="HU83" s="188">
        <v>0</v>
      </c>
      <c r="HV83" s="188">
        <v>0</v>
      </c>
      <c r="HW83" s="188">
        <v>0</v>
      </c>
      <c r="HY83" s="188">
        <v>0</v>
      </c>
      <c r="HZ83" s="188">
        <v>0</v>
      </c>
      <c r="IA83" s="188">
        <v>5416</v>
      </c>
      <c r="IB83" s="188">
        <v>1407</v>
      </c>
      <c r="IC83" s="188">
        <v>0</v>
      </c>
      <c r="ID83" s="188">
        <v>0</v>
      </c>
      <c r="IE83" s="188">
        <v>1100</v>
      </c>
      <c r="IF83" s="188">
        <v>0</v>
      </c>
      <c r="IG83" s="188">
        <v>0</v>
      </c>
      <c r="IH83" s="188">
        <v>0</v>
      </c>
      <c r="IJ83" s="188">
        <v>0</v>
      </c>
      <c r="IK83" s="188">
        <v>0</v>
      </c>
      <c r="IL83" s="188">
        <v>8429</v>
      </c>
      <c r="IM83" s="188">
        <v>1261</v>
      </c>
      <c r="IN83" s="188">
        <v>0</v>
      </c>
      <c r="IO83" s="188">
        <v>0</v>
      </c>
      <c r="IP83" s="188">
        <v>1103</v>
      </c>
      <c r="IQ83" s="188">
        <v>0</v>
      </c>
      <c r="IR83" s="188">
        <v>0</v>
      </c>
      <c r="IS83" s="188">
        <v>0</v>
      </c>
      <c r="IU83" s="188">
        <v>0</v>
      </c>
      <c r="IV83" s="188">
        <v>0</v>
      </c>
      <c r="IW83" s="188">
        <v>4831</v>
      </c>
      <c r="IX83" s="188">
        <v>1653</v>
      </c>
      <c r="IY83" s="188">
        <v>0</v>
      </c>
      <c r="IZ83" s="188">
        <v>0</v>
      </c>
      <c r="JA83" s="188">
        <v>1606</v>
      </c>
      <c r="JB83" s="188">
        <v>0</v>
      </c>
      <c r="JC83" s="188">
        <v>0</v>
      </c>
      <c r="JD83" s="188">
        <v>0</v>
      </c>
      <c r="JF83" s="188">
        <v>0</v>
      </c>
      <c r="JG83" s="188">
        <v>0</v>
      </c>
      <c r="JH83" s="188">
        <v>7725</v>
      </c>
      <c r="JI83" s="188">
        <v>3421</v>
      </c>
      <c r="JJ83" s="188">
        <v>0</v>
      </c>
      <c r="JK83" s="188">
        <v>0</v>
      </c>
      <c r="JL83" s="188">
        <v>1031</v>
      </c>
      <c r="JM83" s="188">
        <v>0</v>
      </c>
      <c r="JN83" s="188">
        <v>0</v>
      </c>
      <c r="JO83" s="188">
        <v>0</v>
      </c>
      <c r="JQ83" s="188">
        <v>0</v>
      </c>
      <c r="JR83" s="188">
        <v>0</v>
      </c>
      <c r="JS83" s="188">
        <v>8045</v>
      </c>
      <c r="JT83" s="188">
        <v>994</v>
      </c>
      <c r="JU83" s="188">
        <v>0</v>
      </c>
      <c r="JV83" s="188">
        <v>0</v>
      </c>
      <c r="JW83" s="188">
        <v>1121</v>
      </c>
      <c r="JX83" s="188">
        <v>0</v>
      </c>
      <c r="JY83" s="188">
        <v>0</v>
      </c>
      <c r="JZ83" s="188">
        <v>0</v>
      </c>
      <c r="KB83" s="188">
        <v>0</v>
      </c>
      <c r="KC83" s="188">
        <v>0</v>
      </c>
      <c r="KD83" s="188">
        <v>2814</v>
      </c>
      <c r="KE83" s="188">
        <v>796</v>
      </c>
      <c r="KF83" s="188">
        <v>0</v>
      </c>
      <c r="KG83" s="188">
        <v>0</v>
      </c>
      <c r="KH83" s="188">
        <v>1613</v>
      </c>
      <c r="KI83" s="188">
        <v>0</v>
      </c>
      <c r="KJ83" s="188">
        <v>0</v>
      </c>
      <c r="KK83" s="188">
        <v>0</v>
      </c>
      <c r="KM83" s="188">
        <v>0</v>
      </c>
      <c r="KN83" s="188">
        <v>0</v>
      </c>
      <c r="KO83" s="188">
        <v>3002</v>
      </c>
      <c r="KP83" s="188">
        <v>2603</v>
      </c>
      <c r="KQ83" s="188">
        <v>0</v>
      </c>
      <c r="KR83" s="188">
        <v>0</v>
      </c>
      <c r="KS83" s="188">
        <v>2181</v>
      </c>
      <c r="KT83" s="188">
        <v>0</v>
      </c>
      <c r="KU83" s="188">
        <v>0</v>
      </c>
      <c r="KV83" s="188">
        <v>0</v>
      </c>
      <c r="KX83" s="188">
        <v>0</v>
      </c>
      <c r="KY83" s="188">
        <v>0</v>
      </c>
      <c r="KZ83" s="188">
        <v>7630</v>
      </c>
      <c r="LA83" s="188">
        <v>1610</v>
      </c>
      <c r="LB83" s="188">
        <v>0</v>
      </c>
      <c r="LC83" s="188">
        <v>0</v>
      </c>
      <c r="LD83" s="188">
        <v>2945</v>
      </c>
      <c r="LE83" s="188">
        <v>0</v>
      </c>
      <c r="LF83" s="188">
        <v>0</v>
      </c>
      <c r="LG83" s="188">
        <v>0</v>
      </c>
      <c r="LI83" s="188">
        <v>0</v>
      </c>
      <c r="LJ83" s="188">
        <v>0</v>
      </c>
      <c r="LK83" s="188">
        <v>5641</v>
      </c>
      <c r="LL83" s="188">
        <v>1456</v>
      </c>
      <c r="LM83" s="188">
        <v>0</v>
      </c>
      <c r="LN83" s="188">
        <v>0</v>
      </c>
      <c r="LO83" s="188">
        <v>1538</v>
      </c>
      <c r="LP83" s="188">
        <v>0</v>
      </c>
      <c r="LQ83" s="188">
        <v>0</v>
      </c>
      <c r="LR83" s="188">
        <v>0</v>
      </c>
      <c r="LT83" s="188">
        <v>0</v>
      </c>
      <c r="LU83" s="188">
        <v>0</v>
      </c>
      <c r="LV83" s="188">
        <v>2096</v>
      </c>
      <c r="LW83" s="188">
        <v>2173</v>
      </c>
      <c r="LX83" s="188">
        <v>0</v>
      </c>
      <c r="LY83" s="188">
        <v>0</v>
      </c>
      <c r="LZ83" s="188">
        <v>1559</v>
      </c>
      <c r="MA83" s="188">
        <v>0</v>
      </c>
      <c r="MB83" s="188">
        <v>0</v>
      </c>
      <c r="MC83" s="188">
        <v>0</v>
      </c>
    </row>
    <row r="84" spans="2:341">
      <c r="B84" s="208">
        <f t="shared" si="20"/>
        <v>0</v>
      </c>
      <c r="C84" s="208">
        <f t="shared" si="21"/>
        <v>0</v>
      </c>
      <c r="D84" s="208">
        <f t="shared" si="22"/>
        <v>6047.8</v>
      </c>
      <c r="E84" s="208">
        <f t="shared" si="23"/>
        <v>1586.4666666666667</v>
      </c>
      <c r="F84" s="208">
        <f t="shared" si="24"/>
        <v>0</v>
      </c>
      <c r="G84" s="208">
        <f t="shared" si="25"/>
        <v>0</v>
      </c>
      <c r="H84" s="208">
        <f t="shared" si="26"/>
        <v>1560.1333333333334</v>
      </c>
      <c r="I84" s="208">
        <f t="shared" si="27"/>
        <v>0</v>
      </c>
      <c r="J84" s="208">
        <f t="shared" si="28"/>
        <v>0</v>
      </c>
      <c r="K84" s="208">
        <f t="shared" si="29"/>
        <v>0</v>
      </c>
      <c r="M84" s="188">
        <v>0</v>
      </c>
      <c r="N84" s="188">
        <v>0</v>
      </c>
      <c r="O84" s="188">
        <v>8499</v>
      </c>
      <c r="P84" s="188">
        <v>1356</v>
      </c>
      <c r="Q84" s="188">
        <v>0</v>
      </c>
      <c r="R84" s="188">
        <v>0</v>
      </c>
      <c r="S84" s="188">
        <v>975</v>
      </c>
      <c r="T84" s="188">
        <v>0</v>
      </c>
      <c r="U84" s="188">
        <v>0</v>
      </c>
      <c r="V84" s="188">
        <v>0</v>
      </c>
      <c r="X84" s="188">
        <v>0</v>
      </c>
      <c r="Y84" s="188">
        <v>0</v>
      </c>
      <c r="Z84" s="188">
        <v>6532</v>
      </c>
      <c r="AA84" s="188">
        <v>2233</v>
      </c>
      <c r="AB84" s="188">
        <v>0</v>
      </c>
      <c r="AC84" s="188">
        <v>0</v>
      </c>
      <c r="AD84" s="188">
        <v>1492</v>
      </c>
      <c r="AE84" s="188">
        <v>0</v>
      </c>
      <c r="AF84" s="188">
        <v>0</v>
      </c>
      <c r="AG84" s="188">
        <v>0</v>
      </c>
      <c r="AI84" s="188">
        <v>0</v>
      </c>
      <c r="AJ84" s="188">
        <v>0</v>
      </c>
      <c r="AK84" s="188">
        <v>1526</v>
      </c>
      <c r="AL84" s="188">
        <v>794</v>
      </c>
      <c r="AM84" s="188">
        <v>0</v>
      </c>
      <c r="AN84" s="188">
        <v>0</v>
      </c>
      <c r="AO84" s="188">
        <v>1579</v>
      </c>
      <c r="AP84" s="188">
        <v>0</v>
      </c>
      <c r="AQ84" s="188">
        <v>0</v>
      </c>
      <c r="AR84" s="188">
        <v>0</v>
      </c>
      <c r="AT84" s="188">
        <v>0</v>
      </c>
      <c r="AU84" s="188">
        <v>0</v>
      </c>
      <c r="AV84" s="188">
        <v>8140</v>
      </c>
      <c r="AW84" s="188">
        <v>2355</v>
      </c>
      <c r="AX84" s="188">
        <v>0</v>
      </c>
      <c r="AY84" s="188">
        <v>0</v>
      </c>
      <c r="AZ84" s="188">
        <v>1516</v>
      </c>
      <c r="BA84" s="188">
        <v>0</v>
      </c>
      <c r="BB84" s="188">
        <v>0</v>
      </c>
      <c r="BC84" s="188">
        <v>0</v>
      </c>
      <c r="BE84" s="188">
        <v>0</v>
      </c>
      <c r="BF84" s="188">
        <v>0</v>
      </c>
      <c r="BG84" s="188">
        <v>8534</v>
      </c>
      <c r="BH84" s="188">
        <v>2050</v>
      </c>
      <c r="BI84" s="188">
        <v>0</v>
      </c>
      <c r="BJ84" s="188">
        <v>0</v>
      </c>
      <c r="BK84" s="188">
        <v>1063</v>
      </c>
      <c r="BL84" s="188">
        <v>0</v>
      </c>
      <c r="BM84" s="188">
        <v>0</v>
      </c>
      <c r="BN84" s="188">
        <v>0</v>
      </c>
      <c r="BP84" s="188">
        <v>0</v>
      </c>
      <c r="BQ84" s="188">
        <v>0</v>
      </c>
      <c r="BR84" s="188">
        <v>7074</v>
      </c>
      <c r="BS84" s="188">
        <v>2787</v>
      </c>
      <c r="BT84" s="188">
        <v>0</v>
      </c>
      <c r="BU84" s="188">
        <v>0</v>
      </c>
      <c r="BV84" s="188">
        <v>2237</v>
      </c>
      <c r="BW84" s="188">
        <v>0</v>
      </c>
      <c r="BX84" s="188">
        <v>0</v>
      </c>
      <c r="BY84" s="188">
        <v>0</v>
      </c>
      <c r="CA84" s="188">
        <v>0</v>
      </c>
      <c r="CB84" s="188">
        <v>0</v>
      </c>
      <c r="CC84" s="188">
        <v>8545</v>
      </c>
      <c r="CD84" s="188">
        <v>1479</v>
      </c>
      <c r="CE84" s="188">
        <v>0</v>
      </c>
      <c r="CF84" s="188">
        <v>0</v>
      </c>
      <c r="CG84" s="188">
        <v>1082</v>
      </c>
      <c r="CH84" s="188">
        <v>0</v>
      </c>
      <c r="CI84" s="188">
        <v>0</v>
      </c>
      <c r="CJ84" s="188">
        <v>0</v>
      </c>
      <c r="CL84" s="188">
        <v>0</v>
      </c>
      <c r="CM84" s="188">
        <v>0</v>
      </c>
      <c r="CN84" s="188">
        <v>8545</v>
      </c>
      <c r="CO84" s="188">
        <v>1479</v>
      </c>
      <c r="CP84" s="188">
        <v>0</v>
      </c>
      <c r="CQ84" s="188">
        <v>0</v>
      </c>
      <c r="CR84" s="188">
        <v>1082</v>
      </c>
      <c r="CS84" s="188">
        <v>0</v>
      </c>
      <c r="CT84" s="188">
        <v>0</v>
      </c>
      <c r="CU84" s="188">
        <v>0</v>
      </c>
      <c r="CW84" s="188">
        <v>0</v>
      </c>
      <c r="CX84" s="188">
        <v>0</v>
      </c>
      <c r="CY84" s="188">
        <v>6198</v>
      </c>
      <c r="CZ84" s="188">
        <v>2244</v>
      </c>
      <c r="DA84" s="188">
        <v>0</v>
      </c>
      <c r="DB84" s="188">
        <v>0</v>
      </c>
      <c r="DC84" s="188">
        <v>2180</v>
      </c>
      <c r="DD84" s="188">
        <v>0</v>
      </c>
      <c r="DE84" s="188">
        <v>0</v>
      </c>
      <c r="DF84" s="188">
        <v>0</v>
      </c>
      <c r="DH84" s="188">
        <v>0</v>
      </c>
      <c r="DI84" s="188">
        <v>0</v>
      </c>
      <c r="DJ84" s="188">
        <v>8759</v>
      </c>
      <c r="DK84" s="188">
        <v>1422</v>
      </c>
      <c r="DL84" s="188">
        <v>0</v>
      </c>
      <c r="DM84" s="188">
        <v>0</v>
      </c>
      <c r="DN84" s="188">
        <v>1096</v>
      </c>
      <c r="DO84" s="188">
        <v>0</v>
      </c>
      <c r="DP84" s="188">
        <v>0</v>
      </c>
      <c r="DQ84" s="188">
        <v>0</v>
      </c>
      <c r="DS84" s="188">
        <v>0</v>
      </c>
      <c r="DT84" s="188">
        <v>0</v>
      </c>
      <c r="DU84" s="188">
        <v>7078</v>
      </c>
      <c r="DV84" s="188">
        <v>1445</v>
      </c>
      <c r="DW84" s="188">
        <v>0</v>
      </c>
      <c r="DX84" s="188">
        <v>0</v>
      </c>
      <c r="DY84" s="188">
        <v>2878</v>
      </c>
      <c r="DZ84" s="188">
        <v>0</v>
      </c>
      <c r="EA84" s="188">
        <v>0</v>
      </c>
      <c r="EB84" s="188">
        <v>0</v>
      </c>
      <c r="ED84" s="188">
        <v>0</v>
      </c>
      <c r="EE84" s="188">
        <v>0</v>
      </c>
      <c r="EF84" s="188">
        <v>6517</v>
      </c>
      <c r="EG84" s="188">
        <v>1758</v>
      </c>
      <c r="EH84" s="188">
        <v>0</v>
      </c>
      <c r="EI84" s="188">
        <v>0</v>
      </c>
      <c r="EJ84" s="188">
        <v>1059</v>
      </c>
      <c r="EK84" s="188">
        <v>0</v>
      </c>
      <c r="EL84" s="188">
        <v>0</v>
      </c>
      <c r="EM84" s="188">
        <v>0</v>
      </c>
      <c r="EO84" s="188">
        <v>0</v>
      </c>
      <c r="EP84" s="188">
        <v>0</v>
      </c>
      <c r="EQ84" s="188">
        <v>1160</v>
      </c>
      <c r="ER84" s="188">
        <v>938</v>
      </c>
      <c r="ES84" s="188">
        <v>0</v>
      </c>
      <c r="ET84" s="188">
        <v>0</v>
      </c>
      <c r="EU84" s="188">
        <v>1405</v>
      </c>
      <c r="EV84" s="188">
        <v>0</v>
      </c>
      <c r="EW84" s="188">
        <v>0</v>
      </c>
      <c r="EX84" s="188">
        <v>0</v>
      </c>
      <c r="EZ84" s="188">
        <v>0</v>
      </c>
      <c r="FA84" s="188">
        <v>0</v>
      </c>
      <c r="FB84" s="188">
        <v>4242</v>
      </c>
      <c r="FC84" s="188">
        <v>1239</v>
      </c>
      <c r="FD84" s="188">
        <v>0</v>
      </c>
      <c r="FE84" s="188">
        <v>0</v>
      </c>
      <c r="FF84" s="188">
        <v>2593</v>
      </c>
      <c r="FG84" s="188">
        <v>0</v>
      </c>
      <c r="FH84" s="188">
        <v>0</v>
      </c>
      <c r="FI84" s="188">
        <v>0</v>
      </c>
      <c r="FK84" s="188">
        <v>0</v>
      </c>
      <c r="FL84" s="188">
        <v>0</v>
      </c>
      <c r="FM84" s="188">
        <v>7652</v>
      </c>
      <c r="FN84" s="188">
        <v>779</v>
      </c>
      <c r="FO84" s="188">
        <v>0</v>
      </c>
      <c r="FP84" s="188">
        <v>0</v>
      </c>
      <c r="FQ84" s="188">
        <v>1076</v>
      </c>
      <c r="FR84" s="188">
        <v>0</v>
      </c>
      <c r="FS84" s="188">
        <v>0</v>
      </c>
      <c r="FT84" s="188">
        <v>0</v>
      </c>
      <c r="FV84" s="188">
        <v>0</v>
      </c>
      <c r="FW84" s="188">
        <v>0</v>
      </c>
      <c r="FX84" s="188">
        <v>4288</v>
      </c>
      <c r="FY84" s="188">
        <v>2152</v>
      </c>
      <c r="FZ84" s="188">
        <v>0</v>
      </c>
      <c r="GA84" s="188">
        <v>0</v>
      </c>
      <c r="GB84" s="188">
        <v>2601</v>
      </c>
      <c r="GC84" s="188">
        <v>0</v>
      </c>
      <c r="GD84" s="188">
        <v>0</v>
      </c>
      <c r="GE84" s="188">
        <v>0</v>
      </c>
      <c r="GG84" s="188">
        <v>0</v>
      </c>
      <c r="GH84" s="188">
        <v>0</v>
      </c>
      <c r="GI84" s="188">
        <v>6224</v>
      </c>
      <c r="GJ84" s="188">
        <v>798</v>
      </c>
      <c r="GK84" s="188">
        <v>0</v>
      </c>
      <c r="GL84" s="188">
        <v>0</v>
      </c>
      <c r="GM84" s="188">
        <v>1092</v>
      </c>
      <c r="GN84" s="188">
        <v>0</v>
      </c>
      <c r="GO84" s="188">
        <v>0</v>
      </c>
      <c r="GP84" s="188">
        <v>0</v>
      </c>
      <c r="GR84" s="188">
        <v>0</v>
      </c>
      <c r="GS84" s="188">
        <v>0</v>
      </c>
      <c r="GT84" s="188">
        <v>7177</v>
      </c>
      <c r="GU84" s="188">
        <v>925</v>
      </c>
      <c r="GV84" s="188">
        <v>0</v>
      </c>
      <c r="GW84" s="188">
        <v>0</v>
      </c>
      <c r="GX84" s="188">
        <v>1033</v>
      </c>
      <c r="GY84" s="188">
        <v>0</v>
      </c>
      <c r="GZ84" s="188">
        <v>0</v>
      </c>
      <c r="HA84" s="188">
        <v>0</v>
      </c>
      <c r="HC84" s="188">
        <v>0</v>
      </c>
      <c r="HD84" s="188">
        <v>0</v>
      </c>
      <c r="HE84" s="188">
        <v>4830</v>
      </c>
      <c r="HF84" s="188">
        <v>1002</v>
      </c>
      <c r="HG84" s="188">
        <v>0</v>
      </c>
      <c r="HH84" s="188">
        <v>0</v>
      </c>
      <c r="HI84" s="188">
        <v>1039</v>
      </c>
      <c r="HJ84" s="188">
        <v>0</v>
      </c>
      <c r="HK84" s="188">
        <v>0</v>
      </c>
      <c r="HL84" s="188">
        <v>0</v>
      </c>
      <c r="HN84" s="188">
        <v>0</v>
      </c>
      <c r="HO84" s="188">
        <v>0</v>
      </c>
      <c r="HP84" s="188">
        <v>4187</v>
      </c>
      <c r="HQ84" s="188">
        <v>1116</v>
      </c>
      <c r="HR84" s="188">
        <v>0</v>
      </c>
      <c r="HS84" s="188">
        <v>0</v>
      </c>
      <c r="HT84" s="188">
        <v>1921</v>
      </c>
      <c r="HU84" s="188">
        <v>0</v>
      </c>
      <c r="HV84" s="188">
        <v>0</v>
      </c>
      <c r="HW84" s="188">
        <v>0</v>
      </c>
      <c r="HY84" s="188">
        <v>0</v>
      </c>
      <c r="HZ84" s="188">
        <v>0</v>
      </c>
      <c r="IA84" s="188">
        <v>5349</v>
      </c>
      <c r="IB84" s="188">
        <v>1380</v>
      </c>
      <c r="IC84" s="188">
        <v>0</v>
      </c>
      <c r="ID84" s="188">
        <v>0</v>
      </c>
      <c r="IE84" s="188">
        <v>1100</v>
      </c>
      <c r="IF84" s="188">
        <v>0</v>
      </c>
      <c r="IG84" s="188">
        <v>0</v>
      </c>
      <c r="IH84" s="188">
        <v>0</v>
      </c>
      <c r="IJ84" s="188">
        <v>0</v>
      </c>
      <c r="IK84" s="188">
        <v>0</v>
      </c>
      <c r="IL84" s="188">
        <v>8424</v>
      </c>
      <c r="IM84" s="188">
        <v>1268</v>
      </c>
      <c r="IN84" s="188">
        <v>0</v>
      </c>
      <c r="IO84" s="188">
        <v>0</v>
      </c>
      <c r="IP84" s="188">
        <v>1103</v>
      </c>
      <c r="IQ84" s="188">
        <v>0</v>
      </c>
      <c r="IR84" s="188">
        <v>0</v>
      </c>
      <c r="IS84" s="188">
        <v>0</v>
      </c>
      <c r="IU84" s="188">
        <v>0</v>
      </c>
      <c r="IV84" s="188">
        <v>0</v>
      </c>
      <c r="IW84" s="188">
        <v>4814</v>
      </c>
      <c r="IX84" s="188">
        <v>1652</v>
      </c>
      <c r="IY84" s="188">
        <v>0</v>
      </c>
      <c r="IZ84" s="188">
        <v>0</v>
      </c>
      <c r="JA84" s="188">
        <v>1606</v>
      </c>
      <c r="JB84" s="188">
        <v>0</v>
      </c>
      <c r="JC84" s="188">
        <v>0</v>
      </c>
      <c r="JD84" s="188">
        <v>0</v>
      </c>
      <c r="JF84" s="188">
        <v>0</v>
      </c>
      <c r="JG84" s="188">
        <v>0</v>
      </c>
      <c r="JH84" s="188">
        <v>7725</v>
      </c>
      <c r="JI84" s="188">
        <v>3417</v>
      </c>
      <c r="JJ84" s="188">
        <v>0</v>
      </c>
      <c r="JK84" s="188">
        <v>0</v>
      </c>
      <c r="JL84" s="188">
        <v>1031</v>
      </c>
      <c r="JM84" s="188">
        <v>0</v>
      </c>
      <c r="JN84" s="188">
        <v>0</v>
      </c>
      <c r="JO84" s="188">
        <v>0</v>
      </c>
      <c r="JQ84" s="188">
        <v>0</v>
      </c>
      <c r="JR84" s="188">
        <v>0</v>
      </c>
      <c r="JS84" s="188">
        <v>8046</v>
      </c>
      <c r="JT84" s="188">
        <v>998</v>
      </c>
      <c r="JU84" s="188">
        <v>0</v>
      </c>
      <c r="JV84" s="188">
        <v>0</v>
      </c>
      <c r="JW84" s="188">
        <v>1121</v>
      </c>
      <c r="JX84" s="188">
        <v>0</v>
      </c>
      <c r="JY84" s="188">
        <v>0</v>
      </c>
      <c r="JZ84" s="188">
        <v>0</v>
      </c>
      <c r="KB84" s="188">
        <v>0</v>
      </c>
      <c r="KC84" s="188">
        <v>0</v>
      </c>
      <c r="KD84" s="188">
        <v>2798</v>
      </c>
      <c r="KE84" s="188">
        <v>737</v>
      </c>
      <c r="KF84" s="188">
        <v>0</v>
      </c>
      <c r="KG84" s="188">
        <v>0</v>
      </c>
      <c r="KH84" s="188">
        <v>1613</v>
      </c>
      <c r="KI84" s="188">
        <v>0</v>
      </c>
      <c r="KJ84" s="188">
        <v>0</v>
      </c>
      <c r="KK84" s="188">
        <v>0</v>
      </c>
      <c r="KM84" s="188">
        <v>0</v>
      </c>
      <c r="KN84" s="188">
        <v>0</v>
      </c>
      <c r="KO84" s="188">
        <v>3046</v>
      </c>
      <c r="KP84" s="188">
        <v>2589</v>
      </c>
      <c r="KQ84" s="188">
        <v>0</v>
      </c>
      <c r="KR84" s="188">
        <v>0</v>
      </c>
      <c r="KS84" s="188">
        <v>2204</v>
      </c>
      <c r="KT84" s="188">
        <v>0</v>
      </c>
      <c r="KU84" s="188">
        <v>0</v>
      </c>
      <c r="KV84" s="188">
        <v>0</v>
      </c>
      <c r="KX84" s="188">
        <v>0</v>
      </c>
      <c r="KY84" s="188">
        <v>0</v>
      </c>
      <c r="KZ84" s="188">
        <v>7815</v>
      </c>
      <c r="LA84" s="188">
        <v>1621</v>
      </c>
      <c r="LB84" s="188">
        <v>0</v>
      </c>
      <c r="LC84" s="188">
        <v>0</v>
      </c>
      <c r="LD84" s="188">
        <v>2930</v>
      </c>
      <c r="LE84" s="188">
        <v>0</v>
      </c>
      <c r="LF84" s="188">
        <v>0</v>
      </c>
      <c r="LG84" s="188">
        <v>0</v>
      </c>
      <c r="LI84" s="188">
        <v>0</v>
      </c>
      <c r="LJ84" s="188">
        <v>0</v>
      </c>
      <c r="LK84" s="188">
        <v>5620</v>
      </c>
      <c r="LL84" s="188">
        <v>1423</v>
      </c>
      <c r="LM84" s="188">
        <v>0</v>
      </c>
      <c r="LN84" s="188">
        <v>0</v>
      </c>
      <c r="LO84" s="188">
        <v>1538</v>
      </c>
      <c r="LP84" s="188">
        <v>0</v>
      </c>
      <c r="LQ84" s="188">
        <v>0</v>
      </c>
      <c r="LR84" s="188">
        <v>0</v>
      </c>
      <c r="LT84" s="188">
        <v>0</v>
      </c>
      <c r="LU84" s="188">
        <v>0</v>
      </c>
      <c r="LV84" s="188">
        <v>2090</v>
      </c>
      <c r="LW84" s="188">
        <v>2158</v>
      </c>
      <c r="LX84" s="188">
        <v>0</v>
      </c>
      <c r="LY84" s="188">
        <v>0</v>
      </c>
      <c r="LZ84" s="188">
        <v>1559</v>
      </c>
      <c r="MA84" s="188">
        <v>0</v>
      </c>
      <c r="MB84" s="188">
        <v>0</v>
      </c>
      <c r="MC84" s="188">
        <v>0</v>
      </c>
    </row>
    <row r="85" spans="2:341">
      <c r="B85" s="208">
        <f t="shared" si="20"/>
        <v>0</v>
      </c>
      <c r="C85" s="208">
        <f t="shared" si="21"/>
        <v>0</v>
      </c>
      <c r="D85" s="208">
        <f t="shared" si="22"/>
        <v>6076.9333333333334</v>
      </c>
      <c r="E85" s="208">
        <f t="shared" si="23"/>
        <v>1606.8333333333333</v>
      </c>
      <c r="F85" s="208">
        <f t="shared" si="24"/>
        <v>0</v>
      </c>
      <c r="G85" s="208">
        <f t="shared" si="25"/>
        <v>0</v>
      </c>
      <c r="H85" s="208">
        <f t="shared" si="26"/>
        <v>1560.9</v>
      </c>
      <c r="I85" s="208">
        <f t="shared" si="27"/>
        <v>0</v>
      </c>
      <c r="J85" s="208">
        <f t="shared" si="28"/>
        <v>0</v>
      </c>
      <c r="K85" s="208">
        <f t="shared" si="29"/>
        <v>0</v>
      </c>
      <c r="M85" s="188">
        <v>0</v>
      </c>
      <c r="N85" s="188">
        <v>0</v>
      </c>
      <c r="O85" s="188">
        <v>8492</v>
      </c>
      <c r="P85" s="188">
        <v>1371</v>
      </c>
      <c r="Q85" s="188">
        <v>0</v>
      </c>
      <c r="R85" s="188">
        <v>0</v>
      </c>
      <c r="S85" s="188">
        <v>977</v>
      </c>
      <c r="T85" s="188">
        <v>0</v>
      </c>
      <c r="U85" s="188">
        <v>0</v>
      </c>
      <c r="V85" s="188">
        <v>0</v>
      </c>
      <c r="X85" s="188">
        <v>0</v>
      </c>
      <c r="Y85" s="188">
        <v>0</v>
      </c>
      <c r="Z85" s="188">
        <v>6565</v>
      </c>
      <c r="AA85" s="188">
        <v>2162</v>
      </c>
      <c r="AB85" s="188">
        <v>0</v>
      </c>
      <c r="AC85" s="188">
        <v>0</v>
      </c>
      <c r="AD85" s="188">
        <v>1484</v>
      </c>
      <c r="AE85" s="188">
        <v>0</v>
      </c>
      <c r="AF85" s="188">
        <v>0</v>
      </c>
      <c r="AG85" s="188">
        <v>0</v>
      </c>
      <c r="AI85" s="188">
        <v>0</v>
      </c>
      <c r="AJ85" s="188">
        <v>0</v>
      </c>
      <c r="AK85" s="188">
        <v>1546</v>
      </c>
      <c r="AL85" s="188">
        <v>943</v>
      </c>
      <c r="AM85" s="188">
        <v>0</v>
      </c>
      <c r="AN85" s="188">
        <v>0</v>
      </c>
      <c r="AO85" s="188">
        <v>1577</v>
      </c>
      <c r="AP85" s="188">
        <v>0</v>
      </c>
      <c r="AQ85" s="188">
        <v>0</v>
      </c>
      <c r="AR85" s="188">
        <v>0</v>
      </c>
      <c r="AT85" s="188">
        <v>0</v>
      </c>
      <c r="AU85" s="188">
        <v>0</v>
      </c>
      <c r="AV85" s="188">
        <v>8206</v>
      </c>
      <c r="AW85" s="188">
        <v>2406</v>
      </c>
      <c r="AX85" s="188">
        <v>0</v>
      </c>
      <c r="AY85" s="188">
        <v>0</v>
      </c>
      <c r="AZ85" s="188">
        <v>1523</v>
      </c>
      <c r="BA85" s="188">
        <v>0</v>
      </c>
      <c r="BB85" s="188">
        <v>0</v>
      </c>
      <c r="BC85" s="188">
        <v>0</v>
      </c>
      <c r="BE85" s="188">
        <v>0</v>
      </c>
      <c r="BF85" s="188">
        <v>0</v>
      </c>
      <c r="BG85" s="188">
        <v>8546</v>
      </c>
      <c r="BH85" s="188">
        <v>2203</v>
      </c>
      <c r="BI85" s="188">
        <v>0</v>
      </c>
      <c r="BJ85" s="188">
        <v>0</v>
      </c>
      <c r="BK85" s="188">
        <v>1061</v>
      </c>
      <c r="BL85" s="188">
        <v>0</v>
      </c>
      <c r="BM85" s="188">
        <v>0</v>
      </c>
      <c r="BN85" s="188">
        <v>0</v>
      </c>
      <c r="BP85" s="188">
        <v>0</v>
      </c>
      <c r="BQ85" s="188">
        <v>0</v>
      </c>
      <c r="BR85" s="188">
        <v>7066</v>
      </c>
      <c r="BS85" s="188">
        <v>2831</v>
      </c>
      <c r="BT85" s="188">
        <v>0</v>
      </c>
      <c r="BU85" s="188">
        <v>0</v>
      </c>
      <c r="BV85" s="188">
        <v>2251</v>
      </c>
      <c r="BW85" s="188">
        <v>0</v>
      </c>
      <c r="BX85" s="188">
        <v>0</v>
      </c>
      <c r="BY85" s="188">
        <v>0</v>
      </c>
      <c r="CA85" s="188">
        <v>0</v>
      </c>
      <c r="CB85" s="188">
        <v>0</v>
      </c>
      <c r="CC85" s="188">
        <v>8598</v>
      </c>
      <c r="CD85" s="188">
        <v>1579</v>
      </c>
      <c r="CE85" s="188">
        <v>0</v>
      </c>
      <c r="CF85" s="188">
        <v>0</v>
      </c>
      <c r="CG85" s="188">
        <v>1081</v>
      </c>
      <c r="CH85" s="188">
        <v>0</v>
      </c>
      <c r="CI85" s="188">
        <v>0</v>
      </c>
      <c r="CJ85" s="188">
        <v>0</v>
      </c>
      <c r="CL85" s="188">
        <v>0</v>
      </c>
      <c r="CM85" s="188">
        <v>0</v>
      </c>
      <c r="CN85" s="188">
        <v>8598</v>
      </c>
      <c r="CO85" s="188">
        <v>1579</v>
      </c>
      <c r="CP85" s="188">
        <v>0</v>
      </c>
      <c r="CQ85" s="188">
        <v>0</v>
      </c>
      <c r="CR85" s="188">
        <v>1081</v>
      </c>
      <c r="CS85" s="188">
        <v>0</v>
      </c>
      <c r="CT85" s="188">
        <v>0</v>
      </c>
      <c r="CU85" s="188">
        <v>0</v>
      </c>
      <c r="CW85" s="188">
        <v>0</v>
      </c>
      <c r="CX85" s="188">
        <v>0</v>
      </c>
      <c r="CY85" s="188">
        <v>6298</v>
      </c>
      <c r="CZ85" s="188">
        <v>2221</v>
      </c>
      <c r="DA85" s="188">
        <v>0</v>
      </c>
      <c r="DB85" s="188">
        <v>0</v>
      </c>
      <c r="DC85" s="188">
        <v>2206</v>
      </c>
      <c r="DD85" s="188">
        <v>0</v>
      </c>
      <c r="DE85" s="188">
        <v>0</v>
      </c>
      <c r="DF85" s="188">
        <v>0</v>
      </c>
      <c r="DH85" s="188">
        <v>0</v>
      </c>
      <c r="DI85" s="188">
        <v>0</v>
      </c>
      <c r="DJ85" s="188">
        <v>8735</v>
      </c>
      <c r="DK85" s="188">
        <v>1526</v>
      </c>
      <c r="DL85" s="188">
        <v>0</v>
      </c>
      <c r="DM85" s="188">
        <v>0</v>
      </c>
      <c r="DN85" s="188">
        <v>1093</v>
      </c>
      <c r="DO85" s="188">
        <v>0</v>
      </c>
      <c r="DP85" s="188">
        <v>0</v>
      </c>
      <c r="DQ85" s="188">
        <v>0</v>
      </c>
      <c r="DS85" s="188">
        <v>0</v>
      </c>
      <c r="DT85" s="188">
        <v>0</v>
      </c>
      <c r="DU85" s="188">
        <v>7020</v>
      </c>
      <c r="DV85" s="188">
        <v>1412</v>
      </c>
      <c r="DW85" s="188">
        <v>0</v>
      </c>
      <c r="DX85" s="188">
        <v>0</v>
      </c>
      <c r="DY85" s="188">
        <v>2882</v>
      </c>
      <c r="DZ85" s="188">
        <v>0</v>
      </c>
      <c r="EA85" s="188">
        <v>0</v>
      </c>
      <c r="EB85" s="188">
        <v>0</v>
      </c>
      <c r="ED85" s="188">
        <v>0</v>
      </c>
      <c r="EE85" s="188">
        <v>0</v>
      </c>
      <c r="EF85" s="188">
        <v>6538</v>
      </c>
      <c r="EG85" s="188">
        <v>1751</v>
      </c>
      <c r="EH85" s="188">
        <v>0</v>
      </c>
      <c r="EI85" s="188">
        <v>0</v>
      </c>
      <c r="EJ85" s="188">
        <v>1066</v>
      </c>
      <c r="EK85" s="188">
        <v>0</v>
      </c>
      <c r="EL85" s="188">
        <v>0</v>
      </c>
      <c r="EM85" s="188">
        <v>0</v>
      </c>
      <c r="EO85" s="188">
        <v>0</v>
      </c>
      <c r="EP85" s="188">
        <v>0</v>
      </c>
      <c r="EQ85" s="188">
        <v>1256</v>
      </c>
      <c r="ER85" s="188">
        <v>788</v>
      </c>
      <c r="ES85" s="188">
        <v>0</v>
      </c>
      <c r="ET85" s="188">
        <v>0</v>
      </c>
      <c r="EU85" s="188">
        <v>1391</v>
      </c>
      <c r="EV85" s="188">
        <v>0</v>
      </c>
      <c r="EW85" s="188">
        <v>0</v>
      </c>
      <c r="EX85" s="188">
        <v>0</v>
      </c>
      <c r="EZ85" s="188">
        <v>0</v>
      </c>
      <c r="FA85" s="188">
        <v>0</v>
      </c>
      <c r="FB85" s="188">
        <v>4252</v>
      </c>
      <c r="FC85" s="188">
        <v>1372</v>
      </c>
      <c r="FD85" s="188">
        <v>0</v>
      </c>
      <c r="FE85" s="188">
        <v>0</v>
      </c>
      <c r="FF85" s="188">
        <v>2596</v>
      </c>
      <c r="FG85" s="188">
        <v>0</v>
      </c>
      <c r="FH85" s="188">
        <v>0</v>
      </c>
      <c r="FI85" s="188">
        <v>0</v>
      </c>
      <c r="FK85" s="188">
        <v>0</v>
      </c>
      <c r="FL85" s="188">
        <v>0</v>
      </c>
      <c r="FM85" s="188">
        <v>7769</v>
      </c>
      <c r="FN85" s="188">
        <v>894</v>
      </c>
      <c r="FO85" s="188">
        <v>0</v>
      </c>
      <c r="FP85" s="188">
        <v>0</v>
      </c>
      <c r="FQ85" s="188">
        <v>1066</v>
      </c>
      <c r="FR85" s="188">
        <v>0</v>
      </c>
      <c r="FS85" s="188">
        <v>0</v>
      </c>
      <c r="FT85" s="188">
        <v>0</v>
      </c>
      <c r="FV85" s="188">
        <v>0</v>
      </c>
      <c r="FW85" s="188">
        <v>0</v>
      </c>
      <c r="FX85" s="188">
        <v>4249</v>
      </c>
      <c r="FY85" s="188">
        <v>2315</v>
      </c>
      <c r="FZ85" s="188">
        <v>0</v>
      </c>
      <c r="GA85" s="188">
        <v>0</v>
      </c>
      <c r="GB85" s="188">
        <v>2593</v>
      </c>
      <c r="GC85" s="188">
        <v>0</v>
      </c>
      <c r="GD85" s="188">
        <v>0</v>
      </c>
      <c r="GE85" s="188">
        <v>0</v>
      </c>
      <c r="GG85" s="188">
        <v>0</v>
      </c>
      <c r="GH85" s="188">
        <v>0</v>
      </c>
      <c r="GI85" s="188">
        <v>6382</v>
      </c>
      <c r="GJ85" s="188">
        <v>687</v>
      </c>
      <c r="GK85" s="188">
        <v>0</v>
      </c>
      <c r="GL85" s="188">
        <v>0</v>
      </c>
      <c r="GM85" s="188">
        <v>1086</v>
      </c>
      <c r="GN85" s="188">
        <v>0</v>
      </c>
      <c r="GO85" s="188">
        <v>0</v>
      </c>
      <c r="GP85" s="188">
        <v>0</v>
      </c>
      <c r="GR85" s="188">
        <v>0</v>
      </c>
      <c r="GS85" s="188">
        <v>0</v>
      </c>
      <c r="GT85" s="188">
        <v>7211</v>
      </c>
      <c r="GU85" s="188">
        <v>915</v>
      </c>
      <c r="GV85" s="188">
        <v>0</v>
      </c>
      <c r="GW85" s="188">
        <v>0</v>
      </c>
      <c r="GX85" s="188">
        <v>1035</v>
      </c>
      <c r="GY85" s="188">
        <v>0</v>
      </c>
      <c r="GZ85" s="188">
        <v>0</v>
      </c>
      <c r="HA85" s="188">
        <v>0</v>
      </c>
      <c r="HC85" s="188">
        <v>0</v>
      </c>
      <c r="HD85" s="188">
        <v>0</v>
      </c>
      <c r="HE85" s="188">
        <v>4734</v>
      </c>
      <c r="HF85" s="188">
        <v>1080</v>
      </c>
      <c r="HG85" s="188">
        <v>0</v>
      </c>
      <c r="HH85" s="188">
        <v>0</v>
      </c>
      <c r="HI85" s="188">
        <v>1043</v>
      </c>
      <c r="HJ85" s="188">
        <v>0</v>
      </c>
      <c r="HK85" s="188">
        <v>0</v>
      </c>
      <c r="HL85" s="188">
        <v>0</v>
      </c>
      <c r="HN85" s="188">
        <v>0</v>
      </c>
      <c r="HO85" s="188">
        <v>0</v>
      </c>
      <c r="HP85" s="188">
        <v>4165</v>
      </c>
      <c r="HQ85" s="188">
        <v>1165</v>
      </c>
      <c r="HR85" s="188">
        <v>0</v>
      </c>
      <c r="HS85" s="188">
        <v>0</v>
      </c>
      <c r="HT85" s="188">
        <v>1928</v>
      </c>
      <c r="HU85" s="188">
        <v>0</v>
      </c>
      <c r="HV85" s="188">
        <v>0</v>
      </c>
      <c r="HW85" s="188">
        <v>0</v>
      </c>
      <c r="HY85" s="188">
        <v>0</v>
      </c>
      <c r="HZ85" s="188">
        <v>0</v>
      </c>
      <c r="IA85" s="188">
        <v>5358</v>
      </c>
      <c r="IB85" s="188">
        <v>1288</v>
      </c>
      <c r="IC85" s="188">
        <v>0</v>
      </c>
      <c r="ID85" s="188">
        <v>0</v>
      </c>
      <c r="IE85" s="188">
        <v>1098</v>
      </c>
      <c r="IF85" s="188">
        <v>0</v>
      </c>
      <c r="IG85" s="188">
        <v>0</v>
      </c>
      <c r="IH85" s="188">
        <v>0</v>
      </c>
      <c r="IJ85" s="188">
        <v>0</v>
      </c>
      <c r="IK85" s="188">
        <v>0</v>
      </c>
      <c r="IL85" s="188">
        <v>8446</v>
      </c>
      <c r="IM85" s="188">
        <v>1311</v>
      </c>
      <c r="IN85" s="188">
        <v>0</v>
      </c>
      <c r="IO85" s="188">
        <v>0</v>
      </c>
      <c r="IP85" s="188">
        <v>1098</v>
      </c>
      <c r="IQ85" s="188">
        <v>0</v>
      </c>
      <c r="IR85" s="188">
        <v>0</v>
      </c>
      <c r="IS85" s="188">
        <v>0</v>
      </c>
      <c r="IU85" s="188">
        <v>0</v>
      </c>
      <c r="IV85" s="188">
        <v>0</v>
      </c>
      <c r="IW85" s="188">
        <v>4866</v>
      </c>
      <c r="IX85" s="188">
        <v>1446</v>
      </c>
      <c r="IY85" s="188">
        <v>0</v>
      </c>
      <c r="IZ85" s="188">
        <v>0</v>
      </c>
      <c r="JA85" s="188">
        <v>1604</v>
      </c>
      <c r="JB85" s="188">
        <v>0</v>
      </c>
      <c r="JC85" s="188">
        <v>0</v>
      </c>
      <c r="JD85" s="188">
        <v>0</v>
      </c>
      <c r="JF85" s="188">
        <v>0</v>
      </c>
      <c r="JG85" s="188">
        <v>0</v>
      </c>
      <c r="JH85" s="188">
        <v>7707</v>
      </c>
      <c r="JI85" s="188">
        <v>3406</v>
      </c>
      <c r="JJ85" s="188">
        <v>0</v>
      </c>
      <c r="JK85" s="188">
        <v>0</v>
      </c>
      <c r="JL85" s="188">
        <v>1032</v>
      </c>
      <c r="JM85" s="188">
        <v>0</v>
      </c>
      <c r="JN85" s="188">
        <v>0</v>
      </c>
      <c r="JO85" s="188">
        <v>0</v>
      </c>
      <c r="JQ85" s="188">
        <v>0</v>
      </c>
      <c r="JR85" s="188">
        <v>0</v>
      </c>
      <c r="JS85" s="188">
        <v>8175</v>
      </c>
      <c r="JT85" s="188">
        <v>954</v>
      </c>
      <c r="JU85" s="188">
        <v>0</v>
      </c>
      <c r="JV85" s="188">
        <v>0</v>
      </c>
      <c r="JW85" s="188">
        <v>1119</v>
      </c>
      <c r="JX85" s="188">
        <v>0</v>
      </c>
      <c r="JY85" s="188">
        <v>0</v>
      </c>
      <c r="JZ85" s="188">
        <v>0</v>
      </c>
      <c r="KB85" s="188">
        <v>0</v>
      </c>
      <c r="KC85" s="188">
        <v>0</v>
      </c>
      <c r="KD85" s="188">
        <v>2891</v>
      </c>
      <c r="KE85" s="188">
        <v>720</v>
      </c>
      <c r="KF85" s="188">
        <v>0</v>
      </c>
      <c r="KG85" s="188">
        <v>0</v>
      </c>
      <c r="KH85" s="188">
        <v>1629</v>
      </c>
      <c r="KI85" s="188">
        <v>0</v>
      </c>
      <c r="KJ85" s="188">
        <v>0</v>
      </c>
      <c r="KK85" s="188">
        <v>0</v>
      </c>
      <c r="KM85" s="188">
        <v>0</v>
      </c>
      <c r="KN85" s="188">
        <v>0</v>
      </c>
      <c r="KO85" s="188">
        <v>3081</v>
      </c>
      <c r="KP85" s="188">
        <v>2590</v>
      </c>
      <c r="KQ85" s="188">
        <v>0</v>
      </c>
      <c r="KR85" s="188">
        <v>0</v>
      </c>
      <c r="KS85" s="188">
        <v>2197</v>
      </c>
      <c r="KT85" s="188">
        <v>0</v>
      </c>
      <c r="KU85" s="188">
        <v>0</v>
      </c>
      <c r="KV85" s="188">
        <v>0</v>
      </c>
      <c r="KX85" s="188">
        <v>0</v>
      </c>
      <c r="KY85" s="188">
        <v>0</v>
      </c>
      <c r="KZ85" s="188">
        <v>7825</v>
      </c>
      <c r="LA85" s="188">
        <v>1641</v>
      </c>
      <c r="LB85" s="188">
        <v>0</v>
      </c>
      <c r="LC85" s="188">
        <v>0</v>
      </c>
      <c r="LD85" s="188">
        <v>2931</v>
      </c>
      <c r="LE85" s="188">
        <v>0</v>
      </c>
      <c r="LF85" s="188">
        <v>0</v>
      </c>
      <c r="LG85" s="188">
        <v>0</v>
      </c>
      <c r="LI85" s="188">
        <v>0</v>
      </c>
      <c r="LJ85" s="188">
        <v>0</v>
      </c>
      <c r="LK85" s="188">
        <v>5668</v>
      </c>
      <c r="LL85" s="188">
        <v>1470</v>
      </c>
      <c r="LM85" s="188">
        <v>0</v>
      </c>
      <c r="LN85" s="188">
        <v>0</v>
      </c>
      <c r="LO85" s="188">
        <v>1535</v>
      </c>
      <c r="LP85" s="188">
        <v>0</v>
      </c>
      <c r="LQ85" s="188">
        <v>0</v>
      </c>
      <c r="LR85" s="188">
        <v>0</v>
      </c>
      <c r="LT85" s="188">
        <v>0</v>
      </c>
      <c r="LU85" s="188">
        <v>0</v>
      </c>
      <c r="LV85" s="188">
        <v>2065</v>
      </c>
      <c r="LW85" s="188">
        <v>2179</v>
      </c>
      <c r="LX85" s="188">
        <v>0</v>
      </c>
      <c r="LY85" s="188">
        <v>0</v>
      </c>
      <c r="LZ85" s="188">
        <v>1564</v>
      </c>
      <c r="MA85" s="188">
        <v>0</v>
      </c>
      <c r="MB85" s="188">
        <v>0</v>
      </c>
      <c r="MC85" s="188">
        <v>0</v>
      </c>
    </row>
    <row r="86" spans="2:341">
      <c r="B86" s="208">
        <f t="shared" si="20"/>
        <v>0</v>
      </c>
      <c r="C86" s="208">
        <f t="shared" si="21"/>
        <v>0</v>
      </c>
      <c r="D86" s="208">
        <f t="shared" si="22"/>
        <v>6079.9666666666662</v>
      </c>
      <c r="E86" s="208">
        <f t="shared" si="23"/>
        <v>1609.5666666666666</v>
      </c>
      <c r="F86" s="208">
        <f t="shared" si="24"/>
        <v>0</v>
      </c>
      <c r="G86" s="208">
        <f t="shared" si="25"/>
        <v>0</v>
      </c>
      <c r="H86" s="208">
        <f t="shared" si="26"/>
        <v>1561.1666666666667</v>
      </c>
      <c r="I86" s="208">
        <f t="shared" si="27"/>
        <v>0</v>
      </c>
      <c r="J86" s="208">
        <f t="shared" si="28"/>
        <v>0</v>
      </c>
      <c r="K86" s="208">
        <f t="shared" si="29"/>
        <v>0</v>
      </c>
      <c r="M86" s="188">
        <v>0</v>
      </c>
      <c r="N86" s="188">
        <v>0</v>
      </c>
      <c r="O86" s="188">
        <v>8484</v>
      </c>
      <c r="P86" s="188">
        <v>1342</v>
      </c>
      <c r="Q86" s="188">
        <v>0</v>
      </c>
      <c r="R86" s="188">
        <v>0</v>
      </c>
      <c r="S86" s="188">
        <v>977</v>
      </c>
      <c r="T86" s="188">
        <v>0</v>
      </c>
      <c r="U86" s="188">
        <v>0</v>
      </c>
      <c r="V86" s="188">
        <v>0</v>
      </c>
      <c r="X86" s="188">
        <v>0</v>
      </c>
      <c r="Y86" s="188">
        <v>0</v>
      </c>
      <c r="Z86" s="188">
        <v>6543</v>
      </c>
      <c r="AA86" s="188">
        <v>2214</v>
      </c>
      <c r="AB86" s="188">
        <v>0</v>
      </c>
      <c r="AC86" s="188">
        <v>0</v>
      </c>
      <c r="AD86" s="188">
        <v>1484</v>
      </c>
      <c r="AE86" s="188">
        <v>0</v>
      </c>
      <c r="AF86" s="188">
        <v>0</v>
      </c>
      <c r="AG86" s="188">
        <v>0</v>
      </c>
      <c r="AI86" s="188">
        <v>0</v>
      </c>
      <c r="AJ86" s="188">
        <v>0</v>
      </c>
      <c r="AK86" s="188">
        <v>1566</v>
      </c>
      <c r="AL86" s="188">
        <v>963</v>
      </c>
      <c r="AM86" s="188">
        <v>0</v>
      </c>
      <c r="AN86" s="188">
        <v>0</v>
      </c>
      <c r="AO86" s="188">
        <v>1577</v>
      </c>
      <c r="AP86" s="188">
        <v>0</v>
      </c>
      <c r="AQ86" s="188">
        <v>0</v>
      </c>
      <c r="AR86" s="188">
        <v>0</v>
      </c>
      <c r="AT86" s="188">
        <v>0</v>
      </c>
      <c r="AU86" s="188">
        <v>0</v>
      </c>
      <c r="AV86" s="188">
        <v>8204</v>
      </c>
      <c r="AW86" s="188">
        <v>2397</v>
      </c>
      <c r="AX86" s="188">
        <v>0</v>
      </c>
      <c r="AY86" s="188">
        <v>0</v>
      </c>
      <c r="AZ86" s="188">
        <v>1523</v>
      </c>
      <c r="BA86" s="188">
        <v>0</v>
      </c>
      <c r="BB86" s="188">
        <v>0</v>
      </c>
      <c r="BC86" s="188">
        <v>0</v>
      </c>
      <c r="BE86" s="188">
        <v>0</v>
      </c>
      <c r="BF86" s="188">
        <v>0</v>
      </c>
      <c r="BG86" s="188">
        <v>8539</v>
      </c>
      <c r="BH86" s="188">
        <v>2190</v>
      </c>
      <c r="BI86" s="188">
        <v>0</v>
      </c>
      <c r="BJ86" s="188">
        <v>0</v>
      </c>
      <c r="BK86" s="188">
        <v>1061</v>
      </c>
      <c r="BL86" s="188">
        <v>0</v>
      </c>
      <c r="BM86" s="188">
        <v>0</v>
      </c>
      <c r="BN86" s="188">
        <v>0</v>
      </c>
      <c r="BP86" s="188">
        <v>0</v>
      </c>
      <c r="BQ86" s="188">
        <v>0</v>
      </c>
      <c r="BR86" s="188">
        <v>7083</v>
      </c>
      <c r="BS86" s="188">
        <v>2848</v>
      </c>
      <c r="BT86" s="188">
        <v>0</v>
      </c>
      <c r="BU86" s="188">
        <v>0</v>
      </c>
      <c r="BV86" s="188">
        <v>2253</v>
      </c>
      <c r="BW86" s="188">
        <v>0</v>
      </c>
      <c r="BX86" s="188">
        <v>0</v>
      </c>
      <c r="BY86" s="188">
        <v>0</v>
      </c>
      <c r="CA86" s="188">
        <v>0</v>
      </c>
      <c r="CB86" s="188">
        <v>0</v>
      </c>
      <c r="CC86" s="188">
        <v>8665</v>
      </c>
      <c r="CD86" s="188">
        <v>1570</v>
      </c>
      <c r="CE86" s="188">
        <v>0</v>
      </c>
      <c r="CF86" s="188">
        <v>0</v>
      </c>
      <c r="CG86" s="188">
        <v>1081</v>
      </c>
      <c r="CH86" s="188">
        <v>0</v>
      </c>
      <c r="CI86" s="188">
        <v>0</v>
      </c>
      <c r="CJ86" s="188">
        <v>0</v>
      </c>
      <c r="CL86" s="188">
        <v>0</v>
      </c>
      <c r="CM86" s="188">
        <v>0</v>
      </c>
      <c r="CN86" s="188">
        <v>8665</v>
      </c>
      <c r="CO86" s="188">
        <v>1570</v>
      </c>
      <c r="CP86" s="188">
        <v>0</v>
      </c>
      <c r="CQ86" s="188">
        <v>0</v>
      </c>
      <c r="CR86" s="188">
        <v>1081</v>
      </c>
      <c r="CS86" s="188">
        <v>0</v>
      </c>
      <c r="CT86" s="188">
        <v>0</v>
      </c>
      <c r="CU86" s="188">
        <v>0</v>
      </c>
      <c r="CW86" s="188">
        <v>0</v>
      </c>
      <c r="CX86" s="188">
        <v>0</v>
      </c>
      <c r="CY86" s="188">
        <v>6330</v>
      </c>
      <c r="CZ86" s="188">
        <v>2242</v>
      </c>
      <c r="DA86" s="188">
        <v>0</v>
      </c>
      <c r="DB86" s="188">
        <v>0</v>
      </c>
      <c r="DC86" s="188">
        <v>2223</v>
      </c>
      <c r="DD86" s="188">
        <v>0</v>
      </c>
      <c r="DE86" s="188">
        <v>0</v>
      </c>
      <c r="DF86" s="188">
        <v>0</v>
      </c>
      <c r="DH86" s="188">
        <v>0</v>
      </c>
      <c r="DI86" s="188">
        <v>0</v>
      </c>
      <c r="DJ86" s="188">
        <v>8745</v>
      </c>
      <c r="DK86" s="188">
        <v>1507</v>
      </c>
      <c r="DL86" s="188">
        <v>0</v>
      </c>
      <c r="DM86" s="188">
        <v>0</v>
      </c>
      <c r="DN86" s="188">
        <v>1093</v>
      </c>
      <c r="DO86" s="188">
        <v>0</v>
      </c>
      <c r="DP86" s="188">
        <v>0</v>
      </c>
      <c r="DQ86" s="188">
        <v>0</v>
      </c>
      <c r="DS86" s="188">
        <v>0</v>
      </c>
      <c r="DT86" s="188">
        <v>0</v>
      </c>
      <c r="DU86" s="188">
        <v>7063</v>
      </c>
      <c r="DV86" s="188">
        <v>1415</v>
      </c>
      <c r="DW86" s="188">
        <v>0</v>
      </c>
      <c r="DX86" s="188">
        <v>0</v>
      </c>
      <c r="DY86" s="188">
        <v>2892</v>
      </c>
      <c r="DZ86" s="188">
        <v>0</v>
      </c>
      <c r="EA86" s="188">
        <v>0</v>
      </c>
      <c r="EB86" s="188">
        <v>0</v>
      </c>
      <c r="ED86" s="188">
        <v>0</v>
      </c>
      <c r="EE86" s="188">
        <v>0</v>
      </c>
      <c r="EF86" s="188">
        <v>6522</v>
      </c>
      <c r="EG86" s="188">
        <v>1790</v>
      </c>
      <c r="EH86" s="188">
        <v>0</v>
      </c>
      <c r="EI86" s="188">
        <v>0</v>
      </c>
      <c r="EJ86" s="188">
        <v>1066</v>
      </c>
      <c r="EK86" s="188">
        <v>0</v>
      </c>
      <c r="EL86" s="188">
        <v>0</v>
      </c>
      <c r="EM86" s="188">
        <v>0</v>
      </c>
      <c r="EO86" s="188">
        <v>0</v>
      </c>
      <c r="EP86" s="188">
        <v>0</v>
      </c>
      <c r="EQ86" s="188">
        <v>1337</v>
      </c>
      <c r="ER86" s="188">
        <v>804</v>
      </c>
      <c r="ES86" s="188">
        <v>0</v>
      </c>
      <c r="ET86" s="188">
        <v>0</v>
      </c>
      <c r="EU86" s="188">
        <v>1391</v>
      </c>
      <c r="EV86" s="188">
        <v>0</v>
      </c>
      <c r="EW86" s="188">
        <v>0</v>
      </c>
      <c r="EX86" s="188">
        <v>0</v>
      </c>
      <c r="EZ86" s="188">
        <v>0</v>
      </c>
      <c r="FA86" s="188">
        <v>0</v>
      </c>
      <c r="FB86" s="188">
        <v>4242</v>
      </c>
      <c r="FC86" s="188">
        <v>1381</v>
      </c>
      <c r="FD86" s="188">
        <v>0</v>
      </c>
      <c r="FE86" s="188">
        <v>0</v>
      </c>
      <c r="FF86" s="188">
        <v>2578</v>
      </c>
      <c r="FG86" s="188">
        <v>0</v>
      </c>
      <c r="FH86" s="188">
        <v>0</v>
      </c>
      <c r="FI86" s="188">
        <v>0</v>
      </c>
      <c r="FK86" s="188">
        <v>0</v>
      </c>
      <c r="FL86" s="188">
        <v>0</v>
      </c>
      <c r="FM86" s="188">
        <v>7812</v>
      </c>
      <c r="FN86" s="188">
        <v>901</v>
      </c>
      <c r="FO86" s="188">
        <v>0</v>
      </c>
      <c r="FP86" s="188">
        <v>0</v>
      </c>
      <c r="FQ86" s="188">
        <v>1066</v>
      </c>
      <c r="FR86" s="188">
        <v>0</v>
      </c>
      <c r="FS86" s="188">
        <v>0</v>
      </c>
      <c r="FT86" s="188">
        <v>0</v>
      </c>
      <c r="FV86" s="188">
        <v>0</v>
      </c>
      <c r="FW86" s="188">
        <v>0</v>
      </c>
      <c r="FX86" s="188">
        <v>4225</v>
      </c>
      <c r="FY86" s="188">
        <v>2335</v>
      </c>
      <c r="FZ86" s="188">
        <v>0</v>
      </c>
      <c r="GA86" s="188">
        <v>0</v>
      </c>
      <c r="GB86" s="188">
        <v>2601</v>
      </c>
      <c r="GC86" s="188">
        <v>0</v>
      </c>
      <c r="GD86" s="188">
        <v>0</v>
      </c>
      <c r="GE86" s="188">
        <v>0</v>
      </c>
      <c r="GG86" s="188">
        <v>0</v>
      </c>
      <c r="GH86" s="188">
        <v>0</v>
      </c>
      <c r="GI86" s="188">
        <v>6396</v>
      </c>
      <c r="GJ86" s="188">
        <v>613</v>
      </c>
      <c r="GK86" s="188">
        <v>0</v>
      </c>
      <c r="GL86" s="188">
        <v>0</v>
      </c>
      <c r="GM86" s="188">
        <v>1086</v>
      </c>
      <c r="GN86" s="188">
        <v>0</v>
      </c>
      <c r="GO86" s="188">
        <v>0</v>
      </c>
      <c r="GP86" s="188">
        <v>0</v>
      </c>
      <c r="GR86" s="188">
        <v>0</v>
      </c>
      <c r="GS86" s="188">
        <v>0</v>
      </c>
      <c r="GT86" s="188">
        <v>7186</v>
      </c>
      <c r="GU86" s="188">
        <v>905</v>
      </c>
      <c r="GV86" s="188">
        <v>0</v>
      </c>
      <c r="GW86" s="188">
        <v>0</v>
      </c>
      <c r="GX86" s="188">
        <v>1035</v>
      </c>
      <c r="GY86" s="188">
        <v>0</v>
      </c>
      <c r="GZ86" s="188">
        <v>0</v>
      </c>
      <c r="HA86" s="188">
        <v>0</v>
      </c>
      <c r="HC86" s="188">
        <v>0</v>
      </c>
      <c r="HD86" s="188">
        <v>0</v>
      </c>
      <c r="HE86" s="188">
        <v>4796</v>
      </c>
      <c r="HF86" s="188">
        <v>1093</v>
      </c>
      <c r="HG86" s="188">
        <v>0</v>
      </c>
      <c r="HH86" s="188">
        <v>0</v>
      </c>
      <c r="HI86" s="188">
        <v>1043</v>
      </c>
      <c r="HJ86" s="188">
        <v>0</v>
      </c>
      <c r="HK86" s="188">
        <v>0</v>
      </c>
      <c r="HL86" s="188">
        <v>0</v>
      </c>
      <c r="HN86" s="188">
        <v>0</v>
      </c>
      <c r="HO86" s="188">
        <v>0</v>
      </c>
      <c r="HP86" s="188">
        <v>4080</v>
      </c>
      <c r="HQ86" s="188">
        <v>1243</v>
      </c>
      <c r="HR86" s="188">
        <v>0</v>
      </c>
      <c r="HS86" s="188">
        <v>0</v>
      </c>
      <c r="HT86" s="188">
        <v>1932</v>
      </c>
      <c r="HU86" s="188">
        <v>0</v>
      </c>
      <c r="HV86" s="188">
        <v>0</v>
      </c>
      <c r="HW86" s="188">
        <v>0</v>
      </c>
      <c r="HY86" s="188">
        <v>0</v>
      </c>
      <c r="HZ86" s="188">
        <v>0</v>
      </c>
      <c r="IA86" s="188">
        <v>5357</v>
      </c>
      <c r="IB86" s="188">
        <v>1279</v>
      </c>
      <c r="IC86" s="188">
        <v>0</v>
      </c>
      <c r="ID86" s="188">
        <v>0</v>
      </c>
      <c r="IE86" s="188">
        <v>1098</v>
      </c>
      <c r="IF86" s="188">
        <v>0</v>
      </c>
      <c r="IG86" s="188">
        <v>0</v>
      </c>
      <c r="IH86" s="188">
        <v>0</v>
      </c>
      <c r="IJ86" s="188">
        <v>0</v>
      </c>
      <c r="IK86" s="188">
        <v>0</v>
      </c>
      <c r="IL86" s="188">
        <v>8427</v>
      </c>
      <c r="IM86" s="188">
        <v>1352</v>
      </c>
      <c r="IN86" s="188">
        <v>0</v>
      </c>
      <c r="IO86" s="188">
        <v>0</v>
      </c>
      <c r="IP86" s="188">
        <v>1098</v>
      </c>
      <c r="IQ86" s="188">
        <v>0</v>
      </c>
      <c r="IR86" s="188">
        <v>0</v>
      </c>
      <c r="IS86" s="188">
        <v>0</v>
      </c>
      <c r="IU86" s="188">
        <v>0</v>
      </c>
      <c r="IV86" s="188">
        <v>0</v>
      </c>
      <c r="IW86" s="188">
        <v>4804</v>
      </c>
      <c r="IX86" s="188">
        <v>1434</v>
      </c>
      <c r="IY86" s="188">
        <v>0</v>
      </c>
      <c r="IZ86" s="188">
        <v>0</v>
      </c>
      <c r="JA86" s="188">
        <v>1604</v>
      </c>
      <c r="JB86" s="188">
        <v>0</v>
      </c>
      <c r="JC86" s="188">
        <v>0</v>
      </c>
      <c r="JD86" s="188">
        <v>0</v>
      </c>
      <c r="JF86" s="188">
        <v>0</v>
      </c>
      <c r="JG86" s="188">
        <v>0</v>
      </c>
      <c r="JH86" s="188">
        <v>7686</v>
      </c>
      <c r="JI86" s="188">
        <v>3405</v>
      </c>
      <c r="JJ86" s="188">
        <v>0</v>
      </c>
      <c r="JK86" s="188">
        <v>0</v>
      </c>
      <c r="JL86" s="188">
        <v>1032</v>
      </c>
      <c r="JM86" s="188">
        <v>0</v>
      </c>
      <c r="JN86" s="188">
        <v>0</v>
      </c>
      <c r="JO86" s="188">
        <v>0</v>
      </c>
      <c r="JQ86" s="188">
        <v>0</v>
      </c>
      <c r="JR86" s="188">
        <v>0</v>
      </c>
      <c r="JS86" s="188">
        <v>8106</v>
      </c>
      <c r="JT86" s="188">
        <v>938</v>
      </c>
      <c r="JU86" s="188">
        <v>0</v>
      </c>
      <c r="JV86" s="188">
        <v>0</v>
      </c>
      <c r="JW86" s="188">
        <v>1119</v>
      </c>
      <c r="JX86" s="188">
        <v>0</v>
      </c>
      <c r="JY86" s="188">
        <v>0</v>
      </c>
      <c r="JZ86" s="188">
        <v>0</v>
      </c>
      <c r="KB86" s="188">
        <v>0</v>
      </c>
      <c r="KC86" s="188">
        <v>0</v>
      </c>
      <c r="KD86" s="188">
        <v>2858</v>
      </c>
      <c r="KE86" s="188">
        <v>696</v>
      </c>
      <c r="KF86" s="188">
        <v>0</v>
      </c>
      <c r="KG86" s="188">
        <v>0</v>
      </c>
      <c r="KH86" s="188">
        <v>1629</v>
      </c>
      <c r="KI86" s="188">
        <v>0</v>
      </c>
      <c r="KJ86" s="188">
        <v>0</v>
      </c>
      <c r="KK86" s="188">
        <v>0</v>
      </c>
      <c r="KM86" s="188">
        <v>0</v>
      </c>
      <c r="KN86" s="188">
        <v>0</v>
      </c>
      <c r="KO86" s="188">
        <v>3122</v>
      </c>
      <c r="KP86" s="188">
        <v>2588</v>
      </c>
      <c r="KQ86" s="188">
        <v>0</v>
      </c>
      <c r="KR86" s="188">
        <v>0</v>
      </c>
      <c r="KS86" s="188">
        <v>2192</v>
      </c>
      <c r="KT86" s="188">
        <v>0</v>
      </c>
      <c r="KU86" s="188">
        <v>0</v>
      </c>
      <c r="KV86" s="188">
        <v>0</v>
      </c>
      <c r="KX86" s="188">
        <v>0</v>
      </c>
      <c r="KY86" s="188">
        <v>0</v>
      </c>
      <c r="KZ86" s="188">
        <v>7848</v>
      </c>
      <c r="LA86" s="188">
        <v>1600</v>
      </c>
      <c r="LB86" s="188">
        <v>0</v>
      </c>
      <c r="LC86" s="188">
        <v>0</v>
      </c>
      <c r="LD86" s="188">
        <v>2921</v>
      </c>
      <c r="LE86" s="188">
        <v>0</v>
      </c>
      <c r="LF86" s="188">
        <v>0</v>
      </c>
      <c r="LG86" s="188">
        <v>0</v>
      </c>
      <c r="LI86" s="188">
        <v>0</v>
      </c>
      <c r="LJ86" s="188">
        <v>0</v>
      </c>
      <c r="LK86" s="188">
        <v>5682</v>
      </c>
      <c r="LL86" s="188">
        <v>1494</v>
      </c>
      <c r="LM86" s="188">
        <v>0</v>
      </c>
      <c r="LN86" s="188">
        <v>0</v>
      </c>
      <c r="LO86" s="188">
        <v>1535</v>
      </c>
      <c r="LP86" s="188">
        <v>0</v>
      </c>
      <c r="LQ86" s="188">
        <v>0</v>
      </c>
      <c r="LR86" s="188">
        <v>0</v>
      </c>
      <c r="LT86" s="188">
        <v>0</v>
      </c>
      <c r="LU86" s="188">
        <v>0</v>
      </c>
      <c r="LV86" s="188">
        <v>2026</v>
      </c>
      <c r="LW86" s="188">
        <v>2178</v>
      </c>
      <c r="LX86" s="188">
        <v>0</v>
      </c>
      <c r="LY86" s="188">
        <v>0</v>
      </c>
      <c r="LZ86" s="188">
        <v>1564</v>
      </c>
      <c r="MA86" s="188">
        <v>0</v>
      </c>
      <c r="MB86" s="188">
        <v>0</v>
      </c>
      <c r="MC86" s="188">
        <v>0</v>
      </c>
    </row>
    <row r="87" spans="2:341">
      <c r="B87" s="208">
        <f t="shared" si="20"/>
        <v>0</v>
      </c>
      <c r="C87" s="208">
        <f t="shared" si="21"/>
        <v>0</v>
      </c>
      <c r="D87" s="208">
        <f t="shared" si="22"/>
        <v>6071.4</v>
      </c>
      <c r="E87" s="208">
        <f t="shared" si="23"/>
        <v>1599.1</v>
      </c>
      <c r="F87" s="208">
        <f t="shared" si="24"/>
        <v>0</v>
      </c>
      <c r="G87" s="208">
        <f t="shared" si="25"/>
        <v>0</v>
      </c>
      <c r="H87" s="208">
        <f t="shared" si="26"/>
        <v>1559.8</v>
      </c>
      <c r="I87" s="208">
        <f t="shared" si="27"/>
        <v>0</v>
      </c>
      <c r="J87" s="208">
        <f t="shared" si="28"/>
        <v>0</v>
      </c>
      <c r="K87" s="208">
        <f t="shared" si="29"/>
        <v>0</v>
      </c>
      <c r="M87" s="188">
        <v>0</v>
      </c>
      <c r="N87" s="188">
        <v>0</v>
      </c>
      <c r="O87" s="188">
        <v>8458</v>
      </c>
      <c r="P87" s="188">
        <v>1346</v>
      </c>
      <c r="Q87" s="188">
        <v>0</v>
      </c>
      <c r="R87" s="188">
        <v>0</v>
      </c>
      <c r="S87" s="188">
        <v>977</v>
      </c>
      <c r="T87" s="188">
        <v>0</v>
      </c>
      <c r="U87" s="188">
        <v>0</v>
      </c>
      <c r="V87" s="188">
        <v>0</v>
      </c>
      <c r="X87" s="188">
        <v>0</v>
      </c>
      <c r="Y87" s="188">
        <v>0</v>
      </c>
      <c r="Z87" s="188">
        <v>6505</v>
      </c>
      <c r="AA87" s="188">
        <v>2185</v>
      </c>
      <c r="AB87" s="188">
        <v>0</v>
      </c>
      <c r="AC87" s="188">
        <v>0</v>
      </c>
      <c r="AD87" s="188">
        <v>1484</v>
      </c>
      <c r="AE87" s="188">
        <v>0</v>
      </c>
      <c r="AF87" s="188">
        <v>0</v>
      </c>
      <c r="AG87" s="188">
        <v>0</v>
      </c>
      <c r="AI87" s="188">
        <v>0</v>
      </c>
      <c r="AJ87" s="188">
        <v>0</v>
      </c>
      <c r="AK87" s="188">
        <v>1572</v>
      </c>
      <c r="AL87" s="188">
        <v>948</v>
      </c>
      <c r="AM87" s="188">
        <v>0</v>
      </c>
      <c r="AN87" s="188">
        <v>0</v>
      </c>
      <c r="AO87" s="188">
        <v>1577</v>
      </c>
      <c r="AP87" s="188">
        <v>0</v>
      </c>
      <c r="AQ87" s="188">
        <v>0</v>
      </c>
      <c r="AR87" s="188">
        <v>0</v>
      </c>
      <c r="AT87" s="188">
        <v>0</v>
      </c>
      <c r="AU87" s="188">
        <v>0</v>
      </c>
      <c r="AV87" s="188">
        <v>8182</v>
      </c>
      <c r="AW87" s="188">
        <v>2372</v>
      </c>
      <c r="AX87" s="188">
        <v>0</v>
      </c>
      <c r="AY87" s="188">
        <v>0</v>
      </c>
      <c r="AZ87" s="188">
        <v>1523</v>
      </c>
      <c r="BA87" s="188">
        <v>0</v>
      </c>
      <c r="BB87" s="188">
        <v>0</v>
      </c>
      <c r="BC87" s="188">
        <v>0</v>
      </c>
      <c r="BE87" s="188">
        <v>0</v>
      </c>
      <c r="BF87" s="188">
        <v>0</v>
      </c>
      <c r="BG87" s="188">
        <v>8563</v>
      </c>
      <c r="BH87" s="188">
        <v>2192</v>
      </c>
      <c r="BI87" s="188">
        <v>0</v>
      </c>
      <c r="BJ87" s="188">
        <v>0</v>
      </c>
      <c r="BK87" s="188">
        <v>1061</v>
      </c>
      <c r="BL87" s="188">
        <v>0</v>
      </c>
      <c r="BM87" s="188">
        <v>0</v>
      </c>
      <c r="BN87" s="188">
        <v>0</v>
      </c>
      <c r="BP87" s="188">
        <v>0</v>
      </c>
      <c r="BQ87" s="188">
        <v>0</v>
      </c>
      <c r="BR87" s="188">
        <v>7085</v>
      </c>
      <c r="BS87" s="188">
        <v>2845</v>
      </c>
      <c r="BT87" s="188">
        <v>0</v>
      </c>
      <c r="BU87" s="188">
        <v>0</v>
      </c>
      <c r="BV87" s="188">
        <v>2275</v>
      </c>
      <c r="BW87" s="188">
        <v>0</v>
      </c>
      <c r="BX87" s="188">
        <v>0</v>
      </c>
      <c r="BY87" s="188">
        <v>0</v>
      </c>
      <c r="CA87" s="188">
        <v>0</v>
      </c>
      <c r="CB87" s="188">
        <v>0</v>
      </c>
      <c r="CC87" s="188">
        <v>8707</v>
      </c>
      <c r="CD87" s="188">
        <v>1527</v>
      </c>
      <c r="CE87" s="188">
        <v>0</v>
      </c>
      <c r="CF87" s="188">
        <v>0</v>
      </c>
      <c r="CG87" s="188">
        <v>1081</v>
      </c>
      <c r="CH87" s="188">
        <v>0</v>
      </c>
      <c r="CI87" s="188">
        <v>0</v>
      </c>
      <c r="CJ87" s="188">
        <v>0</v>
      </c>
      <c r="CL87" s="188">
        <v>0</v>
      </c>
      <c r="CM87" s="188">
        <v>0</v>
      </c>
      <c r="CN87" s="188">
        <v>8707</v>
      </c>
      <c r="CO87" s="188">
        <v>1527</v>
      </c>
      <c r="CP87" s="188">
        <v>0</v>
      </c>
      <c r="CQ87" s="188">
        <v>0</v>
      </c>
      <c r="CR87" s="188">
        <v>1081</v>
      </c>
      <c r="CS87" s="188">
        <v>0</v>
      </c>
      <c r="CT87" s="188">
        <v>0</v>
      </c>
      <c r="CU87" s="188">
        <v>0</v>
      </c>
      <c r="CW87" s="188">
        <v>0</v>
      </c>
      <c r="CX87" s="188">
        <v>0</v>
      </c>
      <c r="CY87" s="188">
        <v>6299</v>
      </c>
      <c r="CZ87" s="188">
        <v>2206</v>
      </c>
      <c r="DA87" s="188">
        <v>0</v>
      </c>
      <c r="DB87" s="188">
        <v>0</v>
      </c>
      <c r="DC87" s="188">
        <v>2231</v>
      </c>
      <c r="DD87" s="188">
        <v>0</v>
      </c>
      <c r="DE87" s="188">
        <v>0</v>
      </c>
      <c r="DF87" s="188">
        <v>0</v>
      </c>
      <c r="DH87" s="188">
        <v>0</v>
      </c>
      <c r="DI87" s="188">
        <v>0</v>
      </c>
      <c r="DJ87" s="188">
        <v>8748</v>
      </c>
      <c r="DK87" s="188">
        <v>1487</v>
      </c>
      <c r="DL87" s="188">
        <v>0</v>
      </c>
      <c r="DM87" s="188">
        <v>0</v>
      </c>
      <c r="DN87" s="188">
        <v>1093</v>
      </c>
      <c r="DO87" s="188">
        <v>0</v>
      </c>
      <c r="DP87" s="188">
        <v>0</v>
      </c>
      <c r="DQ87" s="188">
        <v>0</v>
      </c>
      <c r="DS87" s="188">
        <v>0</v>
      </c>
      <c r="DT87" s="188">
        <v>0</v>
      </c>
      <c r="DU87" s="188">
        <v>7066</v>
      </c>
      <c r="DV87" s="188">
        <v>1409</v>
      </c>
      <c r="DW87" s="188">
        <v>0</v>
      </c>
      <c r="DX87" s="188">
        <v>0</v>
      </c>
      <c r="DY87" s="188">
        <v>2884</v>
      </c>
      <c r="DZ87" s="188">
        <v>0</v>
      </c>
      <c r="EA87" s="188">
        <v>0</v>
      </c>
      <c r="EB87" s="188">
        <v>0</v>
      </c>
      <c r="ED87" s="188">
        <v>0</v>
      </c>
      <c r="EE87" s="188">
        <v>0</v>
      </c>
      <c r="EF87" s="188">
        <v>6531</v>
      </c>
      <c r="EG87" s="188">
        <v>1759</v>
      </c>
      <c r="EH87" s="188">
        <v>0</v>
      </c>
      <c r="EI87" s="188">
        <v>0</v>
      </c>
      <c r="EJ87" s="188">
        <v>1066</v>
      </c>
      <c r="EK87" s="188">
        <v>0</v>
      </c>
      <c r="EL87" s="188">
        <v>0</v>
      </c>
      <c r="EM87" s="188">
        <v>0</v>
      </c>
      <c r="EO87" s="188">
        <v>0</v>
      </c>
      <c r="EP87" s="188">
        <v>0</v>
      </c>
      <c r="EQ87" s="188">
        <v>1404</v>
      </c>
      <c r="ER87" s="188">
        <v>803</v>
      </c>
      <c r="ES87" s="188">
        <v>0</v>
      </c>
      <c r="ET87" s="188">
        <v>0</v>
      </c>
      <c r="EU87" s="188">
        <v>1391</v>
      </c>
      <c r="EV87" s="188">
        <v>0</v>
      </c>
      <c r="EW87" s="188">
        <v>0</v>
      </c>
      <c r="EX87" s="188">
        <v>0</v>
      </c>
      <c r="EZ87" s="188">
        <v>0</v>
      </c>
      <c r="FA87" s="188">
        <v>0</v>
      </c>
      <c r="FB87" s="188">
        <v>4228</v>
      </c>
      <c r="FC87" s="188">
        <v>1364</v>
      </c>
      <c r="FD87" s="188">
        <v>0</v>
      </c>
      <c r="FE87" s="188">
        <v>0</v>
      </c>
      <c r="FF87" s="188">
        <v>2578</v>
      </c>
      <c r="FG87" s="188">
        <v>0</v>
      </c>
      <c r="FH87" s="188">
        <v>0</v>
      </c>
      <c r="FI87" s="188">
        <v>0</v>
      </c>
      <c r="FK87" s="188">
        <v>0</v>
      </c>
      <c r="FL87" s="188">
        <v>0</v>
      </c>
      <c r="FM87" s="188">
        <v>7804</v>
      </c>
      <c r="FN87" s="188">
        <v>897</v>
      </c>
      <c r="FO87" s="188">
        <v>0</v>
      </c>
      <c r="FP87" s="188">
        <v>0</v>
      </c>
      <c r="FQ87" s="188">
        <v>1066</v>
      </c>
      <c r="FR87" s="188">
        <v>0</v>
      </c>
      <c r="FS87" s="188">
        <v>0</v>
      </c>
      <c r="FT87" s="188">
        <v>0</v>
      </c>
      <c r="FV87" s="188">
        <v>0</v>
      </c>
      <c r="FW87" s="188">
        <v>0</v>
      </c>
      <c r="FX87" s="188">
        <v>4227</v>
      </c>
      <c r="FY87" s="188">
        <v>2312</v>
      </c>
      <c r="FZ87" s="188">
        <v>0</v>
      </c>
      <c r="GA87" s="188">
        <v>0</v>
      </c>
      <c r="GB87" s="188">
        <v>2565</v>
      </c>
      <c r="GC87" s="188">
        <v>0</v>
      </c>
      <c r="GD87" s="188">
        <v>0</v>
      </c>
      <c r="GE87" s="188">
        <v>0</v>
      </c>
      <c r="GG87" s="188">
        <v>0</v>
      </c>
      <c r="GH87" s="188">
        <v>0</v>
      </c>
      <c r="GI87" s="188">
        <v>6197</v>
      </c>
      <c r="GJ87" s="188">
        <v>635</v>
      </c>
      <c r="GK87" s="188">
        <v>0</v>
      </c>
      <c r="GL87" s="188">
        <v>0</v>
      </c>
      <c r="GM87" s="188">
        <v>1086</v>
      </c>
      <c r="GN87" s="188">
        <v>0</v>
      </c>
      <c r="GO87" s="188">
        <v>0</v>
      </c>
      <c r="GP87" s="188">
        <v>0</v>
      </c>
      <c r="GR87" s="188">
        <v>0</v>
      </c>
      <c r="GS87" s="188">
        <v>0</v>
      </c>
      <c r="GT87" s="188">
        <v>7193</v>
      </c>
      <c r="GU87" s="188">
        <v>902</v>
      </c>
      <c r="GV87" s="188">
        <v>0</v>
      </c>
      <c r="GW87" s="188">
        <v>0</v>
      </c>
      <c r="GX87" s="188">
        <v>1035</v>
      </c>
      <c r="GY87" s="188">
        <v>0</v>
      </c>
      <c r="GZ87" s="188">
        <v>0</v>
      </c>
      <c r="HA87" s="188">
        <v>0</v>
      </c>
      <c r="HC87" s="188">
        <v>0</v>
      </c>
      <c r="HD87" s="188">
        <v>0</v>
      </c>
      <c r="HE87" s="188">
        <v>4698</v>
      </c>
      <c r="HF87" s="188">
        <v>1083</v>
      </c>
      <c r="HG87" s="188">
        <v>0</v>
      </c>
      <c r="HH87" s="188">
        <v>0</v>
      </c>
      <c r="HI87" s="188">
        <v>1043</v>
      </c>
      <c r="HJ87" s="188">
        <v>0</v>
      </c>
      <c r="HK87" s="188">
        <v>0</v>
      </c>
      <c r="HL87" s="188">
        <v>0</v>
      </c>
      <c r="HN87" s="188">
        <v>0</v>
      </c>
      <c r="HO87" s="188">
        <v>0</v>
      </c>
      <c r="HP87" s="188">
        <v>4106</v>
      </c>
      <c r="HQ87" s="188">
        <v>1237</v>
      </c>
      <c r="HR87" s="188">
        <v>0</v>
      </c>
      <c r="HS87" s="188">
        <v>0</v>
      </c>
      <c r="HT87" s="188">
        <v>1927</v>
      </c>
      <c r="HU87" s="188">
        <v>0</v>
      </c>
      <c r="HV87" s="188">
        <v>0</v>
      </c>
      <c r="HW87" s="188">
        <v>0</v>
      </c>
      <c r="HY87" s="188">
        <v>0</v>
      </c>
      <c r="HZ87" s="188">
        <v>0</v>
      </c>
      <c r="IA87" s="188">
        <v>5367</v>
      </c>
      <c r="IB87" s="188">
        <v>1255</v>
      </c>
      <c r="IC87" s="188">
        <v>0</v>
      </c>
      <c r="ID87" s="188">
        <v>0</v>
      </c>
      <c r="IE87" s="188">
        <v>1098</v>
      </c>
      <c r="IF87" s="188">
        <v>0</v>
      </c>
      <c r="IG87" s="188">
        <v>0</v>
      </c>
      <c r="IH87" s="188">
        <v>0</v>
      </c>
      <c r="IJ87" s="188">
        <v>0</v>
      </c>
      <c r="IK87" s="188">
        <v>0</v>
      </c>
      <c r="IL87" s="188">
        <v>8427</v>
      </c>
      <c r="IM87" s="188">
        <v>1329</v>
      </c>
      <c r="IN87" s="188">
        <v>0</v>
      </c>
      <c r="IO87" s="188">
        <v>0</v>
      </c>
      <c r="IP87" s="188">
        <v>1098</v>
      </c>
      <c r="IQ87" s="188">
        <v>0</v>
      </c>
      <c r="IR87" s="188">
        <v>0</v>
      </c>
      <c r="IS87" s="188">
        <v>0</v>
      </c>
      <c r="IU87" s="188">
        <v>0</v>
      </c>
      <c r="IV87" s="188">
        <v>0</v>
      </c>
      <c r="IW87" s="188">
        <v>4820</v>
      </c>
      <c r="IX87" s="188">
        <v>1431</v>
      </c>
      <c r="IY87" s="188">
        <v>0</v>
      </c>
      <c r="IZ87" s="188">
        <v>0</v>
      </c>
      <c r="JA87" s="188">
        <v>1604</v>
      </c>
      <c r="JB87" s="188">
        <v>0</v>
      </c>
      <c r="JC87" s="188">
        <v>0</v>
      </c>
      <c r="JD87" s="188">
        <v>0</v>
      </c>
      <c r="JF87" s="188">
        <v>0</v>
      </c>
      <c r="JG87" s="188">
        <v>0</v>
      </c>
      <c r="JH87" s="188">
        <v>7715</v>
      </c>
      <c r="JI87" s="188">
        <v>3442</v>
      </c>
      <c r="JJ87" s="188">
        <v>0</v>
      </c>
      <c r="JK87" s="188">
        <v>0</v>
      </c>
      <c r="JL87" s="188">
        <v>1032</v>
      </c>
      <c r="JM87" s="188">
        <v>0</v>
      </c>
      <c r="JN87" s="188">
        <v>0</v>
      </c>
      <c r="JO87" s="188">
        <v>0</v>
      </c>
      <c r="JQ87" s="188">
        <v>0</v>
      </c>
      <c r="JR87" s="188">
        <v>0</v>
      </c>
      <c r="JS87" s="188">
        <v>8085</v>
      </c>
      <c r="JT87" s="188">
        <v>951</v>
      </c>
      <c r="JU87" s="188">
        <v>0</v>
      </c>
      <c r="JV87" s="188">
        <v>0</v>
      </c>
      <c r="JW87" s="188">
        <v>1119</v>
      </c>
      <c r="JX87" s="188">
        <v>0</v>
      </c>
      <c r="JY87" s="188">
        <v>0</v>
      </c>
      <c r="JZ87" s="188">
        <v>0</v>
      </c>
      <c r="KB87" s="188">
        <v>0</v>
      </c>
      <c r="KC87" s="188">
        <v>0</v>
      </c>
      <c r="KD87" s="188">
        <v>2792</v>
      </c>
      <c r="KE87" s="188">
        <v>694</v>
      </c>
      <c r="KF87" s="188">
        <v>0</v>
      </c>
      <c r="KG87" s="188">
        <v>0</v>
      </c>
      <c r="KH87" s="188">
        <v>1629</v>
      </c>
      <c r="KI87" s="188">
        <v>0</v>
      </c>
      <c r="KJ87" s="188">
        <v>0</v>
      </c>
      <c r="KK87" s="188">
        <v>0</v>
      </c>
      <c r="KM87" s="188">
        <v>0</v>
      </c>
      <c r="KN87" s="188">
        <v>0</v>
      </c>
      <c r="KO87" s="188">
        <v>3088</v>
      </c>
      <c r="KP87" s="188">
        <v>2578</v>
      </c>
      <c r="KQ87" s="188">
        <v>0</v>
      </c>
      <c r="KR87" s="188">
        <v>0</v>
      </c>
      <c r="KS87" s="188">
        <v>2190</v>
      </c>
      <c r="KT87" s="188">
        <v>0</v>
      </c>
      <c r="KU87" s="188">
        <v>0</v>
      </c>
      <c r="KV87" s="188">
        <v>0</v>
      </c>
      <c r="KX87" s="188">
        <v>0</v>
      </c>
      <c r="KY87" s="188">
        <v>0</v>
      </c>
      <c r="KZ87" s="188">
        <v>7862</v>
      </c>
      <c r="LA87" s="188">
        <v>1628</v>
      </c>
      <c r="LB87" s="188">
        <v>0</v>
      </c>
      <c r="LC87" s="188">
        <v>0</v>
      </c>
      <c r="LD87" s="188">
        <v>2901</v>
      </c>
      <c r="LE87" s="188">
        <v>0</v>
      </c>
      <c r="LF87" s="188">
        <v>0</v>
      </c>
      <c r="LG87" s="188">
        <v>0</v>
      </c>
      <c r="LI87" s="188">
        <v>0</v>
      </c>
      <c r="LJ87" s="188">
        <v>0</v>
      </c>
      <c r="LK87" s="188">
        <v>5692</v>
      </c>
      <c r="LL87" s="188">
        <v>1466</v>
      </c>
      <c r="LM87" s="188">
        <v>0</v>
      </c>
      <c r="LN87" s="188">
        <v>0</v>
      </c>
      <c r="LO87" s="188">
        <v>1535</v>
      </c>
      <c r="LP87" s="188">
        <v>0</v>
      </c>
      <c r="LQ87" s="188">
        <v>0</v>
      </c>
      <c r="LR87" s="188">
        <v>0</v>
      </c>
      <c r="LT87" s="188">
        <v>0</v>
      </c>
      <c r="LU87" s="188">
        <v>0</v>
      </c>
      <c r="LV87" s="188">
        <v>2014</v>
      </c>
      <c r="LW87" s="188">
        <v>2163</v>
      </c>
      <c r="LX87" s="188">
        <v>0</v>
      </c>
      <c r="LY87" s="188">
        <v>0</v>
      </c>
      <c r="LZ87" s="188">
        <v>1564</v>
      </c>
      <c r="MA87" s="188">
        <v>0</v>
      </c>
      <c r="MB87" s="188">
        <v>0</v>
      </c>
      <c r="MC87" s="188">
        <v>0</v>
      </c>
    </row>
    <row r="88" spans="2:341">
      <c r="B88" s="208">
        <f t="shared" si="20"/>
        <v>0</v>
      </c>
      <c r="C88" s="208">
        <f t="shared" si="21"/>
        <v>0</v>
      </c>
      <c r="D88" s="208">
        <f t="shared" si="22"/>
        <v>6038.7666666666664</v>
      </c>
      <c r="E88" s="208">
        <f t="shared" si="23"/>
        <v>1575.8666666666666</v>
      </c>
      <c r="F88" s="208">
        <f t="shared" si="24"/>
        <v>0</v>
      </c>
      <c r="G88" s="208">
        <f t="shared" si="25"/>
        <v>0</v>
      </c>
      <c r="H88" s="208">
        <f t="shared" si="26"/>
        <v>1558.8</v>
      </c>
      <c r="I88" s="208">
        <f t="shared" si="27"/>
        <v>0</v>
      </c>
      <c r="J88" s="208">
        <f t="shared" si="28"/>
        <v>0</v>
      </c>
      <c r="K88" s="208">
        <f t="shared" si="29"/>
        <v>0</v>
      </c>
      <c r="M88" s="188">
        <v>0</v>
      </c>
      <c r="N88" s="188">
        <v>0</v>
      </c>
      <c r="O88" s="188">
        <v>8436</v>
      </c>
      <c r="P88" s="188">
        <v>1315</v>
      </c>
      <c r="Q88" s="188">
        <v>0</v>
      </c>
      <c r="R88" s="188">
        <v>0</v>
      </c>
      <c r="S88" s="188">
        <v>977</v>
      </c>
      <c r="T88" s="188">
        <v>0</v>
      </c>
      <c r="U88" s="188">
        <v>0</v>
      </c>
      <c r="V88" s="188">
        <v>0</v>
      </c>
      <c r="X88" s="188">
        <v>0</v>
      </c>
      <c r="Y88" s="188">
        <v>0</v>
      </c>
      <c r="Z88" s="188">
        <v>6388</v>
      </c>
      <c r="AA88" s="188">
        <v>2197</v>
      </c>
      <c r="AB88" s="188">
        <v>0</v>
      </c>
      <c r="AC88" s="188">
        <v>0</v>
      </c>
      <c r="AD88" s="188">
        <v>1484</v>
      </c>
      <c r="AE88" s="188">
        <v>0</v>
      </c>
      <c r="AF88" s="188">
        <v>0</v>
      </c>
      <c r="AG88" s="188">
        <v>0</v>
      </c>
      <c r="AI88" s="188">
        <v>0</v>
      </c>
      <c r="AJ88" s="188">
        <v>0</v>
      </c>
      <c r="AK88" s="188">
        <v>1556</v>
      </c>
      <c r="AL88" s="188">
        <v>948</v>
      </c>
      <c r="AM88" s="188">
        <v>0</v>
      </c>
      <c r="AN88" s="188">
        <v>0</v>
      </c>
      <c r="AO88" s="188">
        <v>1577</v>
      </c>
      <c r="AP88" s="188">
        <v>0</v>
      </c>
      <c r="AQ88" s="188">
        <v>0</v>
      </c>
      <c r="AR88" s="188">
        <v>0</v>
      </c>
      <c r="AT88" s="188">
        <v>0</v>
      </c>
      <c r="AU88" s="188">
        <v>0</v>
      </c>
      <c r="AV88" s="188">
        <v>8154</v>
      </c>
      <c r="AW88" s="188">
        <v>2325</v>
      </c>
      <c r="AX88" s="188">
        <v>0</v>
      </c>
      <c r="AY88" s="188">
        <v>0</v>
      </c>
      <c r="AZ88" s="188">
        <v>1523</v>
      </c>
      <c r="BA88" s="188">
        <v>0</v>
      </c>
      <c r="BB88" s="188">
        <v>0</v>
      </c>
      <c r="BC88" s="188">
        <v>0</v>
      </c>
      <c r="BE88" s="188">
        <v>0</v>
      </c>
      <c r="BF88" s="188">
        <v>0</v>
      </c>
      <c r="BG88" s="188">
        <v>8525</v>
      </c>
      <c r="BH88" s="188">
        <v>2177</v>
      </c>
      <c r="BI88" s="188">
        <v>0</v>
      </c>
      <c r="BJ88" s="188">
        <v>0</v>
      </c>
      <c r="BK88" s="188">
        <v>1061</v>
      </c>
      <c r="BL88" s="188">
        <v>0</v>
      </c>
      <c r="BM88" s="188">
        <v>0</v>
      </c>
      <c r="BN88" s="188">
        <v>0</v>
      </c>
      <c r="BP88" s="188">
        <v>0</v>
      </c>
      <c r="BQ88" s="188">
        <v>0</v>
      </c>
      <c r="BR88" s="188">
        <v>7088</v>
      </c>
      <c r="BS88" s="188">
        <v>2831</v>
      </c>
      <c r="BT88" s="188">
        <v>0</v>
      </c>
      <c r="BU88" s="188">
        <v>0</v>
      </c>
      <c r="BV88" s="188">
        <v>2282</v>
      </c>
      <c r="BW88" s="188">
        <v>0</v>
      </c>
      <c r="BX88" s="188">
        <v>0</v>
      </c>
      <c r="BY88" s="188">
        <v>0</v>
      </c>
      <c r="CA88" s="188">
        <v>0</v>
      </c>
      <c r="CB88" s="188">
        <v>0</v>
      </c>
      <c r="CC88" s="188">
        <v>8736</v>
      </c>
      <c r="CD88" s="188">
        <v>1489</v>
      </c>
      <c r="CE88" s="188">
        <v>0</v>
      </c>
      <c r="CF88" s="188">
        <v>0</v>
      </c>
      <c r="CG88" s="188">
        <v>1081</v>
      </c>
      <c r="CH88" s="188">
        <v>0</v>
      </c>
      <c r="CI88" s="188">
        <v>0</v>
      </c>
      <c r="CJ88" s="188">
        <v>0</v>
      </c>
      <c r="CL88" s="188">
        <v>0</v>
      </c>
      <c r="CM88" s="188">
        <v>0</v>
      </c>
      <c r="CN88" s="188">
        <v>8736</v>
      </c>
      <c r="CO88" s="188">
        <v>1489</v>
      </c>
      <c r="CP88" s="188">
        <v>0</v>
      </c>
      <c r="CQ88" s="188">
        <v>0</v>
      </c>
      <c r="CR88" s="188">
        <v>1081</v>
      </c>
      <c r="CS88" s="188">
        <v>0</v>
      </c>
      <c r="CT88" s="188">
        <v>0</v>
      </c>
      <c r="CU88" s="188">
        <v>0</v>
      </c>
      <c r="CW88" s="188">
        <v>0</v>
      </c>
      <c r="CX88" s="188">
        <v>0</v>
      </c>
      <c r="CY88" s="188">
        <v>6303</v>
      </c>
      <c r="CZ88" s="188">
        <v>2196</v>
      </c>
      <c r="DA88" s="188">
        <v>0</v>
      </c>
      <c r="DB88" s="188">
        <v>0</v>
      </c>
      <c r="DC88" s="188">
        <v>2220</v>
      </c>
      <c r="DD88" s="188">
        <v>0</v>
      </c>
      <c r="DE88" s="188">
        <v>0</v>
      </c>
      <c r="DF88" s="188">
        <v>0</v>
      </c>
      <c r="DH88" s="188">
        <v>0</v>
      </c>
      <c r="DI88" s="188">
        <v>0</v>
      </c>
      <c r="DJ88" s="188">
        <v>8712</v>
      </c>
      <c r="DK88" s="188">
        <v>1469</v>
      </c>
      <c r="DL88" s="188">
        <v>0</v>
      </c>
      <c r="DM88" s="188">
        <v>0</v>
      </c>
      <c r="DN88" s="188">
        <v>1093</v>
      </c>
      <c r="DO88" s="188">
        <v>0</v>
      </c>
      <c r="DP88" s="188">
        <v>0</v>
      </c>
      <c r="DQ88" s="188">
        <v>0</v>
      </c>
      <c r="DS88" s="188">
        <v>0</v>
      </c>
      <c r="DT88" s="188">
        <v>0</v>
      </c>
      <c r="DU88" s="188">
        <v>7080</v>
      </c>
      <c r="DV88" s="188">
        <v>1412</v>
      </c>
      <c r="DW88" s="188">
        <v>0</v>
      </c>
      <c r="DX88" s="188">
        <v>0</v>
      </c>
      <c r="DY88" s="188">
        <v>2887</v>
      </c>
      <c r="DZ88" s="188">
        <v>0</v>
      </c>
      <c r="EA88" s="188">
        <v>0</v>
      </c>
      <c r="EB88" s="188">
        <v>0</v>
      </c>
      <c r="ED88" s="188">
        <v>0</v>
      </c>
      <c r="EE88" s="188">
        <v>0</v>
      </c>
      <c r="EF88" s="188">
        <v>6551</v>
      </c>
      <c r="EG88" s="188">
        <v>1742</v>
      </c>
      <c r="EH88" s="188">
        <v>0</v>
      </c>
      <c r="EI88" s="188">
        <v>0</v>
      </c>
      <c r="EJ88" s="188">
        <v>1066</v>
      </c>
      <c r="EK88" s="188">
        <v>0</v>
      </c>
      <c r="EL88" s="188">
        <v>0</v>
      </c>
      <c r="EM88" s="188">
        <v>0</v>
      </c>
      <c r="EO88" s="188">
        <v>0</v>
      </c>
      <c r="EP88" s="188">
        <v>0</v>
      </c>
      <c r="EQ88" s="188">
        <v>1426</v>
      </c>
      <c r="ER88" s="188">
        <v>778</v>
      </c>
      <c r="ES88" s="188">
        <v>0</v>
      </c>
      <c r="ET88" s="188">
        <v>0</v>
      </c>
      <c r="EU88" s="188">
        <v>1391</v>
      </c>
      <c r="EV88" s="188">
        <v>0</v>
      </c>
      <c r="EW88" s="188">
        <v>0</v>
      </c>
      <c r="EX88" s="188">
        <v>0</v>
      </c>
      <c r="EZ88" s="188">
        <v>0</v>
      </c>
      <c r="FA88" s="188">
        <v>0</v>
      </c>
      <c r="FB88" s="188">
        <v>4100</v>
      </c>
      <c r="FC88" s="188">
        <v>1319</v>
      </c>
      <c r="FD88" s="188">
        <v>0</v>
      </c>
      <c r="FE88" s="188">
        <v>0</v>
      </c>
      <c r="FF88" s="188">
        <v>2575</v>
      </c>
      <c r="FG88" s="188">
        <v>0</v>
      </c>
      <c r="FH88" s="188">
        <v>0</v>
      </c>
      <c r="FI88" s="188">
        <v>0</v>
      </c>
      <c r="FK88" s="188">
        <v>0</v>
      </c>
      <c r="FL88" s="188">
        <v>0</v>
      </c>
      <c r="FM88" s="188">
        <v>7694</v>
      </c>
      <c r="FN88" s="188">
        <v>868</v>
      </c>
      <c r="FO88" s="188">
        <v>0</v>
      </c>
      <c r="FP88" s="188">
        <v>0</v>
      </c>
      <c r="FQ88" s="188">
        <v>1066</v>
      </c>
      <c r="FR88" s="188">
        <v>0</v>
      </c>
      <c r="FS88" s="188">
        <v>0</v>
      </c>
      <c r="FT88" s="188">
        <v>0</v>
      </c>
      <c r="FV88" s="188">
        <v>0</v>
      </c>
      <c r="FW88" s="188">
        <v>0</v>
      </c>
      <c r="FX88" s="188">
        <v>4208</v>
      </c>
      <c r="FY88" s="188">
        <v>2264</v>
      </c>
      <c r="FZ88" s="188">
        <v>0</v>
      </c>
      <c r="GA88" s="188">
        <v>0</v>
      </c>
      <c r="GB88" s="188">
        <v>2551</v>
      </c>
      <c r="GC88" s="188">
        <v>0</v>
      </c>
      <c r="GD88" s="188">
        <v>0</v>
      </c>
      <c r="GE88" s="188">
        <v>0</v>
      </c>
      <c r="GG88" s="188">
        <v>0</v>
      </c>
      <c r="GH88" s="188">
        <v>0</v>
      </c>
      <c r="GI88" s="188">
        <v>5989</v>
      </c>
      <c r="GJ88" s="188">
        <v>650</v>
      </c>
      <c r="GK88" s="188">
        <v>0</v>
      </c>
      <c r="GL88" s="188">
        <v>0</v>
      </c>
      <c r="GM88" s="188">
        <v>1086</v>
      </c>
      <c r="GN88" s="188">
        <v>0</v>
      </c>
      <c r="GO88" s="188">
        <v>0</v>
      </c>
      <c r="GP88" s="188">
        <v>0</v>
      </c>
      <c r="GR88" s="188">
        <v>0</v>
      </c>
      <c r="GS88" s="188">
        <v>0</v>
      </c>
      <c r="GT88" s="188">
        <v>7187</v>
      </c>
      <c r="GU88" s="188">
        <v>878</v>
      </c>
      <c r="GV88" s="188">
        <v>0</v>
      </c>
      <c r="GW88" s="188">
        <v>0</v>
      </c>
      <c r="GX88" s="188">
        <v>1035</v>
      </c>
      <c r="GY88" s="188">
        <v>0</v>
      </c>
      <c r="GZ88" s="188">
        <v>0</v>
      </c>
      <c r="HA88" s="188">
        <v>0</v>
      </c>
      <c r="HC88" s="188">
        <v>0</v>
      </c>
      <c r="HD88" s="188">
        <v>0</v>
      </c>
      <c r="HE88" s="188">
        <v>4560</v>
      </c>
      <c r="HF88" s="188">
        <v>1044</v>
      </c>
      <c r="HG88" s="188">
        <v>0</v>
      </c>
      <c r="HH88" s="188">
        <v>0</v>
      </c>
      <c r="HI88" s="188">
        <v>1043</v>
      </c>
      <c r="HJ88" s="188">
        <v>0</v>
      </c>
      <c r="HK88" s="188">
        <v>0</v>
      </c>
      <c r="HL88" s="188">
        <v>0</v>
      </c>
      <c r="HN88" s="188">
        <v>0</v>
      </c>
      <c r="HO88" s="188">
        <v>0</v>
      </c>
      <c r="HP88" s="188">
        <v>4099</v>
      </c>
      <c r="HQ88" s="188">
        <v>1172</v>
      </c>
      <c r="HR88" s="188">
        <v>0</v>
      </c>
      <c r="HS88" s="188">
        <v>0</v>
      </c>
      <c r="HT88" s="188">
        <v>1923</v>
      </c>
      <c r="HU88" s="188">
        <v>0</v>
      </c>
      <c r="HV88" s="188">
        <v>0</v>
      </c>
      <c r="HW88" s="188">
        <v>0</v>
      </c>
      <c r="HY88" s="188">
        <v>0</v>
      </c>
      <c r="HZ88" s="188">
        <v>0</v>
      </c>
      <c r="IA88" s="188">
        <v>5327</v>
      </c>
      <c r="IB88" s="188">
        <v>1217</v>
      </c>
      <c r="IC88" s="188">
        <v>0</v>
      </c>
      <c r="ID88" s="188">
        <v>0</v>
      </c>
      <c r="IE88" s="188">
        <v>1098</v>
      </c>
      <c r="IF88" s="188">
        <v>0</v>
      </c>
      <c r="IG88" s="188">
        <v>0</v>
      </c>
      <c r="IH88" s="188">
        <v>0</v>
      </c>
      <c r="IJ88" s="188">
        <v>0</v>
      </c>
      <c r="IK88" s="188">
        <v>0</v>
      </c>
      <c r="IL88" s="188">
        <v>8401</v>
      </c>
      <c r="IM88" s="188">
        <v>1244</v>
      </c>
      <c r="IN88" s="188">
        <v>0</v>
      </c>
      <c r="IO88" s="188">
        <v>0</v>
      </c>
      <c r="IP88" s="188">
        <v>1098</v>
      </c>
      <c r="IQ88" s="188">
        <v>0</v>
      </c>
      <c r="IR88" s="188">
        <v>0</v>
      </c>
      <c r="IS88" s="188">
        <v>0</v>
      </c>
      <c r="IU88" s="188">
        <v>0</v>
      </c>
      <c r="IV88" s="188">
        <v>0</v>
      </c>
      <c r="IW88" s="188">
        <v>4800</v>
      </c>
      <c r="IX88" s="188">
        <v>1395</v>
      </c>
      <c r="IY88" s="188">
        <v>0</v>
      </c>
      <c r="IZ88" s="188">
        <v>0</v>
      </c>
      <c r="JA88" s="188">
        <v>1604</v>
      </c>
      <c r="JB88" s="188">
        <v>0</v>
      </c>
      <c r="JC88" s="188">
        <v>0</v>
      </c>
      <c r="JD88" s="188">
        <v>0</v>
      </c>
      <c r="JF88" s="188">
        <v>0</v>
      </c>
      <c r="JG88" s="188">
        <v>0</v>
      </c>
      <c r="JH88" s="188">
        <v>7685</v>
      </c>
      <c r="JI88" s="188">
        <v>3427</v>
      </c>
      <c r="JJ88" s="188">
        <v>0</v>
      </c>
      <c r="JK88" s="188">
        <v>0</v>
      </c>
      <c r="JL88" s="188">
        <v>1032</v>
      </c>
      <c r="JM88" s="188">
        <v>0</v>
      </c>
      <c r="JN88" s="188">
        <v>0</v>
      </c>
      <c r="JO88" s="188">
        <v>0</v>
      </c>
      <c r="JQ88" s="188">
        <v>0</v>
      </c>
      <c r="JR88" s="188">
        <v>0</v>
      </c>
      <c r="JS88" s="188">
        <v>8044</v>
      </c>
      <c r="JT88" s="188">
        <v>989</v>
      </c>
      <c r="JU88" s="188">
        <v>0</v>
      </c>
      <c r="JV88" s="188">
        <v>0</v>
      </c>
      <c r="JW88" s="188">
        <v>1119</v>
      </c>
      <c r="JX88" s="188">
        <v>0</v>
      </c>
      <c r="JY88" s="188">
        <v>0</v>
      </c>
      <c r="JZ88" s="188">
        <v>0</v>
      </c>
      <c r="KB88" s="188">
        <v>0</v>
      </c>
      <c r="KC88" s="188">
        <v>0</v>
      </c>
      <c r="KD88" s="188">
        <v>2753</v>
      </c>
      <c r="KE88" s="188">
        <v>673</v>
      </c>
      <c r="KF88" s="188">
        <v>0</v>
      </c>
      <c r="KG88" s="188">
        <v>0</v>
      </c>
      <c r="KH88" s="188">
        <v>1629</v>
      </c>
      <c r="KI88" s="188">
        <v>0</v>
      </c>
      <c r="KJ88" s="188">
        <v>0</v>
      </c>
      <c r="KK88" s="188">
        <v>0</v>
      </c>
      <c r="KM88" s="188">
        <v>0</v>
      </c>
      <c r="KN88" s="188">
        <v>0</v>
      </c>
      <c r="KO88" s="188">
        <v>3081</v>
      </c>
      <c r="KP88" s="188">
        <v>2577</v>
      </c>
      <c r="KQ88" s="188">
        <v>0</v>
      </c>
      <c r="KR88" s="188">
        <v>0</v>
      </c>
      <c r="KS88" s="188">
        <v>2173</v>
      </c>
      <c r="KT88" s="188">
        <v>0</v>
      </c>
      <c r="KU88" s="188">
        <v>0</v>
      </c>
      <c r="KV88" s="188">
        <v>0</v>
      </c>
      <c r="KX88" s="188">
        <v>0</v>
      </c>
      <c r="KY88" s="188">
        <v>0</v>
      </c>
      <c r="KZ88" s="188">
        <v>7909</v>
      </c>
      <c r="LA88" s="188">
        <v>1618</v>
      </c>
      <c r="LB88" s="188">
        <v>0</v>
      </c>
      <c r="LC88" s="188">
        <v>0</v>
      </c>
      <c r="LD88" s="188">
        <v>2910</v>
      </c>
      <c r="LE88" s="188">
        <v>0</v>
      </c>
      <c r="LF88" s="188">
        <v>0</v>
      </c>
      <c r="LG88" s="188">
        <v>0</v>
      </c>
      <c r="LI88" s="188">
        <v>0</v>
      </c>
      <c r="LJ88" s="188">
        <v>0</v>
      </c>
      <c r="LK88" s="188">
        <v>5728</v>
      </c>
      <c r="LL88" s="188">
        <v>1445</v>
      </c>
      <c r="LM88" s="188">
        <v>0</v>
      </c>
      <c r="LN88" s="188">
        <v>0</v>
      </c>
      <c r="LO88" s="188">
        <v>1535</v>
      </c>
      <c r="LP88" s="188">
        <v>0</v>
      </c>
      <c r="LQ88" s="188">
        <v>0</v>
      </c>
      <c r="LR88" s="188">
        <v>0</v>
      </c>
      <c r="LT88" s="188">
        <v>0</v>
      </c>
      <c r="LU88" s="188">
        <v>0</v>
      </c>
      <c r="LV88" s="188">
        <v>1907</v>
      </c>
      <c r="LW88" s="188">
        <v>2128</v>
      </c>
      <c r="LX88" s="188">
        <v>0</v>
      </c>
      <c r="LY88" s="188">
        <v>0</v>
      </c>
      <c r="LZ88" s="188">
        <v>1564</v>
      </c>
      <c r="MA88" s="188">
        <v>0</v>
      </c>
      <c r="MB88" s="188">
        <v>0</v>
      </c>
      <c r="MC88" s="188">
        <v>0</v>
      </c>
    </row>
    <row r="89" spans="2:341">
      <c r="B89" s="208">
        <f t="shared" si="20"/>
        <v>0</v>
      </c>
      <c r="C89" s="208">
        <f t="shared" si="21"/>
        <v>0</v>
      </c>
      <c r="D89" s="208">
        <f t="shared" si="22"/>
        <v>6005.5</v>
      </c>
      <c r="E89" s="208">
        <f t="shared" si="23"/>
        <v>1550.9333333333334</v>
      </c>
      <c r="F89" s="208">
        <f t="shared" si="24"/>
        <v>0</v>
      </c>
      <c r="G89" s="208">
        <f t="shared" si="25"/>
        <v>0</v>
      </c>
      <c r="H89" s="208">
        <f t="shared" si="26"/>
        <v>1558.7</v>
      </c>
      <c r="I89" s="208">
        <f t="shared" si="27"/>
        <v>0</v>
      </c>
      <c r="J89" s="208">
        <f t="shared" si="28"/>
        <v>0</v>
      </c>
      <c r="K89" s="208">
        <f t="shared" si="29"/>
        <v>0</v>
      </c>
      <c r="M89" s="188">
        <v>0</v>
      </c>
      <c r="N89" s="188">
        <v>0</v>
      </c>
      <c r="O89" s="188">
        <v>8451</v>
      </c>
      <c r="P89" s="188">
        <v>1384</v>
      </c>
      <c r="Q89" s="188">
        <v>0</v>
      </c>
      <c r="R89" s="188">
        <v>0</v>
      </c>
      <c r="S89" s="188">
        <v>977</v>
      </c>
      <c r="T89" s="188">
        <v>0</v>
      </c>
      <c r="U89" s="188">
        <v>0</v>
      </c>
      <c r="V89" s="188">
        <v>0</v>
      </c>
      <c r="X89" s="188">
        <v>0</v>
      </c>
      <c r="Y89" s="188">
        <v>0</v>
      </c>
      <c r="Z89" s="188">
        <v>6363</v>
      </c>
      <c r="AA89" s="188">
        <v>2187</v>
      </c>
      <c r="AB89" s="188">
        <v>0</v>
      </c>
      <c r="AC89" s="188">
        <v>0</v>
      </c>
      <c r="AD89" s="188">
        <v>1484</v>
      </c>
      <c r="AE89" s="188">
        <v>0</v>
      </c>
      <c r="AF89" s="188">
        <v>0</v>
      </c>
      <c r="AG89" s="188">
        <v>0</v>
      </c>
      <c r="AI89" s="188">
        <v>0</v>
      </c>
      <c r="AJ89" s="188">
        <v>0</v>
      </c>
      <c r="AK89" s="188">
        <v>1521</v>
      </c>
      <c r="AL89" s="188">
        <v>912</v>
      </c>
      <c r="AM89" s="188">
        <v>0</v>
      </c>
      <c r="AN89" s="188">
        <v>0</v>
      </c>
      <c r="AO89" s="188">
        <v>1577</v>
      </c>
      <c r="AP89" s="188">
        <v>0</v>
      </c>
      <c r="AQ89" s="188">
        <v>0</v>
      </c>
      <c r="AR89" s="188">
        <v>0</v>
      </c>
      <c r="AT89" s="188">
        <v>0</v>
      </c>
      <c r="AU89" s="188">
        <v>0</v>
      </c>
      <c r="AV89" s="188">
        <v>8117</v>
      </c>
      <c r="AW89" s="188">
        <v>2259</v>
      </c>
      <c r="AX89" s="188">
        <v>0</v>
      </c>
      <c r="AY89" s="188">
        <v>0</v>
      </c>
      <c r="AZ89" s="188">
        <v>1523</v>
      </c>
      <c r="BA89" s="188">
        <v>0</v>
      </c>
      <c r="BB89" s="188">
        <v>0</v>
      </c>
      <c r="BC89" s="188">
        <v>0</v>
      </c>
      <c r="BE89" s="188">
        <v>0</v>
      </c>
      <c r="BF89" s="188">
        <v>0</v>
      </c>
      <c r="BG89" s="188">
        <v>8503</v>
      </c>
      <c r="BH89" s="188">
        <v>2145</v>
      </c>
      <c r="BI89" s="188">
        <v>0</v>
      </c>
      <c r="BJ89" s="188">
        <v>0</v>
      </c>
      <c r="BK89" s="188">
        <v>1061</v>
      </c>
      <c r="BL89" s="188">
        <v>0</v>
      </c>
      <c r="BM89" s="188">
        <v>0</v>
      </c>
      <c r="BN89" s="188">
        <v>0</v>
      </c>
      <c r="BP89" s="188">
        <v>0</v>
      </c>
      <c r="BQ89" s="188">
        <v>0</v>
      </c>
      <c r="BR89" s="188">
        <v>7074</v>
      </c>
      <c r="BS89" s="188">
        <v>2822</v>
      </c>
      <c r="BT89" s="188">
        <v>0</v>
      </c>
      <c r="BU89" s="188">
        <v>0</v>
      </c>
      <c r="BV89" s="188">
        <v>2292</v>
      </c>
      <c r="BW89" s="188">
        <v>0</v>
      </c>
      <c r="BX89" s="188">
        <v>0</v>
      </c>
      <c r="BY89" s="188">
        <v>0</v>
      </c>
      <c r="CA89" s="188">
        <v>0</v>
      </c>
      <c r="CB89" s="188">
        <v>0</v>
      </c>
      <c r="CC89" s="188">
        <v>8757</v>
      </c>
      <c r="CD89" s="188">
        <v>1475</v>
      </c>
      <c r="CE89" s="188">
        <v>0</v>
      </c>
      <c r="CF89" s="188">
        <v>0</v>
      </c>
      <c r="CG89" s="188">
        <v>1081</v>
      </c>
      <c r="CH89" s="188">
        <v>0</v>
      </c>
      <c r="CI89" s="188">
        <v>0</v>
      </c>
      <c r="CJ89" s="188">
        <v>0</v>
      </c>
      <c r="CL89" s="188">
        <v>0</v>
      </c>
      <c r="CM89" s="188">
        <v>0</v>
      </c>
      <c r="CN89" s="188">
        <v>8757</v>
      </c>
      <c r="CO89" s="188">
        <v>1475</v>
      </c>
      <c r="CP89" s="188">
        <v>0</v>
      </c>
      <c r="CQ89" s="188">
        <v>0</v>
      </c>
      <c r="CR89" s="188">
        <v>1081</v>
      </c>
      <c r="CS89" s="188">
        <v>0</v>
      </c>
      <c r="CT89" s="188">
        <v>0</v>
      </c>
      <c r="CU89" s="188">
        <v>0</v>
      </c>
      <c r="CW89" s="188">
        <v>0</v>
      </c>
      <c r="CX89" s="188">
        <v>0</v>
      </c>
      <c r="CY89" s="188">
        <v>6307</v>
      </c>
      <c r="CZ89" s="188">
        <v>2185</v>
      </c>
      <c r="DA89" s="188">
        <v>0</v>
      </c>
      <c r="DB89" s="188">
        <v>0</v>
      </c>
      <c r="DC89" s="188">
        <v>2243</v>
      </c>
      <c r="DD89" s="188">
        <v>0</v>
      </c>
      <c r="DE89" s="188">
        <v>0</v>
      </c>
      <c r="DF89" s="188">
        <v>0</v>
      </c>
      <c r="DH89" s="188">
        <v>0</v>
      </c>
      <c r="DI89" s="188">
        <v>0</v>
      </c>
      <c r="DJ89" s="188">
        <v>8729</v>
      </c>
      <c r="DK89" s="188">
        <v>1435</v>
      </c>
      <c r="DL89" s="188">
        <v>0</v>
      </c>
      <c r="DM89" s="188">
        <v>0</v>
      </c>
      <c r="DN89" s="188">
        <v>1093</v>
      </c>
      <c r="DO89" s="188">
        <v>0</v>
      </c>
      <c r="DP89" s="188">
        <v>0</v>
      </c>
      <c r="DQ89" s="188">
        <v>0</v>
      </c>
      <c r="DS89" s="188">
        <v>0</v>
      </c>
      <c r="DT89" s="188">
        <v>0</v>
      </c>
      <c r="DU89" s="188">
        <v>7135</v>
      </c>
      <c r="DV89" s="188">
        <v>1406</v>
      </c>
      <c r="DW89" s="188">
        <v>0</v>
      </c>
      <c r="DX89" s="188">
        <v>0</v>
      </c>
      <c r="DY89" s="188">
        <v>2889</v>
      </c>
      <c r="DZ89" s="188">
        <v>0</v>
      </c>
      <c r="EA89" s="188">
        <v>0</v>
      </c>
      <c r="EB89" s="188">
        <v>0</v>
      </c>
      <c r="ED89" s="188">
        <v>0</v>
      </c>
      <c r="EE89" s="188">
        <v>0</v>
      </c>
      <c r="EF89" s="188">
        <v>6233</v>
      </c>
      <c r="EG89" s="188">
        <v>1717</v>
      </c>
      <c r="EH89" s="188">
        <v>0</v>
      </c>
      <c r="EI89" s="188">
        <v>0</v>
      </c>
      <c r="EJ89" s="188">
        <v>1066</v>
      </c>
      <c r="EK89" s="188">
        <v>0</v>
      </c>
      <c r="EL89" s="188">
        <v>0</v>
      </c>
      <c r="EM89" s="188">
        <v>0</v>
      </c>
      <c r="EO89" s="188">
        <v>0</v>
      </c>
      <c r="EP89" s="188">
        <v>0</v>
      </c>
      <c r="EQ89" s="188">
        <v>1410</v>
      </c>
      <c r="ER89" s="188">
        <v>746</v>
      </c>
      <c r="ES89" s="188">
        <v>0</v>
      </c>
      <c r="ET89" s="188">
        <v>0</v>
      </c>
      <c r="EU89" s="188">
        <v>1391</v>
      </c>
      <c r="EV89" s="188">
        <v>0</v>
      </c>
      <c r="EW89" s="188">
        <v>0</v>
      </c>
      <c r="EX89" s="188">
        <v>0</v>
      </c>
      <c r="EZ89" s="188">
        <v>0</v>
      </c>
      <c r="FA89" s="188">
        <v>0</v>
      </c>
      <c r="FB89" s="188">
        <v>4045</v>
      </c>
      <c r="FC89" s="188">
        <v>1252</v>
      </c>
      <c r="FD89" s="188">
        <v>0</v>
      </c>
      <c r="FE89" s="188">
        <v>0</v>
      </c>
      <c r="FF89" s="188">
        <v>2592</v>
      </c>
      <c r="FG89" s="188">
        <v>0</v>
      </c>
      <c r="FH89" s="188">
        <v>0</v>
      </c>
      <c r="FI89" s="188">
        <v>0</v>
      </c>
      <c r="FK89" s="188">
        <v>0</v>
      </c>
      <c r="FL89" s="188">
        <v>0</v>
      </c>
      <c r="FM89" s="188">
        <v>7681</v>
      </c>
      <c r="FN89" s="188">
        <v>914</v>
      </c>
      <c r="FO89" s="188">
        <v>0</v>
      </c>
      <c r="FP89" s="188">
        <v>0</v>
      </c>
      <c r="FQ89" s="188">
        <v>1066</v>
      </c>
      <c r="FR89" s="188">
        <v>0</v>
      </c>
      <c r="FS89" s="188">
        <v>0</v>
      </c>
      <c r="FT89" s="188">
        <v>0</v>
      </c>
      <c r="FV89" s="188">
        <v>0</v>
      </c>
      <c r="FW89" s="188">
        <v>0</v>
      </c>
      <c r="FX89" s="188">
        <v>4105</v>
      </c>
      <c r="FY89" s="188">
        <v>2210</v>
      </c>
      <c r="FZ89" s="188">
        <v>0</v>
      </c>
      <c r="GA89" s="188">
        <v>0</v>
      </c>
      <c r="GB89" s="188">
        <v>2542</v>
      </c>
      <c r="GC89" s="188">
        <v>0</v>
      </c>
      <c r="GD89" s="188">
        <v>0</v>
      </c>
      <c r="GE89" s="188">
        <v>0</v>
      </c>
      <c r="GG89" s="188">
        <v>0</v>
      </c>
      <c r="GH89" s="188">
        <v>0</v>
      </c>
      <c r="GI89" s="188">
        <v>5779</v>
      </c>
      <c r="GJ89" s="188">
        <v>619</v>
      </c>
      <c r="GK89" s="188">
        <v>0</v>
      </c>
      <c r="GL89" s="188">
        <v>0</v>
      </c>
      <c r="GM89" s="188">
        <v>1086</v>
      </c>
      <c r="GN89" s="188">
        <v>0</v>
      </c>
      <c r="GO89" s="188">
        <v>0</v>
      </c>
      <c r="GP89" s="188">
        <v>0</v>
      </c>
      <c r="GR89" s="188">
        <v>0</v>
      </c>
      <c r="GS89" s="188">
        <v>0</v>
      </c>
      <c r="GT89" s="188">
        <v>7157</v>
      </c>
      <c r="GU89" s="188">
        <v>842</v>
      </c>
      <c r="GV89" s="188">
        <v>0</v>
      </c>
      <c r="GW89" s="188">
        <v>0</v>
      </c>
      <c r="GX89" s="188">
        <v>1035</v>
      </c>
      <c r="GY89" s="188">
        <v>0</v>
      </c>
      <c r="GZ89" s="188">
        <v>0</v>
      </c>
      <c r="HA89" s="188">
        <v>0</v>
      </c>
      <c r="HC89" s="188">
        <v>0</v>
      </c>
      <c r="HD89" s="188">
        <v>0</v>
      </c>
      <c r="HE89" s="188">
        <v>4476</v>
      </c>
      <c r="HF89" s="188">
        <v>1010</v>
      </c>
      <c r="HG89" s="188">
        <v>0</v>
      </c>
      <c r="HH89" s="188">
        <v>0</v>
      </c>
      <c r="HI89" s="188">
        <v>1043</v>
      </c>
      <c r="HJ89" s="188">
        <v>0</v>
      </c>
      <c r="HK89" s="188">
        <v>0</v>
      </c>
      <c r="HL89" s="188">
        <v>0</v>
      </c>
      <c r="HN89" s="188">
        <v>0</v>
      </c>
      <c r="HO89" s="188">
        <v>0</v>
      </c>
      <c r="HP89" s="188">
        <v>4082</v>
      </c>
      <c r="HQ89" s="188">
        <v>1056</v>
      </c>
      <c r="HR89" s="188">
        <v>0</v>
      </c>
      <c r="HS89" s="188">
        <v>0</v>
      </c>
      <c r="HT89" s="188">
        <v>1913</v>
      </c>
      <c r="HU89" s="188">
        <v>0</v>
      </c>
      <c r="HV89" s="188">
        <v>0</v>
      </c>
      <c r="HW89" s="188">
        <v>0</v>
      </c>
      <c r="HY89" s="188">
        <v>0</v>
      </c>
      <c r="HZ89" s="188">
        <v>0</v>
      </c>
      <c r="IA89" s="188">
        <v>5338</v>
      </c>
      <c r="IB89" s="188">
        <v>1186</v>
      </c>
      <c r="IC89" s="188">
        <v>0</v>
      </c>
      <c r="ID89" s="188">
        <v>0</v>
      </c>
      <c r="IE89" s="188">
        <v>1098</v>
      </c>
      <c r="IF89" s="188">
        <v>0</v>
      </c>
      <c r="IG89" s="188">
        <v>0</v>
      </c>
      <c r="IH89" s="188">
        <v>0</v>
      </c>
      <c r="IJ89" s="188">
        <v>0</v>
      </c>
      <c r="IK89" s="188">
        <v>0</v>
      </c>
      <c r="IL89" s="188">
        <v>8407</v>
      </c>
      <c r="IM89" s="188">
        <v>1215</v>
      </c>
      <c r="IN89" s="188">
        <v>0</v>
      </c>
      <c r="IO89" s="188">
        <v>0</v>
      </c>
      <c r="IP89" s="188">
        <v>1098</v>
      </c>
      <c r="IQ89" s="188">
        <v>0</v>
      </c>
      <c r="IR89" s="188">
        <v>0</v>
      </c>
      <c r="IS89" s="188">
        <v>0</v>
      </c>
      <c r="IU89" s="188">
        <v>0</v>
      </c>
      <c r="IV89" s="188">
        <v>0</v>
      </c>
      <c r="IW89" s="188">
        <v>4769</v>
      </c>
      <c r="IX89" s="188">
        <v>1376</v>
      </c>
      <c r="IY89" s="188">
        <v>0</v>
      </c>
      <c r="IZ89" s="188">
        <v>0</v>
      </c>
      <c r="JA89" s="188">
        <v>1604</v>
      </c>
      <c r="JB89" s="188">
        <v>0</v>
      </c>
      <c r="JC89" s="188">
        <v>0</v>
      </c>
      <c r="JD89" s="188">
        <v>0</v>
      </c>
      <c r="JF89" s="188">
        <v>0</v>
      </c>
      <c r="JG89" s="188">
        <v>0</v>
      </c>
      <c r="JH89" s="188">
        <v>7709</v>
      </c>
      <c r="JI89" s="188">
        <v>3435</v>
      </c>
      <c r="JJ89" s="188">
        <v>0</v>
      </c>
      <c r="JK89" s="188">
        <v>0</v>
      </c>
      <c r="JL89" s="188">
        <v>1032</v>
      </c>
      <c r="JM89" s="188">
        <v>0</v>
      </c>
      <c r="JN89" s="188">
        <v>0</v>
      </c>
      <c r="JO89" s="188">
        <v>0</v>
      </c>
      <c r="JQ89" s="188">
        <v>0</v>
      </c>
      <c r="JR89" s="188">
        <v>0</v>
      </c>
      <c r="JS89" s="188">
        <v>7981</v>
      </c>
      <c r="JT89" s="188">
        <v>982</v>
      </c>
      <c r="JU89" s="188">
        <v>0</v>
      </c>
      <c r="JV89" s="188">
        <v>0</v>
      </c>
      <c r="JW89" s="188">
        <v>1119</v>
      </c>
      <c r="JX89" s="188">
        <v>0</v>
      </c>
      <c r="JY89" s="188">
        <v>0</v>
      </c>
      <c r="JZ89" s="188">
        <v>0</v>
      </c>
      <c r="KB89" s="188">
        <v>0</v>
      </c>
      <c r="KC89" s="188">
        <v>0</v>
      </c>
      <c r="KD89" s="188">
        <v>2711</v>
      </c>
      <c r="KE89" s="188">
        <v>631</v>
      </c>
      <c r="KF89" s="188">
        <v>0</v>
      </c>
      <c r="KG89" s="188">
        <v>0</v>
      </c>
      <c r="KH89" s="188">
        <v>1629</v>
      </c>
      <c r="KI89" s="188">
        <v>0</v>
      </c>
      <c r="KJ89" s="188">
        <v>0</v>
      </c>
      <c r="KK89" s="188">
        <v>0</v>
      </c>
      <c r="KM89" s="188">
        <v>0</v>
      </c>
      <c r="KN89" s="188">
        <v>0</v>
      </c>
      <c r="KO89" s="188">
        <v>3005</v>
      </c>
      <c r="KP89" s="188">
        <v>2529</v>
      </c>
      <c r="KQ89" s="188">
        <v>0</v>
      </c>
      <c r="KR89" s="188">
        <v>0</v>
      </c>
      <c r="KS89" s="188">
        <v>2164</v>
      </c>
      <c r="KT89" s="188">
        <v>0</v>
      </c>
      <c r="KU89" s="188">
        <v>0</v>
      </c>
      <c r="KV89" s="188">
        <v>0</v>
      </c>
      <c r="KX89" s="188">
        <v>0</v>
      </c>
      <c r="KY89" s="188">
        <v>0</v>
      </c>
      <c r="KZ89" s="188">
        <v>7914</v>
      </c>
      <c r="LA89" s="188">
        <v>1608</v>
      </c>
      <c r="LB89" s="188">
        <v>0</v>
      </c>
      <c r="LC89" s="188">
        <v>0</v>
      </c>
      <c r="LD89" s="188">
        <v>2883</v>
      </c>
      <c r="LE89" s="188">
        <v>0</v>
      </c>
      <c r="LF89" s="188">
        <v>0</v>
      </c>
      <c r="LG89" s="188">
        <v>0</v>
      </c>
      <c r="LI89" s="188">
        <v>0</v>
      </c>
      <c r="LJ89" s="188">
        <v>0</v>
      </c>
      <c r="LK89" s="188">
        <v>5731</v>
      </c>
      <c r="LL89" s="188">
        <v>1446</v>
      </c>
      <c r="LM89" s="188">
        <v>0</v>
      </c>
      <c r="LN89" s="188">
        <v>0</v>
      </c>
      <c r="LO89" s="188">
        <v>1535</v>
      </c>
      <c r="LP89" s="188">
        <v>0</v>
      </c>
      <c r="LQ89" s="188">
        <v>0</v>
      </c>
      <c r="LR89" s="188">
        <v>0</v>
      </c>
      <c r="LT89" s="188">
        <v>0</v>
      </c>
      <c r="LU89" s="188">
        <v>0</v>
      </c>
      <c r="LV89" s="188">
        <v>1918</v>
      </c>
      <c r="LW89" s="188">
        <v>2069</v>
      </c>
      <c r="LX89" s="188">
        <v>0</v>
      </c>
      <c r="LY89" s="188">
        <v>0</v>
      </c>
      <c r="LZ89" s="188">
        <v>1564</v>
      </c>
      <c r="MA89" s="188">
        <v>0</v>
      </c>
      <c r="MB89" s="188">
        <v>0</v>
      </c>
      <c r="MC89" s="188">
        <v>0</v>
      </c>
    </row>
    <row r="90" spans="2:341">
      <c r="B90" s="208">
        <f t="shared" si="20"/>
        <v>0</v>
      </c>
      <c r="C90" s="208">
        <f t="shared" si="21"/>
        <v>0</v>
      </c>
      <c r="D90" s="208">
        <f t="shared" si="22"/>
        <v>5967.166666666667</v>
      </c>
      <c r="E90" s="208">
        <f t="shared" si="23"/>
        <v>1513.6</v>
      </c>
      <c r="F90" s="208">
        <f t="shared" si="24"/>
        <v>0</v>
      </c>
      <c r="G90" s="208">
        <f t="shared" si="25"/>
        <v>0</v>
      </c>
      <c r="H90" s="208">
        <f t="shared" si="26"/>
        <v>1557.1</v>
      </c>
      <c r="I90" s="208">
        <f t="shared" si="27"/>
        <v>0</v>
      </c>
      <c r="J90" s="208">
        <f t="shared" si="28"/>
        <v>0</v>
      </c>
      <c r="K90" s="208">
        <f t="shared" si="29"/>
        <v>0</v>
      </c>
      <c r="M90" s="188">
        <v>0</v>
      </c>
      <c r="N90" s="188">
        <v>0</v>
      </c>
      <c r="O90" s="188">
        <v>8437</v>
      </c>
      <c r="P90" s="188">
        <v>1352</v>
      </c>
      <c r="Q90" s="188">
        <v>0</v>
      </c>
      <c r="R90" s="188">
        <v>0</v>
      </c>
      <c r="S90" s="188">
        <v>977</v>
      </c>
      <c r="T90" s="188">
        <v>0</v>
      </c>
      <c r="U90" s="188">
        <v>0</v>
      </c>
      <c r="V90" s="188">
        <v>0</v>
      </c>
      <c r="X90" s="188">
        <v>0</v>
      </c>
      <c r="Y90" s="188">
        <v>0</v>
      </c>
      <c r="Z90" s="188">
        <v>6198</v>
      </c>
      <c r="AA90" s="188">
        <v>2165</v>
      </c>
      <c r="AB90" s="188">
        <v>0</v>
      </c>
      <c r="AC90" s="188">
        <v>0</v>
      </c>
      <c r="AD90" s="188">
        <v>1484</v>
      </c>
      <c r="AE90" s="188">
        <v>0</v>
      </c>
      <c r="AF90" s="188">
        <v>0</v>
      </c>
      <c r="AG90" s="188">
        <v>0</v>
      </c>
      <c r="AI90" s="188">
        <v>0</v>
      </c>
      <c r="AJ90" s="188">
        <v>0</v>
      </c>
      <c r="AK90" s="188">
        <v>1467</v>
      </c>
      <c r="AL90" s="188">
        <v>857</v>
      </c>
      <c r="AM90" s="188">
        <v>0</v>
      </c>
      <c r="AN90" s="188">
        <v>0</v>
      </c>
      <c r="AO90" s="188">
        <v>1577</v>
      </c>
      <c r="AP90" s="188">
        <v>0</v>
      </c>
      <c r="AQ90" s="188">
        <v>0</v>
      </c>
      <c r="AR90" s="188">
        <v>0</v>
      </c>
      <c r="AT90" s="188">
        <v>0</v>
      </c>
      <c r="AU90" s="188">
        <v>0</v>
      </c>
      <c r="AV90" s="188">
        <v>8065</v>
      </c>
      <c r="AW90" s="188">
        <v>2220</v>
      </c>
      <c r="AX90" s="188">
        <v>0</v>
      </c>
      <c r="AY90" s="188">
        <v>0</v>
      </c>
      <c r="AZ90" s="188">
        <v>1523</v>
      </c>
      <c r="BA90" s="188">
        <v>0</v>
      </c>
      <c r="BB90" s="188">
        <v>0</v>
      </c>
      <c r="BC90" s="188">
        <v>0</v>
      </c>
      <c r="BE90" s="188">
        <v>0</v>
      </c>
      <c r="BF90" s="188">
        <v>0</v>
      </c>
      <c r="BG90" s="188">
        <v>8433</v>
      </c>
      <c r="BH90" s="188">
        <v>2078</v>
      </c>
      <c r="BI90" s="188">
        <v>0</v>
      </c>
      <c r="BJ90" s="188">
        <v>0</v>
      </c>
      <c r="BK90" s="188">
        <v>1061</v>
      </c>
      <c r="BL90" s="188">
        <v>0</v>
      </c>
      <c r="BM90" s="188">
        <v>0</v>
      </c>
      <c r="BN90" s="188">
        <v>0</v>
      </c>
      <c r="BP90" s="188">
        <v>0</v>
      </c>
      <c r="BQ90" s="188">
        <v>0</v>
      </c>
      <c r="BR90" s="188">
        <v>7038</v>
      </c>
      <c r="BS90" s="188">
        <v>2807</v>
      </c>
      <c r="BT90" s="188">
        <v>0</v>
      </c>
      <c r="BU90" s="188">
        <v>0</v>
      </c>
      <c r="BV90" s="188">
        <v>2297</v>
      </c>
      <c r="BW90" s="188">
        <v>0</v>
      </c>
      <c r="BX90" s="188">
        <v>0</v>
      </c>
      <c r="BY90" s="188">
        <v>0</v>
      </c>
      <c r="CA90" s="188">
        <v>0</v>
      </c>
      <c r="CB90" s="188">
        <v>0</v>
      </c>
      <c r="CC90" s="188">
        <v>8763</v>
      </c>
      <c r="CD90" s="188">
        <v>1393</v>
      </c>
      <c r="CE90" s="188">
        <v>0</v>
      </c>
      <c r="CF90" s="188">
        <v>0</v>
      </c>
      <c r="CG90" s="188">
        <v>1081</v>
      </c>
      <c r="CH90" s="188">
        <v>0</v>
      </c>
      <c r="CI90" s="188">
        <v>0</v>
      </c>
      <c r="CJ90" s="188">
        <v>0</v>
      </c>
      <c r="CL90" s="188">
        <v>0</v>
      </c>
      <c r="CM90" s="188">
        <v>0</v>
      </c>
      <c r="CN90" s="188">
        <v>8763</v>
      </c>
      <c r="CO90" s="188">
        <v>1393</v>
      </c>
      <c r="CP90" s="188">
        <v>0</v>
      </c>
      <c r="CQ90" s="188">
        <v>0</v>
      </c>
      <c r="CR90" s="188">
        <v>1081</v>
      </c>
      <c r="CS90" s="188">
        <v>0</v>
      </c>
      <c r="CT90" s="188">
        <v>0</v>
      </c>
      <c r="CU90" s="188">
        <v>0</v>
      </c>
      <c r="CW90" s="188">
        <v>0</v>
      </c>
      <c r="CX90" s="188">
        <v>0</v>
      </c>
      <c r="CY90" s="188">
        <v>6259</v>
      </c>
      <c r="CZ90" s="188">
        <v>2095</v>
      </c>
      <c r="DA90" s="188">
        <v>0</v>
      </c>
      <c r="DB90" s="188">
        <v>0</v>
      </c>
      <c r="DC90" s="188">
        <v>2227</v>
      </c>
      <c r="DD90" s="188">
        <v>0</v>
      </c>
      <c r="DE90" s="188">
        <v>0</v>
      </c>
      <c r="DF90" s="188">
        <v>0</v>
      </c>
      <c r="DH90" s="188">
        <v>0</v>
      </c>
      <c r="DI90" s="188">
        <v>0</v>
      </c>
      <c r="DJ90" s="188">
        <v>8781</v>
      </c>
      <c r="DK90" s="188">
        <v>1442</v>
      </c>
      <c r="DL90" s="188">
        <v>0</v>
      </c>
      <c r="DM90" s="188">
        <v>0</v>
      </c>
      <c r="DN90" s="188">
        <v>1093</v>
      </c>
      <c r="DO90" s="188">
        <v>0</v>
      </c>
      <c r="DP90" s="188">
        <v>0</v>
      </c>
      <c r="DQ90" s="188">
        <v>0</v>
      </c>
      <c r="DS90" s="188">
        <v>0</v>
      </c>
      <c r="DT90" s="188">
        <v>0</v>
      </c>
      <c r="DU90" s="188">
        <v>7115</v>
      </c>
      <c r="DV90" s="188">
        <v>1407</v>
      </c>
      <c r="DW90" s="188">
        <v>0</v>
      </c>
      <c r="DX90" s="188">
        <v>0</v>
      </c>
      <c r="DY90" s="188">
        <v>2883</v>
      </c>
      <c r="DZ90" s="188">
        <v>0</v>
      </c>
      <c r="EA90" s="188">
        <v>0</v>
      </c>
      <c r="EB90" s="188">
        <v>0</v>
      </c>
      <c r="ED90" s="188">
        <v>0</v>
      </c>
      <c r="EE90" s="188">
        <v>0</v>
      </c>
      <c r="EF90" s="188">
        <v>6245</v>
      </c>
      <c r="EG90" s="188">
        <v>1723</v>
      </c>
      <c r="EH90" s="188">
        <v>0</v>
      </c>
      <c r="EI90" s="188">
        <v>0</v>
      </c>
      <c r="EJ90" s="188">
        <v>1066</v>
      </c>
      <c r="EK90" s="188">
        <v>0</v>
      </c>
      <c r="EL90" s="188">
        <v>0</v>
      </c>
      <c r="EM90" s="188">
        <v>0</v>
      </c>
      <c r="EO90" s="188">
        <v>0</v>
      </c>
      <c r="EP90" s="188">
        <v>0</v>
      </c>
      <c r="EQ90" s="188">
        <v>1416</v>
      </c>
      <c r="ER90" s="188">
        <v>720</v>
      </c>
      <c r="ES90" s="188">
        <v>0</v>
      </c>
      <c r="ET90" s="188">
        <v>0</v>
      </c>
      <c r="EU90" s="188">
        <v>1394</v>
      </c>
      <c r="EV90" s="188">
        <v>0</v>
      </c>
      <c r="EW90" s="188">
        <v>0</v>
      </c>
      <c r="EX90" s="188">
        <v>0</v>
      </c>
      <c r="EZ90" s="188">
        <v>0</v>
      </c>
      <c r="FA90" s="188">
        <v>0</v>
      </c>
      <c r="FB90" s="188">
        <v>4039</v>
      </c>
      <c r="FC90" s="188">
        <v>1187</v>
      </c>
      <c r="FD90" s="188">
        <v>0</v>
      </c>
      <c r="FE90" s="188">
        <v>0</v>
      </c>
      <c r="FF90" s="188">
        <v>2590</v>
      </c>
      <c r="FG90" s="188">
        <v>0</v>
      </c>
      <c r="FH90" s="188">
        <v>0</v>
      </c>
      <c r="FI90" s="188">
        <v>0</v>
      </c>
      <c r="FK90" s="188">
        <v>0</v>
      </c>
      <c r="FL90" s="188">
        <v>0</v>
      </c>
      <c r="FM90" s="188">
        <v>7597</v>
      </c>
      <c r="FN90" s="188">
        <v>939</v>
      </c>
      <c r="FO90" s="188">
        <v>0</v>
      </c>
      <c r="FP90" s="188">
        <v>0</v>
      </c>
      <c r="FQ90" s="188">
        <v>1066</v>
      </c>
      <c r="FR90" s="188">
        <v>0</v>
      </c>
      <c r="FS90" s="188">
        <v>0</v>
      </c>
      <c r="FT90" s="188">
        <v>0</v>
      </c>
      <c r="FV90" s="188">
        <v>0</v>
      </c>
      <c r="FW90" s="188">
        <v>0</v>
      </c>
      <c r="FX90" s="188">
        <v>4038</v>
      </c>
      <c r="FY90" s="188">
        <v>2173</v>
      </c>
      <c r="FZ90" s="188">
        <v>0</v>
      </c>
      <c r="GA90" s="188">
        <v>0</v>
      </c>
      <c r="GB90" s="188">
        <v>2514</v>
      </c>
      <c r="GC90" s="188">
        <v>0</v>
      </c>
      <c r="GD90" s="188">
        <v>0</v>
      </c>
      <c r="GE90" s="188">
        <v>0</v>
      </c>
      <c r="GG90" s="188">
        <v>0</v>
      </c>
      <c r="GH90" s="188">
        <v>0</v>
      </c>
      <c r="GI90" s="188">
        <v>5753</v>
      </c>
      <c r="GJ90" s="188">
        <v>643</v>
      </c>
      <c r="GK90" s="188">
        <v>0</v>
      </c>
      <c r="GL90" s="188">
        <v>0</v>
      </c>
      <c r="GM90" s="188">
        <v>1086</v>
      </c>
      <c r="GN90" s="188">
        <v>0</v>
      </c>
      <c r="GO90" s="188">
        <v>0</v>
      </c>
      <c r="GP90" s="188">
        <v>0</v>
      </c>
      <c r="GR90" s="188">
        <v>0</v>
      </c>
      <c r="GS90" s="188">
        <v>0</v>
      </c>
      <c r="GT90" s="188">
        <v>7161</v>
      </c>
      <c r="GU90" s="188">
        <v>827</v>
      </c>
      <c r="GV90" s="188">
        <v>0</v>
      </c>
      <c r="GW90" s="188">
        <v>0</v>
      </c>
      <c r="GX90" s="188">
        <v>1035</v>
      </c>
      <c r="GY90" s="188">
        <v>0</v>
      </c>
      <c r="GZ90" s="188">
        <v>0</v>
      </c>
      <c r="HA90" s="188">
        <v>0</v>
      </c>
      <c r="HC90" s="188">
        <v>0</v>
      </c>
      <c r="HD90" s="188">
        <v>0</v>
      </c>
      <c r="HE90" s="188">
        <v>4318</v>
      </c>
      <c r="HF90" s="188">
        <v>951</v>
      </c>
      <c r="HG90" s="188">
        <v>0</v>
      </c>
      <c r="HH90" s="188">
        <v>0</v>
      </c>
      <c r="HI90" s="188">
        <v>1043</v>
      </c>
      <c r="HJ90" s="188">
        <v>0</v>
      </c>
      <c r="HK90" s="188">
        <v>0</v>
      </c>
      <c r="HL90" s="188">
        <v>0</v>
      </c>
      <c r="HN90" s="188">
        <v>0</v>
      </c>
      <c r="HO90" s="188">
        <v>0</v>
      </c>
      <c r="HP90" s="188">
        <v>3951</v>
      </c>
      <c r="HQ90" s="188">
        <v>974</v>
      </c>
      <c r="HR90" s="188">
        <v>0</v>
      </c>
      <c r="HS90" s="188">
        <v>0</v>
      </c>
      <c r="HT90" s="188">
        <v>1919</v>
      </c>
      <c r="HU90" s="188">
        <v>0</v>
      </c>
      <c r="HV90" s="188">
        <v>0</v>
      </c>
      <c r="HW90" s="188">
        <v>0</v>
      </c>
      <c r="HY90" s="188">
        <v>0</v>
      </c>
      <c r="HZ90" s="188">
        <v>0</v>
      </c>
      <c r="IA90" s="188">
        <v>5261</v>
      </c>
      <c r="IB90" s="188">
        <v>1137</v>
      </c>
      <c r="IC90" s="188">
        <v>0</v>
      </c>
      <c r="ID90" s="188">
        <v>0</v>
      </c>
      <c r="IE90" s="188">
        <v>1098</v>
      </c>
      <c r="IF90" s="188">
        <v>0</v>
      </c>
      <c r="IG90" s="188">
        <v>0</v>
      </c>
      <c r="IH90" s="188">
        <v>0</v>
      </c>
      <c r="IJ90" s="188">
        <v>0</v>
      </c>
      <c r="IK90" s="188">
        <v>0</v>
      </c>
      <c r="IL90" s="188">
        <v>8423</v>
      </c>
      <c r="IM90" s="188">
        <v>1173</v>
      </c>
      <c r="IN90" s="188">
        <v>0</v>
      </c>
      <c r="IO90" s="188">
        <v>0</v>
      </c>
      <c r="IP90" s="188">
        <v>1098</v>
      </c>
      <c r="IQ90" s="188">
        <v>0</v>
      </c>
      <c r="IR90" s="188">
        <v>0</v>
      </c>
      <c r="IS90" s="188">
        <v>0</v>
      </c>
      <c r="IU90" s="188">
        <v>0</v>
      </c>
      <c r="IV90" s="188">
        <v>0</v>
      </c>
      <c r="IW90" s="188">
        <v>4666</v>
      </c>
      <c r="IX90" s="188">
        <v>1317</v>
      </c>
      <c r="IY90" s="188">
        <v>0</v>
      </c>
      <c r="IZ90" s="188">
        <v>0</v>
      </c>
      <c r="JA90" s="188">
        <v>1604</v>
      </c>
      <c r="JB90" s="188">
        <v>0</v>
      </c>
      <c r="JC90" s="188">
        <v>0</v>
      </c>
      <c r="JD90" s="188">
        <v>0</v>
      </c>
      <c r="JF90" s="188">
        <v>0</v>
      </c>
      <c r="JG90" s="188">
        <v>0</v>
      </c>
      <c r="JH90" s="188">
        <v>7709</v>
      </c>
      <c r="JI90" s="188">
        <v>3404</v>
      </c>
      <c r="JJ90" s="188">
        <v>0</v>
      </c>
      <c r="JK90" s="188">
        <v>0</v>
      </c>
      <c r="JL90" s="188">
        <v>1032</v>
      </c>
      <c r="JM90" s="188">
        <v>0</v>
      </c>
      <c r="JN90" s="188">
        <v>0</v>
      </c>
      <c r="JO90" s="188">
        <v>0</v>
      </c>
      <c r="JQ90" s="188">
        <v>0</v>
      </c>
      <c r="JR90" s="188">
        <v>0</v>
      </c>
      <c r="JS90" s="188">
        <v>7971</v>
      </c>
      <c r="JT90" s="188">
        <v>904</v>
      </c>
      <c r="JU90" s="188">
        <v>0</v>
      </c>
      <c r="JV90" s="188">
        <v>0</v>
      </c>
      <c r="JW90" s="188">
        <v>1119</v>
      </c>
      <c r="JX90" s="188">
        <v>0</v>
      </c>
      <c r="JY90" s="188">
        <v>0</v>
      </c>
      <c r="JZ90" s="188">
        <v>0</v>
      </c>
      <c r="KB90" s="188">
        <v>0</v>
      </c>
      <c r="KC90" s="188">
        <v>0</v>
      </c>
      <c r="KD90" s="188">
        <v>2661</v>
      </c>
      <c r="KE90" s="188">
        <v>631</v>
      </c>
      <c r="KF90" s="188">
        <v>0</v>
      </c>
      <c r="KG90" s="188">
        <v>0</v>
      </c>
      <c r="KH90" s="188">
        <v>1624</v>
      </c>
      <c r="KI90" s="188">
        <v>0</v>
      </c>
      <c r="KJ90" s="188">
        <v>0</v>
      </c>
      <c r="KK90" s="188">
        <v>0</v>
      </c>
      <c r="KM90" s="188">
        <v>0</v>
      </c>
      <c r="KN90" s="188">
        <v>0</v>
      </c>
      <c r="KO90" s="188">
        <v>3028</v>
      </c>
      <c r="KP90" s="188">
        <v>2457</v>
      </c>
      <c r="KQ90" s="188">
        <v>0</v>
      </c>
      <c r="KR90" s="188">
        <v>0</v>
      </c>
      <c r="KS90" s="188">
        <v>2172</v>
      </c>
      <c r="KT90" s="188">
        <v>0</v>
      </c>
      <c r="KU90" s="188">
        <v>0</v>
      </c>
      <c r="KV90" s="188">
        <v>0</v>
      </c>
      <c r="KX90" s="188">
        <v>0</v>
      </c>
      <c r="KY90" s="188">
        <v>0</v>
      </c>
      <c r="KZ90" s="188">
        <v>7904</v>
      </c>
      <c r="LA90" s="188">
        <v>1608</v>
      </c>
      <c r="LB90" s="188">
        <v>0</v>
      </c>
      <c r="LC90" s="188">
        <v>0</v>
      </c>
      <c r="LD90" s="188">
        <v>2870</v>
      </c>
      <c r="LE90" s="188">
        <v>0</v>
      </c>
      <c r="LF90" s="188">
        <v>0</v>
      </c>
      <c r="LG90" s="188">
        <v>0</v>
      </c>
      <c r="LI90" s="188">
        <v>0</v>
      </c>
      <c r="LJ90" s="188">
        <v>0</v>
      </c>
      <c r="LK90" s="188">
        <v>5663</v>
      </c>
      <c r="LL90" s="188">
        <v>1385</v>
      </c>
      <c r="LM90" s="188">
        <v>0</v>
      </c>
      <c r="LN90" s="188">
        <v>0</v>
      </c>
      <c r="LO90" s="188">
        <v>1535</v>
      </c>
      <c r="LP90" s="188">
        <v>0</v>
      </c>
      <c r="LQ90" s="188">
        <v>0</v>
      </c>
      <c r="LR90" s="188">
        <v>0</v>
      </c>
      <c r="LT90" s="188">
        <v>0</v>
      </c>
      <c r="LU90" s="188">
        <v>0</v>
      </c>
      <c r="LV90" s="188">
        <v>1892</v>
      </c>
      <c r="LW90" s="188">
        <v>2046</v>
      </c>
      <c r="LX90" s="188">
        <v>0</v>
      </c>
      <c r="LY90" s="188">
        <v>0</v>
      </c>
      <c r="LZ90" s="188">
        <v>1564</v>
      </c>
      <c r="MA90" s="188">
        <v>0</v>
      </c>
      <c r="MB90" s="188">
        <v>0</v>
      </c>
      <c r="MC90" s="188">
        <v>0</v>
      </c>
    </row>
    <row r="91" spans="2:341">
      <c r="B91" s="208">
        <f t="shared" si="20"/>
        <v>0</v>
      </c>
      <c r="C91" s="208">
        <f t="shared" si="21"/>
        <v>0</v>
      </c>
      <c r="D91" s="208">
        <f t="shared" si="22"/>
        <v>5971.333333333333</v>
      </c>
      <c r="E91" s="208">
        <f t="shared" si="23"/>
        <v>1498.3666666666666</v>
      </c>
      <c r="F91" s="208">
        <f t="shared" si="24"/>
        <v>0</v>
      </c>
      <c r="G91" s="208">
        <f t="shared" si="25"/>
        <v>0</v>
      </c>
      <c r="H91" s="208">
        <f t="shared" si="26"/>
        <v>1553.4666666666667</v>
      </c>
      <c r="I91" s="208">
        <f t="shared" si="27"/>
        <v>0</v>
      </c>
      <c r="J91" s="208">
        <f t="shared" si="28"/>
        <v>0</v>
      </c>
      <c r="K91" s="208">
        <f t="shared" si="29"/>
        <v>0</v>
      </c>
      <c r="M91" s="188">
        <v>0</v>
      </c>
      <c r="N91" s="188">
        <v>0</v>
      </c>
      <c r="O91" s="188">
        <v>8361</v>
      </c>
      <c r="P91" s="188">
        <v>1372</v>
      </c>
      <c r="Q91" s="188">
        <v>0</v>
      </c>
      <c r="R91" s="188">
        <v>0</v>
      </c>
      <c r="S91" s="188">
        <v>972</v>
      </c>
      <c r="T91" s="188">
        <v>0</v>
      </c>
      <c r="U91" s="188">
        <v>0</v>
      </c>
      <c r="V91" s="188">
        <v>0</v>
      </c>
      <c r="X91" s="188">
        <v>0</v>
      </c>
      <c r="Y91" s="188">
        <v>0</v>
      </c>
      <c r="Z91" s="188">
        <v>6127</v>
      </c>
      <c r="AA91" s="188">
        <v>2328</v>
      </c>
      <c r="AB91" s="188">
        <v>0</v>
      </c>
      <c r="AC91" s="188">
        <v>0</v>
      </c>
      <c r="AD91" s="188">
        <v>1487</v>
      </c>
      <c r="AE91" s="188">
        <v>0</v>
      </c>
      <c r="AF91" s="188">
        <v>0</v>
      </c>
      <c r="AG91" s="188">
        <v>0</v>
      </c>
      <c r="AI91" s="188">
        <v>0</v>
      </c>
      <c r="AJ91" s="188">
        <v>0</v>
      </c>
      <c r="AK91" s="188">
        <v>1424</v>
      </c>
      <c r="AL91" s="188">
        <v>834</v>
      </c>
      <c r="AM91" s="188">
        <v>0</v>
      </c>
      <c r="AN91" s="188">
        <v>0</v>
      </c>
      <c r="AO91" s="188">
        <v>1577</v>
      </c>
      <c r="AP91" s="188">
        <v>0</v>
      </c>
      <c r="AQ91" s="188">
        <v>0</v>
      </c>
      <c r="AR91" s="188">
        <v>0</v>
      </c>
      <c r="AT91" s="188">
        <v>0</v>
      </c>
      <c r="AU91" s="188">
        <v>0</v>
      </c>
      <c r="AV91" s="188">
        <v>8093</v>
      </c>
      <c r="AW91" s="188">
        <v>2055</v>
      </c>
      <c r="AX91" s="188">
        <v>0</v>
      </c>
      <c r="AY91" s="188">
        <v>0</v>
      </c>
      <c r="AZ91" s="188">
        <v>1520</v>
      </c>
      <c r="BA91" s="188">
        <v>0</v>
      </c>
      <c r="BB91" s="188">
        <v>0</v>
      </c>
      <c r="BC91" s="188">
        <v>0</v>
      </c>
      <c r="BE91" s="188">
        <v>0</v>
      </c>
      <c r="BF91" s="188">
        <v>0</v>
      </c>
      <c r="BG91" s="188">
        <v>8482</v>
      </c>
      <c r="BH91" s="188">
        <v>2120</v>
      </c>
      <c r="BI91" s="188">
        <v>0</v>
      </c>
      <c r="BJ91" s="188">
        <v>0</v>
      </c>
      <c r="BK91" s="188">
        <v>1059</v>
      </c>
      <c r="BL91" s="188">
        <v>0</v>
      </c>
      <c r="BM91" s="188">
        <v>0</v>
      </c>
      <c r="BN91" s="188">
        <v>0</v>
      </c>
      <c r="BP91" s="188">
        <v>0</v>
      </c>
      <c r="BQ91" s="188">
        <v>0</v>
      </c>
      <c r="BR91" s="188">
        <v>7125</v>
      </c>
      <c r="BS91" s="188">
        <v>2673</v>
      </c>
      <c r="BT91" s="188">
        <v>0</v>
      </c>
      <c r="BU91" s="188">
        <v>0</v>
      </c>
      <c r="BV91" s="188">
        <v>2302</v>
      </c>
      <c r="BW91" s="188">
        <v>0</v>
      </c>
      <c r="BX91" s="188">
        <v>0</v>
      </c>
      <c r="BY91" s="188">
        <v>0</v>
      </c>
      <c r="CA91" s="188">
        <v>0</v>
      </c>
      <c r="CB91" s="188">
        <v>0</v>
      </c>
      <c r="CC91" s="188">
        <v>8777</v>
      </c>
      <c r="CD91" s="188">
        <v>1391</v>
      </c>
      <c r="CE91" s="188">
        <v>0</v>
      </c>
      <c r="CF91" s="188">
        <v>0</v>
      </c>
      <c r="CG91" s="188">
        <v>1081</v>
      </c>
      <c r="CH91" s="188">
        <v>0</v>
      </c>
      <c r="CI91" s="188">
        <v>0</v>
      </c>
      <c r="CJ91" s="188">
        <v>0</v>
      </c>
      <c r="CL91" s="188">
        <v>0</v>
      </c>
      <c r="CM91" s="188">
        <v>0</v>
      </c>
      <c r="CN91" s="188">
        <v>8777</v>
      </c>
      <c r="CO91" s="188">
        <v>1391</v>
      </c>
      <c r="CP91" s="188">
        <v>0</v>
      </c>
      <c r="CQ91" s="188">
        <v>0</v>
      </c>
      <c r="CR91" s="188">
        <v>1081</v>
      </c>
      <c r="CS91" s="188">
        <v>0</v>
      </c>
      <c r="CT91" s="188">
        <v>0</v>
      </c>
      <c r="CU91" s="188">
        <v>0</v>
      </c>
      <c r="CW91" s="188">
        <v>0</v>
      </c>
      <c r="CX91" s="188">
        <v>0</v>
      </c>
      <c r="CY91" s="188">
        <v>6370</v>
      </c>
      <c r="CZ91" s="188">
        <v>2103</v>
      </c>
      <c r="DA91" s="188">
        <v>0</v>
      </c>
      <c r="DB91" s="188">
        <v>0</v>
      </c>
      <c r="DC91" s="188">
        <v>2228</v>
      </c>
      <c r="DD91" s="188">
        <v>0</v>
      </c>
      <c r="DE91" s="188">
        <v>0</v>
      </c>
      <c r="DF91" s="188">
        <v>0</v>
      </c>
      <c r="DH91" s="188">
        <v>0</v>
      </c>
      <c r="DI91" s="188">
        <v>0</v>
      </c>
      <c r="DJ91" s="188">
        <v>8805</v>
      </c>
      <c r="DK91" s="188">
        <v>1580</v>
      </c>
      <c r="DL91" s="188">
        <v>0</v>
      </c>
      <c r="DM91" s="188">
        <v>0</v>
      </c>
      <c r="DN91" s="188">
        <v>1081</v>
      </c>
      <c r="DO91" s="188">
        <v>0</v>
      </c>
      <c r="DP91" s="188">
        <v>0</v>
      </c>
      <c r="DQ91" s="188">
        <v>0</v>
      </c>
      <c r="DS91" s="188">
        <v>0</v>
      </c>
      <c r="DT91" s="188">
        <v>0</v>
      </c>
      <c r="DU91" s="188">
        <v>7135</v>
      </c>
      <c r="DV91" s="188">
        <v>1405</v>
      </c>
      <c r="DW91" s="188">
        <v>0</v>
      </c>
      <c r="DX91" s="188">
        <v>0</v>
      </c>
      <c r="DY91" s="188">
        <v>2879</v>
      </c>
      <c r="DZ91" s="188">
        <v>0</v>
      </c>
      <c r="EA91" s="188">
        <v>0</v>
      </c>
      <c r="EB91" s="188">
        <v>0</v>
      </c>
      <c r="ED91" s="188">
        <v>0</v>
      </c>
      <c r="EE91" s="188">
        <v>0</v>
      </c>
      <c r="EF91" s="188">
        <v>6253</v>
      </c>
      <c r="EG91" s="188">
        <v>1701</v>
      </c>
      <c r="EH91" s="188">
        <v>0</v>
      </c>
      <c r="EI91" s="188">
        <v>0</v>
      </c>
      <c r="EJ91" s="188">
        <v>1068</v>
      </c>
      <c r="EK91" s="188">
        <v>0</v>
      </c>
      <c r="EL91" s="188">
        <v>0</v>
      </c>
      <c r="EM91" s="188">
        <v>0</v>
      </c>
      <c r="EO91" s="188">
        <v>0</v>
      </c>
      <c r="EP91" s="188">
        <v>0</v>
      </c>
      <c r="EQ91" s="188">
        <v>1435</v>
      </c>
      <c r="ER91" s="188">
        <v>765</v>
      </c>
      <c r="ES91" s="188">
        <v>0</v>
      </c>
      <c r="ET91" s="188">
        <v>0</v>
      </c>
      <c r="EU91" s="188">
        <v>1399</v>
      </c>
      <c r="EV91" s="188">
        <v>0</v>
      </c>
      <c r="EW91" s="188">
        <v>0</v>
      </c>
      <c r="EX91" s="188">
        <v>0</v>
      </c>
      <c r="EZ91" s="188">
        <v>0</v>
      </c>
      <c r="FA91" s="188">
        <v>0</v>
      </c>
      <c r="FB91" s="188">
        <v>4028</v>
      </c>
      <c r="FC91" s="188">
        <v>1045</v>
      </c>
      <c r="FD91" s="188">
        <v>0</v>
      </c>
      <c r="FE91" s="188">
        <v>0</v>
      </c>
      <c r="FF91" s="188">
        <v>2580</v>
      </c>
      <c r="FG91" s="188">
        <v>0</v>
      </c>
      <c r="FH91" s="188">
        <v>0</v>
      </c>
      <c r="FI91" s="188">
        <v>0</v>
      </c>
      <c r="FK91" s="188">
        <v>0</v>
      </c>
      <c r="FL91" s="188">
        <v>0</v>
      </c>
      <c r="FM91" s="188">
        <v>7635</v>
      </c>
      <c r="FN91" s="188">
        <v>855</v>
      </c>
      <c r="FO91" s="188">
        <v>0</v>
      </c>
      <c r="FP91" s="188">
        <v>0</v>
      </c>
      <c r="FQ91" s="188">
        <v>1058</v>
      </c>
      <c r="FR91" s="188">
        <v>0</v>
      </c>
      <c r="FS91" s="188">
        <v>0</v>
      </c>
      <c r="FT91" s="188">
        <v>0</v>
      </c>
      <c r="FV91" s="188">
        <v>0</v>
      </c>
      <c r="FW91" s="188">
        <v>0</v>
      </c>
      <c r="FX91" s="188">
        <v>4027</v>
      </c>
      <c r="FY91" s="188">
        <v>2047</v>
      </c>
      <c r="FZ91" s="188">
        <v>0</v>
      </c>
      <c r="GA91" s="188">
        <v>0</v>
      </c>
      <c r="GB91" s="188">
        <v>2488</v>
      </c>
      <c r="GC91" s="188">
        <v>0</v>
      </c>
      <c r="GD91" s="188">
        <v>0</v>
      </c>
      <c r="GE91" s="188">
        <v>0</v>
      </c>
      <c r="GG91" s="188">
        <v>0</v>
      </c>
      <c r="GH91" s="188">
        <v>0</v>
      </c>
      <c r="GI91" s="188">
        <v>6003</v>
      </c>
      <c r="GJ91" s="188">
        <v>603</v>
      </c>
      <c r="GK91" s="188">
        <v>0</v>
      </c>
      <c r="GL91" s="188">
        <v>0</v>
      </c>
      <c r="GM91" s="188">
        <v>1074</v>
      </c>
      <c r="GN91" s="188">
        <v>0</v>
      </c>
      <c r="GO91" s="188">
        <v>0</v>
      </c>
      <c r="GP91" s="188">
        <v>0</v>
      </c>
      <c r="GR91" s="188">
        <v>0</v>
      </c>
      <c r="GS91" s="188">
        <v>0</v>
      </c>
      <c r="GT91" s="188">
        <v>7109</v>
      </c>
      <c r="GU91" s="188">
        <v>864</v>
      </c>
      <c r="GV91" s="188">
        <v>0</v>
      </c>
      <c r="GW91" s="188">
        <v>0</v>
      </c>
      <c r="GX91" s="188">
        <v>1033</v>
      </c>
      <c r="GY91" s="188">
        <v>0</v>
      </c>
      <c r="GZ91" s="188">
        <v>0</v>
      </c>
      <c r="HA91" s="188">
        <v>0</v>
      </c>
      <c r="HC91" s="188">
        <v>0</v>
      </c>
      <c r="HD91" s="188">
        <v>0</v>
      </c>
      <c r="HE91" s="188">
        <v>4105</v>
      </c>
      <c r="HF91" s="188">
        <v>919</v>
      </c>
      <c r="HG91" s="188">
        <v>0</v>
      </c>
      <c r="HH91" s="188">
        <v>0</v>
      </c>
      <c r="HI91" s="188">
        <v>1035</v>
      </c>
      <c r="HJ91" s="188">
        <v>0</v>
      </c>
      <c r="HK91" s="188">
        <v>0</v>
      </c>
      <c r="HL91" s="188">
        <v>0</v>
      </c>
      <c r="HN91" s="188">
        <v>0</v>
      </c>
      <c r="HO91" s="188">
        <v>0</v>
      </c>
      <c r="HP91" s="188">
        <v>3813</v>
      </c>
      <c r="HQ91" s="188">
        <v>1025</v>
      </c>
      <c r="HR91" s="188">
        <v>0</v>
      </c>
      <c r="HS91" s="188">
        <v>0</v>
      </c>
      <c r="HT91" s="188">
        <v>1917</v>
      </c>
      <c r="HU91" s="188">
        <v>0</v>
      </c>
      <c r="HV91" s="188">
        <v>0</v>
      </c>
      <c r="HW91" s="188">
        <v>0</v>
      </c>
      <c r="HY91" s="188">
        <v>0</v>
      </c>
      <c r="HZ91" s="188">
        <v>0</v>
      </c>
      <c r="IA91" s="188">
        <v>5294</v>
      </c>
      <c r="IB91" s="188">
        <v>1217</v>
      </c>
      <c r="IC91" s="188">
        <v>0</v>
      </c>
      <c r="ID91" s="188">
        <v>0</v>
      </c>
      <c r="IE91" s="188">
        <v>1096</v>
      </c>
      <c r="IF91" s="188">
        <v>0</v>
      </c>
      <c r="IG91" s="188">
        <v>0</v>
      </c>
      <c r="IH91" s="188">
        <v>0</v>
      </c>
      <c r="IJ91" s="188">
        <v>0</v>
      </c>
      <c r="IK91" s="188">
        <v>0</v>
      </c>
      <c r="IL91" s="188">
        <v>8422</v>
      </c>
      <c r="IM91" s="188">
        <v>1203</v>
      </c>
      <c r="IN91" s="188">
        <v>0</v>
      </c>
      <c r="IO91" s="188">
        <v>0</v>
      </c>
      <c r="IP91" s="188">
        <v>1094</v>
      </c>
      <c r="IQ91" s="188">
        <v>0</v>
      </c>
      <c r="IR91" s="188">
        <v>0</v>
      </c>
      <c r="IS91" s="188">
        <v>0</v>
      </c>
      <c r="IU91" s="188">
        <v>0</v>
      </c>
      <c r="IV91" s="188">
        <v>0</v>
      </c>
      <c r="IW91" s="188">
        <v>4561</v>
      </c>
      <c r="IX91" s="188">
        <v>1182</v>
      </c>
      <c r="IY91" s="188">
        <v>0</v>
      </c>
      <c r="IZ91" s="188">
        <v>0</v>
      </c>
      <c r="JA91" s="188">
        <v>1606</v>
      </c>
      <c r="JB91" s="188">
        <v>0</v>
      </c>
      <c r="JC91" s="188">
        <v>0</v>
      </c>
      <c r="JD91" s="188">
        <v>0</v>
      </c>
      <c r="JF91" s="188">
        <v>0</v>
      </c>
      <c r="JG91" s="188">
        <v>0</v>
      </c>
      <c r="JH91" s="188">
        <v>7701</v>
      </c>
      <c r="JI91" s="188">
        <v>3367</v>
      </c>
      <c r="JJ91" s="188">
        <v>0</v>
      </c>
      <c r="JK91" s="188">
        <v>0</v>
      </c>
      <c r="JL91" s="188">
        <v>1029</v>
      </c>
      <c r="JM91" s="188">
        <v>0</v>
      </c>
      <c r="JN91" s="188">
        <v>0</v>
      </c>
      <c r="JO91" s="188">
        <v>0</v>
      </c>
      <c r="JQ91" s="188">
        <v>0</v>
      </c>
      <c r="JR91" s="188">
        <v>0</v>
      </c>
      <c r="JS91" s="188">
        <v>8024</v>
      </c>
      <c r="JT91" s="188">
        <v>898</v>
      </c>
      <c r="JU91" s="188">
        <v>0</v>
      </c>
      <c r="JV91" s="188">
        <v>0</v>
      </c>
      <c r="JW91" s="188">
        <v>1107</v>
      </c>
      <c r="JX91" s="188">
        <v>0</v>
      </c>
      <c r="JY91" s="188">
        <v>0</v>
      </c>
      <c r="JZ91" s="188">
        <v>0</v>
      </c>
      <c r="KB91" s="188">
        <v>0</v>
      </c>
      <c r="KC91" s="188">
        <v>0</v>
      </c>
      <c r="KD91" s="188">
        <v>2696</v>
      </c>
      <c r="KE91" s="188">
        <v>682</v>
      </c>
      <c r="KF91" s="188">
        <v>0</v>
      </c>
      <c r="KG91" s="188">
        <v>0</v>
      </c>
      <c r="KH91" s="188">
        <v>1606</v>
      </c>
      <c r="KI91" s="188">
        <v>0</v>
      </c>
      <c r="KJ91" s="188">
        <v>0</v>
      </c>
      <c r="KK91" s="188">
        <v>0</v>
      </c>
      <c r="KM91" s="188">
        <v>0</v>
      </c>
      <c r="KN91" s="188">
        <v>0</v>
      </c>
      <c r="KO91" s="188">
        <v>3204</v>
      </c>
      <c r="KP91" s="188">
        <v>2448</v>
      </c>
      <c r="KQ91" s="188">
        <v>0</v>
      </c>
      <c r="KR91" s="188">
        <v>0</v>
      </c>
      <c r="KS91" s="188">
        <v>2174</v>
      </c>
      <c r="KT91" s="188">
        <v>0</v>
      </c>
      <c r="KU91" s="188">
        <v>0</v>
      </c>
      <c r="KV91" s="188">
        <v>0</v>
      </c>
      <c r="KX91" s="188">
        <v>0</v>
      </c>
      <c r="KY91" s="188">
        <v>0</v>
      </c>
      <c r="KZ91" s="188">
        <v>7817</v>
      </c>
      <c r="LA91" s="188">
        <v>1525</v>
      </c>
      <c r="LB91" s="188">
        <v>0</v>
      </c>
      <c r="LC91" s="188">
        <v>0</v>
      </c>
      <c r="LD91" s="188">
        <v>2858</v>
      </c>
      <c r="LE91" s="188">
        <v>0</v>
      </c>
      <c r="LF91" s="188">
        <v>0</v>
      </c>
      <c r="LG91" s="188">
        <v>0</v>
      </c>
      <c r="LI91" s="188">
        <v>0</v>
      </c>
      <c r="LJ91" s="188">
        <v>0</v>
      </c>
      <c r="LK91" s="188">
        <v>5673</v>
      </c>
      <c r="LL91" s="188">
        <v>1417</v>
      </c>
      <c r="LM91" s="188">
        <v>0</v>
      </c>
      <c r="LN91" s="188">
        <v>0</v>
      </c>
      <c r="LO91" s="188">
        <v>1540</v>
      </c>
      <c r="LP91" s="188">
        <v>0</v>
      </c>
      <c r="LQ91" s="188">
        <v>0</v>
      </c>
      <c r="LR91" s="188">
        <v>0</v>
      </c>
      <c r="LT91" s="188">
        <v>0</v>
      </c>
      <c r="LU91" s="188">
        <v>0</v>
      </c>
      <c r="LV91" s="188">
        <v>1864</v>
      </c>
      <c r="LW91" s="188">
        <v>1936</v>
      </c>
      <c r="LX91" s="188">
        <v>0</v>
      </c>
      <c r="LY91" s="188">
        <v>0</v>
      </c>
      <c r="LZ91" s="188">
        <v>1575</v>
      </c>
      <c r="MA91" s="188">
        <v>0</v>
      </c>
      <c r="MB91" s="188">
        <v>0</v>
      </c>
      <c r="MC91" s="188">
        <v>0</v>
      </c>
    </row>
    <row r="92" spans="2:341">
      <c r="B92" s="208">
        <f t="shared" si="20"/>
        <v>0</v>
      </c>
      <c r="C92" s="208">
        <f t="shared" si="21"/>
        <v>0</v>
      </c>
      <c r="D92" s="208">
        <f t="shared" si="22"/>
        <v>5983.2</v>
      </c>
      <c r="E92" s="208">
        <f t="shared" si="23"/>
        <v>1503.7333333333333</v>
      </c>
      <c r="F92" s="208">
        <f t="shared" si="24"/>
        <v>0</v>
      </c>
      <c r="G92" s="208">
        <f t="shared" si="25"/>
        <v>0</v>
      </c>
      <c r="H92" s="208">
        <f t="shared" si="26"/>
        <v>1550.8</v>
      </c>
      <c r="I92" s="208">
        <f t="shared" si="27"/>
        <v>0</v>
      </c>
      <c r="J92" s="208">
        <f t="shared" si="28"/>
        <v>0</v>
      </c>
      <c r="K92" s="208">
        <f t="shared" si="29"/>
        <v>0</v>
      </c>
      <c r="M92" s="188">
        <v>0</v>
      </c>
      <c r="N92" s="188">
        <v>0</v>
      </c>
      <c r="O92" s="188">
        <v>8332</v>
      </c>
      <c r="P92" s="188">
        <v>1392</v>
      </c>
      <c r="Q92" s="188">
        <v>0</v>
      </c>
      <c r="R92" s="188">
        <v>0</v>
      </c>
      <c r="S92" s="188">
        <v>972</v>
      </c>
      <c r="T92" s="188">
        <v>0</v>
      </c>
      <c r="U92" s="188">
        <v>0</v>
      </c>
      <c r="V92" s="188">
        <v>0</v>
      </c>
      <c r="X92" s="188">
        <v>0</v>
      </c>
      <c r="Y92" s="188">
        <v>0</v>
      </c>
      <c r="Z92" s="188">
        <v>6027</v>
      </c>
      <c r="AA92" s="188">
        <v>2352</v>
      </c>
      <c r="AB92" s="188">
        <v>0</v>
      </c>
      <c r="AC92" s="188">
        <v>0</v>
      </c>
      <c r="AD92" s="188">
        <v>1487</v>
      </c>
      <c r="AE92" s="188">
        <v>0</v>
      </c>
      <c r="AF92" s="188">
        <v>0</v>
      </c>
      <c r="AG92" s="188">
        <v>0</v>
      </c>
      <c r="AI92" s="188">
        <v>0</v>
      </c>
      <c r="AJ92" s="188">
        <v>0</v>
      </c>
      <c r="AK92" s="188">
        <v>1400</v>
      </c>
      <c r="AL92" s="188">
        <v>817</v>
      </c>
      <c r="AM92" s="188">
        <v>0</v>
      </c>
      <c r="AN92" s="188">
        <v>0</v>
      </c>
      <c r="AO92" s="188">
        <v>1577</v>
      </c>
      <c r="AP92" s="188">
        <v>0</v>
      </c>
      <c r="AQ92" s="188">
        <v>0</v>
      </c>
      <c r="AR92" s="188">
        <v>0</v>
      </c>
      <c r="AT92" s="188">
        <v>0</v>
      </c>
      <c r="AU92" s="188">
        <v>0</v>
      </c>
      <c r="AV92" s="188">
        <v>8066</v>
      </c>
      <c r="AW92" s="188">
        <v>2023</v>
      </c>
      <c r="AX92" s="188">
        <v>0</v>
      </c>
      <c r="AY92" s="188">
        <v>0</v>
      </c>
      <c r="AZ92" s="188">
        <v>1520</v>
      </c>
      <c r="BA92" s="188">
        <v>0</v>
      </c>
      <c r="BB92" s="188">
        <v>0</v>
      </c>
      <c r="BC92" s="188">
        <v>0</v>
      </c>
      <c r="BE92" s="188">
        <v>0</v>
      </c>
      <c r="BF92" s="188">
        <v>0</v>
      </c>
      <c r="BG92" s="188">
        <v>8575</v>
      </c>
      <c r="BH92" s="188">
        <v>2067</v>
      </c>
      <c r="BI92" s="188">
        <v>0</v>
      </c>
      <c r="BJ92" s="188">
        <v>0</v>
      </c>
      <c r="BK92" s="188">
        <v>1059</v>
      </c>
      <c r="BL92" s="188">
        <v>0</v>
      </c>
      <c r="BM92" s="188">
        <v>0</v>
      </c>
      <c r="BN92" s="188">
        <v>0</v>
      </c>
      <c r="BP92" s="188">
        <v>0</v>
      </c>
      <c r="BQ92" s="188">
        <v>0</v>
      </c>
      <c r="BR92" s="188">
        <v>7116</v>
      </c>
      <c r="BS92" s="188">
        <v>2626</v>
      </c>
      <c r="BT92" s="188">
        <v>0</v>
      </c>
      <c r="BU92" s="188">
        <v>0</v>
      </c>
      <c r="BV92" s="188">
        <v>2300</v>
      </c>
      <c r="BW92" s="188">
        <v>0</v>
      </c>
      <c r="BX92" s="188">
        <v>0</v>
      </c>
      <c r="BY92" s="188">
        <v>0</v>
      </c>
      <c r="CA92" s="188">
        <v>0</v>
      </c>
      <c r="CB92" s="188">
        <v>0</v>
      </c>
      <c r="CC92" s="188">
        <v>8784</v>
      </c>
      <c r="CD92" s="188">
        <v>1379</v>
      </c>
      <c r="CE92" s="188">
        <v>0</v>
      </c>
      <c r="CF92" s="188">
        <v>0</v>
      </c>
      <c r="CG92" s="188">
        <v>1081</v>
      </c>
      <c r="CH92" s="188">
        <v>0</v>
      </c>
      <c r="CI92" s="188">
        <v>0</v>
      </c>
      <c r="CJ92" s="188">
        <v>0</v>
      </c>
      <c r="CL92" s="188">
        <v>0</v>
      </c>
      <c r="CM92" s="188">
        <v>0</v>
      </c>
      <c r="CN92" s="188">
        <v>8784</v>
      </c>
      <c r="CO92" s="188">
        <v>1379</v>
      </c>
      <c r="CP92" s="188">
        <v>0</v>
      </c>
      <c r="CQ92" s="188">
        <v>0</v>
      </c>
      <c r="CR92" s="188">
        <v>1081</v>
      </c>
      <c r="CS92" s="188">
        <v>0</v>
      </c>
      <c r="CT92" s="188">
        <v>0</v>
      </c>
      <c r="CU92" s="188">
        <v>0</v>
      </c>
      <c r="CW92" s="188">
        <v>0</v>
      </c>
      <c r="CX92" s="188">
        <v>0</v>
      </c>
      <c r="CY92" s="188">
        <v>6405</v>
      </c>
      <c r="CZ92" s="188">
        <v>2105</v>
      </c>
      <c r="DA92" s="188">
        <v>0</v>
      </c>
      <c r="DB92" s="188">
        <v>0</v>
      </c>
      <c r="DC92" s="188">
        <v>2228</v>
      </c>
      <c r="DD92" s="188">
        <v>0</v>
      </c>
      <c r="DE92" s="188">
        <v>0</v>
      </c>
      <c r="DF92" s="188">
        <v>0</v>
      </c>
      <c r="DH92" s="188">
        <v>0</v>
      </c>
      <c r="DI92" s="188">
        <v>0</v>
      </c>
      <c r="DJ92" s="188">
        <v>8784</v>
      </c>
      <c r="DK92" s="188">
        <v>1655</v>
      </c>
      <c r="DL92" s="188">
        <v>0</v>
      </c>
      <c r="DM92" s="188">
        <v>0</v>
      </c>
      <c r="DN92" s="188">
        <v>1081</v>
      </c>
      <c r="DO92" s="188">
        <v>0</v>
      </c>
      <c r="DP92" s="188">
        <v>0</v>
      </c>
      <c r="DQ92" s="188">
        <v>0</v>
      </c>
      <c r="DS92" s="188">
        <v>0</v>
      </c>
      <c r="DT92" s="188">
        <v>0</v>
      </c>
      <c r="DU92" s="188">
        <v>7126</v>
      </c>
      <c r="DV92" s="188">
        <v>1402</v>
      </c>
      <c r="DW92" s="188">
        <v>0</v>
      </c>
      <c r="DX92" s="188">
        <v>0</v>
      </c>
      <c r="DY92" s="188">
        <v>2878</v>
      </c>
      <c r="DZ92" s="188">
        <v>0</v>
      </c>
      <c r="EA92" s="188">
        <v>0</v>
      </c>
      <c r="EB92" s="188">
        <v>0</v>
      </c>
      <c r="ED92" s="188">
        <v>0</v>
      </c>
      <c r="EE92" s="188">
        <v>0</v>
      </c>
      <c r="EF92" s="188">
        <v>6276</v>
      </c>
      <c r="EG92" s="188">
        <v>1693</v>
      </c>
      <c r="EH92" s="188">
        <v>0</v>
      </c>
      <c r="EI92" s="188">
        <v>0</v>
      </c>
      <c r="EJ92" s="188">
        <v>1068</v>
      </c>
      <c r="EK92" s="188">
        <v>0</v>
      </c>
      <c r="EL92" s="188">
        <v>0</v>
      </c>
      <c r="EM92" s="188">
        <v>0</v>
      </c>
      <c r="EO92" s="188">
        <v>0</v>
      </c>
      <c r="EP92" s="188">
        <v>0</v>
      </c>
      <c r="EQ92" s="188">
        <v>1436</v>
      </c>
      <c r="ER92" s="188">
        <v>798</v>
      </c>
      <c r="ES92" s="188">
        <v>0</v>
      </c>
      <c r="ET92" s="188">
        <v>0</v>
      </c>
      <c r="EU92" s="188">
        <v>1399</v>
      </c>
      <c r="EV92" s="188">
        <v>0</v>
      </c>
      <c r="EW92" s="188">
        <v>0</v>
      </c>
      <c r="EX92" s="188">
        <v>0</v>
      </c>
      <c r="EZ92" s="188">
        <v>0</v>
      </c>
      <c r="FA92" s="188">
        <v>0</v>
      </c>
      <c r="FB92" s="188">
        <v>4109</v>
      </c>
      <c r="FC92" s="188">
        <v>1124</v>
      </c>
      <c r="FD92" s="188">
        <v>0</v>
      </c>
      <c r="FE92" s="188">
        <v>0</v>
      </c>
      <c r="FF92" s="188">
        <v>2560</v>
      </c>
      <c r="FG92" s="188">
        <v>0</v>
      </c>
      <c r="FH92" s="188">
        <v>0</v>
      </c>
      <c r="FI92" s="188">
        <v>0</v>
      </c>
      <c r="FK92" s="188">
        <v>0</v>
      </c>
      <c r="FL92" s="188">
        <v>0</v>
      </c>
      <c r="FM92" s="188">
        <v>7656</v>
      </c>
      <c r="FN92" s="188">
        <v>802</v>
      </c>
      <c r="FO92" s="188">
        <v>0</v>
      </c>
      <c r="FP92" s="188">
        <v>0</v>
      </c>
      <c r="FQ92" s="188">
        <v>1058</v>
      </c>
      <c r="FR92" s="188">
        <v>0</v>
      </c>
      <c r="FS92" s="188">
        <v>0</v>
      </c>
      <c r="FT92" s="188">
        <v>0</v>
      </c>
      <c r="FV92" s="188">
        <v>0</v>
      </c>
      <c r="FW92" s="188">
        <v>0</v>
      </c>
      <c r="FX92" s="188">
        <v>4027</v>
      </c>
      <c r="FY92" s="188">
        <v>2064</v>
      </c>
      <c r="FZ92" s="188">
        <v>0</v>
      </c>
      <c r="GA92" s="188">
        <v>0</v>
      </c>
      <c r="GB92" s="188">
        <v>2474</v>
      </c>
      <c r="GC92" s="188">
        <v>0</v>
      </c>
      <c r="GD92" s="188">
        <v>0</v>
      </c>
      <c r="GE92" s="188">
        <v>0</v>
      </c>
      <c r="GG92" s="188">
        <v>0</v>
      </c>
      <c r="GH92" s="188">
        <v>0</v>
      </c>
      <c r="GI92" s="188">
        <v>6109</v>
      </c>
      <c r="GJ92" s="188">
        <v>603</v>
      </c>
      <c r="GK92" s="188">
        <v>0</v>
      </c>
      <c r="GL92" s="188">
        <v>0</v>
      </c>
      <c r="GM92" s="188">
        <v>1074</v>
      </c>
      <c r="GN92" s="188">
        <v>0</v>
      </c>
      <c r="GO92" s="188">
        <v>0</v>
      </c>
      <c r="GP92" s="188">
        <v>0</v>
      </c>
      <c r="GR92" s="188">
        <v>0</v>
      </c>
      <c r="GS92" s="188">
        <v>0</v>
      </c>
      <c r="GT92" s="188">
        <v>7090</v>
      </c>
      <c r="GU92" s="188">
        <v>863</v>
      </c>
      <c r="GV92" s="188">
        <v>0</v>
      </c>
      <c r="GW92" s="188">
        <v>0</v>
      </c>
      <c r="GX92" s="188">
        <v>1033</v>
      </c>
      <c r="GY92" s="188">
        <v>0</v>
      </c>
      <c r="GZ92" s="188">
        <v>0</v>
      </c>
      <c r="HA92" s="188">
        <v>0</v>
      </c>
      <c r="HC92" s="188">
        <v>0</v>
      </c>
      <c r="HD92" s="188">
        <v>0</v>
      </c>
      <c r="HE92" s="188">
        <v>3971</v>
      </c>
      <c r="HF92" s="188">
        <v>906</v>
      </c>
      <c r="HG92" s="188">
        <v>0</v>
      </c>
      <c r="HH92" s="188">
        <v>0</v>
      </c>
      <c r="HI92" s="188">
        <v>1035</v>
      </c>
      <c r="HJ92" s="188">
        <v>0</v>
      </c>
      <c r="HK92" s="188">
        <v>0</v>
      </c>
      <c r="HL92" s="188">
        <v>0</v>
      </c>
      <c r="HN92" s="188">
        <v>0</v>
      </c>
      <c r="HO92" s="188">
        <v>0</v>
      </c>
      <c r="HP92" s="188">
        <v>3794</v>
      </c>
      <c r="HQ92" s="188">
        <v>1100</v>
      </c>
      <c r="HR92" s="188">
        <v>0</v>
      </c>
      <c r="HS92" s="188">
        <v>0</v>
      </c>
      <c r="HT92" s="188">
        <v>1908</v>
      </c>
      <c r="HU92" s="188">
        <v>0</v>
      </c>
      <c r="HV92" s="188">
        <v>0</v>
      </c>
      <c r="HW92" s="188">
        <v>0</v>
      </c>
      <c r="HY92" s="188">
        <v>0</v>
      </c>
      <c r="HZ92" s="188">
        <v>0</v>
      </c>
      <c r="IA92" s="188">
        <v>5315</v>
      </c>
      <c r="IB92" s="188">
        <v>1256</v>
      </c>
      <c r="IC92" s="188">
        <v>0</v>
      </c>
      <c r="ID92" s="188">
        <v>0</v>
      </c>
      <c r="IE92" s="188">
        <v>1096</v>
      </c>
      <c r="IF92" s="188">
        <v>0</v>
      </c>
      <c r="IG92" s="188">
        <v>0</v>
      </c>
      <c r="IH92" s="188">
        <v>0</v>
      </c>
      <c r="IJ92" s="188">
        <v>0</v>
      </c>
      <c r="IK92" s="188">
        <v>0</v>
      </c>
      <c r="IL92" s="188">
        <v>8434</v>
      </c>
      <c r="IM92" s="188">
        <v>1228</v>
      </c>
      <c r="IN92" s="188">
        <v>0</v>
      </c>
      <c r="IO92" s="188">
        <v>0</v>
      </c>
      <c r="IP92" s="188">
        <v>1094</v>
      </c>
      <c r="IQ92" s="188">
        <v>0</v>
      </c>
      <c r="IR92" s="188">
        <v>0</v>
      </c>
      <c r="IS92" s="188">
        <v>0</v>
      </c>
      <c r="IU92" s="188">
        <v>0</v>
      </c>
      <c r="IV92" s="188">
        <v>0</v>
      </c>
      <c r="IW92" s="188">
        <v>4551</v>
      </c>
      <c r="IX92" s="188">
        <v>1232</v>
      </c>
      <c r="IY92" s="188">
        <v>0</v>
      </c>
      <c r="IZ92" s="188">
        <v>0</v>
      </c>
      <c r="JA92" s="188">
        <v>1606</v>
      </c>
      <c r="JB92" s="188">
        <v>0</v>
      </c>
      <c r="JC92" s="188">
        <v>0</v>
      </c>
      <c r="JD92" s="188">
        <v>0</v>
      </c>
      <c r="JF92" s="188">
        <v>0</v>
      </c>
      <c r="JG92" s="188">
        <v>0</v>
      </c>
      <c r="JH92" s="188">
        <v>7686</v>
      </c>
      <c r="JI92" s="188">
        <v>3364</v>
      </c>
      <c r="JJ92" s="188">
        <v>0</v>
      </c>
      <c r="JK92" s="188">
        <v>0</v>
      </c>
      <c r="JL92" s="188">
        <v>1029</v>
      </c>
      <c r="JM92" s="188">
        <v>0</v>
      </c>
      <c r="JN92" s="188">
        <v>0</v>
      </c>
      <c r="JO92" s="188">
        <v>0</v>
      </c>
      <c r="JQ92" s="188">
        <v>0</v>
      </c>
      <c r="JR92" s="188">
        <v>0</v>
      </c>
      <c r="JS92" s="188">
        <v>8079</v>
      </c>
      <c r="JT92" s="188">
        <v>915</v>
      </c>
      <c r="JU92" s="188">
        <v>0</v>
      </c>
      <c r="JV92" s="188">
        <v>0</v>
      </c>
      <c r="JW92" s="188">
        <v>1107</v>
      </c>
      <c r="JX92" s="188">
        <v>0</v>
      </c>
      <c r="JY92" s="188">
        <v>0</v>
      </c>
      <c r="JZ92" s="188">
        <v>0</v>
      </c>
      <c r="KB92" s="188">
        <v>0</v>
      </c>
      <c r="KC92" s="188">
        <v>0</v>
      </c>
      <c r="KD92" s="188">
        <v>2740</v>
      </c>
      <c r="KE92" s="188">
        <v>714</v>
      </c>
      <c r="KF92" s="188">
        <v>0</v>
      </c>
      <c r="KG92" s="188">
        <v>0</v>
      </c>
      <c r="KH92" s="188">
        <v>1606</v>
      </c>
      <c r="KI92" s="188">
        <v>0</v>
      </c>
      <c r="KJ92" s="188">
        <v>0</v>
      </c>
      <c r="KK92" s="188">
        <v>0</v>
      </c>
      <c r="KM92" s="188">
        <v>0</v>
      </c>
      <c r="KN92" s="188">
        <v>0</v>
      </c>
      <c r="KO92" s="188">
        <v>3220</v>
      </c>
      <c r="KP92" s="188">
        <v>2420</v>
      </c>
      <c r="KQ92" s="188">
        <v>0</v>
      </c>
      <c r="KR92" s="188">
        <v>0</v>
      </c>
      <c r="KS92" s="188">
        <v>2160</v>
      </c>
      <c r="KT92" s="188">
        <v>0</v>
      </c>
      <c r="KU92" s="188">
        <v>0</v>
      </c>
      <c r="KV92" s="188">
        <v>0</v>
      </c>
      <c r="KX92" s="188">
        <v>0</v>
      </c>
      <c r="KY92" s="188">
        <v>0</v>
      </c>
      <c r="KZ92" s="188">
        <v>7957</v>
      </c>
      <c r="LA92" s="188">
        <v>1523</v>
      </c>
      <c r="LB92" s="188">
        <v>0</v>
      </c>
      <c r="LC92" s="188">
        <v>0</v>
      </c>
      <c r="LD92" s="188">
        <v>2838</v>
      </c>
      <c r="LE92" s="188">
        <v>0</v>
      </c>
      <c r="LF92" s="188">
        <v>0</v>
      </c>
      <c r="LG92" s="188">
        <v>0</v>
      </c>
      <c r="LI92" s="188">
        <v>0</v>
      </c>
      <c r="LJ92" s="188">
        <v>0</v>
      </c>
      <c r="LK92" s="188">
        <v>5797</v>
      </c>
      <c r="LL92" s="188">
        <v>1405</v>
      </c>
      <c r="LM92" s="188">
        <v>0</v>
      </c>
      <c r="LN92" s="188">
        <v>0</v>
      </c>
      <c r="LO92" s="188">
        <v>1540</v>
      </c>
      <c r="LP92" s="188">
        <v>0</v>
      </c>
      <c r="LQ92" s="188">
        <v>0</v>
      </c>
      <c r="LR92" s="188">
        <v>0</v>
      </c>
      <c r="LT92" s="188">
        <v>0</v>
      </c>
      <c r="LU92" s="188">
        <v>0</v>
      </c>
      <c r="LV92" s="188">
        <v>1850</v>
      </c>
      <c r="LW92" s="188">
        <v>1905</v>
      </c>
      <c r="LX92" s="188">
        <v>0</v>
      </c>
      <c r="LY92" s="188">
        <v>0</v>
      </c>
      <c r="LZ92" s="188">
        <v>1575</v>
      </c>
      <c r="MA92" s="188">
        <v>0</v>
      </c>
      <c r="MB92" s="188">
        <v>0</v>
      </c>
      <c r="MC92" s="188">
        <v>0</v>
      </c>
    </row>
    <row r="93" spans="2:341">
      <c r="B93" s="208">
        <f t="shared" si="20"/>
        <v>0</v>
      </c>
      <c r="C93" s="208">
        <f t="shared" si="21"/>
        <v>0</v>
      </c>
      <c r="D93" s="208">
        <f t="shared" si="22"/>
        <v>5949.333333333333</v>
      </c>
      <c r="E93" s="208">
        <f t="shared" si="23"/>
        <v>1493.7333333333333</v>
      </c>
      <c r="F93" s="208">
        <f t="shared" si="24"/>
        <v>0</v>
      </c>
      <c r="G93" s="208">
        <f t="shared" si="25"/>
        <v>0</v>
      </c>
      <c r="H93" s="208">
        <f t="shared" si="26"/>
        <v>1549.5333333333333</v>
      </c>
      <c r="I93" s="208">
        <f t="shared" si="27"/>
        <v>0</v>
      </c>
      <c r="J93" s="208">
        <f t="shared" si="28"/>
        <v>0</v>
      </c>
      <c r="K93" s="208">
        <f t="shared" si="29"/>
        <v>0</v>
      </c>
      <c r="M93" s="188">
        <v>0</v>
      </c>
      <c r="N93" s="188">
        <v>0</v>
      </c>
      <c r="O93" s="188">
        <v>8326</v>
      </c>
      <c r="P93" s="188">
        <v>1375</v>
      </c>
      <c r="Q93" s="188">
        <v>0</v>
      </c>
      <c r="R93" s="188">
        <v>0</v>
      </c>
      <c r="S93" s="188">
        <v>972</v>
      </c>
      <c r="T93" s="188">
        <v>0</v>
      </c>
      <c r="U93" s="188">
        <v>0</v>
      </c>
      <c r="V93" s="188">
        <v>0</v>
      </c>
      <c r="X93" s="188">
        <v>0</v>
      </c>
      <c r="Y93" s="188">
        <v>0</v>
      </c>
      <c r="Z93" s="188">
        <v>6074</v>
      </c>
      <c r="AA93" s="188">
        <v>2328</v>
      </c>
      <c r="AB93" s="188">
        <v>0</v>
      </c>
      <c r="AC93" s="188">
        <v>0</v>
      </c>
      <c r="AD93" s="188">
        <v>1487</v>
      </c>
      <c r="AE93" s="188">
        <v>0</v>
      </c>
      <c r="AF93" s="188">
        <v>0</v>
      </c>
      <c r="AG93" s="188">
        <v>0</v>
      </c>
      <c r="AI93" s="188">
        <v>0</v>
      </c>
      <c r="AJ93" s="188">
        <v>0</v>
      </c>
      <c r="AK93" s="188">
        <v>1449</v>
      </c>
      <c r="AL93" s="188">
        <v>835</v>
      </c>
      <c r="AM93" s="188">
        <v>0</v>
      </c>
      <c r="AN93" s="188">
        <v>0</v>
      </c>
      <c r="AO93" s="188">
        <v>1577</v>
      </c>
      <c r="AP93" s="188">
        <v>0</v>
      </c>
      <c r="AQ93" s="188">
        <v>0</v>
      </c>
      <c r="AR93" s="188">
        <v>0</v>
      </c>
      <c r="AT93" s="188">
        <v>0</v>
      </c>
      <c r="AU93" s="188">
        <v>0</v>
      </c>
      <c r="AV93" s="188">
        <v>8053</v>
      </c>
      <c r="AW93" s="188">
        <v>2017</v>
      </c>
      <c r="AX93" s="188">
        <v>0</v>
      </c>
      <c r="AY93" s="188">
        <v>0</v>
      </c>
      <c r="AZ93" s="188">
        <v>1520</v>
      </c>
      <c r="BA93" s="188">
        <v>0</v>
      </c>
      <c r="BB93" s="188">
        <v>0</v>
      </c>
      <c r="BC93" s="188">
        <v>0</v>
      </c>
      <c r="BE93" s="188">
        <v>0</v>
      </c>
      <c r="BF93" s="188">
        <v>0</v>
      </c>
      <c r="BG93" s="188">
        <v>8581</v>
      </c>
      <c r="BH93" s="188">
        <v>1997</v>
      </c>
      <c r="BI93" s="188">
        <v>0</v>
      </c>
      <c r="BJ93" s="188">
        <v>0</v>
      </c>
      <c r="BK93" s="188">
        <v>1059</v>
      </c>
      <c r="BL93" s="188">
        <v>0</v>
      </c>
      <c r="BM93" s="188">
        <v>0</v>
      </c>
      <c r="BN93" s="188">
        <v>0</v>
      </c>
      <c r="BP93" s="188">
        <v>0</v>
      </c>
      <c r="BQ93" s="188">
        <v>0</v>
      </c>
      <c r="BR93" s="188">
        <v>7065</v>
      </c>
      <c r="BS93" s="188">
        <v>2630</v>
      </c>
      <c r="BT93" s="188">
        <v>0</v>
      </c>
      <c r="BU93" s="188">
        <v>0</v>
      </c>
      <c r="BV93" s="188">
        <v>2303</v>
      </c>
      <c r="BW93" s="188">
        <v>0</v>
      </c>
      <c r="BX93" s="188">
        <v>0</v>
      </c>
      <c r="BY93" s="188">
        <v>0</v>
      </c>
      <c r="CA93" s="188">
        <v>0</v>
      </c>
      <c r="CB93" s="188">
        <v>0</v>
      </c>
      <c r="CC93" s="188">
        <v>8763</v>
      </c>
      <c r="CD93" s="188">
        <v>1377</v>
      </c>
      <c r="CE93" s="188">
        <v>0</v>
      </c>
      <c r="CF93" s="188">
        <v>0</v>
      </c>
      <c r="CG93" s="188">
        <v>1081</v>
      </c>
      <c r="CH93" s="188">
        <v>0</v>
      </c>
      <c r="CI93" s="188">
        <v>0</v>
      </c>
      <c r="CJ93" s="188">
        <v>0</v>
      </c>
      <c r="CL93" s="188">
        <v>0</v>
      </c>
      <c r="CM93" s="188">
        <v>0</v>
      </c>
      <c r="CN93" s="188">
        <v>8763</v>
      </c>
      <c r="CO93" s="188">
        <v>1377</v>
      </c>
      <c r="CP93" s="188">
        <v>0</v>
      </c>
      <c r="CQ93" s="188">
        <v>0</v>
      </c>
      <c r="CR93" s="188">
        <v>1081</v>
      </c>
      <c r="CS93" s="188">
        <v>0</v>
      </c>
      <c r="CT93" s="188">
        <v>0</v>
      </c>
      <c r="CU93" s="188">
        <v>0</v>
      </c>
      <c r="CW93" s="188">
        <v>0</v>
      </c>
      <c r="CX93" s="188">
        <v>0</v>
      </c>
      <c r="CY93" s="188">
        <v>6356</v>
      </c>
      <c r="CZ93" s="188">
        <v>2077</v>
      </c>
      <c r="DA93" s="188">
        <v>0</v>
      </c>
      <c r="DB93" s="188">
        <v>0</v>
      </c>
      <c r="DC93" s="188">
        <v>2222</v>
      </c>
      <c r="DD93" s="188">
        <v>0</v>
      </c>
      <c r="DE93" s="188">
        <v>0</v>
      </c>
      <c r="DF93" s="188">
        <v>0</v>
      </c>
      <c r="DH93" s="188">
        <v>0</v>
      </c>
      <c r="DI93" s="188">
        <v>0</v>
      </c>
      <c r="DJ93" s="188">
        <v>8774</v>
      </c>
      <c r="DK93" s="188">
        <v>1604</v>
      </c>
      <c r="DL93" s="188">
        <v>0</v>
      </c>
      <c r="DM93" s="188">
        <v>0</v>
      </c>
      <c r="DN93" s="188">
        <v>1081</v>
      </c>
      <c r="DO93" s="188">
        <v>0</v>
      </c>
      <c r="DP93" s="188">
        <v>0</v>
      </c>
      <c r="DQ93" s="188">
        <v>0</v>
      </c>
      <c r="DS93" s="188">
        <v>0</v>
      </c>
      <c r="DT93" s="188">
        <v>0</v>
      </c>
      <c r="DU93" s="188">
        <v>7150</v>
      </c>
      <c r="DV93" s="188">
        <v>1401</v>
      </c>
      <c r="DW93" s="188">
        <v>0</v>
      </c>
      <c r="DX93" s="188">
        <v>0</v>
      </c>
      <c r="DY93" s="188">
        <v>2873</v>
      </c>
      <c r="DZ93" s="188">
        <v>0</v>
      </c>
      <c r="EA93" s="188">
        <v>0</v>
      </c>
      <c r="EB93" s="188">
        <v>0</v>
      </c>
      <c r="ED93" s="188">
        <v>0</v>
      </c>
      <c r="EE93" s="188">
        <v>0</v>
      </c>
      <c r="EF93" s="188">
        <v>6302</v>
      </c>
      <c r="EG93" s="188">
        <v>1677</v>
      </c>
      <c r="EH93" s="188">
        <v>0</v>
      </c>
      <c r="EI93" s="188">
        <v>0</v>
      </c>
      <c r="EJ93" s="188">
        <v>1068</v>
      </c>
      <c r="EK93" s="188">
        <v>0</v>
      </c>
      <c r="EL93" s="188">
        <v>0</v>
      </c>
      <c r="EM93" s="188">
        <v>0</v>
      </c>
      <c r="EO93" s="188">
        <v>0</v>
      </c>
      <c r="EP93" s="188">
        <v>0</v>
      </c>
      <c r="EQ93" s="188">
        <v>1414</v>
      </c>
      <c r="ER93" s="188">
        <v>824</v>
      </c>
      <c r="ES93" s="188">
        <v>0</v>
      </c>
      <c r="ET93" s="188">
        <v>0</v>
      </c>
      <c r="EU93" s="188">
        <v>1399</v>
      </c>
      <c r="EV93" s="188">
        <v>0</v>
      </c>
      <c r="EW93" s="188">
        <v>0</v>
      </c>
      <c r="EX93" s="188">
        <v>0</v>
      </c>
      <c r="EZ93" s="188">
        <v>0</v>
      </c>
      <c r="FA93" s="188">
        <v>0</v>
      </c>
      <c r="FB93" s="188">
        <v>4043</v>
      </c>
      <c r="FC93" s="188">
        <v>1093</v>
      </c>
      <c r="FD93" s="188">
        <v>0</v>
      </c>
      <c r="FE93" s="188">
        <v>0</v>
      </c>
      <c r="FF93" s="188">
        <v>2553</v>
      </c>
      <c r="FG93" s="188">
        <v>0</v>
      </c>
      <c r="FH93" s="188">
        <v>0</v>
      </c>
      <c r="FI93" s="188">
        <v>0</v>
      </c>
      <c r="FK93" s="188">
        <v>0</v>
      </c>
      <c r="FL93" s="188">
        <v>0</v>
      </c>
      <c r="FM93" s="188">
        <v>7590</v>
      </c>
      <c r="FN93" s="188">
        <v>797</v>
      </c>
      <c r="FO93" s="188">
        <v>0</v>
      </c>
      <c r="FP93" s="188">
        <v>0</v>
      </c>
      <c r="FQ93" s="188">
        <v>1058</v>
      </c>
      <c r="FR93" s="188">
        <v>0</v>
      </c>
      <c r="FS93" s="188">
        <v>0</v>
      </c>
      <c r="FT93" s="188">
        <v>0</v>
      </c>
      <c r="FV93" s="188">
        <v>0</v>
      </c>
      <c r="FW93" s="188">
        <v>0</v>
      </c>
      <c r="FX93" s="188">
        <v>4015</v>
      </c>
      <c r="FY93" s="188">
        <v>2109</v>
      </c>
      <c r="FZ93" s="188">
        <v>0</v>
      </c>
      <c r="GA93" s="188">
        <v>0</v>
      </c>
      <c r="GB93" s="188">
        <v>2452</v>
      </c>
      <c r="GC93" s="188">
        <v>0</v>
      </c>
      <c r="GD93" s="188">
        <v>0</v>
      </c>
      <c r="GE93" s="188">
        <v>0</v>
      </c>
      <c r="GG93" s="188">
        <v>0</v>
      </c>
      <c r="GH93" s="188">
        <v>0</v>
      </c>
      <c r="GI93" s="188">
        <v>6029</v>
      </c>
      <c r="GJ93" s="188">
        <v>607</v>
      </c>
      <c r="GK93" s="188">
        <v>0</v>
      </c>
      <c r="GL93" s="188">
        <v>0</v>
      </c>
      <c r="GM93" s="188">
        <v>1074</v>
      </c>
      <c r="GN93" s="188">
        <v>0</v>
      </c>
      <c r="GO93" s="188">
        <v>0</v>
      </c>
      <c r="GP93" s="188">
        <v>0</v>
      </c>
      <c r="GR93" s="188">
        <v>0</v>
      </c>
      <c r="GS93" s="188">
        <v>0</v>
      </c>
      <c r="GT93" s="188">
        <v>7123</v>
      </c>
      <c r="GU93" s="188">
        <v>845</v>
      </c>
      <c r="GV93" s="188">
        <v>0</v>
      </c>
      <c r="GW93" s="188">
        <v>0</v>
      </c>
      <c r="GX93" s="188">
        <v>1033</v>
      </c>
      <c r="GY93" s="188">
        <v>0</v>
      </c>
      <c r="GZ93" s="188">
        <v>0</v>
      </c>
      <c r="HA93" s="188">
        <v>0</v>
      </c>
      <c r="HC93" s="188">
        <v>0</v>
      </c>
      <c r="HD93" s="188">
        <v>0</v>
      </c>
      <c r="HE93" s="188">
        <v>3891</v>
      </c>
      <c r="HF93" s="188">
        <v>908</v>
      </c>
      <c r="HG93" s="188">
        <v>0</v>
      </c>
      <c r="HH93" s="188">
        <v>0</v>
      </c>
      <c r="HI93" s="188">
        <v>1035</v>
      </c>
      <c r="HJ93" s="188">
        <v>0</v>
      </c>
      <c r="HK93" s="188">
        <v>0</v>
      </c>
      <c r="HL93" s="188">
        <v>0</v>
      </c>
      <c r="HN93" s="188">
        <v>0</v>
      </c>
      <c r="HO93" s="188">
        <v>0</v>
      </c>
      <c r="HP93" s="188">
        <v>3726</v>
      </c>
      <c r="HQ93" s="188">
        <v>1081</v>
      </c>
      <c r="HR93" s="188">
        <v>0</v>
      </c>
      <c r="HS93" s="188">
        <v>0</v>
      </c>
      <c r="HT93" s="188">
        <v>1894</v>
      </c>
      <c r="HU93" s="188">
        <v>0</v>
      </c>
      <c r="HV93" s="188">
        <v>0</v>
      </c>
      <c r="HW93" s="188">
        <v>0</v>
      </c>
      <c r="HY93" s="188">
        <v>0</v>
      </c>
      <c r="HZ93" s="188">
        <v>0</v>
      </c>
      <c r="IA93" s="188">
        <v>5314</v>
      </c>
      <c r="IB93" s="188">
        <v>1231</v>
      </c>
      <c r="IC93" s="188">
        <v>0</v>
      </c>
      <c r="ID93" s="188">
        <v>0</v>
      </c>
      <c r="IE93" s="188">
        <v>1096</v>
      </c>
      <c r="IF93" s="188">
        <v>0</v>
      </c>
      <c r="IG93" s="188">
        <v>0</v>
      </c>
      <c r="IH93" s="188">
        <v>0</v>
      </c>
      <c r="IJ93" s="188">
        <v>0</v>
      </c>
      <c r="IK93" s="188">
        <v>0</v>
      </c>
      <c r="IL93" s="188">
        <v>8380</v>
      </c>
      <c r="IM93" s="188">
        <v>1239</v>
      </c>
      <c r="IN93" s="188">
        <v>0</v>
      </c>
      <c r="IO93" s="188">
        <v>0</v>
      </c>
      <c r="IP93" s="188">
        <v>1094</v>
      </c>
      <c r="IQ93" s="188">
        <v>0</v>
      </c>
      <c r="IR93" s="188">
        <v>0</v>
      </c>
      <c r="IS93" s="188">
        <v>0</v>
      </c>
      <c r="IU93" s="188">
        <v>0</v>
      </c>
      <c r="IV93" s="188">
        <v>0</v>
      </c>
      <c r="IW93" s="188">
        <v>4437</v>
      </c>
      <c r="IX93" s="188">
        <v>1177</v>
      </c>
      <c r="IY93" s="188">
        <v>0</v>
      </c>
      <c r="IZ93" s="188">
        <v>0</v>
      </c>
      <c r="JA93" s="188">
        <v>1606</v>
      </c>
      <c r="JB93" s="188">
        <v>0</v>
      </c>
      <c r="JC93" s="188">
        <v>0</v>
      </c>
      <c r="JD93" s="188">
        <v>0</v>
      </c>
      <c r="JF93" s="188">
        <v>0</v>
      </c>
      <c r="JG93" s="188">
        <v>0</v>
      </c>
      <c r="JH93" s="188">
        <v>7691</v>
      </c>
      <c r="JI93" s="188">
        <v>3372</v>
      </c>
      <c r="JJ93" s="188">
        <v>0</v>
      </c>
      <c r="JK93" s="188">
        <v>0</v>
      </c>
      <c r="JL93" s="188">
        <v>1029</v>
      </c>
      <c r="JM93" s="188">
        <v>0</v>
      </c>
      <c r="JN93" s="188">
        <v>0</v>
      </c>
      <c r="JO93" s="188">
        <v>0</v>
      </c>
      <c r="JQ93" s="188">
        <v>0</v>
      </c>
      <c r="JR93" s="188">
        <v>0</v>
      </c>
      <c r="JS93" s="188">
        <v>7735</v>
      </c>
      <c r="JT93" s="188">
        <v>906</v>
      </c>
      <c r="JU93" s="188">
        <v>0</v>
      </c>
      <c r="JV93" s="188">
        <v>0</v>
      </c>
      <c r="JW93" s="188">
        <v>1107</v>
      </c>
      <c r="JX93" s="188">
        <v>0</v>
      </c>
      <c r="JY93" s="188">
        <v>0</v>
      </c>
      <c r="JZ93" s="188">
        <v>0</v>
      </c>
      <c r="KB93" s="188">
        <v>0</v>
      </c>
      <c r="KC93" s="188">
        <v>0</v>
      </c>
      <c r="KD93" s="188">
        <v>2775</v>
      </c>
      <c r="KE93" s="188">
        <v>710</v>
      </c>
      <c r="KF93" s="188">
        <v>0</v>
      </c>
      <c r="KG93" s="188">
        <v>0</v>
      </c>
      <c r="KH93" s="188">
        <v>1606</v>
      </c>
      <c r="KI93" s="188">
        <v>0</v>
      </c>
      <c r="KJ93" s="188">
        <v>0</v>
      </c>
      <c r="KK93" s="188">
        <v>0</v>
      </c>
      <c r="KM93" s="188">
        <v>0</v>
      </c>
      <c r="KN93" s="188">
        <v>0</v>
      </c>
      <c r="KO93" s="188">
        <v>3071</v>
      </c>
      <c r="KP93" s="188">
        <v>2399</v>
      </c>
      <c r="KQ93" s="188">
        <v>0</v>
      </c>
      <c r="KR93" s="188">
        <v>0</v>
      </c>
      <c r="KS93" s="188">
        <v>2167</v>
      </c>
      <c r="KT93" s="188">
        <v>0</v>
      </c>
      <c r="KU93" s="188">
        <v>0</v>
      </c>
      <c r="KV93" s="188">
        <v>0</v>
      </c>
      <c r="KX93" s="188">
        <v>0</v>
      </c>
      <c r="KY93" s="188">
        <v>0</v>
      </c>
      <c r="KZ93" s="188">
        <v>7991</v>
      </c>
      <c r="LA93" s="188">
        <v>1539</v>
      </c>
      <c r="LB93" s="188">
        <v>0</v>
      </c>
      <c r="LC93" s="188">
        <v>0</v>
      </c>
      <c r="LD93" s="188">
        <v>2844</v>
      </c>
      <c r="LE93" s="188">
        <v>0</v>
      </c>
      <c r="LF93" s="188">
        <v>0</v>
      </c>
      <c r="LG93" s="188">
        <v>0</v>
      </c>
      <c r="LI93" s="188">
        <v>0</v>
      </c>
      <c r="LJ93" s="188">
        <v>0</v>
      </c>
      <c r="LK93" s="188">
        <v>5729</v>
      </c>
      <c r="LL93" s="188">
        <v>1370</v>
      </c>
      <c r="LM93" s="188">
        <v>0</v>
      </c>
      <c r="LN93" s="188">
        <v>0</v>
      </c>
      <c r="LO93" s="188">
        <v>1540</v>
      </c>
      <c r="LP93" s="188">
        <v>0</v>
      </c>
      <c r="LQ93" s="188">
        <v>0</v>
      </c>
      <c r="LR93" s="188">
        <v>0</v>
      </c>
      <c r="LT93" s="188">
        <v>0</v>
      </c>
      <c r="LU93" s="188">
        <v>0</v>
      </c>
      <c r="LV93" s="188">
        <v>1870</v>
      </c>
      <c r="LW93" s="188">
        <v>1910</v>
      </c>
      <c r="LX93" s="188">
        <v>0</v>
      </c>
      <c r="LY93" s="188">
        <v>0</v>
      </c>
      <c r="LZ93" s="188">
        <v>1575</v>
      </c>
      <c r="MA93" s="188">
        <v>0</v>
      </c>
      <c r="MB93" s="188">
        <v>0</v>
      </c>
      <c r="MC93" s="188">
        <v>0</v>
      </c>
    </row>
    <row r="94" spans="2:341">
      <c r="B94" s="208">
        <f t="shared" si="20"/>
        <v>0</v>
      </c>
      <c r="C94" s="208">
        <f t="shared" si="21"/>
        <v>0</v>
      </c>
      <c r="D94" s="208">
        <f t="shared" si="22"/>
        <v>5921.1333333333332</v>
      </c>
      <c r="E94" s="208">
        <f t="shared" si="23"/>
        <v>1487.4333333333334</v>
      </c>
      <c r="F94" s="208">
        <f t="shared" si="24"/>
        <v>0</v>
      </c>
      <c r="G94" s="208">
        <f t="shared" si="25"/>
        <v>0</v>
      </c>
      <c r="H94" s="208">
        <f t="shared" si="26"/>
        <v>1547.0666666666666</v>
      </c>
      <c r="I94" s="208">
        <f t="shared" si="27"/>
        <v>0</v>
      </c>
      <c r="J94" s="208">
        <f t="shared" si="28"/>
        <v>0</v>
      </c>
      <c r="K94" s="208">
        <f t="shared" si="29"/>
        <v>0</v>
      </c>
      <c r="M94" s="188">
        <v>0</v>
      </c>
      <c r="N94" s="188">
        <v>0</v>
      </c>
      <c r="O94" s="188">
        <v>8313</v>
      </c>
      <c r="P94" s="188">
        <v>1366</v>
      </c>
      <c r="Q94" s="188">
        <v>0</v>
      </c>
      <c r="R94" s="188">
        <v>0</v>
      </c>
      <c r="S94" s="188">
        <v>972</v>
      </c>
      <c r="T94" s="188">
        <v>0</v>
      </c>
      <c r="U94" s="188">
        <v>0</v>
      </c>
      <c r="V94" s="188">
        <v>0</v>
      </c>
      <c r="X94" s="188">
        <v>0</v>
      </c>
      <c r="Y94" s="188">
        <v>0</v>
      </c>
      <c r="Z94" s="188">
        <v>6068</v>
      </c>
      <c r="AA94" s="188">
        <v>2328</v>
      </c>
      <c r="AB94" s="188">
        <v>0</v>
      </c>
      <c r="AC94" s="188">
        <v>0</v>
      </c>
      <c r="AD94" s="188">
        <v>1487</v>
      </c>
      <c r="AE94" s="188">
        <v>0</v>
      </c>
      <c r="AF94" s="188">
        <v>0</v>
      </c>
      <c r="AG94" s="188">
        <v>0</v>
      </c>
      <c r="AI94" s="188">
        <v>0</v>
      </c>
      <c r="AJ94" s="188">
        <v>0</v>
      </c>
      <c r="AK94" s="188">
        <v>1428</v>
      </c>
      <c r="AL94" s="188">
        <v>829</v>
      </c>
      <c r="AM94" s="188">
        <v>0</v>
      </c>
      <c r="AN94" s="188">
        <v>0</v>
      </c>
      <c r="AO94" s="188">
        <v>1577</v>
      </c>
      <c r="AP94" s="188">
        <v>0</v>
      </c>
      <c r="AQ94" s="188">
        <v>0</v>
      </c>
      <c r="AR94" s="188">
        <v>0</v>
      </c>
      <c r="AT94" s="188">
        <v>0</v>
      </c>
      <c r="AU94" s="188">
        <v>0</v>
      </c>
      <c r="AV94" s="188">
        <v>8020</v>
      </c>
      <c r="AW94" s="188">
        <v>1974</v>
      </c>
      <c r="AX94" s="188">
        <v>0</v>
      </c>
      <c r="AY94" s="188">
        <v>0</v>
      </c>
      <c r="AZ94" s="188">
        <v>1520</v>
      </c>
      <c r="BA94" s="188">
        <v>0</v>
      </c>
      <c r="BB94" s="188">
        <v>0</v>
      </c>
      <c r="BC94" s="188">
        <v>0</v>
      </c>
      <c r="BE94" s="188">
        <v>0</v>
      </c>
      <c r="BF94" s="188">
        <v>0</v>
      </c>
      <c r="BG94" s="188">
        <v>8607</v>
      </c>
      <c r="BH94" s="188">
        <v>1981</v>
      </c>
      <c r="BI94" s="188">
        <v>0</v>
      </c>
      <c r="BJ94" s="188">
        <v>0</v>
      </c>
      <c r="BK94" s="188">
        <v>1059</v>
      </c>
      <c r="BL94" s="188">
        <v>0</v>
      </c>
      <c r="BM94" s="188">
        <v>0</v>
      </c>
      <c r="BN94" s="188">
        <v>0</v>
      </c>
      <c r="BP94" s="188">
        <v>0</v>
      </c>
      <c r="BQ94" s="188">
        <v>0</v>
      </c>
      <c r="BR94" s="188">
        <v>7046</v>
      </c>
      <c r="BS94" s="188">
        <v>2634</v>
      </c>
      <c r="BT94" s="188">
        <v>0</v>
      </c>
      <c r="BU94" s="188">
        <v>0</v>
      </c>
      <c r="BV94" s="188">
        <v>2306</v>
      </c>
      <c r="BW94" s="188">
        <v>0</v>
      </c>
      <c r="BX94" s="188">
        <v>0</v>
      </c>
      <c r="BY94" s="188">
        <v>0</v>
      </c>
      <c r="CA94" s="188">
        <v>0</v>
      </c>
      <c r="CB94" s="188">
        <v>0</v>
      </c>
      <c r="CC94" s="188">
        <v>8755</v>
      </c>
      <c r="CD94" s="188">
        <v>1383</v>
      </c>
      <c r="CE94" s="188">
        <v>0</v>
      </c>
      <c r="CF94" s="188">
        <v>0</v>
      </c>
      <c r="CG94" s="188">
        <v>1081</v>
      </c>
      <c r="CH94" s="188">
        <v>0</v>
      </c>
      <c r="CI94" s="188">
        <v>0</v>
      </c>
      <c r="CJ94" s="188">
        <v>0</v>
      </c>
      <c r="CL94" s="188">
        <v>0</v>
      </c>
      <c r="CM94" s="188">
        <v>0</v>
      </c>
      <c r="CN94" s="188">
        <v>8755</v>
      </c>
      <c r="CO94" s="188">
        <v>1383</v>
      </c>
      <c r="CP94" s="188">
        <v>0</v>
      </c>
      <c r="CQ94" s="188">
        <v>0</v>
      </c>
      <c r="CR94" s="188">
        <v>1081</v>
      </c>
      <c r="CS94" s="188">
        <v>0</v>
      </c>
      <c r="CT94" s="188">
        <v>0</v>
      </c>
      <c r="CU94" s="188">
        <v>0</v>
      </c>
      <c r="CW94" s="188">
        <v>0</v>
      </c>
      <c r="CX94" s="188">
        <v>0</v>
      </c>
      <c r="CY94" s="188">
        <v>6337</v>
      </c>
      <c r="CZ94" s="188">
        <v>2078</v>
      </c>
      <c r="DA94" s="188">
        <v>0</v>
      </c>
      <c r="DB94" s="188">
        <v>0</v>
      </c>
      <c r="DC94" s="188">
        <v>2230</v>
      </c>
      <c r="DD94" s="188">
        <v>0</v>
      </c>
      <c r="DE94" s="188">
        <v>0</v>
      </c>
      <c r="DF94" s="188">
        <v>0</v>
      </c>
      <c r="DH94" s="188">
        <v>0</v>
      </c>
      <c r="DI94" s="188">
        <v>0</v>
      </c>
      <c r="DJ94" s="188">
        <v>8762</v>
      </c>
      <c r="DK94" s="188">
        <v>1595</v>
      </c>
      <c r="DL94" s="188">
        <v>0</v>
      </c>
      <c r="DM94" s="188">
        <v>0</v>
      </c>
      <c r="DN94" s="188">
        <v>1081</v>
      </c>
      <c r="DO94" s="188">
        <v>0</v>
      </c>
      <c r="DP94" s="188">
        <v>0</v>
      </c>
      <c r="DQ94" s="188">
        <v>0</v>
      </c>
      <c r="DS94" s="188">
        <v>0</v>
      </c>
      <c r="DT94" s="188">
        <v>0</v>
      </c>
      <c r="DU94" s="188">
        <v>7143</v>
      </c>
      <c r="DV94" s="188">
        <v>1398</v>
      </c>
      <c r="DW94" s="188">
        <v>0</v>
      </c>
      <c r="DX94" s="188">
        <v>0</v>
      </c>
      <c r="DY94" s="188">
        <v>2868</v>
      </c>
      <c r="DZ94" s="188">
        <v>0</v>
      </c>
      <c r="EA94" s="188">
        <v>0</v>
      </c>
      <c r="EB94" s="188">
        <v>0</v>
      </c>
      <c r="ED94" s="188">
        <v>0</v>
      </c>
      <c r="EE94" s="188">
        <v>0</v>
      </c>
      <c r="EF94" s="188">
        <v>6317</v>
      </c>
      <c r="EG94" s="188">
        <v>1648</v>
      </c>
      <c r="EH94" s="188">
        <v>0</v>
      </c>
      <c r="EI94" s="188">
        <v>0</v>
      </c>
      <c r="EJ94" s="188">
        <v>1068</v>
      </c>
      <c r="EK94" s="188">
        <v>0</v>
      </c>
      <c r="EL94" s="188">
        <v>0</v>
      </c>
      <c r="EM94" s="188">
        <v>0</v>
      </c>
      <c r="EO94" s="188">
        <v>0</v>
      </c>
      <c r="EP94" s="188">
        <v>0</v>
      </c>
      <c r="EQ94" s="188">
        <v>1391</v>
      </c>
      <c r="ER94" s="188">
        <v>797</v>
      </c>
      <c r="ES94" s="188">
        <v>0</v>
      </c>
      <c r="ET94" s="188">
        <v>0</v>
      </c>
      <c r="EU94" s="188">
        <v>1399</v>
      </c>
      <c r="EV94" s="188">
        <v>0</v>
      </c>
      <c r="EW94" s="188">
        <v>0</v>
      </c>
      <c r="EX94" s="188">
        <v>0</v>
      </c>
      <c r="EZ94" s="188">
        <v>0</v>
      </c>
      <c r="FA94" s="188">
        <v>0</v>
      </c>
      <c r="FB94" s="188">
        <v>4022</v>
      </c>
      <c r="FC94" s="188">
        <v>1096</v>
      </c>
      <c r="FD94" s="188">
        <v>0</v>
      </c>
      <c r="FE94" s="188">
        <v>0</v>
      </c>
      <c r="FF94" s="188">
        <v>2530</v>
      </c>
      <c r="FG94" s="188">
        <v>0</v>
      </c>
      <c r="FH94" s="188">
        <v>0</v>
      </c>
      <c r="FI94" s="188">
        <v>0</v>
      </c>
      <c r="FK94" s="188">
        <v>0</v>
      </c>
      <c r="FL94" s="188">
        <v>0</v>
      </c>
      <c r="FM94" s="188">
        <v>7525</v>
      </c>
      <c r="FN94" s="188">
        <v>820</v>
      </c>
      <c r="FO94" s="188">
        <v>0</v>
      </c>
      <c r="FP94" s="188">
        <v>0</v>
      </c>
      <c r="FQ94" s="188">
        <v>1058</v>
      </c>
      <c r="FR94" s="188">
        <v>0</v>
      </c>
      <c r="FS94" s="188">
        <v>0</v>
      </c>
      <c r="FT94" s="188">
        <v>0</v>
      </c>
      <c r="FV94" s="188">
        <v>0</v>
      </c>
      <c r="FW94" s="188">
        <v>0</v>
      </c>
      <c r="FX94" s="188">
        <v>4046</v>
      </c>
      <c r="FY94" s="188">
        <v>2081</v>
      </c>
      <c r="FZ94" s="188">
        <v>0</v>
      </c>
      <c r="GA94" s="188">
        <v>0</v>
      </c>
      <c r="GB94" s="188">
        <v>2432</v>
      </c>
      <c r="GC94" s="188">
        <v>0</v>
      </c>
      <c r="GD94" s="188">
        <v>0</v>
      </c>
      <c r="GE94" s="188">
        <v>0</v>
      </c>
      <c r="GG94" s="188">
        <v>0</v>
      </c>
      <c r="GH94" s="188">
        <v>0</v>
      </c>
      <c r="GI94" s="188">
        <v>5918</v>
      </c>
      <c r="GJ94" s="188">
        <v>618</v>
      </c>
      <c r="GK94" s="188">
        <v>0</v>
      </c>
      <c r="GL94" s="188">
        <v>0</v>
      </c>
      <c r="GM94" s="188">
        <v>1074</v>
      </c>
      <c r="GN94" s="188">
        <v>0</v>
      </c>
      <c r="GO94" s="188">
        <v>0</v>
      </c>
      <c r="GP94" s="188">
        <v>0</v>
      </c>
      <c r="GR94" s="188">
        <v>0</v>
      </c>
      <c r="GS94" s="188">
        <v>0</v>
      </c>
      <c r="GT94" s="188">
        <v>7159</v>
      </c>
      <c r="GU94" s="188">
        <v>840</v>
      </c>
      <c r="GV94" s="188">
        <v>0</v>
      </c>
      <c r="GW94" s="188">
        <v>0</v>
      </c>
      <c r="GX94" s="188">
        <v>1033</v>
      </c>
      <c r="GY94" s="188">
        <v>0</v>
      </c>
      <c r="GZ94" s="188">
        <v>0</v>
      </c>
      <c r="HA94" s="188">
        <v>0</v>
      </c>
      <c r="HC94" s="188">
        <v>0</v>
      </c>
      <c r="HD94" s="188">
        <v>0</v>
      </c>
      <c r="HE94" s="188">
        <v>3766</v>
      </c>
      <c r="HF94" s="188">
        <v>881</v>
      </c>
      <c r="HG94" s="188">
        <v>0</v>
      </c>
      <c r="HH94" s="188">
        <v>0</v>
      </c>
      <c r="HI94" s="188">
        <v>1035</v>
      </c>
      <c r="HJ94" s="188">
        <v>0</v>
      </c>
      <c r="HK94" s="188">
        <v>0</v>
      </c>
      <c r="HL94" s="188">
        <v>0</v>
      </c>
      <c r="HN94" s="188">
        <v>0</v>
      </c>
      <c r="HO94" s="188">
        <v>0</v>
      </c>
      <c r="HP94" s="188">
        <v>3635</v>
      </c>
      <c r="HQ94" s="188">
        <v>1103</v>
      </c>
      <c r="HR94" s="188">
        <v>0</v>
      </c>
      <c r="HS94" s="188">
        <v>0</v>
      </c>
      <c r="HT94" s="188">
        <v>1902</v>
      </c>
      <c r="HU94" s="188">
        <v>0</v>
      </c>
      <c r="HV94" s="188">
        <v>0</v>
      </c>
      <c r="HW94" s="188">
        <v>0</v>
      </c>
      <c r="HY94" s="188">
        <v>0</v>
      </c>
      <c r="HZ94" s="188">
        <v>0</v>
      </c>
      <c r="IA94" s="188">
        <v>5262</v>
      </c>
      <c r="IB94" s="188">
        <v>1208</v>
      </c>
      <c r="IC94" s="188">
        <v>0</v>
      </c>
      <c r="ID94" s="188">
        <v>0</v>
      </c>
      <c r="IE94" s="188">
        <v>1096</v>
      </c>
      <c r="IF94" s="188">
        <v>0</v>
      </c>
      <c r="IG94" s="188">
        <v>0</v>
      </c>
      <c r="IH94" s="188">
        <v>0</v>
      </c>
      <c r="IJ94" s="188">
        <v>0</v>
      </c>
      <c r="IK94" s="188">
        <v>0</v>
      </c>
      <c r="IL94" s="188">
        <v>8328</v>
      </c>
      <c r="IM94" s="188">
        <v>1240</v>
      </c>
      <c r="IN94" s="188">
        <v>0</v>
      </c>
      <c r="IO94" s="188">
        <v>0</v>
      </c>
      <c r="IP94" s="188">
        <v>1094</v>
      </c>
      <c r="IQ94" s="188">
        <v>0</v>
      </c>
      <c r="IR94" s="188">
        <v>0</v>
      </c>
      <c r="IS94" s="188">
        <v>0</v>
      </c>
      <c r="IU94" s="188">
        <v>0</v>
      </c>
      <c r="IV94" s="188">
        <v>0</v>
      </c>
      <c r="IW94" s="188">
        <v>4401</v>
      </c>
      <c r="IX94" s="188">
        <v>1180</v>
      </c>
      <c r="IY94" s="188">
        <v>0</v>
      </c>
      <c r="IZ94" s="188">
        <v>0</v>
      </c>
      <c r="JA94" s="188">
        <v>1606</v>
      </c>
      <c r="JB94" s="188">
        <v>0</v>
      </c>
      <c r="JC94" s="188">
        <v>0</v>
      </c>
      <c r="JD94" s="188">
        <v>0</v>
      </c>
      <c r="JF94" s="188">
        <v>0</v>
      </c>
      <c r="JG94" s="188">
        <v>0</v>
      </c>
      <c r="JH94" s="188">
        <v>7639</v>
      </c>
      <c r="JI94" s="188">
        <v>3373</v>
      </c>
      <c r="JJ94" s="188">
        <v>0</v>
      </c>
      <c r="JK94" s="188">
        <v>0</v>
      </c>
      <c r="JL94" s="188">
        <v>1029</v>
      </c>
      <c r="JM94" s="188">
        <v>0</v>
      </c>
      <c r="JN94" s="188">
        <v>0</v>
      </c>
      <c r="JO94" s="188">
        <v>0</v>
      </c>
      <c r="JQ94" s="188">
        <v>0</v>
      </c>
      <c r="JR94" s="188">
        <v>0</v>
      </c>
      <c r="JS94" s="188">
        <v>7616</v>
      </c>
      <c r="JT94" s="188">
        <v>958</v>
      </c>
      <c r="JU94" s="188">
        <v>0</v>
      </c>
      <c r="JV94" s="188">
        <v>0</v>
      </c>
      <c r="JW94" s="188">
        <v>1107</v>
      </c>
      <c r="JX94" s="188">
        <v>0</v>
      </c>
      <c r="JY94" s="188">
        <v>0</v>
      </c>
      <c r="JZ94" s="188">
        <v>0</v>
      </c>
      <c r="KB94" s="188">
        <v>0</v>
      </c>
      <c r="KC94" s="188">
        <v>0</v>
      </c>
      <c r="KD94" s="188">
        <v>2793</v>
      </c>
      <c r="KE94" s="188">
        <v>707</v>
      </c>
      <c r="KF94" s="188">
        <v>0</v>
      </c>
      <c r="KG94" s="188">
        <v>0</v>
      </c>
      <c r="KH94" s="188">
        <v>1606</v>
      </c>
      <c r="KI94" s="188">
        <v>0</v>
      </c>
      <c r="KJ94" s="188">
        <v>0</v>
      </c>
      <c r="KK94" s="188">
        <v>0</v>
      </c>
      <c r="KM94" s="188">
        <v>0</v>
      </c>
      <c r="KN94" s="188">
        <v>0</v>
      </c>
      <c r="KO94" s="188">
        <v>3023</v>
      </c>
      <c r="KP94" s="188">
        <v>2395</v>
      </c>
      <c r="KQ94" s="188">
        <v>0</v>
      </c>
      <c r="KR94" s="188">
        <v>0</v>
      </c>
      <c r="KS94" s="188">
        <v>2146</v>
      </c>
      <c r="KT94" s="188">
        <v>0</v>
      </c>
      <c r="KU94" s="188">
        <v>0</v>
      </c>
      <c r="KV94" s="188">
        <v>0</v>
      </c>
      <c r="KX94" s="188">
        <v>0</v>
      </c>
      <c r="KY94" s="188">
        <v>0</v>
      </c>
      <c r="KZ94" s="188">
        <v>7933</v>
      </c>
      <c r="LA94" s="188">
        <v>1525</v>
      </c>
      <c r="LB94" s="188">
        <v>0</v>
      </c>
      <c r="LC94" s="188">
        <v>0</v>
      </c>
      <c r="LD94" s="188">
        <v>2820</v>
      </c>
      <c r="LE94" s="188">
        <v>0</v>
      </c>
      <c r="LF94" s="188">
        <v>0</v>
      </c>
      <c r="LG94" s="188">
        <v>0</v>
      </c>
      <c r="LI94" s="188">
        <v>0</v>
      </c>
      <c r="LJ94" s="188">
        <v>0</v>
      </c>
      <c r="LK94" s="188">
        <v>5805</v>
      </c>
      <c r="LL94" s="188">
        <v>1378</v>
      </c>
      <c r="LM94" s="188">
        <v>0</v>
      </c>
      <c r="LN94" s="188">
        <v>0</v>
      </c>
      <c r="LO94" s="188">
        <v>1540</v>
      </c>
      <c r="LP94" s="188">
        <v>0</v>
      </c>
      <c r="LQ94" s="188">
        <v>0</v>
      </c>
      <c r="LR94" s="188">
        <v>0</v>
      </c>
      <c r="LT94" s="188">
        <v>0</v>
      </c>
      <c r="LU94" s="188">
        <v>0</v>
      </c>
      <c r="LV94" s="188">
        <v>1821</v>
      </c>
      <c r="LW94" s="188">
        <v>1826</v>
      </c>
      <c r="LX94" s="188">
        <v>0</v>
      </c>
      <c r="LY94" s="188">
        <v>0</v>
      </c>
      <c r="LZ94" s="188">
        <v>1575</v>
      </c>
      <c r="MA94" s="188">
        <v>0</v>
      </c>
      <c r="MB94" s="188">
        <v>0</v>
      </c>
      <c r="MC94" s="188">
        <v>0</v>
      </c>
    </row>
    <row r="95" spans="2:341">
      <c r="B95" s="208">
        <f t="shared" si="20"/>
        <v>0</v>
      </c>
      <c r="C95" s="208">
        <f t="shared" si="21"/>
        <v>0</v>
      </c>
      <c r="D95" s="208">
        <f t="shared" si="22"/>
        <v>5869.8666666666668</v>
      </c>
      <c r="E95" s="208">
        <f t="shared" si="23"/>
        <v>1466.7666666666667</v>
      </c>
      <c r="F95" s="208">
        <f t="shared" si="24"/>
        <v>0</v>
      </c>
      <c r="G95" s="208">
        <f t="shared" si="25"/>
        <v>0</v>
      </c>
      <c r="H95" s="208">
        <f t="shared" si="26"/>
        <v>1544.7333333333333</v>
      </c>
      <c r="I95" s="208">
        <f t="shared" si="27"/>
        <v>0</v>
      </c>
      <c r="J95" s="208">
        <f t="shared" si="28"/>
        <v>0</v>
      </c>
      <c r="K95" s="208">
        <f t="shared" si="29"/>
        <v>0</v>
      </c>
      <c r="M95" s="188">
        <v>0</v>
      </c>
      <c r="N95" s="188">
        <v>0</v>
      </c>
      <c r="O95" s="188">
        <v>8332</v>
      </c>
      <c r="P95" s="188">
        <v>1352</v>
      </c>
      <c r="Q95" s="188">
        <v>0</v>
      </c>
      <c r="R95" s="188">
        <v>0</v>
      </c>
      <c r="S95" s="188">
        <v>972</v>
      </c>
      <c r="T95" s="188">
        <v>0</v>
      </c>
      <c r="U95" s="188">
        <v>0</v>
      </c>
      <c r="V95" s="188">
        <v>0</v>
      </c>
      <c r="X95" s="188">
        <v>0</v>
      </c>
      <c r="Y95" s="188">
        <v>0</v>
      </c>
      <c r="Z95" s="188">
        <v>6049</v>
      </c>
      <c r="AA95" s="188">
        <v>2307</v>
      </c>
      <c r="AB95" s="188">
        <v>0</v>
      </c>
      <c r="AC95" s="188">
        <v>0</v>
      </c>
      <c r="AD95" s="188">
        <v>1487</v>
      </c>
      <c r="AE95" s="188">
        <v>0</v>
      </c>
      <c r="AF95" s="188">
        <v>0</v>
      </c>
      <c r="AG95" s="188">
        <v>0</v>
      </c>
      <c r="AI95" s="188">
        <v>0</v>
      </c>
      <c r="AJ95" s="188">
        <v>0</v>
      </c>
      <c r="AK95" s="188">
        <v>1363</v>
      </c>
      <c r="AL95" s="188">
        <v>808</v>
      </c>
      <c r="AM95" s="188">
        <v>0</v>
      </c>
      <c r="AN95" s="188">
        <v>0</v>
      </c>
      <c r="AO95" s="188">
        <v>1577</v>
      </c>
      <c r="AP95" s="188">
        <v>0</v>
      </c>
      <c r="AQ95" s="188">
        <v>0</v>
      </c>
      <c r="AR95" s="188">
        <v>0</v>
      </c>
      <c r="AT95" s="188">
        <v>0</v>
      </c>
      <c r="AU95" s="188">
        <v>0</v>
      </c>
      <c r="AV95" s="188">
        <v>7981</v>
      </c>
      <c r="AW95" s="188">
        <v>1927</v>
      </c>
      <c r="AX95" s="188">
        <v>0</v>
      </c>
      <c r="AY95" s="188">
        <v>0</v>
      </c>
      <c r="AZ95" s="188">
        <v>1520</v>
      </c>
      <c r="BA95" s="188">
        <v>0</v>
      </c>
      <c r="BB95" s="188">
        <v>0</v>
      </c>
      <c r="BC95" s="188">
        <v>0</v>
      </c>
      <c r="BE95" s="188">
        <v>0</v>
      </c>
      <c r="BF95" s="188">
        <v>0</v>
      </c>
      <c r="BG95" s="188">
        <v>8567</v>
      </c>
      <c r="BH95" s="188">
        <v>1936</v>
      </c>
      <c r="BI95" s="188">
        <v>0</v>
      </c>
      <c r="BJ95" s="188">
        <v>0</v>
      </c>
      <c r="BK95" s="188">
        <v>1059</v>
      </c>
      <c r="BL95" s="188">
        <v>0</v>
      </c>
      <c r="BM95" s="188">
        <v>0</v>
      </c>
      <c r="BN95" s="188">
        <v>0</v>
      </c>
      <c r="BP95" s="188">
        <v>0</v>
      </c>
      <c r="BQ95" s="188">
        <v>0</v>
      </c>
      <c r="BR95" s="188">
        <v>7033</v>
      </c>
      <c r="BS95" s="188">
        <v>2651</v>
      </c>
      <c r="BT95" s="188">
        <v>0</v>
      </c>
      <c r="BU95" s="188">
        <v>0</v>
      </c>
      <c r="BV95" s="188">
        <v>2303</v>
      </c>
      <c r="BW95" s="188">
        <v>0</v>
      </c>
      <c r="BX95" s="188">
        <v>0</v>
      </c>
      <c r="BY95" s="188">
        <v>0</v>
      </c>
      <c r="CA95" s="188">
        <v>0</v>
      </c>
      <c r="CB95" s="188">
        <v>0</v>
      </c>
      <c r="CC95" s="188">
        <v>8720</v>
      </c>
      <c r="CD95" s="188">
        <v>1379</v>
      </c>
      <c r="CE95" s="188">
        <v>0</v>
      </c>
      <c r="CF95" s="188">
        <v>0</v>
      </c>
      <c r="CG95" s="188">
        <v>1081</v>
      </c>
      <c r="CH95" s="188">
        <v>0</v>
      </c>
      <c r="CI95" s="188">
        <v>0</v>
      </c>
      <c r="CJ95" s="188">
        <v>0</v>
      </c>
      <c r="CL95" s="188">
        <v>0</v>
      </c>
      <c r="CM95" s="188">
        <v>0</v>
      </c>
      <c r="CN95" s="188">
        <v>8720</v>
      </c>
      <c r="CO95" s="188">
        <v>1379</v>
      </c>
      <c r="CP95" s="188">
        <v>0</v>
      </c>
      <c r="CQ95" s="188">
        <v>0</v>
      </c>
      <c r="CR95" s="188">
        <v>1081</v>
      </c>
      <c r="CS95" s="188">
        <v>0</v>
      </c>
      <c r="CT95" s="188">
        <v>0</v>
      </c>
      <c r="CU95" s="188">
        <v>0</v>
      </c>
      <c r="CW95" s="188">
        <v>0</v>
      </c>
      <c r="CX95" s="188">
        <v>0</v>
      </c>
      <c r="CY95" s="188">
        <v>6279</v>
      </c>
      <c r="CZ95" s="188">
        <v>2068</v>
      </c>
      <c r="DA95" s="188">
        <v>0</v>
      </c>
      <c r="DB95" s="188">
        <v>0</v>
      </c>
      <c r="DC95" s="188">
        <v>2224</v>
      </c>
      <c r="DD95" s="188">
        <v>0</v>
      </c>
      <c r="DE95" s="188">
        <v>0</v>
      </c>
      <c r="DF95" s="188">
        <v>0</v>
      </c>
      <c r="DH95" s="188">
        <v>0</v>
      </c>
      <c r="DI95" s="188">
        <v>0</v>
      </c>
      <c r="DJ95" s="188">
        <v>8749</v>
      </c>
      <c r="DK95" s="188">
        <v>1548</v>
      </c>
      <c r="DL95" s="188">
        <v>0</v>
      </c>
      <c r="DM95" s="188">
        <v>0</v>
      </c>
      <c r="DN95" s="188">
        <v>1081</v>
      </c>
      <c r="DO95" s="188">
        <v>0</v>
      </c>
      <c r="DP95" s="188">
        <v>0</v>
      </c>
      <c r="DQ95" s="188">
        <v>0</v>
      </c>
      <c r="DS95" s="188">
        <v>0</v>
      </c>
      <c r="DT95" s="188">
        <v>0</v>
      </c>
      <c r="DU95" s="188">
        <v>7135</v>
      </c>
      <c r="DV95" s="188">
        <v>1373</v>
      </c>
      <c r="DW95" s="188">
        <v>0</v>
      </c>
      <c r="DX95" s="188">
        <v>0</v>
      </c>
      <c r="DY95" s="188">
        <v>2876</v>
      </c>
      <c r="DZ95" s="188">
        <v>0</v>
      </c>
      <c r="EA95" s="188">
        <v>0</v>
      </c>
      <c r="EB95" s="188">
        <v>0</v>
      </c>
      <c r="ED95" s="188">
        <v>0</v>
      </c>
      <c r="EE95" s="188">
        <v>0</v>
      </c>
      <c r="EF95" s="188">
        <v>6350</v>
      </c>
      <c r="EG95" s="188">
        <v>1617</v>
      </c>
      <c r="EH95" s="188">
        <v>0</v>
      </c>
      <c r="EI95" s="188">
        <v>0</v>
      </c>
      <c r="EJ95" s="188">
        <v>1068</v>
      </c>
      <c r="EK95" s="188">
        <v>0</v>
      </c>
      <c r="EL95" s="188">
        <v>0</v>
      </c>
      <c r="EM95" s="188">
        <v>0</v>
      </c>
      <c r="EO95" s="188">
        <v>0</v>
      </c>
      <c r="EP95" s="188">
        <v>0</v>
      </c>
      <c r="EQ95" s="188">
        <v>1383</v>
      </c>
      <c r="ER95" s="188">
        <v>756</v>
      </c>
      <c r="ES95" s="188">
        <v>0</v>
      </c>
      <c r="ET95" s="188">
        <v>0</v>
      </c>
      <c r="EU95" s="188">
        <v>1399</v>
      </c>
      <c r="EV95" s="188">
        <v>0</v>
      </c>
      <c r="EW95" s="188">
        <v>0</v>
      </c>
      <c r="EX95" s="188">
        <v>0</v>
      </c>
      <c r="EZ95" s="188">
        <v>0</v>
      </c>
      <c r="FA95" s="188">
        <v>0</v>
      </c>
      <c r="FB95" s="188">
        <v>4010</v>
      </c>
      <c r="FC95" s="188">
        <v>1085</v>
      </c>
      <c r="FD95" s="188">
        <v>0</v>
      </c>
      <c r="FE95" s="188">
        <v>0</v>
      </c>
      <c r="FF95" s="188">
        <v>2507</v>
      </c>
      <c r="FG95" s="188">
        <v>0</v>
      </c>
      <c r="FH95" s="188">
        <v>0</v>
      </c>
      <c r="FI95" s="188">
        <v>0</v>
      </c>
      <c r="FK95" s="188">
        <v>0</v>
      </c>
      <c r="FL95" s="188">
        <v>0</v>
      </c>
      <c r="FM95" s="188">
        <v>7561</v>
      </c>
      <c r="FN95" s="188">
        <v>807</v>
      </c>
      <c r="FO95" s="188">
        <v>0</v>
      </c>
      <c r="FP95" s="188">
        <v>0</v>
      </c>
      <c r="FQ95" s="188">
        <v>1058</v>
      </c>
      <c r="FR95" s="188">
        <v>0</v>
      </c>
      <c r="FS95" s="188">
        <v>0</v>
      </c>
      <c r="FT95" s="188">
        <v>0</v>
      </c>
      <c r="FV95" s="188">
        <v>0</v>
      </c>
      <c r="FW95" s="188">
        <v>0</v>
      </c>
      <c r="FX95" s="188">
        <v>4012</v>
      </c>
      <c r="FY95" s="188">
        <v>2091</v>
      </c>
      <c r="FZ95" s="188">
        <v>0</v>
      </c>
      <c r="GA95" s="188">
        <v>0</v>
      </c>
      <c r="GB95" s="188">
        <v>2413</v>
      </c>
      <c r="GC95" s="188">
        <v>0</v>
      </c>
      <c r="GD95" s="188">
        <v>0</v>
      </c>
      <c r="GE95" s="188">
        <v>0</v>
      </c>
      <c r="GG95" s="188">
        <v>0</v>
      </c>
      <c r="GH95" s="188">
        <v>0</v>
      </c>
      <c r="GI95" s="188">
        <v>5634</v>
      </c>
      <c r="GJ95" s="188">
        <v>613</v>
      </c>
      <c r="GK95" s="188">
        <v>0</v>
      </c>
      <c r="GL95" s="188">
        <v>0</v>
      </c>
      <c r="GM95" s="188">
        <v>1074</v>
      </c>
      <c r="GN95" s="188">
        <v>0</v>
      </c>
      <c r="GO95" s="188">
        <v>0</v>
      </c>
      <c r="GP95" s="188">
        <v>0</v>
      </c>
      <c r="GR95" s="188">
        <v>0</v>
      </c>
      <c r="GS95" s="188">
        <v>0</v>
      </c>
      <c r="GT95" s="188">
        <v>7184</v>
      </c>
      <c r="GU95" s="188">
        <v>809</v>
      </c>
      <c r="GV95" s="188">
        <v>0</v>
      </c>
      <c r="GW95" s="188">
        <v>0</v>
      </c>
      <c r="GX95" s="188">
        <v>1033</v>
      </c>
      <c r="GY95" s="188">
        <v>0</v>
      </c>
      <c r="GZ95" s="188">
        <v>0</v>
      </c>
      <c r="HA95" s="188">
        <v>0</v>
      </c>
      <c r="HC95" s="188">
        <v>0</v>
      </c>
      <c r="HD95" s="188">
        <v>0</v>
      </c>
      <c r="HE95" s="188">
        <v>3659</v>
      </c>
      <c r="HF95" s="188">
        <v>861</v>
      </c>
      <c r="HG95" s="188">
        <v>0</v>
      </c>
      <c r="HH95" s="188">
        <v>0</v>
      </c>
      <c r="HI95" s="188">
        <v>1035</v>
      </c>
      <c r="HJ95" s="188">
        <v>0</v>
      </c>
      <c r="HK95" s="188">
        <v>0</v>
      </c>
      <c r="HL95" s="188">
        <v>0</v>
      </c>
      <c r="HN95" s="188">
        <v>0</v>
      </c>
      <c r="HO95" s="188">
        <v>0</v>
      </c>
      <c r="HP95" s="188">
        <v>3528</v>
      </c>
      <c r="HQ95" s="188">
        <v>1061</v>
      </c>
      <c r="HR95" s="188">
        <v>0</v>
      </c>
      <c r="HS95" s="188">
        <v>0</v>
      </c>
      <c r="HT95" s="188">
        <v>1897</v>
      </c>
      <c r="HU95" s="188">
        <v>0</v>
      </c>
      <c r="HV95" s="188">
        <v>0</v>
      </c>
      <c r="HW95" s="188">
        <v>0</v>
      </c>
      <c r="HY95" s="188">
        <v>0</v>
      </c>
      <c r="HZ95" s="188">
        <v>0</v>
      </c>
      <c r="IA95" s="188">
        <v>5086</v>
      </c>
      <c r="IB95" s="188">
        <v>1156</v>
      </c>
      <c r="IC95" s="188">
        <v>0</v>
      </c>
      <c r="ID95" s="188">
        <v>0</v>
      </c>
      <c r="IE95" s="188">
        <v>1096</v>
      </c>
      <c r="IF95" s="188">
        <v>0</v>
      </c>
      <c r="IG95" s="188">
        <v>0</v>
      </c>
      <c r="IH95" s="188">
        <v>0</v>
      </c>
      <c r="IJ95" s="188">
        <v>0</v>
      </c>
      <c r="IK95" s="188">
        <v>0</v>
      </c>
      <c r="IL95" s="188">
        <v>8332</v>
      </c>
      <c r="IM95" s="188">
        <v>1234</v>
      </c>
      <c r="IN95" s="188">
        <v>0</v>
      </c>
      <c r="IO95" s="188">
        <v>0</v>
      </c>
      <c r="IP95" s="188">
        <v>1094</v>
      </c>
      <c r="IQ95" s="188">
        <v>0</v>
      </c>
      <c r="IR95" s="188">
        <v>0</v>
      </c>
      <c r="IS95" s="188">
        <v>0</v>
      </c>
      <c r="IU95" s="188">
        <v>0</v>
      </c>
      <c r="IV95" s="188">
        <v>0</v>
      </c>
      <c r="IW95" s="188">
        <v>4247</v>
      </c>
      <c r="IX95" s="188">
        <v>1158</v>
      </c>
      <c r="IY95" s="188">
        <v>0</v>
      </c>
      <c r="IZ95" s="188">
        <v>0</v>
      </c>
      <c r="JA95" s="188">
        <v>1606</v>
      </c>
      <c r="JB95" s="188">
        <v>0</v>
      </c>
      <c r="JC95" s="188">
        <v>0</v>
      </c>
      <c r="JD95" s="188">
        <v>0</v>
      </c>
      <c r="JF95" s="188">
        <v>0</v>
      </c>
      <c r="JG95" s="188">
        <v>0</v>
      </c>
      <c r="JH95" s="188">
        <v>7604</v>
      </c>
      <c r="JI95" s="188">
        <v>3321</v>
      </c>
      <c r="JJ95" s="188">
        <v>0</v>
      </c>
      <c r="JK95" s="188">
        <v>0</v>
      </c>
      <c r="JL95" s="188">
        <v>1029</v>
      </c>
      <c r="JM95" s="188">
        <v>0</v>
      </c>
      <c r="JN95" s="188">
        <v>0</v>
      </c>
      <c r="JO95" s="188">
        <v>0</v>
      </c>
      <c r="JQ95" s="188">
        <v>0</v>
      </c>
      <c r="JR95" s="188">
        <v>0</v>
      </c>
      <c r="JS95" s="188">
        <v>7508</v>
      </c>
      <c r="JT95" s="188">
        <v>949</v>
      </c>
      <c r="JU95" s="188">
        <v>0</v>
      </c>
      <c r="JV95" s="188">
        <v>0</v>
      </c>
      <c r="JW95" s="188">
        <v>1107</v>
      </c>
      <c r="JX95" s="188">
        <v>0</v>
      </c>
      <c r="JY95" s="188">
        <v>0</v>
      </c>
      <c r="JZ95" s="188">
        <v>0</v>
      </c>
      <c r="KB95" s="188">
        <v>0</v>
      </c>
      <c r="KC95" s="188">
        <v>0</v>
      </c>
      <c r="KD95" s="188">
        <v>2688</v>
      </c>
      <c r="KE95" s="188">
        <v>670</v>
      </c>
      <c r="KF95" s="188">
        <v>0</v>
      </c>
      <c r="KG95" s="188">
        <v>0</v>
      </c>
      <c r="KH95" s="188">
        <v>1606</v>
      </c>
      <c r="KI95" s="188">
        <v>0</v>
      </c>
      <c r="KJ95" s="188">
        <v>0</v>
      </c>
      <c r="KK95" s="188">
        <v>0</v>
      </c>
      <c r="KM95" s="188">
        <v>0</v>
      </c>
      <c r="KN95" s="188">
        <v>0</v>
      </c>
      <c r="KO95" s="188">
        <v>3031</v>
      </c>
      <c r="KP95" s="188">
        <v>2381</v>
      </c>
      <c r="KQ95" s="188">
        <v>0</v>
      </c>
      <c r="KR95" s="188">
        <v>0</v>
      </c>
      <c r="KS95" s="188">
        <v>2143</v>
      </c>
      <c r="KT95" s="188">
        <v>0</v>
      </c>
      <c r="KU95" s="188">
        <v>0</v>
      </c>
      <c r="KV95" s="188">
        <v>0</v>
      </c>
      <c r="KX95" s="188">
        <v>0</v>
      </c>
      <c r="KY95" s="188">
        <v>0</v>
      </c>
      <c r="KZ95" s="188">
        <v>7833</v>
      </c>
      <c r="LA95" s="188">
        <v>1517</v>
      </c>
      <c r="LB95" s="188">
        <v>0</v>
      </c>
      <c r="LC95" s="188">
        <v>0</v>
      </c>
      <c r="LD95" s="188">
        <v>2801</v>
      </c>
      <c r="LE95" s="188">
        <v>0</v>
      </c>
      <c r="LF95" s="188">
        <v>0</v>
      </c>
      <c r="LG95" s="188">
        <v>0</v>
      </c>
      <c r="LI95" s="188">
        <v>0</v>
      </c>
      <c r="LJ95" s="188">
        <v>0</v>
      </c>
      <c r="LK95" s="188">
        <v>5732</v>
      </c>
      <c r="LL95" s="188">
        <v>1348</v>
      </c>
      <c r="LM95" s="188">
        <v>0</v>
      </c>
      <c r="LN95" s="188">
        <v>0</v>
      </c>
      <c r="LO95" s="188">
        <v>1540</v>
      </c>
      <c r="LP95" s="188">
        <v>0</v>
      </c>
      <c r="LQ95" s="188">
        <v>0</v>
      </c>
      <c r="LR95" s="188">
        <v>0</v>
      </c>
      <c r="LT95" s="188">
        <v>0</v>
      </c>
      <c r="LU95" s="188">
        <v>0</v>
      </c>
      <c r="LV95" s="188">
        <v>1786</v>
      </c>
      <c r="LW95" s="188">
        <v>1841</v>
      </c>
      <c r="LX95" s="188">
        <v>0</v>
      </c>
      <c r="LY95" s="188">
        <v>0</v>
      </c>
      <c r="LZ95" s="188">
        <v>1575</v>
      </c>
      <c r="MA95" s="188">
        <v>0</v>
      </c>
      <c r="MB95" s="188">
        <v>0</v>
      </c>
      <c r="MC95" s="188">
        <v>0</v>
      </c>
    </row>
    <row r="96" spans="2:341">
      <c r="B96" s="208">
        <f t="shared" si="20"/>
        <v>0</v>
      </c>
      <c r="C96" s="208">
        <f t="shared" si="21"/>
        <v>0</v>
      </c>
      <c r="D96" s="208">
        <f t="shared" si="22"/>
        <v>5839.6333333333332</v>
      </c>
      <c r="E96" s="208">
        <f t="shared" si="23"/>
        <v>1459.5</v>
      </c>
      <c r="F96" s="208">
        <f t="shared" si="24"/>
        <v>0</v>
      </c>
      <c r="G96" s="208">
        <f t="shared" si="25"/>
        <v>0</v>
      </c>
      <c r="H96" s="208">
        <f t="shared" si="26"/>
        <v>1542.6333333333334</v>
      </c>
      <c r="I96" s="208">
        <f t="shared" si="27"/>
        <v>0</v>
      </c>
      <c r="J96" s="208">
        <f t="shared" si="28"/>
        <v>0</v>
      </c>
      <c r="K96" s="208">
        <f t="shared" si="29"/>
        <v>0</v>
      </c>
      <c r="M96" s="188">
        <v>0</v>
      </c>
      <c r="N96" s="188">
        <v>0</v>
      </c>
      <c r="O96" s="188">
        <v>8285</v>
      </c>
      <c r="P96" s="188">
        <v>1364</v>
      </c>
      <c r="Q96" s="188">
        <v>0</v>
      </c>
      <c r="R96" s="188">
        <v>0</v>
      </c>
      <c r="S96" s="188">
        <v>972</v>
      </c>
      <c r="T96" s="188">
        <v>0</v>
      </c>
      <c r="U96" s="188">
        <v>0</v>
      </c>
      <c r="V96" s="188">
        <v>0</v>
      </c>
      <c r="X96" s="188">
        <v>0</v>
      </c>
      <c r="Y96" s="188">
        <v>0</v>
      </c>
      <c r="Z96" s="188">
        <v>6086</v>
      </c>
      <c r="AA96" s="188">
        <v>2288</v>
      </c>
      <c r="AB96" s="188">
        <v>0</v>
      </c>
      <c r="AC96" s="188">
        <v>0</v>
      </c>
      <c r="AD96" s="188">
        <v>1487</v>
      </c>
      <c r="AE96" s="188">
        <v>0</v>
      </c>
      <c r="AF96" s="188">
        <v>0</v>
      </c>
      <c r="AG96" s="188">
        <v>0</v>
      </c>
      <c r="AI96" s="188">
        <v>0</v>
      </c>
      <c r="AJ96" s="188">
        <v>0</v>
      </c>
      <c r="AK96" s="188">
        <v>1295</v>
      </c>
      <c r="AL96" s="188">
        <v>817</v>
      </c>
      <c r="AM96" s="188">
        <v>0</v>
      </c>
      <c r="AN96" s="188">
        <v>0</v>
      </c>
      <c r="AO96" s="188">
        <v>1577</v>
      </c>
      <c r="AP96" s="188">
        <v>0</v>
      </c>
      <c r="AQ96" s="188">
        <v>0</v>
      </c>
      <c r="AR96" s="188">
        <v>0</v>
      </c>
      <c r="AT96" s="188">
        <v>0</v>
      </c>
      <c r="AU96" s="188">
        <v>0</v>
      </c>
      <c r="AV96" s="188">
        <v>8038</v>
      </c>
      <c r="AW96" s="188">
        <v>1992</v>
      </c>
      <c r="AX96" s="188">
        <v>0</v>
      </c>
      <c r="AY96" s="188">
        <v>0</v>
      </c>
      <c r="AZ96" s="188">
        <v>1520</v>
      </c>
      <c r="BA96" s="188">
        <v>0</v>
      </c>
      <c r="BB96" s="188">
        <v>0</v>
      </c>
      <c r="BC96" s="188">
        <v>0</v>
      </c>
      <c r="BE96" s="188">
        <v>0</v>
      </c>
      <c r="BF96" s="188">
        <v>0</v>
      </c>
      <c r="BG96" s="188">
        <v>8540</v>
      </c>
      <c r="BH96" s="188">
        <v>1892</v>
      </c>
      <c r="BI96" s="188">
        <v>0</v>
      </c>
      <c r="BJ96" s="188">
        <v>0</v>
      </c>
      <c r="BK96" s="188">
        <v>1059</v>
      </c>
      <c r="BL96" s="188">
        <v>0</v>
      </c>
      <c r="BM96" s="188">
        <v>0</v>
      </c>
      <c r="BN96" s="188">
        <v>0</v>
      </c>
      <c r="BP96" s="188">
        <v>0</v>
      </c>
      <c r="BQ96" s="188">
        <v>0</v>
      </c>
      <c r="BR96" s="188">
        <v>7009</v>
      </c>
      <c r="BS96" s="188">
        <v>2629</v>
      </c>
      <c r="BT96" s="188">
        <v>0</v>
      </c>
      <c r="BU96" s="188">
        <v>0</v>
      </c>
      <c r="BV96" s="188">
        <v>2294</v>
      </c>
      <c r="BW96" s="188">
        <v>0</v>
      </c>
      <c r="BX96" s="188">
        <v>0</v>
      </c>
      <c r="BY96" s="188">
        <v>0</v>
      </c>
      <c r="CA96" s="188">
        <v>0</v>
      </c>
      <c r="CB96" s="188">
        <v>0</v>
      </c>
      <c r="CC96" s="188">
        <v>8604</v>
      </c>
      <c r="CD96" s="188">
        <v>1381</v>
      </c>
      <c r="CE96" s="188">
        <v>0</v>
      </c>
      <c r="CF96" s="188">
        <v>0</v>
      </c>
      <c r="CG96" s="188">
        <v>1081</v>
      </c>
      <c r="CH96" s="188">
        <v>0</v>
      </c>
      <c r="CI96" s="188">
        <v>0</v>
      </c>
      <c r="CJ96" s="188">
        <v>0</v>
      </c>
      <c r="CL96" s="188">
        <v>0</v>
      </c>
      <c r="CM96" s="188">
        <v>0</v>
      </c>
      <c r="CN96" s="188">
        <v>8604</v>
      </c>
      <c r="CO96" s="188">
        <v>1381</v>
      </c>
      <c r="CP96" s="188">
        <v>0</v>
      </c>
      <c r="CQ96" s="188">
        <v>0</v>
      </c>
      <c r="CR96" s="188">
        <v>1081</v>
      </c>
      <c r="CS96" s="188">
        <v>0</v>
      </c>
      <c r="CT96" s="188">
        <v>0</v>
      </c>
      <c r="CU96" s="188">
        <v>0</v>
      </c>
      <c r="CW96" s="188">
        <v>0</v>
      </c>
      <c r="CX96" s="188">
        <v>0</v>
      </c>
      <c r="CY96" s="188">
        <v>6411</v>
      </c>
      <c r="CZ96" s="188">
        <v>2086</v>
      </c>
      <c r="DA96" s="188">
        <v>0</v>
      </c>
      <c r="DB96" s="188">
        <v>0</v>
      </c>
      <c r="DC96" s="188">
        <v>2197</v>
      </c>
      <c r="DD96" s="188">
        <v>0</v>
      </c>
      <c r="DE96" s="188">
        <v>0</v>
      </c>
      <c r="DF96" s="188">
        <v>0</v>
      </c>
      <c r="DH96" s="188">
        <v>0</v>
      </c>
      <c r="DI96" s="188">
        <v>0</v>
      </c>
      <c r="DJ96" s="188">
        <v>8714</v>
      </c>
      <c r="DK96" s="188">
        <v>1536</v>
      </c>
      <c r="DL96" s="188">
        <v>0</v>
      </c>
      <c r="DM96" s="188">
        <v>0</v>
      </c>
      <c r="DN96" s="188">
        <v>1081</v>
      </c>
      <c r="DO96" s="188">
        <v>0</v>
      </c>
      <c r="DP96" s="188">
        <v>0</v>
      </c>
      <c r="DQ96" s="188">
        <v>0</v>
      </c>
      <c r="DS96" s="188">
        <v>0</v>
      </c>
      <c r="DT96" s="188">
        <v>0</v>
      </c>
      <c r="DU96" s="188">
        <v>7088</v>
      </c>
      <c r="DV96" s="188">
        <v>1368</v>
      </c>
      <c r="DW96" s="188">
        <v>0</v>
      </c>
      <c r="DX96" s="188">
        <v>0</v>
      </c>
      <c r="DY96" s="188">
        <v>2870</v>
      </c>
      <c r="DZ96" s="188">
        <v>0</v>
      </c>
      <c r="EA96" s="188">
        <v>0</v>
      </c>
      <c r="EB96" s="188">
        <v>0</v>
      </c>
      <c r="ED96" s="188">
        <v>0</v>
      </c>
      <c r="EE96" s="188">
        <v>0</v>
      </c>
      <c r="EF96" s="188">
        <v>6329</v>
      </c>
      <c r="EG96" s="188">
        <v>1600</v>
      </c>
      <c r="EH96" s="188">
        <v>0</v>
      </c>
      <c r="EI96" s="188">
        <v>0</v>
      </c>
      <c r="EJ96" s="188">
        <v>1068</v>
      </c>
      <c r="EK96" s="188">
        <v>0</v>
      </c>
      <c r="EL96" s="188">
        <v>0</v>
      </c>
      <c r="EM96" s="188">
        <v>0</v>
      </c>
      <c r="EO96" s="188">
        <v>0</v>
      </c>
      <c r="EP96" s="188">
        <v>0</v>
      </c>
      <c r="EQ96" s="188">
        <v>1354</v>
      </c>
      <c r="ER96" s="188">
        <v>728</v>
      </c>
      <c r="ES96" s="188">
        <v>0</v>
      </c>
      <c r="ET96" s="188">
        <v>0</v>
      </c>
      <c r="EU96" s="188">
        <v>1399</v>
      </c>
      <c r="EV96" s="188">
        <v>0</v>
      </c>
      <c r="EW96" s="188">
        <v>0</v>
      </c>
      <c r="EX96" s="188">
        <v>0</v>
      </c>
      <c r="EZ96" s="188">
        <v>0</v>
      </c>
      <c r="FA96" s="188">
        <v>0</v>
      </c>
      <c r="FB96" s="188">
        <v>3999</v>
      </c>
      <c r="FC96" s="188">
        <v>1081</v>
      </c>
      <c r="FD96" s="188">
        <v>0</v>
      </c>
      <c r="FE96" s="188">
        <v>0</v>
      </c>
      <c r="FF96" s="188">
        <v>2496</v>
      </c>
      <c r="FG96" s="188">
        <v>0</v>
      </c>
      <c r="FH96" s="188">
        <v>0</v>
      </c>
      <c r="FI96" s="188">
        <v>0</v>
      </c>
      <c r="FK96" s="188">
        <v>0</v>
      </c>
      <c r="FL96" s="188">
        <v>0</v>
      </c>
      <c r="FM96" s="188">
        <v>7553</v>
      </c>
      <c r="FN96" s="188">
        <v>815</v>
      </c>
      <c r="FO96" s="188">
        <v>0</v>
      </c>
      <c r="FP96" s="188">
        <v>0</v>
      </c>
      <c r="FQ96" s="188">
        <v>1058</v>
      </c>
      <c r="FR96" s="188">
        <v>0</v>
      </c>
      <c r="FS96" s="188">
        <v>0</v>
      </c>
      <c r="FT96" s="188">
        <v>0</v>
      </c>
      <c r="FV96" s="188">
        <v>0</v>
      </c>
      <c r="FW96" s="188">
        <v>0</v>
      </c>
      <c r="FX96" s="188">
        <v>3931</v>
      </c>
      <c r="FY96" s="188">
        <v>2081</v>
      </c>
      <c r="FZ96" s="188">
        <v>0</v>
      </c>
      <c r="GA96" s="188">
        <v>0</v>
      </c>
      <c r="GB96" s="188">
        <v>2417</v>
      </c>
      <c r="GC96" s="188">
        <v>0</v>
      </c>
      <c r="GD96" s="188">
        <v>0</v>
      </c>
      <c r="GE96" s="188">
        <v>0</v>
      </c>
      <c r="GG96" s="188">
        <v>0</v>
      </c>
      <c r="GH96" s="188">
        <v>0</v>
      </c>
      <c r="GI96" s="188">
        <v>5526</v>
      </c>
      <c r="GJ96" s="188">
        <v>629</v>
      </c>
      <c r="GK96" s="188">
        <v>0</v>
      </c>
      <c r="GL96" s="188">
        <v>0</v>
      </c>
      <c r="GM96" s="188">
        <v>1074</v>
      </c>
      <c r="GN96" s="188">
        <v>0</v>
      </c>
      <c r="GO96" s="188">
        <v>0</v>
      </c>
      <c r="GP96" s="188">
        <v>0</v>
      </c>
      <c r="GR96" s="188">
        <v>0</v>
      </c>
      <c r="GS96" s="188">
        <v>0</v>
      </c>
      <c r="GT96" s="188">
        <v>7171</v>
      </c>
      <c r="GU96" s="188">
        <v>787</v>
      </c>
      <c r="GV96" s="188">
        <v>0</v>
      </c>
      <c r="GW96" s="188">
        <v>0</v>
      </c>
      <c r="GX96" s="188">
        <v>1033</v>
      </c>
      <c r="GY96" s="188">
        <v>0</v>
      </c>
      <c r="GZ96" s="188">
        <v>0</v>
      </c>
      <c r="HA96" s="188">
        <v>0</v>
      </c>
      <c r="HC96" s="188">
        <v>0</v>
      </c>
      <c r="HD96" s="188">
        <v>0</v>
      </c>
      <c r="HE96" s="188">
        <v>3586</v>
      </c>
      <c r="HF96" s="188">
        <v>890</v>
      </c>
      <c r="HG96" s="188">
        <v>0</v>
      </c>
      <c r="HH96" s="188">
        <v>0</v>
      </c>
      <c r="HI96" s="188">
        <v>1035</v>
      </c>
      <c r="HJ96" s="188">
        <v>0</v>
      </c>
      <c r="HK96" s="188">
        <v>0</v>
      </c>
      <c r="HL96" s="188">
        <v>0</v>
      </c>
      <c r="HN96" s="188">
        <v>0</v>
      </c>
      <c r="HO96" s="188">
        <v>0</v>
      </c>
      <c r="HP96" s="188">
        <v>3519</v>
      </c>
      <c r="HQ96" s="188">
        <v>1083</v>
      </c>
      <c r="HR96" s="188">
        <v>0</v>
      </c>
      <c r="HS96" s="188">
        <v>0</v>
      </c>
      <c r="HT96" s="188">
        <v>1903</v>
      </c>
      <c r="HU96" s="188">
        <v>0</v>
      </c>
      <c r="HV96" s="188">
        <v>0</v>
      </c>
      <c r="HW96" s="188">
        <v>0</v>
      </c>
      <c r="HY96" s="188">
        <v>0</v>
      </c>
      <c r="HZ96" s="188">
        <v>0</v>
      </c>
      <c r="IA96" s="188">
        <v>5026</v>
      </c>
      <c r="IB96" s="188">
        <v>1126</v>
      </c>
      <c r="IC96" s="188">
        <v>0</v>
      </c>
      <c r="ID96" s="188">
        <v>0</v>
      </c>
      <c r="IE96" s="188">
        <v>1096</v>
      </c>
      <c r="IF96" s="188">
        <v>0</v>
      </c>
      <c r="IG96" s="188">
        <v>0</v>
      </c>
      <c r="IH96" s="188">
        <v>0</v>
      </c>
      <c r="IJ96" s="188">
        <v>0</v>
      </c>
      <c r="IK96" s="188">
        <v>0</v>
      </c>
      <c r="IL96" s="188">
        <v>8379</v>
      </c>
      <c r="IM96" s="188">
        <v>1207</v>
      </c>
      <c r="IN96" s="188">
        <v>0</v>
      </c>
      <c r="IO96" s="188">
        <v>0</v>
      </c>
      <c r="IP96" s="188">
        <v>1094</v>
      </c>
      <c r="IQ96" s="188">
        <v>0</v>
      </c>
      <c r="IR96" s="188">
        <v>0</v>
      </c>
      <c r="IS96" s="188">
        <v>0</v>
      </c>
      <c r="IU96" s="188">
        <v>0</v>
      </c>
      <c r="IV96" s="188">
        <v>0</v>
      </c>
      <c r="IW96" s="188">
        <v>4159</v>
      </c>
      <c r="IX96" s="188">
        <v>1159</v>
      </c>
      <c r="IY96" s="188">
        <v>0</v>
      </c>
      <c r="IZ96" s="188">
        <v>0</v>
      </c>
      <c r="JA96" s="188">
        <v>1606</v>
      </c>
      <c r="JB96" s="188">
        <v>0</v>
      </c>
      <c r="JC96" s="188">
        <v>0</v>
      </c>
      <c r="JD96" s="188">
        <v>0</v>
      </c>
      <c r="JF96" s="188">
        <v>0</v>
      </c>
      <c r="JG96" s="188">
        <v>0</v>
      </c>
      <c r="JH96" s="188">
        <v>7553</v>
      </c>
      <c r="JI96" s="188">
        <v>3283</v>
      </c>
      <c r="JJ96" s="188">
        <v>0</v>
      </c>
      <c r="JK96" s="188">
        <v>0</v>
      </c>
      <c r="JL96" s="188">
        <v>1029</v>
      </c>
      <c r="JM96" s="188">
        <v>0</v>
      </c>
      <c r="JN96" s="188">
        <v>0</v>
      </c>
      <c r="JO96" s="188">
        <v>0</v>
      </c>
      <c r="JQ96" s="188">
        <v>0</v>
      </c>
      <c r="JR96" s="188">
        <v>0</v>
      </c>
      <c r="JS96" s="188">
        <v>7401</v>
      </c>
      <c r="JT96" s="188">
        <v>908</v>
      </c>
      <c r="JU96" s="188">
        <v>0</v>
      </c>
      <c r="JV96" s="188">
        <v>0</v>
      </c>
      <c r="JW96" s="188">
        <v>1107</v>
      </c>
      <c r="JX96" s="188">
        <v>0</v>
      </c>
      <c r="JY96" s="188">
        <v>0</v>
      </c>
      <c r="JZ96" s="188">
        <v>0</v>
      </c>
      <c r="KB96" s="188">
        <v>0</v>
      </c>
      <c r="KC96" s="188">
        <v>0</v>
      </c>
      <c r="KD96" s="188">
        <v>2628</v>
      </c>
      <c r="KE96" s="188">
        <v>648</v>
      </c>
      <c r="KF96" s="188">
        <v>0</v>
      </c>
      <c r="KG96" s="188">
        <v>0</v>
      </c>
      <c r="KH96" s="188">
        <v>1606</v>
      </c>
      <c r="KI96" s="188">
        <v>0</v>
      </c>
      <c r="KJ96" s="188">
        <v>0</v>
      </c>
      <c r="KK96" s="188">
        <v>0</v>
      </c>
      <c r="KM96" s="188">
        <v>0</v>
      </c>
      <c r="KN96" s="188">
        <v>0</v>
      </c>
      <c r="KO96" s="188">
        <v>3035</v>
      </c>
      <c r="KP96" s="188">
        <v>2337</v>
      </c>
      <c r="KQ96" s="188">
        <v>0</v>
      </c>
      <c r="KR96" s="188">
        <v>0</v>
      </c>
      <c r="KS96" s="188">
        <v>2134</v>
      </c>
      <c r="KT96" s="188">
        <v>0</v>
      </c>
      <c r="KU96" s="188">
        <v>0</v>
      </c>
      <c r="KV96" s="188">
        <v>0</v>
      </c>
      <c r="KX96" s="188">
        <v>0</v>
      </c>
      <c r="KY96" s="188">
        <v>0</v>
      </c>
      <c r="KZ96" s="188">
        <v>7853</v>
      </c>
      <c r="LA96" s="188">
        <v>1518</v>
      </c>
      <c r="LB96" s="188">
        <v>0</v>
      </c>
      <c r="LC96" s="188">
        <v>0</v>
      </c>
      <c r="LD96" s="188">
        <v>2790</v>
      </c>
      <c r="LE96" s="188">
        <v>0</v>
      </c>
      <c r="LF96" s="188">
        <v>0</v>
      </c>
      <c r="LG96" s="188">
        <v>0</v>
      </c>
      <c r="LI96" s="188">
        <v>0</v>
      </c>
      <c r="LJ96" s="188">
        <v>0</v>
      </c>
      <c r="LK96" s="188">
        <v>5744</v>
      </c>
      <c r="LL96" s="188">
        <v>1343</v>
      </c>
      <c r="LM96" s="188">
        <v>0</v>
      </c>
      <c r="LN96" s="188">
        <v>0</v>
      </c>
      <c r="LO96" s="188">
        <v>1540</v>
      </c>
      <c r="LP96" s="188">
        <v>0</v>
      </c>
      <c r="LQ96" s="188">
        <v>0</v>
      </c>
      <c r="LR96" s="188">
        <v>0</v>
      </c>
      <c r="LT96" s="188">
        <v>0</v>
      </c>
      <c r="LU96" s="188">
        <v>0</v>
      </c>
      <c r="LV96" s="188">
        <v>1769</v>
      </c>
      <c r="LW96" s="188">
        <v>1828</v>
      </c>
      <c r="LX96" s="188">
        <v>0</v>
      </c>
      <c r="LY96" s="188">
        <v>0</v>
      </c>
      <c r="LZ96" s="188">
        <v>1575</v>
      </c>
      <c r="MA96" s="188">
        <v>0</v>
      </c>
      <c r="MB96" s="188">
        <v>0</v>
      </c>
      <c r="MC96" s="188">
        <v>0</v>
      </c>
    </row>
    <row r="97" spans="2:341">
      <c r="B97" s="208">
        <f t="shared" si="20"/>
        <v>0</v>
      </c>
      <c r="C97" s="208">
        <f t="shared" si="21"/>
        <v>0</v>
      </c>
      <c r="D97" s="208">
        <f t="shared" si="22"/>
        <v>5904.8</v>
      </c>
      <c r="E97" s="208">
        <f t="shared" si="23"/>
        <v>1489.8</v>
      </c>
      <c r="F97" s="208">
        <f t="shared" si="24"/>
        <v>0</v>
      </c>
      <c r="G97" s="208">
        <f t="shared" si="25"/>
        <v>0</v>
      </c>
      <c r="H97" s="208">
        <f t="shared" si="26"/>
        <v>1534.5</v>
      </c>
      <c r="I97" s="208">
        <f t="shared" si="27"/>
        <v>0</v>
      </c>
      <c r="J97" s="208">
        <f t="shared" si="28"/>
        <v>0</v>
      </c>
      <c r="K97" s="208">
        <f t="shared" si="29"/>
        <v>0</v>
      </c>
      <c r="M97" s="188">
        <v>0</v>
      </c>
      <c r="N97" s="188">
        <v>0</v>
      </c>
      <c r="O97" s="188">
        <v>8237</v>
      </c>
      <c r="P97" s="188">
        <v>1532</v>
      </c>
      <c r="Q97" s="188">
        <v>0</v>
      </c>
      <c r="R97" s="188">
        <v>0</v>
      </c>
      <c r="S97" s="188">
        <v>971</v>
      </c>
      <c r="T97" s="188">
        <v>0</v>
      </c>
      <c r="U97" s="188">
        <v>0</v>
      </c>
      <c r="V97" s="188">
        <v>0</v>
      </c>
      <c r="X97" s="188">
        <v>0</v>
      </c>
      <c r="Y97" s="188">
        <v>0</v>
      </c>
      <c r="Z97" s="188">
        <v>6022</v>
      </c>
      <c r="AA97" s="188">
        <v>2121</v>
      </c>
      <c r="AB97" s="188">
        <v>0</v>
      </c>
      <c r="AC97" s="188">
        <v>0</v>
      </c>
      <c r="AD97" s="188">
        <v>1495</v>
      </c>
      <c r="AE97" s="188">
        <v>0</v>
      </c>
      <c r="AF97" s="188">
        <v>0</v>
      </c>
      <c r="AG97" s="188">
        <v>0</v>
      </c>
      <c r="AI97" s="188">
        <v>0</v>
      </c>
      <c r="AJ97" s="188">
        <v>0</v>
      </c>
      <c r="AK97" s="188">
        <v>1466</v>
      </c>
      <c r="AL97" s="188">
        <v>759</v>
      </c>
      <c r="AM97" s="188">
        <v>0</v>
      </c>
      <c r="AN97" s="188">
        <v>0</v>
      </c>
      <c r="AO97" s="188">
        <v>1572</v>
      </c>
      <c r="AP97" s="188">
        <v>0</v>
      </c>
      <c r="AQ97" s="188">
        <v>0</v>
      </c>
      <c r="AR97" s="188">
        <v>0</v>
      </c>
      <c r="AT97" s="188">
        <v>0</v>
      </c>
      <c r="AU97" s="188">
        <v>0</v>
      </c>
      <c r="AV97" s="188">
        <v>8199</v>
      </c>
      <c r="AW97" s="188">
        <v>2190</v>
      </c>
      <c r="AX97" s="188">
        <v>0</v>
      </c>
      <c r="AY97" s="188">
        <v>0</v>
      </c>
      <c r="AZ97" s="188">
        <v>1510</v>
      </c>
      <c r="BA97" s="188">
        <v>0</v>
      </c>
      <c r="BB97" s="188">
        <v>0</v>
      </c>
      <c r="BC97" s="188">
        <v>0</v>
      </c>
      <c r="BE97" s="188">
        <v>0</v>
      </c>
      <c r="BF97" s="188">
        <v>0</v>
      </c>
      <c r="BG97" s="188">
        <v>8603</v>
      </c>
      <c r="BH97" s="188">
        <v>2001</v>
      </c>
      <c r="BI97" s="188">
        <v>0</v>
      </c>
      <c r="BJ97" s="188">
        <v>0</v>
      </c>
      <c r="BK97" s="188">
        <v>1069</v>
      </c>
      <c r="BL97" s="188">
        <v>0</v>
      </c>
      <c r="BM97" s="188">
        <v>0</v>
      </c>
      <c r="BN97" s="188">
        <v>0</v>
      </c>
      <c r="BP97" s="188">
        <v>0</v>
      </c>
      <c r="BQ97" s="188">
        <v>0</v>
      </c>
      <c r="BR97" s="188">
        <v>7044</v>
      </c>
      <c r="BS97" s="188">
        <v>2714</v>
      </c>
      <c r="BT97" s="188">
        <v>0</v>
      </c>
      <c r="BU97" s="188">
        <v>0</v>
      </c>
      <c r="BV97" s="188">
        <v>2282</v>
      </c>
      <c r="BW97" s="188">
        <v>0</v>
      </c>
      <c r="BX97" s="188">
        <v>0</v>
      </c>
      <c r="BY97" s="188">
        <v>0</v>
      </c>
      <c r="CA97" s="188">
        <v>0</v>
      </c>
      <c r="CB97" s="188">
        <v>0</v>
      </c>
      <c r="CC97" s="188">
        <v>8668</v>
      </c>
      <c r="CD97" s="188">
        <v>1466</v>
      </c>
      <c r="CE97" s="188">
        <v>0</v>
      </c>
      <c r="CF97" s="188">
        <v>0</v>
      </c>
      <c r="CG97" s="188">
        <v>1084</v>
      </c>
      <c r="CH97" s="188">
        <v>0</v>
      </c>
      <c r="CI97" s="188">
        <v>0</v>
      </c>
      <c r="CJ97" s="188">
        <v>0</v>
      </c>
      <c r="CL97" s="188">
        <v>0</v>
      </c>
      <c r="CM97" s="188">
        <v>0</v>
      </c>
      <c r="CN97" s="188">
        <v>8668</v>
      </c>
      <c r="CO97" s="188">
        <v>1466</v>
      </c>
      <c r="CP97" s="188">
        <v>0</v>
      </c>
      <c r="CQ97" s="188">
        <v>0</v>
      </c>
      <c r="CR97" s="188">
        <v>1084</v>
      </c>
      <c r="CS97" s="188">
        <v>0</v>
      </c>
      <c r="CT97" s="188">
        <v>0</v>
      </c>
      <c r="CU97" s="188">
        <v>0</v>
      </c>
      <c r="CW97" s="188">
        <v>0</v>
      </c>
      <c r="CX97" s="188">
        <v>0</v>
      </c>
      <c r="CY97" s="188">
        <v>6670</v>
      </c>
      <c r="CZ97" s="188">
        <v>2198</v>
      </c>
      <c r="DA97" s="188">
        <v>0</v>
      </c>
      <c r="DB97" s="188">
        <v>0</v>
      </c>
      <c r="DC97" s="188">
        <v>2158</v>
      </c>
      <c r="DD97" s="188">
        <v>0</v>
      </c>
      <c r="DE97" s="188">
        <v>0</v>
      </c>
      <c r="DF97" s="188">
        <v>0</v>
      </c>
      <c r="DH97" s="188">
        <v>0</v>
      </c>
      <c r="DI97" s="188">
        <v>0</v>
      </c>
      <c r="DJ97" s="188">
        <v>8699</v>
      </c>
      <c r="DK97" s="188">
        <v>1601</v>
      </c>
      <c r="DL97" s="188">
        <v>0</v>
      </c>
      <c r="DM97" s="188">
        <v>0</v>
      </c>
      <c r="DN97" s="188">
        <v>1073</v>
      </c>
      <c r="DO97" s="188">
        <v>0</v>
      </c>
      <c r="DP97" s="188">
        <v>0</v>
      </c>
      <c r="DQ97" s="188">
        <v>0</v>
      </c>
      <c r="DS97" s="188">
        <v>0</v>
      </c>
      <c r="DT97" s="188">
        <v>0</v>
      </c>
      <c r="DU97" s="188">
        <v>7154</v>
      </c>
      <c r="DV97" s="188">
        <v>1391</v>
      </c>
      <c r="DW97" s="188">
        <v>0</v>
      </c>
      <c r="DX97" s="188">
        <v>0</v>
      </c>
      <c r="DY97" s="188">
        <v>2844</v>
      </c>
      <c r="DZ97" s="188">
        <v>0</v>
      </c>
      <c r="EA97" s="188">
        <v>0</v>
      </c>
      <c r="EB97" s="188">
        <v>0</v>
      </c>
      <c r="ED97" s="188">
        <v>0</v>
      </c>
      <c r="EE97" s="188">
        <v>0</v>
      </c>
      <c r="EF97" s="188">
        <v>6401</v>
      </c>
      <c r="EG97" s="188">
        <v>1538</v>
      </c>
      <c r="EH97" s="188">
        <v>0</v>
      </c>
      <c r="EI97" s="188">
        <v>0</v>
      </c>
      <c r="EJ97" s="188">
        <v>1062</v>
      </c>
      <c r="EK97" s="188">
        <v>0</v>
      </c>
      <c r="EL97" s="188">
        <v>0</v>
      </c>
      <c r="EM97" s="188">
        <v>0</v>
      </c>
      <c r="EO97" s="188">
        <v>0</v>
      </c>
      <c r="EP97" s="188">
        <v>0</v>
      </c>
      <c r="EQ97" s="188">
        <v>1324</v>
      </c>
      <c r="ER97" s="188">
        <v>757</v>
      </c>
      <c r="ES97" s="188">
        <v>0</v>
      </c>
      <c r="ET97" s="188">
        <v>0</v>
      </c>
      <c r="EU97" s="188">
        <v>1355</v>
      </c>
      <c r="EV97" s="188">
        <v>0</v>
      </c>
      <c r="EW97" s="188">
        <v>0</v>
      </c>
      <c r="EX97" s="188">
        <v>0</v>
      </c>
      <c r="EZ97" s="188">
        <v>0</v>
      </c>
      <c r="FA97" s="188">
        <v>0</v>
      </c>
      <c r="FB97" s="188">
        <v>4066</v>
      </c>
      <c r="FC97" s="188">
        <v>1115</v>
      </c>
      <c r="FD97" s="188">
        <v>0</v>
      </c>
      <c r="FE97" s="188">
        <v>0</v>
      </c>
      <c r="FF97" s="188">
        <v>2502</v>
      </c>
      <c r="FG97" s="188">
        <v>0</v>
      </c>
      <c r="FH97" s="188">
        <v>0</v>
      </c>
      <c r="FI97" s="188">
        <v>0</v>
      </c>
      <c r="FK97" s="188">
        <v>0</v>
      </c>
      <c r="FL97" s="188">
        <v>0</v>
      </c>
      <c r="FM97" s="188">
        <v>7348</v>
      </c>
      <c r="FN97" s="188">
        <v>740</v>
      </c>
      <c r="FO97" s="188">
        <v>0</v>
      </c>
      <c r="FP97" s="188">
        <v>0</v>
      </c>
      <c r="FQ97" s="188">
        <v>1041</v>
      </c>
      <c r="FR97" s="188">
        <v>0</v>
      </c>
      <c r="FS97" s="188">
        <v>0</v>
      </c>
      <c r="FT97" s="188">
        <v>0</v>
      </c>
      <c r="FV97" s="188">
        <v>0</v>
      </c>
      <c r="FW97" s="188">
        <v>0</v>
      </c>
      <c r="FX97" s="188">
        <v>4125</v>
      </c>
      <c r="FY97" s="188">
        <v>2113</v>
      </c>
      <c r="FZ97" s="188">
        <v>0</v>
      </c>
      <c r="GA97" s="188">
        <v>0</v>
      </c>
      <c r="GB97" s="188">
        <v>2408</v>
      </c>
      <c r="GC97" s="188">
        <v>0</v>
      </c>
      <c r="GD97" s="188">
        <v>0</v>
      </c>
      <c r="GE97" s="188">
        <v>0</v>
      </c>
      <c r="GG97" s="188">
        <v>0</v>
      </c>
      <c r="GH97" s="188">
        <v>0</v>
      </c>
      <c r="GI97" s="188">
        <v>5792</v>
      </c>
      <c r="GJ97" s="188">
        <v>705</v>
      </c>
      <c r="GK97" s="188">
        <v>0</v>
      </c>
      <c r="GL97" s="188">
        <v>0</v>
      </c>
      <c r="GM97" s="188">
        <v>1079</v>
      </c>
      <c r="GN97" s="188">
        <v>0</v>
      </c>
      <c r="GO97" s="188">
        <v>0</v>
      </c>
      <c r="GP97" s="188">
        <v>0</v>
      </c>
      <c r="GR97" s="188">
        <v>0</v>
      </c>
      <c r="GS97" s="188">
        <v>0</v>
      </c>
      <c r="GT97" s="188">
        <v>7094</v>
      </c>
      <c r="GU97" s="188">
        <v>748</v>
      </c>
      <c r="GV97" s="188">
        <v>0</v>
      </c>
      <c r="GW97" s="188">
        <v>0</v>
      </c>
      <c r="GX97" s="188">
        <v>1031</v>
      </c>
      <c r="GY97" s="188">
        <v>0</v>
      </c>
      <c r="GZ97" s="188">
        <v>0</v>
      </c>
      <c r="HA97" s="188">
        <v>0</v>
      </c>
      <c r="HC97" s="188">
        <v>0</v>
      </c>
      <c r="HD97" s="188">
        <v>0</v>
      </c>
      <c r="HE97" s="188">
        <v>3458</v>
      </c>
      <c r="HF97" s="188">
        <v>940</v>
      </c>
      <c r="HG97" s="188">
        <v>0</v>
      </c>
      <c r="HH97" s="188">
        <v>0</v>
      </c>
      <c r="HI97" s="188">
        <v>1040</v>
      </c>
      <c r="HJ97" s="188">
        <v>0</v>
      </c>
      <c r="HK97" s="188">
        <v>0</v>
      </c>
      <c r="HL97" s="188">
        <v>0</v>
      </c>
      <c r="HN97" s="188">
        <v>0</v>
      </c>
      <c r="HO97" s="188">
        <v>0</v>
      </c>
      <c r="HP97" s="188">
        <v>3560</v>
      </c>
      <c r="HQ97" s="188">
        <v>1102</v>
      </c>
      <c r="HR97" s="188">
        <v>0</v>
      </c>
      <c r="HS97" s="188">
        <v>0</v>
      </c>
      <c r="HT97" s="188">
        <v>1899</v>
      </c>
      <c r="HU97" s="188">
        <v>0</v>
      </c>
      <c r="HV97" s="188">
        <v>0</v>
      </c>
      <c r="HW97" s="188">
        <v>0</v>
      </c>
      <c r="HY97" s="188">
        <v>0</v>
      </c>
      <c r="HZ97" s="188">
        <v>0</v>
      </c>
      <c r="IA97" s="188">
        <v>5224</v>
      </c>
      <c r="IB97" s="188">
        <v>1143</v>
      </c>
      <c r="IC97" s="188">
        <v>0</v>
      </c>
      <c r="ID97" s="188">
        <v>0</v>
      </c>
      <c r="IE97" s="188">
        <v>1085</v>
      </c>
      <c r="IF97" s="188">
        <v>0</v>
      </c>
      <c r="IG97" s="188">
        <v>0</v>
      </c>
      <c r="IH97" s="188">
        <v>0</v>
      </c>
      <c r="IJ97" s="188">
        <v>0</v>
      </c>
      <c r="IK97" s="188">
        <v>0</v>
      </c>
      <c r="IL97" s="188">
        <v>8398</v>
      </c>
      <c r="IM97" s="188">
        <v>1217</v>
      </c>
      <c r="IN97" s="188">
        <v>0</v>
      </c>
      <c r="IO97" s="188">
        <v>0</v>
      </c>
      <c r="IP97" s="188">
        <v>1102</v>
      </c>
      <c r="IQ97" s="188">
        <v>0</v>
      </c>
      <c r="IR97" s="188">
        <v>0</v>
      </c>
      <c r="IS97" s="188">
        <v>0</v>
      </c>
      <c r="IU97" s="188">
        <v>0</v>
      </c>
      <c r="IV97" s="188">
        <v>0</v>
      </c>
      <c r="IW97" s="188">
        <v>4192</v>
      </c>
      <c r="IX97" s="188">
        <v>1242</v>
      </c>
      <c r="IY97" s="188">
        <v>0</v>
      </c>
      <c r="IZ97" s="188">
        <v>0</v>
      </c>
      <c r="JA97" s="188">
        <v>1606</v>
      </c>
      <c r="JB97" s="188">
        <v>0</v>
      </c>
      <c r="JC97" s="188">
        <v>0</v>
      </c>
      <c r="JD97" s="188">
        <v>0</v>
      </c>
      <c r="JF97" s="188">
        <v>0</v>
      </c>
      <c r="JG97" s="188">
        <v>0</v>
      </c>
      <c r="JH97" s="188">
        <v>7548</v>
      </c>
      <c r="JI97" s="188">
        <v>3267</v>
      </c>
      <c r="JJ97" s="188">
        <v>0</v>
      </c>
      <c r="JK97" s="188">
        <v>0</v>
      </c>
      <c r="JL97" s="188">
        <v>1023</v>
      </c>
      <c r="JM97" s="188">
        <v>0</v>
      </c>
      <c r="JN97" s="188">
        <v>0</v>
      </c>
      <c r="JO97" s="188">
        <v>0</v>
      </c>
      <c r="JQ97" s="188">
        <v>0</v>
      </c>
      <c r="JR97" s="188">
        <v>0</v>
      </c>
      <c r="JS97" s="188">
        <v>7773</v>
      </c>
      <c r="JT97" s="188">
        <v>804</v>
      </c>
      <c r="JU97" s="188">
        <v>0</v>
      </c>
      <c r="JV97" s="188">
        <v>0</v>
      </c>
      <c r="JW97" s="188">
        <v>1108</v>
      </c>
      <c r="JX97" s="188">
        <v>0</v>
      </c>
      <c r="JY97" s="188">
        <v>0</v>
      </c>
      <c r="JZ97" s="188">
        <v>0</v>
      </c>
      <c r="KB97" s="188">
        <v>0</v>
      </c>
      <c r="KC97" s="188">
        <v>0</v>
      </c>
      <c r="KD97" s="188">
        <v>2680</v>
      </c>
      <c r="KE97" s="188">
        <v>690</v>
      </c>
      <c r="KF97" s="188">
        <v>0</v>
      </c>
      <c r="KG97" s="188">
        <v>0</v>
      </c>
      <c r="KH97" s="188">
        <v>1601</v>
      </c>
      <c r="KI97" s="188">
        <v>0</v>
      </c>
      <c r="KJ97" s="188">
        <v>0</v>
      </c>
      <c r="KK97" s="188">
        <v>0</v>
      </c>
      <c r="KM97" s="188">
        <v>0</v>
      </c>
      <c r="KN97" s="188">
        <v>0</v>
      </c>
      <c r="KO97" s="188">
        <v>3174</v>
      </c>
      <c r="KP97" s="188">
        <v>2359</v>
      </c>
      <c r="KQ97" s="188">
        <v>0</v>
      </c>
      <c r="KR97" s="188">
        <v>0</v>
      </c>
      <c r="KS97" s="188">
        <v>2103</v>
      </c>
      <c r="KT97" s="188">
        <v>0</v>
      </c>
      <c r="KU97" s="188">
        <v>0</v>
      </c>
      <c r="KV97" s="188">
        <v>0</v>
      </c>
      <c r="KX97" s="188">
        <v>0</v>
      </c>
      <c r="KY97" s="188">
        <v>0</v>
      </c>
      <c r="KZ97" s="188">
        <v>7995</v>
      </c>
      <c r="LA97" s="188">
        <v>1607</v>
      </c>
      <c r="LB97" s="188">
        <v>0</v>
      </c>
      <c r="LC97" s="188">
        <v>0</v>
      </c>
      <c r="LD97" s="188">
        <v>2753</v>
      </c>
      <c r="LE97" s="188">
        <v>0</v>
      </c>
      <c r="LF97" s="188">
        <v>0</v>
      </c>
      <c r="LG97" s="188">
        <v>0</v>
      </c>
      <c r="LI97" s="188">
        <v>0</v>
      </c>
      <c r="LJ97" s="188">
        <v>0</v>
      </c>
      <c r="LK97" s="188">
        <v>5750</v>
      </c>
      <c r="LL97" s="188">
        <v>1492</v>
      </c>
      <c r="LM97" s="188">
        <v>0</v>
      </c>
      <c r="LN97" s="188">
        <v>0</v>
      </c>
      <c r="LO97" s="188">
        <v>1535</v>
      </c>
      <c r="LP97" s="188">
        <v>0</v>
      </c>
      <c r="LQ97" s="188">
        <v>0</v>
      </c>
      <c r="LR97" s="188">
        <v>0</v>
      </c>
      <c r="LT97" s="188">
        <v>0</v>
      </c>
      <c r="LU97" s="188">
        <v>0</v>
      </c>
      <c r="LV97" s="188">
        <v>1812</v>
      </c>
      <c r="LW97" s="188">
        <v>1676</v>
      </c>
      <c r="LX97" s="188">
        <v>0</v>
      </c>
      <c r="LY97" s="188">
        <v>0</v>
      </c>
      <c r="LZ97" s="188">
        <v>1560</v>
      </c>
      <c r="MA97" s="188">
        <v>0</v>
      </c>
      <c r="MB97" s="188">
        <v>0</v>
      </c>
      <c r="MC97" s="188">
        <v>0</v>
      </c>
    </row>
    <row r="98" spans="2:341">
      <c r="B98" s="208">
        <f t="shared" si="20"/>
        <v>0</v>
      </c>
      <c r="C98" s="208">
        <f t="shared" si="21"/>
        <v>0</v>
      </c>
      <c r="D98" s="208">
        <f t="shared" si="22"/>
        <v>5919.1333333333332</v>
      </c>
      <c r="E98" s="208">
        <f t="shared" si="23"/>
        <v>1497.7666666666667</v>
      </c>
      <c r="F98" s="208">
        <f t="shared" si="24"/>
        <v>0</v>
      </c>
      <c r="G98" s="208">
        <f t="shared" si="25"/>
        <v>0</v>
      </c>
      <c r="H98" s="208">
        <f t="shared" si="26"/>
        <v>1532.6666666666667</v>
      </c>
      <c r="I98" s="208">
        <f t="shared" si="27"/>
        <v>0</v>
      </c>
      <c r="J98" s="208">
        <f t="shared" si="28"/>
        <v>0</v>
      </c>
      <c r="K98" s="208">
        <f t="shared" si="29"/>
        <v>0</v>
      </c>
      <c r="M98" s="188">
        <v>0</v>
      </c>
      <c r="N98" s="188">
        <v>0</v>
      </c>
      <c r="O98" s="188">
        <v>8226</v>
      </c>
      <c r="P98" s="188">
        <v>1557</v>
      </c>
      <c r="Q98" s="188">
        <v>0</v>
      </c>
      <c r="R98" s="188">
        <v>0</v>
      </c>
      <c r="S98" s="188">
        <v>971</v>
      </c>
      <c r="T98" s="188">
        <v>0</v>
      </c>
      <c r="U98" s="188">
        <v>0</v>
      </c>
      <c r="V98" s="188">
        <v>0</v>
      </c>
      <c r="X98" s="188">
        <v>0</v>
      </c>
      <c r="Y98" s="188">
        <v>0</v>
      </c>
      <c r="Z98" s="188">
        <v>6079</v>
      </c>
      <c r="AA98" s="188">
        <v>2086</v>
      </c>
      <c r="AB98" s="188">
        <v>0</v>
      </c>
      <c r="AC98" s="188">
        <v>0</v>
      </c>
      <c r="AD98" s="188">
        <v>1495</v>
      </c>
      <c r="AE98" s="188">
        <v>0</v>
      </c>
      <c r="AF98" s="188">
        <v>0</v>
      </c>
      <c r="AG98" s="188">
        <v>0</v>
      </c>
      <c r="AI98" s="188">
        <v>0</v>
      </c>
      <c r="AJ98" s="188">
        <v>0</v>
      </c>
      <c r="AK98" s="188">
        <v>1543</v>
      </c>
      <c r="AL98" s="188">
        <v>743</v>
      </c>
      <c r="AM98" s="188">
        <v>0</v>
      </c>
      <c r="AN98" s="188">
        <v>0</v>
      </c>
      <c r="AO98" s="188">
        <v>1572</v>
      </c>
      <c r="AP98" s="188">
        <v>0</v>
      </c>
      <c r="AQ98" s="188">
        <v>0</v>
      </c>
      <c r="AR98" s="188">
        <v>0</v>
      </c>
      <c r="AT98" s="188">
        <v>0</v>
      </c>
      <c r="AU98" s="188">
        <v>0</v>
      </c>
      <c r="AV98" s="188">
        <v>8263</v>
      </c>
      <c r="AW98" s="188">
        <v>2216</v>
      </c>
      <c r="AX98" s="188">
        <v>0</v>
      </c>
      <c r="AY98" s="188">
        <v>0</v>
      </c>
      <c r="AZ98" s="188">
        <v>1510</v>
      </c>
      <c r="BA98" s="188">
        <v>0</v>
      </c>
      <c r="BB98" s="188">
        <v>0</v>
      </c>
      <c r="BC98" s="188">
        <v>0</v>
      </c>
      <c r="BE98" s="188">
        <v>0</v>
      </c>
      <c r="BF98" s="188">
        <v>0</v>
      </c>
      <c r="BG98" s="188">
        <v>8590</v>
      </c>
      <c r="BH98" s="188">
        <v>2023</v>
      </c>
      <c r="BI98" s="188">
        <v>0</v>
      </c>
      <c r="BJ98" s="188">
        <v>0</v>
      </c>
      <c r="BK98" s="188">
        <v>1069</v>
      </c>
      <c r="BL98" s="188">
        <v>0</v>
      </c>
      <c r="BM98" s="188">
        <v>0</v>
      </c>
      <c r="BN98" s="188">
        <v>0</v>
      </c>
      <c r="BP98" s="188">
        <v>0</v>
      </c>
      <c r="BQ98" s="188">
        <v>0</v>
      </c>
      <c r="BR98" s="188">
        <v>7025</v>
      </c>
      <c r="BS98" s="188">
        <v>2737</v>
      </c>
      <c r="BT98" s="188">
        <v>0</v>
      </c>
      <c r="BU98" s="188">
        <v>0</v>
      </c>
      <c r="BV98" s="188">
        <v>2272</v>
      </c>
      <c r="BW98" s="188">
        <v>0</v>
      </c>
      <c r="BX98" s="188">
        <v>0</v>
      </c>
      <c r="BY98" s="188">
        <v>0</v>
      </c>
      <c r="CA98" s="188">
        <v>0</v>
      </c>
      <c r="CB98" s="188">
        <v>0</v>
      </c>
      <c r="CC98" s="188">
        <v>8623</v>
      </c>
      <c r="CD98" s="188">
        <v>1475</v>
      </c>
      <c r="CE98" s="188">
        <v>0</v>
      </c>
      <c r="CF98" s="188">
        <v>0</v>
      </c>
      <c r="CG98" s="188">
        <v>1084</v>
      </c>
      <c r="CH98" s="188">
        <v>0</v>
      </c>
      <c r="CI98" s="188">
        <v>0</v>
      </c>
      <c r="CJ98" s="188">
        <v>0</v>
      </c>
      <c r="CL98" s="188">
        <v>0</v>
      </c>
      <c r="CM98" s="188">
        <v>0</v>
      </c>
      <c r="CN98" s="188">
        <v>8623</v>
      </c>
      <c r="CO98" s="188">
        <v>1475</v>
      </c>
      <c r="CP98" s="188">
        <v>0</v>
      </c>
      <c r="CQ98" s="188">
        <v>0</v>
      </c>
      <c r="CR98" s="188">
        <v>1084</v>
      </c>
      <c r="CS98" s="188">
        <v>0</v>
      </c>
      <c r="CT98" s="188">
        <v>0</v>
      </c>
      <c r="CU98" s="188">
        <v>0</v>
      </c>
      <c r="CW98" s="188">
        <v>0</v>
      </c>
      <c r="CX98" s="188">
        <v>0</v>
      </c>
      <c r="CY98" s="188">
        <v>6722</v>
      </c>
      <c r="CZ98" s="188">
        <v>2160</v>
      </c>
      <c r="DA98" s="188">
        <v>0</v>
      </c>
      <c r="DB98" s="188">
        <v>0</v>
      </c>
      <c r="DC98" s="188">
        <v>2144</v>
      </c>
      <c r="DD98" s="188">
        <v>0</v>
      </c>
      <c r="DE98" s="188">
        <v>0</v>
      </c>
      <c r="DF98" s="188">
        <v>0</v>
      </c>
      <c r="DH98" s="188">
        <v>0</v>
      </c>
      <c r="DI98" s="188">
        <v>0</v>
      </c>
      <c r="DJ98" s="188">
        <v>8690</v>
      </c>
      <c r="DK98" s="188">
        <v>1623</v>
      </c>
      <c r="DL98" s="188">
        <v>0</v>
      </c>
      <c r="DM98" s="188">
        <v>0</v>
      </c>
      <c r="DN98" s="188">
        <v>1073</v>
      </c>
      <c r="DO98" s="188">
        <v>0</v>
      </c>
      <c r="DP98" s="188">
        <v>0</v>
      </c>
      <c r="DQ98" s="188">
        <v>0</v>
      </c>
      <c r="DS98" s="188">
        <v>0</v>
      </c>
      <c r="DT98" s="188">
        <v>0</v>
      </c>
      <c r="DU98" s="188">
        <v>7152</v>
      </c>
      <c r="DV98" s="188">
        <v>1395</v>
      </c>
      <c r="DW98" s="188">
        <v>0</v>
      </c>
      <c r="DX98" s="188">
        <v>0</v>
      </c>
      <c r="DY98" s="188">
        <v>2840</v>
      </c>
      <c r="DZ98" s="188">
        <v>0</v>
      </c>
      <c r="EA98" s="188">
        <v>0</v>
      </c>
      <c r="EB98" s="188">
        <v>0</v>
      </c>
      <c r="ED98" s="188">
        <v>0</v>
      </c>
      <c r="EE98" s="188">
        <v>0</v>
      </c>
      <c r="EF98" s="188">
        <v>6451</v>
      </c>
      <c r="EG98" s="188">
        <v>1529</v>
      </c>
      <c r="EH98" s="188">
        <v>0</v>
      </c>
      <c r="EI98" s="188">
        <v>0</v>
      </c>
      <c r="EJ98" s="188">
        <v>1062</v>
      </c>
      <c r="EK98" s="188">
        <v>0</v>
      </c>
      <c r="EL98" s="188">
        <v>0</v>
      </c>
      <c r="EM98" s="188">
        <v>0</v>
      </c>
      <c r="EO98" s="188">
        <v>0</v>
      </c>
      <c r="EP98" s="188">
        <v>0</v>
      </c>
      <c r="EQ98" s="188">
        <v>1288</v>
      </c>
      <c r="ER98" s="188">
        <v>786</v>
      </c>
      <c r="ES98" s="188">
        <v>0</v>
      </c>
      <c r="ET98" s="188">
        <v>0</v>
      </c>
      <c r="EU98" s="188">
        <v>1355</v>
      </c>
      <c r="EV98" s="188">
        <v>0</v>
      </c>
      <c r="EW98" s="188">
        <v>0</v>
      </c>
      <c r="EX98" s="188">
        <v>0</v>
      </c>
      <c r="EZ98" s="188">
        <v>0</v>
      </c>
      <c r="FA98" s="188">
        <v>0</v>
      </c>
      <c r="FB98" s="188">
        <v>4073</v>
      </c>
      <c r="FC98" s="188">
        <v>1099</v>
      </c>
      <c r="FD98" s="188">
        <v>0</v>
      </c>
      <c r="FE98" s="188">
        <v>0</v>
      </c>
      <c r="FF98" s="188">
        <v>2494</v>
      </c>
      <c r="FG98" s="188">
        <v>0</v>
      </c>
      <c r="FH98" s="188">
        <v>0</v>
      </c>
      <c r="FI98" s="188">
        <v>0</v>
      </c>
      <c r="FK98" s="188">
        <v>0</v>
      </c>
      <c r="FL98" s="188">
        <v>0</v>
      </c>
      <c r="FM98" s="188">
        <v>7314</v>
      </c>
      <c r="FN98" s="188">
        <v>757</v>
      </c>
      <c r="FO98" s="188">
        <v>0</v>
      </c>
      <c r="FP98" s="188">
        <v>0</v>
      </c>
      <c r="FQ98" s="188">
        <v>1041</v>
      </c>
      <c r="FR98" s="188">
        <v>0</v>
      </c>
      <c r="FS98" s="188">
        <v>0</v>
      </c>
      <c r="FT98" s="188">
        <v>0</v>
      </c>
      <c r="FV98" s="188">
        <v>0</v>
      </c>
      <c r="FW98" s="188">
        <v>0</v>
      </c>
      <c r="FX98" s="188">
        <v>4105</v>
      </c>
      <c r="FY98" s="188">
        <v>2111</v>
      </c>
      <c r="FZ98" s="188">
        <v>0</v>
      </c>
      <c r="GA98" s="188">
        <v>0</v>
      </c>
      <c r="GB98" s="188">
        <v>2402</v>
      </c>
      <c r="GC98" s="188">
        <v>0</v>
      </c>
      <c r="GD98" s="188">
        <v>0</v>
      </c>
      <c r="GE98" s="188">
        <v>0</v>
      </c>
      <c r="GG98" s="188">
        <v>0</v>
      </c>
      <c r="GH98" s="188">
        <v>0</v>
      </c>
      <c r="GI98" s="188">
        <v>5920</v>
      </c>
      <c r="GJ98" s="188">
        <v>697</v>
      </c>
      <c r="GK98" s="188">
        <v>0</v>
      </c>
      <c r="GL98" s="188">
        <v>0</v>
      </c>
      <c r="GM98" s="188">
        <v>1079</v>
      </c>
      <c r="GN98" s="188">
        <v>0</v>
      </c>
      <c r="GO98" s="188">
        <v>0</v>
      </c>
      <c r="GP98" s="188">
        <v>0</v>
      </c>
      <c r="GR98" s="188">
        <v>0</v>
      </c>
      <c r="GS98" s="188">
        <v>0</v>
      </c>
      <c r="GT98" s="188">
        <v>7089</v>
      </c>
      <c r="GU98" s="188">
        <v>756</v>
      </c>
      <c r="GV98" s="188">
        <v>0</v>
      </c>
      <c r="GW98" s="188">
        <v>0</v>
      </c>
      <c r="GX98" s="188">
        <v>1031</v>
      </c>
      <c r="GY98" s="188">
        <v>0</v>
      </c>
      <c r="GZ98" s="188">
        <v>0</v>
      </c>
      <c r="HA98" s="188">
        <v>0</v>
      </c>
      <c r="HC98" s="188">
        <v>0</v>
      </c>
      <c r="HD98" s="188">
        <v>0</v>
      </c>
      <c r="HE98" s="188">
        <v>3419</v>
      </c>
      <c r="HF98" s="188">
        <v>962</v>
      </c>
      <c r="HG98" s="188">
        <v>0</v>
      </c>
      <c r="HH98" s="188">
        <v>0</v>
      </c>
      <c r="HI98" s="188">
        <v>1040</v>
      </c>
      <c r="HJ98" s="188">
        <v>0</v>
      </c>
      <c r="HK98" s="188">
        <v>0</v>
      </c>
      <c r="HL98" s="188">
        <v>0</v>
      </c>
      <c r="HN98" s="188">
        <v>0</v>
      </c>
      <c r="HO98" s="188">
        <v>0</v>
      </c>
      <c r="HP98" s="188">
        <v>3597</v>
      </c>
      <c r="HQ98" s="188">
        <v>1124</v>
      </c>
      <c r="HR98" s="188">
        <v>0</v>
      </c>
      <c r="HS98" s="188">
        <v>0</v>
      </c>
      <c r="HT98" s="188">
        <v>1893</v>
      </c>
      <c r="HU98" s="188">
        <v>0</v>
      </c>
      <c r="HV98" s="188">
        <v>0</v>
      </c>
      <c r="HW98" s="188">
        <v>0</v>
      </c>
      <c r="HY98" s="188">
        <v>0</v>
      </c>
      <c r="HZ98" s="188">
        <v>0</v>
      </c>
      <c r="IA98" s="188">
        <v>5308</v>
      </c>
      <c r="IB98" s="188">
        <v>1143</v>
      </c>
      <c r="IC98" s="188">
        <v>0</v>
      </c>
      <c r="ID98" s="188">
        <v>0</v>
      </c>
      <c r="IE98" s="188">
        <v>1085</v>
      </c>
      <c r="IF98" s="188">
        <v>0</v>
      </c>
      <c r="IG98" s="188">
        <v>0</v>
      </c>
      <c r="IH98" s="188">
        <v>0</v>
      </c>
      <c r="IJ98" s="188">
        <v>0</v>
      </c>
      <c r="IK98" s="188">
        <v>0</v>
      </c>
      <c r="IL98" s="188">
        <v>8375</v>
      </c>
      <c r="IM98" s="188">
        <v>1302</v>
      </c>
      <c r="IN98" s="188">
        <v>0</v>
      </c>
      <c r="IO98" s="188">
        <v>0</v>
      </c>
      <c r="IP98" s="188">
        <v>1102</v>
      </c>
      <c r="IQ98" s="188">
        <v>0</v>
      </c>
      <c r="IR98" s="188">
        <v>0</v>
      </c>
      <c r="IS98" s="188">
        <v>0</v>
      </c>
      <c r="IU98" s="188">
        <v>0</v>
      </c>
      <c r="IV98" s="188">
        <v>0</v>
      </c>
      <c r="IW98" s="188">
        <v>4218</v>
      </c>
      <c r="IX98" s="188">
        <v>1255</v>
      </c>
      <c r="IY98" s="188">
        <v>0</v>
      </c>
      <c r="IZ98" s="188">
        <v>0</v>
      </c>
      <c r="JA98" s="188">
        <v>1606</v>
      </c>
      <c r="JB98" s="188">
        <v>0</v>
      </c>
      <c r="JC98" s="188">
        <v>0</v>
      </c>
      <c r="JD98" s="188">
        <v>0</v>
      </c>
      <c r="JF98" s="188">
        <v>0</v>
      </c>
      <c r="JG98" s="188">
        <v>0</v>
      </c>
      <c r="JH98" s="188">
        <v>7564</v>
      </c>
      <c r="JI98" s="188">
        <v>3232</v>
      </c>
      <c r="JJ98" s="188">
        <v>0</v>
      </c>
      <c r="JK98" s="188">
        <v>0</v>
      </c>
      <c r="JL98" s="188">
        <v>1023</v>
      </c>
      <c r="JM98" s="188">
        <v>0</v>
      </c>
      <c r="JN98" s="188">
        <v>0</v>
      </c>
      <c r="JO98" s="188">
        <v>0</v>
      </c>
      <c r="JQ98" s="188">
        <v>0</v>
      </c>
      <c r="JR98" s="188">
        <v>0</v>
      </c>
      <c r="JS98" s="188">
        <v>7840</v>
      </c>
      <c r="JT98" s="188">
        <v>785</v>
      </c>
      <c r="JU98" s="188">
        <v>0</v>
      </c>
      <c r="JV98" s="188">
        <v>0</v>
      </c>
      <c r="JW98" s="188">
        <v>1108</v>
      </c>
      <c r="JX98" s="188">
        <v>0</v>
      </c>
      <c r="JY98" s="188">
        <v>0</v>
      </c>
      <c r="JZ98" s="188">
        <v>0</v>
      </c>
      <c r="KB98" s="188">
        <v>0</v>
      </c>
      <c r="KC98" s="188">
        <v>0</v>
      </c>
      <c r="KD98" s="188">
        <v>2695</v>
      </c>
      <c r="KE98" s="188">
        <v>706</v>
      </c>
      <c r="KF98" s="188">
        <v>0</v>
      </c>
      <c r="KG98" s="188">
        <v>0</v>
      </c>
      <c r="KH98" s="188">
        <v>1601</v>
      </c>
      <c r="KI98" s="188">
        <v>0</v>
      </c>
      <c r="KJ98" s="188">
        <v>0</v>
      </c>
      <c r="KK98" s="188">
        <v>0</v>
      </c>
      <c r="KM98" s="188">
        <v>0</v>
      </c>
      <c r="KN98" s="188">
        <v>0</v>
      </c>
      <c r="KO98" s="188">
        <v>3201</v>
      </c>
      <c r="KP98" s="188">
        <v>2311</v>
      </c>
      <c r="KQ98" s="188">
        <v>0</v>
      </c>
      <c r="KR98" s="188">
        <v>0</v>
      </c>
      <c r="KS98" s="188">
        <v>2104</v>
      </c>
      <c r="KT98" s="188">
        <v>0</v>
      </c>
      <c r="KU98" s="188">
        <v>0</v>
      </c>
      <c r="KV98" s="188">
        <v>0</v>
      </c>
      <c r="KX98" s="188">
        <v>0</v>
      </c>
      <c r="KY98" s="188">
        <v>0</v>
      </c>
      <c r="KZ98" s="188">
        <v>8092</v>
      </c>
      <c r="LA98" s="188">
        <v>1638</v>
      </c>
      <c r="LB98" s="188">
        <v>0</v>
      </c>
      <c r="LC98" s="188">
        <v>0</v>
      </c>
      <c r="LD98" s="188">
        <v>2745</v>
      </c>
      <c r="LE98" s="188">
        <v>0</v>
      </c>
      <c r="LF98" s="188">
        <v>0</v>
      </c>
      <c r="LG98" s="188">
        <v>0</v>
      </c>
      <c r="LI98" s="188">
        <v>0</v>
      </c>
      <c r="LJ98" s="188">
        <v>0</v>
      </c>
      <c r="LK98" s="188">
        <v>5658</v>
      </c>
      <c r="LL98" s="188">
        <v>1564</v>
      </c>
      <c r="LM98" s="188">
        <v>0</v>
      </c>
      <c r="LN98" s="188">
        <v>0</v>
      </c>
      <c r="LO98" s="188">
        <v>1535</v>
      </c>
      <c r="LP98" s="188">
        <v>0</v>
      </c>
      <c r="LQ98" s="188">
        <v>0</v>
      </c>
      <c r="LR98" s="188">
        <v>0</v>
      </c>
      <c r="LT98" s="188">
        <v>0</v>
      </c>
      <c r="LU98" s="188">
        <v>0</v>
      </c>
      <c r="LV98" s="188">
        <v>1831</v>
      </c>
      <c r="LW98" s="188">
        <v>1686</v>
      </c>
      <c r="LX98" s="188">
        <v>0</v>
      </c>
      <c r="LY98" s="188">
        <v>0</v>
      </c>
      <c r="LZ98" s="188">
        <v>1560</v>
      </c>
      <c r="MA98" s="188">
        <v>0</v>
      </c>
      <c r="MB98" s="188">
        <v>0</v>
      </c>
      <c r="MC98" s="188">
        <v>0</v>
      </c>
    </row>
    <row r="99" spans="2:341">
      <c r="B99" s="208">
        <f t="shared" si="20"/>
        <v>0</v>
      </c>
      <c r="C99" s="208">
        <f t="shared" si="21"/>
        <v>0</v>
      </c>
      <c r="D99" s="208">
        <f t="shared" si="22"/>
        <v>5901.6</v>
      </c>
      <c r="E99" s="208">
        <f t="shared" si="23"/>
        <v>1485.3</v>
      </c>
      <c r="F99" s="208">
        <f t="shared" si="24"/>
        <v>0</v>
      </c>
      <c r="G99" s="208">
        <f t="shared" si="25"/>
        <v>0</v>
      </c>
      <c r="H99" s="208">
        <f t="shared" si="26"/>
        <v>1530</v>
      </c>
      <c r="I99" s="208">
        <f t="shared" si="27"/>
        <v>0</v>
      </c>
      <c r="J99" s="208">
        <f t="shared" si="28"/>
        <v>0</v>
      </c>
      <c r="K99" s="208">
        <f t="shared" si="29"/>
        <v>0</v>
      </c>
      <c r="M99" s="188">
        <v>0</v>
      </c>
      <c r="N99" s="188">
        <v>0</v>
      </c>
      <c r="O99" s="188">
        <v>8244</v>
      </c>
      <c r="P99" s="188">
        <v>1543</v>
      </c>
      <c r="Q99" s="188">
        <v>0</v>
      </c>
      <c r="R99" s="188">
        <v>0</v>
      </c>
      <c r="S99" s="188">
        <v>971</v>
      </c>
      <c r="T99" s="188">
        <v>0</v>
      </c>
      <c r="U99" s="188">
        <v>0</v>
      </c>
      <c r="V99" s="188">
        <v>0</v>
      </c>
      <c r="X99" s="188">
        <v>0</v>
      </c>
      <c r="Y99" s="188">
        <v>0</v>
      </c>
      <c r="Z99" s="188">
        <v>6126</v>
      </c>
      <c r="AA99" s="188">
        <v>2050</v>
      </c>
      <c r="AB99" s="188">
        <v>0</v>
      </c>
      <c r="AC99" s="188">
        <v>0</v>
      </c>
      <c r="AD99" s="188">
        <v>1495</v>
      </c>
      <c r="AE99" s="188">
        <v>0</v>
      </c>
      <c r="AF99" s="188">
        <v>0</v>
      </c>
      <c r="AG99" s="188">
        <v>0</v>
      </c>
      <c r="AI99" s="188">
        <v>0</v>
      </c>
      <c r="AJ99" s="188">
        <v>0</v>
      </c>
      <c r="AK99" s="188">
        <v>1513</v>
      </c>
      <c r="AL99" s="188">
        <v>726</v>
      </c>
      <c r="AM99" s="188">
        <v>0</v>
      </c>
      <c r="AN99" s="188">
        <v>0</v>
      </c>
      <c r="AO99" s="188">
        <v>1572</v>
      </c>
      <c r="AP99" s="188">
        <v>0</v>
      </c>
      <c r="AQ99" s="188">
        <v>0</v>
      </c>
      <c r="AR99" s="188">
        <v>0</v>
      </c>
      <c r="AT99" s="188">
        <v>0</v>
      </c>
      <c r="AU99" s="188">
        <v>0</v>
      </c>
      <c r="AV99" s="188">
        <v>8259</v>
      </c>
      <c r="AW99" s="188">
        <v>2203</v>
      </c>
      <c r="AX99" s="188">
        <v>0</v>
      </c>
      <c r="AY99" s="188">
        <v>0</v>
      </c>
      <c r="AZ99" s="188">
        <v>1510</v>
      </c>
      <c r="BA99" s="188">
        <v>0</v>
      </c>
      <c r="BB99" s="188">
        <v>0</v>
      </c>
      <c r="BC99" s="188">
        <v>0</v>
      </c>
      <c r="BE99" s="188">
        <v>0</v>
      </c>
      <c r="BF99" s="188">
        <v>0</v>
      </c>
      <c r="BG99" s="188">
        <v>8585</v>
      </c>
      <c r="BH99" s="188">
        <v>2023</v>
      </c>
      <c r="BI99" s="188">
        <v>0</v>
      </c>
      <c r="BJ99" s="188">
        <v>0</v>
      </c>
      <c r="BK99" s="188">
        <v>1069</v>
      </c>
      <c r="BL99" s="188">
        <v>0</v>
      </c>
      <c r="BM99" s="188">
        <v>0</v>
      </c>
      <c r="BN99" s="188">
        <v>0</v>
      </c>
      <c r="BP99" s="188">
        <v>0</v>
      </c>
      <c r="BQ99" s="188">
        <v>0</v>
      </c>
      <c r="BR99" s="188">
        <v>7037</v>
      </c>
      <c r="BS99" s="188">
        <v>2765</v>
      </c>
      <c r="BT99" s="188">
        <v>0</v>
      </c>
      <c r="BU99" s="188">
        <v>0</v>
      </c>
      <c r="BV99" s="188">
        <v>2256</v>
      </c>
      <c r="BW99" s="188">
        <v>0</v>
      </c>
      <c r="BX99" s="188">
        <v>0</v>
      </c>
      <c r="BY99" s="188">
        <v>0</v>
      </c>
      <c r="CA99" s="188">
        <v>0</v>
      </c>
      <c r="CB99" s="188">
        <v>0</v>
      </c>
      <c r="CC99" s="188">
        <v>8583</v>
      </c>
      <c r="CD99" s="188">
        <v>1448</v>
      </c>
      <c r="CE99" s="188">
        <v>0</v>
      </c>
      <c r="CF99" s="188">
        <v>0</v>
      </c>
      <c r="CG99" s="188">
        <v>1084</v>
      </c>
      <c r="CH99" s="188">
        <v>0</v>
      </c>
      <c r="CI99" s="188">
        <v>0</v>
      </c>
      <c r="CJ99" s="188">
        <v>0</v>
      </c>
      <c r="CL99" s="188">
        <v>0</v>
      </c>
      <c r="CM99" s="188">
        <v>0</v>
      </c>
      <c r="CN99" s="188">
        <v>8583</v>
      </c>
      <c r="CO99" s="188">
        <v>1448</v>
      </c>
      <c r="CP99" s="188">
        <v>0</v>
      </c>
      <c r="CQ99" s="188">
        <v>0</v>
      </c>
      <c r="CR99" s="188">
        <v>1084</v>
      </c>
      <c r="CS99" s="188">
        <v>0</v>
      </c>
      <c r="CT99" s="188">
        <v>0</v>
      </c>
      <c r="CU99" s="188">
        <v>0</v>
      </c>
      <c r="CW99" s="188">
        <v>0</v>
      </c>
      <c r="CX99" s="188">
        <v>0</v>
      </c>
      <c r="CY99" s="188">
        <v>6755</v>
      </c>
      <c r="CZ99" s="188">
        <v>2183</v>
      </c>
      <c r="DA99" s="188">
        <v>0</v>
      </c>
      <c r="DB99" s="188">
        <v>0</v>
      </c>
      <c r="DC99" s="188">
        <v>2128</v>
      </c>
      <c r="DD99" s="188">
        <v>0</v>
      </c>
      <c r="DE99" s="188">
        <v>0</v>
      </c>
      <c r="DF99" s="188">
        <v>0</v>
      </c>
      <c r="DH99" s="188">
        <v>0</v>
      </c>
      <c r="DI99" s="188">
        <v>0</v>
      </c>
      <c r="DJ99" s="188">
        <v>8736</v>
      </c>
      <c r="DK99" s="188">
        <v>1645</v>
      </c>
      <c r="DL99" s="188">
        <v>0</v>
      </c>
      <c r="DM99" s="188">
        <v>0</v>
      </c>
      <c r="DN99" s="188">
        <v>1073</v>
      </c>
      <c r="DO99" s="188">
        <v>0</v>
      </c>
      <c r="DP99" s="188">
        <v>0</v>
      </c>
      <c r="DQ99" s="188">
        <v>0</v>
      </c>
      <c r="DS99" s="188">
        <v>0</v>
      </c>
      <c r="DT99" s="188">
        <v>0</v>
      </c>
      <c r="DU99" s="188">
        <v>7150</v>
      </c>
      <c r="DV99" s="188">
        <v>1355</v>
      </c>
      <c r="DW99" s="188">
        <v>0</v>
      </c>
      <c r="DX99" s="188">
        <v>0</v>
      </c>
      <c r="DY99" s="188">
        <v>2833</v>
      </c>
      <c r="DZ99" s="188">
        <v>0</v>
      </c>
      <c r="EA99" s="188">
        <v>0</v>
      </c>
      <c r="EB99" s="188">
        <v>0</v>
      </c>
      <c r="ED99" s="188">
        <v>0</v>
      </c>
      <c r="EE99" s="188">
        <v>0</v>
      </c>
      <c r="EF99" s="188">
        <v>6453</v>
      </c>
      <c r="EG99" s="188">
        <v>1541</v>
      </c>
      <c r="EH99" s="188">
        <v>0</v>
      </c>
      <c r="EI99" s="188">
        <v>0</v>
      </c>
      <c r="EJ99" s="188">
        <v>1062</v>
      </c>
      <c r="EK99" s="188">
        <v>0</v>
      </c>
      <c r="EL99" s="188">
        <v>0</v>
      </c>
      <c r="EM99" s="188">
        <v>0</v>
      </c>
      <c r="EO99" s="188">
        <v>0</v>
      </c>
      <c r="EP99" s="188">
        <v>0</v>
      </c>
      <c r="EQ99" s="188">
        <v>1263</v>
      </c>
      <c r="ER99" s="188">
        <v>731</v>
      </c>
      <c r="ES99" s="188">
        <v>0</v>
      </c>
      <c r="ET99" s="188">
        <v>0</v>
      </c>
      <c r="EU99" s="188">
        <v>1355</v>
      </c>
      <c r="EV99" s="188">
        <v>0</v>
      </c>
      <c r="EW99" s="188">
        <v>0</v>
      </c>
      <c r="EX99" s="188">
        <v>0</v>
      </c>
      <c r="EZ99" s="188">
        <v>0</v>
      </c>
      <c r="FA99" s="188">
        <v>0</v>
      </c>
      <c r="FB99" s="188">
        <v>4029</v>
      </c>
      <c r="FC99" s="188">
        <v>1076</v>
      </c>
      <c r="FD99" s="188">
        <v>0</v>
      </c>
      <c r="FE99" s="188">
        <v>0</v>
      </c>
      <c r="FF99" s="188">
        <v>2481</v>
      </c>
      <c r="FG99" s="188">
        <v>0</v>
      </c>
      <c r="FH99" s="188">
        <v>0</v>
      </c>
      <c r="FI99" s="188">
        <v>0</v>
      </c>
      <c r="FK99" s="188">
        <v>0</v>
      </c>
      <c r="FL99" s="188">
        <v>0</v>
      </c>
      <c r="FM99" s="188">
        <v>7202</v>
      </c>
      <c r="FN99" s="188">
        <v>739</v>
      </c>
      <c r="FO99" s="188">
        <v>0</v>
      </c>
      <c r="FP99" s="188">
        <v>0</v>
      </c>
      <c r="FQ99" s="188">
        <v>1041</v>
      </c>
      <c r="FR99" s="188">
        <v>0</v>
      </c>
      <c r="FS99" s="188">
        <v>0</v>
      </c>
      <c r="FT99" s="188">
        <v>0</v>
      </c>
      <c r="FV99" s="188">
        <v>0</v>
      </c>
      <c r="FW99" s="188">
        <v>0</v>
      </c>
      <c r="FX99" s="188">
        <v>4019</v>
      </c>
      <c r="FY99" s="188">
        <v>2119</v>
      </c>
      <c r="FZ99" s="188">
        <v>0</v>
      </c>
      <c r="GA99" s="188">
        <v>0</v>
      </c>
      <c r="GB99" s="188">
        <v>2399</v>
      </c>
      <c r="GC99" s="188">
        <v>0</v>
      </c>
      <c r="GD99" s="188">
        <v>0</v>
      </c>
      <c r="GE99" s="188">
        <v>0</v>
      </c>
      <c r="GG99" s="188">
        <v>0</v>
      </c>
      <c r="GH99" s="188">
        <v>0</v>
      </c>
      <c r="GI99" s="188">
        <v>6027</v>
      </c>
      <c r="GJ99" s="188">
        <v>714</v>
      </c>
      <c r="GK99" s="188">
        <v>0</v>
      </c>
      <c r="GL99" s="188">
        <v>0</v>
      </c>
      <c r="GM99" s="188">
        <v>1079</v>
      </c>
      <c r="GN99" s="188">
        <v>0</v>
      </c>
      <c r="GO99" s="188">
        <v>0</v>
      </c>
      <c r="GP99" s="188">
        <v>0</v>
      </c>
      <c r="GR99" s="188">
        <v>0</v>
      </c>
      <c r="GS99" s="188">
        <v>0</v>
      </c>
      <c r="GT99" s="188">
        <v>7040</v>
      </c>
      <c r="GU99" s="188">
        <v>747</v>
      </c>
      <c r="GV99" s="188">
        <v>0</v>
      </c>
      <c r="GW99" s="188">
        <v>0</v>
      </c>
      <c r="GX99" s="188">
        <v>1031</v>
      </c>
      <c r="GY99" s="188">
        <v>0</v>
      </c>
      <c r="GZ99" s="188">
        <v>0</v>
      </c>
      <c r="HA99" s="188">
        <v>0</v>
      </c>
      <c r="HC99" s="188">
        <v>0</v>
      </c>
      <c r="HD99" s="188">
        <v>0</v>
      </c>
      <c r="HE99" s="188">
        <v>3405</v>
      </c>
      <c r="HF99" s="188">
        <v>945</v>
      </c>
      <c r="HG99" s="188">
        <v>0</v>
      </c>
      <c r="HH99" s="188">
        <v>0</v>
      </c>
      <c r="HI99" s="188">
        <v>1040</v>
      </c>
      <c r="HJ99" s="188">
        <v>0</v>
      </c>
      <c r="HK99" s="188">
        <v>0</v>
      </c>
      <c r="HL99" s="188">
        <v>0</v>
      </c>
      <c r="HN99" s="188">
        <v>0</v>
      </c>
      <c r="HO99" s="188">
        <v>0</v>
      </c>
      <c r="HP99" s="188">
        <v>3552</v>
      </c>
      <c r="HQ99" s="188">
        <v>1089</v>
      </c>
      <c r="HR99" s="188">
        <v>0</v>
      </c>
      <c r="HS99" s="188">
        <v>0</v>
      </c>
      <c r="HT99" s="188">
        <v>1880</v>
      </c>
      <c r="HU99" s="188">
        <v>0</v>
      </c>
      <c r="HV99" s="188">
        <v>0</v>
      </c>
      <c r="HW99" s="188">
        <v>0</v>
      </c>
      <c r="HY99" s="188">
        <v>0</v>
      </c>
      <c r="HZ99" s="188">
        <v>0</v>
      </c>
      <c r="IA99" s="188">
        <v>5278</v>
      </c>
      <c r="IB99" s="188">
        <v>1125</v>
      </c>
      <c r="IC99" s="188">
        <v>0</v>
      </c>
      <c r="ID99" s="188">
        <v>0</v>
      </c>
      <c r="IE99" s="188">
        <v>1085</v>
      </c>
      <c r="IF99" s="188">
        <v>0</v>
      </c>
      <c r="IG99" s="188">
        <v>0</v>
      </c>
      <c r="IH99" s="188">
        <v>0</v>
      </c>
      <c r="IJ99" s="188">
        <v>0</v>
      </c>
      <c r="IK99" s="188">
        <v>0</v>
      </c>
      <c r="IL99" s="188">
        <v>8367</v>
      </c>
      <c r="IM99" s="188">
        <v>1269</v>
      </c>
      <c r="IN99" s="188">
        <v>0</v>
      </c>
      <c r="IO99" s="188">
        <v>0</v>
      </c>
      <c r="IP99" s="188">
        <v>1102</v>
      </c>
      <c r="IQ99" s="188">
        <v>0</v>
      </c>
      <c r="IR99" s="188">
        <v>0</v>
      </c>
      <c r="IS99" s="188">
        <v>0</v>
      </c>
      <c r="IU99" s="188">
        <v>0</v>
      </c>
      <c r="IV99" s="188">
        <v>0</v>
      </c>
      <c r="IW99" s="188">
        <v>4199</v>
      </c>
      <c r="IX99" s="188">
        <v>1225</v>
      </c>
      <c r="IY99" s="188">
        <v>0</v>
      </c>
      <c r="IZ99" s="188">
        <v>0</v>
      </c>
      <c r="JA99" s="188">
        <v>1606</v>
      </c>
      <c r="JB99" s="188">
        <v>0</v>
      </c>
      <c r="JC99" s="188">
        <v>0</v>
      </c>
      <c r="JD99" s="188">
        <v>0</v>
      </c>
      <c r="JF99" s="188">
        <v>0</v>
      </c>
      <c r="JG99" s="188">
        <v>0</v>
      </c>
      <c r="JH99" s="188">
        <v>7517</v>
      </c>
      <c r="JI99" s="188">
        <v>3194</v>
      </c>
      <c r="JJ99" s="188">
        <v>0</v>
      </c>
      <c r="JK99" s="188">
        <v>0</v>
      </c>
      <c r="JL99" s="188">
        <v>1023</v>
      </c>
      <c r="JM99" s="188">
        <v>0</v>
      </c>
      <c r="JN99" s="188">
        <v>0</v>
      </c>
      <c r="JO99" s="188">
        <v>0</v>
      </c>
      <c r="JQ99" s="188">
        <v>0</v>
      </c>
      <c r="JR99" s="188">
        <v>0</v>
      </c>
      <c r="JS99" s="188">
        <v>7820</v>
      </c>
      <c r="JT99" s="188">
        <v>799</v>
      </c>
      <c r="JU99" s="188">
        <v>0</v>
      </c>
      <c r="JV99" s="188">
        <v>0</v>
      </c>
      <c r="JW99" s="188">
        <v>1108</v>
      </c>
      <c r="JX99" s="188">
        <v>0</v>
      </c>
      <c r="JY99" s="188">
        <v>0</v>
      </c>
      <c r="JZ99" s="188">
        <v>0</v>
      </c>
      <c r="KB99" s="188">
        <v>0</v>
      </c>
      <c r="KC99" s="188">
        <v>0</v>
      </c>
      <c r="KD99" s="188">
        <v>2687</v>
      </c>
      <c r="KE99" s="188">
        <v>693</v>
      </c>
      <c r="KF99" s="188">
        <v>0</v>
      </c>
      <c r="KG99" s="188">
        <v>0</v>
      </c>
      <c r="KH99" s="188">
        <v>1601</v>
      </c>
      <c r="KI99" s="188">
        <v>0</v>
      </c>
      <c r="KJ99" s="188">
        <v>0</v>
      </c>
      <c r="KK99" s="188">
        <v>0</v>
      </c>
      <c r="KM99" s="188">
        <v>0</v>
      </c>
      <c r="KN99" s="188">
        <v>0</v>
      </c>
      <c r="KO99" s="188">
        <v>3195</v>
      </c>
      <c r="KP99" s="188">
        <v>2278</v>
      </c>
      <c r="KQ99" s="188">
        <v>0</v>
      </c>
      <c r="KR99" s="188">
        <v>0</v>
      </c>
      <c r="KS99" s="188">
        <v>2085</v>
      </c>
      <c r="KT99" s="188">
        <v>0</v>
      </c>
      <c r="KU99" s="188">
        <v>0</v>
      </c>
      <c r="KV99" s="188">
        <v>0</v>
      </c>
      <c r="KX99" s="188">
        <v>0</v>
      </c>
      <c r="KY99" s="188">
        <v>0</v>
      </c>
      <c r="KZ99" s="188">
        <v>8031</v>
      </c>
      <c r="LA99" s="188">
        <v>1654</v>
      </c>
      <c r="LB99" s="188">
        <v>0</v>
      </c>
      <c r="LC99" s="188">
        <v>0</v>
      </c>
      <c r="LD99" s="188">
        <v>2752</v>
      </c>
      <c r="LE99" s="188">
        <v>0</v>
      </c>
      <c r="LF99" s="188">
        <v>0</v>
      </c>
      <c r="LG99" s="188">
        <v>0</v>
      </c>
      <c r="LI99" s="188">
        <v>0</v>
      </c>
      <c r="LJ99" s="188">
        <v>0</v>
      </c>
      <c r="LK99" s="188">
        <v>5654</v>
      </c>
      <c r="LL99" s="188">
        <v>1533</v>
      </c>
      <c r="LM99" s="188">
        <v>0</v>
      </c>
      <c r="LN99" s="188">
        <v>0</v>
      </c>
      <c r="LO99" s="188">
        <v>1535</v>
      </c>
      <c r="LP99" s="188">
        <v>0</v>
      </c>
      <c r="LQ99" s="188">
        <v>0</v>
      </c>
      <c r="LR99" s="188">
        <v>0</v>
      </c>
      <c r="LT99" s="188">
        <v>0</v>
      </c>
      <c r="LU99" s="188">
        <v>0</v>
      </c>
      <c r="LV99" s="188">
        <v>1739</v>
      </c>
      <c r="LW99" s="188">
        <v>1699</v>
      </c>
      <c r="LX99" s="188">
        <v>0</v>
      </c>
      <c r="LY99" s="188">
        <v>0</v>
      </c>
      <c r="LZ99" s="188">
        <v>1560</v>
      </c>
      <c r="MA99" s="188">
        <v>0</v>
      </c>
      <c r="MB99" s="188">
        <v>0</v>
      </c>
      <c r="MC99" s="188">
        <v>0</v>
      </c>
    </row>
    <row r="100" spans="2:341">
      <c r="B100" s="208">
        <f t="shared" si="20"/>
        <v>0</v>
      </c>
      <c r="C100" s="208">
        <f t="shared" si="21"/>
        <v>0</v>
      </c>
      <c r="D100" s="208">
        <f t="shared" si="22"/>
        <v>5911.7</v>
      </c>
      <c r="E100" s="208">
        <f t="shared" si="23"/>
        <v>1493.6</v>
      </c>
      <c r="F100" s="208">
        <f t="shared" si="24"/>
        <v>0</v>
      </c>
      <c r="G100" s="208">
        <f t="shared" si="25"/>
        <v>0</v>
      </c>
      <c r="H100" s="208">
        <f t="shared" si="26"/>
        <v>1525.4666666666667</v>
      </c>
      <c r="I100" s="208">
        <f t="shared" si="27"/>
        <v>0</v>
      </c>
      <c r="J100" s="208">
        <f t="shared" si="28"/>
        <v>0</v>
      </c>
      <c r="K100" s="208">
        <f t="shared" si="29"/>
        <v>0</v>
      </c>
      <c r="M100" s="188">
        <v>0</v>
      </c>
      <c r="N100" s="188">
        <v>0</v>
      </c>
      <c r="O100" s="188">
        <v>8291</v>
      </c>
      <c r="P100" s="188">
        <v>1504</v>
      </c>
      <c r="Q100" s="188">
        <v>0</v>
      </c>
      <c r="R100" s="188">
        <v>0</v>
      </c>
      <c r="S100" s="188">
        <v>971</v>
      </c>
      <c r="T100" s="188">
        <v>0</v>
      </c>
      <c r="U100" s="188">
        <v>0</v>
      </c>
      <c r="V100" s="188">
        <v>0</v>
      </c>
      <c r="X100" s="188">
        <v>0</v>
      </c>
      <c r="Y100" s="188">
        <v>0</v>
      </c>
      <c r="Z100" s="188">
        <v>6173</v>
      </c>
      <c r="AA100" s="188">
        <v>2063</v>
      </c>
      <c r="AB100" s="188">
        <v>0</v>
      </c>
      <c r="AC100" s="188">
        <v>0</v>
      </c>
      <c r="AD100" s="188">
        <v>1495</v>
      </c>
      <c r="AE100" s="188">
        <v>0</v>
      </c>
      <c r="AF100" s="188">
        <v>0</v>
      </c>
      <c r="AG100" s="188">
        <v>0</v>
      </c>
      <c r="AI100" s="188">
        <v>0</v>
      </c>
      <c r="AJ100" s="188">
        <v>0</v>
      </c>
      <c r="AK100" s="188">
        <v>1589</v>
      </c>
      <c r="AL100" s="188">
        <v>779</v>
      </c>
      <c r="AM100" s="188">
        <v>0</v>
      </c>
      <c r="AN100" s="188">
        <v>0</v>
      </c>
      <c r="AO100" s="188">
        <v>1572</v>
      </c>
      <c r="AP100" s="188">
        <v>0</v>
      </c>
      <c r="AQ100" s="188">
        <v>0</v>
      </c>
      <c r="AR100" s="188">
        <v>0</v>
      </c>
      <c r="AT100" s="188">
        <v>0</v>
      </c>
      <c r="AU100" s="188">
        <v>0</v>
      </c>
      <c r="AV100" s="188">
        <v>8270</v>
      </c>
      <c r="AW100" s="188">
        <v>2256</v>
      </c>
      <c r="AX100" s="188">
        <v>0</v>
      </c>
      <c r="AY100" s="188">
        <v>0</v>
      </c>
      <c r="AZ100" s="188">
        <v>1510</v>
      </c>
      <c r="BA100" s="188">
        <v>0</v>
      </c>
      <c r="BB100" s="188">
        <v>0</v>
      </c>
      <c r="BC100" s="188">
        <v>0</v>
      </c>
      <c r="BE100" s="188">
        <v>0</v>
      </c>
      <c r="BF100" s="188">
        <v>0</v>
      </c>
      <c r="BG100" s="188">
        <v>8577</v>
      </c>
      <c r="BH100" s="188">
        <v>2028</v>
      </c>
      <c r="BI100" s="188">
        <v>0</v>
      </c>
      <c r="BJ100" s="188">
        <v>0</v>
      </c>
      <c r="BK100" s="188">
        <v>1069</v>
      </c>
      <c r="BL100" s="188">
        <v>0</v>
      </c>
      <c r="BM100" s="188">
        <v>0</v>
      </c>
      <c r="BN100" s="188">
        <v>0</v>
      </c>
      <c r="BP100" s="188">
        <v>0</v>
      </c>
      <c r="BQ100" s="188">
        <v>0</v>
      </c>
      <c r="BR100" s="188">
        <v>7040</v>
      </c>
      <c r="BS100" s="188">
        <v>2787</v>
      </c>
      <c r="BT100" s="188">
        <v>0</v>
      </c>
      <c r="BU100" s="188">
        <v>0</v>
      </c>
      <c r="BV100" s="188">
        <v>2239</v>
      </c>
      <c r="BW100" s="188">
        <v>0</v>
      </c>
      <c r="BX100" s="188">
        <v>0</v>
      </c>
      <c r="BY100" s="188">
        <v>0</v>
      </c>
      <c r="CA100" s="188">
        <v>0</v>
      </c>
      <c r="CB100" s="188">
        <v>0</v>
      </c>
      <c r="CC100" s="188">
        <v>8570</v>
      </c>
      <c r="CD100" s="188">
        <v>1480</v>
      </c>
      <c r="CE100" s="188">
        <v>0</v>
      </c>
      <c r="CF100" s="188">
        <v>0</v>
      </c>
      <c r="CG100" s="188">
        <v>1084</v>
      </c>
      <c r="CH100" s="188">
        <v>0</v>
      </c>
      <c r="CI100" s="188">
        <v>0</v>
      </c>
      <c r="CJ100" s="188">
        <v>0</v>
      </c>
      <c r="CL100" s="188">
        <v>0</v>
      </c>
      <c r="CM100" s="188">
        <v>0</v>
      </c>
      <c r="CN100" s="188">
        <v>8570</v>
      </c>
      <c r="CO100" s="188">
        <v>1480</v>
      </c>
      <c r="CP100" s="188">
        <v>0</v>
      </c>
      <c r="CQ100" s="188">
        <v>0</v>
      </c>
      <c r="CR100" s="188">
        <v>1084</v>
      </c>
      <c r="CS100" s="188">
        <v>0</v>
      </c>
      <c r="CT100" s="188">
        <v>0</v>
      </c>
      <c r="CU100" s="188">
        <v>0</v>
      </c>
      <c r="CW100" s="188">
        <v>0</v>
      </c>
      <c r="CX100" s="188">
        <v>0</v>
      </c>
      <c r="CY100" s="188">
        <v>6747</v>
      </c>
      <c r="CZ100" s="188">
        <v>2179</v>
      </c>
      <c r="DA100" s="188">
        <v>0</v>
      </c>
      <c r="DB100" s="188">
        <v>0</v>
      </c>
      <c r="DC100" s="188">
        <v>2111</v>
      </c>
      <c r="DD100" s="188">
        <v>0</v>
      </c>
      <c r="DE100" s="188">
        <v>0</v>
      </c>
      <c r="DF100" s="188">
        <v>0</v>
      </c>
      <c r="DH100" s="188">
        <v>0</v>
      </c>
      <c r="DI100" s="188">
        <v>0</v>
      </c>
      <c r="DJ100" s="188">
        <v>8748</v>
      </c>
      <c r="DK100" s="188">
        <v>1642</v>
      </c>
      <c r="DL100" s="188">
        <v>0</v>
      </c>
      <c r="DM100" s="188">
        <v>0</v>
      </c>
      <c r="DN100" s="188">
        <v>1073</v>
      </c>
      <c r="DO100" s="188">
        <v>0</v>
      </c>
      <c r="DP100" s="188">
        <v>0</v>
      </c>
      <c r="DQ100" s="188">
        <v>0</v>
      </c>
      <c r="DS100" s="188">
        <v>0</v>
      </c>
      <c r="DT100" s="188">
        <v>0</v>
      </c>
      <c r="DU100" s="188">
        <v>7131</v>
      </c>
      <c r="DV100" s="188">
        <v>1346</v>
      </c>
      <c r="DW100" s="188">
        <v>0</v>
      </c>
      <c r="DX100" s="188">
        <v>0</v>
      </c>
      <c r="DY100" s="188">
        <v>2808</v>
      </c>
      <c r="DZ100" s="188">
        <v>0</v>
      </c>
      <c r="EA100" s="188">
        <v>0</v>
      </c>
      <c r="EB100" s="188">
        <v>0</v>
      </c>
      <c r="ED100" s="188">
        <v>0</v>
      </c>
      <c r="EE100" s="188">
        <v>0</v>
      </c>
      <c r="EF100" s="188">
        <v>6465</v>
      </c>
      <c r="EG100" s="188">
        <v>1561</v>
      </c>
      <c r="EH100" s="188">
        <v>0</v>
      </c>
      <c r="EI100" s="188">
        <v>0</v>
      </c>
      <c r="EJ100" s="188">
        <v>1062</v>
      </c>
      <c r="EK100" s="188">
        <v>0</v>
      </c>
      <c r="EL100" s="188">
        <v>0</v>
      </c>
      <c r="EM100" s="188">
        <v>0</v>
      </c>
      <c r="EO100" s="188">
        <v>0</v>
      </c>
      <c r="EP100" s="188">
        <v>0</v>
      </c>
      <c r="EQ100" s="188">
        <v>1288</v>
      </c>
      <c r="ER100" s="188">
        <v>752</v>
      </c>
      <c r="ES100" s="188">
        <v>0</v>
      </c>
      <c r="ET100" s="188">
        <v>0</v>
      </c>
      <c r="EU100" s="188">
        <v>1355</v>
      </c>
      <c r="EV100" s="188">
        <v>0</v>
      </c>
      <c r="EW100" s="188">
        <v>0</v>
      </c>
      <c r="EX100" s="188">
        <v>0</v>
      </c>
      <c r="EZ100" s="188">
        <v>0</v>
      </c>
      <c r="FA100" s="188">
        <v>0</v>
      </c>
      <c r="FB100" s="188">
        <v>4055</v>
      </c>
      <c r="FC100" s="188">
        <v>1074</v>
      </c>
      <c r="FD100" s="188">
        <v>0</v>
      </c>
      <c r="FE100" s="188">
        <v>0</v>
      </c>
      <c r="FF100" s="188">
        <v>2476</v>
      </c>
      <c r="FG100" s="188">
        <v>0</v>
      </c>
      <c r="FH100" s="188">
        <v>0</v>
      </c>
      <c r="FI100" s="188">
        <v>0</v>
      </c>
      <c r="FK100" s="188">
        <v>0</v>
      </c>
      <c r="FL100" s="188">
        <v>0</v>
      </c>
      <c r="FM100" s="188">
        <v>7110</v>
      </c>
      <c r="FN100" s="188">
        <v>732</v>
      </c>
      <c r="FO100" s="188">
        <v>0</v>
      </c>
      <c r="FP100" s="188">
        <v>0</v>
      </c>
      <c r="FQ100" s="188">
        <v>1041</v>
      </c>
      <c r="FR100" s="188">
        <v>0</v>
      </c>
      <c r="FS100" s="188">
        <v>0</v>
      </c>
      <c r="FT100" s="188">
        <v>0</v>
      </c>
      <c r="FV100" s="188">
        <v>0</v>
      </c>
      <c r="FW100" s="188">
        <v>0</v>
      </c>
      <c r="FX100" s="188">
        <v>4046</v>
      </c>
      <c r="FY100" s="188">
        <v>2145</v>
      </c>
      <c r="FZ100" s="188">
        <v>0</v>
      </c>
      <c r="GA100" s="188">
        <v>0</v>
      </c>
      <c r="GB100" s="188">
        <v>2378</v>
      </c>
      <c r="GC100" s="188">
        <v>0</v>
      </c>
      <c r="GD100" s="188">
        <v>0</v>
      </c>
      <c r="GE100" s="188">
        <v>0</v>
      </c>
      <c r="GG100" s="188">
        <v>0</v>
      </c>
      <c r="GH100" s="188">
        <v>0</v>
      </c>
      <c r="GI100" s="188">
        <v>6083</v>
      </c>
      <c r="GJ100" s="188">
        <v>714</v>
      </c>
      <c r="GK100" s="188">
        <v>0</v>
      </c>
      <c r="GL100" s="188">
        <v>0</v>
      </c>
      <c r="GM100" s="188">
        <v>1079</v>
      </c>
      <c r="GN100" s="188">
        <v>0</v>
      </c>
      <c r="GO100" s="188">
        <v>0</v>
      </c>
      <c r="GP100" s="188">
        <v>0</v>
      </c>
      <c r="GR100" s="188">
        <v>0</v>
      </c>
      <c r="GS100" s="188">
        <v>0</v>
      </c>
      <c r="GT100" s="188">
        <v>7048</v>
      </c>
      <c r="GU100" s="188">
        <v>748</v>
      </c>
      <c r="GV100" s="188">
        <v>0</v>
      </c>
      <c r="GW100" s="188">
        <v>0</v>
      </c>
      <c r="GX100" s="188">
        <v>1031</v>
      </c>
      <c r="GY100" s="188">
        <v>0</v>
      </c>
      <c r="GZ100" s="188">
        <v>0</v>
      </c>
      <c r="HA100" s="188">
        <v>0</v>
      </c>
      <c r="HC100" s="188">
        <v>0</v>
      </c>
      <c r="HD100" s="188">
        <v>0</v>
      </c>
      <c r="HE100" s="188">
        <v>3468</v>
      </c>
      <c r="HF100" s="188">
        <v>952</v>
      </c>
      <c r="HG100" s="188">
        <v>0</v>
      </c>
      <c r="HH100" s="188">
        <v>0</v>
      </c>
      <c r="HI100" s="188">
        <v>1040</v>
      </c>
      <c r="HJ100" s="188">
        <v>0</v>
      </c>
      <c r="HK100" s="188">
        <v>0</v>
      </c>
      <c r="HL100" s="188">
        <v>0</v>
      </c>
      <c r="HN100" s="188">
        <v>0</v>
      </c>
      <c r="HO100" s="188">
        <v>0</v>
      </c>
      <c r="HP100" s="188">
        <v>3595</v>
      </c>
      <c r="HQ100" s="188">
        <v>1111</v>
      </c>
      <c r="HR100" s="188">
        <v>0</v>
      </c>
      <c r="HS100" s="188">
        <v>0</v>
      </c>
      <c r="HT100" s="188">
        <v>1866</v>
      </c>
      <c r="HU100" s="188">
        <v>0</v>
      </c>
      <c r="HV100" s="188">
        <v>0</v>
      </c>
      <c r="HW100" s="188">
        <v>0</v>
      </c>
      <c r="HY100" s="188">
        <v>0</v>
      </c>
      <c r="HZ100" s="188">
        <v>0</v>
      </c>
      <c r="IA100" s="188">
        <v>5267</v>
      </c>
      <c r="IB100" s="188">
        <v>1120</v>
      </c>
      <c r="IC100" s="188">
        <v>0</v>
      </c>
      <c r="ID100" s="188">
        <v>0</v>
      </c>
      <c r="IE100" s="188">
        <v>1085</v>
      </c>
      <c r="IF100" s="188">
        <v>0</v>
      </c>
      <c r="IG100" s="188">
        <v>0</v>
      </c>
      <c r="IH100" s="188">
        <v>0</v>
      </c>
      <c r="IJ100" s="188">
        <v>0</v>
      </c>
      <c r="IK100" s="188">
        <v>0</v>
      </c>
      <c r="IL100" s="188">
        <v>8388</v>
      </c>
      <c r="IM100" s="188">
        <v>1274</v>
      </c>
      <c r="IN100" s="188">
        <v>0</v>
      </c>
      <c r="IO100" s="188">
        <v>0</v>
      </c>
      <c r="IP100" s="188">
        <v>1102</v>
      </c>
      <c r="IQ100" s="188">
        <v>0</v>
      </c>
      <c r="IR100" s="188">
        <v>0</v>
      </c>
      <c r="IS100" s="188">
        <v>0</v>
      </c>
      <c r="IU100" s="188">
        <v>0</v>
      </c>
      <c r="IV100" s="188">
        <v>0</v>
      </c>
      <c r="IW100" s="188">
        <v>4199</v>
      </c>
      <c r="IX100" s="188">
        <v>1231</v>
      </c>
      <c r="IY100" s="188">
        <v>0</v>
      </c>
      <c r="IZ100" s="188">
        <v>0</v>
      </c>
      <c r="JA100" s="188">
        <v>1606</v>
      </c>
      <c r="JB100" s="188">
        <v>0</v>
      </c>
      <c r="JC100" s="188">
        <v>0</v>
      </c>
      <c r="JD100" s="188">
        <v>0</v>
      </c>
      <c r="JF100" s="188">
        <v>0</v>
      </c>
      <c r="JG100" s="188">
        <v>0</v>
      </c>
      <c r="JH100" s="188">
        <v>7484</v>
      </c>
      <c r="JI100" s="188">
        <v>3202</v>
      </c>
      <c r="JJ100" s="188">
        <v>0</v>
      </c>
      <c r="JK100" s="188">
        <v>0</v>
      </c>
      <c r="JL100" s="188">
        <v>1023</v>
      </c>
      <c r="JM100" s="188">
        <v>0</v>
      </c>
      <c r="JN100" s="188">
        <v>0</v>
      </c>
      <c r="JO100" s="188">
        <v>0</v>
      </c>
      <c r="JQ100" s="188">
        <v>0</v>
      </c>
      <c r="JR100" s="188">
        <v>0</v>
      </c>
      <c r="JS100" s="188">
        <v>7881</v>
      </c>
      <c r="JT100" s="188">
        <v>786</v>
      </c>
      <c r="JU100" s="188">
        <v>0</v>
      </c>
      <c r="JV100" s="188">
        <v>0</v>
      </c>
      <c r="JW100" s="188">
        <v>1108</v>
      </c>
      <c r="JX100" s="188">
        <v>0</v>
      </c>
      <c r="JY100" s="188">
        <v>0</v>
      </c>
      <c r="JZ100" s="188">
        <v>0</v>
      </c>
      <c r="KB100" s="188">
        <v>0</v>
      </c>
      <c r="KC100" s="188">
        <v>0</v>
      </c>
      <c r="KD100" s="188">
        <v>2619</v>
      </c>
      <c r="KE100" s="188">
        <v>679</v>
      </c>
      <c r="KF100" s="188">
        <v>0</v>
      </c>
      <c r="KG100" s="188">
        <v>0</v>
      </c>
      <c r="KH100" s="188">
        <v>1601</v>
      </c>
      <c r="KI100" s="188">
        <v>0</v>
      </c>
      <c r="KJ100" s="188">
        <v>0</v>
      </c>
      <c r="KK100" s="188">
        <v>0</v>
      </c>
      <c r="KM100" s="188">
        <v>0</v>
      </c>
      <c r="KN100" s="188">
        <v>0</v>
      </c>
      <c r="KO100" s="188">
        <v>3167</v>
      </c>
      <c r="KP100" s="188">
        <v>2298</v>
      </c>
      <c r="KQ100" s="188">
        <v>0</v>
      </c>
      <c r="KR100" s="188">
        <v>0</v>
      </c>
      <c r="KS100" s="188">
        <v>2071</v>
      </c>
      <c r="KT100" s="188">
        <v>0</v>
      </c>
      <c r="KU100" s="188">
        <v>0</v>
      </c>
      <c r="KV100" s="188">
        <v>0</v>
      </c>
      <c r="KX100" s="188">
        <v>0</v>
      </c>
      <c r="KY100" s="188">
        <v>0</v>
      </c>
      <c r="KZ100" s="188">
        <v>8015</v>
      </c>
      <c r="LA100" s="188">
        <v>1661</v>
      </c>
      <c r="LB100" s="188">
        <v>0</v>
      </c>
      <c r="LC100" s="188">
        <v>0</v>
      </c>
      <c r="LD100" s="188">
        <v>2729</v>
      </c>
      <c r="LE100" s="188">
        <v>0</v>
      </c>
      <c r="LF100" s="188">
        <v>0</v>
      </c>
      <c r="LG100" s="188">
        <v>0</v>
      </c>
      <c r="LI100" s="188">
        <v>0</v>
      </c>
      <c r="LJ100" s="188">
        <v>0</v>
      </c>
      <c r="LK100" s="188">
        <v>5706</v>
      </c>
      <c r="LL100" s="188">
        <v>1532</v>
      </c>
      <c r="LM100" s="188">
        <v>0</v>
      </c>
      <c r="LN100" s="188">
        <v>0</v>
      </c>
      <c r="LO100" s="188">
        <v>1535</v>
      </c>
      <c r="LP100" s="188">
        <v>0</v>
      </c>
      <c r="LQ100" s="188">
        <v>0</v>
      </c>
      <c r="LR100" s="188">
        <v>0</v>
      </c>
      <c r="LT100" s="188">
        <v>0</v>
      </c>
      <c r="LU100" s="188">
        <v>0</v>
      </c>
      <c r="LV100" s="188">
        <v>1761</v>
      </c>
      <c r="LW100" s="188">
        <v>1692</v>
      </c>
      <c r="LX100" s="188">
        <v>0</v>
      </c>
      <c r="LY100" s="188">
        <v>0</v>
      </c>
      <c r="LZ100" s="188">
        <v>1560</v>
      </c>
      <c r="MA100" s="188">
        <v>0</v>
      </c>
      <c r="MB100" s="188">
        <v>0</v>
      </c>
      <c r="MC100" s="188">
        <v>0</v>
      </c>
    </row>
    <row r="101" spans="2:341">
      <c r="B101" s="208">
        <f t="shared" si="20"/>
        <v>0</v>
      </c>
      <c r="C101" s="208">
        <f t="shared" si="21"/>
        <v>0</v>
      </c>
      <c r="D101" s="208">
        <f t="shared" si="22"/>
        <v>5906.5333333333338</v>
      </c>
      <c r="E101" s="208">
        <f t="shared" si="23"/>
        <v>1502.6333333333334</v>
      </c>
      <c r="F101" s="208">
        <f t="shared" si="24"/>
        <v>0</v>
      </c>
      <c r="G101" s="208">
        <f t="shared" si="25"/>
        <v>0</v>
      </c>
      <c r="H101" s="208">
        <f t="shared" si="26"/>
        <v>1520</v>
      </c>
      <c r="I101" s="208">
        <f t="shared" si="27"/>
        <v>0</v>
      </c>
      <c r="J101" s="208">
        <f t="shared" si="28"/>
        <v>0</v>
      </c>
      <c r="K101" s="208">
        <f t="shared" si="29"/>
        <v>0</v>
      </c>
      <c r="M101" s="188">
        <v>0</v>
      </c>
      <c r="N101" s="188">
        <v>0</v>
      </c>
      <c r="O101" s="188">
        <v>8348</v>
      </c>
      <c r="P101" s="188">
        <v>1516</v>
      </c>
      <c r="Q101" s="188">
        <v>0</v>
      </c>
      <c r="R101" s="188">
        <v>0</v>
      </c>
      <c r="S101" s="188">
        <v>971</v>
      </c>
      <c r="T101" s="188">
        <v>0</v>
      </c>
      <c r="U101" s="188">
        <v>0</v>
      </c>
      <c r="V101" s="188">
        <v>0</v>
      </c>
      <c r="X101" s="188">
        <v>0</v>
      </c>
      <c r="Y101" s="188">
        <v>0</v>
      </c>
      <c r="Z101" s="188">
        <v>6164</v>
      </c>
      <c r="AA101" s="188">
        <v>2154</v>
      </c>
      <c r="AB101" s="188">
        <v>0</v>
      </c>
      <c r="AC101" s="188">
        <v>0</v>
      </c>
      <c r="AD101" s="188">
        <v>1495</v>
      </c>
      <c r="AE101" s="188">
        <v>0</v>
      </c>
      <c r="AF101" s="188">
        <v>0</v>
      </c>
      <c r="AG101" s="188">
        <v>0</v>
      </c>
      <c r="AI101" s="188">
        <v>0</v>
      </c>
      <c r="AJ101" s="188">
        <v>0</v>
      </c>
      <c r="AK101" s="188">
        <v>1569</v>
      </c>
      <c r="AL101" s="188">
        <v>800</v>
      </c>
      <c r="AM101" s="188">
        <v>0</v>
      </c>
      <c r="AN101" s="188">
        <v>0</v>
      </c>
      <c r="AO101" s="188">
        <v>1572</v>
      </c>
      <c r="AP101" s="188">
        <v>0</v>
      </c>
      <c r="AQ101" s="188">
        <v>0</v>
      </c>
      <c r="AR101" s="188">
        <v>0</v>
      </c>
      <c r="AT101" s="188">
        <v>0</v>
      </c>
      <c r="AU101" s="188">
        <v>0</v>
      </c>
      <c r="AV101" s="188">
        <v>8295</v>
      </c>
      <c r="AW101" s="188">
        <v>2255</v>
      </c>
      <c r="AX101" s="188">
        <v>0</v>
      </c>
      <c r="AY101" s="188">
        <v>0</v>
      </c>
      <c r="AZ101" s="188">
        <v>1510</v>
      </c>
      <c r="BA101" s="188">
        <v>0</v>
      </c>
      <c r="BB101" s="188">
        <v>0</v>
      </c>
      <c r="BC101" s="188">
        <v>0</v>
      </c>
      <c r="BE101" s="188">
        <v>0</v>
      </c>
      <c r="BF101" s="188">
        <v>0</v>
      </c>
      <c r="BG101" s="188">
        <v>8562</v>
      </c>
      <c r="BH101" s="188">
        <v>2045</v>
      </c>
      <c r="BI101" s="188">
        <v>0</v>
      </c>
      <c r="BJ101" s="188">
        <v>0</v>
      </c>
      <c r="BK101" s="188">
        <v>1069</v>
      </c>
      <c r="BL101" s="188">
        <v>0</v>
      </c>
      <c r="BM101" s="188">
        <v>0</v>
      </c>
      <c r="BN101" s="188">
        <v>0</v>
      </c>
      <c r="BP101" s="188">
        <v>0</v>
      </c>
      <c r="BQ101" s="188">
        <v>0</v>
      </c>
      <c r="BR101" s="188">
        <v>6999</v>
      </c>
      <c r="BS101" s="188">
        <v>2822</v>
      </c>
      <c r="BT101" s="188">
        <v>0</v>
      </c>
      <c r="BU101" s="188">
        <v>0</v>
      </c>
      <c r="BV101" s="188">
        <v>2224</v>
      </c>
      <c r="BW101" s="188">
        <v>0</v>
      </c>
      <c r="BX101" s="188">
        <v>0</v>
      </c>
      <c r="BY101" s="188">
        <v>0</v>
      </c>
      <c r="CA101" s="188">
        <v>0</v>
      </c>
      <c r="CB101" s="188">
        <v>0</v>
      </c>
      <c r="CC101" s="188">
        <v>8534</v>
      </c>
      <c r="CD101" s="188">
        <v>1504</v>
      </c>
      <c r="CE101" s="188">
        <v>0</v>
      </c>
      <c r="CF101" s="188">
        <v>0</v>
      </c>
      <c r="CG101" s="188">
        <v>1084</v>
      </c>
      <c r="CH101" s="188">
        <v>0</v>
      </c>
      <c r="CI101" s="188">
        <v>0</v>
      </c>
      <c r="CJ101" s="188">
        <v>0</v>
      </c>
      <c r="CL101" s="188">
        <v>0</v>
      </c>
      <c r="CM101" s="188">
        <v>0</v>
      </c>
      <c r="CN101" s="188">
        <v>8534</v>
      </c>
      <c r="CO101" s="188">
        <v>1504</v>
      </c>
      <c r="CP101" s="188">
        <v>0</v>
      </c>
      <c r="CQ101" s="188">
        <v>0</v>
      </c>
      <c r="CR101" s="188">
        <v>1084</v>
      </c>
      <c r="CS101" s="188">
        <v>0</v>
      </c>
      <c r="CT101" s="188">
        <v>0</v>
      </c>
      <c r="CU101" s="188">
        <v>0</v>
      </c>
      <c r="CW101" s="188">
        <v>0</v>
      </c>
      <c r="CX101" s="188">
        <v>0</v>
      </c>
      <c r="CY101" s="188">
        <v>6727</v>
      </c>
      <c r="CZ101" s="188">
        <v>2164</v>
      </c>
      <c r="DA101" s="188">
        <v>0</v>
      </c>
      <c r="DB101" s="188">
        <v>0</v>
      </c>
      <c r="DC101" s="188">
        <v>2102</v>
      </c>
      <c r="DD101" s="188">
        <v>0</v>
      </c>
      <c r="DE101" s="188">
        <v>0</v>
      </c>
      <c r="DF101" s="188">
        <v>0</v>
      </c>
      <c r="DH101" s="188">
        <v>0</v>
      </c>
      <c r="DI101" s="188">
        <v>0</v>
      </c>
      <c r="DJ101" s="188">
        <v>8733</v>
      </c>
      <c r="DK101" s="188">
        <v>1600</v>
      </c>
      <c r="DL101" s="188">
        <v>0</v>
      </c>
      <c r="DM101" s="188">
        <v>0</v>
      </c>
      <c r="DN101" s="188">
        <v>1073</v>
      </c>
      <c r="DO101" s="188">
        <v>0</v>
      </c>
      <c r="DP101" s="188">
        <v>0</v>
      </c>
      <c r="DQ101" s="188">
        <v>0</v>
      </c>
      <c r="DS101" s="188">
        <v>0</v>
      </c>
      <c r="DT101" s="188">
        <v>0</v>
      </c>
      <c r="DU101" s="188">
        <v>7134</v>
      </c>
      <c r="DV101" s="188">
        <v>1326</v>
      </c>
      <c r="DW101" s="188">
        <v>0</v>
      </c>
      <c r="DX101" s="188">
        <v>0</v>
      </c>
      <c r="DY101" s="188">
        <v>2787</v>
      </c>
      <c r="DZ101" s="188">
        <v>0</v>
      </c>
      <c r="EA101" s="188">
        <v>0</v>
      </c>
      <c r="EB101" s="188">
        <v>0</v>
      </c>
      <c r="ED101" s="188">
        <v>0</v>
      </c>
      <c r="EE101" s="188">
        <v>0</v>
      </c>
      <c r="EF101" s="188">
        <v>6483</v>
      </c>
      <c r="EG101" s="188">
        <v>1590</v>
      </c>
      <c r="EH101" s="188">
        <v>0</v>
      </c>
      <c r="EI101" s="188">
        <v>0</v>
      </c>
      <c r="EJ101" s="188">
        <v>1062</v>
      </c>
      <c r="EK101" s="188">
        <v>0</v>
      </c>
      <c r="EL101" s="188">
        <v>0</v>
      </c>
      <c r="EM101" s="188">
        <v>0</v>
      </c>
      <c r="EO101" s="188">
        <v>0</v>
      </c>
      <c r="EP101" s="188">
        <v>0</v>
      </c>
      <c r="EQ101" s="188">
        <v>1335</v>
      </c>
      <c r="ER101" s="188">
        <v>778</v>
      </c>
      <c r="ES101" s="188">
        <v>0</v>
      </c>
      <c r="ET101" s="188">
        <v>0</v>
      </c>
      <c r="EU101" s="188">
        <v>1355</v>
      </c>
      <c r="EV101" s="188">
        <v>0</v>
      </c>
      <c r="EW101" s="188">
        <v>0</v>
      </c>
      <c r="EX101" s="188">
        <v>0</v>
      </c>
      <c r="EZ101" s="188">
        <v>0</v>
      </c>
      <c r="FA101" s="188">
        <v>0</v>
      </c>
      <c r="FB101" s="188">
        <v>4052</v>
      </c>
      <c r="FC101" s="188">
        <v>1091</v>
      </c>
      <c r="FD101" s="188">
        <v>0</v>
      </c>
      <c r="FE101" s="188">
        <v>0</v>
      </c>
      <c r="FF101" s="188">
        <v>2457</v>
      </c>
      <c r="FG101" s="188">
        <v>0</v>
      </c>
      <c r="FH101" s="188">
        <v>0</v>
      </c>
      <c r="FI101" s="188">
        <v>0</v>
      </c>
      <c r="FK101" s="188">
        <v>0</v>
      </c>
      <c r="FL101" s="188">
        <v>0</v>
      </c>
      <c r="FM101" s="188">
        <v>7053</v>
      </c>
      <c r="FN101" s="188">
        <v>714</v>
      </c>
      <c r="FO101" s="188">
        <v>0</v>
      </c>
      <c r="FP101" s="188">
        <v>0</v>
      </c>
      <c r="FQ101" s="188">
        <v>1041</v>
      </c>
      <c r="FR101" s="188">
        <v>0</v>
      </c>
      <c r="FS101" s="188">
        <v>0</v>
      </c>
      <c r="FT101" s="188">
        <v>0</v>
      </c>
      <c r="FV101" s="188">
        <v>0</v>
      </c>
      <c r="FW101" s="188">
        <v>0</v>
      </c>
      <c r="FX101" s="188">
        <v>4043</v>
      </c>
      <c r="FY101" s="188">
        <v>2142</v>
      </c>
      <c r="FZ101" s="188">
        <v>0</v>
      </c>
      <c r="GA101" s="188">
        <v>0</v>
      </c>
      <c r="GB101" s="188">
        <v>2345</v>
      </c>
      <c r="GC101" s="188">
        <v>0</v>
      </c>
      <c r="GD101" s="188">
        <v>0</v>
      </c>
      <c r="GE101" s="188">
        <v>0</v>
      </c>
      <c r="GG101" s="188">
        <v>0</v>
      </c>
      <c r="GH101" s="188">
        <v>0</v>
      </c>
      <c r="GI101" s="188">
        <v>6123</v>
      </c>
      <c r="GJ101" s="188">
        <v>730</v>
      </c>
      <c r="GK101" s="188">
        <v>0</v>
      </c>
      <c r="GL101" s="188">
        <v>0</v>
      </c>
      <c r="GM101" s="188">
        <v>1079</v>
      </c>
      <c r="GN101" s="188">
        <v>0</v>
      </c>
      <c r="GO101" s="188">
        <v>0</v>
      </c>
      <c r="GP101" s="188">
        <v>0</v>
      </c>
      <c r="GR101" s="188">
        <v>0</v>
      </c>
      <c r="GS101" s="188">
        <v>0</v>
      </c>
      <c r="GT101" s="188">
        <v>7060</v>
      </c>
      <c r="GU101" s="188">
        <v>756</v>
      </c>
      <c r="GV101" s="188">
        <v>0</v>
      </c>
      <c r="GW101" s="188">
        <v>0</v>
      </c>
      <c r="GX101" s="188">
        <v>1031</v>
      </c>
      <c r="GY101" s="188">
        <v>0</v>
      </c>
      <c r="GZ101" s="188">
        <v>0</v>
      </c>
      <c r="HA101" s="188">
        <v>0</v>
      </c>
      <c r="HC101" s="188">
        <v>0</v>
      </c>
      <c r="HD101" s="188">
        <v>0</v>
      </c>
      <c r="HE101" s="188">
        <v>3512</v>
      </c>
      <c r="HF101" s="188">
        <v>945</v>
      </c>
      <c r="HG101" s="188">
        <v>0</v>
      </c>
      <c r="HH101" s="188">
        <v>0</v>
      </c>
      <c r="HI101" s="188">
        <v>1040</v>
      </c>
      <c r="HJ101" s="188">
        <v>0</v>
      </c>
      <c r="HK101" s="188">
        <v>0</v>
      </c>
      <c r="HL101" s="188">
        <v>0</v>
      </c>
      <c r="HN101" s="188">
        <v>0</v>
      </c>
      <c r="HO101" s="188">
        <v>0</v>
      </c>
      <c r="HP101" s="188">
        <v>3546</v>
      </c>
      <c r="HQ101" s="188">
        <v>1073</v>
      </c>
      <c r="HR101" s="188">
        <v>0</v>
      </c>
      <c r="HS101" s="188">
        <v>0</v>
      </c>
      <c r="HT101" s="188">
        <v>1858</v>
      </c>
      <c r="HU101" s="188">
        <v>0</v>
      </c>
      <c r="HV101" s="188">
        <v>0</v>
      </c>
      <c r="HW101" s="188">
        <v>0</v>
      </c>
      <c r="HY101" s="188">
        <v>0</v>
      </c>
      <c r="HZ101" s="188">
        <v>0</v>
      </c>
      <c r="IA101" s="188">
        <v>5245</v>
      </c>
      <c r="IB101" s="188">
        <v>1144</v>
      </c>
      <c r="IC101" s="188">
        <v>0</v>
      </c>
      <c r="ID101" s="188">
        <v>0</v>
      </c>
      <c r="IE101" s="188">
        <v>1085</v>
      </c>
      <c r="IF101" s="188">
        <v>0</v>
      </c>
      <c r="IG101" s="188">
        <v>0</v>
      </c>
      <c r="IH101" s="188">
        <v>0</v>
      </c>
      <c r="IJ101" s="188">
        <v>0</v>
      </c>
      <c r="IK101" s="188">
        <v>0</v>
      </c>
      <c r="IL101" s="188">
        <v>8421</v>
      </c>
      <c r="IM101" s="188">
        <v>1262</v>
      </c>
      <c r="IN101" s="188">
        <v>0</v>
      </c>
      <c r="IO101" s="188">
        <v>0</v>
      </c>
      <c r="IP101" s="188">
        <v>1102</v>
      </c>
      <c r="IQ101" s="188">
        <v>0</v>
      </c>
      <c r="IR101" s="188">
        <v>0</v>
      </c>
      <c r="IS101" s="188">
        <v>0</v>
      </c>
      <c r="IU101" s="188">
        <v>0</v>
      </c>
      <c r="IV101" s="188">
        <v>0</v>
      </c>
      <c r="IW101" s="188">
        <v>4233</v>
      </c>
      <c r="IX101" s="188">
        <v>1241</v>
      </c>
      <c r="IY101" s="188">
        <v>0</v>
      </c>
      <c r="IZ101" s="188">
        <v>0</v>
      </c>
      <c r="JA101" s="188">
        <v>1606</v>
      </c>
      <c r="JB101" s="188">
        <v>0</v>
      </c>
      <c r="JC101" s="188">
        <v>0</v>
      </c>
      <c r="JD101" s="188">
        <v>0</v>
      </c>
      <c r="JF101" s="188">
        <v>0</v>
      </c>
      <c r="JG101" s="188">
        <v>0</v>
      </c>
      <c r="JH101" s="188">
        <v>7402</v>
      </c>
      <c r="JI101" s="188">
        <v>3208</v>
      </c>
      <c r="JJ101" s="188">
        <v>0</v>
      </c>
      <c r="JK101" s="188">
        <v>0</v>
      </c>
      <c r="JL101" s="188">
        <v>1023</v>
      </c>
      <c r="JM101" s="188">
        <v>0</v>
      </c>
      <c r="JN101" s="188">
        <v>0</v>
      </c>
      <c r="JO101" s="188">
        <v>0</v>
      </c>
      <c r="JQ101" s="188">
        <v>0</v>
      </c>
      <c r="JR101" s="188">
        <v>0</v>
      </c>
      <c r="JS101" s="188">
        <v>7925</v>
      </c>
      <c r="JT101" s="188">
        <v>803</v>
      </c>
      <c r="JU101" s="188">
        <v>0</v>
      </c>
      <c r="JV101" s="188">
        <v>0</v>
      </c>
      <c r="JW101" s="188">
        <v>1108</v>
      </c>
      <c r="JX101" s="188">
        <v>0</v>
      </c>
      <c r="JY101" s="188">
        <v>0</v>
      </c>
      <c r="JZ101" s="188">
        <v>0</v>
      </c>
      <c r="KB101" s="188">
        <v>0</v>
      </c>
      <c r="KC101" s="188">
        <v>0</v>
      </c>
      <c r="KD101" s="188">
        <v>2585</v>
      </c>
      <c r="KE101" s="188">
        <v>662</v>
      </c>
      <c r="KF101" s="188">
        <v>0</v>
      </c>
      <c r="KG101" s="188">
        <v>0</v>
      </c>
      <c r="KH101" s="188">
        <v>1601</v>
      </c>
      <c r="KI101" s="188">
        <v>0</v>
      </c>
      <c r="KJ101" s="188">
        <v>0</v>
      </c>
      <c r="KK101" s="188">
        <v>0</v>
      </c>
      <c r="KM101" s="188">
        <v>0</v>
      </c>
      <c r="KN101" s="188">
        <v>0</v>
      </c>
      <c r="KO101" s="188">
        <v>3174</v>
      </c>
      <c r="KP101" s="188">
        <v>2318</v>
      </c>
      <c r="KQ101" s="188">
        <v>0</v>
      </c>
      <c r="KR101" s="188">
        <v>0</v>
      </c>
      <c r="KS101" s="188">
        <v>2051</v>
      </c>
      <c r="KT101" s="188">
        <v>0</v>
      </c>
      <c r="KU101" s="188">
        <v>0</v>
      </c>
      <c r="KV101" s="188">
        <v>0</v>
      </c>
      <c r="KX101" s="188">
        <v>0</v>
      </c>
      <c r="KY101" s="188">
        <v>0</v>
      </c>
      <c r="KZ101" s="188">
        <v>7932</v>
      </c>
      <c r="LA101" s="188">
        <v>1703</v>
      </c>
      <c r="LB101" s="188">
        <v>0</v>
      </c>
      <c r="LC101" s="188">
        <v>0</v>
      </c>
      <c r="LD101" s="188">
        <v>2690</v>
      </c>
      <c r="LE101" s="188">
        <v>0</v>
      </c>
      <c r="LF101" s="188">
        <v>0</v>
      </c>
      <c r="LG101" s="188">
        <v>0</v>
      </c>
      <c r="LI101" s="188">
        <v>0</v>
      </c>
      <c r="LJ101" s="188">
        <v>0</v>
      </c>
      <c r="LK101" s="188">
        <v>5734</v>
      </c>
      <c r="LL101" s="188">
        <v>1521</v>
      </c>
      <c r="LM101" s="188">
        <v>0</v>
      </c>
      <c r="LN101" s="188">
        <v>0</v>
      </c>
      <c r="LO101" s="188">
        <v>1535</v>
      </c>
      <c r="LP101" s="188">
        <v>0</v>
      </c>
      <c r="LQ101" s="188">
        <v>0</v>
      </c>
      <c r="LR101" s="188">
        <v>0</v>
      </c>
      <c r="LT101" s="188">
        <v>0</v>
      </c>
      <c r="LU101" s="188">
        <v>0</v>
      </c>
      <c r="LV101" s="188">
        <v>1739</v>
      </c>
      <c r="LW101" s="188">
        <v>1708</v>
      </c>
      <c r="LX101" s="188">
        <v>0</v>
      </c>
      <c r="LY101" s="188">
        <v>0</v>
      </c>
      <c r="LZ101" s="188">
        <v>1560</v>
      </c>
      <c r="MA101" s="188">
        <v>0</v>
      </c>
      <c r="MB101" s="188">
        <v>0</v>
      </c>
      <c r="MC101" s="188">
        <v>0</v>
      </c>
    </row>
    <row r="102" spans="2:341">
      <c r="B102" s="208">
        <f t="shared" ref="B102:B133" si="30">AVERAGE(M102,X102,AI102,AT102,BE102,BP102,CA102,CL102,CW102,DH102,DS102,ED102,EO102,EZ102,FK102,FV102,GG102,GR102,HC102,HN102,HY102,IJ102,IU102,JF102,JQ102,KB102,KM102,KX102,LI102,LT102)</f>
        <v>0</v>
      </c>
      <c r="C102" s="208">
        <f t="shared" ref="C102:C133" si="31">AVERAGE(N102,Y102,AJ102,AU102,BF102,BQ102,CB102,CM102,CX102,DI102,DT102,EE102,EP102,FA102,FL102,FW102,GH102,GS102,HD102,HO102,HZ102,IK102,IV102,JG102,JR102,KC102,KN102,KY102,LJ102,LU102)</f>
        <v>0</v>
      </c>
      <c r="D102" s="208">
        <f t="shared" ref="D102:D133" si="32">AVERAGE(O102,Z102,AK102,AV102,BG102,BR102,CC102,CN102,CY102,DJ102,DU102,EF102,EQ102,FB102,FM102,FX102,GI102,GT102,HE102,HP102,IA102,IL102,IW102,JH102,JS102,KD102,KO102,KZ102,LK102,LV102)</f>
        <v>5901.6333333333332</v>
      </c>
      <c r="E102" s="208">
        <f t="shared" ref="E102:E133" si="33">AVERAGE(P102,AA102,AL102,AW102,BH102,BS102,CD102,CO102,CZ102,DK102,DV102,EG102,ER102,FC102,FN102,FY102,GJ102,GU102,HF102,HQ102,IB102,IM102,IX102,JI102,JT102,KE102,KP102,LA102,LL102,LW102)</f>
        <v>1510.9333333333334</v>
      </c>
      <c r="F102" s="208">
        <f t="shared" ref="F102:F133" si="34">AVERAGE(Q102,AB102,AM102,AX102,BI102,BT102,CE102,CP102,DA102,DL102,DW102,EH102,ES102,FD102,FO102,FZ102,GK102,GV102,HG102,HR102,IC102,IN102,IY102,JJ102,JU102,KF102,KQ102,LB102,LM102,LX102)</f>
        <v>0</v>
      </c>
      <c r="G102" s="208">
        <f t="shared" ref="G102:G133" si="35">AVERAGE(R102,AC102,AN102,AY102,BJ102,BU102,CF102,CQ102,DB102,DM102,DX102,EI102,ET102,FE102,FP102,GA102,GL102,GW102,HH102,HS102,ID102,IO102,IZ102,JK102,JV102,KG102,KR102,LC102,LN102,LY102)</f>
        <v>0</v>
      </c>
      <c r="H102" s="208">
        <f t="shared" ref="H102:H133" si="36">AVERAGE(S102,AD102,AO102,AZ102,BK102,BV102,CG102,CR102,DC102,DN102,DY102,EJ102,EU102,FF102,FQ102,GB102,GM102,GX102,HI102,HT102,IE102,IP102,JA102,JL102,JW102,KH102,KS102,LD102,LO102,LZ102)</f>
        <v>1516.4333333333334</v>
      </c>
      <c r="I102" s="208">
        <f t="shared" ref="I102:I133" si="37">AVERAGE(T102,AE102,AP102,BA102,BL102,BW102,CH102,CS102,DD102,DO102,DZ102,EK102,EV102,FG102,FR102,GC102,GN102,GY102,HJ102,HU102,IF102,IQ102,JB102,JM102,JX102,KI102,KT102,LE102,LP102,MA102)</f>
        <v>0</v>
      </c>
      <c r="J102" s="208">
        <f t="shared" ref="J102:J133" si="38">AVERAGE(U102,AF102,AQ102,BB102,BM102,BX102,CI102,CT102,DE102,DP102,EA102,EL102,EW102,FH102,FS102,GD102,GO102,GZ102,HK102,HV102,IG102,IR102,JC102,JN102,JY102,KJ102,KU102,LF102,LQ102,MB102)</f>
        <v>0</v>
      </c>
      <c r="K102" s="208">
        <f t="shared" ref="K102:K133" si="39">AVERAGE(V102,AG102,AR102,BC102,BN102,BY102,CJ102,CU102,DF102,DQ102,EB102,EM102,EX102,FI102,FT102,GE102,GP102,HA102,HL102,HW102,IH102,IS102,JD102,JO102,JZ102,KK102,KV102,LG102,LR102,MC102)</f>
        <v>0</v>
      </c>
      <c r="M102" s="188">
        <v>0</v>
      </c>
      <c r="N102" s="188">
        <v>0</v>
      </c>
      <c r="O102" s="188">
        <v>8336</v>
      </c>
      <c r="P102" s="188">
        <v>1558</v>
      </c>
      <c r="Q102" s="188">
        <v>0</v>
      </c>
      <c r="R102" s="188">
        <v>0</v>
      </c>
      <c r="S102" s="188">
        <v>971</v>
      </c>
      <c r="T102" s="188">
        <v>0</v>
      </c>
      <c r="U102" s="188">
        <v>0</v>
      </c>
      <c r="V102" s="188">
        <v>0</v>
      </c>
      <c r="X102" s="188">
        <v>0</v>
      </c>
      <c r="Y102" s="188">
        <v>0</v>
      </c>
      <c r="Z102" s="188">
        <v>6201</v>
      </c>
      <c r="AA102" s="188">
        <v>2199</v>
      </c>
      <c r="AB102" s="188">
        <v>0</v>
      </c>
      <c r="AC102" s="188">
        <v>0</v>
      </c>
      <c r="AD102" s="188">
        <v>1495</v>
      </c>
      <c r="AE102" s="188">
        <v>0</v>
      </c>
      <c r="AF102" s="188">
        <v>0</v>
      </c>
      <c r="AG102" s="188">
        <v>0</v>
      </c>
      <c r="AI102" s="188">
        <v>0</v>
      </c>
      <c r="AJ102" s="188">
        <v>0</v>
      </c>
      <c r="AK102" s="188">
        <v>1546</v>
      </c>
      <c r="AL102" s="188">
        <v>795</v>
      </c>
      <c r="AM102" s="188">
        <v>0</v>
      </c>
      <c r="AN102" s="188">
        <v>0</v>
      </c>
      <c r="AO102" s="188">
        <v>1572</v>
      </c>
      <c r="AP102" s="188">
        <v>0</v>
      </c>
      <c r="AQ102" s="188">
        <v>0</v>
      </c>
      <c r="AR102" s="188">
        <v>0</v>
      </c>
      <c r="AT102" s="188">
        <v>0</v>
      </c>
      <c r="AU102" s="188">
        <v>0</v>
      </c>
      <c r="AV102" s="188">
        <v>8275</v>
      </c>
      <c r="AW102" s="188">
        <v>2273</v>
      </c>
      <c r="AX102" s="188">
        <v>0</v>
      </c>
      <c r="AY102" s="188">
        <v>0</v>
      </c>
      <c r="AZ102" s="188">
        <v>1510</v>
      </c>
      <c r="BA102" s="188">
        <v>0</v>
      </c>
      <c r="BB102" s="188">
        <v>0</v>
      </c>
      <c r="BC102" s="188">
        <v>0</v>
      </c>
      <c r="BE102" s="188">
        <v>0</v>
      </c>
      <c r="BF102" s="188">
        <v>0</v>
      </c>
      <c r="BG102" s="188">
        <v>8568</v>
      </c>
      <c r="BH102" s="188">
        <v>2061</v>
      </c>
      <c r="BI102" s="188">
        <v>0</v>
      </c>
      <c r="BJ102" s="188">
        <v>0</v>
      </c>
      <c r="BK102" s="188">
        <v>1069</v>
      </c>
      <c r="BL102" s="188">
        <v>0</v>
      </c>
      <c r="BM102" s="188">
        <v>0</v>
      </c>
      <c r="BN102" s="188">
        <v>0</v>
      </c>
      <c r="BP102" s="188">
        <v>0</v>
      </c>
      <c r="BQ102" s="188">
        <v>0</v>
      </c>
      <c r="BR102" s="188">
        <v>7025</v>
      </c>
      <c r="BS102" s="188">
        <v>2886</v>
      </c>
      <c r="BT102" s="188">
        <v>0</v>
      </c>
      <c r="BU102" s="188">
        <v>0</v>
      </c>
      <c r="BV102" s="188">
        <v>2195</v>
      </c>
      <c r="BW102" s="188">
        <v>0</v>
      </c>
      <c r="BX102" s="188">
        <v>0</v>
      </c>
      <c r="BY102" s="188">
        <v>0</v>
      </c>
      <c r="CA102" s="188">
        <v>0</v>
      </c>
      <c r="CB102" s="188">
        <v>0</v>
      </c>
      <c r="CC102" s="188">
        <v>8500</v>
      </c>
      <c r="CD102" s="188">
        <v>1521</v>
      </c>
      <c r="CE102" s="188">
        <v>0</v>
      </c>
      <c r="CF102" s="188">
        <v>0</v>
      </c>
      <c r="CG102" s="188">
        <v>1084</v>
      </c>
      <c r="CH102" s="188">
        <v>0</v>
      </c>
      <c r="CI102" s="188">
        <v>0</v>
      </c>
      <c r="CJ102" s="188">
        <v>0</v>
      </c>
      <c r="CL102" s="188">
        <v>0</v>
      </c>
      <c r="CM102" s="188">
        <v>0</v>
      </c>
      <c r="CN102" s="188">
        <v>8500</v>
      </c>
      <c r="CO102" s="188">
        <v>1521</v>
      </c>
      <c r="CP102" s="188">
        <v>0</v>
      </c>
      <c r="CQ102" s="188">
        <v>0</v>
      </c>
      <c r="CR102" s="188">
        <v>1084</v>
      </c>
      <c r="CS102" s="188">
        <v>0</v>
      </c>
      <c r="CT102" s="188">
        <v>0</v>
      </c>
      <c r="CU102" s="188">
        <v>0</v>
      </c>
      <c r="CW102" s="188">
        <v>0</v>
      </c>
      <c r="CX102" s="188">
        <v>0</v>
      </c>
      <c r="CY102" s="188">
        <v>6736</v>
      </c>
      <c r="CZ102" s="188">
        <v>2170</v>
      </c>
      <c r="DA102" s="188">
        <v>0</v>
      </c>
      <c r="DB102" s="188">
        <v>0</v>
      </c>
      <c r="DC102" s="188">
        <v>2083</v>
      </c>
      <c r="DD102" s="188">
        <v>0</v>
      </c>
      <c r="DE102" s="188">
        <v>0</v>
      </c>
      <c r="DF102" s="188">
        <v>0</v>
      </c>
      <c r="DH102" s="188">
        <v>0</v>
      </c>
      <c r="DI102" s="188">
        <v>0</v>
      </c>
      <c r="DJ102" s="188">
        <v>8753</v>
      </c>
      <c r="DK102" s="188">
        <v>1620</v>
      </c>
      <c r="DL102" s="188">
        <v>0</v>
      </c>
      <c r="DM102" s="188">
        <v>0</v>
      </c>
      <c r="DN102" s="188">
        <v>1073</v>
      </c>
      <c r="DO102" s="188">
        <v>0</v>
      </c>
      <c r="DP102" s="188">
        <v>0</v>
      </c>
      <c r="DQ102" s="188">
        <v>0</v>
      </c>
      <c r="DS102" s="188">
        <v>0</v>
      </c>
      <c r="DT102" s="188">
        <v>0</v>
      </c>
      <c r="DU102" s="188">
        <v>7136</v>
      </c>
      <c r="DV102" s="188">
        <v>1325</v>
      </c>
      <c r="DW102" s="188">
        <v>0</v>
      </c>
      <c r="DX102" s="188">
        <v>0</v>
      </c>
      <c r="DY102" s="188">
        <v>2765</v>
      </c>
      <c r="DZ102" s="188">
        <v>0</v>
      </c>
      <c r="EA102" s="188">
        <v>0</v>
      </c>
      <c r="EB102" s="188">
        <v>0</v>
      </c>
      <c r="ED102" s="188">
        <v>0</v>
      </c>
      <c r="EE102" s="188">
        <v>0</v>
      </c>
      <c r="EF102" s="188">
        <v>6500</v>
      </c>
      <c r="EG102" s="188">
        <v>1604</v>
      </c>
      <c r="EH102" s="188">
        <v>0</v>
      </c>
      <c r="EI102" s="188">
        <v>0</v>
      </c>
      <c r="EJ102" s="188">
        <v>1062</v>
      </c>
      <c r="EK102" s="188">
        <v>0</v>
      </c>
      <c r="EL102" s="188">
        <v>0</v>
      </c>
      <c r="EM102" s="188">
        <v>0</v>
      </c>
      <c r="EO102" s="188">
        <v>0</v>
      </c>
      <c r="EP102" s="188">
        <v>0</v>
      </c>
      <c r="EQ102" s="188">
        <v>1330</v>
      </c>
      <c r="ER102" s="188">
        <v>728</v>
      </c>
      <c r="ES102" s="188">
        <v>0</v>
      </c>
      <c r="ET102" s="188">
        <v>0</v>
      </c>
      <c r="EU102" s="188">
        <v>1355</v>
      </c>
      <c r="EV102" s="188">
        <v>0</v>
      </c>
      <c r="EW102" s="188">
        <v>0</v>
      </c>
      <c r="EX102" s="188">
        <v>0</v>
      </c>
      <c r="EZ102" s="188">
        <v>0</v>
      </c>
      <c r="FA102" s="188">
        <v>0</v>
      </c>
      <c r="FB102" s="188">
        <v>4039</v>
      </c>
      <c r="FC102" s="188">
        <v>1088</v>
      </c>
      <c r="FD102" s="188">
        <v>0</v>
      </c>
      <c r="FE102" s="188">
        <v>0</v>
      </c>
      <c r="FF102" s="188">
        <v>2471</v>
      </c>
      <c r="FG102" s="188">
        <v>0</v>
      </c>
      <c r="FH102" s="188">
        <v>0</v>
      </c>
      <c r="FI102" s="188">
        <v>0</v>
      </c>
      <c r="FK102" s="188">
        <v>0</v>
      </c>
      <c r="FL102" s="188">
        <v>0</v>
      </c>
      <c r="FM102" s="188">
        <v>7065</v>
      </c>
      <c r="FN102" s="188">
        <v>700</v>
      </c>
      <c r="FO102" s="188">
        <v>0</v>
      </c>
      <c r="FP102" s="188">
        <v>0</v>
      </c>
      <c r="FQ102" s="188">
        <v>1041</v>
      </c>
      <c r="FR102" s="188">
        <v>0</v>
      </c>
      <c r="FS102" s="188">
        <v>0</v>
      </c>
      <c r="FT102" s="188">
        <v>0</v>
      </c>
      <c r="FV102" s="188">
        <v>0</v>
      </c>
      <c r="FW102" s="188">
        <v>0</v>
      </c>
      <c r="FX102" s="188">
        <v>3953</v>
      </c>
      <c r="FY102" s="188">
        <v>2157</v>
      </c>
      <c r="FZ102" s="188">
        <v>0</v>
      </c>
      <c r="GA102" s="188">
        <v>0</v>
      </c>
      <c r="GB102" s="188">
        <v>2323</v>
      </c>
      <c r="GC102" s="188">
        <v>0</v>
      </c>
      <c r="GD102" s="188">
        <v>0</v>
      </c>
      <c r="GE102" s="188">
        <v>0</v>
      </c>
      <c r="GG102" s="188">
        <v>0</v>
      </c>
      <c r="GH102" s="188">
        <v>0</v>
      </c>
      <c r="GI102" s="188">
        <v>6253</v>
      </c>
      <c r="GJ102" s="188">
        <v>821</v>
      </c>
      <c r="GK102" s="188">
        <v>0</v>
      </c>
      <c r="GL102" s="188">
        <v>0</v>
      </c>
      <c r="GM102" s="188">
        <v>1079</v>
      </c>
      <c r="GN102" s="188">
        <v>0</v>
      </c>
      <c r="GO102" s="188">
        <v>0</v>
      </c>
      <c r="GP102" s="188">
        <v>0</v>
      </c>
      <c r="GR102" s="188">
        <v>0</v>
      </c>
      <c r="GS102" s="188">
        <v>0</v>
      </c>
      <c r="GT102" s="188">
        <v>7026</v>
      </c>
      <c r="GU102" s="188">
        <v>742</v>
      </c>
      <c r="GV102" s="188">
        <v>0</v>
      </c>
      <c r="GW102" s="188">
        <v>0</v>
      </c>
      <c r="GX102" s="188">
        <v>1031</v>
      </c>
      <c r="GY102" s="188">
        <v>0</v>
      </c>
      <c r="GZ102" s="188">
        <v>0</v>
      </c>
      <c r="HA102" s="188">
        <v>0</v>
      </c>
      <c r="HC102" s="188">
        <v>0</v>
      </c>
      <c r="HD102" s="188">
        <v>0</v>
      </c>
      <c r="HE102" s="188">
        <v>3582</v>
      </c>
      <c r="HF102" s="188">
        <v>986</v>
      </c>
      <c r="HG102" s="188">
        <v>0</v>
      </c>
      <c r="HH102" s="188">
        <v>0</v>
      </c>
      <c r="HI102" s="188">
        <v>1040</v>
      </c>
      <c r="HJ102" s="188">
        <v>0</v>
      </c>
      <c r="HK102" s="188">
        <v>0</v>
      </c>
      <c r="HL102" s="188">
        <v>0</v>
      </c>
      <c r="HN102" s="188">
        <v>0</v>
      </c>
      <c r="HO102" s="188">
        <v>0</v>
      </c>
      <c r="HP102" s="188">
        <v>3527</v>
      </c>
      <c r="HQ102" s="188">
        <v>1094</v>
      </c>
      <c r="HR102" s="188">
        <v>0</v>
      </c>
      <c r="HS102" s="188">
        <v>0</v>
      </c>
      <c r="HT102" s="188">
        <v>1853</v>
      </c>
      <c r="HU102" s="188">
        <v>0</v>
      </c>
      <c r="HV102" s="188">
        <v>0</v>
      </c>
      <c r="HW102" s="188">
        <v>0</v>
      </c>
      <c r="HY102" s="188">
        <v>0</v>
      </c>
      <c r="HZ102" s="188">
        <v>0</v>
      </c>
      <c r="IA102" s="188">
        <v>5332</v>
      </c>
      <c r="IB102" s="188">
        <v>1146</v>
      </c>
      <c r="IC102" s="188">
        <v>0</v>
      </c>
      <c r="ID102" s="188">
        <v>0</v>
      </c>
      <c r="IE102" s="188">
        <v>1085</v>
      </c>
      <c r="IF102" s="188">
        <v>0</v>
      </c>
      <c r="IG102" s="188">
        <v>0</v>
      </c>
      <c r="IH102" s="188">
        <v>0</v>
      </c>
      <c r="IJ102" s="188">
        <v>0</v>
      </c>
      <c r="IK102" s="188">
        <v>0</v>
      </c>
      <c r="IL102" s="188">
        <v>8401</v>
      </c>
      <c r="IM102" s="188">
        <v>1190</v>
      </c>
      <c r="IN102" s="188">
        <v>0</v>
      </c>
      <c r="IO102" s="188">
        <v>0</v>
      </c>
      <c r="IP102" s="188">
        <v>1102</v>
      </c>
      <c r="IQ102" s="188">
        <v>0</v>
      </c>
      <c r="IR102" s="188">
        <v>0</v>
      </c>
      <c r="IS102" s="188">
        <v>0</v>
      </c>
      <c r="IU102" s="188">
        <v>0</v>
      </c>
      <c r="IV102" s="188">
        <v>0</v>
      </c>
      <c r="IW102" s="188">
        <v>4228</v>
      </c>
      <c r="IX102" s="188">
        <v>1244</v>
      </c>
      <c r="IY102" s="188">
        <v>0</v>
      </c>
      <c r="IZ102" s="188">
        <v>0</v>
      </c>
      <c r="JA102" s="188">
        <v>1606</v>
      </c>
      <c r="JB102" s="188">
        <v>0</v>
      </c>
      <c r="JC102" s="188">
        <v>0</v>
      </c>
      <c r="JD102" s="188">
        <v>0</v>
      </c>
      <c r="JF102" s="188">
        <v>0</v>
      </c>
      <c r="JG102" s="188">
        <v>0</v>
      </c>
      <c r="JH102" s="188">
        <v>7332</v>
      </c>
      <c r="JI102" s="188">
        <v>3216</v>
      </c>
      <c r="JJ102" s="188">
        <v>0</v>
      </c>
      <c r="JK102" s="188">
        <v>0</v>
      </c>
      <c r="JL102" s="188">
        <v>1023</v>
      </c>
      <c r="JM102" s="188">
        <v>0</v>
      </c>
      <c r="JN102" s="188">
        <v>0</v>
      </c>
      <c r="JO102" s="188">
        <v>0</v>
      </c>
      <c r="JQ102" s="188">
        <v>0</v>
      </c>
      <c r="JR102" s="188">
        <v>0</v>
      </c>
      <c r="JS102" s="188">
        <v>7722</v>
      </c>
      <c r="JT102" s="188">
        <v>774</v>
      </c>
      <c r="JU102" s="188">
        <v>0</v>
      </c>
      <c r="JV102" s="188">
        <v>0</v>
      </c>
      <c r="JW102" s="188">
        <v>1108</v>
      </c>
      <c r="JX102" s="188">
        <v>0</v>
      </c>
      <c r="JY102" s="188">
        <v>0</v>
      </c>
      <c r="JZ102" s="188">
        <v>0</v>
      </c>
      <c r="KB102" s="188">
        <v>0</v>
      </c>
      <c r="KC102" s="188">
        <v>0</v>
      </c>
      <c r="KD102" s="188">
        <v>2568</v>
      </c>
      <c r="KE102" s="188">
        <v>649</v>
      </c>
      <c r="KF102" s="188">
        <v>0</v>
      </c>
      <c r="KG102" s="188">
        <v>0</v>
      </c>
      <c r="KH102" s="188">
        <v>1601</v>
      </c>
      <c r="KI102" s="188">
        <v>0</v>
      </c>
      <c r="KJ102" s="188">
        <v>0</v>
      </c>
      <c r="KK102" s="188">
        <v>0</v>
      </c>
      <c r="KM102" s="188">
        <v>0</v>
      </c>
      <c r="KN102" s="188">
        <v>0</v>
      </c>
      <c r="KO102" s="188">
        <v>3183</v>
      </c>
      <c r="KP102" s="188">
        <v>2308</v>
      </c>
      <c r="KQ102" s="188">
        <v>0</v>
      </c>
      <c r="KR102" s="188">
        <v>0</v>
      </c>
      <c r="KS102" s="188">
        <v>2029</v>
      </c>
      <c r="KT102" s="188">
        <v>0</v>
      </c>
      <c r="KU102" s="188">
        <v>0</v>
      </c>
      <c r="KV102" s="188">
        <v>0</v>
      </c>
      <c r="KX102" s="188">
        <v>0</v>
      </c>
      <c r="KY102" s="188">
        <v>0</v>
      </c>
      <c r="KZ102" s="188">
        <v>7970</v>
      </c>
      <c r="LA102" s="188">
        <v>1731</v>
      </c>
      <c r="LB102" s="188">
        <v>0</v>
      </c>
      <c r="LC102" s="188">
        <v>0</v>
      </c>
      <c r="LD102" s="188">
        <v>2688</v>
      </c>
      <c r="LE102" s="188">
        <v>0</v>
      </c>
      <c r="LF102" s="188">
        <v>0</v>
      </c>
      <c r="LG102" s="188">
        <v>0</v>
      </c>
      <c r="LI102" s="188">
        <v>0</v>
      </c>
      <c r="LJ102" s="188">
        <v>0</v>
      </c>
      <c r="LK102" s="188">
        <v>5769</v>
      </c>
      <c r="LL102" s="188">
        <v>1555</v>
      </c>
      <c r="LM102" s="188">
        <v>0</v>
      </c>
      <c r="LN102" s="188">
        <v>0</v>
      </c>
      <c r="LO102" s="188">
        <v>1535</v>
      </c>
      <c r="LP102" s="188">
        <v>0</v>
      </c>
      <c r="LQ102" s="188">
        <v>0</v>
      </c>
      <c r="LR102" s="188">
        <v>0</v>
      </c>
      <c r="LT102" s="188">
        <v>0</v>
      </c>
      <c r="LU102" s="188">
        <v>0</v>
      </c>
      <c r="LV102" s="188">
        <v>1693</v>
      </c>
      <c r="LW102" s="188">
        <v>1666</v>
      </c>
      <c r="LX102" s="188">
        <v>0</v>
      </c>
      <c r="LY102" s="188">
        <v>0</v>
      </c>
      <c r="LZ102" s="188">
        <v>1560</v>
      </c>
      <c r="MA102" s="188">
        <v>0</v>
      </c>
      <c r="MB102" s="188">
        <v>0</v>
      </c>
      <c r="MC102" s="188">
        <v>0</v>
      </c>
    </row>
    <row r="103" spans="2:341">
      <c r="B103" s="208">
        <f t="shared" si="30"/>
        <v>0</v>
      </c>
      <c r="C103" s="208">
        <f t="shared" si="31"/>
        <v>0</v>
      </c>
      <c r="D103" s="208">
        <f t="shared" si="32"/>
        <v>5884</v>
      </c>
      <c r="E103" s="208">
        <f t="shared" si="33"/>
        <v>1541.4666666666667</v>
      </c>
      <c r="F103" s="208">
        <f t="shared" si="34"/>
        <v>0</v>
      </c>
      <c r="G103" s="208">
        <f t="shared" si="35"/>
        <v>0</v>
      </c>
      <c r="H103" s="208">
        <f t="shared" si="36"/>
        <v>1511.5</v>
      </c>
      <c r="I103" s="208">
        <f t="shared" si="37"/>
        <v>0</v>
      </c>
      <c r="J103" s="208">
        <f t="shared" si="38"/>
        <v>0</v>
      </c>
      <c r="K103" s="208">
        <f t="shared" si="39"/>
        <v>0</v>
      </c>
      <c r="M103" s="188">
        <v>0</v>
      </c>
      <c r="N103" s="188">
        <v>0</v>
      </c>
      <c r="O103" s="188">
        <v>8278</v>
      </c>
      <c r="P103" s="188">
        <v>1560</v>
      </c>
      <c r="Q103" s="188">
        <v>0</v>
      </c>
      <c r="R103" s="188">
        <v>0</v>
      </c>
      <c r="S103" s="188">
        <v>969</v>
      </c>
      <c r="T103" s="188">
        <v>0</v>
      </c>
      <c r="U103" s="188">
        <v>0</v>
      </c>
      <c r="V103" s="188">
        <v>0</v>
      </c>
      <c r="X103" s="188">
        <v>0</v>
      </c>
      <c r="Y103" s="188">
        <v>0</v>
      </c>
      <c r="Z103" s="188">
        <v>6206</v>
      </c>
      <c r="AA103" s="188">
        <v>2259</v>
      </c>
      <c r="AB103" s="188">
        <v>0</v>
      </c>
      <c r="AC103" s="188">
        <v>0</v>
      </c>
      <c r="AD103" s="188">
        <v>1494</v>
      </c>
      <c r="AE103" s="188">
        <v>0</v>
      </c>
      <c r="AF103" s="188">
        <v>0</v>
      </c>
      <c r="AG103" s="188">
        <v>0</v>
      </c>
      <c r="AI103" s="188">
        <v>0</v>
      </c>
      <c r="AJ103" s="188">
        <v>0</v>
      </c>
      <c r="AK103" s="188">
        <v>1481</v>
      </c>
      <c r="AL103" s="188">
        <v>958</v>
      </c>
      <c r="AM103" s="188">
        <v>0</v>
      </c>
      <c r="AN103" s="188">
        <v>0</v>
      </c>
      <c r="AO103" s="188">
        <v>1565</v>
      </c>
      <c r="AP103" s="188">
        <v>0</v>
      </c>
      <c r="AQ103" s="188">
        <v>0</v>
      </c>
      <c r="AR103" s="188">
        <v>0</v>
      </c>
      <c r="AT103" s="188">
        <v>0</v>
      </c>
      <c r="AU103" s="188">
        <v>0</v>
      </c>
      <c r="AV103" s="188">
        <v>8301</v>
      </c>
      <c r="AW103" s="188">
        <v>2345</v>
      </c>
      <c r="AX103" s="188">
        <v>0</v>
      </c>
      <c r="AY103" s="188">
        <v>0</v>
      </c>
      <c r="AZ103" s="188">
        <v>1514</v>
      </c>
      <c r="BA103" s="188">
        <v>0</v>
      </c>
      <c r="BB103" s="188">
        <v>0</v>
      </c>
      <c r="BC103" s="188">
        <v>0</v>
      </c>
      <c r="BE103" s="188">
        <v>0</v>
      </c>
      <c r="BF103" s="188">
        <v>0</v>
      </c>
      <c r="BG103" s="188">
        <v>8520</v>
      </c>
      <c r="BH103" s="188">
        <v>2108</v>
      </c>
      <c r="BI103" s="188">
        <v>0</v>
      </c>
      <c r="BJ103" s="188">
        <v>0</v>
      </c>
      <c r="BK103" s="188">
        <v>1072</v>
      </c>
      <c r="BL103" s="188">
        <v>0</v>
      </c>
      <c r="BM103" s="188">
        <v>0</v>
      </c>
      <c r="BN103" s="188">
        <v>0</v>
      </c>
      <c r="BP103" s="188">
        <v>0</v>
      </c>
      <c r="BQ103" s="188">
        <v>0</v>
      </c>
      <c r="BR103" s="188">
        <v>7078</v>
      </c>
      <c r="BS103" s="188">
        <v>3044</v>
      </c>
      <c r="BT103" s="188">
        <v>0</v>
      </c>
      <c r="BU103" s="188">
        <v>0</v>
      </c>
      <c r="BV103" s="188">
        <v>2156</v>
      </c>
      <c r="BW103" s="188">
        <v>0</v>
      </c>
      <c r="BX103" s="188">
        <v>0</v>
      </c>
      <c r="BY103" s="188">
        <v>0</v>
      </c>
      <c r="CA103" s="188">
        <v>0</v>
      </c>
      <c r="CB103" s="188">
        <v>0</v>
      </c>
      <c r="CC103" s="188">
        <v>8466</v>
      </c>
      <c r="CD103" s="188">
        <v>1588</v>
      </c>
      <c r="CE103" s="188">
        <v>0</v>
      </c>
      <c r="CF103" s="188">
        <v>0</v>
      </c>
      <c r="CG103" s="188">
        <v>1088</v>
      </c>
      <c r="CH103" s="188">
        <v>0</v>
      </c>
      <c r="CI103" s="188">
        <v>0</v>
      </c>
      <c r="CJ103" s="188">
        <v>0</v>
      </c>
      <c r="CL103" s="188">
        <v>0</v>
      </c>
      <c r="CM103" s="188">
        <v>0</v>
      </c>
      <c r="CN103" s="188">
        <v>8466</v>
      </c>
      <c r="CO103" s="188">
        <v>1588</v>
      </c>
      <c r="CP103" s="188">
        <v>0</v>
      </c>
      <c r="CQ103" s="188">
        <v>0</v>
      </c>
      <c r="CR103" s="188">
        <v>1088</v>
      </c>
      <c r="CS103" s="188">
        <v>0</v>
      </c>
      <c r="CT103" s="188">
        <v>0</v>
      </c>
      <c r="CU103" s="188">
        <v>0</v>
      </c>
      <c r="CW103" s="188">
        <v>0</v>
      </c>
      <c r="CX103" s="188">
        <v>0</v>
      </c>
      <c r="CY103" s="188">
        <v>6742</v>
      </c>
      <c r="CZ103" s="188">
        <v>2195</v>
      </c>
      <c r="DA103" s="188">
        <v>0</v>
      </c>
      <c r="DB103" s="188">
        <v>0</v>
      </c>
      <c r="DC103" s="188">
        <v>2072</v>
      </c>
      <c r="DD103" s="188">
        <v>0</v>
      </c>
      <c r="DE103" s="188">
        <v>0</v>
      </c>
      <c r="DF103" s="188">
        <v>0</v>
      </c>
      <c r="DH103" s="188">
        <v>0</v>
      </c>
      <c r="DI103" s="188">
        <v>0</v>
      </c>
      <c r="DJ103" s="188">
        <v>8746</v>
      </c>
      <c r="DK103" s="188">
        <v>1625</v>
      </c>
      <c r="DL103" s="188">
        <v>0</v>
      </c>
      <c r="DM103" s="188">
        <v>0</v>
      </c>
      <c r="DN103" s="188">
        <v>1081</v>
      </c>
      <c r="DO103" s="188">
        <v>0</v>
      </c>
      <c r="DP103" s="188">
        <v>0</v>
      </c>
      <c r="DQ103" s="188">
        <v>0</v>
      </c>
      <c r="DS103" s="188">
        <v>0</v>
      </c>
      <c r="DT103" s="188">
        <v>0</v>
      </c>
      <c r="DU103" s="188">
        <v>7164</v>
      </c>
      <c r="DV103" s="188">
        <v>1353</v>
      </c>
      <c r="DW103" s="188">
        <v>0</v>
      </c>
      <c r="DX103" s="188">
        <v>0</v>
      </c>
      <c r="DY103" s="188">
        <v>2750</v>
      </c>
      <c r="DZ103" s="188">
        <v>0</v>
      </c>
      <c r="EA103" s="188">
        <v>0</v>
      </c>
      <c r="EB103" s="188">
        <v>0</v>
      </c>
      <c r="ED103" s="188">
        <v>0</v>
      </c>
      <c r="EE103" s="188">
        <v>0</v>
      </c>
      <c r="EF103" s="188">
        <v>6400</v>
      </c>
      <c r="EG103" s="188">
        <v>1649</v>
      </c>
      <c r="EH103" s="188">
        <v>0</v>
      </c>
      <c r="EI103" s="188">
        <v>0</v>
      </c>
      <c r="EJ103" s="188">
        <v>1058</v>
      </c>
      <c r="EK103" s="188">
        <v>0</v>
      </c>
      <c r="EL103" s="188">
        <v>0</v>
      </c>
      <c r="EM103" s="188">
        <v>0</v>
      </c>
      <c r="EO103" s="188">
        <v>0</v>
      </c>
      <c r="EP103" s="188">
        <v>0</v>
      </c>
      <c r="EQ103" s="188">
        <v>1278</v>
      </c>
      <c r="ER103" s="188">
        <v>628</v>
      </c>
      <c r="ES103" s="188">
        <v>0</v>
      </c>
      <c r="ET103" s="188">
        <v>0</v>
      </c>
      <c r="EU103" s="188">
        <v>1350</v>
      </c>
      <c r="EV103" s="188">
        <v>0</v>
      </c>
      <c r="EW103" s="188">
        <v>0</v>
      </c>
      <c r="EX103" s="188">
        <v>0</v>
      </c>
      <c r="EZ103" s="188">
        <v>0</v>
      </c>
      <c r="FA103" s="188">
        <v>0</v>
      </c>
      <c r="FB103" s="188">
        <v>4026</v>
      </c>
      <c r="FC103" s="188">
        <v>1109</v>
      </c>
      <c r="FD103" s="188">
        <v>0</v>
      </c>
      <c r="FE103" s="188">
        <v>0</v>
      </c>
      <c r="FF103" s="188">
        <v>2464</v>
      </c>
      <c r="FG103" s="188">
        <v>0</v>
      </c>
      <c r="FH103" s="188">
        <v>0</v>
      </c>
      <c r="FI103" s="188">
        <v>0</v>
      </c>
      <c r="FK103" s="188">
        <v>0</v>
      </c>
      <c r="FL103" s="188">
        <v>0</v>
      </c>
      <c r="FM103" s="188">
        <v>6889</v>
      </c>
      <c r="FN103" s="188">
        <v>703</v>
      </c>
      <c r="FO103" s="188">
        <v>0</v>
      </c>
      <c r="FP103" s="188">
        <v>0</v>
      </c>
      <c r="FQ103" s="188">
        <v>1042</v>
      </c>
      <c r="FR103" s="188">
        <v>0</v>
      </c>
      <c r="FS103" s="188">
        <v>0</v>
      </c>
      <c r="FT103" s="188">
        <v>0</v>
      </c>
      <c r="FV103" s="188">
        <v>0</v>
      </c>
      <c r="FW103" s="188">
        <v>0</v>
      </c>
      <c r="FX103" s="188">
        <v>3975</v>
      </c>
      <c r="FY103" s="188">
        <v>2207</v>
      </c>
      <c r="FZ103" s="188">
        <v>0</v>
      </c>
      <c r="GA103" s="188">
        <v>0</v>
      </c>
      <c r="GB103" s="188">
        <v>2297</v>
      </c>
      <c r="GC103" s="188">
        <v>0</v>
      </c>
      <c r="GD103" s="188">
        <v>0</v>
      </c>
      <c r="GE103" s="188">
        <v>0</v>
      </c>
      <c r="GG103" s="188">
        <v>0</v>
      </c>
      <c r="GH103" s="188">
        <v>0</v>
      </c>
      <c r="GI103" s="188">
        <v>6221</v>
      </c>
      <c r="GJ103" s="188">
        <v>863</v>
      </c>
      <c r="GK103" s="188">
        <v>0</v>
      </c>
      <c r="GL103" s="188">
        <v>0</v>
      </c>
      <c r="GM103" s="188">
        <v>1081</v>
      </c>
      <c r="GN103" s="188">
        <v>0</v>
      </c>
      <c r="GO103" s="188">
        <v>0</v>
      </c>
      <c r="GP103" s="188">
        <v>0</v>
      </c>
      <c r="GR103" s="188">
        <v>0</v>
      </c>
      <c r="GS103" s="188">
        <v>0</v>
      </c>
      <c r="GT103" s="188">
        <v>7022</v>
      </c>
      <c r="GU103" s="188">
        <v>828</v>
      </c>
      <c r="GV103" s="188">
        <v>0</v>
      </c>
      <c r="GW103" s="188">
        <v>0</v>
      </c>
      <c r="GX103" s="188">
        <v>1038</v>
      </c>
      <c r="GY103" s="188">
        <v>0</v>
      </c>
      <c r="GZ103" s="188">
        <v>0</v>
      </c>
      <c r="HA103" s="188">
        <v>0</v>
      </c>
      <c r="HC103" s="188">
        <v>0</v>
      </c>
      <c r="HD103" s="188">
        <v>0</v>
      </c>
      <c r="HE103" s="188">
        <v>3637</v>
      </c>
      <c r="HF103" s="188">
        <v>1035</v>
      </c>
      <c r="HG103" s="188">
        <v>0</v>
      </c>
      <c r="HH103" s="188">
        <v>0</v>
      </c>
      <c r="HI103" s="188">
        <v>1049</v>
      </c>
      <c r="HJ103" s="188">
        <v>0</v>
      </c>
      <c r="HK103" s="188">
        <v>0</v>
      </c>
      <c r="HL103" s="188">
        <v>0</v>
      </c>
      <c r="HN103" s="188">
        <v>0</v>
      </c>
      <c r="HO103" s="188">
        <v>0</v>
      </c>
      <c r="HP103" s="188">
        <v>3605</v>
      </c>
      <c r="HQ103" s="188">
        <v>963</v>
      </c>
      <c r="HR103" s="188">
        <v>0</v>
      </c>
      <c r="HS103" s="188">
        <v>0</v>
      </c>
      <c r="HT103" s="188">
        <v>1838</v>
      </c>
      <c r="HU103" s="188">
        <v>0</v>
      </c>
      <c r="HV103" s="188">
        <v>0</v>
      </c>
      <c r="HW103" s="188">
        <v>0</v>
      </c>
      <c r="HY103" s="188">
        <v>0</v>
      </c>
      <c r="HZ103" s="188">
        <v>0</v>
      </c>
      <c r="IA103" s="188">
        <v>5428</v>
      </c>
      <c r="IB103" s="188">
        <v>1027</v>
      </c>
      <c r="IC103" s="188">
        <v>0</v>
      </c>
      <c r="ID103" s="188">
        <v>0</v>
      </c>
      <c r="IE103" s="188">
        <v>1087</v>
      </c>
      <c r="IF103" s="188">
        <v>0</v>
      </c>
      <c r="IG103" s="188">
        <v>0</v>
      </c>
      <c r="IH103" s="188">
        <v>0</v>
      </c>
      <c r="IJ103" s="188">
        <v>0</v>
      </c>
      <c r="IK103" s="188">
        <v>0</v>
      </c>
      <c r="IL103" s="188">
        <v>8358</v>
      </c>
      <c r="IM103" s="188">
        <v>1184</v>
      </c>
      <c r="IN103" s="188">
        <v>0</v>
      </c>
      <c r="IO103" s="188">
        <v>0</v>
      </c>
      <c r="IP103" s="188">
        <v>1103</v>
      </c>
      <c r="IQ103" s="188">
        <v>0</v>
      </c>
      <c r="IR103" s="188">
        <v>0</v>
      </c>
      <c r="IS103" s="188">
        <v>0</v>
      </c>
      <c r="IU103" s="188">
        <v>0</v>
      </c>
      <c r="IV103" s="188">
        <v>0</v>
      </c>
      <c r="IW103" s="188">
        <v>4325</v>
      </c>
      <c r="IX103" s="188">
        <v>1235</v>
      </c>
      <c r="IY103" s="188">
        <v>0</v>
      </c>
      <c r="IZ103" s="188">
        <v>0</v>
      </c>
      <c r="JA103" s="188">
        <v>1603</v>
      </c>
      <c r="JB103" s="188">
        <v>0</v>
      </c>
      <c r="JC103" s="188">
        <v>0</v>
      </c>
      <c r="JD103" s="188">
        <v>0</v>
      </c>
      <c r="JF103" s="188">
        <v>0</v>
      </c>
      <c r="JG103" s="188">
        <v>0</v>
      </c>
      <c r="JH103" s="188">
        <v>7314</v>
      </c>
      <c r="JI103" s="188">
        <v>3156</v>
      </c>
      <c r="JJ103" s="188">
        <v>0</v>
      </c>
      <c r="JK103" s="188">
        <v>0</v>
      </c>
      <c r="JL103" s="188">
        <v>1023</v>
      </c>
      <c r="JM103" s="188">
        <v>0</v>
      </c>
      <c r="JN103" s="188">
        <v>0</v>
      </c>
      <c r="JO103" s="188">
        <v>0</v>
      </c>
      <c r="JQ103" s="188">
        <v>0</v>
      </c>
      <c r="JR103" s="188">
        <v>0</v>
      </c>
      <c r="JS103" s="188">
        <v>7274</v>
      </c>
      <c r="JT103" s="188">
        <v>837</v>
      </c>
      <c r="JU103" s="188">
        <v>0</v>
      </c>
      <c r="JV103" s="188">
        <v>0</v>
      </c>
      <c r="JW103" s="188">
        <v>1111</v>
      </c>
      <c r="JX103" s="188">
        <v>0</v>
      </c>
      <c r="JY103" s="188">
        <v>0</v>
      </c>
      <c r="JZ103" s="188">
        <v>0</v>
      </c>
      <c r="KB103" s="188">
        <v>0</v>
      </c>
      <c r="KC103" s="188">
        <v>0</v>
      </c>
      <c r="KD103" s="188">
        <v>2500</v>
      </c>
      <c r="KE103" s="188">
        <v>681</v>
      </c>
      <c r="KF103" s="188">
        <v>0</v>
      </c>
      <c r="KG103" s="188">
        <v>0</v>
      </c>
      <c r="KH103" s="188">
        <v>1597</v>
      </c>
      <c r="KI103" s="188">
        <v>0</v>
      </c>
      <c r="KJ103" s="188">
        <v>0</v>
      </c>
      <c r="KK103" s="188">
        <v>0</v>
      </c>
      <c r="KM103" s="188">
        <v>0</v>
      </c>
      <c r="KN103" s="188">
        <v>0</v>
      </c>
      <c r="KO103" s="188">
        <v>3229</v>
      </c>
      <c r="KP103" s="188">
        <v>2390</v>
      </c>
      <c r="KQ103" s="188">
        <v>0</v>
      </c>
      <c r="KR103" s="188">
        <v>0</v>
      </c>
      <c r="KS103" s="188">
        <v>2013</v>
      </c>
      <c r="KT103" s="188">
        <v>0</v>
      </c>
      <c r="KU103" s="188">
        <v>0</v>
      </c>
      <c r="KV103" s="188">
        <v>0</v>
      </c>
      <c r="KX103" s="188">
        <v>0</v>
      </c>
      <c r="KY103" s="188">
        <v>0</v>
      </c>
      <c r="KZ103" s="188">
        <v>8139</v>
      </c>
      <c r="LA103" s="188">
        <v>1725</v>
      </c>
      <c r="LB103" s="188">
        <v>0</v>
      </c>
      <c r="LC103" s="188">
        <v>0</v>
      </c>
      <c r="LD103" s="188">
        <v>2652</v>
      </c>
      <c r="LE103" s="188">
        <v>0</v>
      </c>
      <c r="LF103" s="188">
        <v>0</v>
      </c>
      <c r="LG103" s="188">
        <v>0</v>
      </c>
      <c r="LI103" s="188">
        <v>0</v>
      </c>
      <c r="LJ103" s="188">
        <v>0</v>
      </c>
      <c r="LK103" s="188">
        <v>5722</v>
      </c>
      <c r="LL103" s="188">
        <v>1688</v>
      </c>
      <c r="LM103" s="188">
        <v>0</v>
      </c>
      <c r="LN103" s="188">
        <v>0</v>
      </c>
      <c r="LO103" s="188">
        <v>1535</v>
      </c>
      <c r="LP103" s="188">
        <v>0</v>
      </c>
      <c r="LQ103" s="188">
        <v>0</v>
      </c>
      <c r="LR103" s="188">
        <v>0</v>
      </c>
      <c r="LT103" s="188">
        <v>0</v>
      </c>
      <c r="LU103" s="188">
        <v>0</v>
      </c>
      <c r="LV103" s="188">
        <v>1730</v>
      </c>
      <c r="LW103" s="188">
        <v>1713</v>
      </c>
      <c r="LX103" s="188">
        <v>0</v>
      </c>
      <c r="LY103" s="188">
        <v>0</v>
      </c>
      <c r="LZ103" s="188">
        <v>1555</v>
      </c>
      <c r="MA103" s="188">
        <v>0</v>
      </c>
      <c r="MB103" s="188">
        <v>0</v>
      </c>
      <c r="MC103" s="188">
        <v>0</v>
      </c>
    </row>
    <row r="104" spans="2:341">
      <c r="B104" s="208">
        <f t="shared" si="30"/>
        <v>0</v>
      </c>
      <c r="C104" s="208">
        <f t="shared" si="31"/>
        <v>0</v>
      </c>
      <c r="D104" s="208">
        <f t="shared" si="32"/>
        <v>5868</v>
      </c>
      <c r="E104" s="208">
        <f t="shared" si="33"/>
        <v>1563.8333333333333</v>
      </c>
      <c r="F104" s="208">
        <f t="shared" si="34"/>
        <v>0</v>
      </c>
      <c r="G104" s="208">
        <f t="shared" si="35"/>
        <v>0</v>
      </c>
      <c r="H104" s="208">
        <f t="shared" si="36"/>
        <v>1505.4666666666667</v>
      </c>
      <c r="I104" s="208">
        <f t="shared" si="37"/>
        <v>0</v>
      </c>
      <c r="J104" s="208">
        <f t="shared" si="38"/>
        <v>0</v>
      </c>
      <c r="K104" s="208">
        <f t="shared" si="39"/>
        <v>0</v>
      </c>
      <c r="M104" s="188">
        <v>0</v>
      </c>
      <c r="N104" s="188">
        <v>0</v>
      </c>
      <c r="O104" s="188">
        <v>8334</v>
      </c>
      <c r="P104" s="188">
        <v>1575</v>
      </c>
      <c r="Q104" s="188">
        <v>0</v>
      </c>
      <c r="R104" s="188">
        <v>0</v>
      </c>
      <c r="S104" s="188">
        <v>969</v>
      </c>
      <c r="T104" s="188">
        <v>0</v>
      </c>
      <c r="U104" s="188">
        <v>0</v>
      </c>
      <c r="V104" s="188">
        <v>0</v>
      </c>
      <c r="X104" s="188">
        <v>0</v>
      </c>
      <c r="Y104" s="188">
        <v>0</v>
      </c>
      <c r="Z104" s="188">
        <v>6312</v>
      </c>
      <c r="AA104" s="188">
        <v>2306</v>
      </c>
      <c r="AB104" s="188">
        <v>0</v>
      </c>
      <c r="AC104" s="188">
        <v>0</v>
      </c>
      <c r="AD104" s="188">
        <v>1494</v>
      </c>
      <c r="AE104" s="188">
        <v>0</v>
      </c>
      <c r="AF104" s="188">
        <v>0</v>
      </c>
      <c r="AG104" s="188">
        <v>0</v>
      </c>
      <c r="AI104" s="188">
        <v>0</v>
      </c>
      <c r="AJ104" s="188">
        <v>0</v>
      </c>
      <c r="AK104" s="188">
        <v>1395</v>
      </c>
      <c r="AL104" s="188">
        <v>1009</v>
      </c>
      <c r="AM104" s="188">
        <v>0</v>
      </c>
      <c r="AN104" s="188">
        <v>0</v>
      </c>
      <c r="AO104" s="188">
        <v>1565</v>
      </c>
      <c r="AP104" s="188">
        <v>0</v>
      </c>
      <c r="AQ104" s="188">
        <v>0</v>
      </c>
      <c r="AR104" s="188">
        <v>0</v>
      </c>
      <c r="AT104" s="188">
        <v>0</v>
      </c>
      <c r="AU104" s="188">
        <v>0</v>
      </c>
      <c r="AV104" s="188">
        <v>8305</v>
      </c>
      <c r="AW104" s="188">
        <v>2348</v>
      </c>
      <c r="AX104" s="188">
        <v>0</v>
      </c>
      <c r="AY104" s="188">
        <v>0</v>
      </c>
      <c r="AZ104" s="188">
        <v>1514</v>
      </c>
      <c r="BA104" s="188">
        <v>0</v>
      </c>
      <c r="BB104" s="188">
        <v>0</v>
      </c>
      <c r="BC104" s="188">
        <v>0</v>
      </c>
      <c r="BE104" s="188">
        <v>0</v>
      </c>
      <c r="BF104" s="188">
        <v>0</v>
      </c>
      <c r="BG104" s="188">
        <v>8439</v>
      </c>
      <c r="BH104" s="188">
        <v>2173</v>
      </c>
      <c r="BI104" s="188">
        <v>0</v>
      </c>
      <c r="BJ104" s="188">
        <v>0</v>
      </c>
      <c r="BK104" s="188">
        <v>1072</v>
      </c>
      <c r="BL104" s="188">
        <v>0</v>
      </c>
      <c r="BM104" s="188">
        <v>0</v>
      </c>
      <c r="BN104" s="188">
        <v>0</v>
      </c>
      <c r="BP104" s="188">
        <v>0</v>
      </c>
      <c r="BQ104" s="188">
        <v>0</v>
      </c>
      <c r="BR104" s="188">
        <v>7106</v>
      </c>
      <c r="BS104" s="188">
        <v>3082</v>
      </c>
      <c r="BT104" s="188">
        <v>0</v>
      </c>
      <c r="BU104" s="188">
        <v>0</v>
      </c>
      <c r="BV104" s="188">
        <v>2121</v>
      </c>
      <c r="BW104" s="188">
        <v>0</v>
      </c>
      <c r="BX104" s="188">
        <v>0</v>
      </c>
      <c r="BY104" s="188">
        <v>0</v>
      </c>
      <c r="CA104" s="188">
        <v>0</v>
      </c>
      <c r="CB104" s="188">
        <v>0</v>
      </c>
      <c r="CC104" s="188">
        <v>8386</v>
      </c>
      <c r="CD104" s="188">
        <v>1589</v>
      </c>
      <c r="CE104" s="188">
        <v>0</v>
      </c>
      <c r="CF104" s="188">
        <v>0</v>
      </c>
      <c r="CG104" s="188">
        <v>1088</v>
      </c>
      <c r="CH104" s="188">
        <v>0</v>
      </c>
      <c r="CI104" s="188">
        <v>0</v>
      </c>
      <c r="CJ104" s="188">
        <v>0</v>
      </c>
      <c r="CL104" s="188">
        <v>0</v>
      </c>
      <c r="CM104" s="188">
        <v>0</v>
      </c>
      <c r="CN104" s="188">
        <v>8386</v>
      </c>
      <c r="CO104" s="188">
        <v>1589</v>
      </c>
      <c r="CP104" s="188">
        <v>0</v>
      </c>
      <c r="CQ104" s="188">
        <v>0</v>
      </c>
      <c r="CR104" s="188">
        <v>1088</v>
      </c>
      <c r="CS104" s="188">
        <v>0</v>
      </c>
      <c r="CT104" s="188">
        <v>0</v>
      </c>
      <c r="CU104" s="188">
        <v>0</v>
      </c>
      <c r="CW104" s="188">
        <v>0</v>
      </c>
      <c r="CX104" s="188">
        <v>0</v>
      </c>
      <c r="CY104" s="188">
        <v>6748</v>
      </c>
      <c r="CZ104" s="188">
        <v>2199</v>
      </c>
      <c r="DA104" s="188">
        <v>0</v>
      </c>
      <c r="DB104" s="188">
        <v>0</v>
      </c>
      <c r="DC104" s="188">
        <v>2059</v>
      </c>
      <c r="DD104" s="188">
        <v>0</v>
      </c>
      <c r="DE104" s="188">
        <v>0</v>
      </c>
      <c r="DF104" s="188">
        <v>0</v>
      </c>
      <c r="DH104" s="188">
        <v>0</v>
      </c>
      <c r="DI104" s="188">
        <v>0</v>
      </c>
      <c r="DJ104" s="188">
        <v>8712</v>
      </c>
      <c r="DK104" s="188">
        <v>1617</v>
      </c>
      <c r="DL104" s="188">
        <v>0</v>
      </c>
      <c r="DM104" s="188">
        <v>0</v>
      </c>
      <c r="DN104" s="188">
        <v>1081</v>
      </c>
      <c r="DO104" s="188">
        <v>0</v>
      </c>
      <c r="DP104" s="188">
        <v>0</v>
      </c>
      <c r="DQ104" s="188">
        <v>0</v>
      </c>
      <c r="DS104" s="188">
        <v>0</v>
      </c>
      <c r="DT104" s="188">
        <v>0</v>
      </c>
      <c r="DU104" s="188">
        <v>7172</v>
      </c>
      <c r="DV104" s="188">
        <v>1319</v>
      </c>
      <c r="DW104" s="188">
        <v>0</v>
      </c>
      <c r="DX104" s="188">
        <v>0</v>
      </c>
      <c r="DY104" s="188">
        <v>2712</v>
      </c>
      <c r="DZ104" s="188">
        <v>0</v>
      </c>
      <c r="EA104" s="188">
        <v>0</v>
      </c>
      <c r="EB104" s="188">
        <v>0</v>
      </c>
      <c r="ED104" s="188">
        <v>0</v>
      </c>
      <c r="EE104" s="188">
        <v>0</v>
      </c>
      <c r="EF104" s="188">
        <v>6431</v>
      </c>
      <c r="EG104" s="188">
        <v>1713</v>
      </c>
      <c r="EH104" s="188">
        <v>0</v>
      </c>
      <c r="EI104" s="188">
        <v>0</v>
      </c>
      <c r="EJ104" s="188">
        <v>1058</v>
      </c>
      <c r="EK104" s="188">
        <v>0</v>
      </c>
      <c r="EL104" s="188">
        <v>0</v>
      </c>
      <c r="EM104" s="188">
        <v>0</v>
      </c>
      <c r="EO104" s="188">
        <v>0</v>
      </c>
      <c r="EP104" s="188">
        <v>0</v>
      </c>
      <c r="EQ104" s="188">
        <v>1263</v>
      </c>
      <c r="ER104" s="188">
        <v>633</v>
      </c>
      <c r="ES104" s="188">
        <v>0</v>
      </c>
      <c r="ET104" s="188">
        <v>0</v>
      </c>
      <c r="EU104" s="188">
        <v>1350</v>
      </c>
      <c r="EV104" s="188">
        <v>0</v>
      </c>
      <c r="EW104" s="188">
        <v>0</v>
      </c>
      <c r="EX104" s="188">
        <v>0</v>
      </c>
      <c r="EZ104" s="188">
        <v>0</v>
      </c>
      <c r="FA104" s="188">
        <v>0</v>
      </c>
      <c r="FB104" s="188">
        <v>3954</v>
      </c>
      <c r="FC104" s="188">
        <v>1138</v>
      </c>
      <c r="FD104" s="188">
        <v>0</v>
      </c>
      <c r="FE104" s="188">
        <v>0</v>
      </c>
      <c r="FF104" s="188">
        <v>2435</v>
      </c>
      <c r="FG104" s="188">
        <v>0</v>
      </c>
      <c r="FH104" s="188">
        <v>0</v>
      </c>
      <c r="FI104" s="188">
        <v>0</v>
      </c>
      <c r="FK104" s="188">
        <v>0</v>
      </c>
      <c r="FL104" s="188">
        <v>0</v>
      </c>
      <c r="FM104" s="188">
        <v>6768</v>
      </c>
      <c r="FN104" s="188">
        <v>713</v>
      </c>
      <c r="FO104" s="188">
        <v>0</v>
      </c>
      <c r="FP104" s="188">
        <v>0</v>
      </c>
      <c r="FQ104" s="188">
        <v>1042</v>
      </c>
      <c r="FR104" s="188">
        <v>0</v>
      </c>
      <c r="FS104" s="188">
        <v>0</v>
      </c>
      <c r="FT104" s="188">
        <v>0</v>
      </c>
      <c r="FV104" s="188">
        <v>0</v>
      </c>
      <c r="FW104" s="188">
        <v>0</v>
      </c>
      <c r="FX104" s="188">
        <v>3939</v>
      </c>
      <c r="FY104" s="188">
        <v>2247</v>
      </c>
      <c r="FZ104" s="188">
        <v>0</v>
      </c>
      <c r="GA104" s="188">
        <v>0</v>
      </c>
      <c r="GB104" s="188">
        <v>2273</v>
      </c>
      <c r="GC104" s="188">
        <v>0</v>
      </c>
      <c r="GD104" s="188">
        <v>0</v>
      </c>
      <c r="GE104" s="188">
        <v>0</v>
      </c>
      <c r="GG104" s="188">
        <v>0</v>
      </c>
      <c r="GH104" s="188">
        <v>0</v>
      </c>
      <c r="GI104" s="188">
        <v>6223</v>
      </c>
      <c r="GJ104" s="188">
        <v>868</v>
      </c>
      <c r="GK104" s="188">
        <v>0</v>
      </c>
      <c r="GL104" s="188">
        <v>0</v>
      </c>
      <c r="GM104" s="188">
        <v>1081</v>
      </c>
      <c r="GN104" s="188">
        <v>0</v>
      </c>
      <c r="GO104" s="188">
        <v>0</v>
      </c>
      <c r="GP104" s="188">
        <v>0</v>
      </c>
      <c r="GR104" s="188">
        <v>0</v>
      </c>
      <c r="GS104" s="188">
        <v>0</v>
      </c>
      <c r="GT104" s="188">
        <v>7015</v>
      </c>
      <c r="GU104" s="188">
        <v>891</v>
      </c>
      <c r="GV104" s="188">
        <v>0</v>
      </c>
      <c r="GW104" s="188">
        <v>0</v>
      </c>
      <c r="GX104" s="188">
        <v>1038</v>
      </c>
      <c r="GY104" s="188">
        <v>0</v>
      </c>
      <c r="GZ104" s="188">
        <v>0</v>
      </c>
      <c r="HA104" s="188">
        <v>0</v>
      </c>
      <c r="HC104" s="188">
        <v>0</v>
      </c>
      <c r="HD104" s="188">
        <v>0</v>
      </c>
      <c r="HE104" s="188">
        <v>3688</v>
      </c>
      <c r="HF104" s="188">
        <v>1032</v>
      </c>
      <c r="HG104" s="188">
        <v>0</v>
      </c>
      <c r="HH104" s="188">
        <v>0</v>
      </c>
      <c r="HI104" s="188">
        <v>1049</v>
      </c>
      <c r="HJ104" s="188">
        <v>0</v>
      </c>
      <c r="HK104" s="188">
        <v>0</v>
      </c>
      <c r="HL104" s="188">
        <v>0</v>
      </c>
      <c r="HN104" s="188">
        <v>0</v>
      </c>
      <c r="HO104" s="188">
        <v>0</v>
      </c>
      <c r="HP104" s="188">
        <v>3602</v>
      </c>
      <c r="HQ104" s="188">
        <v>923</v>
      </c>
      <c r="HR104" s="188">
        <v>0</v>
      </c>
      <c r="HS104" s="188">
        <v>0</v>
      </c>
      <c r="HT104" s="188">
        <v>1830</v>
      </c>
      <c r="HU104" s="188">
        <v>0</v>
      </c>
      <c r="HV104" s="188">
        <v>0</v>
      </c>
      <c r="HW104" s="188">
        <v>0</v>
      </c>
      <c r="HY104" s="188">
        <v>0</v>
      </c>
      <c r="HZ104" s="188">
        <v>0</v>
      </c>
      <c r="IA104" s="188">
        <v>5448</v>
      </c>
      <c r="IB104" s="188">
        <v>1000</v>
      </c>
      <c r="IC104" s="188">
        <v>0</v>
      </c>
      <c r="ID104" s="188">
        <v>0</v>
      </c>
      <c r="IE104" s="188">
        <v>1087</v>
      </c>
      <c r="IF104" s="188">
        <v>0</v>
      </c>
      <c r="IG104" s="188">
        <v>0</v>
      </c>
      <c r="IH104" s="188">
        <v>0</v>
      </c>
      <c r="IJ104" s="188">
        <v>0</v>
      </c>
      <c r="IK104" s="188">
        <v>0</v>
      </c>
      <c r="IL104" s="188">
        <v>8375</v>
      </c>
      <c r="IM104" s="188">
        <v>1233</v>
      </c>
      <c r="IN104" s="188">
        <v>0</v>
      </c>
      <c r="IO104" s="188">
        <v>0</v>
      </c>
      <c r="IP104" s="188">
        <v>1103</v>
      </c>
      <c r="IQ104" s="188">
        <v>0</v>
      </c>
      <c r="IR104" s="188">
        <v>0</v>
      </c>
      <c r="IS104" s="188">
        <v>0</v>
      </c>
      <c r="IU104" s="188">
        <v>0</v>
      </c>
      <c r="IV104" s="188">
        <v>0</v>
      </c>
      <c r="IW104" s="188">
        <v>4366</v>
      </c>
      <c r="IX104" s="188">
        <v>1235</v>
      </c>
      <c r="IY104" s="188">
        <v>0</v>
      </c>
      <c r="IZ104" s="188">
        <v>0</v>
      </c>
      <c r="JA104" s="188">
        <v>1603</v>
      </c>
      <c r="JB104" s="188">
        <v>0</v>
      </c>
      <c r="JC104" s="188">
        <v>0</v>
      </c>
      <c r="JD104" s="188">
        <v>0</v>
      </c>
      <c r="JF104" s="188">
        <v>0</v>
      </c>
      <c r="JG104" s="188">
        <v>0</v>
      </c>
      <c r="JH104" s="188">
        <v>7317</v>
      </c>
      <c r="JI104" s="188">
        <v>3158</v>
      </c>
      <c r="JJ104" s="188">
        <v>0</v>
      </c>
      <c r="JK104" s="188">
        <v>0</v>
      </c>
      <c r="JL104" s="188">
        <v>1023</v>
      </c>
      <c r="JM104" s="188">
        <v>0</v>
      </c>
      <c r="JN104" s="188">
        <v>0</v>
      </c>
      <c r="JO104" s="188">
        <v>0</v>
      </c>
      <c r="JQ104" s="188">
        <v>0</v>
      </c>
      <c r="JR104" s="188">
        <v>0</v>
      </c>
      <c r="JS104" s="188">
        <v>7083</v>
      </c>
      <c r="JT104" s="188">
        <v>931</v>
      </c>
      <c r="JU104" s="188">
        <v>0</v>
      </c>
      <c r="JV104" s="188">
        <v>0</v>
      </c>
      <c r="JW104" s="188">
        <v>1111</v>
      </c>
      <c r="JX104" s="188">
        <v>0</v>
      </c>
      <c r="JY104" s="188">
        <v>0</v>
      </c>
      <c r="JZ104" s="188">
        <v>0</v>
      </c>
      <c r="KB104" s="188">
        <v>0</v>
      </c>
      <c r="KC104" s="188">
        <v>0</v>
      </c>
      <c r="KD104" s="188">
        <v>2488</v>
      </c>
      <c r="KE104" s="188">
        <v>705</v>
      </c>
      <c r="KF104" s="188">
        <v>0</v>
      </c>
      <c r="KG104" s="188">
        <v>0</v>
      </c>
      <c r="KH104" s="188">
        <v>1597</v>
      </c>
      <c r="KI104" s="188">
        <v>0</v>
      </c>
      <c r="KJ104" s="188">
        <v>0</v>
      </c>
      <c r="KK104" s="188">
        <v>0</v>
      </c>
      <c r="KM104" s="188">
        <v>0</v>
      </c>
      <c r="KN104" s="188">
        <v>0</v>
      </c>
      <c r="KO104" s="188">
        <v>3236</v>
      </c>
      <c r="KP104" s="188">
        <v>2435</v>
      </c>
      <c r="KQ104" s="188">
        <v>0</v>
      </c>
      <c r="KR104" s="188">
        <v>0</v>
      </c>
      <c r="KS104" s="188">
        <v>1993</v>
      </c>
      <c r="KT104" s="188">
        <v>0</v>
      </c>
      <c r="KU104" s="188">
        <v>0</v>
      </c>
      <c r="KV104" s="188">
        <v>0</v>
      </c>
      <c r="KX104" s="188">
        <v>0</v>
      </c>
      <c r="KY104" s="188">
        <v>0</v>
      </c>
      <c r="KZ104" s="188">
        <v>8157</v>
      </c>
      <c r="LA104" s="188">
        <v>1792</v>
      </c>
      <c r="LB104" s="188">
        <v>0</v>
      </c>
      <c r="LC104" s="188">
        <v>0</v>
      </c>
      <c r="LD104" s="188">
        <v>2638</v>
      </c>
      <c r="LE104" s="188">
        <v>0</v>
      </c>
      <c r="LF104" s="188">
        <v>0</v>
      </c>
      <c r="LG104" s="188">
        <v>0</v>
      </c>
      <c r="LI104" s="188">
        <v>0</v>
      </c>
      <c r="LJ104" s="188">
        <v>0</v>
      </c>
      <c r="LK104" s="188">
        <v>5660</v>
      </c>
      <c r="LL104" s="188">
        <v>1720</v>
      </c>
      <c r="LM104" s="188">
        <v>0</v>
      </c>
      <c r="LN104" s="188">
        <v>0</v>
      </c>
      <c r="LO104" s="188">
        <v>1535</v>
      </c>
      <c r="LP104" s="188">
        <v>0</v>
      </c>
      <c r="LQ104" s="188">
        <v>0</v>
      </c>
      <c r="LR104" s="188">
        <v>0</v>
      </c>
      <c r="LT104" s="188">
        <v>0</v>
      </c>
      <c r="LU104" s="188">
        <v>0</v>
      </c>
      <c r="LV104" s="188">
        <v>1732</v>
      </c>
      <c r="LW104" s="188">
        <v>1742</v>
      </c>
      <c r="LX104" s="188">
        <v>0</v>
      </c>
      <c r="LY104" s="188">
        <v>0</v>
      </c>
      <c r="LZ104" s="188">
        <v>1555</v>
      </c>
      <c r="MA104" s="188">
        <v>0</v>
      </c>
      <c r="MB104" s="188">
        <v>0</v>
      </c>
      <c r="MC104" s="188">
        <v>0</v>
      </c>
    </row>
    <row r="105" spans="2:341">
      <c r="B105" s="208">
        <f t="shared" si="30"/>
        <v>0</v>
      </c>
      <c r="C105" s="208">
        <f t="shared" si="31"/>
        <v>0</v>
      </c>
      <c r="D105" s="208">
        <f t="shared" si="32"/>
        <v>5852.4333333333334</v>
      </c>
      <c r="E105" s="208">
        <f t="shared" si="33"/>
        <v>1569.7333333333333</v>
      </c>
      <c r="F105" s="208">
        <f t="shared" si="34"/>
        <v>0</v>
      </c>
      <c r="G105" s="208">
        <f t="shared" si="35"/>
        <v>0</v>
      </c>
      <c r="H105" s="208">
        <f t="shared" si="36"/>
        <v>1498.6666666666667</v>
      </c>
      <c r="I105" s="208">
        <f t="shared" si="37"/>
        <v>0</v>
      </c>
      <c r="J105" s="208">
        <f t="shared" si="38"/>
        <v>0</v>
      </c>
      <c r="K105" s="208">
        <f t="shared" si="39"/>
        <v>0</v>
      </c>
      <c r="M105" s="188">
        <v>0</v>
      </c>
      <c r="N105" s="188">
        <v>0</v>
      </c>
      <c r="O105" s="188">
        <v>8313</v>
      </c>
      <c r="P105" s="188">
        <v>1575</v>
      </c>
      <c r="Q105" s="188">
        <v>0</v>
      </c>
      <c r="R105" s="188">
        <v>0</v>
      </c>
      <c r="S105" s="188">
        <v>969</v>
      </c>
      <c r="T105" s="188">
        <v>0</v>
      </c>
      <c r="U105" s="188">
        <v>0</v>
      </c>
      <c r="V105" s="188">
        <v>0</v>
      </c>
      <c r="X105" s="188">
        <v>0</v>
      </c>
      <c r="Y105" s="188">
        <v>0</v>
      </c>
      <c r="Z105" s="188">
        <v>6320</v>
      </c>
      <c r="AA105" s="188">
        <v>2307</v>
      </c>
      <c r="AB105" s="188">
        <v>0</v>
      </c>
      <c r="AC105" s="188">
        <v>0</v>
      </c>
      <c r="AD105" s="188">
        <v>1494</v>
      </c>
      <c r="AE105" s="188">
        <v>0</v>
      </c>
      <c r="AF105" s="188">
        <v>0</v>
      </c>
      <c r="AG105" s="188">
        <v>0</v>
      </c>
      <c r="AI105" s="188">
        <v>0</v>
      </c>
      <c r="AJ105" s="188">
        <v>0</v>
      </c>
      <c r="AK105" s="188">
        <v>1415</v>
      </c>
      <c r="AL105" s="188">
        <v>1029</v>
      </c>
      <c r="AM105" s="188">
        <v>0</v>
      </c>
      <c r="AN105" s="188">
        <v>0</v>
      </c>
      <c r="AO105" s="188">
        <v>1565</v>
      </c>
      <c r="AP105" s="188">
        <v>0</v>
      </c>
      <c r="AQ105" s="188">
        <v>0</v>
      </c>
      <c r="AR105" s="188">
        <v>0</v>
      </c>
      <c r="AT105" s="188">
        <v>0</v>
      </c>
      <c r="AU105" s="188">
        <v>0</v>
      </c>
      <c r="AV105" s="188">
        <v>8323</v>
      </c>
      <c r="AW105" s="188">
        <v>2359</v>
      </c>
      <c r="AX105" s="188">
        <v>0</v>
      </c>
      <c r="AY105" s="188">
        <v>0</v>
      </c>
      <c r="AZ105" s="188">
        <v>1514</v>
      </c>
      <c r="BA105" s="188">
        <v>0</v>
      </c>
      <c r="BB105" s="188">
        <v>0</v>
      </c>
      <c r="BC105" s="188">
        <v>0</v>
      </c>
      <c r="BE105" s="188">
        <v>0</v>
      </c>
      <c r="BF105" s="188">
        <v>0</v>
      </c>
      <c r="BG105" s="188">
        <v>8288</v>
      </c>
      <c r="BH105" s="188">
        <v>2217</v>
      </c>
      <c r="BI105" s="188">
        <v>0</v>
      </c>
      <c r="BJ105" s="188">
        <v>0</v>
      </c>
      <c r="BK105" s="188">
        <v>1072</v>
      </c>
      <c r="BL105" s="188">
        <v>0</v>
      </c>
      <c r="BM105" s="188">
        <v>0</v>
      </c>
      <c r="BN105" s="188">
        <v>0</v>
      </c>
      <c r="BP105" s="188">
        <v>0</v>
      </c>
      <c r="BQ105" s="188">
        <v>0</v>
      </c>
      <c r="BR105" s="188">
        <v>7117</v>
      </c>
      <c r="BS105" s="188">
        <v>3107</v>
      </c>
      <c r="BT105" s="188">
        <v>0</v>
      </c>
      <c r="BU105" s="188">
        <v>0</v>
      </c>
      <c r="BV105" s="188">
        <v>2069</v>
      </c>
      <c r="BW105" s="188">
        <v>0</v>
      </c>
      <c r="BX105" s="188">
        <v>0</v>
      </c>
      <c r="BY105" s="188">
        <v>0</v>
      </c>
      <c r="CA105" s="188">
        <v>0</v>
      </c>
      <c r="CB105" s="188">
        <v>0</v>
      </c>
      <c r="CC105" s="188">
        <v>8285</v>
      </c>
      <c r="CD105" s="188">
        <v>1590</v>
      </c>
      <c r="CE105" s="188">
        <v>0</v>
      </c>
      <c r="CF105" s="188">
        <v>0</v>
      </c>
      <c r="CG105" s="188">
        <v>1088</v>
      </c>
      <c r="CH105" s="188">
        <v>0</v>
      </c>
      <c r="CI105" s="188">
        <v>0</v>
      </c>
      <c r="CJ105" s="188">
        <v>0</v>
      </c>
      <c r="CL105" s="188">
        <v>0</v>
      </c>
      <c r="CM105" s="188">
        <v>0</v>
      </c>
      <c r="CN105" s="188">
        <v>8285</v>
      </c>
      <c r="CO105" s="188">
        <v>1590</v>
      </c>
      <c r="CP105" s="188">
        <v>0</v>
      </c>
      <c r="CQ105" s="188">
        <v>0</v>
      </c>
      <c r="CR105" s="188">
        <v>1088</v>
      </c>
      <c r="CS105" s="188">
        <v>0</v>
      </c>
      <c r="CT105" s="188">
        <v>0</v>
      </c>
      <c r="CU105" s="188">
        <v>0</v>
      </c>
      <c r="CW105" s="188">
        <v>0</v>
      </c>
      <c r="CX105" s="188">
        <v>0</v>
      </c>
      <c r="CY105" s="188">
        <v>6727</v>
      </c>
      <c r="CZ105" s="188">
        <v>2215</v>
      </c>
      <c r="DA105" s="188">
        <v>0</v>
      </c>
      <c r="DB105" s="188">
        <v>0</v>
      </c>
      <c r="DC105" s="188">
        <v>2018</v>
      </c>
      <c r="DD105" s="188">
        <v>0</v>
      </c>
      <c r="DE105" s="188">
        <v>0</v>
      </c>
      <c r="DF105" s="188">
        <v>0</v>
      </c>
      <c r="DH105" s="188">
        <v>0</v>
      </c>
      <c r="DI105" s="188">
        <v>0</v>
      </c>
      <c r="DJ105" s="188">
        <v>8744</v>
      </c>
      <c r="DK105" s="188">
        <v>1614</v>
      </c>
      <c r="DL105" s="188">
        <v>0</v>
      </c>
      <c r="DM105" s="188">
        <v>0</v>
      </c>
      <c r="DN105" s="188">
        <v>1081</v>
      </c>
      <c r="DO105" s="188">
        <v>0</v>
      </c>
      <c r="DP105" s="188">
        <v>0</v>
      </c>
      <c r="DQ105" s="188">
        <v>0</v>
      </c>
      <c r="DS105" s="188">
        <v>0</v>
      </c>
      <c r="DT105" s="188">
        <v>0</v>
      </c>
      <c r="DU105" s="188">
        <v>7220</v>
      </c>
      <c r="DV105" s="188">
        <v>1307</v>
      </c>
      <c r="DW105" s="188">
        <v>0</v>
      </c>
      <c r="DX105" s="188">
        <v>0</v>
      </c>
      <c r="DY105" s="188">
        <v>2698</v>
      </c>
      <c r="DZ105" s="188">
        <v>0</v>
      </c>
      <c r="EA105" s="188">
        <v>0</v>
      </c>
      <c r="EB105" s="188">
        <v>0</v>
      </c>
      <c r="ED105" s="188">
        <v>0</v>
      </c>
      <c r="EE105" s="188">
        <v>0</v>
      </c>
      <c r="EF105" s="188">
        <v>6452</v>
      </c>
      <c r="EG105" s="188">
        <v>1790</v>
      </c>
      <c r="EH105" s="188">
        <v>0</v>
      </c>
      <c r="EI105" s="188">
        <v>0</v>
      </c>
      <c r="EJ105" s="188">
        <v>1058</v>
      </c>
      <c r="EK105" s="188">
        <v>0</v>
      </c>
      <c r="EL105" s="188">
        <v>0</v>
      </c>
      <c r="EM105" s="188">
        <v>0</v>
      </c>
      <c r="EO105" s="188">
        <v>0</v>
      </c>
      <c r="EP105" s="188">
        <v>0</v>
      </c>
      <c r="EQ105" s="188">
        <v>1271</v>
      </c>
      <c r="ER105" s="188">
        <v>638</v>
      </c>
      <c r="ES105" s="188">
        <v>0</v>
      </c>
      <c r="ET105" s="188">
        <v>0</v>
      </c>
      <c r="EU105" s="188">
        <v>1350</v>
      </c>
      <c r="EV105" s="188">
        <v>0</v>
      </c>
      <c r="EW105" s="188">
        <v>0</v>
      </c>
      <c r="EX105" s="188">
        <v>0</v>
      </c>
      <c r="EZ105" s="188">
        <v>0</v>
      </c>
      <c r="FA105" s="188">
        <v>0</v>
      </c>
      <c r="FB105" s="188">
        <v>3974</v>
      </c>
      <c r="FC105" s="188">
        <v>1136</v>
      </c>
      <c r="FD105" s="188">
        <v>0</v>
      </c>
      <c r="FE105" s="188">
        <v>0</v>
      </c>
      <c r="FF105" s="188">
        <v>2431</v>
      </c>
      <c r="FG105" s="188">
        <v>0</v>
      </c>
      <c r="FH105" s="188">
        <v>0</v>
      </c>
      <c r="FI105" s="188">
        <v>0</v>
      </c>
      <c r="FK105" s="188">
        <v>0</v>
      </c>
      <c r="FL105" s="188">
        <v>0</v>
      </c>
      <c r="FM105" s="188">
        <v>6673</v>
      </c>
      <c r="FN105" s="188">
        <v>707</v>
      </c>
      <c r="FO105" s="188">
        <v>0</v>
      </c>
      <c r="FP105" s="188">
        <v>0</v>
      </c>
      <c r="FQ105" s="188">
        <v>1042</v>
      </c>
      <c r="FR105" s="188">
        <v>0</v>
      </c>
      <c r="FS105" s="188">
        <v>0</v>
      </c>
      <c r="FT105" s="188">
        <v>0</v>
      </c>
      <c r="FV105" s="188">
        <v>0</v>
      </c>
      <c r="FW105" s="188">
        <v>0</v>
      </c>
      <c r="FX105" s="188">
        <v>3935</v>
      </c>
      <c r="FY105" s="188">
        <v>2229</v>
      </c>
      <c r="FZ105" s="188">
        <v>0</v>
      </c>
      <c r="GA105" s="188">
        <v>0</v>
      </c>
      <c r="GB105" s="188">
        <v>2240</v>
      </c>
      <c r="GC105" s="188">
        <v>0</v>
      </c>
      <c r="GD105" s="188">
        <v>0</v>
      </c>
      <c r="GE105" s="188">
        <v>0</v>
      </c>
      <c r="GG105" s="188">
        <v>0</v>
      </c>
      <c r="GH105" s="188">
        <v>0</v>
      </c>
      <c r="GI105" s="188">
        <v>6264</v>
      </c>
      <c r="GJ105" s="188">
        <v>866</v>
      </c>
      <c r="GK105" s="188">
        <v>0</v>
      </c>
      <c r="GL105" s="188">
        <v>0</v>
      </c>
      <c r="GM105" s="188">
        <v>1081</v>
      </c>
      <c r="GN105" s="188">
        <v>0</v>
      </c>
      <c r="GO105" s="188">
        <v>0</v>
      </c>
      <c r="GP105" s="188">
        <v>0</v>
      </c>
      <c r="GR105" s="188">
        <v>0</v>
      </c>
      <c r="GS105" s="188">
        <v>0</v>
      </c>
      <c r="GT105" s="188">
        <v>7030</v>
      </c>
      <c r="GU105" s="188">
        <v>907</v>
      </c>
      <c r="GV105" s="188">
        <v>0</v>
      </c>
      <c r="GW105" s="188">
        <v>0</v>
      </c>
      <c r="GX105" s="188">
        <v>1038</v>
      </c>
      <c r="GY105" s="188">
        <v>0</v>
      </c>
      <c r="GZ105" s="188">
        <v>0</v>
      </c>
      <c r="HA105" s="188">
        <v>0</v>
      </c>
      <c r="HC105" s="188">
        <v>0</v>
      </c>
      <c r="HD105" s="188">
        <v>0</v>
      </c>
      <c r="HE105" s="188">
        <v>3783</v>
      </c>
      <c r="HF105" s="188">
        <v>1074</v>
      </c>
      <c r="HG105" s="188">
        <v>0</v>
      </c>
      <c r="HH105" s="188">
        <v>0</v>
      </c>
      <c r="HI105" s="188">
        <v>1049</v>
      </c>
      <c r="HJ105" s="188">
        <v>0</v>
      </c>
      <c r="HK105" s="188">
        <v>0</v>
      </c>
      <c r="HL105" s="188">
        <v>0</v>
      </c>
      <c r="HN105" s="188">
        <v>0</v>
      </c>
      <c r="HO105" s="188">
        <v>0</v>
      </c>
      <c r="HP105" s="188">
        <v>3563</v>
      </c>
      <c r="HQ105" s="188">
        <v>887</v>
      </c>
      <c r="HR105" s="188">
        <v>0</v>
      </c>
      <c r="HS105" s="188">
        <v>0</v>
      </c>
      <c r="HT105" s="188">
        <v>1820</v>
      </c>
      <c r="HU105" s="188">
        <v>0</v>
      </c>
      <c r="HV105" s="188">
        <v>0</v>
      </c>
      <c r="HW105" s="188">
        <v>0</v>
      </c>
      <c r="HY105" s="188">
        <v>0</v>
      </c>
      <c r="HZ105" s="188">
        <v>0</v>
      </c>
      <c r="IA105" s="188">
        <v>5444</v>
      </c>
      <c r="IB105" s="188">
        <v>1037</v>
      </c>
      <c r="IC105" s="188">
        <v>0</v>
      </c>
      <c r="ID105" s="188">
        <v>0</v>
      </c>
      <c r="IE105" s="188">
        <v>1087</v>
      </c>
      <c r="IF105" s="188">
        <v>0</v>
      </c>
      <c r="IG105" s="188">
        <v>0</v>
      </c>
      <c r="IH105" s="188">
        <v>0</v>
      </c>
      <c r="IJ105" s="188">
        <v>0</v>
      </c>
      <c r="IK105" s="188">
        <v>0</v>
      </c>
      <c r="IL105" s="188">
        <v>8335</v>
      </c>
      <c r="IM105" s="188">
        <v>1221</v>
      </c>
      <c r="IN105" s="188">
        <v>0</v>
      </c>
      <c r="IO105" s="188">
        <v>0</v>
      </c>
      <c r="IP105" s="188">
        <v>1103</v>
      </c>
      <c r="IQ105" s="188">
        <v>0</v>
      </c>
      <c r="IR105" s="188">
        <v>0</v>
      </c>
      <c r="IS105" s="188">
        <v>0</v>
      </c>
      <c r="IU105" s="188">
        <v>0</v>
      </c>
      <c r="IV105" s="188">
        <v>0</v>
      </c>
      <c r="IW105" s="188">
        <v>4372</v>
      </c>
      <c r="IX105" s="188">
        <v>1242</v>
      </c>
      <c r="IY105" s="188">
        <v>0</v>
      </c>
      <c r="IZ105" s="188">
        <v>0</v>
      </c>
      <c r="JA105" s="188">
        <v>1603</v>
      </c>
      <c r="JB105" s="188">
        <v>0</v>
      </c>
      <c r="JC105" s="188">
        <v>0</v>
      </c>
      <c r="JD105" s="188">
        <v>0</v>
      </c>
      <c r="JF105" s="188">
        <v>0</v>
      </c>
      <c r="JG105" s="188">
        <v>0</v>
      </c>
      <c r="JH105" s="188">
        <v>7293</v>
      </c>
      <c r="JI105" s="188">
        <v>3120</v>
      </c>
      <c r="JJ105" s="188">
        <v>0</v>
      </c>
      <c r="JK105" s="188">
        <v>0</v>
      </c>
      <c r="JL105" s="188">
        <v>1023</v>
      </c>
      <c r="JM105" s="188">
        <v>0</v>
      </c>
      <c r="JN105" s="188">
        <v>0</v>
      </c>
      <c r="JO105" s="188">
        <v>0</v>
      </c>
      <c r="JQ105" s="188">
        <v>0</v>
      </c>
      <c r="JR105" s="188">
        <v>0</v>
      </c>
      <c r="JS105" s="188">
        <v>7067</v>
      </c>
      <c r="JT105" s="188">
        <v>964</v>
      </c>
      <c r="JU105" s="188">
        <v>0</v>
      </c>
      <c r="JV105" s="188">
        <v>0</v>
      </c>
      <c r="JW105" s="188">
        <v>1111</v>
      </c>
      <c r="JX105" s="188">
        <v>0</v>
      </c>
      <c r="JY105" s="188">
        <v>0</v>
      </c>
      <c r="JZ105" s="188">
        <v>0</v>
      </c>
      <c r="KB105" s="188">
        <v>0</v>
      </c>
      <c r="KC105" s="188">
        <v>0</v>
      </c>
      <c r="KD105" s="188">
        <v>2477</v>
      </c>
      <c r="KE105" s="188">
        <v>687</v>
      </c>
      <c r="KF105" s="188">
        <v>0</v>
      </c>
      <c r="KG105" s="188">
        <v>0</v>
      </c>
      <c r="KH105" s="188">
        <v>1597</v>
      </c>
      <c r="KI105" s="188">
        <v>0</v>
      </c>
      <c r="KJ105" s="188">
        <v>0</v>
      </c>
      <c r="KK105" s="188">
        <v>0</v>
      </c>
      <c r="KM105" s="188">
        <v>0</v>
      </c>
      <c r="KN105" s="188">
        <v>0</v>
      </c>
      <c r="KO105" s="188">
        <v>3172</v>
      </c>
      <c r="KP105" s="188">
        <v>2396</v>
      </c>
      <c r="KQ105" s="188">
        <v>0</v>
      </c>
      <c r="KR105" s="188">
        <v>0</v>
      </c>
      <c r="KS105" s="188">
        <v>1966</v>
      </c>
      <c r="KT105" s="188">
        <v>0</v>
      </c>
      <c r="KU105" s="188">
        <v>0</v>
      </c>
      <c r="KV105" s="188">
        <v>0</v>
      </c>
      <c r="KX105" s="188">
        <v>0</v>
      </c>
      <c r="KY105" s="188">
        <v>0</v>
      </c>
      <c r="KZ105" s="188">
        <v>8043</v>
      </c>
      <c r="LA105" s="188">
        <v>1817</v>
      </c>
      <c r="LB105" s="188">
        <v>0</v>
      </c>
      <c r="LC105" s="188">
        <v>0</v>
      </c>
      <c r="LD105" s="188">
        <v>2615</v>
      </c>
      <c r="LE105" s="188">
        <v>0</v>
      </c>
      <c r="LF105" s="188">
        <v>0</v>
      </c>
      <c r="LG105" s="188">
        <v>0</v>
      </c>
      <c r="LI105" s="188">
        <v>0</v>
      </c>
      <c r="LJ105" s="188">
        <v>0</v>
      </c>
      <c r="LK105" s="188">
        <v>5746</v>
      </c>
      <c r="LL105" s="188">
        <v>1702</v>
      </c>
      <c r="LM105" s="188">
        <v>0</v>
      </c>
      <c r="LN105" s="188">
        <v>0</v>
      </c>
      <c r="LO105" s="188">
        <v>1535</v>
      </c>
      <c r="LP105" s="188">
        <v>0</v>
      </c>
      <c r="LQ105" s="188">
        <v>0</v>
      </c>
      <c r="LR105" s="188">
        <v>0</v>
      </c>
      <c r="LT105" s="188">
        <v>0</v>
      </c>
      <c r="LU105" s="188">
        <v>0</v>
      </c>
      <c r="LV105" s="188">
        <v>1642</v>
      </c>
      <c r="LW105" s="188">
        <v>1762</v>
      </c>
      <c r="LX105" s="188">
        <v>0</v>
      </c>
      <c r="LY105" s="188">
        <v>0</v>
      </c>
      <c r="LZ105" s="188">
        <v>1555</v>
      </c>
      <c r="MA105" s="188">
        <v>0</v>
      </c>
      <c r="MB105" s="188">
        <v>0</v>
      </c>
      <c r="MC105" s="188">
        <v>0</v>
      </c>
    </row>
    <row r="106" spans="2:341">
      <c r="B106" s="208">
        <f t="shared" si="30"/>
        <v>0</v>
      </c>
      <c r="C106" s="208">
        <f t="shared" si="31"/>
        <v>0</v>
      </c>
      <c r="D106" s="208">
        <f t="shared" si="32"/>
        <v>5870.7</v>
      </c>
      <c r="E106" s="208">
        <f t="shared" si="33"/>
        <v>1585.5666666666666</v>
      </c>
      <c r="F106" s="208">
        <f t="shared" si="34"/>
        <v>0</v>
      </c>
      <c r="G106" s="208">
        <f t="shared" si="35"/>
        <v>0</v>
      </c>
      <c r="H106" s="208">
        <f t="shared" si="36"/>
        <v>1460.1666666666667</v>
      </c>
      <c r="I106" s="208">
        <f t="shared" si="37"/>
        <v>0</v>
      </c>
      <c r="J106" s="208">
        <f t="shared" si="38"/>
        <v>0</v>
      </c>
      <c r="K106" s="208">
        <f t="shared" si="39"/>
        <v>0</v>
      </c>
      <c r="M106" s="188">
        <v>0</v>
      </c>
      <c r="N106" s="188">
        <v>0</v>
      </c>
      <c r="O106" s="188">
        <v>8322</v>
      </c>
      <c r="P106" s="188">
        <v>1582</v>
      </c>
      <c r="Q106" s="188">
        <v>0</v>
      </c>
      <c r="R106" s="188">
        <v>0</v>
      </c>
      <c r="S106" s="188">
        <v>969</v>
      </c>
      <c r="T106" s="188">
        <v>0</v>
      </c>
      <c r="U106" s="188">
        <v>0</v>
      </c>
      <c r="V106" s="188">
        <v>0</v>
      </c>
      <c r="X106" s="188">
        <v>0</v>
      </c>
      <c r="Y106" s="188">
        <v>0</v>
      </c>
      <c r="Z106" s="188">
        <v>6359</v>
      </c>
      <c r="AA106" s="188">
        <v>2317</v>
      </c>
      <c r="AB106" s="188">
        <v>0</v>
      </c>
      <c r="AC106" s="188">
        <v>0</v>
      </c>
      <c r="AD106" s="188">
        <v>1494</v>
      </c>
      <c r="AE106" s="188">
        <v>0</v>
      </c>
      <c r="AF106" s="188">
        <v>0</v>
      </c>
      <c r="AG106" s="188">
        <v>0</v>
      </c>
      <c r="AI106" s="188">
        <v>0</v>
      </c>
      <c r="AJ106" s="188">
        <v>0</v>
      </c>
      <c r="AK106" s="188">
        <v>1427</v>
      </c>
      <c r="AL106" s="188">
        <v>1032</v>
      </c>
      <c r="AM106" s="188">
        <v>0</v>
      </c>
      <c r="AN106" s="188">
        <v>0</v>
      </c>
      <c r="AO106" s="188">
        <v>1565</v>
      </c>
      <c r="AP106" s="188">
        <v>0</v>
      </c>
      <c r="AQ106" s="188">
        <v>0</v>
      </c>
      <c r="AR106" s="188">
        <v>0</v>
      </c>
      <c r="AT106" s="188">
        <v>0</v>
      </c>
      <c r="AU106" s="188">
        <v>0</v>
      </c>
      <c r="AV106" s="188">
        <v>8349</v>
      </c>
      <c r="AW106" s="188">
        <v>2418</v>
      </c>
      <c r="AX106" s="188">
        <v>0</v>
      </c>
      <c r="AY106" s="188">
        <v>0</v>
      </c>
      <c r="AZ106" s="188">
        <v>1514</v>
      </c>
      <c r="BA106" s="188">
        <v>0</v>
      </c>
      <c r="BB106" s="188">
        <v>0</v>
      </c>
      <c r="BC106" s="188">
        <v>0</v>
      </c>
      <c r="BE106" s="188">
        <v>0</v>
      </c>
      <c r="BF106" s="188">
        <v>0</v>
      </c>
      <c r="BG106" s="188">
        <v>8318</v>
      </c>
      <c r="BH106" s="188">
        <v>2234</v>
      </c>
      <c r="BI106" s="188">
        <v>0</v>
      </c>
      <c r="BJ106" s="188">
        <v>0</v>
      </c>
      <c r="BK106" s="188">
        <v>1072</v>
      </c>
      <c r="BL106" s="188">
        <v>0</v>
      </c>
      <c r="BM106" s="188">
        <v>0</v>
      </c>
      <c r="BN106" s="188">
        <v>0</v>
      </c>
      <c r="BP106" s="188">
        <v>0</v>
      </c>
      <c r="BQ106" s="188">
        <v>0</v>
      </c>
      <c r="BR106" s="188">
        <v>7116</v>
      </c>
      <c r="BS106" s="188">
        <v>3143</v>
      </c>
      <c r="BT106" s="188">
        <v>0</v>
      </c>
      <c r="BU106" s="188">
        <v>0</v>
      </c>
      <c r="BV106" s="188">
        <v>2020</v>
      </c>
      <c r="BW106" s="188">
        <v>0</v>
      </c>
      <c r="BX106" s="188">
        <v>0</v>
      </c>
      <c r="BY106" s="188">
        <v>0</v>
      </c>
      <c r="CA106" s="188">
        <v>0</v>
      </c>
      <c r="CB106" s="188">
        <v>0</v>
      </c>
      <c r="CC106" s="188">
        <v>8255</v>
      </c>
      <c r="CD106" s="188">
        <v>1624</v>
      </c>
      <c r="CE106" s="188">
        <v>0</v>
      </c>
      <c r="CF106" s="188">
        <v>0</v>
      </c>
      <c r="CG106" s="188">
        <v>1088</v>
      </c>
      <c r="CH106" s="188">
        <v>0</v>
      </c>
      <c r="CI106" s="188">
        <v>0</v>
      </c>
      <c r="CJ106" s="188">
        <v>0</v>
      </c>
      <c r="CL106" s="188">
        <v>0</v>
      </c>
      <c r="CM106" s="188">
        <v>0</v>
      </c>
      <c r="CN106" s="188">
        <v>8255</v>
      </c>
      <c r="CO106" s="188">
        <v>1624</v>
      </c>
      <c r="CP106" s="188">
        <v>0</v>
      </c>
      <c r="CQ106" s="188">
        <v>0</v>
      </c>
      <c r="CR106" s="188">
        <v>1088</v>
      </c>
      <c r="CS106" s="188">
        <v>0</v>
      </c>
      <c r="CT106" s="188">
        <v>0</v>
      </c>
      <c r="CU106" s="188">
        <v>0</v>
      </c>
      <c r="CW106" s="188">
        <v>0</v>
      </c>
      <c r="CX106" s="188">
        <v>0</v>
      </c>
      <c r="CY106" s="188">
        <v>6740</v>
      </c>
      <c r="CZ106" s="188">
        <v>2217</v>
      </c>
      <c r="DA106" s="188">
        <v>0</v>
      </c>
      <c r="DB106" s="188">
        <v>0</v>
      </c>
      <c r="DC106" s="188">
        <v>1983</v>
      </c>
      <c r="DD106" s="188">
        <v>0</v>
      </c>
      <c r="DE106" s="188">
        <v>0</v>
      </c>
      <c r="DF106" s="188">
        <v>0</v>
      </c>
      <c r="DH106" s="188">
        <v>0</v>
      </c>
      <c r="DI106" s="188">
        <v>0</v>
      </c>
      <c r="DJ106" s="188">
        <v>8788</v>
      </c>
      <c r="DK106" s="188">
        <v>1664</v>
      </c>
      <c r="DL106" s="188">
        <v>0</v>
      </c>
      <c r="DM106" s="188">
        <v>0</v>
      </c>
      <c r="DN106" s="188">
        <v>1081</v>
      </c>
      <c r="DO106" s="188">
        <v>0</v>
      </c>
      <c r="DP106" s="188">
        <v>0</v>
      </c>
      <c r="DQ106" s="188">
        <v>0</v>
      </c>
      <c r="DS106" s="188">
        <v>0</v>
      </c>
      <c r="DT106" s="188">
        <v>0</v>
      </c>
      <c r="DU106" s="188">
        <v>7222</v>
      </c>
      <c r="DV106" s="188">
        <v>1314</v>
      </c>
      <c r="DW106" s="188">
        <v>0</v>
      </c>
      <c r="DX106" s="188">
        <v>0</v>
      </c>
      <c r="DY106" s="188">
        <v>2656</v>
      </c>
      <c r="DZ106" s="188">
        <v>0</v>
      </c>
      <c r="EA106" s="188">
        <v>0</v>
      </c>
      <c r="EB106" s="188">
        <v>0</v>
      </c>
      <c r="ED106" s="188">
        <v>0</v>
      </c>
      <c r="EE106" s="188">
        <v>0</v>
      </c>
      <c r="EF106" s="188">
        <v>6519</v>
      </c>
      <c r="EG106" s="188">
        <v>1752</v>
      </c>
      <c r="EH106" s="188">
        <v>0</v>
      </c>
      <c r="EI106" s="188">
        <v>0</v>
      </c>
      <c r="EJ106" s="188">
        <v>1058</v>
      </c>
      <c r="EK106" s="188">
        <v>0</v>
      </c>
      <c r="EL106" s="188">
        <v>0</v>
      </c>
      <c r="EM106" s="188">
        <v>0</v>
      </c>
      <c r="EO106" s="188">
        <v>0</v>
      </c>
      <c r="EP106" s="188">
        <v>0</v>
      </c>
      <c r="EQ106" s="188">
        <v>1289</v>
      </c>
      <c r="ER106" s="188">
        <v>689</v>
      </c>
      <c r="ES106" s="188">
        <v>0</v>
      </c>
      <c r="ET106" s="188">
        <v>0</v>
      </c>
      <c r="EU106" s="188">
        <v>1350</v>
      </c>
      <c r="EV106" s="188">
        <v>0</v>
      </c>
      <c r="EW106" s="188">
        <v>0</v>
      </c>
      <c r="EX106" s="188">
        <v>0</v>
      </c>
      <c r="EZ106" s="188">
        <v>0</v>
      </c>
      <c r="FA106" s="188">
        <v>0</v>
      </c>
      <c r="FB106" s="188">
        <v>3947</v>
      </c>
      <c r="FC106" s="188">
        <v>1147</v>
      </c>
      <c r="FD106" s="188">
        <v>0</v>
      </c>
      <c r="FE106" s="188">
        <v>0</v>
      </c>
      <c r="FF106" s="188">
        <v>2367</v>
      </c>
      <c r="FG106" s="188">
        <v>0</v>
      </c>
      <c r="FH106" s="188">
        <v>0</v>
      </c>
      <c r="FI106" s="188">
        <v>0</v>
      </c>
      <c r="FK106" s="188">
        <v>0</v>
      </c>
      <c r="FL106" s="188">
        <v>0</v>
      </c>
      <c r="FM106" s="188">
        <v>6639</v>
      </c>
      <c r="FN106" s="188">
        <v>720</v>
      </c>
      <c r="FO106" s="188">
        <v>0</v>
      </c>
      <c r="FP106" s="188">
        <v>0</v>
      </c>
      <c r="FQ106" s="188">
        <v>1042</v>
      </c>
      <c r="FR106" s="188">
        <v>0</v>
      </c>
      <c r="FS106" s="188">
        <v>0</v>
      </c>
      <c r="FT106" s="188">
        <v>0</v>
      </c>
      <c r="FV106" s="188">
        <v>0</v>
      </c>
      <c r="FW106" s="188">
        <v>0</v>
      </c>
      <c r="FX106" s="188">
        <v>3819</v>
      </c>
      <c r="FY106" s="188">
        <v>2267</v>
      </c>
      <c r="FZ106" s="188">
        <v>0</v>
      </c>
      <c r="GA106" s="188">
        <v>0</v>
      </c>
      <c r="GB106" s="188">
        <v>2226</v>
      </c>
      <c r="GC106" s="188">
        <v>0</v>
      </c>
      <c r="GD106" s="188">
        <v>0</v>
      </c>
      <c r="GE106" s="188">
        <v>0</v>
      </c>
      <c r="GG106" s="188">
        <v>0</v>
      </c>
      <c r="GH106" s="188">
        <v>0</v>
      </c>
      <c r="GI106" s="188">
        <v>6329</v>
      </c>
      <c r="GJ106" s="188">
        <v>851</v>
      </c>
      <c r="GK106" s="188">
        <v>0</v>
      </c>
      <c r="GL106" s="188">
        <v>0</v>
      </c>
      <c r="GM106" s="188">
        <v>1081</v>
      </c>
      <c r="GN106" s="188">
        <v>0</v>
      </c>
      <c r="GO106" s="188">
        <v>0</v>
      </c>
      <c r="GP106" s="188">
        <v>0</v>
      </c>
      <c r="GR106" s="188">
        <v>0</v>
      </c>
      <c r="GS106" s="188">
        <v>0</v>
      </c>
      <c r="GT106" s="188">
        <v>7079</v>
      </c>
      <c r="GU106" s="188">
        <v>911</v>
      </c>
      <c r="GV106" s="188">
        <v>0</v>
      </c>
      <c r="GW106" s="188">
        <v>0</v>
      </c>
      <c r="GX106" s="188">
        <v>1038</v>
      </c>
      <c r="GY106" s="188">
        <v>0</v>
      </c>
      <c r="GZ106" s="188">
        <v>0</v>
      </c>
      <c r="HA106" s="188">
        <v>0</v>
      </c>
      <c r="HC106" s="188">
        <v>0</v>
      </c>
      <c r="HD106" s="188">
        <v>0</v>
      </c>
      <c r="HE106" s="188">
        <v>3965</v>
      </c>
      <c r="HF106" s="188">
        <v>1031</v>
      </c>
      <c r="HG106" s="188">
        <v>0</v>
      </c>
      <c r="HH106" s="188">
        <v>0</v>
      </c>
      <c r="HI106" s="188">
        <v>1049</v>
      </c>
      <c r="HJ106" s="188">
        <v>0</v>
      </c>
      <c r="HK106" s="188">
        <v>0</v>
      </c>
      <c r="HL106" s="188">
        <v>0</v>
      </c>
      <c r="HN106" s="188">
        <v>0</v>
      </c>
      <c r="HO106" s="188">
        <v>0</v>
      </c>
      <c r="HP106" s="188">
        <v>3591</v>
      </c>
      <c r="HQ106" s="188">
        <v>910</v>
      </c>
      <c r="HR106" s="188">
        <v>0</v>
      </c>
      <c r="HS106" s="188">
        <v>0</v>
      </c>
      <c r="HT106" s="188">
        <v>1805</v>
      </c>
      <c r="HU106" s="188">
        <v>0</v>
      </c>
      <c r="HV106" s="188">
        <v>0</v>
      </c>
      <c r="HW106" s="188">
        <v>0</v>
      </c>
      <c r="HY106" s="188">
        <v>0</v>
      </c>
      <c r="HZ106" s="188">
        <v>0</v>
      </c>
      <c r="IA106" s="188">
        <v>5495</v>
      </c>
      <c r="IB106" s="188">
        <v>1065</v>
      </c>
      <c r="IC106" s="188">
        <v>0</v>
      </c>
      <c r="ID106" s="188">
        <v>0</v>
      </c>
      <c r="IE106" s="188">
        <v>1087</v>
      </c>
      <c r="IF106" s="188">
        <v>0</v>
      </c>
      <c r="IG106" s="188">
        <v>0</v>
      </c>
      <c r="IH106" s="188">
        <v>0</v>
      </c>
      <c r="IJ106" s="188">
        <v>0</v>
      </c>
      <c r="IK106" s="188">
        <v>0</v>
      </c>
      <c r="IL106" s="188">
        <v>8351</v>
      </c>
      <c r="IM106" s="188">
        <v>1251</v>
      </c>
      <c r="IN106" s="188">
        <v>0</v>
      </c>
      <c r="IO106" s="188">
        <v>0</v>
      </c>
      <c r="IP106" s="188">
        <v>1103</v>
      </c>
      <c r="IQ106" s="188">
        <v>0</v>
      </c>
      <c r="IR106" s="188">
        <v>0</v>
      </c>
      <c r="IS106" s="188">
        <v>0</v>
      </c>
      <c r="IU106" s="188">
        <v>0</v>
      </c>
      <c r="IV106" s="188">
        <v>0</v>
      </c>
      <c r="IW106" s="188">
        <v>4385</v>
      </c>
      <c r="IX106" s="188">
        <v>1230</v>
      </c>
      <c r="IY106" s="188">
        <v>0</v>
      </c>
      <c r="IZ106" s="188">
        <v>0</v>
      </c>
      <c r="JA106" s="188">
        <v>1603</v>
      </c>
      <c r="JB106" s="188">
        <v>0</v>
      </c>
      <c r="JC106" s="188">
        <v>0</v>
      </c>
      <c r="JD106" s="188">
        <v>0</v>
      </c>
      <c r="JF106" s="188">
        <v>0</v>
      </c>
      <c r="JG106" s="188">
        <v>0</v>
      </c>
      <c r="JH106" s="188">
        <v>7287</v>
      </c>
      <c r="JI106" s="188">
        <v>3070</v>
      </c>
      <c r="JJ106" s="188">
        <v>0</v>
      </c>
      <c r="JK106" s="188">
        <v>0</v>
      </c>
      <c r="JL106" s="188">
        <v>158</v>
      </c>
      <c r="JM106" s="188">
        <v>0</v>
      </c>
      <c r="JN106" s="188">
        <v>0</v>
      </c>
      <c r="JO106" s="188">
        <v>0</v>
      </c>
      <c r="JQ106" s="188">
        <v>0</v>
      </c>
      <c r="JR106" s="188">
        <v>0</v>
      </c>
      <c r="JS106" s="188">
        <v>7109</v>
      </c>
      <c r="JT106" s="188">
        <v>984</v>
      </c>
      <c r="JU106" s="188">
        <v>0</v>
      </c>
      <c r="JV106" s="188">
        <v>0</v>
      </c>
      <c r="JW106" s="188">
        <v>1111</v>
      </c>
      <c r="JX106" s="188">
        <v>0</v>
      </c>
      <c r="JY106" s="188">
        <v>0</v>
      </c>
      <c r="JZ106" s="188">
        <v>0</v>
      </c>
      <c r="KB106" s="188">
        <v>0</v>
      </c>
      <c r="KC106" s="188">
        <v>0</v>
      </c>
      <c r="KD106" s="188">
        <v>2469</v>
      </c>
      <c r="KE106" s="188">
        <v>704</v>
      </c>
      <c r="KF106" s="188">
        <v>0</v>
      </c>
      <c r="KG106" s="188">
        <v>0</v>
      </c>
      <c r="KH106" s="188">
        <v>1597</v>
      </c>
      <c r="KI106" s="188">
        <v>0</v>
      </c>
      <c r="KJ106" s="188">
        <v>0</v>
      </c>
      <c r="KK106" s="188">
        <v>0</v>
      </c>
      <c r="KM106" s="188">
        <v>0</v>
      </c>
      <c r="KN106" s="188">
        <v>0</v>
      </c>
      <c r="KO106" s="188">
        <v>3088</v>
      </c>
      <c r="KP106" s="188">
        <v>2430</v>
      </c>
      <c r="KQ106" s="188">
        <v>0</v>
      </c>
      <c r="KR106" s="188">
        <v>0</v>
      </c>
      <c r="KS106" s="188">
        <v>1932</v>
      </c>
      <c r="KT106" s="188">
        <v>0</v>
      </c>
      <c r="KU106" s="188">
        <v>0</v>
      </c>
      <c r="KV106" s="188">
        <v>0</v>
      </c>
      <c r="KX106" s="188">
        <v>0</v>
      </c>
      <c r="KY106" s="188">
        <v>0</v>
      </c>
      <c r="KZ106" s="188">
        <v>8144</v>
      </c>
      <c r="LA106" s="188">
        <v>1855</v>
      </c>
      <c r="LB106" s="188">
        <v>0</v>
      </c>
      <c r="LC106" s="188">
        <v>0</v>
      </c>
      <c r="LD106" s="188">
        <v>2578</v>
      </c>
      <c r="LE106" s="188">
        <v>0</v>
      </c>
      <c r="LF106" s="188">
        <v>0</v>
      </c>
      <c r="LG106" s="188">
        <v>0</v>
      </c>
      <c r="LI106" s="188">
        <v>0</v>
      </c>
      <c r="LJ106" s="188">
        <v>0</v>
      </c>
      <c r="LK106" s="188">
        <v>5821</v>
      </c>
      <c r="LL106" s="188">
        <v>1758</v>
      </c>
      <c r="LM106" s="188">
        <v>0</v>
      </c>
      <c r="LN106" s="188">
        <v>0</v>
      </c>
      <c r="LO106" s="188">
        <v>1535</v>
      </c>
      <c r="LP106" s="188">
        <v>0</v>
      </c>
      <c r="LQ106" s="188">
        <v>0</v>
      </c>
      <c r="LR106" s="188">
        <v>0</v>
      </c>
      <c r="LT106" s="188">
        <v>0</v>
      </c>
      <c r="LU106" s="188">
        <v>0</v>
      </c>
      <c r="LV106" s="188">
        <v>1644</v>
      </c>
      <c r="LW106" s="188">
        <v>1773</v>
      </c>
      <c r="LX106" s="188">
        <v>0</v>
      </c>
      <c r="LY106" s="188">
        <v>0</v>
      </c>
      <c r="LZ106" s="188">
        <v>1555</v>
      </c>
      <c r="MA106" s="188">
        <v>0</v>
      </c>
      <c r="MB106" s="188">
        <v>0</v>
      </c>
      <c r="MC106" s="188">
        <v>0</v>
      </c>
    </row>
    <row r="107" spans="2:341">
      <c r="B107" s="208">
        <f t="shared" si="30"/>
        <v>0</v>
      </c>
      <c r="C107" s="208">
        <f t="shared" si="31"/>
        <v>0</v>
      </c>
      <c r="D107" s="208">
        <f t="shared" si="32"/>
        <v>5878.0666666666666</v>
      </c>
      <c r="E107" s="208">
        <f t="shared" si="33"/>
        <v>1602.3666666666666</v>
      </c>
      <c r="F107" s="208">
        <f t="shared" si="34"/>
        <v>0</v>
      </c>
      <c r="G107" s="208">
        <f t="shared" si="35"/>
        <v>0</v>
      </c>
      <c r="H107" s="208">
        <f t="shared" si="36"/>
        <v>1453.4666666666667</v>
      </c>
      <c r="I107" s="208">
        <f t="shared" si="37"/>
        <v>0</v>
      </c>
      <c r="J107" s="208">
        <f t="shared" si="38"/>
        <v>0</v>
      </c>
      <c r="K107" s="208">
        <f t="shared" si="39"/>
        <v>0</v>
      </c>
      <c r="M107" s="188">
        <v>0</v>
      </c>
      <c r="N107" s="188">
        <v>0</v>
      </c>
      <c r="O107" s="188">
        <v>8355</v>
      </c>
      <c r="P107" s="188">
        <v>1587</v>
      </c>
      <c r="Q107" s="188">
        <v>0</v>
      </c>
      <c r="R107" s="188">
        <v>0</v>
      </c>
      <c r="S107" s="188">
        <v>969</v>
      </c>
      <c r="T107" s="188">
        <v>0</v>
      </c>
      <c r="U107" s="188">
        <v>0</v>
      </c>
      <c r="V107" s="188">
        <v>0</v>
      </c>
      <c r="X107" s="188">
        <v>0</v>
      </c>
      <c r="Y107" s="188">
        <v>0</v>
      </c>
      <c r="Z107" s="188">
        <v>6412</v>
      </c>
      <c r="AA107" s="188">
        <v>2243</v>
      </c>
      <c r="AB107" s="188">
        <v>0</v>
      </c>
      <c r="AC107" s="188">
        <v>0</v>
      </c>
      <c r="AD107" s="188">
        <v>1494</v>
      </c>
      <c r="AE107" s="188">
        <v>0</v>
      </c>
      <c r="AF107" s="188">
        <v>0</v>
      </c>
      <c r="AG107" s="188">
        <v>0</v>
      </c>
      <c r="AI107" s="188">
        <v>0</v>
      </c>
      <c r="AJ107" s="188">
        <v>0</v>
      </c>
      <c r="AK107" s="188">
        <v>1364</v>
      </c>
      <c r="AL107" s="188">
        <v>1047</v>
      </c>
      <c r="AM107" s="188">
        <v>0</v>
      </c>
      <c r="AN107" s="188">
        <v>0</v>
      </c>
      <c r="AO107" s="188">
        <v>1565</v>
      </c>
      <c r="AP107" s="188">
        <v>0</v>
      </c>
      <c r="AQ107" s="188">
        <v>0</v>
      </c>
      <c r="AR107" s="188">
        <v>0</v>
      </c>
      <c r="AT107" s="188">
        <v>0</v>
      </c>
      <c r="AU107" s="188">
        <v>0</v>
      </c>
      <c r="AV107" s="188">
        <v>8338</v>
      </c>
      <c r="AW107" s="188">
        <v>2427</v>
      </c>
      <c r="AX107" s="188">
        <v>0</v>
      </c>
      <c r="AY107" s="188">
        <v>0</v>
      </c>
      <c r="AZ107" s="188">
        <v>1514</v>
      </c>
      <c r="BA107" s="188">
        <v>0</v>
      </c>
      <c r="BB107" s="188">
        <v>0</v>
      </c>
      <c r="BC107" s="188">
        <v>0</v>
      </c>
      <c r="BE107" s="188">
        <v>0</v>
      </c>
      <c r="BF107" s="188">
        <v>0</v>
      </c>
      <c r="BG107" s="188">
        <v>8419</v>
      </c>
      <c r="BH107" s="188">
        <v>2253</v>
      </c>
      <c r="BI107" s="188">
        <v>0</v>
      </c>
      <c r="BJ107" s="188">
        <v>0</v>
      </c>
      <c r="BK107" s="188">
        <v>1072</v>
      </c>
      <c r="BL107" s="188">
        <v>0</v>
      </c>
      <c r="BM107" s="188">
        <v>0</v>
      </c>
      <c r="BN107" s="188">
        <v>0</v>
      </c>
      <c r="BP107" s="188">
        <v>0</v>
      </c>
      <c r="BQ107" s="188">
        <v>0</v>
      </c>
      <c r="BR107" s="188">
        <v>7104</v>
      </c>
      <c r="BS107" s="188">
        <v>3154</v>
      </c>
      <c r="BT107" s="188">
        <v>0</v>
      </c>
      <c r="BU107" s="188">
        <v>0</v>
      </c>
      <c r="BV107" s="188">
        <v>1967</v>
      </c>
      <c r="BW107" s="188">
        <v>0</v>
      </c>
      <c r="BX107" s="188">
        <v>0</v>
      </c>
      <c r="BY107" s="188">
        <v>0</v>
      </c>
      <c r="CA107" s="188">
        <v>0</v>
      </c>
      <c r="CB107" s="188">
        <v>0</v>
      </c>
      <c r="CC107" s="188">
        <v>8261</v>
      </c>
      <c r="CD107" s="188">
        <v>1621</v>
      </c>
      <c r="CE107" s="188">
        <v>0</v>
      </c>
      <c r="CF107" s="188">
        <v>0</v>
      </c>
      <c r="CG107" s="188">
        <v>1088</v>
      </c>
      <c r="CH107" s="188">
        <v>0</v>
      </c>
      <c r="CI107" s="188">
        <v>0</v>
      </c>
      <c r="CJ107" s="188">
        <v>0</v>
      </c>
      <c r="CL107" s="188">
        <v>0</v>
      </c>
      <c r="CM107" s="188">
        <v>0</v>
      </c>
      <c r="CN107" s="188">
        <v>8261</v>
      </c>
      <c r="CO107" s="188">
        <v>1621</v>
      </c>
      <c r="CP107" s="188">
        <v>0</v>
      </c>
      <c r="CQ107" s="188">
        <v>0</v>
      </c>
      <c r="CR107" s="188">
        <v>1088</v>
      </c>
      <c r="CS107" s="188">
        <v>0</v>
      </c>
      <c r="CT107" s="188">
        <v>0</v>
      </c>
      <c r="CU107" s="188">
        <v>0</v>
      </c>
      <c r="CW107" s="188">
        <v>0</v>
      </c>
      <c r="CX107" s="188">
        <v>0</v>
      </c>
      <c r="CY107" s="188">
        <v>6753</v>
      </c>
      <c r="CZ107" s="188">
        <v>2269</v>
      </c>
      <c r="DA107" s="188">
        <v>0</v>
      </c>
      <c r="DB107" s="188">
        <v>0</v>
      </c>
      <c r="DC107" s="188">
        <v>1939</v>
      </c>
      <c r="DD107" s="188">
        <v>0</v>
      </c>
      <c r="DE107" s="188">
        <v>0</v>
      </c>
      <c r="DF107" s="188">
        <v>0</v>
      </c>
      <c r="DH107" s="188">
        <v>0</v>
      </c>
      <c r="DI107" s="188">
        <v>0</v>
      </c>
      <c r="DJ107" s="188">
        <v>8760</v>
      </c>
      <c r="DK107" s="188">
        <v>1694</v>
      </c>
      <c r="DL107" s="188">
        <v>0</v>
      </c>
      <c r="DM107" s="188">
        <v>0</v>
      </c>
      <c r="DN107" s="188">
        <v>1081</v>
      </c>
      <c r="DO107" s="188">
        <v>0</v>
      </c>
      <c r="DP107" s="188">
        <v>0</v>
      </c>
      <c r="DQ107" s="188">
        <v>0</v>
      </c>
      <c r="DS107" s="188">
        <v>0</v>
      </c>
      <c r="DT107" s="188">
        <v>0</v>
      </c>
      <c r="DU107" s="188">
        <v>7191</v>
      </c>
      <c r="DV107" s="188">
        <v>1304</v>
      </c>
      <c r="DW107" s="188">
        <v>0</v>
      </c>
      <c r="DX107" s="188">
        <v>0</v>
      </c>
      <c r="DY107" s="188">
        <v>2643</v>
      </c>
      <c r="DZ107" s="188">
        <v>0</v>
      </c>
      <c r="EA107" s="188">
        <v>0</v>
      </c>
      <c r="EB107" s="188">
        <v>0</v>
      </c>
      <c r="ED107" s="188">
        <v>0</v>
      </c>
      <c r="EE107" s="188">
        <v>0</v>
      </c>
      <c r="EF107" s="188">
        <v>6510</v>
      </c>
      <c r="EG107" s="188">
        <v>1834</v>
      </c>
      <c r="EH107" s="188">
        <v>0</v>
      </c>
      <c r="EI107" s="188">
        <v>0</v>
      </c>
      <c r="EJ107" s="188">
        <v>1058</v>
      </c>
      <c r="EK107" s="188">
        <v>0</v>
      </c>
      <c r="EL107" s="188">
        <v>0</v>
      </c>
      <c r="EM107" s="188">
        <v>0</v>
      </c>
      <c r="EO107" s="188">
        <v>0</v>
      </c>
      <c r="EP107" s="188">
        <v>0</v>
      </c>
      <c r="EQ107" s="188">
        <v>1283</v>
      </c>
      <c r="ER107" s="188">
        <v>716</v>
      </c>
      <c r="ES107" s="188">
        <v>0</v>
      </c>
      <c r="ET107" s="188">
        <v>0</v>
      </c>
      <c r="EU107" s="188">
        <v>1350</v>
      </c>
      <c r="EV107" s="188">
        <v>0</v>
      </c>
      <c r="EW107" s="188">
        <v>0</v>
      </c>
      <c r="EX107" s="188">
        <v>0</v>
      </c>
      <c r="EZ107" s="188">
        <v>0</v>
      </c>
      <c r="FA107" s="188">
        <v>0</v>
      </c>
      <c r="FB107" s="188">
        <v>3894</v>
      </c>
      <c r="FC107" s="188">
        <v>1155</v>
      </c>
      <c r="FD107" s="188">
        <v>0</v>
      </c>
      <c r="FE107" s="188">
        <v>0</v>
      </c>
      <c r="FF107" s="188">
        <v>2391</v>
      </c>
      <c r="FG107" s="188">
        <v>0</v>
      </c>
      <c r="FH107" s="188">
        <v>0</v>
      </c>
      <c r="FI107" s="188">
        <v>0</v>
      </c>
      <c r="FK107" s="188">
        <v>0</v>
      </c>
      <c r="FL107" s="188">
        <v>0</v>
      </c>
      <c r="FM107" s="188">
        <v>6705</v>
      </c>
      <c r="FN107" s="188">
        <v>712</v>
      </c>
      <c r="FO107" s="188">
        <v>0</v>
      </c>
      <c r="FP107" s="188">
        <v>0</v>
      </c>
      <c r="FQ107" s="188">
        <v>1042</v>
      </c>
      <c r="FR107" s="188">
        <v>0</v>
      </c>
      <c r="FS107" s="188">
        <v>0</v>
      </c>
      <c r="FT107" s="188">
        <v>0</v>
      </c>
      <c r="FV107" s="188">
        <v>0</v>
      </c>
      <c r="FW107" s="188">
        <v>0</v>
      </c>
      <c r="FX107" s="188">
        <v>3774</v>
      </c>
      <c r="FY107" s="188">
        <v>2317</v>
      </c>
      <c r="FZ107" s="188">
        <v>0</v>
      </c>
      <c r="GA107" s="188">
        <v>0</v>
      </c>
      <c r="GB107" s="188">
        <v>2184</v>
      </c>
      <c r="GC107" s="188">
        <v>0</v>
      </c>
      <c r="GD107" s="188">
        <v>0</v>
      </c>
      <c r="GE107" s="188">
        <v>0</v>
      </c>
      <c r="GG107" s="188">
        <v>0</v>
      </c>
      <c r="GH107" s="188">
        <v>0</v>
      </c>
      <c r="GI107" s="188">
        <v>6416</v>
      </c>
      <c r="GJ107" s="188">
        <v>879</v>
      </c>
      <c r="GK107" s="188">
        <v>0</v>
      </c>
      <c r="GL107" s="188">
        <v>0</v>
      </c>
      <c r="GM107" s="188">
        <v>1081</v>
      </c>
      <c r="GN107" s="188">
        <v>0</v>
      </c>
      <c r="GO107" s="188">
        <v>0</v>
      </c>
      <c r="GP107" s="188">
        <v>0</v>
      </c>
      <c r="GR107" s="188">
        <v>0</v>
      </c>
      <c r="GS107" s="188">
        <v>0</v>
      </c>
      <c r="GT107" s="188">
        <v>7087</v>
      </c>
      <c r="GU107" s="188">
        <v>949</v>
      </c>
      <c r="GV107" s="188">
        <v>0</v>
      </c>
      <c r="GW107" s="188">
        <v>0</v>
      </c>
      <c r="GX107" s="188">
        <v>1038</v>
      </c>
      <c r="GY107" s="188">
        <v>0</v>
      </c>
      <c r="GZ107" s="188">
        <v>0</v>
      </c>
      <c r="HA107" s="188">
        <v>0</v>
      </c>
      <c r="HC107" s="188">
        <v>0</v>
      </c>
      <c r="HD107" s="188">
        <v>0</v>
      </c>
      <c r="HE107" s="188">
        <v>4167</v>
      </c>
      <c r="HF107" s="188">
        <v>1015</v>
      </c>
      <c r="HG107" s="188">
        <v>0</v>
      </c>
      <c r="HH107" s="188">
        <v>0</v>
      </c>
      <c r="HI107" s="188">
        <v>1049</v>
      </c>
      <c r="HJ107" s="188">
        <v>0</v>
      </c>
      <c r="HK107" s="188">
        <v>0</v>
      </c>
      <c r="HL107" s="188">
        <v>0</v>
      </c>
      <c r="HN107" s="188">
        <v>0</v>
      </c>
      <c r="HO107" s="188">
        <v>0</v>
      </c>
      <c r="HP107" s="188">
        <v>3547</v>
      </c>
      <c r="HQ107" s="188">
        <v>894</v>
      </c>
      <c r="HR107" s="188">
        <v>0</v>
      </c>
      <c r="HS107" s="188">
        <v>0</v>
      </c>
      <c r="HT107" s="188">
        <v>1796</v>
      </c>
      <c r="HU107" s="188">
        <v>0</v>
      </c>
      <c r="HV107" s="188">
        <v>0</v>
      </c>
      <c r="HW107" s="188">
        <v>0</v>
      </c>
      <c r="HY107" s="188">
        <v>0</v>
      </c>
      <c r="HZ107" s="188">
        <v>0</v>
      </c>
      <c r="IA107" s="188">
        <v>5457</v>
      </c>
      <c r="IB107" s="188">
        <v>1047</v>
      </c>
      <c r="IC107" s="188">
        <v>0</v>
      </c>
      <c r="ID107" s="188">
        <v>0</v>
      </c>
      <c r="IE107" s="188">
        <v>1087</v>
      </c>
      <c r="IF107" s="188">
        <v>0</v>
      </c>
      <c r="IG107" s="188">
        <v>0</v>
      </c>
      <c r="IH107" s="188">
        <v>0</v>
      </c>
      <c r="IJ107" s="188">
        <v>0</v>
      </c>
      <c r="IK107" s="188">
        <v>0</v>
      </c>
      <c r="IL107" s="188">
        <v>8376</v>
      </c>
      <c r="IM107" s="188">
        <v>1284</v>
      </c>
      <c r="IN107" s="188">
        <v>0</v>
      </c>
      <c r="IO107" s="188">
        <v>0</v>
      </c>
      <c r="IP107" s="188">
        <v>1103</v>
      </c>
      <c r="IQ107" s="188">
        <v>0</v>
      </c>
      <c r="IR107" s="188">
        <v>0</v>
      </c>
      <c r="IS107" s="188">
        <v>0</v>
      </c>
      <c r="IU107" s="188">
        <v>0</v>
      </c>
      <c r="IV107" s="188">
        <v>0</v>
      </c>
      <c r="IW107" s="188">
        <v>4496</v>
      </c>
      <c r="IX107" s="188">
        <v>1252</v>
      </c>
      <c r="IY107" s="188">
        <v>0</v>
      </c>
      <c r="IZ107" s="188">
        <v>0</v>
      </c>
      <c r="JA107" s="188">
        <v>1603</v>
      </c>
      <c r="JB107" s="188">
        <v>0</v>
      </c>
      <c r="JC107" s="188">
        <v>0</v>
      </c>
      <c r="JD107" s="188">
        <v>0</v>
      </c>
      <c r="JF107" s="188">
        <v>0</v>
      </c>
      <c r="JG107" s="188">
        <v>0</v>
      </c>
      <c r="JH107" s="188">
        <v>7277</v>
      </c>
      <c r="JI107" s="188">
        <v>3041</v>
      </c>
      <c r="JJ107" s="188">
        <v>0</v>
      </c>
      <c r="JK107" s="188">
        <v>0</v>
      </c>
      <c r="JL107" s="188">
        <v>158</v>
      </c>
      <c r="JM107" s="188">
        <v>0</v>
      </c>
      <c r="JN107" s="188">
        <v>0</v>
      </c>
      <c r="JO107" s="188">
        <v>0</v>
      </c>
      <c r="JQ107" s="188">
        <v>0</v>
      </c>
      <c r="JR107" s="188">
        <v>0</v>
      </c>
      <c r="JS107" s="188">
        <v>7060</v>
      </c>
      <c r="JT107" s="188">
        <v>1036</v>
      </c>
      <c r="JU107" s="188">
        <v>0</v>
      </c>
      <c r="JV107" s="188">
        <v>0</v>
      </c>
      <c r="JW107" s="188">
        <v>1111</v>
      </c>
      <c r="JX107" s="188">
        <v>0</v>
      </c>
      <c r="JY107" s="188">
        <v>0</v>
      </c>
      <c r="JZ107" s="188">
        <v>0</v>
      </c>
      <c r="KB107" s="188">
        <v>0</v>
      </c>
      <c r="KC107" s="188">
        <v>0</v>
      </c>
      <c r="KD107" s="188">
        <v>2466</v>
      </c>
      <c r="KE107" s="188">
        <v>691</v>
      </c>
      <c r="KF107" s="188">
        <v>0</v>
      </c>
      <c r="KG107" s="188">
        <v>0</v>
      </c>
      <c r="KH107" s="188">
        <v>1597</v>
      </c>
      <c r="KI107" s="188">
        <v>0</v>
      </c>
      <c r="KJ107" s="188">
        <v>0</v>
      </c>
      <c r="KK107" s="188">
        <v>0</v>
      </c>
      <c r="KM107" s="188">
        <v>0</v>
      </c>
      <c r="KN107" s="188">
        <v>0</v>
      </c>
      <c r="KO107" s="188">
        <v>3058</v>
      </c>
      <c r="KP107" s="188">
        <v>2509</v>
      </c>
      <c r="KQ107" s="188">
        <v>0</v>
      </c>
      <c r="KR107" s="188">
        <v>0</v>
      </c>
      <c r="KS107" s="188">
        <v>1884</v>
      </c>
      <c r="KT107" s="188">
        <v>0</v>
      </c>
      <c r="KU107" s="188">
        <v>0</v>
      </c>
      <c r="KV107" s="188">
        <v>0</v>
      </c>
      <c r="KX107" s="188">
        <v>0</v>
      </c>
      <c r="KY107" s="188">
        <v>0</v>
      </c>
      <c r="KZ107" s="188">
        <v>8119</v>
      </c>
      <c r="LA107" s="188">
        <v>1854</v>
      </c>
      <c r="LB107" s="188">
        <v>0</v>
      </c>
      <c r="LC107" s="188">
        <v>0</v>
      </c>
      <c r="LD107" s="188">
        <v>2562</v>
      </c>
      <c r="LE107" s="188">
        <v>0</v>
      </c>
      <c r="LF107" s="188">
        <v>0</v>
      </c>
      <c r="LG107" s="188">
        <v>0</v>
      </c>
      <c r="LI107" s="188">
        <v>0</v>
      </c>
      <c r="LJ107" s="188">
        <v>0</v>
      </c>
      <c r="LK107" s="188">
        <v>5812</v>
      </c>
      <c r="LL107" s="188">
        <v>1874</v>
      </c>
      <c r="LM107" s="188">
        <v>0</v>
      </c>
      <c r="LN107" s="188">
        <v>0</v>
      </c>
      <c r="LO107" s="188">
        <v>1535</v>
      </c>
      <c r="LP107" s="188">
        <v>0</v>
      </c>
      <c r="LQ107" s="188">
        <v>0</v>
      </c>
      <c r="LR107" s="188">
        <v>0</v>
      </c>
      <c r="LT107" s="188">
        <v>0</v>
      </c>
      <c r="LU107" s="188">
        <v>0</v>
      </c>
      <c r="LV107" s="188">
        <v>1620</v>
      </c>
      <c r="LW107" s="188">
        <v>1792</v>
      </c>
      <c r="LX107" s="188">
        <v>0</v>
      </c>
      <c r="LY107" s="188">
        <v>0</v>
      </c>
      <c r="LZ107" s="188">
        <v>1555</v>
      </c>
      <c r="MA107" s="188">
        <v>0</v>
      </c>
      <c r="MB107" s="188">
        <v>0</v>
      </c>
      <c r="MC107" s="188">
        <v>0</v>
      </c>
    </row>
    <row r="108" spans="2:341">
      <c r="B108" s="208">
        <f t="shared" si="30"/>
        <v>0</v>
      </c>
      <c r="C108" s="208">
        <f t="shared" si="31"/>
        <v>0</v>
      </c>
      <c r="D108" s="208">
        <f t="shared" si="32"/>
        <v>5872.0666666666666</v>
      </c>
      <c r="E108" s="208">
        <f t="shared" si="33"/>
        <v>1605.0333333333333</v>
      </c>
      <c r="F108" s="208">
        <f t="shared" si="34"/>
        <v>0</v>
      </c>
      <c r="G108" s="208">
        <f t="shared" si="35"/>
        <v>0</v>
      </c>
      <c r="H108" s="208">
        <f t="shared" si="36"/>
        <v>1475.4333333333334</v>
      </c>
      <c r="I108" s="208">
        <f t="shared" si="37"/>
        <v>0</v>
      </c>
      <c r="J108" s="208">
        <f t="shared" si="38"/>
        <v>0</v>
      </c>
      <c r="K108" s="208">
        <f t="shared" si="39"/>
        <v>0</v>
      </c>
      <c r="M108" s="188">
        <v>0</v>
      </c>
      <c r="N108" s="188">
        <v>0</v>
      </c>
      <c r="O108" s="188">
        <v>8379</v>
      </c>
      <c r="P108" s="188">
        <v>1550</v>
      </c>
      <c r="Q108" s="188">
        <v>0</v>
      </c>
      <c r="R108" s="188">
        <v>0</v>
      </c>
      <c r="S108" s="188">
        <v>969</v>
      </c>
      <c r="T108" s="188">
        <v>0</v>
      </c>
      <c r="U108" s="188">
        <v>0</v>
      </c>
      <c r="V108" s="188">
        <v>0</v>
      </c>
      <c r="X108" s="188">
        <v>0</v>
      </c>
      <c r="Y108" s="188">
        <v>0</v>
      </c>
      <c r="Z108" s="188">
        <v>6418</v>
      </c>
      <c r="AA108" s="188">
        <v>2290</v>
      </c>
      <c r="AB108" s="188">
        <v>0</v>
      </c>
      <c r="AC108" s="188">
        <v>0</v>
      </c>
      <c r="AD108" s="188">
        <v>1494</v>
      </c>
      <c r="AE108" s="188">
        <v>0</v>
      </c>
      <c r="AF108" s="188">
        <v>0</v>
      </c>
      <c r="AG108" s="188">
        <v>0</v>
      </c>
      <c r="AI108" s="188">
        <v>0</v>
      </c>
      <c r="AJ108" s="188">
        <v>0</v>
      </c>
      <c r="AK108" s="188">
        <v>1289</v>
      </c>
      <c r="AL108" s="188">
        <v>1104</v>
      </c>
      <c r="AM108" s="188">
        <v>0</v>
      </c>
      <c r="AN108" s="188">
        <v>0</v>
      </c>
      <c r="AO108" s="188">
        <v>1565</v>
      </c>
      <c r="AP108" s="188">
        <v>0</v>
      </c>
      <c r="AQ108" s="188">
        <v>0</v>
      </c>
      <c r="AR108" s="188">
        <v>0</v>
      </c>
      <c r="AT108" s="188">
        <v>0</v>
      </c>
      <c r="AU108" s="188">
        <v>0</v>
      </c>
      <c r="AV108" s="188">
        <v>8271</v>
      </c>
      <c r="AW108" s="188">
        <v>2313</v>
      </c>
      <c r="AX108" s="188">
        <v>0</v>
      </c>
      <c r="AY108" s="188">
        <v>0</v>
      </c>
      <c r="AZ108" s="188">
        <v>1514</v>
      </c>
      <c r="BA108" s="188">
        <v>0</v>
      </c>
      <c r="BB108" s="188">
        <v>0</v>
      </c>
      <c r="BC108" s="188">
        <v>0</v>
      </c>
      <c r="BE108" s="188">
        <v>0</v>
      </c>
      <c r="BF108" s="188">
        <v>0</v>
      </c>
      <c r="BG108" s="188">
        <v>8455</v>
      </c>
      <c r="BH108" s="188">
        <v>2303</v>
      </c>
      <c r="BI108" s="188">
        <v>0</v>
      </c>
      <c r="BJ108" s="188">
        <v>0</v>
      </c>
      <c r="BK108" s="188">
        <v>1072</v>
      </c>
      <c r="BL108" s="188">
        <v>0</v>
      </c>
      <c r="BM108" s="188">
        <v>0</v>
      </c>
      <c r="BN108" s="188">
        <v>0</v>
      </c>
      <c r="BP108" s="188">
        <v>0</v>
      </c>
      <c r="BQ108" s="188">
        <v>0</v>
      </c>
      <c r="BR108" s="188">
        <v>7108</v>
      </c>
      <c r="BS108" s="188">
        <v>3182</v>
      </c>
      <c r="BT108" s="188">
        <v>0</v>
      </c>
      <c r="BU108" s="188">
        <v>0</v>
      </c>
      <c r="BV108" s="188">
        <v>1925</v>
      </c>
      <c r="BW108" s="188">
        <v>0</v>
      </c>
      <c r="BX108" s="188">
        <v>0</v>
      </c>
      <c r="BY108" s="188">
        <v>0</v>
      </c>
      <c r="CA108" s="188">
        <v>0</v>
      </c>
      <c r="CB108" s="188">
        <v>0</v>
      </c>
      <c r="CC108" s="188">
        <v>8251</v>
      </c>
      <c r="CD108" s="188">
        <v>1594</v>
      </c>
      <c r="CE108" s="188">
        <v>0</v>
      </c>
      <c r="CF108" s="188">
        <v>0</v>
      </c>
      <c r="CG108" s="188">
        <v>1088</v>
      </c>
      <c r="CH108" s="188">
        <v>0</v>
      </c>
      <c r="CI108" s="188">
        <v>0</v>
      </c>
      <c r="CJ108" s="188">
        <v>0</v>
      </c>
      <c r="CL108" s="188">
        <v>0</v>
      </c>
      <c r="CM108" s="188">
        <v>0</v>
      </c>
      <c r="CN108" s="188">
        <v>8251</v>
      </c>
      <c r="CO108" s="188">
        <v>1594</v>
      </c>
      <c r="CP108" s="188">
        <v>0</v>
      </c>
      <c r="CQ108" s="188">
        <v>0</v>
      </c>
      <c r="CR108" s="188">
        <v>1088</v>
      </c>
      <c r="CS108" s="188">
        <v>0</v>
      </c>
      <c r="CT108" s="188">
        <v>0</v>
      </c>
      <c r="CU108" s="188">
        <v>0</v>
      </c>
      <c r="CW108" s="188">
        <v>0</v>
      </c>
      <c r="CX108" s="188">
        <v>0</v>
      </c>
      <c r="CY108" s="188">
        <v>6736</v>
      </c>
      <c r="CZ108" s="188">
        <v>2291</v>
      </c>
      <c r="DA108" s="188">
        <v>0</v>
      </c>
      <c r="DB108" s="188">
        <v>0</v>
      </c>
      <c r="DC108" s="188">
        <v>1907</v>
      </c>
      <c r="DD108" s="188">
        <v>0</v>
      </c>
      <c r="DE108" s="188">
        <v>0</v>
      </c>
      <c r="DF108" s="188">
        <v>0</v>
      </c>
      <c r="DH108" s="188">
        <v>0</v>
      </c>
      <c r="DI108" s="188">
        <v>0</v>
      </c>
      <c r="DJ108" s="188">
        <v>8784</v>
      </c>
      <c r="DK108" s="188">
        <v>1750</v>
      </c>
      <c r="DL108" s="188">
        <v>0</v>
      </c>
      <c r="DM108" s="188">
        <v>0</v>
      </c>
      <c r="DN108" s="188">
        <v>1081</v>
      </c>
      <c r="DO108" s="188">
        <v>0</v>
      </c>
      <c r="DP108" s="188">
        <v>0</v>
      </c>
      <c r="DQ108" s="188">
        <v>0</v>
      </c>
      <c r="DS108" s="188">
        <v>0</v>
      </c>
      <c r="DT108" s="188">
        <v>0</v>
      </c>
      <c r="DU108" s="188">
        <v>7195</v>
      </c>
      <c r="DV108" s="188">
        <v>1303</v>
      </c>
      <c r="DW108" s="188">
        <v>0</v>
      </c>
      <c r="DX108" s="188">
        <v>0</v>
      </c>
      <c r="DY108" s="188">
        <v>2611</v>
      </c>
      <c r="DZ108" s="188">
        <v>0</v>
      </c>
      <c r="EA108" s="188">
        <v>0</v>
      </c>
      <c r="EB108" s="188">
        <v>0</v>
      </c>
      <c r="ED108" s="188">
        <v>0</v>
      </c>
      <c r="EE108" s="188">
        <v>0</v>
      </c>
      <c r="EF108" s="188">
        <v>6465</v>
      </c>
      <c r="EG108" s="188">
        <v>1971</v>
      </c>
      <c r="EH108" s="188">
        <v>0</v>
      </c>
      <c r="EI108" s="188">
        <v>0</v>
      </c>
      <c r="EJ108" s="188">
        <v>1058</v>
      </c>
      <c r="EK108" s="188">
        <v>0</v>
      </c>
      <c r="EL108" s="188">
        <v>0</v>
      </c>
      <c r="EM108" s="188">
        <v>0</v>
      </c>
      <c r="EO108" s="188">
        <v>0</v>
      </c>
      <c r="EP108" s="188">
        <v>0</v>
      </c>
      <c r="EQ108" s="188">
        <v>1277</v>
      </c>
      <c r="ER108" s="188">
        <v>753</v>
      </c>
      <c r="ES108" s="188">
        <v>0</v>
      </c>
      <c r="ET108" s="188">
        <v>0</v>
      </c>
      <c r="EU108" s="188">
        <v>1350</v>
      </c>
      <c r="EV108" s="188">
        <v>0</v>
      </c>
      <c r="EW108" s="188">
        <v>0</v>
      </c>
      <c r="EX108" s="188">
        <v>0</v>
      </c>
      <c r="EZ108" s="188">
        <v>0</v>
      </c>
      <c r="FA108" s="188">
        <v>0</v>
      </c>
      <c r="FB108" s="188">
        <v>3874</v>
      </c>
      <c r="FC108" s="188">
        <v>1113</v>
      </c>
      <c r="FD108" s="188">
        <v>0</v>
      </c>
      <c r="FE108" s="188">
        <v>0</v>
      </c>
      <c r="FF108" s="188">
        <v>2389</v>
      </c>
      <c r="FG108" s="188">
        <v>0</v>
      </c>
      <c r="FH108" s="188">
        <v>0</v>
      </c>
      <c r="FI108" s="188">
        <v>0</v>
      </c>
      <c r="FK108" s="188">
        <v>0</v>
      </c>
      <c r="FL108" s="188">
        <v>0</v>
      </c>
      <c r="FM108" s="188">
        <v>6741</v>
      </c>
      <c r="FN108" s="188">
        <v>711</v>
      </c>
      <c r="FO108" s="188">
        <v>0</v>
      </c>
      <c r="FP108" s="188">
        <v>0</v>
      </c>
      <c r="FQ108" s="188">
        <v>1042</v>
      </c>
      <c r="FR108" s="188">
        <v>0</v>
      </c>
      <c r="FS108" s="188">
        <v>0</v>
      </c>
      <c r="FT108" s="188">
        <v>0</v>
      </c>
      <c r="FV108" s="188">
        <v>0</v>
      </c>
      <c r="FW108" s="188">
        <v>0</v>
      </c>
      <c r="FX108" s="188">
        <v>3734</v>
      </c>
      <c r="FY108" s="188">
        <v>2280</v>
      </c>
      <c r="FZ108" s="188">
        <v>0</v>
      </c>
      <c r="GA108" s="188">
        <v>0</v>
      </c>
      <c r="GB108" s="188">
        <v>2155</v>
      </c>
      <c r="GC108" s="188">
        <v>0</v>
      </c>
      <c r="GD108" s="188">
        <v>0</v>
      </c>
      <c r="GE108" s="188">
        <v>0</v>
      </c>
      <c r="GG108" s="188">
        <v>0</v>
      </c>
      <c r="GH108" s="188">
        <v>0</v>
      </c>
      <c r="GI108" s="188">
        <v>6464</v>
      </c>
      <c r="GJ108" s="188">
        <v>897</v>
      </c>
      <c r="GK108" s="188">
        <v>0</v>
      </c>
      <c r="GL108" s="188">
        <v>0</v>
      </c>
      <c r="GM108" s="188">
        <v>1081</v>
      </c>
      <c r="GN108" s="188">
        <v>0</v>
      </c>
      <c r="GO108" s="188">
        <v>0</v>
      </c>
      <c r="GP108" s="188">
        <v>0</v>
      </c>
      <c r="GR108" s="188">
        <v>0</v>
      </c>
      <c r="GS108" s="188">
        <v>0</v>
      </c>
      <c r="GT108" s="188">
        <v>7154</v>
      </c>
      <c r="GU108" s="188">
        <v>980</v>
      </c>
      <c r="GV108" s="188">
        <v>0</v>
      </c>
      <c r="GW108" s="188">
        <v>0</v>
      </c>
      <c r="GX108" s="188">
        <v>1038</v>
      </c>
      <c r="GY108" s="188">
        <v>0</v>
      </c>
      <c r="GZ108" s="188">
        <v>0</v>
      </c>
      <c r="HA108" s="188">
        <v>0</v>
      </c>
      <c r="HC108" s="188">
        <v>0</v>
      </c>
      <c r="HD108" s="188">
        <v>0</v>
      </c>
      <c r="HE108" s="188">
        <v>4282</v>
      </c>
      <c r="HF108" s="188">
        <v>973</v>
      </c>
      <c r="HG108" s="188">
        <v>0</v>
      </c>
      <c r="HH108" s="188">
        <v>0</v>
      </c>
      <c r="HI108" s="188">
        <v>1049</v>
      </c>
      <c r="HJ108" s="188">
        <v>0</v>
      </c>
      <c r="HK108" s="188">
        <v>0</v>
      </c>
      <c r="HL108" s="188">
        <v>0</v>
      </c>
      <c r="HN108" s="188">
        <v>0</v>
      </c>
      <c r="HO108" s="188">
        <v>0</v>
      </c>
      <c r="HP108" s="188">
        <v>3464</v>
      </c>
      <c r="HQ108" s="188">
        <v>898</v>
      </c>
      <c r="HR108" s="188">
        <v>0</v>
      </c>
      <c r="HS108" s="188">
        <v>0</v>
      </c>
      <c r="HT108" s="188">
        <v>1785</v>
      </c>
      <c r="HU108" s="188">
        <v>0</v>
      </c>
      <c r="HV108" s="188">
        <v>0</v>
      </c>
      <c r="HW108" s="188">
        <v>0</v>
      </c>
      <c r="HY108" s="188">
        <v>0</v>
      </c>
      <c r="HZ108" s="188">
        <v>0</v>
      </c>
      <c r="IA108" s="188">
        <v>5441</v>
      </c>
      <c r="IB108" s="188">
        <v>1039</v>
      </c>
      <c r="IC108" s="188">
        <v>0</v>
      </c>
      <c r="ID108" s="188">
        <v>0</v>
      </c>
      <c r="IE108" s="188">
        <v>1087</v>
      </c>
      <c r="IF108" s="188">
        <v>0</v>
      </c>
      <c r="IG108" s="188">
        <v>0</v>
      </c>
      <c r="IH108" s="188">
        <v>0</v>
      </c>
      <c r="IJ108" s="188">
        <v>0</v>
      </c>
      <c r="IK108" s="188">
        <v>0</v>
      </c>
      <c r="IL108" s="188">
        <v>8384</v>
      </c>
      <c r="IM108" s="188">
        <v>1296</v>
      </c>
      <c r="IN108" s="188">
        <v>0</v>
      </c>
      <c r="IO108" s="188">
        <v>0</v>
      </c>
      <c r="IP108" s="188">
        <v>1103</v>
      </c>
      <c r="IQ108" s="188">
        <v>0</v>
      </c>
      <c r="IR108" s="188">
        <v>0</v>
      </c>
      <c r="IS108" s="188">
        <v>0</v>
      </c>
      <c r="IU108" s="188">
        <v>0</v>
      </c>
      <c r="IV108" s="188">
        <v>0</v>
      </c>
      <c r="IW108" s="188">
        <v>4508</v>
      </c>
      <c r="IX108" s="188">
        <v>1243</v>
      </c>
      <c r="IY108" s="188">
        <v>0</v>
      </c>
      <c r="IZ108" s="188">
        <v>0</v>
      </c>
      <c r="JA108" s="188">
        <v>1603</v>
      </c>
      <c r="JB108" s="188">
        <v>0</v>
      </c>
      <c r="JC108" s="188">
        <v>0</v>
      </c>
      <c r="JD108" s="188">
        <v>0</v>
      </c>
      <c r="JF108" s="188">
        <v>0</v>
      </c>
      <c r="JG108" s="188">
        <v>0</v>
      </c>
      <c r="JH108" s="188">
        <v>7188</v>
      </c>
      <c r="JI108" s="188">
        <v>2985</v>
      </c>
      <c r="JJ108" s="188">
        <v>0</v>
      </c>
      <c r="JK108" s="188">
        <v>0</v>
      </c>
      <c r="JL108" s="188">
        <v>1023</v>
      </c>
      <c r="JM108" s="188">
        <v>0</v>
      </c>
      <c r="JN108" s="188">
        <v>0</v>
      </c>
      <c r="JO108" s="188">
        <v>0</v>
      </c>
      <c r="JQ108" s="188">
        <v>0</v>
      </c>
      <c r="JR108" s="188">
        <v>0</v>
      </c>
      <c r="JS108" s="188">
        <v>7077</v>
      </c>
      <c r="JT108" s="188">
        <v>1056</v>
      </c>
      <c r="JU108" s="188">
        <v>0</v>
      </c>
      <c r="JV108" s="188">
        <v>0</v>
      </c>
      <c r="JW108" s="188">
        <v>1111</v>
      </c>
      <c r="JX108" s="188">
        <v>0</v>
      </c>
      <c r="JY108" s="188">
        <v>0</v>
      </c>
      <c r="JZ108" s="188">
        <v>0</v>
      </c>
      <c r="KB108" s="188">
        <v>0</v>
      </c>
      <c r="KC108" s="188">
        <v>0</v>
      </c>
      <c r="KD108" s="188">
        <v>2460</v>
      </c>
      <c r="KE108" s="188">
        <v>683</v>
      </c>
      <c r="KF108" s="188">
        <v>0</v>
      </c>
      <c r="KG108" s="188">
        <v>0</v>
      </c>
      <c r="KH108" s="188">
        <v>1597</v>
      </c>
      <c r="KI108" s="188">
        <v>0</v>
      </c>
      <c r="KJ108" s="188">
        <v>0</v>
      </c>
      <c r="KK108" s="188">
        <v>0</v>
      </c>
      <c r="KM108" s="188">
        <v>0</v>
      </c>
      <c r="KN108" s="188">
        <v>0</v>
      </c>
      <c r="KO108" s="188">
        <v>2984</v>
      </c>
      <c r="KP108" s="188">
        <v>2476</v>
      </c>
      <c r="KQ108" s="188">
        <v>0</v>
      </c>
      <c r="KR108" s="188">
        <v>0</v>
      </c>
      <c r="KS108" s="188">
        <v>1852</v>
      </c>
      <c r="KT108" s="188">
        <v>0</v>
      </c>
      <c r="KU108" s="188">
        <v>0</v>
      </c>
      <c r="KV108" s="188">
        <v>0</v>
      </c>
      <c r="KX108" s="188">
        <v>0</v>
      </c>
      <c r="KY108" s="188">
        <v>0</v>
      </c>
      <c r="KZ108" s="188">
        <v>8128</v>
      </c>
      <c r="LA108" s="188">
        <v>1857</v>
      </c>
      <c r="LB108" s="188">
        <v>0</v>
      </c>
      <c r="LC108" s="188">
        <v>0</v>
      </c>
      <c r="LD108" s="188">
        <v>2536</v>
      </c>
      <c r="LE108" s="188">
        <v>0</v>
      </c>
      <c r="LF108" s="188">
        <v>0</v>
      </c>
      <c r="LG108" s="188">
        <v>0</v>
      </c>
      <c r="LI108" s="188">
        <v>0</v>
      </c>
      <c r="LJ108" s="188">
        <v>0</v>
      </c>
      <c r="LK108" s="188">
        <v>5791</v>
      </c>
      <c r="LL108" s="188">
        <v>1875</v>
      </c>
      <c r="LM108" s="188">
        <v>0</v>
      </c>
      <c r="LN108" s="188">
        <v>0</v>
      </c>
      <c r="LO108" s="188">
        <v>1535</v>
      </c>
      <c r="LP108" s="188">
        <v>0</v>
      </c>
      <c r="LQ108" s="188">
        <v>0</v>
      </c>
      <c r="LR108" s="188">
        <v>0</v>
      </c>
      <c r="LT108" s="188">
        <v>0</v>
      </c>
      <c r="LU108" s="188">
        <v>0</v>
      </c>
      <c r="LV108" s="188">
        <v>1609</v>
      </c>
      <c r="LW108" s="188">
        <v>1791</v>
      </c>
      <c r="LX108" s="188">
        <v>0</v>
      </c>
      <c r="LY108" s="188">
        <v>0</v>
      </c>
      <c r="LZ108" s="188">
        <v>1555</v>
      </c>
      <c r="MA108" s="188">
        <v>0</v>
      </c>
      <c r="MB108" s="188">
        <v>0</v>
      </c>
      <c r="MC108" s="188">
        <v>0</v>
      </c>
    </row>
    <row r="109" spans="2:341">
      <c r="B109" s="208">
        <f t="shared" si="30"/>
        <v>0</v>
      </c>
      <c r="C109" s="208">
        <f t="shared" si="31"/>
        <v>0</v>
      </c>
      <c r="D109" s="208">
        <f t="shared" si="32"/>
        <v>5843.9666666666662</v>
      </c>
      <c r="E109" s="208">
        <f t="shared" si="33"/>
        <v>1621.3666666666666</v>
      </c>
      <c r="F109" s="208">
        <f t="shared" si="34"/>
        <v>0</v>
      </c>
      <c r="G109" s="208">
        <f t="shared" si="35"/>
        <v>0</v>
      </c>
      <c r="H109" s="208">
        <f t="shared" si="36"/>
        <v>1473.3333333333333</v>
      </c>
      <c r="I109" s="208">
        <f t="shared" si="37"/>
        <v>0</v>
      </c>
      <c r="J109" s="208">
        <f t="shared" si="38"/>
        <v>0</v>
      </c>
      <c r="K109" s="208">
        <f t="shared" si="39"/>
        <v>0</v>
      </c>
      <c r="M109" s="188">
        <v>0</v>
      </c>
      <c r="N109" s="188">
        <v>0</v>
      </c>
      <c r="O109" s="188">
        <v>8294</v>
      </c>
      <c r="P109" s="188">
        <v>1509</v>
      </c>
      <c r="Q109" s="188">
        <v>0</v>
      </c>
      <c r="R109" s="188">
        <v>0</v>
      </c>
      <c r="S109" s="188">
        <v>974</v>
      </c>
      <c r="T109" s="188">
        <v>0</v>
      </c>
      <c r="U109" s="188">
        <v>0</v>
      </c>
      <c r="V109" s="188">
        <v>0</v>
      </c>
      <c r="X109" s="188">
        <v>0</v>
      </c>
      <c r="Y109" s="188">
        <v>0</v>
      </c>
      <c r="Z109" s="188">
        <v>6318</v>
      </c>
      <c r="AA109" s="188">
        <v>2335</v>
      </c>
      <c r="AB109" s="188">
        <v>0</v>
      </c>
      <c r="AC109" s="188">
        <v>0</v>
      </c>
      <c r="AD109" s="188">
        <v>1492</v>
      </c>
      <c r="AE109" s="188">
        <v>0</v>
      </c>
      <c r="AF109" s="188">
        <v>0</v>
      </c>
      <c r="AG109" s="188">
        <v>0</v>
      </c>
      <c r="AI109" s="188">
        <v>0</v>
      </c>
      <c r="AJ109" s="188">
        <v>0</v>
      </c>
      <c r="AK109" s="188">
        <v>1304</v>
      </c>
      <c r="AL109" s="188">
        <v>1200</v>
      </c>
      <c r="AM109" s="188">
        <v>0</v>
      </c>
      <c r="AN109" s="188">
        <v>0</v>
      </c>
      <c r="AO109" s="188">
        <v>1572</v>
      </c>
      <c r="AP109" s="188">
        <v>0</v>
      </c>
      <c r="AQ109" s="188">
        <v>0</v>
      </c>
      <c r="AR109" s="188">
        <v>0</v>
      </c>
      <c r="AT109" s="188">
        <v>0</v>
      </c>
      <c r="AU109" s="188">
        <v>0</v>
      </c>
      <c r="AV109" s="188">
        <v>8157</v>
      </c>
      <c r="AW109" s="188">
        <v>2393</v>
      </c>
      <c r="AX109" s="188">
        <v>0</v>
      </c>
      <c r="AY109" s="188">
        <v>0</v>
      </c>
      <c r="AZ109" s="188">
        <v>1516</v>
      </c>
      <c r="BA109" s="188">
        <v>0</v>
      </c>
      <c r="BB109" s="188">
        <v>0</v>
      </c>
      <c r="BC109" s="188">
        <v>0</v>
      </c>
      <c r="BE109" s="188">
        <v>0</v>
      </c>
      <c r="BF109" s="188">
        <v>0</v>
      </c>
      <c r="BG109" s="188">
        <v>8361</v>
      </c>
      <c r="BH109" s="188">
        <v>2365</v>
      </c>
      <c r="BI109" s="188">
        <v>0</v>
      </c>
      <c r="BJ109" s="188">
        <v>0</v>
      </c>
      <c r="BK109" s="188">
        <v>1081</v>
      </c>
      <c r="BL109" s="188">
        <v>0</v>
      </c>
      <c r="BM109" s="188">
        <v>0</v>
      </c>
      <c r="BN109" s="188">
        <v>0</v>
      </c>
      <c r="BP109" s="188">
        <v>0</v>
      </c>
      <c r="BQ109" s="188">
        <v>0</v>
      </c>
      <c r="BR109" s="188">
        <v>7005</v>
      </c>
      <c r="BS109" s="188">
        <v>3077</v>
      </c>
      <c r="BT109" s="188">
        <v>0</v>
      </c>
      <c r="BU109" s="188">
        <v>0</v>
      </c>
      <c r="BV109" s="188">
        <v>1890</v>
      </c>
      <c r="BW109" s="188">
        <v>0</v>
      </c>
      <c r="BX109" s="188">
        <v>0</v>
      </c>
      <c r="BY109" s="188">
        <v>0</v>
      </c>
      <c r="CA109" s="188">
        <v>0</v>
      </c>
      <c r="CB109" s="188">
        <v>0</v>
      </c>
      <c r="CC109" s="188">
        <v>8420</v>
      </c>
      <c r="CD109" s="188">
        <v>1550</v>
      </c>
      <c r="CE109" s="188">
        <v>0</v>
      </c>
      <c r="CF109" s="188">
        <v>0</v>
      </c>
      <c r="CG109" s="188">
        <v>1089</v>
      </c>
      <c r="CH109" s="188">
        <v>0</v>
      </c>
      <c r="CI109" s="188">
        <v>0</v>
      </c>
      <c r="CJ109" s="188">
        <v>0</v>
      </c>
      <c r="CL109" s="188">
        <v>0</v>
      </c>
      <c r="CM109" s="188">
        <v>0</v>
      </c>
      <c r="CN109" s="188">
        <v>8420</v>
      </c>
      <c r="CO109" s="188">
        <v>1550</v>
      </c>
      <c r="CP109" s="188">
        <v>0</v>
      </c>
      <c r="CQ109" s="188">
        <v>0</v>
      </c>
      <c r="CR109" s="188">
        <v>1089</v>
      </c>
      <c r="CS109" s="188">
        <v>0</v>
      </c>
      <c r="CT109" s="188">
        <v>0</v>
      </c>
      <c r="CU109" s="188">
        <v>0</v>
      </c>
      <c r="CW109" s="188">
        <v>0</v>
      </c>
      <c r="CX109" s="188">
        <v>0</v>
      </c>
      <c r="CY109" s="188">
        <v>6697</v>
      </c>
      <c r="CZ109" s="188">
        <v>2231</v>
      </c>
      <c r="DA109" s="188">
        <v>0</v>
      </c>
      <c r="DB109" s="188">
        <v>0</v>
      </c>
      <c r="DC109" s="188">
        <v>1881</v>
      </c>
      <c r="DD109" s="188">
        <v>0</v>
      </c>
      <c r="DE109" s="188">
        <v>0</v>
      </c>
      <c r="DF109" s="188">
        <v>0</v>
      </c>
      <c r="DH109" s="188">
        <v>0</v>
      </c>
      <c r="DI109" s="188">
        <v>0</v>
      </c>
      <c r="DJ109" s="188">
        <v>8775</v>
      </c>
      <c r="DK109" s="188">
        <v>1795</v>
      </c>
      <c r="DL109" s="188">
        <v>0</v>
      </c>
      <c r="DM109" s="188">
        <v>0</v>
      </c>
      <c r="DN109" s="188">
        <v>1087</v>
      </c>
      <c r="DO109" s="188">
        <v>0</v>
      </c>
      <c r="DP109" s="188">
        <v>0</v>
      </c>
      <c r="DQ109" s="188">
        <v>0</v>
      </c>
      <c r="DS109" s="188">
        <v>0</v>
      </c>
      <c r="DT109" s="188">
        <v>0</v>
      </c>
      <c r="DU109" s="188">
        <v>7228</v>
      </c>
      <c r="DV109" s="188">
        <v>1305</v>
      </c>
      <c r="DW109" s="188">
        <v>0</v>
      </c>
      <c r="DX109" s="188">
        <v>0</v>
      </c>
      <c r="DY109" s="188">
        <v>2590</v>
      </c>
      <c r="DZ109" s="188">
        <v>0</v>
      </c>
      <c r="EA109" s="188">
        <v>0</v>
      </c>
      <c r="EB109" s="188">
        <v>0</v>
      </c>
      <c r="ED109" s="188">
        <v>0</v>
      </c>
      <c r="EE109" s="188">
        <v>0</v>
      </c>
      <c r="EF109" s="188">
        <v>6508</v>
      </c>
      <c r="EG109" s="188">
        <v>2163</v>
      </c>
      <c r="EH109" s="188">
        <v>0</v>
      </c>
      <c r="EI109" s="188">
        <v>0</v>
      </c>
      <c r="EJ109" s="188">
        <v>1065</v>
      </c>
      <c r="EK109" s="188">
        <v>0</v>
      </c>
      <c r="EL109" s="188">
        <v>0</v>
      </c>
      <c r="EM109" s="188">
        <v>0</v>
      </c>
      <c r="EO109" s="188">
        <v>0</v>
      </c>
      <c r="EP109" s="188">
        <v>0</v>
      </c>
      <c r="EQ109" s="188">
        <v>1305</v>
      </c>
      <c r="ER109" s="188">
        <v>767</v>
      </c>
      <c r="ES109" s="188">
        <v>0</v>
      </c>
      <c r="ET109" s="188">
        <v>0</v>
      </c>
      <c r="EU109" s="188">
        <v>1358</v>
      </c>
      <c r="EV109" s="188">
        <v>0</v>
      </c>
      <c r="EW109" s="188">
        <v>0</v>
      </c>
      <c r="EX109" s="188">
        <v>0</v>
      </c>
      <c r="EZ109" s="188">
        <v>0</v>
      </c>
      <c r="FA109" s="188">
        <v>0</v>
      </c>
      <c r="FB109" s="188">
        <v>3727</v>
      </c>
      <c r="FC109" s="188">
        <v>1013</v>
      </c>
      <c r="FD109" s="188">
        <v>0</v>
      </c>
      <c r="FE109" s="188">
        <v>0</v>
      </c>
      <c r="FF109" s="188">
        <v>2365</v>
      </c>
      <c r="FG109" s="188">
        <v>0</v>
      </c>
      <c r="FH109" s="188">
        <v>0</v>
      </c>
      <c r="FI109" s="188">
        <v>0</v>
      </c>
      <c r="FK109" s="188">
        <v>0</v>
      </c>
      <c r="FL109" s="188">
        <v>0</v>
      </c>
      <c r="FM109" s="188">
        <v>6810</v>
      </c>
      <c r="FN109" s="188">
        <v>757</v>
      </c>
      <c r="FO109" s="188">
        <v>0</v>
      </c>
      <c r="FP109" s="188">
        <v>0</v>
      </c>
      <c r="FQ109" s="188">
        <v>1051</v>
      </c>
      <c r="FR109" s="188">
        <v>0</v>
      </c>
      <c r="FS109" s="188">
        <v>0</v>
      </c>
      <c r="FT109" s="188">
        <v>0</v>
      </c>
      <c r="FV109" s="188">
        <v>0</v>
      </c>
      <c r="FW109" s="188">
        <v>0</v>
      </c>
      <c r="FX109" s="188">
        <v>3658</v>
      </c>
      <c r="FY109" s="188">
        <v>2157</v>
      </c>
      <c r="FZ109" s="188">
        <v>0</v>
      </c>
      <c r="GA109" s="188">
        <v>0</v>
      </c>
      <c r="GB109" s="188">
        <v>2127</v>
      </c>
      <c r="GC109" s="188">
        <v>0</v>
      </c>
      <c r="GD109" s="188">
        <v>0</v>
      </c>
      <c r="GE109" s="188">
        <v>0</v>
      </c>
      <c r="GG109" s="188">
        <v>0</v>
      </c>
      <c r="GH109" s="188">
        <v>0</v>
      </c>
      <c r="GI109" s="188">
        <v>6494</v>
      </c>
      <c r="GJ109" s="188">
        <v>834</v>
      </c>
      <c r="GK109" s="188">
        <v>0</v>
      </c>
      <c r="GL109" s="188">
        <v>0</v>
      </c>
      <c r="GM109" s="188">
        <v>1088</v>
      </c>
      <c r="GN109" s="188">
        <v>0</v>
      </c>
      <c r="GO109" s="188">
        <v>0</v>
      </c>
      <c r="GP109" s="188">
        <v>0</v>
      </c>
      <c r="GR109" s="188">
        <v>0</v>
      </c>
      <c r="GS109" s="188">
        <v>0</v>
      </c>
      <c r="GT109" s="188">
        <v>7137</v>
      </c>
      <c r="GU109" s="188">
        <v>1101</v>
      </c>
      <c r="GV109" s="188">
        <v>0</v>
      </c>
      <c r="GW109" s="188">
        <v>0</v>
      </c>
      <c r="GX109" s="188">
        <v>1046</v>
      </c>
      <c r="GY109" s="188">
        <v>0</v>
      </c>
      <c r="GZ109" s="188">
        <v>0</v>
      </c>
      <c r="HA109" s="188">
        <v>0</v>
      </c>
      <c r="HC109" s="188">
        <v>0</v>
      </c>
      <c r="HD109" s="188">
        <v>0</v>
      </c>
      <c r="HE109" s="188">
        <v>4362</v>
      </c>
      <c r="HF109" s="188">
        <v>1082</v>
      </c>
      <c r="HG109" s="188">
        <v>0</v>
      </c>
      <c r="HH109" s="188">
        <v>0</v>
      </c>
      <c r="HI109" s="188">
        <v>1049</v>
      </c>
      <c r="HJ109" s="188">
        <v>0</v>
      </c>
      <c r="HK109" s="188">
        <v>0</v>
      </c>
      <c r="HL109" s="188">
        <v>0</v>
      </c>
      <c r="HN109" s="188">
        <v>0</v>
      </c>
      <c r="HO109" s="188">
        <v>0</v>
      </c>
      <c r="HP109" s="188">
        <v>3311</v>
      </c>
      <c r="HQ109" s="188">
        <v>868</v>
      </c>
      <c r="HR109" s="188">
        <v>0</v>
      </c>
      <c r="HS109" s="188">
        <v>0</v>
      </c>
      <c r="HT109" s="188">
        <v>1783</v>
      </c>
      <c r="HU109" s="188">
        <v>0</v>
      </c>
      <c r="HV109" s="188">
        <v>0</v>
      </c>
      <c r="HW109" s="188">
        <v>0</v>
      </c>
      <c r="HY109" s="188">
        <v>0</v>
      </c>
      <c r="HZ109" s="188">
        <v>0</v>
      </c>
      <c r="IA109" s="188">
        <v>5367</v>
      </c>
      <c r="IB109" s="188">
        <v>1073</v>
      </c>
      <c r="IC109" s="188">
        <v>0</v>
      </c>
      <c r="ID109" s="188">
        <v>0</v>
      </c>
      <c r="IE109" s="188">
        <v>1091</v>
      </c>
      <c r="IF109" s="188">
        <v>0</v>
      </c>
      <c r="IG109" s="188">
        <v>0</v>
      </c>
      <c r="IH109" s="188">
        <v>0</v>
      </c>
      <c r="IJ109" s="188">
        <v>0</v>
      </c>
      <c r="IK109" s="188">
        <v>0</v>
      </c>
      <c r="IL109" s="188">
        <v>8406</v>
      </c>
      <c r="IM109" s="188">
        <v>1368</v>
      </c>
      <c r="IN109" s="188">
        <v>0</v>
      </c>
      <c r="IO109" s="188">
        <v>0</v>
      </c>
      <c r="IP109" s="188">
        <v>1113</v>
      </c>
      <c r="IQ109" s="188">
        <v>0</v>
      </c>
      <c r="IR109" s="188">
        <v>0</v>
      </c>
      <c r="IS109" s="188">
        <v>0</v>
      </c>
      <c r="IU109" s="188">
        <v>0</v>
      </c>
      <c r="IV109" s="188">
        <v>0</v>
      </c>
      <c r="IW109" s="188">
        <v>4421</v>
      </c>
      <c r="IX109" s="188">
        <v>1375</v>
      </c>
      <c r="IY109" s="188">
        <v>0</v>
      </c>
      <c r="IZ109" s="188">
        <v>0</v>
      </c>
      <c r="JA109" s="188">
        <v>1611</v>
      </c>
      <c r="JB109" s="188">
        <v>0</v>
      </c>
      <c r="JC109" s="188">
        <v>0</v>
      </c>
      <c r="JD109" s="188">
        <v>0</v>
      </c>
      <c r="JF109" s="188">
        <v>0</v>
      </c>
      <c r="JG109" s="188">
        <v>0</v>
      </c>
      <c r="JH109" s="188">
        <v>7154</v>
      </c>
      <c r="JI109" s="188">
        <v>2944</v>
      </c>
      <c r="JJ109" s="188">
        <v>0</v>
      </c>
      <c r="JK109" s="188">
        <v>0</v>
      </c>
      <c r="JL109" s="188">
        <v>1022</v>
      </c>
      <c r="JM109" s="188">
        <v>0</v>
      </c>
      <c r="JN109" s="188">
        <v>0</v>
      </c>
      <c r="JO109" s="188">
        <v>0</v>
      </c>
      <c r="JQ109" s="188">
        <v>0</v>
      </c>
      <c r="JR109" s="188">
        <v>0</v>
      </c>
      <c r="JS109" s="188">
        <v>7272</v>
      </c>
      <c r="JT109" s="188">
        <v>1089</v>
      </c>
      <c r="JU109" s="188">
        <v>0</v>
      </c>
      <c r="JV109" s="188">
        <v>0</v>
      </c>
      <c r="JW109" s="188">
        <v>1118</v>
      </c>
      <c r="JX109" s="188">
        <v>0</v>
      </c>
      <c r="JY109" s="188">
        <v>0</v>
      </c>
      <c r="JZ109" s="188">
        <v>0</v>
      </c>
      <c r="KB109" s="188">
        <v>0</v>
      </c>
      <c r="KC109" s="188">
        <v>0</v>
      </c>
      <c r="KD109" s="188">
        <v>2432</v>
      </c>
      <c r="KE109" s="188">
        <v>677</v>
      </c>
      <c r="KF109" s="188">
        <v>0</v>
      </c>
      <c r="KG109" s="188">
        <v>0</v>
      </c>
      <c r="KH109" s="188">
        <v>1600</v>
      </c>
      <c r="KI109" s="188">
        <v>0</v>
      </c>
      <c r="KJ109" s="188">
        <v>0</v>
      </c>
      <c r="KK109" s="188">
        <v>0</v>
      </c>
      <c r="KM109" s="188">
        <v>0</v>
      </c>
      <c r="KN109" s="188">
        <v>0</v>
      </c>
      <c r="KO109" s="188">
        <v>2856</v>
      </c>
      <c r="KP109" s="188">
        <v>2509</v>
      </c>
      <c r="KQ109" s="188">
        <v>0</v>
      </c>
      <c r="KR109" s="188">
        <v>0</v>
      </c>
      <c r="KS109" s="188">
        <v>1821</v>
      </c>
      <c r="KT109" s="188">
        <v>0</v>
      </c>
      <c r="KU109" s="188">
        <v>0</v>
      </c>
      <c r="KV109" s="188">
        <v>0</v>
      </c>
      <c r="KX109" s="188">
        <v>0</v>
      </c>
      <c r="KY109" s="188">
        <v>0</v>
      </c>
      <c r="KZ109" s="188">
        <v>7922</v>
      </c>
      <c r="LA109" s="188">
        <v>1976</v>
      </c>
      <c r="LB109" s="188">
        <v>0</v>
      </c>
      <c r="LC109" s="188">
        <v>0</v>
      </c>
      <c r="LD109" s="188">
        <v>2527</v>
      </c>
      <c r="LE109" s="188">
        <v>0</v>
      </c>
      <c r="LF109" s="188">
        <v>0</v>
      </c>
      <c r="LG109" s="188">
        <v>0</v>
      </c>
      <c r="LI109" s="188">
        <v>0</v>
      </c>
      <c r="LJ109" s="188">
        <v>0</v>
      </c>
      <c r="LK109" s="188">
        <v>5653</v>
      </c>
      <c r="LL109" s="188">
        <v>1920</v>
      </c>
      <c r="LM109" s="188">
        <v>0</v>
      </c>
      <c r="LN109" s="188">
        <v>0</v>
      </c>
      <c r="LO109" s="188">
        <v>1542</v>
      </c>
      <c r="LP109" s="188">
        <v>0</v>
      </c>
      <c r="LQ109" s="188">
        <v>0</v>
      </c>
      <c r="LR109" s="188">
        <v>0</v>
      </c>
      <c r="LT109" s="188">
        <v>0</v>
      </c>
      <c r="LU109" s="188">
        <v>0</v>
      </c>
      <c r="LV109" s="188">
        <v>1545</v>
      </c>
      <c r="LW109" s="188">
        <v>1658</v>
      </c>
      <c r="LX109" s="188">
        <v>0</v>
      </c>
      <c r="LY109" s="188">
        <v>0</v>
      </c>
      <c r="LZ109" s="188">
        <v>1562</v>
      </c>
      <c r="MA109" s="188">
        <v>0</v>
      </c>
      <c r="MB109" s="188">
        <v>0</v>
      </c>
      <c r="MC109" s="188">
        <v>0</v>
      </c>
    </row>
    <row r="110" spans="2:341">
      <c r="B110" s="208">
        <f t="shared" si="30"/>
        <v>0</v>
      </c>
      <c r="C110" s="208">
        <f t="shared" si="31"/>
        <v>0</v>
      </c>
      <c r="D110" s="208">
        <f t="shared" si="32"/>
        <v>5871.8666666666668</v>
      </c>
      <c r="E110" s="208">
        <f t="shared" si="33"/>
        <v>1691.1333333333334</v>
      </c>
      <c r="F110" s="208">
        <f t="shared" si="34"/>
        <v>0</v>
      </c>
      <c r="G110" s="208">
        <f t="shared" si="35"/>
        <v>0</v>
      </c>
      <c r="H110" s="208">
        <f t="shared" si="36"/>
        <v>1464.7333333333333</v>
      </c>
      <c r="I110" s="208">
        <f t="shared" si="37"/>
        <v>0</v>
      </c>
      <c r="J110" s="208">
        <f t="shared" si="38"/>
        <v>0</v>
      </c>
      <c r="K110" s="208">
        <f t="shared" si="39"/>
        <v>0</v>
      </c>
      <c r="M110" s="188">
        <v>0</v>
      </c>
      <c r="N110" s="188">
        <v>0</v>
      </c>
      <c r="O110" s="188">
        <v>8313</v>
      </c>
      <c r="P110" s="188">
        <v>1513</v>
      </c>
      <c r="Q110" s="188">
        <v>0</v>
      </c>
      <c r="R110" s="188">
        <v>0</v>
      </c>
      <c r="S110" s="188">
        <v>974</v>
      </c>
      <c r="T110" s="188">
        <v>0</v>
      </c>
      <c r="U110" s="188">
        <v>0</v>
      </c>
      <c r="V110" s="188">
        <v>0</v>
      </c>
      <c r="X110" s="188">
        <v>0</v>
      </c>
      <c r="Y110" s="188">
        <v>0</v>
      </c>
      <c r="Z110" s="188">
        <v>6221</v>
      </c>
      <c r="AA110" s="188">
        <v>2357</v>
      </c>
      <c r="AB110" s="188">
        <v>0</v>
      </c>
      <c r="AC110" s="188">
        <v>0</v>
      </c>
      <c r="AD110" s="188">
        <v>1492</v>
      </c>
      <c r="AE110" s="188">
        <v>0</v>
      </c>
      <c r="AF110" s="188">
        <v>0</v>
      </c>
      <c r="AG110" s="188">
        <v>0</v>
      </c>
      <c r="AI110" s="188">
        <v>0</v>
      </c>
      <c r="AJ110" s="188">
        <v>0</v>
      </c>
      <c r="AK110" s="188">
        <v>1295</v>
      </c>
      <c r="AL110" s="188">
        <v>1348</v>
      </c>
      <c r="AM110" s="188">
        <v>0</v>
      </c>
      <c r="AN110" s="188">
        <v>0</v>
      </c>
      <c r="AO110" s="188">
        <v>1572</v>
      </c>
      <c r="AP110" s="188">
        <v>0</v>
      </c>
      <c r="AQ110" s="188">
        <v>0</v>
      </c>
      <c r="AR110" s="188">
        <v>0</v>
      </c>
      <c r="AT110" s="188">
        <v>0</v>
      </c>
      <c r="AU110" s="188">
        <v>0</v>
      </c>
      <c r="AV110" s="188">
        <v>8245</v>
      </c>
      <c r="AW110" s="188">
        <v>2497</v>
      </c>
      <c r="AX110" s="188">
        <v>0</v>
      </c>
      <c r="AY110" s="188">
        <v>0</v>
      </c>
      <c r="AZ110" s="188">
        <v>1516</v>
      </c>
      <c r="BA110" s="188">
        <v>0</v>
      </c>
      <c r="BB110" s="188">
        <v>0</v>
      </c>
      <c r="BC110" s="188">
        <v>0</v>
      </c>
      <c r="BE110" s="188">
        <v>0</v>
      </c>
      <c r="BF110" s="188">
        <v>0</v>
      </c>
      <c r="BG110" s="188">
        <v>8456</v>
      </c>
      <c r="BH110" s="188">
        <v>2461</v>
      </c>
      <c r="BI110" s="188">
        <v>0</v>
      </c>
      <c r="BJ110" s="188">
        <v>0</v>
      </c>
      <c r="BK110" s="188">
        <v>1081</v>
      </c>
      <c r="BL110" s="188">
        <v>0</v>
      </c>
      <c r="BM110" s="188">
        <v>0</v>
      </c>
      <c r="BN110" s="188">
        <v>0</v>
      </c>
      <c r="BP110" s="188">
        <v>0</v>
      </c>
      <c r="BQ110" s="188">
        <v>0</v>
      </c>
      <c r="BR110" s="188">
        <v>7061</v>
      </c>
      <c r="BS110" s="188">
        <v>3107</v>
      </c>
      <c r="BT110" s="188">
        <v>0</v>
      </c>
      <c r="BU110" s="188">
        <v>0</v>
      </c>
      <c r="BV110" s="188">
        <v>1841</v>
      </c>
      <c r="BW110" s="188">
        <v>0</v>
      </c>
      <c r="BX110" s="188">
        <v>0</v>
      </c>
      <c r="BY110" s="188">
        <v>0</v>
      </c>
      <c r="CA110" s="188">
        <v>0</v>
      </c>
      <c r="CB110" s="188">
        <v>0</v>
      </c>
      <c r="CC110" s="188">
        <v>8487</v>
      </c>
      <c r="CD110" s="188">
        <v>1596</v>
      </c>
      <c r="CE110" s="188">
        <v>0</v>
      </c>
      <c r="CF110" s="188">
        <v>0</v>
      </c>
      <c r="CG110" s="188">
        <v>1089</v>
      </c>
      <c r="CH110" s="188">
        <v>0</v>
      </c>
      <c r="CI110" s="188">
        <v>0</v>
      </c>
      <c r="CJ110" s="188">
        <v>0</v>
      </c>
      <c r="CL110" s="188">
        <v>0</v>
      </c>
      <c r="CM110" s="188">
        <v>0</v>
      </c>
      <c r="CN110" s="188">
        <v>8487</v>
      </c>
      <c r="CO110" s="188">
        <v>1596</v>
      </c>
      <c r="CP110" s="188">
        <v>0</v>
      </c>
      <c r="CQ110" s="188">
        <v>0</v>
      </c>
      <c r="CR110" s="188">
        <v>1089</v>
      </c>
      <c r="CS110" s="188">
        <v>0</v>
      </c>
      <c r="CT110" s="188">
        <v>0</v>
      </c>
      <c r="CU110" s="188">
        <v>0</v>
      </c>
      <c r="CW110" s="188">
        <v>0</v>
      </c>
      <c r="CX110" s="188">
        <v>0</v>
      </c>
      <c r="CY110" s="188">
        <v>6769</v>
      </c>
      <c r="CZ110" s="188">
        <v>2240</v>
      </c>
      <c r="DA110" s="188">
        <v>0</v>
      </c>
      <c r="DB110" s="188">
        <v>0</v>
      </c>
      <c r="DC110" s="188">
        <v>1846</v>
      </c>
      <c r="DD110" s="188">
        <v>0</v>
      </c>
      <c r="DE110" s="188">
        <v>0</v>
      </c>
      <c r="DF110" s="188">
        <v>0</v>
      </c>
      <c r="DH110" s="188">
        <v>0</v>
      </c>
      <c r="DI110" s="188">
        <v>0</v>
      </c>
      <c r="DJ110" s="188">
        <v>8751</v>
      </c>
      <c r="DK110" s="188">
        <v>1874</v>
      </c>
      <c r="DL110" s="188">
        <v>0</v>
      </c>
      <c r="DM110" s="188">
        <v>0</v>
      </c>
      <c r="DN110" s="188">
        <v>1087</v>
      </c>
      <c r="DO110" s="188">
        <v>0</v>
      </c>
      <c r="DP110" s="188">
        <v>0</v>
      </c>
      <c r="DQ110" s="188">
        <v>0</v>
      </c>
      <c r="DS110" s="188">
        <v>0</v>
      </c>
      <c r="DT110" s="188">
        <v>0</v>
      </c>
      <c r="DU110" s="188">
        <v>7181</v>
      </c>
      <c r="DV110" s="188">
        <v>1305</v>
      </c>
      <c r="DW110" s="188">
        <v>0</v>
      </c>
      <c r="DX110" s="188">
        <v>0</v>
      </c>
      <c r="DY110" s="188">
        <v>2563</v>
      </c>
      <c r="DZ110" s="188">
        <v>0</v>
      </c>
      <c r="EA110" s="188">
        <v>0</v>
      </c>
      <c r="EB110" s="188">
        <v>0</v>
      </c>
      <c r="ED110" s="188">
        <v>0</v>
      </c>
      <c r="EE110" s="188">
        <v>0</v>
      </c>
      <c r="EF110" s="188">
        <v>6521</v>
      </c>
      <c r="EG110" s="188">
        <v>2234</v>
      </c>
      <c r="EH110" s="188">
        <v>0</v>
      </c>
      <c r="EI110" s="188">
        <v>0</v>
      </c>
      <c r="EJ110" s="188">
        <v>1065</v>
      </c>
      <c r="EK110" s="188">
        <v>0</v>
      </c>
      <c r="EL110" s="188">
        <v>0</v>
      </c>
      <c r="EM110" s="188">
        <v>0</v>
      </c>
      <c r="EO110" s="188">
        <v>0</v>
      </c>
      <c r="EP110" s="188">
        <v>0</v>
      </c>
      <c r="EQ110" s="188">
        <v>1322</v>
      </c>
      <c r="ER110" s="188">
        <v>798</v>
      </c>
      <c r="ES110" s="188">
        <v>0</v>
      </c>
      <c r="ET110" s="188">
        <v>0</v>
      </c>
      <c r="EU110" s="188">
        <v>1358</v>
      </c>
      <c r="EV110" s="188">
        <v>0</v>
      </c>
      <c r="EW110" s="188">
        <v>0</v>
      </c>
      <c r="EX110" s="188">
        <v>0</v>
      </c>
      <c r="EZ110" s="188">
        <v>0</v>
      </c>
      <c r="FA110" s="188">
        <v>0</v>
      </c>
      <c r="FB110" s="188">
        <v>3708</v>
      </c>
      <c r="FC110" s="188">
        <v>1198</v>
      </c>
      <c r="FD110" s="188">
        <v>0</v>
      </c>
      <c r="FE110" s="188">
        <v>0</v>
      </c>
      <c r="FF110" s="188">
        <v>2341</v>
      </c>
      <c r="FG110" s="188">
        <v>0</v>
      </c>
      <c r="FH110" s="188">
        <v>0</v>
      </c>
      <c r="FI110" s="188">
        <v>0</v>
      </c>
      <c r="FK110" s="188">
        <v>0</v>
      </c>
      <c r="FL110" s="188">
        <v>0</v>
      </c>
      <c r="FM110" s="188">
        <v>6913</v>
      </c>
      <c r="FN110" s="188">
        <v>811</v>
      </c>
      <c r="FO110" s="188">
        <v>0</v>
      </c>
      <c r="FP110" s="188">
        <v>0</v>
      </c>
      <c r="FQ110" s="188">
        <v>1051</v>
      </c>
      <c r="FR110" s="188">
        <v>0</v>
      </c>
      <c r="FS110" s="188">
        <v>0</v>
      </c>
      <c r="FT110" s="188">
        <v>0</v>
      </c>
      <c r="FV110" s="188">
        <v>0</v>
      </c>
      <c r="FW110" s="188">
        <v>0</v>
      </c>
      <c r="FX110" s="188">
        <v>3631</v>
      </c>
      <c r="FY110" s="188">
        <v>2322</v>
      </c>
      <c r="FZ110" s="188">
        <v>0</v>
      </c>
      <c r="GA110" s="188">
        <v>0</v>
      </c>
      <c r="GB110" s="188">
        <v>2072</v>
      </c>
      <c r="GC110" s="188">
        <v>0</v>
      </c>
      <c r="GD110" s="188">
        <v>0</v>
      </c>
      <c r="GE110" s="188">
        <v>0</v>
      </c>
      <c r="GG110" s="188">
        <v>0</v>
      </c>
      <c r="GH110" s="188">
        <v>0</v>
      </c>
      <c r="GI110" s="188">
        <v>6622</v>
      </c>
      <c r="GJ110" s="188">
        <v>902</v>
      </c>
      <c r="GK110" s="188">
        <v>0</v>
      </c>
      <c r="GL110" s="188">
        <v>0</v>
      </c>
      <c r="GM110" s="188">
        <v>1088</v>
      </c>
      <c r="GN110" s="188">
        <v>0</v>
      </c>
      <c r="GO110" s="188">
        <v>0</v>
      </c>
      <c r="GP110" s="188">
        <v>0</v>
      </c>
      <c r="GR110" s="188">
        <v>0</v>
      </c>
      <c r="GS110" s="188">
        <v>0</v>
      </c>
      <c r="GT110" s="188">
        <v>7154</v>
      </c>
      <c r="GU110" s="188">
        <v>1156</v>
      </c>
      <c r="GV110" s="188">
        <v>0</v>
      </c>
      <c r="GW110" s="188">
        <v>0</v>
      </c>
      <c r="GX110" s="188">
        <v>1046</v>
      </c>
      <c r="GY110" s="188">
        <v>0</v>
      </c>
      <c r="GZ110" s="188">
        <v>0</v>
      </c>
      <c r="HA110" s="188">
        <v>0</v>
      </c>
      <c r="HC110" s="188">
        <v>0</v>
      </c>
      <c r="HD110" s="188">
        <v>0</v>
      </c>
      <c r="HE110" s="188">
        <v>4430</v>
      </c>
      <c r="HF110" s="188">
        <v>1176</v>
      </c>
      <c r="HG110" s="188">
        <v>0</v>
      </c>
      <c r="HH110" s="188">
        <v>0</v>
      </c>
      <c r="HI110" s="188">
        <v>1049</v>
      </c>
      <c r="HJ110" s="188">
        <v>0</v>
      </c>
      <c r="HK110" s="188">
        <v>0</v>
      </c>
      <c r="HL110" s="188">
        <v>0</v>
      </c>
      <c r="HN110" s="188">
        <v>0</v>
      </c>
      <c r="HO110" s="188">
        <v>0</v>
      </c>
      <c r="HP110" s="188">
        <v>3274</v>
      </c>
      <c r="HQ110" s="188">
        <v>1020</v>
      </c>
      <c r="HR110" s="188">
        <v>0</v>
      </c>
      <c r="HS110" s="188">
        <v>0</v>
      </c>
      <c r="HT110" s="188">
        <v>1772</v>
      </c>
      <c r="HU110" s="188">
        <v>0</v>
      </c>
      <c r="HV110" s="188">
        <v>0</v>
      </c>
      <c r="HW110" s="188">
        <v>0</v>
      </c>
      <c r="HY110" s="188">
        <v>0</v>
      </c>
      <c r="HZ110" s="188">
        <v>0</v>
      </c>
      <c r="IA110" s="188">
        <v>5386</v>
      </c>
      <c r="IB110" s="188">
        <v>1128</v>
      </c>
      <c r="IC110" s="188">
        <v>0</v>
      </c>
      <c r="ID110" s="188">
        <v>0</v>
      </c>
      <c r="IE110" s="188">
        <v>1091</v>
      </c>
      <c r="IF110" s="188">
        <v>0</v>
      </c>
      <c r="IG110" s="188">
        <v>0</v>
      </c>
      <c r="IH110" s="188">
        <v>0</v>
      </c>
      <c r="IJ110" s="188">
        <v>0</v>
      </c>
      <c r="IK110" s="188">
        <v>0</v>
      </c>
      <c r="IL110" s="188">
        <v>8442</v>
      </c>
      <c r="IM110" s="188">
        <v>1480</v>
      </c>
      <c r="IN110" s="188">
        <v>0</v>
      </c>
      <c r="IO110" s="188">
        <v>0</v>
      </c>
      <c r="IP110" s="188">
        <v>1113</v>
      </c>
      <c r="IQ110" s="188">
        <v>0</v>
      </c>
      <c r="IR110" s="188">
        <v>0</v>
      </c>
      <c r="IS110" s="188">
        <v>0</v>
      </c>
      <c r="IU110" s="188">
        <v>0</v>
      </c>
      <c r="IV110" s="188">
        <v>0</v>
      </c>
      <c r="IW110" s="188">
        <v>4548</v>
      </c>
      <c r="IX110" s="188">
        <v>1486</v>
      </c>
      <c r="IY110" s="188">
        <v>0</v>
      </c>
      <c r="IZ110" s="188">
        <v>0</v>
      </c>
      <c r="JA110" s="188">
        <v>1611</v>
      </c>
      <c r="JB110" s="188">
        <v>0</v>
      </c>
      <c r="JC110" s="188">
        <v>0</v>
      </c>
      <c r="JD110" s="188">
        <v>0</v>
      </c>
      <c r="JF110" s="188">
        <v>0</v>
      </c>
      <c r="JG110" s="188">
        <v>0</v>
      </c>
      <c r="JH110" s="188">
        <v>7226</v>
      </c>
      <c r="JI110" s="188">
        <v>2917</v>
      </c>
      <c r="JJ110" s="188">
        <v>0</v>
      </c>
      <c r="JK110" s="188">
        <v>0</v>
      </c>
      <c r="JL110" s="188">
        <v>1022</v>
      </c>
      <c r="JM110" s="188">
        <v>0</v>
      </c>
      <c r="JN110" s="188">
        <v>0</v>
      </c>
      <c r="JO110" s="188">
        <v>0</v>
      </c>
      <c r="JQ110" s="188">
        <v>0</v>
      </c>
      <c r="JR110" s="188">
        <v>0</v>
      </c>
      <c r="JS110" s="188">
        <v>7439</v>
      </c>
      <c r="JT110" s="188">
        <v>1084</v>
      </c>
      <c r="JU110" s="188">
        <v>0</v>
      </c>
      <c r="JV110" s="188">
        <v>0</v>
      </c>
      <c r="JW110" s="188">
        <v>1118</v>
      </c>
      <c r="JX110" s="188">
        <v>0</v>
      </c>
      <c r="JY110" s="188">
        <v>0</v>
      </c>
      <c r="JZ110" s="188">
        <v>0</v>
      </c>
      <c r="KB110" s="188">
        <v>0</v>
      </c>
      <c r="KC110" s="188">
        <v>0</v>
      </c>
      <c r="KD110" s="188">
        <v>2508</v>
      </c>
      <c r="KE110" s="188">
        <v>740</v>
      </c>
      <c r="KF110" s="188">
        <v>0</v>
      </c>
      <c r="KG110" s="188">
        <v>0</v>
      </c>
      <c r="KH110" s="188">
        <v>1600</v>
      </c>
      <c r="KI110" s="188">
        <v>0</v>
      </c>
      <c r="KJ110" s="188">
        <v>0</v>
      </c>
      <c r="KK110" s="188">
        <v>0</v>
      </c>
      <c r="KM110" s="188">
        <v>0</v>
      </c>
      <c r="KN110" s="188">
        <v>0</v>
      </c>
      <c r="KO110" s="188">
        <v>2804</v>
      </c>
      <c r="KP110" s="188">
        <v>2546</v>
      </c>
      <c r="KQ110" s="188">
        <v>0</v>
      </c>
      <c r="KR110" s="188">
        <v>0</v>
      </c>
      <c r="KS110" s="188">
        <v>1798</v>
      </c>
      <c r="KT110" s="188">
        <v>0</v>
      </c>
      <c r="KU110" s="188">
        <v>0</v>
      </c>
      <c r="KV110" s="188">
        <v>0</v>
      </c>
      <c r="KX110" s="188">
        <v>0</v>
      </c>
      <c r="KY110" s="188">
        <v>0</v>
      </c>
      <c r="KZ110" s="188">
        <v>7917</v>
      </c>
      <c r="LA110" s="188">
        <v>2072</v>
      </c>
      <c r="LB110" s="188">
        <v>0</v>
      </c>
      <c r="LC110" s="188">
        <v>0</v>
      </c>
      <c r="LD110" s="188">
        <v>2493</v>
      </c>
      <c r="LE110" s="188">
        <v>0</v>
      </c>
      <c r="LF110" s="188">
        <v>0</v>
      </c>
      <c r="LG110" s="188">
        <v>0</v>
      </c>
      <c r="LI110" s="188">
        <v>0</v>
      </c>
      <c r="LJ110" s="188">
        <v>0</v>
      </c>
      <c r="LK110" s="188">
        <v>5644</v>
      </c>
      <c r="LL110" s="188">
        <v>2026</v>
      </c>
      <c r="LM110" s="188">
        <v>0</v>
      </c>
      <c r="LN110" s="188">
        <v>0</v>
      </c>
      <c r="LO110" s="188">
        <v>1542</v>
      </c>
      <c r="LP110" s="188">
        <v>0</v>
      </c>
      <c r="LQ110" s="188">
        <v>0</v>
      </c>
      <c r="LR110" s="188">
        <v>0</v>
      </c>
      <c r="LT110" s="188">
        <v>0</v>
      </c>
      <c r="LU110" s="188">
        <v>0</v>
      </c>
      <c r="LV110" s="188">
        <v>1401</v>
      </c>
      <c r="LW110" s="188">
        <v>1744</v>
      </c>
      <c r="LX110" s="188">
        <v>0</v>
      </c>
      <c r="LY110" s="188">
        <v>0</v>
      </c>
      <c r="LZ110" s="188">
        <v>1562</v>
      </c>
      <c r="MA110" s="188">
        <v>0</v>
      </c>
      <c r="MB110" s="188">
        <v>0</v>
      </c>
      <c r="MC110" s="188">
        <v>0</v>
      </c>
    </row>
    <row r="111" spans="2:341">
      <c r="B111" s="208">
        <f t="shared" si="30"/>
        <v>0</v>
      </c>
      <c r="C111" s="208">
        <f t="shared" si="31"/>
        <v>0</v>
      </c>
      <c r="D111" s="208">
        <f t="shared" si="32"/>
        <v>5899.2333333333336</v>
      </c>
      <c r="E111" s="208">
        <f t="shared" si="33"/>
        <v>1721.8333333333333</v>
      </c>
      <c r="F111" s="208">
        <f t="shared" si="34"/>
        <v>0</v>
      </c>
      <c r="G111" s="208">
        <f t="shared" si="35"/>
        <v>0</v>
      </c>
      <c r="H111" s="208">
        <f t="shared" si="36"/>
        <v>1455.4666666666667</v>
      </c>
      <c r="I111" s="208">
        <f t="shared" si="37"/>
        <v>0</v>
      </c>
      <c r="J111" s="208">
        <f t="shared" si="38"/>
        <v>0</v>
      </c>
      <c r="K111" s="208">
        <f t="shared" si="39"/>
        <v>0</v>
      </c>
      <c r="M111" s="188">
        <v>0</v>
      </c>
      <c r="N111" s="188">
        <v>0</v>
      </c>
      <c r="O111" s="188">
        <v>8332</v>
      </c>
      <c r="P111" s="188">
        <v>1514</v>
      </c>
      <c r="Q111" s="188">
        <v>0</v>
      </c>
      <c r="R111" s="188">
        <v>0</v>
      </c>
      <c r="S111" s="188">
        <v>974</v>
      </c>
      <c r="T111" s="188">
        <v>0</v>
      </c>
      <c r="U111" s="188">
        <v>0</v>
      </c>
      <c r="V111" s="188">
        <v>0</v>
      </c>
      <c r="X111" s="188">
        <v>0</v>
      </c>
      <c r="Y111" s="188">
        <v>0</v>
      </c>
      <c r="Z111" s="188">
        <v>6221</v>
      </c>
      <c r="AA111" s="188">
        <v>2394</v>
      </c>
      <c r="AB111" s="188">
        <v>0</v>
      </c>
      <c r="AC111" s="188">
        <v>0</v>
      </c>
      <c r="AD111" s="188">
        <v>1492</v>
      </c>
      <c r="AE111" s="188">
        <v>0</v>
      </c>
      <c r="AF111" s="188">
        <v>0</v>
      </c>
      <c r="AG111" s="188">
        <v>0</v>
      </c>
      <c r="AI111" s="188">
        <v>0</v>
      </c>
      <c r="AJ111" s="188">
        <v>0</v>
      </c>
      <c r="AK111" s="188">
        <v>1294</v>
      </c>
      <c r="AL111" s="188">
        <v>1451</v>
      </c>
      <c r="AM111" s="188">
        <v>0</v>
      </c>
      <c r="AN111" s="188">
        <v>0</v>
      </c>
      <c r="AO111" s="188">
        <v>1572</v>
      </c>
      <c r="AP111" s="188">
        <v>0</v>
      </c>
      <c r="AQ111" s="188">
        <v>0</v>
      </c>
      <c r="AR111" s="188">
        <v>0</v>
      </c>
      <c r="AT111" s="188">
        <v>0</v>
      </c>
      <c r="AU111" s="188">
        <v>0</v>
      </c>
      <c r="AV111" s="188">
        <v>8305</v>
      </c>
      <c r="AW111" s="188">
        <v>2541</v>
      </c>
      <c r="AX111" s="188">
        <v>0</v>
      </c>
      <c r="AY111" s="188">
        <v>0</v>
      </c>
      <c r="AZ111" s="188">
        <v>1516</v>
      </c>
      <c r="BA111" s="188">
        <v>0</v>
      </c>
      <c r="BB111" s="188">
        <v>0</v>
      </c>
      <c r="BC111" s="188">
        <v>0</v>
      </c>
      <c r="BE111" s="188">
        <v>0</v>
      </c>
      <c r="BF111" s="188">
        <v>0</v>
      </c>
      <c r="BG111" s="188">
        <v>8494</v>
      </c>
      <c r="BH111" s="188">
        <v>2518</v>
      </c>
      <c r="BI111" s="188">
        <v>0</v>
      </c>
      <c r="BJ111" s="188">
        <v>0</v>
      </c>
      <c r="BK111" s="188">
        <v>1081</v>
      </c>
      <c r="BL111" s="188">
        <v>0</v>
      </c>
      <c r="BM111" s="188">
        <v>0</v>
      </c>
      <c r="BN111" s="188">
        <v>0</v>
      </c>
      <c r="BP111" s="188">
        <v>0</v>
      </c>
      <c r="BQ111" s="188">
        <v>0</v>
      </c>
      <c r="BR111" s="188">
        <v>7111</v>
      </c>
      <c r="BS111" s="188">
        <v>3125</v>
      </c>
      <c r="BT111" s="188">
        <v>0</v>
      </c>
      <c r="BU111" s="188">
        <v>0</v>
      </c>
      <c r="BV111" s="188">
        <v>1788</v>
      </c>
      <c r="BW111" s="188">
        <v>0</v>
      </c>
      <c r="BX111" s="188">
        <v>0</v>
      </c>
      <c r="BY111" s="188">
        <v>0</v>
      </c>
      <c r="CA111" s="188">
        <v>0</v>
      </c>
      <c r="CB111" s="188">
        <v>0</v>
      </c>
      <c r="CC111" s="188">
        <v>8570</v>
      </c>
      <c r="CD111" s="188">
        <v>1669</v>
      </c>
      <c r="CE111" s="188">
        <v>0</v>
      </c>
      <c r="CF111" s="188">
        <v>0</v>
      </c>
      <c r="CG111" s="188">
        <v>1089</v>
      </c>
      <c r="CH111" s="188">
        <v>0</v>
      </c>
      <c r="CI111" s="188">
        <v>0</v>
      </c>
      <c r="CJ111" s="188">
        <v>0</v>
      </c>
      <c r="CL111" s="188">
        <v>0</v>
      </c>
      <c r="CM111" s="188">
        <v>0</v>
      </c>
      <c r="CN111" s="188">
        <v>8570</v>
      </c>
      <c r="CO111" s="188">
        <v>1669</v>
      </c>
      <c r="CP111" s="188">
        <v>0</v>
      </c>
      <c r="CQ111" s="188">
        <v>0</v>
      </c>
      <c r="CR111" s="188">
        <v>1089</v>
      </c>
      <c r="CS111" s="188">
        <v>0</v>
      </c>
      <c r="CT111" s="188">
        <v>0</v>
      </c>
      <c r="CU111" s="188">
        <v>0</v>
      </c>
      <c r="CW111" s="188">
        <v>0</v>
      </c>
      <c r="CX111" s="188">
        <v>0</v>
      </c>
      <c r="CY111" s="188">
        <v>6745</v>
      </c>
      <c r="CZ111" s="188">
        <v>2238</v>
      </c>
      <c r="DA111" s="188">
        <v>0</v>
      </c>
      <c r="DB111" s="188">
        <v>0</v>
      </c>
      <c r="DC111" s="188">
        <v>1807</v>
      </c>
      <c r="DD111" s="188">
        <v>0</v>
      </c>
      <c r="DE111" s="188">
        <v>0</v>
      </c>
      <c r="DF111" s="188">
        <v>0</v>
      </c>
      <c r="DH111" s="188">
        <v>0</v>
      </c>
      <c r="DI111" s="188">
        <v>0</v>
      </c>
      <c r="DJ111" s="188">
        <v>8743</v>
      </c>
      <c r="DK111" s="188">
        <v>1927</v>
      </c>
      <c r="DL111" s="188">
        <v>0</v>
      </c>
      <c r="DM111" s="188">
        <v>0</v>
      </c>
      <c r="DN111" s="188">
        <v>1087</v>
      </c>
      <c r="DO111" s="188">
        <v>0</v>
      </c>
      <c r="DP111" s="188">
        <v>0</v>
      </c>
      <c r="DQ111" s="188">
        <v>0</v>
      </c>
      <c r="DS111" s="188">
        <v>0</v>
      </c>
      <c r="DT111" s="188">
        <v>0</v>
      </c>
      <c r="DU111" s="188">
        <v>7093</v>
      </c>
      <c r="DV111" s="188">
        <v>1305</v>
      </c>
      <c r="DW111" s="188">
        <v>0</v>
      </c>
      <c r="DX111" s="188">
        <v>0</v>
      </c>
      <c r="DY111" s="188">
        <v>2550</v>
      </c>
      <c r="DZ111" s="188">
        <v>0</v>
      </c>
      <c r="EA111" s="188">
        <v>0</v>
      </c>
      <c r="EB111" s="188">
        <v>0</v>
      </c>
      <c r="ED111" s="188">
        <v>0</v>
      </c>
      <c r="EE111" s="188">
        <v>0</v>
      </c>
      <c r="EF111" s="188">
        <v>6555</v>
      </c>
      <c r="EG111" s="188">
        <v>2267</v>
      </c>
      <c r="EH111" s="188">
        <v>0</v>
      </c>
      <c r="EI111" s="188">
        <v>0</v>
      </c>
      <c r="EJ111" s="188">
        <v>1065</v>
      </c>
      <c r="EK111" s="188">
        <v>0</v>
      </c>
      <c r="EL111" s="188">
        <v>0</v>
      </c>
      <c r="EM111" s="188">
        <v>0</v>
      </c>
      <c r="EO111" s="188">
        <v>0</v>
      </c>
      <c r="EP111" s="188">
        <v>0</v>
      </c>
      <c r="EQ111" s="188">
        <v>1354</v>
      </c>
      <c r="ER111" s="188">
        <v>830</v>
      </c>
      <c r="ES111" s="188">
        <v>0</v>
      </c>
      <c r="ET111" s="188">
        <v>0</v>
      </c>
      <c r="EU111" s="188">
        <v>1358</v>
      </c>
      <c r="EV111" s="188">
        <v>0</v>
      </c>
      <c r="EW111" s="188">
        <v>0</v>
      </c>
      <c r="EX111" s="188">
        <v>0</v>
      </c>
      <c r="EZ111" s="188">
        <v>0</v>
      </c>
      <c r="FA111" s="188">
        <v>0</v>
      </c>
      <c r="FB111" s="188">
        <v>3729</v>
      </c>
      <c r="FC111" s="188">
        <v>1278</v>
      </c>
      <c r="FD111" s="188">
        <v>0</v>
      </c>
      <c r="FE111" s="188">
        <v>0</v>
      </c>
      <c r="FF111" s="188">
        <v>2296</v>
      </c>
      <c r="FG111" s="188">
        <v>0</v>
      </c>
      <c r="FH111" s="188">
        <v>0</v>
      </c>
      <c r="FI111" s="188">
        <v>0</v>
      </c>
      <c r="FK111" s="188">
        <v>0</v>
      </c>
      <c r="FL111" s="188">
        <v>0</v>
      </c>
      <c r="FM111" s="188">
        <v>7021</v>
      </c>
      <c r="FN111" s="188">
        <v>817</v>
      </c>
      <c r="FO111" s="188">
        <v>0</v>
      </c>
      <c r="FP111" s="188">
        <v>0</v>
      </c>
      <c r="FQ111" s="188">
        <v>1051</v>
      </c>
      <c r="FR111" s="188">
        <v>0</v>
      </c>
      <c r="FS111" s="188">
        <v>0</v>
      </c>
      <c r="FT111" s="188">
        <v>0</v>
      </c>
      <c r="FV111" s="188">
        <v>0</v>
      </c>
      <c r="FW111" s="188">
        <v>0</v>
      </c>
      <c r="FX111" s="188">
        <v>3656</v>
      </c>
      <c r="FY111" s="188">
        <v>2363</v>
      </c>
      <c r="FZ111" s="188">
        <v>0</v>
      </c>
      <c r="GA111" s="188">
        <v>0</v>
      </c>
      <c r="GB111" s="188">
        <v>2021</v>
      </c>
      <c r="GC111" s="188">
        <v>0</v>
      </c>
      <c r="GD111" s="188">
        <v>0</v>
      </c>
      <c r="GE111" s="188">
        <v>0</v>
      </c>
      <c r="GG111" s="188">
        <v>0</v>
      </c>
      <c r="GH111" s="188">
        <v>0</v>
      </c>
      <c r="GI111" s="188">
        <v>6707</v>
      </c>
      <c r="GJ111" s="188">
        <v>864</v>
      </c>
      <c r="GK111" s="188">
        <v>0</v>
      </c>
      <c r="GL111" s="188">
        <v>0</v>
      </c>
      <c r="GM111" s="188">
        <v>1088</v>
      </c>
      <c r="GN111" s="188">
        <v>0</v>
      </c>
      <c r="GO111" s="188">
        <v>0</v>
      </c>
      <c r="GP111" s="188">
        <v>0</v>
      </c>
      <c r="GR111" s="188">
        <v>0</v>
      </c>
      <c r="GS111" s="188">
        <v>0</v>
      </c>
      <c r="GT111" s="188">
        <v>7179</v>
      </c>
      <c r="GU111" s="188">
        <v>1191</v>
      </c>
      <c r="GV111" s="188">
        <v>0</v>
      </c>
      <c r="GW111" s="188">
        <v>0</v>
      </c>
      <c r="GX111" s="188">
        <v>1046</v>
      </c>
      <c r="GY111" s="188">
        <v>0</v>
      </c>
      <c r="GZ111" s="188">
        <v>0</v>
      </c>
      <c r="HA111" s="188">
        <v>0</v>
      </c>
      <c r="HC111" s="188">
        <v>0</v>
      </c>
      <c r="HD111" s="188">
        <v>0</v>
      </c>
      <c r="HE111" s="188">
        <v>4486</v>
      </c>
      <c r="HF111" s="188">
        <v>1192</v>
      </c>
      <c r="HG111" s="188">
        <v>0</v>
      </c>
      <c r="HH111" s="188">
        <v>0</v>
      </c>
      <c r="HI111" s="188">
        <v>1049</v>
      </c>
      <c r="HJ111" s="188">
        <v>0</v>
      </c>
      <c r="HK111" s="188">
        <v>0</v>
      </c>
      <c r="HL111" s="188">
        <v>0</v>
      </c>
      <c r="HN111" s="188">
        <v>0</v>
      </c>
      <c r="HO111" s="188">
        <v>0</v>
      </c>
      <c r="HP111" s="188">
        <v>3306</v>
      </c>
      <c r="HQ111" s="188">
        <v>1037</v>
      </c>
      <c r="HR111" s="188">
        <v>0</v>
      </c>
      <c r="HS111" s="188">
        <v>0</v>
      </c>
      <c r="HT111" s="188">
        <v>1764</v>
      </c>
      <c r="HU111" s="188">
        <v>0</v>
      </c>
      <c r="HV111" s="188">
        <v>0</v>
      </c>
      <c r="HW111" s="188">
        <v>0</v>
      </c>
      <c r="HY111" s="188">
        <v>0</v>
      </c>
      <c r="HZ111" s="188">
        <v>0</v>
      </c>
      <c r="IA111" s="188">
        <v>5384</v>
      </c>
      <c r="IB111" s="188">
        <v>1177</v>
      </c>
      <c r="IC111" s="188">
        <v>0</v>
      </c>
      <c r="ID111" s="188">
        <v>0</v>
      </c>
      <c r="IE111" s="188">
        <v>1091</v>
      </c>
      <c r="IF111" s="188">
        <v>0</v>
      </c>
      <c r="IG111" s="188">
        <v>0</v>
      </c>
      <c r="IH111" s="188">
        <v>0</v>
      </c>
      <c r="IJ111" s="188">
        <v>0</v>
      </c>
      <c r="IK111" s="188">
        <v>0</v>
      </c>
      <c r="IL111" s="188">
        <v>8470</v>
      </c>
      <c r="IM111" s="188">
        <v>1459</v>
      </c>
      <c r="IN111" s="188">
        <v>0</v>
      </c>
      <c r="IO111" s="188">
        <v>0</v>
      </c>
      <c r="IP111" s="188">
        <v>1113</v>
      </c>
      <c r="IQ111" s="188">
        <v>0</v>
      </c>
      <c r="IR111" s="188">
        <v>0</v>
      </c>
      <c r="IS111" s="188">
        <v>0</v>
      </c>
      <c r="IU111" s="188">
        <v>0</v>
      </c>
      <c r="IV111" s="188">
        <v>0</v>
      </c>
      <c r="IW111" s="188">
        <v>4659</v>
      </c>
      <c r="IX111" s="188">
        <v>1509</v>
      </c>
      <c r="IY111" s="188">
        <v>0</v>
      </c>
      <c r="IZ111" s="188">
        <v>0</v>
      </c>
      <c r="JA111" s="188">
        <v>1611</v>
      </c>
      <c r="JB111" s="188">
        <v>0</v>
      </c>
      <c r="JC111" s="188">
        <v>0</v>
      </c>
      <c r="JD111" s="188">
        <v>0</v>
      </c>
      <c r="JF111" s="188">
        <v>0</v>
      </c>
      <c r="JG111" s="188">
        <v>0</v>
      </c>
      <c r="JH111" s="188">
        <v>7192</v>
      </c>
      <c r="JI111" s="188">
        <v>2849</v>
      </c>
      <c r="JJ111" s="188">
        <v>0</v>
      </c>
      <c r="JK111" s="188">
        <v>0</v>
      </c>
      <c r="JL111" s="188">
        <v>1022</v>
      </c>
      <c r="JM111" s="188">
        <v>0</v>
      </c>
      <c r="JN111" s="188">
        <v>0</v>
      </c>
      <c r="JO111" s="188">
        <v>0</v>
      </c>
      <c r="JQ111" s="188">
        <v>0</v>
      </c>
      <c r="JR111" s="188">
        <v>0</v>
      </c>
      <c r="JS111" s="188">
        <v>7516</v>
      </c>
      <c r="JT111" s="188">
        <v>1111</v>
      </c>
      <c r="JU111" s="188">
        <v>0</v>
      </c>
      <c r="JV111" s="188">
        <v>0</v>
      </c>
      <c r="JW111" s="188">
        <v>1118</v>
      </c>
      <c r="JX111" s="188">
        <v>0</v>
      </c>
      <c r="JY111" s="188">
        <v>0</v>
      </c>
      <c r="JZ111" s="188">
        <v>0</v>
      </c>
      <c r="KB111" s="188">
        <v>0</v>
      </c>
      <c r="KC111" s="188">
        <v>0</v>
      </c>
      <c r="KD111" s="188">
        <v>2523</v>
      </c>
      <c r="KE111" s="188">
        <v>728</v>
      </c>
      <c r="KF111" s="188">
        <v>0</v>
      </c>
      <c r="KG111" s="188">
        <v>0</v>
      </c>
      <c r="KH111" s="188">
        <v>1600</v>
      </c>
      <c r="KI111" s="188">
        <v>0</v>
      </c>
      <c r="KJ111" s="188">
        <v>0</v>
      </c>
      <c r="KK111" s="188">
        <v>0</v>
      </c>
      <c r="KM111" s="188">
        <v>0</v>
      </c>
      <c r="KN111" s="188">
        <v>0</v>
      </c>
      <c r="KO111" s="188">
        <v>2728</v>
      </c>
      <c r="KP111" s="188">
        <v>2620</v>
      </c>
      <c r="KQ111" s="188">
        <v>0</v>
      </c>
      <c r="KR111" s="188">
        <v>0</v>
      </c>
      <c r="KS111" s="188">
        <v>1781</v>
      </c>
      <c r="KT111" s="188">
        <v>0</v>
      </c>
      <c r="KU111" s="188">
        <v>0</v>
      </c>
      <c r="KV111" s="188">
        <v>0</v>
      </c>
      <c r="KX111" s="188">
        <v>0</v>
      </c>
      <c r="KY111" s="188">
        <v>0</v>
      </c>
      <c r="KZ111" s="188">
        <v>7945</v>
      </c>
      <c r="LA111" s="188">
        <v>2094</v>
      </c>
      <c r="LB111" s="188">
        <v>0</v>
      </c>
      <c r="LC111" s="188">
        <v>0</v>
      </c>
      <c r="LD111" s="188">
        <v>2441</v>
      </c>
      <c r="LE111" s="188">
        <v>0</v>
      </c>
      <c r="LF111" s="188">
        <v>0</v>
      </c>
      <c r="LG111" s="188">
        <v>0</v>
      </c>
      <c r="LI111" s="188">
        <v>0</v>
      </c>
      <c r="LJ111" s="188">
        <v>0</v>
      </c>
      <c r="LK111" s="188">
        <v>5692</v>
      </c>
      <c r="LL111" s="188">
        <v>2114</v>
      </c>
      <c r="LM111" s="188">
        <v>0</v>
      </c>
      <c r="LN111" s="188">
        <v>0</v>
      </c>
      <c r="LO111" s="188">
        <v>1542</v>
      </c>
      <c r="LP111" s="188">
        <v>0</v>
      </c>
      <c r="LQ111" s="188">
        <v>0</v>
      </c>
      <c r="LR111" s="188">
        <v>0</v>
      </c>
      <c r="LT111" s="188">
        <v>0</v>
      </c>
      <c r="LU111" s="188">
        <v>0</v>
      </c>
      <c r="LV111" s="188">
        <v>1397</v>
      </c>
      <c r="LW111" s="188">
        <v>1804</v>
      </c>
      <c r="LX111" s="188">
        <v>0</v>
      </c>
      <c r="LY111" s="188">
        <v>0</v>
      </c>
      <c r="LZ111" s="188">
        <v>1562</v>
      </c>
      <c r="MA111" s="188">
        <v>0</v>
      </c>
      <c r="MB111" s="188">
        <v>0</v>
      </c>
      <c r="MC111" s="188">
        <v>0</v>
      </c>
    </row>
    <row r="112" spans="2:341">
      <c r="B112" s="208">
        <f t="shared" si="30"/>
        <v>0</v>
      </c>
      <c r="C112" s="208">
        <f t="shared" si="31"/>
        <v>0</v>
      </c>
      <c r="D112" s="208">
        <f t="shared" si="32"/>
        <v>5928.5333333333338</v>
      </c>
      <c r="E112" s="208">
        <f t="shared" si="33"/>
        <v>1760.5333333333333</v>
      </c>
      <c r="F112" s="208">
        <f t="shared" si="34"/>
        <v>0</v>
      </c>
      <c r="G112" s="208">
        <f t="shared" si="35"/>
        <v>0</v>
      </c>
      <c r="H112" s="208">
        <f t="shared" si="36"/>
        <v>1445.8333333333333</v>
      </c>
      <c r="I112" s="208">
        <f t="shared" si="37"/>
        <v>0</v>
      </c>
      <c r="J112" s="208">
        <f t="shared" si="38"/>
        <v>0</v>
      </c>
      <c r="K112" s="208">
        <f t="shared" si="39"/>
        <v>0</v>
      </c>
      <c r="M112" s="188">
        <v>0</v>
      </c>
      <c r="N112" s="188">
        <v>0</v>
      </c>
      <c r="O112" s="188">
        <v>8419</v>
      </c>
      <c r="P112" s="188">
        <v>1514</v>
      </c>
      <c r="Q112" s="188">
        <v>0</v>
      </c>
      <c r="R112" s="188">
        <v>0</v>
      </c>
      <c r="S112" s="188">
        <v>974</v>
      </c>
      <c r="T112" s="188">
        <v>0</v>
      </c>
      <c r="U112" s="188">
        <v>0</v>
      </c>
      <c r="V112" s="188">
        <v>0</v>
      </c>
      <c r="X112" s="188">
        <v>0</v>
      </c>
      <c r="Y112" s="188">
        <v>0</v>
      </c>
      <c r="Z112" s="188">
        <v>6257</v>
      </c>
      <c r="AA112" s="188">
        <v>2374</v>
      </c>
      <c r="AB112" s="188">
        <v>0</v>
      </c>
      <c r="AC112" s="188">
        <v>0</v>
      </c>
      <c r="AD112" s="188">
        <v>1492</v>
      </c>
      <c r="AE112" s="188">
        <v>0</v>
      </c>
      <c r="AF112" s="188">
        <v>0</v>
      </c>
      <c r="AG112" s="188">
        <v>0</v>
      </c>
      <c r="AI112" s="188">
        <v>0</v>
      </c>
      <c r="AJ112" s="188">
        <v>0</v>
      </c>
      <c r="AK112" s="188">
        <v>1339</v>
      </c>
      <c r="AL112" s="188">
        <v>1535</v>
      </c>
      <c r="AM112" s="188">
        <v>0</v>
      </c>
      <c r="AN112" s="188">
        <v>0</v>
      </c>
      <c r="AO112" s="188">
        <v>1572</v>
      </c>
      <c r="AP112" s="188">
        <v>0</v>
      </c>
      <c r="AQ112" s="188">
        <v>0</v>
      </c>
      <c r="AR112" s="188">
        <v>0</v>
      </c>
      <c r="AT112" s="188">
        <v>0</v>
      </c>
      <c r="AU112" s="188">
        <v>0</v>
      </c>
      <c r="AV112" s="188">
        <v>8369</v>
      </c>
      <c r="AW112" s="188">
        <v>2580</v>
      </c>
      <c r="AX112" s="188">
        <v>0</v>
      </c>
      <c r="AY112" s="188">
        <v>0</v>
      </c>
      <c r="AZ112" s="188">
        <v>1516</v>
      </c>
      <c r="BA112" s="188">
        <v>0</v>
      </c>
      <c r="BB112" s="188">
        <v>0</v>
      </c>
      <c r="BC112" s="188">
        <v>0</v>
      </c>
      <c r="BE112" s="188">
        <v>0</v>
      </c>
      <c r="BF112" s="188">
        <v>0</v>
      </c>
      <c r="BG112" s="188">
        <v>8482</v>
      </c>
      <c r="BH112" s="188">
        <v>2608</v>
      </c>
      <c r="BI112" s="188">
        <v>0</v>
      </c>
      <c r="BJ112" s="188">
        <v>0</v>
      </c>
      <c r="BK112" s="188">
        <v>1081</v>
      </c>
      <c r="BL112" s="188">
        <v>0</v>
      </c>
      <c r="BM112" s="188">
        <v>0</v>
      </c>
      <c r="BN112" s="188">
        <v>0</v>
      </c>
      <c r="BP112" s="188">
        <v>0</v>
      </c>
      <c r="BQ112" s="188">
        <v>0</v>
      </c>
      <c r="BR112" s="188">
        <v>7089</v>
      </c>
      <c r="BS112" s="188">
        <v>3141</v>
      </c>
      <c r="BT112" s="188">
        <v>0</v>
      </c>
      <c r="BU112" s="188">
        <v>0</v>
      </c>
      <c r="BV112" s="188">
        <v>1745</v>
      </c>
      <c r="BW112" s="188">
        <v>0</v>
      </c>
      <c r="BX112" s="188">
        <v>0</v>
      </c>
      <c r="BY112" s="188">
        <v>0</v>
      </c>
      <c r="CA112" s="188">
        <v>0</v>
      </c>
      <c r="CB112" s="188">
        <v>0</v>
      </c>
      <c r="CC112" s="188">
        <v>8569</v>
      </c>
      <c r="CD112" s="188">
        <v>1729</v>
      </c>
      <c r="CE112" s="188">
        <v>0</v>
      </c>
      <c r="CF112" s="188">
        <v>0</v>
      </c>
      <c r="CG112" s="188">
        <v>1089</v>
      </c>
      <c r="CH112" s="188">
        <v>0</v>
      </c>
      <c r="CI112" s="188">
        <v>0</v>
      </c>
      <c r="CJ112" s="188">
        <v>0</v>
      </c>
      <c r="CL112" s="188">
        <v>0</v>
      </c>
      <c r="CM112" s="188">
        <v>0</v>
      </c>
      <c r="CN112" s="188">
        <v>8569</v>
      </c>
      <c r="CO112" s="188">
        <v>1729</v>
      </c>
      <c r="CP112" s="188">
        <v>0</v>
      </c>
      <c r="CQ112" s="188">
        <v>0</v>
      </c>
      <c r="CR112" s="188">
        <v>1089</v>
      </c>
      <c r="CS112" s="188">
        <v>0</v>
      </c>
      <c r="CT112" s="188">
        <v>0</v>
      </c>
      <c r="CU112" s="188">
        <v>0</v>
      </c>
      <c r="CW112" s="188">
        <v>0</v>
      </c>
      <c r="CX112" s="188">
        <v>0</v>
      </c>
      <c r="CY112" s="188">
        <v>6755</v>
      </c>
      <c r="CZ112" s="188">
        <v>2332</v>
      </c>
      <c r="DA112" s="188">
        <v>0</v>
      </c>
      <c r="DB112" s="188">
        <v>0</v>
      </c>
      <c r="DC112" s="188">
        <v>1772</v>
      </c>
      <c r="DD112" s="188">
        <v>0</v>
      </c>
      <c r="DE112" s="188">
        <v>0</v>
      </c>
      <c r="DF112" s="188">
        <v>0</v>
      </c>
      <c r="DH112" s="188">
        <v>0</v>
      </c>
      <c r="DI112" s="188">
        <v>0</v>
      </c>
      <c r="DJ112" s="188">
        <v>8748</v>
      </c>
      <c r="DK112" s="188">
        <v>1997</v>
      </c>
      <c r="DL112" s="188">
        <v>0</v>
      </c>
      <c r="DM112" s="188">
        <v>0</v>
      </c>
      <c r="DN112" s="188">
        <v>1087</v>
      </c>
      <c r="DO112" s="188">
        <v>0</v>
      </c>
      <c r="DP112" s="188">
        <v>0</v>
      </c>
      <c r="DQ112" s="188">
        <v>0</v>
      </c>
      <c r="DS112" s="188">
        <v>0</v>
      </c>
      <c r="DT112" s="188">
        <v>0</v>
      </c>
      <c r="DU112" s="188">
        <v>7080</v>
      </c>
      <c r="DV112" s="188">
        <v>1308</v>
      </c>
      <c r="DW112" s="188">
        <v>0</v>
      </c>
      <c r="DX112" s="188">
        <v>0</v>
      </c>
      <c r="DY112" s="188">
        <v>2516</v>
      </c>
      <c r="DZ112" s="188">
        <v>0</v>
      </c>
      <c r="EA112" s="188">
        <v>0</v>
      </c>
      <c r="EB112" s="188">
        <v>0</v>
      </c>
      <c r="ED112" s="188">
        <v>0</v>
      </c>
      <c r="EE112" s="188">
        <v>0</v>
      </c>
      <c r="EF112" s="188">
        <v>6552</v>
      </c>
      <c r="EG112" s="188">
        <v>2307</v>
      </c>
      <c r="EH112" s="188">
        <v>0</v>
      </c>
      <c r="EI112" s="188">
        <v>0</v>
      </c>
      <c r="EJ112" s="188">
        <v>1065</v>
      </c>
      <c r="EK112" s="188">
        <v>0</v>
      </c>
      <c r="EL112" s="188">
        <v>0</v>
      </c>
      <c r="EM112" s="188">
        <v>0</v>
      </c>
      <c r="EO112" s="188">
        <v>0</v>
      </c>
      <c r="EP112" s="188">
        <v>0</v>
      </c>
      <c r="EQ112" s="188">
        <v>1342</v>
      </c>
      <c r="ER112" s="188">
        <v>851</v>
      </c>
      <c r="ES112" s="188">
        <v>0</v>
      </c>
      <c r="ET112" s="188">
        <v>0</v>
      </c>
      <c r="EU112" s="188">
        <v>1358</v>
      </c>
      <c r="EV112" s="188">
        <v>0</v>
      </c>
      <c r="EW112" s="188">
        <v>0</v>
      </c>
      <c r="EX112" s="188">
        <v>0</v>
      </c>
      <c r="EZ112" s="188">
        <v>0</v>
      </c>
      <c r="FA112" s="188">
        <v>0</v>
      </c>
      <c r="FB112" s="188">
        <v>3787</v>
      </c>
      <c r="FC112" s="188">
        <v>1328</v>
      </c>
      <c r="FD112" s="188">
        <v>0</v>
      </c>
      <c r="FE112" s="188">
        <v>0</v>
      </c>
      <c r="FF112" s="188">
        <v>2245</v>
      </c>
      <c r="FG112" s="188">
        <v>0</v>
      </c>
      <c r="FH112" s="188">
        <v>0</v>
      </c>
      <c r="FI112" s="188">
        <v>0</v>
      </c>
      <c r="FK112" s="188">
        <v>0</v>
      </c>
      <c r="FL112" s="188">
        <v>0</v>
      </c>
      <c r="FM112" s="188">
        <v>7154</v>
      </c>
      <c r="FN112" s="188">
        <v>801</v>
      </c>
      <c r="FO112" s="188">
        <v>0</v>
      </c>
      <c r="FP112" s="188">
        <v>0</v>
      </c>
      <c r="FQ112" s="188">
        <v>1051</v>
      </c>
      <c r="FR112" s="188">
        <v>0</v>
      </c>
      <c r="FS112" s="188">
        <v>0</v>
      </c>
      <c r="FT112" s="188">
        <v>0</v>
      </c>
      <c r="FV112" s="188">
        <v>0</v>
      </c>
      <c r="FW112" s="188">
        <v>0</v>
      </c>
      <c r="FX112" s="188">
        <v>3745</v>
      </c>
      <c r="FY112" s="188">
        <v>2402</v>
      </c>
      <c r="FZ112" s="188">
        <v>0</v>
      </c>
      <c r="GA112" s="188">
        <v>0</v>
      </c>
      <c r="GB112" s="188">
        <v>1964</v>
      </c>
      <c r="GC112" s="188">
        <v>0</v>
      </c>
      <c r="GD112" s="188">
        <v>0</v>
      </c>
      <c r="GE112" s="188">
        <v>0</v>
      </c>
      <c r="GG112" s="188">
        <v>0</v>
      </c>
      <c r="GH112" s="188">
        <v>0</v>
      </c>
      <c r="GI112" s="188">
        <v>6748</v>
      </c>
      <c r="GJ112" s="188">
        <v>854</v>
      </c>
      <c r="GK112" s="188">
        <v>0</v>
      </c>
      <c r="GL112" s="188">
        <v>0</v>
      </c>
      <c r="GM112" s="188">
        <v>1088</v>
      </c>
      <c r="GN112" s="188">
        <v>0</v>
      </c>
      <c r="GO112" s="188">
        <v>0</v>
      </c>
      <c r="GP112" s="188">
        <v>0</v>
      </c>
      <c r="GR112" s="188">
        <v>0</v>
      </c>
      <c r="GS112" s="188">
        <v>0</v>
      </c>
      <c r="GT112" s="188">
        <v>7112</v>
      </c>
      <c r="GU112" s="188">
        <v>1251</v>
      </c>
      <c r="GV112" s="188">
        <v>0</v>
      </c>
      <c r="GW112" s="188">
        <v>0</v>
      </c>
      <c r="GX112" s="188">
        <v>1046</v>
      </c>
      <c r="GY112" s="188">
        <v>0</v>
      </c>
      <c r="GZ112" s="188">
        <v>0</v>
      </c>
      <c r="HA112" s="188">
        <v>0</v>
      </c>
      <c r="HC112" s="188">
        <v>0</v>
      </c>
      <c r="HD112" s="188">
        <v>0</v>
      </c>
      <c r="HE112" s="188">
        <v>4665</v>
      </c>
      <c r="HF112" s="188">
        <v>1271</v>
      </c>
      <c r="HG112" s="188">
        <v>0</v>
      </c>
      <c r="HH112" s="188">
        <v>0</v>
      </c>
      <c r="HI112" s="188">
        <v>1049</v>
      </c>
      <c r="HJ112" s="188">
        <v>0</v>
      </c>
      <c r="HK112" s="188">
        <v>0</v>
      </c>
      <c r="HL112" s="188">
        <v>0</v>
      </c>
      <c r="HN112" s="188">
        <v>0</v>
      </c>
      <c r="HO112" s="188">
        <v>0</v>
      </c>
      <c r="HP112" s="188">
        <v>3338</v>
      </c>
      <c r="HQ112" s="188">
        <v>1058</v>
      </c>
      <c r="HR112" s="188">
        <v>0</v>
      </c>
      <c r="HS112" s="188">
        <v>0</v>
      </c>
      <c r="HT112" s="188">
        <v>1755</v>
      </c>
      <c r="HU112" s="188">
        <v>0</v>
      </c>
      <c r="HV112" s="188">
        <v>0</v>
      </c>
      <c r="HW112" s="188">
        <v>0</v>
      </c>
      <c r="HY112" s="188">
        <v>0</v>
      </c>
      <c r="HZ112" s="188">
        <v>0</v>
      </c>
      <c r="IA112" s="188">
        <v>5404</v>
      </c>
      <c r="IB112" s="188">
        <v>1199</v>
      </c>
      <c r="IC112" s="188">
        <v>0</v>
      </c>
      <c r="ID112" s="188">
        <v>0</v>
      </c>
      <c r="IE112" s="188">
        <v>1091</v>
      </c>
      <c r="IF112" s="188">
        <v>0</v>
      </c>
      <c r="IG112" s="188">
        <v>0</v>
      </c>
      <c r="IH112" s="188">
        <v>0</v>
      </c>
      <c r="IJ112" s="188">
        <v>0</v>
      </c>
      <c r="IK112" s="188">
        <v>0</v>
      </c>
      <c r="IL112" s="188">
        <v>8464</v>
      </c>
      <c r="IM112" s="188">
        <v>1431</v>
      </c>
      <c r="IN112" s="188">
        <v>0</v>
      </c>
      <c r="IO112" s="188">
        <v>0</v>
      </c>
      <c r="IP112" s="188">
        <v>1113</v>
      </c>
      <c r="IQ112" s="188">
        <v>0</v>
      </c>
      <c r="IR112" s="188">
        <v>0</v>
      </c>
      <c r="IS112" s="188">
        <v>0</v>
      </c>
      <c r="IU112" s="188">
        <v>0</v>
      </c>
      <c r="IV112" s="188">
        <v>0</v>
      </c>
      <c r="IW112" s="188">
        <v>4675</v>
      </c>
      <c r="IX112" s="188">
        <v>1518</v>
      </c>
      <c r="IY112" s="188">
        <v>0</v>
      </c>
      <c r="IZ112" s="188">
        <v>0</v>
      </c>
      <c r="JA112" s="188">
        <v>1611</v>
      </c>
      <c r="JB112" s="188">
        <v>0</v>
      </c>
      <c r="JC112" s="188">
        <v>0</v>
      </c>
      <c r="JD112" s="188">
        <v>0</v>
      </c>
      <c r="JF112" s="188">
        <v>0</v>
      </c>
      <c r="JG112" s="188">
        <v>0</v>
      </c>
      <c r="JH112" s="188">
        <v>7192</v>
      </c>
      <c r="JI112" s="188">
        <v>2863</v>
      </c>
      <c r="JJ112" s="188">
        <v>0</v>
      </c>
      <c r="JK112" s="188">
        <v>0</v>
      </c>
      <c r="JL112" s="188">
        <v>1022</v>
      </c>
      <c r="JM112" s="188">
        <v>0</v>
      </c>
      <c r="JN112" s="188">
        <v>0</v>
      </c>
      <c r="JO112" s="188">
        <v>0</v>
      </c>
      <c r="JQ112" s="188">
        <v>0</v>
      </c>
      <c r="JR112" s="188">
        <v>0</v>
      </c>
      <c r="JS112" s="188">
        <v>7572</v>
      </c>
      <c r="JT112" s="188">
        <v>1210</v>
      </c>
      <c r="JU112" s="188">
        <v>0</v>
      </c>
      <c r="JV112" s="188">
        <v>0</v>
      </c>
      <c r="JW112" s="188">
        <v>1118</v>
      </c>
      <c r="JX112" s="188">
        <v>0</v>
      </c>
      <c r="JY112" s="188">
        <v>0</v>
      </c>
      <c r="JZ112" s="188">
        <v>0</v>
      </c>
      <c r="KB112" s="188">
        <v>0</v>
      </c>
      <c r="KC112" s="188">
        <v>0</v>
      </c>
      <c r="KD112" s="188">
        <v>2615</v>
      </c>
      <c r="KE112" s="188">
        <v>753</v>
      </c>
      <c r="KF112" s="188">
        <v>0</v>
      </c>
      <c r="KG112" s="188">
        <v>0</v>
      </c>
      <c r="KH112" s="188">
        <v>1600</v>
      </c>
      <c r="KI112" s="188">
        <v>0</v>
      </c>
      <c r="KJ112" s="188">
        <v>0</v>
      </c>
      <c r="KK112" s="188">
        <v>0</v>
      </c>
      <c r="KM112" s="188">
        <v>0</v>
      </c>
      <c r="KN112" s="188">
        <v>0</v>
      </c>
      <c r="KO112" s="188">
        <v>2659</v>
      </c>
      <c r="KP112" s="188">
        <v>2640</v>
      </c>
      <c r="KQ112" s="188">
        <v>0</v>
      </c>
      <c r="KR112" s="188">
        <v>0</v>
      </c>
      <c r="KS112" s="188">
        <v>1765</v>
      </c>
      <c r="KT112" s="188">
        <v>0</v>
      </c>
      <c r="KU112" s="188">
        <v>0</v>
      </c>
      <c r="KV112" s="188">
        <v>0</v>
      </c>
      <c r="KX112" s="188">
        <v>0</v>
      </c>
      <c r="KY112" s="188">
        <v>0</v>
      </c>
      <c r="KZ112" s="188">
        <v>8002</v>
      </c>
      <c r="LA112" s="188">
        <v>2114</v>
      </c>
      <c r="LB112" s="188">
        <v>0</v>
      </c>
      <c r="LC112" s="188">
        <v>0</v>
      </c>
      <c r="LD112" s="188">
        <v>2397</v>
      </c>
      <c r="LE112" s="188">
        <v>0</v>
      </c>
      <c r="LF112" s="188">
        <v>0</v>
      </c>
      <c r="LG112" s="188">
        <v>0</v>
      </c>
      <c r="LI112" s="188">
        <v>0</v>
      </c>
      <c r="LJ112" s="188">
        <v>0</v>
      </c>
      <c r="LK112" s="188">
        <v>5779</v>
      </c>
      <c r="LL112" s="188">
        <v>2244</v>
      </c>
      <c r="LM112" s="188">
        <v>0</v>
      </c>
      <c r="LN112" s="188">
        <v>0</v>
      </c>
      <c r="LO112" s="188">
        <v>1542</v>
      </c>
      <c r="LP112" s="188">
        <v>0</v>
      </c>
      <c r="LQ112" s="188">
        <v>0</v>
      </c>
      <c r="LR112" s="188">
        <v>0</v>
      </c>
      <c r="LT112" s="188">
        <v>0</v>
      </c>
      <c r="LU112" s="188">
        <v>0</v>
      </c>
      <c r="LV112" s="188">
        <v>1375</v>
      </c>
      <c r="LW112" s="188">
        <v>1874</v>
      </c>
      <c r="LX112" s="188">
        <v>0</v>
      </c>
      <c r="LY112" s="188">
        <v>0</v>
      </c>
      <c r="LZ112" s="188">
        <v>1562</v>
      </c>
      <c r="MA112" s="188">
        <v>0</v>
      </c>
      <c r="MB112" s="188">
        <v>0</v>
      </c>
      <c r="MC112" s="188">
        <v>0</v>
      </c>
    </row>
    <row r="113" spans="2:341">
      <c r="B113" s="208">
        <f t="shared" si="30"/>
        <v>0</v>
      </c>
      <c r="C113" s="208">
        <f t="shared" si="31"/>
        <v>0</v>
      </c>
      <c r="D113" s="208">
        <f t="shared" si="32"/>
        <v>5950.3666666666668</v>
      </c>
      <c r="E113" s="208">
        <f t="shared" si="33"/>
        <v>1805.1</v>
      </c>
      <c r="F113" s="208">
        <f t="shared" si="34"/>
        <v>0</v>
      </c>
      <c r="G113" s="208">
        <f t="shared" si="35"/>
        <v>0</v>
      </c>
      <c r="H113" s="208">
        <f t="shared" si="36"/>
        <v>1437.2</v>
      </c>
      <c r="I113" s="208">
        <f t="shared" si="37"/>
        <v>0</v>
      </c>
      <c r="J113" s="208">
        <f t="shared" si="38"/>
        <v>0</v>
      </c>
      <c r="K113" s="208">
        <f t="shared" si="39"/>
        <v>0</v>
      </c>
      <c r="M113" s="188">
        <v>0</v>
      </c>
      <c r="N113" s="188">
        <v>0</v>
      </c>
      <c r="O113" s="188">
        <v>8463</v>
      </c>
      <c r="P113" s="188">
        <v>1496</v>
      </c>
      <c r="Q113" s="188">
        <v>0</v>
      </c>
      <c r="R113" s="188">
        <v>0</v>
      </c>
      <c r="S113" s="188">
        <v>974</v>
      </c>
      <c r="T113" s="188">
        <v>0</v>
      </c>
      <c r="U113" s="188">
        <v>0</v>
      </c>
      <c r="V113" s="188">
        <v>0</v>
      </c>
      <c r="X113" s="188">
        <v>0</v>
      </c>
      <c r="Y113" s="188">
        <v>0</v>
      </c>
      <c r="Z113" s="188">
        <v>6289</v>
      </c>
      <c r="AA113" s="188">
        <v>2390</v>
      </c>
      <c r="AB113" s="188">
        <v>0</v>
      </c>
      <c r="AC113" s="188">
        <v>0</v>
      </c>
      <c r="AD113" s="188">
        <v>1492</v>
      </c>
      <c r="AE113" s="188">
        <v>0</v>
      </c>
      <c r="AF113" s="188">
        <v>0</v>
      </c>
      <c r="AG113" s="188">
        <v>0</v>
      </c>
      <c r="AI113" s="188">
        <v>0</v>
      </c>
      <c r="AJ113" s="188">
        <v>0</v>
      </c>
      <c r="AK113" s="188">
        <v>1340</v>
      </c>
      <c r="AL113" s="188">
        <v>1630</v>
      </c>
      <c r="AM113" s="188">
        <v>0</v>
      </c>
      <c r="AN113" s="188">
        <v>0</v>
      </c>
      <c r="AO113" s="188">
        <v>1572</v>
      </c>
      <c r="AP113" s="188">
        <v>0</v>
      </c>
      <c r="AQ113" s="188">
        <v>0</v>
      </c>
      <c r="AR113" s="188">
        <v>0</v>
      </c>
      <c r="AT113" s="188">
        <v>0</v>
      </c>
      <c r="AU113" s="188">
        <v>0</v>
      </c>
      <c r="AV113" s="188">
        <v>8367</v>
      </c>
      <c r="AW113" s="188">
        <v>2678</v>
      </c>
      <c r="AX113" s="188">
        <v>0</v>
      </c>
      <c r="AY113" s="188">
        <v>0</v>
      </c>
      <c r="AZ113" s="188">
        <v>1516</v>
      </c>
      <c r="BA113" s="188">
        <v>0</v>
      </c>
      <c r="BB113" s="188">
        <v>0</v>
      </c>
      <c r="BC113" s="188">
        <v>0</v>
      </c>
      <c r="BE113" s="188">
        <v>0</v>
      </c>
      <c r="BF113" s="188">
        <v>0</v>
      </c>
      <c r="BG113" s="188">
        <v>8479</v>
      </c>
      <c r="BH113" s="188">
        <v>2682</v>
      </c>
      <c r="BI113" s="188">
        <v>0</v>
      </c>
      <c r="BJ113" s="188">
        <v>0</v>
      </c>
      <c r="BK113" s="188">
        <v>1081</v>
      </c>
      <c r="BL113" s="188">
        <v>0</v>
      </c>
      <c r="BM113" s="188">
        <v>0</v>
      </c>
      <c r="BN113" s="188">
        <v>0</v>
      </c>
      <c r="BP113" s="188">
        <v>0</v>
      </c>
      <c r="BQ113" s="188">
        <v>0</v>
      </c>
      <c r="BR113" s="188">
        <v>7100</v>
      </c>
      <c r="BS113" s="188">
        <v>3220</v>
      </c>
      <c r="BT113" s="188">
        <v>0</v>
      </c>
      <c r="BU113" s="188">
        <v>0</v>
      </c>
      <c r="BV113" s="188">
        <v>1711</v>
      </c>
      <c r="BW113" s="188">
        <v>0</v>
      </c>
      <c r="BX113" s="188">
        <v>0</v>
      </c>
      <c r="BY113" s="188">
        <v>0</v>
      </c>
      <c r="CA113" s="188">
        <v>0</v>
      </c>
      <c r="CB113" s="188">
        <v>0</v>
      </c>
      <c r="CC113" s="188">
        <v>8560</v>
      </c>
      <c r="CD113" s="188">
        <v>1763</v>
      </c>
      <c r="CE113" s="188">
        <v>0</v>
      </c>
      <c r="CF113" s="188">
        <v>0</v>
      </c>
      <c r="CG113" s="188">
        <v>1089</v>
      </c>
      <c r="CH113" s="188">
        <v>0</v>
      </c>
      <c r="CI113" s="188">
        <v>0</v>
      </c>
      <c r="CJ113" s="188">
        <v>0</v>
      </c>
      <c r="CL113" s="188">
        <v>0</v>
      </c>
      <c r="CM113" s="188">
        <v>0</v>
      </c>
      <c r="CN113" s="188">
        <v>8560</v>
      </c>
      <c r="CO113" s="188">
        <v>1763</v>
      </c>
      <c r="CP113" s="188">
        <v>0</v>
      </c>
      <c r="CQ113" s="188">
        <v>0</v>
      </c>
      <c r="CR113" s="188">
        <v>1089</v>
      </c>
      <c r="CS113" s="188">
        <v>0</v>
      </c>
      <c r="CT113" s="188">
        <v>0</v>
      </c>
      <c r="CU113" s="188">
        <v>0</v>
      </c>
      <c r="CW113" s="188">
        <v>0</v>
      </c>
      <c r="CX113" s="188">
        <v>0</v>
      </c>
      <c r="CY113" s="188">
        <v>6770</v>
      </c>
      <c r="CZ113" s="188">
        <v>2388</v>
      </c>
      <c r="DA113" s="188">
        <v>0</v>
      </c>
      <c r="DB113" s="188">
        <v>0</v>
      </c>
      <c r="DC113" s="188">
        <v>1747</v>
      </c>
      <c r="DD113" s="188">
        <v>0</v>
      </c>
      <c r="DE113" s="188">
        <v>0</v>
      </c>
      <c r="DF113" s="188">
        <v>0</v>
      </c>
      <c r="DH113" s="188">
        <v>0</v>
      </c>
      <c r="DI113" s="188">
        <v>0</v>
      </c>
      <c r="DJ113" s="188">
        <v>8739</v>
      </c>
      <c r="DK113" s="188">
        <v>2088</v>
      </c>
      <c r="DL113" s="188">
        <v>0</v>
      </c>
      <c r="DM113" s="188">
        <v>0</v>
      </c>
      <c r="DN113" s="188">
        <v>1087</v>
      </c>
      <c r="DO113" s="188">
        <v>0</v>
      </c>
      <c r="DP113" s="188">
        <v>0</v>
      </c>
      <c r="DQ113" s="188">
        <v>0</v>
      </c>
      <c r="DS113" s="188">
        <v>0</v>
      </c>
      <c r="DT113" s="188">
        <v>0</v>
      </c>
      <c r="DU113" s="188">
        <v>7125</v>
      </c>
      <c r="DV113" s="188">
        <v>1320</v>
      </c>
      <c r="DW113" s="188">
        <v>0</v>
      </c>
      <c r="DX113" s="188">
        <v>0</v>
      </c>
      <c r="DY113" s="188">
        <v>2493</v>
      </c>
      <c r="DZ113" s="188">
        <v>0</v>
      </c>
      <c r="EA113" s="188">
        <v>0</v>
      </c>
      <c r="EB113" s="188">
        <v>0</v>
      </c>
      <c r="ED113" s="188">
        <v>0</v>
      </c>
      <c r="EE113" s="188">
        <v>0</v>
      </c>
      <c r="EF113" s="188">
        <v>6554</v>
      </c>
      <c r="EG113" s="188">
        <v>2317</v>
      </c>
      <c r="EH113" s="188">
        <v>0</v>
      </c>
      <c r="EI113" s="188">
        <v>0</v>
      </c>
      <c r="EJ113" s="188">
        <v>1065</v>
      </c>
      <c r="EK113" s="188">
        <v>0</v>
      </c>
      <c r="EL113" s="188">
        <v>0</v>
      </c>
      <c r="EM113" s="188">
        <v>0</v>
      </c>
      <c r="EO113" s="188">
        <v>0</v>
      </c>
      <c r="EP113" s="188">
        <v>0</v>
      </c>
      <c r="EQ113" s="188">
        <v>1337</v>
      </c>
      <c r="ER113" s="188">
        <v>846</v>
      </c>
      <c r="ES113" s="188">
        <v>0</v>
      </c>
      <c r="ET113" s="188">
        <v>0</v>
      </c>
      <c r="EU113" s="188">
        <v>1358</v>
      </c>
      <c r="EV113" s="188">
        <v>0</v>
      </c>
      <c r="EW113" s="188">
        <v>0</v>
      </c>
      <c r="EX113" s="188">
        <v>0</v>
      </c>
      <c r="EZ113" s="188">
        <v>0</v>
      </c>
      <c r="FA113" s="188">
        <v>0</v>
      </c>
      <c r="FB113" s="188">
        <v>3840</v>
      </c>
      <c r="FC113" s="188">
        <v>1370</v>
      </c>
      <c r="FD113" s="188">
        <v>0</v>
      </c>
      <c r="FE113" s="188">
        <v>0</v>
      </c>
      <c r="FF113" s="188">
        <v>2191</v>
      </c>
      <c r="FG113" s="188">
        <v>0</v>
      </c>
      <c r="FH113" s="188">
        <v>0</v>
      </c>
      <c r="FI113" s="188">
        <v>0</v>
      </c>
      <c r="FK113" s="188">
        <v>0</v>
      </c>
      <c r="FL113" s="188">
        <v>0</v>
      </c>
      <c r="FM113" s="188">
        <v>7237</v>
      </c>
      <c r="FN113" s="188">
        <v>826</v>
      </c>
      <c r="FO113" s="188">
        <v>0</v>
      </c>
      <c r="FP113" s="188">
        <v>0</v>
      </c>
      <c r="FQ113" s="188">
        <v>1051</v>
      </c>
      <c r="FR113" s="188">
        <v>0</v>
      </c>
      <c r="FS113" s="188">
        <v>0</v>
      </c>
      <c r="FT113" s="188">
        <v>0</v>
      </c>
      <c r="FV113" s="188">
        <v>0</v>
      </c>
      <c r="FW113" s="188">
        <v>0</v>
      </c>
      <c r="FX113" s="188">
        <v>3775</v>
      </c>
      <c r="FY113" s="188">
        <v>2429</v>
      </c>
      <c r="FZ113" s="188">
        <v>0</v>
      </c>
      <c r="GA113" s="188">
        <v>0</v>
      </c>
      <c r="GB113" s="188">
        <v>1908</v>
      </c>
      <c r="GC113" s="188">
        <v>0</v>
      </c>
      <c r="GD113" s="188">
        <v>0</v>
      </c>
      <c r="GE113" s="188">
        <v>0</v>
      </c>
      <c r="GG113" s="188">
        <v>0</v>
      </c>
      <c r="GH113" s="188">
        <v>0</v>
      </c>
      <c r="GI113" s="188">
        <v>6785</v>
      </c>
      <c r="GJ113" s="188">
        <v>948</v>
      </c>
      <c r="GK113" s="188">
        <v>0</v>
      </c>
      <c r="GL113" s="188">
        <v>0</v>
      </c>
      <c r="GM113" s="188">
        <v>1088</v>
      </c>
      <c r="GN113" s="188">
        <v>0</v>
      </c>
      <c r="GO113" s="188">
        <v>0</v>
      </c>
      <c r="GP113" s="188">
        <v>0</v>
      </c>
      <c r="GR113" s="188">
        <v>0</v>
      </c>
      <c r="GS113" s="188">
        <v>0</v>
      </c>
      <c r="GT113" s="188">
        <v>7163</v>
      </c>
      <c r="GU113" s="188">
        <v>1264</v>
      </c>
      <c r="GV113" s="188">
        <v>0</v>
      </c>
      <c r="GW113" s="188">
        <v>0</v>
      </c>
      <c r="GX113" s="188">
        <v>1046</v>
      </c>
      <c r="GY113" s="188">
        <v>0</v>
      </c>
      <c r="GZ113" s="188">
        <v>0</v>
      </c>
      <c r="HA113" s="188">
        <v>0</v>
      </c>
      <c r="HC113" s="188">
        <v>0</v>
      </c>
      <c r="HD113" s="188">
        <v>0</v>
      </c>
      <c r="HE113" s="188">
        <v>4813</v>
      </c>
      <c r="HF113" s="188">
        <v>1346</v>
      </c>
      <c r="HG113" s="188">
        <v>0</v>
      </c>
      <c r="HH113" s="188">
        <v>0</v>
      </c>
      <c r="HI113" s="188">
        <v>1049</v>
      </c>
      <c r="HJ113" s="188">
        <v>0</v>
      </c>
      <c r="HK113" s="188">
        <v>0</v>
      </c>
      <c r="HL113" s="188">
        <v>0</v>
      </c>
      <c r="HN113" s="188">
        <v>0</v>
      </c>
      <c r="HO113" s="188">
        <v>0</v>
      </c>
      <c r="HP113" s="188">
        <v>3401</v>
      </c>
      <c r="HQ113" s="188">
        <v>1050</v>
      </c>
      <c r="HR113" s="188">
        <v>0</v>
      </c>
      <c r="HS113" s="188">
        <v>0</v>
      </c>
      <c r="HT113" s="188">
        <v>1750</v>
      </c>
      <c r="HU113" s="188">
        <v>0</v>
      </c>
      <c r="HV113" s="188">
        <v>0</v>
      </c>
      <c r="HW113" s="188">
        <v>0</v>
      </c>
      <c r="HY113" s="188">
        <v>0</v>
      </c>
      <c r="HZ113" s="188">
        <v>0</v>
      </c>
      <c r="IA113" s="188">
        <v>5409</v>
      </c>
      <c r="IB113" s="188">
        <v>1241</v>
      </c>
      <c r="IC113" s="188">
        <v>0</v>
      </c>
      <c r="ID113" s="188">
        <v>0</v>
      </c>
      <c r="IE113" s="188">
        <v>1091</v>
      </c>
      <c r="IF113" s="188">
        <v>0</v>
      </c>
      <c r="IG113" s="188">
        <v>0</v>
      </c>
      <c r="IH113" s="188">
        <v>0</v>
      </c>
      <c r="IJ113" s="188">
        <v>0</v>
      </c>
      <c r="IK113" s="188">
        <v>0</v>
      </c>
      <c r="IL113" s="188">
        <v>8495</v>
      </c>
      <c r="IM113" s="188">
        <v>1466</v>
      </c>
      <c r="IN113" s="188">
        <v>0</v>
      </c>
      <c r="IO113" s="188">
        <v>0</v>
      </c>
      <c r="IP113" s="188">
        <v>1113</v>
      </c>
      <c r="IQ113" s="188">
        <v>0</v>
      </c>
      <c r="IR113" s="188">
        <v>0</v>
      </c>
      <c r="IS113" s="188">
        <v>0</v>
      </c>
      <c r="IU113" s="188">
        <v>0</v>
      </c>
      <c r="IV113" s="188">
        <v>0</v>
      </c>
      <c r="IW113" s="188">
        <v>4715</v>
      </c>
      <c r="IX113" s="188">
        <v>1564</v>
      </c>
      <c r="IY113" s="188">
        <v>0</v>
      </c>
      <c r="IZ113" s="188">
        <v>0</v>
      </c>
      <c r="JA113" s="188">
        <v>1611</v>
      </c>
      <c r="JB113" s="188">
        <v>0</v>
      </c>
      <c r="JC113" s="188">
        <v>0</v>
      </c>
      <c r="JD113" s="188">
        <v>0</v>
      </c>
      <c r="JF113" s="188">
        <v>0</v>
      </c>
      <c r="JG113" s="188">
        <v>0</v>
      </c>
      <c r="JH113" s="188">
        <v>7110</v>
      </c>
      <c r="JI113" s="188">
        <v>2844</v>
      </c>
      <c r="JJ113" s="188">
        <v>0</v>
      </c>
      <c r="JK113" s="188">
        <v>0</v>
      </c>
      <c r="JL113" s="188">
        <v>1022</v>
      </c>
      <c r="JM113" s="188">
        <v>0</v>
      </c>
      <c r="JN113" s="188">
        <v>0</v>
      </c>
      <c r="JO113" s="188">
        <v>0</v>
      </c>
      <c r="JQ113" s="188">
        <v>0</v>
      </c>
      <c r="JR113" s="188">
        <v>0</v>
      </c>
      <c r="JS113" s="188">
        <v>7594</v>
      </c>
      <c r="JT113" s="188">
        <v>1319</v>
      </c>
      <c r="JU113" s="188">
        <v>0</v>
      </c>
      <c r="JV113" s="188">
        <v>0</v>
      </c>
      <c r="JW113" s="188">
        <v>1118</v>
      </c>
      <c r="JX113" s="188">
        <v>0</v>
      </c>
      <c r="JY113" s="188">
        <v>0</v>
      </c>
      <c r="JZ113" s="188">
        <v>0</v>
      </c>
      <c r="KB113" s="188">
        <v>0</v>
      </c>
      <c r="KC113" s="188">
        <v>0</v>
      </c>
      <c r="KD113" s="188">
        <v>2630</v>
      </c>
      <c r="KE113" s="188">
        <v>784</v>
      </c>
      <c r="KF113" s="188">
        <v>0</v>
      </c>
      <c r="KG113" s="188">
        <v>0</v>
      </c>
      <c r="KH113" s="188">
        <v>1600</v>
      </c>
      <c r="KI113" s="188">
        <v>0</v>
      </c>
      <c r="KJ113" s="188">
        <v>0</v>
      </c>
      <c r="KK113" s="188">
        <v>0</v>
      </c>
      <c r="KM113" s="188">
        <v>0</v>
      </c>
      <c r="KN113" s="188">
        <v>0</v>
      </c>
      <c r="KO113" s="188">
        <v>2579</v>
      </c>
      <c r="KP113" s="188">
        <v>2649</v>
      </c>
      <c r="KQ113" s="188">
        <v>0</v>
      </c>
      <c r="KR113" s="188">
        <v>0</v>
      </c>
      <c r="KS113" s="188">
        <v>1753</v>
      </c>
      <c r="KT113" s="188">
        <v>0</v>
      </c>
      <c r="KU113" s="188">
        <v>0</v>
      </c>
      <c r="KV113" s="188">
        <v>0</v>
      </c>
      <c r="KX113" s="188">
        <v>0</v>
      </c>
      <c r="KY113" s="188">
        <v>0</v>
      </c>
      <c r="KZ113" s="188">
        <v>8020</v>
      </c>
      <c r="LA113" s="188">
        <v>2164</v>
      </c>
      <c r="LB113" s="188">
        <v>0</v>
      </c>
      <c r="LC113" s="188">
        <v>0</v>
      </c>
      <c r="LD113" s="188">
        <v>2347</v>
      </c>
      <c r="LE113" s="188">
        <v>0</v>
      </c>
      <c r="LF113" s="188">
        <v>0</v>
      </c>
      <c r="LG113" s="188">
        <v>0</v>
      </c>
      <c r="LI113" s="188">
        <v>0</v>
      </c>
      <c r="LJ113" s="188">
        <v>0</v>
      </c>
      <c r="LK113" s="188">
        <v>5854</v>
      </c>
      <c r="LL113" s="188">
        <v>2407</v>
      </c>
      <c r="LM113" s="188">
        <v>0</v>
      </c>
      <c r="LN113" s="188">
        <v>0</v>
      </c>
      <c r="LO113" s="188">
        <v>1542</v>
      </c>
      <c r="LP113" s="188">
        <v>0</v>
      </c>
      <c r="LQ113" s="188">
        <v>0</v>
      </c>
      <c r="LR113" s="188">
        <v>0</v>
      </c>
      <c r="LT113" s="188">
        <v>0</v>
      </c>
      <c r="LU113" s="188">
        <v>0</v>
      </c>
      <c r="LV113" s="188">
        <v>1408</v>
      </c>
      <c r="LW113" s="188">
        <v>1901</v>
      </c>
      <c r="LX113" s="188">
        <v>0</v>
      </c>
      <c r="LY113" s="188">
        <v>0</v>
      </c>
      <c r="LZ113" s="188">
        <v>1562</v>
      </c>
      <c r="MA113" s="188">
        <v>0</v>
      </c>
      <c r="MB113" s="188">
        <v>0</v>
      </c>
      <c r="MC113" s="188">
        <v>0</v>
      </c>
    </row>
    <row r="114" spans="2:341">
      <c r="B114" s="208">
        <f t="shared" si="30"/>
        <v>0</v>
      </c>
      <c r="C114" s="208">
        <f t="shared" si="31"/>
        <v>0</v>
      </c>
      <c r="D114" s="208">
        <f t="shared" si="32"/>
        <v>5954.4</v>
      </c>
      <c r="E114" s="208">
        <f t="shared" si="33"/>
        <v>1837.2666666666667</v>
      </c>
      <c r="F114" s="208">
        <f t="shared" si="34"/>
        <v>0</v>
      </c>
      <c r="G114" s="208">
        <f t="shared" si="35"/>
        <v>0</v>
      </c>
      <c r="H114" s="208">
        <f t="shared" si="36"/>
        <v>1429.6666666666667</v>
      </c>
      <c r="I114" s="208">
        <f t="shared" si="37"/>
        <v>0</v>
      </c>
      <c r="J114" s="208">
        <f t="shared" si="38"/>
        <v>0</v>
      </c>
      <c r="K114" s="208">
        <f t="shared" si="39"/>
        <v>0</v>
      </c>
      <c r="M114" s="188">
        <v>0</v>
      </c>
      <c r="N114" s="188">
        <v>0</v>
      </c>
      <c r="O114" s="188">
        <v>8455</v>
      </c>
      <c r="P114" s="188">
        <v>1404</v>
      </c>
      <c r="Q114" s="188">
        <v>0</v>
      </c>
      <c r="R114" s="188">
        <v>0</v>
      </c>
      <c r="S114" s="188">
        <v>974</v>
      </c>
      <c r="T114" s="188">
        <v>0</v>
      </c>
      <c r="U114" s="188">
        <v>0</v>
      </c>
      <c r="V114" s="188">
        <v>0</v>
      </c>
      <c r="X114" s="188">
        <v>0</v>
      </c>
      <c r="Y114" s="188">
        <v>0</v>
      </c>
      <c r="Z114" s="188">
        <v>6318</v>
      </c>
      <c r="AA114" s="188">
        <v>2406</v>
      </c>
      <c r="AB114" s="188">
        <v>0</v>
      </c>
      <c r="AC114" s="188">
        <v>0</v>
      </c>
      <c r="AD114" s="188">
        <v>1492</v>
      </c>
      <c r="AE114" s="188">
        <v>0</v>
      </c>
      <c r="AF114" s="188">
        <v>0</v>
      </c>
      <c r="AG114" s="188">
        <v>0</v>
      </c>
      <c r="AI114" s="188">
        <v>0</v>
      </c>
      <c r="AJ114" s="188">
        <v>0</v>
      </c>
      <c r="AK114" s="188">
        <v>1292</v>
      </c>
      <c r="AL114" s="188">
        <v>1698</v>
      </c>
      <c r="AM114" s="188">
        <v>0</v>
      </c>
      <c r="AN114" s="188">
        <v>0</v>
      </c>
      <c r="AO114" s="188">
        <v>1572</v>
      </c>
      <c r="AP114" s="188">
        <v>0</v>
      </c>
      <c r="AQ114" s="188">
        <v>0</v>
      </c>
      <c r="AR114" s="188">
        <v>0</v>
      </c>
      <c r="AT114" s="188">
        <v>0</v>
      </c>
      <c r="AU114" s="188">
        <v>0</v>
      </c>
      <c r="AV114" s="188">
        <v>8383</v>
      </c>
      <c r="AW114" s="188">
        <v>2694</v>
      </c>
      <c r="AX114" s="188">
        <v>0</v>
      </c>
      <c r="AY114" s="188">
        <v>0</v>
      </c>
      <c r="AZ114" s="188">
        <v>1516</v>
      </c>
      <c r="BA114" s="188">
        <v>0</v>
      </c>
      <c r="BB114" s="188">
        <v>0</v>
      </c>
      <c r="BC114" s="188">
        <v>0</v>
      </c>
      <c r="BE114" s="188">
        <v>0</v>
      </c>
      <c r="BF114" s="188">
        <v>0</v>
      </c>
      <c r="BG114" s="188">
        <v>8465</v>
      </c>
      <c r="BH114" s="188">
        <v>2800</v>
      </c>
      <c r="BI114" s="188">
        <v>0</v>
      </c>
      <c r="BJ114" s="188">
        <v>0</v>
      </c>
      <c r="BK114" s="188">
        <v>1081</v>
      </c>
      <c r="BL114" s="188">
        <v>0</v>
      </c>
      <c r="BM114" s="188">
        <v>0</v>
      </c>
      <c r="BN114" s="188">
        <v>0</v>
      </c>
      <c r="BP114" s="188">
        <v>0</v>
      </c>
      <c r="BQ114" s="188">
        <v>0</v>
      </c>
      <c r="BR114" s="188">
        <v>7086</v>
      </c>
      <c r="BS114" s="188">
        <v>3233</v>
      </c>
      <c r="BT114" s="188">
        <v>0</v>
      </c>
      <c r="BU114" s="188">
        <v>0</v>
      </c>
      <c r="BV114" s="188">
        <v>1697</v>
      </c>
      <c r="BW114" s="188">
        <v>0</v>
      </c>
      <c r="BX114" s="188">
        <v>0</v>
      </c>
      <c r="BY114" s="188">
        <v>0</v>
      </c>
      <c r="CA114" s="188">
        <v>0</v>
      </c>
      <c r="CB114" s="188">
        <v>0</v>
      </c>
      <c r="CC114" s="188">
        <v>8564</v>
      </c>
      <c r="CD114" s="188">
        <v>1918</v>
      </c>
      <c r="CE114" s="188">
        <v>0</v>
      </c>
      <c r="CF114" s="188">
        <v>0</v>
      </c>
      <c r="CG114" s="188">
        <v>1089</v>
      </c>
      <c r="CH114" s="188">
        <v>0</v>
      </c>
      <c r="CI114" s="188">
        <v>0</v>
      </c>
      <c r="CJ114" s="188">
        <v>0</v>
      </c>
      <c r="CL114" s="188">
        <v>0</v>
      </c>
      <c r="CM114" s="188">
        <v>0</v>
      </c>
      <c r="CN114" s="188">
        <v>8564</v>
      </c>
      <c r="CO114" s="188">
        <v>1918</v>
      </c>
      <c r="CP114" s="188">
        <v>0</v>
      </c>
      <c r="CQ114" s="188">
        <v>0</v>
      </c>
      <c r="CR114" s="188">
        <v>1089</v>
      </c>
      <c r="CS114" s="188">
        <v>0</v>
      </c>
      <c r="CT114" s="188">
        <v>0</v>
      </c>
      <c r="CU114" s="188">
        <v>0</v>
      </c>
      <c r="CW114" s="188">
        <v>0</v>
      </c>
      <c r="CX114" s="188">
        <v>0</v>
      </c>
      <c r="CY114" s="188">
        <v>6779</v>
      </c>
      <c r="CZ114" s="188">
        <v>2370</v>
      </c>
      <c r="DA114" s="188">
        <v>0</v>
      </c>
      <c r="DB114" s="188">
        <v>0</v>
      </c>
      <c r="DC114" s="188">
        <v>1735</v>
      </c>
      <c r="DD114" s="188">
        <v>0</v>
      </c>
      <c r="DE114" s="188">
        <v>0</v>
      </c>
      <c r="DF114" s="188">
        <v>0</v>
      </c>
      <c r="DH114" s="188">
        <v>0</v>
      </c>
      <c r="DI114" s="188">
        <v>0</v>
      </c>
      <c r="DJ114" s="188">
        <v>8743</v>
      </c>
      <c r="DK114" s="188">
        <v>2209</v>
      </c>
      <c r="DL114" s="188">
        <v>0</v>
      </c>
      <c r="DM114" s="188">
        <v>0</v>
      </c>
      <c r="DN114" s="188">
        <v>1087</v>
      </c>
      <c r="DO114" s="188">
        <v>0</v>
      </c>
      <c r="DP114" s="188">
        <v>0</v>
      </c>
      <c r="DQ114" s="188">
        <v>0</v>
      </c>
      <c r="DS114" s="188">
        <v>0</v>
      </c>
      <c r="DT114" s="188">
        <v>0</v>
      </c>
      <c r="DU114" s="188">
        <v>7057</v>
      </c>
      <c r="DV114" s="188">
        <v>1312</v>
      </c>
      <c r="DW114" s="188">
        <v>0</v>
      </c>
      <c r="DX114" s="188">
        <v>0</v>
      </c>
      <c r="DY114" s="188">
        <v>2462</v>
      </c>
      <c r="DZ114" s="188">
        <v>0</v>
      </c>
      <c r="EA114" s="188">
        <v>0</v>
      </c>
      <c r="EB114" s="188">
        <v>0</v>
      </c>
      <c r="ED114" s="188">
        <v>0</v>
      </c>
      <c r="EE114" s="188">
        <v>0</v>
      </c>
      <c r="EF114" s="188">
        <v>6553</v>
      </c>
      <c r="EG114" s="188">
        <v>2410</v>
      </c>
      <c r="EH114" s="188">
        <v>0</v>
      </c>
      <c r="EI114" s="188">
        <v>0</v>
      </c>
      <c r="EJ114" s="188">
        <v>1065</v>
      </c>
      <c r="EK114" s="188">
        <v>0</v>
      </c>
      <c r="EL114" s="188">
        <v>0</v>
      </c>
      <c r="EM114" s="188">
        <v>0</v>
      </c>
      <c r="EO114" s="188">
        <v>0</v>
      </c>
      <c r="EP114" s="188">
        <v>0</v>
      </c>
      <c r="EQ114" s="188">
        <v>1310</v>
      </c>
      <c r="ER114" s="188">
        <v>859</v>
      </c>
      <c r="ES114" s="188">
        <v>0</v>
      </c>
      <c r="ET114" s="188">
        <v>0</v>
      </c>
      <c r="EU114" s="188">
        <v>1358</v>
      </c>
      <c r="EV114" s="188">
        <v>0</v>
      </c>
      <c r="EW114" s="188">
        <v>0</v>
      </c>
      <c r="EX114" s="188">
        <v>0</v>
      </c>
      <c r="EZ114" s="188">
        <v>0</v>
      </c>
      <c r="FA114" s="188">
        <v>0</v>
      </c>
      <c r="FB114" s="188">
        <v>3869</v>
      </c>
      <c r="FC114" s="188">
        <v>1365</v>
      </c>
      <c r="FD114" s="188">
        <v>0</v>
      </c>
      <c r="FE114" s="188">
        <v>0</v>
      </c>
      <c r="FF114" s="188">
        <v>2126</v>
      </c>
      <c r="FG114" s="188">
        <v>0</v>
      </c>
      <c r="FH114" s="188">
        <v>0</v>
      </c>
      <c r="FI114" s="188">
        <v>0</v>
      </c>
      <c r="FK114" s="188">
        <v>0</v>
      </c>
      <c r="FL114" s="188">
        <v>0</v>
      </c>
      <c r="FM114" s="188">
        <v>7301</v>
      </c>
      <c r="FN114" s="188">
        <v>856</v>
      </c>
      <c r="FO114" s="188">
        <v>0</v>
      </c>
      <c r="FP114" s="188">
        <v>0</v>
      </c>
      <c r="FQ114" s="188">
        <v>1051</v>
      </c>
      <c r="FR114" s="188">
        <v>0</v>
      </c>
      <c r="FS114" s="188">
        <v>0</v>
      </c>
      <c r="FT114" s="188">
        <v>0</v>
      </c>
      <c r="FV114" s="188">
        <v>0</v>
      </c>
      <c r="FW114" s="188">
        <v>0</v>
      </c>
      <c r="FX114" s="188">
        <v>3743</v>
      </c>
      <c r="FY114" s="188">
        <v>2428</v>
      </c>
      <c r="FZ114" s="188">
        <v>0</v>
      </c>
      <c r="GA114" s="188">
        <v>0</v>
      </c>
      <c r="GB114" s="188">
        <v>1869</v>
      </c>
      <c r="GC114" s="188">
        <v>0</v>
      </c>
      <c r="GD114" s="188">
        <v>0</v>
      </c>
      <c r="GE114" s="188">
        <v>0</v>
      </c>
      <c r="GG114" s="188">
        <v>0</v>
      </c>
      <c r="GH114" s="188">
        <v>0</v>
      </c>
      <c r="GI114" s="188">
        <v>6786</v>
      </c>
      <c r="GJ114" s="188">
        <v>1075</v>
      </c>
      <c r="GK114" s="188">
        <v>0</v>
      </c>
      <c r="GL114" s="188">
        <v>0</v>
      </c>
      <c r="GM114" s="188">
        <v>1088</v>
      </c>
      <c r="GN114" s="188">
        <v>0</v>
      </c>
      <c r="GO114" s="188">
        <v>0</v>
      </c>
      <c r="GP114" s="188">
        <v>0</v>
      </c>
      <c r="GR114" s="188">
        <v>0</v>
      </c>
      <c r="GS114" s="188">
        <v>0</v>
      </c>
      <c r="GT114" s="188">
        <v>7193</v>
      </c>
      <c r="GU114" s="188">
        <v>1326</v>
      </c>
      <c r="GV114" s="188">
        <v>0</v>
      </c>
      <c r="GW114" s="188">
        <v>0</v>
      </c>
      <c r="GX114" s="188">
        <v>1046</v>
      </c>
      <c r="GY114" s="188">
        <v>0</v>
      </c>
      <c r="GZ114" s="188">
        <v>0</v>
      </c>
      <c r="HA114" s="188">
        <v>0</v>
      </c>
      <c r="HC114" s="188">
        <v>0</v>
      </c>
      <c r="HD114" s="188">
        <v>0</v>
      </c>
      <c r="HE114" s="188">
        <v>4929</v>
      </c>
      <c r="HF114" s="188">
        <v>1316</v>
      </c>
      <c r="HG114" s="188">
        <v>0</v>
      </c>
      <c r="HH114" s="188">
        <v>0</v>
      </c>
      <c r="HI114" s="188">
        <v>1049</v>
      </c>
      <c r="HJ114" s="188">
        <v>0</v>
      </c>
      <c r="HK114" s="188">
        <v>0</v>
      </c>
      <c r="HL114" s="188">
        <v>0</v>
      </c>
      <c r="HN114" s="188">
        <v>0</v>
      </c>
      <c r="HO114" s="188">
        <v>0</v>
      </c>
      <c r="HP114" s="188">
        <v>3440</v>
      </c>
      <c r="HQ114" s="188">
        <v>1064</v>
      </c>
      <c r="HR114" s="188">
        <v>0</v>
      </c>
      <c r="HS114" s="188">
        <v>0</v>
      </c>
      <c r="HT114" s="188">
        <v>1749</v>
      </c>
      <c r="HU114" s="188">
        <v>0</v>
      </c>
      <c r="HV114" s="188">
        <v>0</v>
      </c>
      <c r="HW114" s="188">
        <v>0</v>
      </c>
      <c r="HY114" s="188">
        <v>0</v>
      </c>
      <c r="HZ114" s="188">
        <v>0</v>
      </c>
      <c r="IA114" s="188">
        <v>5388</v>
      </c>
      <c r="IB114" s="188">
        <v>1257</v>
      </c>
      <c r="IC114" s="188">
        <v>0</v>
      </c>
      <c r="ID114" s="188">
        <v>0</v>
      </c>
      <c r="IE114" s="188">
        <v>1091</v>
      </c>
      <c r="IF114" s="188">
        <v>0</v>
      </c>
      <c r="IG114" s="188">
        <v>0</v>
      </c>
      <c r="IH114" s="188">
        <v>0</v>
      </c>
      <c r="IJ114" s="188">
        <v>0</v>
      </c>
      <c r="IK114" s="188">
        <v>0</v>
      </c>
      <c r="IL114" s="188">
        <v>8493</v>
      </c>
      <c r="IM114" s="188">
        <v>1555</v>
      </c>
      <c r="IN114" s="188">
        <v>0</v>
      </c>
      <c r="IO114" s="188">
        <v>0</v>
      </c>
      <c r="IP114" s="188">
        <v>1113</v>
      </c>
      <c r="IQ114" s="188">
        <v>0</v>
      </c>
      <c r="IR114" s="188">
        <v>0</v>
      </c>
      <c r="IS114" s="188">
        <v>0</v>
      </c>
      <c r="IU114" s="188">
        <v>0</v>
      </c>
      <c r="IV114" s="188">
        <v>0</v>
      </c>
      <c r="IW114" s="188">
        <v>4697</v>
      </c>
      <c r="IX114" s="188">
        <v>1480</v>
      </c>
      <c r="IY114" s="188">
        <v>0</v>
      </c>
      <c r="IZ114" s="188">
        <v>0</v>
      </c>
      <c r="JA114" s="188">
        <v>1611</v>
      </c>
      <c r="JB114" s="188">
        <v>0</v>
      </c>
      <c r="JC114" s="188">
        <v>0</v>
      </c>
      <c r="JD114" s="188">
        <v>0</v>
      </c>
      <c r="JF114" s="188">
        <v>0</v>
      </c>
      <c r="JG114" s="188">
        <v>0</v>
      </c>
      <c r="JH114" s="188">
        <v>7113</v>
      </c>
      <c r="JI114" s="188">
        <v>2791</v>
      </c>
      <c r="JJ114" s="188">
        <v>0</v>
      </c>
      <c r="JK114" s="188">
        <v>0</v>
      </c>
      <c r="JL114" s="188">
        <v>1022</v>
      </c>
      <c r="JM114" s="188">
        <v>0</v>
      </c>
      <c r="JN114" s="188">
        <v>0</v>
      </c>
      <c r="JO114" s="188">
        <v>0</v>
      </c>
      <c r="JQ114" s="188">
        <v>0</v>
      </c>
      <c r="JR114" s="188">
        <v>0</v>
      </c>
      <c r="JS114" s="188">
        <v>7605</v>
      </c>
      <c r="JT114" s="188">
        <v>1355</v>
      </c>
      <c r="JU114" s="188">
        <v>0</v>
      </c>
      <c r="JV114" s="188">
        <v>0</v>
      </c>
      <c r="JW114" s="188">
        <v>1118</v>
      </c>
      <c r="JX114" s="188">
        <v>0</v>
      </c>
      <c r="JY114" s="188">
        <v>0</v>
      </c>
      <c r="JZ114" s="188">
        <v>0</v>
      </c>
      <c r="KB114" s="188">
        <v>0</v>
      </c>
      <c r="KC114" s="188">
        <v>0</v>
      </c>
      <c r="KD114" s="188">
        <v>2637</v>
      </c>
      <c r="KE114" s="188">
        <v>785</v>
      </c>
      <c r="KF114" s="188">
        <v>0</v>
      </c>
      <c r="KG114" s="188">
        <v>0</v>
      </c>
      <c r="KH114" s="188">
        <v>1600</v>
      </c>
      <c r="KI114" s="188">
        <v>0</v>
      </c>
      <c r="KJ114" s="188">
        <v>0</v>
      </c>
      <c r="KK114" s="188">
        <v>0</v>
      </c>
      <c r="KM114" s="188">
        <v>0</v>
      </c>
      <c r="KN114" s="188">
        <v>0</v>
      </c>
      <c r="KO114" s="188">
        <v>2533</v>
      </c>
      <c r="KP114" s="188">
        <v>2618</v>
      </c>
      <c r="KQ114" s="188">
        <v>0</v>
      </c>
      <c r="KR114" s="188">
        <v>0</v>
      </c>
      <c r="KS114" s="188">
        <v>1743</v>
      </c>
      <c r="KT114" s="188">
        <v>0</v>
      </c>
      <c r="KU114" s="188">
        <v>0</v>
      </c>
      <c r="KV114" s="188">
        <v>0</v>
      </c>
      <c r="KX114" s="188">
        <v>0</v>
      </c>
      <c r="KY114" s="188">
        <v>0</v>
      </c>
      <c r="KZ114" s="188">
        <v>7971</v>
      </c>
      <c r="LA114" s="188">
        <v>2128</v>
      </c>
      <c r="LB114" s="188">
        <v>0</v>
      </c>
      <c r="LC114" s="188">
        <v>0</v>
      </c>
      <c r="LD114" s="188">
        <v>2293</v>
      </c>
      <c r="LE114" s="188">
        <v>0</v>
      </c>
      <c r="LF114" s="188">
        <v>0</v>
      </c>
      <c r="LG114" s="188">
        <v>0</v>
      </c>
      <c r="LI114" s="188">
        <v>0</v>
      </c>
      <c r="LJ114" s="188">
        <v>0</v>
      </c>
      <c r="LK114" s="188">
        <v>5970</v>
      </c>
      <c r="LL114" s="188">
        <v>2557</v>
      </c>
      <c r="LM114" s="188">
        <v>0</v>
      </c>
      <c r="LN114" s="188">
        <v>0</v>
      </c>
      <c r="LO114" s="188">
        <v>1542</v>
      </c>
      <c r="LP114" s="188">
        <v>0</v>
      </c>
      <c r="LQ114" s="188">
        <v>0</v>
      </c>
      <c r="LR114" s="188">
        <v>0</v>
      </c>
      <c r="LT114" s="188">
        <v>0</v>
      </c>
      <c r="LU114" s="188">
        <v>0</v>
      </c>
      <c r="LV114" s="188">
        <v>1395</v>
      </c>
      <c r="LW114" s="188">
        <v>1931</v>
      </c>
      <c r="LX114" s="188">
        <v>0</v>
      </c>
      <c r="LY114" s="188">
        <v>0</v>
      </c>
      <c r="LZ114" s="188">
        <v>1562</v>
      </c>
      <c r="MA114" s="188">
        <v>0</v>
      </c>
      <c r="MB114" s="188">
        <v>0</v>
      </c>
      <c r="MC114" s="188">
        <v>0</v>
      </c>
    </row>
    <row r="115" spans="2:341">
      <c r="B115" s="208">
        <f t="shared" si="30"/>
        <v>0</v>
      </c>
      <c r="C115" s="208">
        <f t="shared" si="31"/>
        <v>0</v>
      </c>
      <c r="D115" s="208">
        <f t="shared" si="32"/>
        <v>5901</v>
      </c>
      <c r="E115" s="208">
        <f t="shared" si="33"/>
        <v>1857.9666666666667</v>
      </c>
      <c r="F115" s="208">
        <f t="shared" si="34"/>
        <v>0</v>
      </c>
      <c r="G115" s="208">
        <f t="shared" si="35"/>
        <v>0</v>
      </c>
      <c r="H115" s="208">
        <f t="shared" si="36"/>
        <v>1430.4</v>
      </c>
      <c r="I115" s="208">
        <f t="shared" si="37"/>
        <v>0</v>
      </c>
      <c r="J115" s="208">
        <f t="shared" si="38"/>
        <v>0</v>
      </c>
      <c r="K115" s="208">
        <f t="shared" si="39"/>
        <v>0</v>
      </c>
      <c r="M115" s="188">
        <v>0</v>
      </c>
      <c r="N115" s="188">
        <v>0</v>
      </c>
      <c r="O115" s="188">
        <v>8405</v>
      </c>
      <c r="P115" s="188">
        <v>1412</v>
      </c>
      <c r="Q115" s="188">
        <v>0</v>
      </c>
      <c r="R115" s="188">
        <v>0</v>
      </c>
      <c r="S115" s="188">
        <v>977</v>
      </c>
      <c r="T115" s="188">
        <v>0</v>
      </c>
      <c r="U115" s="188">
        <v>0</v>
      </c>
      <c r="V115" s="188">
        <v>0</v>
      </c>
      <c r="X115" s="188">
        <v>0</v>
      </c>
      <c r="Y115" s="188">
        <v>0</v>
      </c>
      <c r="Z115" s="188">
        <v>6473</v>
      </c>
      <c r="AA115" s="188">
        <v>2418</v>
      </c>
      <c r="AB115" s="188">
        <v>0</v>
      </c>
      <c r="AC115" s="188">
        <v>0</v>
      </c>
      <c r="AD115" s="188">
        <v>1514</v>
      </c>
      <c r="AE115" s="188">
        <v>0</v>
      </c>
      <c r="AF115" s="188">
        <v>0</v>
      </c>
      <c r="AG115" s="188">
        <v>0</v>
      </c>
      <c r="AI115" s="188">
        <v>0</v>
      </c>
      <c r="AJ115" s="188">
        <v>0</v>
      </c>
      <c r="AK115" s="188">
        <v>1154</v>
      </c>
      <c r="AL115" s="188">
        <v>1737</v>
      </c>
      <c r="AM115" s="188">
        <v>0</v>
      </c>
      <c r="AN115" s="188">
        <v>0</v>
      </c>
      <c r="AO115" s="188">
        <v>1585</v>
      </c>
      <c r="AP115" s="188">
        <v>0</v>
      </c>
      <c r="AQ115" s="188">
        <v>0</v>
      </c>
      <c r="AR115" s="188">
        <v>0</v>
      </c>
      <c r="AT115" s="188">
        <v>0</v>
      </c>
      <c r="AU115" s="188">
        <v>0</v>
      </c>
      <c r="AV115" s="188">
        <v>8320</v>
      </c>
      <c r="AW115" s="188">
        <v>2824</v>
      </c>
      <c r="AX115" s="188">
        <v>0</v>
      </c>
      <c r="AY115" s="188">
        <v>0</v>
      </c>
      <c r="AZ115" s="188">
        <v>1536</v>
      </c>
      <c r="BA115" s="188">
        <v>0</v>
      </c>
      <c r="BB115" s="188">
        <v>0</v>
      </c>
      <c r="BC115" s="188">
        <v>0</v>
      </c>
      <c r="BE115" s="188">
        <v>0</v>
      </c>
      <c r="BF115" s="188">
        <v>0</v>
      </c>
      <c r="BG115" s="188">
        <v>8513</v>
      </c>
      <c r="BH115" s="188">
        <v>2664</v>
      </c>
      <c r="BI115" s="188">
        <v>0</v>
      </c>
      <c r="BJ115" s="188">
        <v>0</v>
      </c>
      <c r="BK115" s="188">
        <v>1085</v>
      </c>
      <c r="BL115" s="188">
        <v>0</v>
      </c>
      <c r="BM115" s="188">
        <v>0</v>
      </c>
      <c r="BN115" s="188">
        <v>0</v>
      </c>
      <c r="BP115" s="188">
        <v>0</v>
      </c>
      <c r="BQ115" s="188">
        <v>0</v>
      </c>
      <c r="BR115" s="188">
        <v>7084</v>
      </c>
      <c r="BS115" s="188">
        <v>3297</v>
      </c>
      <c r="BT115" s="188">
        <v>0</v>
      </c>
      <c r="BU115" s="188">
        <v>0</v>
      </c>
      <c r="BV115" s="188">
        <v>1688</v>
      </c>
      <c r="BW115" s="188">
        <v>0</v>
      </c>
      <c r="BX115" s="188">
        <v>0</v>
      </c>
      <c r="BY115" s="188">
        <v>0</v>
      </c>
      <c r="CA115" s="188">
        <v>0</v>
      </c>
      <c r="CB115" s="188">
        <v>0</v>
      </c>
      <c r="CC115" s="188">
        <v>8542</v>
      </c>
      <c r="CD115" s="188">
        <v>1992</v>
      </c>
      <c r="CE115" s="188">
        <v>0</v>
      </c>
      <c r="CF115" s="188">
        <v>0</v>
      </c>
      <c r="CG115" s="188">
        <v>1097</v>
      </c>
      <c r="CH115" s="188">
        <v>0</v>
      </c>
      <c r="CI115" s="188">
        <v>0</v>
      </c>
      <c r="CJ115" s="188">
        <v>0</v>
      </c>
      <c r="CL115" s="188">
        <v>0</v>
      </c>
      <c r="CM115" s="188">
        <v>0</v>
      </c>
      <c r="CN115" s="188">
        <v>8542</v>
      </c>
      <c r="CO115" s="188">
        <v>1992</v>
      </c>
      <c r="CP115" s="188">
        <v>0</v>
      </c>
      <c r="CQ115" s="188">
        <v>0</v>
      </c>
      <c r="CR115" s="188">
        <v>1097</v>
      </c>
      <c r="CS115" s="188">
        <v>0</v>
      </c>
      <c r="CT115" s="188">
        <v>0</v>
      </c>
      <c r="CU115" s="188">
        <v>0</v>
      </c>
      <c r="CW115" s="188">
        <v>0</v>
      </c>
      <c r="CX115" s="188">
        <v>0</v>
      </c>
      <c r="CY115" s="188">
        <v>6677</v>
      </c>
      <c r="CZ115" s="188">
        <v>2299</v>
      </c>
      <c r="DA115" s="188">
        <v>0</v>
      </c>
      <c r="DB115" s="188">
        <v>0</v>
      </c>
      <c r="DC115" s="188">
        <v>1732</v>
      </c>
      <c r="DD115" s="188">
        <v>0</v>
      </c>
      <c r="DE115" s="188">
        <v>0</v>
      </c>
      <c r="DF115" s="188">
        <v>0</v>
      </c>
      <c r="DH115" s="188">
        <v>0</v>
      </c>
      <c r="DI115" s="188">
        <v>0</v>
      </c>
      <c r="DJ115" s="188">
        <v>8813</v>
      </c>
      <c r="DK115" s="188">
        <v>2342</v>
      </c>
      <c r="DL115" s="188">
        <v>0</v>
      </c>
      <c r="DM115" s="188">
        <v>0</v>
      </c>
      <c r="DN115" s="188">
        <v>1097</v>
      </c>
      <c r="DO115" s="188">
        <v>0</v>
      </c>
      <c r="DP115" s="188">
        <v>0</v>
      </c>
      <c r="DQ115" s="188">
        <v>0</v>
      </c>
      <c r="DS115" s="188">
        <v>0</v>
      </c>
      <c r="DT115" s="188">
        <v>0</v>
      </c>
      <c r="DU115" s="188">
        <v>7132</v>
      </c>
      <c r="DV115" s="188">
        <v>1297</v>
      </c>
      <c r="DW115" s="188">
        <v>0</v>
      </c>
      <c r="DX115" s="188">
        <v>0</v>
      </c>
      <c r="DY115" s="188">
        <v>2433</v>
      </c>
      <c r="DZ115" s="188">
        <v>0</v>
      </c>
      <c r="EA115" s="188">
        <v>0</v>
      </c>
      <c r="EB115" s="188">
        <v>0</v>
      </c>
      <c r="ED115" s="188">
        <v>0</v>
      </c>
      <c r="EE115" s="188">
        <v>0</v>
      </c>
      <c r="EF115" s="188">
        <v>6553</v>
      </c>
      <c r="EG115" s="188">
        <v>2599</v>
      </c>
      <c r="EH115" s="188">
        <v>0</v>
      </c>
      <c r="EI115" s="188">
        <v>0</v>
      </c>
      <c r="EJ115" s="188">
        <v>1065</v>
      </c>
      <c r="EK115" s="188">
        <v>0</v>
      </c>
      <c r="EL115" s="188">
        <v>0</v>
      </c>
      <c r="EM115" s="188">
        <v>0</v>
      </c>
      <c r="EO115" s="188">
        <v>0</v>
      </c>
      <c r="EP115" s="188">
        <v>0</v>
      </c>
      <c r="EQ115" s="188">
        <v>1266</v>
      </c>
      <c r="ER115" s="188">
        <v>912</v>
      </c>
      <c r="ES115" s="188">
        <v>0</v>
      </c>
      <c r="ET115" s="188">
        <v>0</v>
      </c>
      <c r="EU115" s="188">
        <v>1377</v>
      </c>
      <c r="EV115" s="188">
        <v>0</v>
      </c>
      <c r="EW115" s="188">
        <v>0</v>
      </c>
      <c r="EX115" s="188">
        <v>0</v>
      </c>
      <c r="EZ115" s="188">
        <v>0</v>
      </c>
      <c r="FA115" s="188">
        <v>0</v>
      </c>
      <c r="FB115" s="188">
        <v>3745</v>
      </c>
      <c r="FC115" s="188">
        <v>1304</v>
      </c>
      <c r="FD115" s="188">
        <v>0</v>
      </c>
      <c r="FE115" s="188">
        <v>0</v>
      </c>
      <c r="FF115" s="188">
        <v>2067</v>
      </c>
      <c r="FG115" s="188">
        <v>0</v>
      </c>
      <c r="FH115" s="188">
        <v>0</v>
      </c>
      <c r="FI115" s="188">
        <v>0</v>
      </c>
      <c r="FK115" s="188">
        <v>0</v>
      </c>
      <c r="FL115" s="188">
        <v>0</v>
      </c>
      <c r="FM115" s="188">
        <v>7393</v>
      </c>
      <c r="FN115" s="188">
        <v>1020</v>
      </c>
      <c r="FO115" s="188">
        <v>0</v>
      </c>
      <c r="FP115" s="188">
        <v>0</v>
      </c>
      <c r="FQ115" s="188">
        <v>1056</v>
      </c>
      <c r="FR115" s="188">
        <v>0</v>
      </c>
      <c r="FS115" s="188">
        <v>0</v>
      </c>
      <c r="FT115" s="188">
        <v>0</v>
      </c>
      <c r="FV115" s="188">
        <v>0</v>
      </c>
      <c r="FW115" s="188">
        <v>0</v>
      </c>
      <c r="FX115" s="188">
        <v>3801</v>
      </c>
      <c r="FY115" s="188">
        <v>2374</v>
      </c>
      <c r="FZ115" s="188">
        <v>0</v>
      </c>
      <c r="GA115" s="188">
        <v>0</v>
      </c>
      <c r="GB115" s="188">
        <v>1859</v>
      </c>
      <c r="GC115" s="188">
        <v>0</v>
      </c>
      <c r="GD115" s="188">
        <v>0</v>
      </c>
      <c r="GE115" s="188">
        <v>0</v>
      </c>
      <c r="GG115" s="188">
        <v>0</v>
      </c>
      <c r="GH115" s="188">
        <v>0</v>
      </c>
      <c r="GI115" s="188">
        <v>6582</v>
      </c>
      <c r="GJ115" s="188">
        <v>1159</v>
      </c>
      <c r="GK115" s="188">
        <v>0</v>
      </c>
      <c r="GL115" s="188">
        <v>0</v>
      </c>
      <c r="GM115" s="188">
        <v>1092</v>
      </c>
      <c r="GN115" s="188">
        <v>0</v>
      </c>
      <c r="GO115" s="188">
        <v>0</v>
      </c>
      <c r="GP115" s="188">
        <v>0</v>
      </c>
      <c r="GR115" s="188">
        <v>0</v>
      </c>
      <c r="GS115" s="188">
        <v>0</v>
      </c>
      <c r="GT115" s="188">
        <v>7026</v>
      </c>
      <c r="GU115" s="188">
        <v>1561</v>
      </c>
      <c r="GV115" s="188">
        <v>0</v>
      </c>
      <c r="GW115" s="188">
        <v>0</v>
      </c>
      <c r="GX115" s="188">
        <v>1053</v>
      </c>
      <c r="GY115" s="188">
        <v>0</v>
      </c>
      <c r="GZ115" s="188">
        <v>0</v>
      </c>
      <c r="HA115" s="188">
        <v>0</v>
      </c>
      <c r="HC115" s="188">
        <v>0</v>
      </c>
      <c r="HD115" s="188">
        <v>0</v>
      </c>
      <c r="HE115" s="188">
        <v>4823</v>
      </c>
      <c r="HF115" s="188">
        <v>1223</v>
      </c>
      <c r="HG115" s="188">
        <v>0</v>
      </c>
      <c r="HH115" s="188">
        <v>0</v>
      </c>
      <c r="HI115" s="188">
        <v>1059</v>
      </c>
      <c r="HJ115" s="188">
        <v>0</v>
      </c>
      <c r="HK115" s="188">
        <v>0</v>
      </c>
      <c r="HL115" s="188">
        <v>0</v>
      </c>
      <c r="HN115" s="188">
        <v>0</v>
      </c>
      <c r="HO115" s="188">
        <v>0</v>
      </c>
      <c r="HP115" s="188">
        <v>3266</v>
      </c>
      <c r="HQ115" s="188">
        <v>1127</v>
      </c>
      <c r="HR115" s="188">
        <v>0</v>
      </c>
      <c r="HS115" s="188">
        <v>0</v>
      </c>
      <c r="HT115" s="188">
        <v>1759</v>
      </c>
      <c r="HU115" s="188">
        <v>0</v>
      </c>
      <c r="HV115" s="188">
        <v>0</v>
      </c>
      <c r="HW115" s="188">
        <v>0</v>
      </c>
      <c r="HY115" s="188">
        <v>0</v>
      </c>
      <c r="HZ115" s="188">
        <v>0</v>
      </c>
      <c r="IA115" s="188">
        <v>5304</v>
      </c>
      <c r="IB115" s="188">
        <v>1311</v>
      </c>
      <c r="IC115" s="188">
        <v>0</v>
      </c>
      <c r="ID115" s="188">
        <v>0</v>
      </c>
      <c r="IE115" s="188">
        <v>1095</v>
      </c>
      <c r="IF115" s="188">
        <v>0</v>
      </c>
      <c r="IG115" s="188">
        <v>0</v>
      </c>
      <c r="IH115" s="188">
        <v>0</v>
      </c>
      <c r="IJ115" s="188">
        <v>0</v>
      </c>
      <c r="IK115" s="188">
        <v>0</v>
      </c>
      <c r="IL115" s="188">
        <v>8494</v>
      </c>
      <c r="IM115" s="188">
        <v>1619</v>
      </c>
      <c r="IN115" s="188">
        <v>0</v>
      </c>
      <c r="IO115" s="188">
        <v>0</v>
      </c>
      <c r="IP115" s="188">
        <v>1123</v>
      </c>
      <c r="IQ115" s="188">
        <v>0</v>
      </c>
      <c r="IR115" s="188">
        <v>0</v>
      </c>
      <c r="IS115" s="188">
        <v>0</v>
      </c>
      <c r="IU115" s="188">
        <v>0</v>
      </c>
      <c r="IV115" s="188">
        <v>0</v>
      </c>
      <c r="IW115" s="188">
        <v>4556</v>
      </c>
      <c r="IX115" s="188">
        <v>1638</v>
      </c>
      <c r="IY115" s="188">
        <v>0</v>
      </c>
      <c r="IZ115" s="188">
        <v>0</v>
      </c>
      <c r="JA115" s="188">
        <v>1621</v>
      </c>
      <c r="JB115" s="188">
        <v>0</v>
      </c>
      <c r="JC115" s="188">
        <v>0</v>
      </c>
      <c r="JD115" s="188">
        <v>0</v>
      </c>
      <c r="JF115" s="188">
        <v>0</v>
      </c>
      <c r="JG115" s="188">
        <v>0</v>
      </c>
      <c r="JH115" s="188">
        <v>7142</v>
      </c>
      <c r="JI115" s="188">
        <v>2826</v>
      </c>
      <c r="JJ115" s="188">
        <v>0</v>
      </c>
      <c r="JK115" s="188">
        <v>0</v>
      </c>
      <c r="JL115" s="188">
        <v>1025</v>
      </c>
      <c r="JM115" s="188">
        <v>0</v>
      </c>
      <c r="JN115" s="188">
        <v>0</v>
      </c>
      <c r="JO115" s="188">
        <v>0</v>
      </c>
      <c r="JQ115" s="188">
        <v>0</v>
      </c>
      <c r="JR115" s="188">
        <v>0</v>
      </c>
      <c r="JS115" s="188">
        <v>7525</v>
      </c>
      <c r="JT115" s="188">
        <v>1184</v>
      </c>
      <c r="JU115" s="188">
        <v>0</v>
      </c>
      <c r="JV115" s="188">
        <v>0</v>
      </c>
      <c r="JW115" s="188">
        <v>1122</v>
      </c>
      <c r="JX115" s="188">
        <v>0</v>
      </c>
      <c r="JY115" s="188">
        <v>0</v>
      </c>
      <c r="JZ115" s="188">
        <v>0</v>
      </c>
      <c r="KB115" s="188">
        <v>0</v>
      </c>
      <c r="KC115" s="188">
        <v>0</v>
      </c>
      <c r="KD115" s="188">
        <v>2529</v>
      </c>
      <c r="KE115" s="188">
        <v>717</v>
      </c>
      <c r="KF115" s="188">
        <v>0</v>
      </c>
      <c r="KG115" s="188">
        <v>0</v>
      </c>
      <c r="KH115" s="188">
        <v>1611</v>
      </c>
      <c r="KI115" s="188">
        <v>0</v>
      </c>
      <c r="KJ115" s="188">
        <v>0</v>
      </c>
      <c r="KK115" s="188">
        <v>0</v>
      </c>
      <c r="KM115" s="188">
        <v>0</v>
      </c>
      <c r="KN115" s="188">
        <v>0</v>
      </c>
      <c r="KO115" s="188">
        <v>2409</v>
      </c>
      <c r="KP115" s="188">
        <v>2416</v>
      </c>
      <c r="KQ115" s="188">
        <v>0</v>
      </c>
      <c r="KR115" s="188">
        <v>0</v>
      </c>
      <c r="KS115" s="188">
        <v>1745</v>
      </c>
      <c r="KT115" s="188">
        <v>0</v>
      </c>
      <c r="KU115" s="188">
        <v>0</v>
      </c>
      <c r="KV115" s="188">
        <v>0</v>
      </c>
      <c r="KX115" s="188">
        <v>0</v>
      </c>
      <c r="KY115" s="188">
        <v>0</v>
      </c>
      <c r="KZ115" s="188">
        <v>7592</v>
      </c>
      <c r="LA115" s="188">
        <v>1928</v>
      </c>
      <c r="LB115" s="188">
        <v>0</v>
      </c>
      <c r="LC115" s="188">
        <v>0</v>
      </c>
      <c r="LD115" s="188">
        <v>2233</v>
      </c>
      <c r="LE115" s="188">
        <v>0</v>
      </c>
      <c r="LF115" s="188">
        <v>0</v>
      </c>
      <c r="LG115" s="188">
        <v>0</v>
      </c>
      <c r="LI115" s="188">
        <v>0</v>
      </c>
      <c r="LJ115" s="188">
        <v>0</v>
      </c>
      <c r="LK115" s="188">
        <v>6029</v>
      </c>
      <c r="LL115" s="188">
        <v>2687</v>
      </c>
      <c r="LM115" s="188">
        <v>0</v>
      </c>
      <c r="LN115" s="188">
        <v>0</v>
      </c>
      <c r="LO115" s="188">
        <v>1535</v>
      </c>
      <c r="LP115" s="188">
        <v>0</v>
      </c>
      <c r="LQ115" s="188">
        <v>0</v>
      </c>
      <c r="LR115" s="188">
        <v>0</v>
      </c>
      <c r="LT115" s="188">
        <v>0</v>
      </c>
      <c r="LU115" s="188">
        <v>0</v>
      </c>
      <c r="LV115" s="188">
        <v>1340</v>
      </c>
      <c r="LW115" s="188">
        <v>1860</v>
      </c>
      <c r="LX115" s="188">
        <v>0</v>
      </c>
      <c r="LY115" s="188">
        <v>0</v>
      </c>
      <c r="LZ115" s="188">
        <v>1574</v>
      </c>
      <c r="MA115" s="188">
        <v>0</v>
      </c>
      <c r="MB115" s="188">
        <v>0</v>
      </c>
      <c r="MC115" s="188">
        <v>0</v>
      </c>
    </row>
    <row r="116" spans="2:341">
      <c r="B116" s="208">
        <f t="shared" si="30"/>
        <v>0</v>
      </c>
      <c r="C116" s="208">
        <f t="shared" si="31"/>
        <v>0</v>
      </c>
      <c r="D116" s="208">
        <f t="shared" si="32"/>
        <v>5932.666666666667</v>
      </c>
      <c r="E116" s="208">
        <f t="shared" si="33"/>
        <v>1915.2</v>
      </c>
      <c r="F116" s="208">
        <f t="shared" si="34"/>
        <v>0</v>
      </c>
      <c r="G116" s="208">
        <f t="shared" si="35"/>
        <v>0</v>
      </c>
      <c r="H116" s="208">
        <f t="shared" si="36"/>
        <v>1423.5333333333333</v>
      </c>
      <c r="I116" s="208">
        <f t="shared" si="37"/>
        <v>0</v>
      </c>
      <c r="J116" s="208">
        <f t="shared" si="38"/>
        <v>0</v>
      </c>
      <c r="K116" s="208">
        <f t="shared" si="39"/>
        <v>0</v>
      </c>
      <c r="M116" s="188">
        <v>0</v>
      </c>
      <c r="N116" s="188">
        <v>0</v>
      </c>
      <c r="O116" s="188">
        <v>8482</v>
      </c>
      <c r="P116" s="188">
        <v>1431</v>
      </c>
      <c r="Q116" s="188">
        <v>0</v>
      </c>
      <c r="R116" s="188">
        <v>0</v>
      </c>
      <c r="S116" s="188">
        <v>977</v>
      </c>
      <c r="T116" s="188">
        <v>0</v>
      </c>
      <c r="U116" s="188">
        <v>0</v>
      </c>
      <c r="V116" s="188">
        <v>0</v>
      </c>
      <c r="X116" s="188">
        <v>0</v>
      </c>
      <c r="Y116" s="188">
        <v>0</v>
      </c>
      <c r="Z116" s="188">
        <v>6521</v>
      </c>
      <c r="AA116" s="188">
        <v>2459</v>
      </c>
      <c r="AB116" s="188">
        <v>0</v>
      </c>
      <c r="AC116" s="188">
        <v>0</v>
      </c>
      <c r="AD116" s="188">
        <v>1514</v>
      </c>
      <c r="AE116" s="188">
        <v>0</v>
      </c>
      <c r="AF116" s="188">
        <v>0</v>
      </c>
      <c r="AG116" s="188">
        <v>0</v>
      </c>
      <c r="AI116" s="188">
        <v>0</v>
      </c>
      <c r="AJ116" s="188">
        <v>0</v>
      </c>
      <c r="AK116" s="188">
        <v>1060</v>
      </c>
      <c r="AL116" s="188">
        <v>1792</v>
      </c>
      <c r="AM116" s="188">
        <v>0</v>
      </c>
      <c r="AN116" s="188">
        <v>0</v>
      </c>
      <c r="AO116" s="188">
        <v>1585</v>
      </c>
      <c r="AP116" s="188">
        <v>0</v>
      </c>
      <c r="AQ116" s="188">
        <v>0</v>
      </c>
      <c r="AR116" s="188">
        <v>0</v>
      </c>
      <c r="AT116" s="188">
        <v>0</v>
      </c>
      <c r="AU116" s="188">
        <v>0</v>
      </c>
      <c r="AV116" s="188">
        <v>8376</v>
      </c>
      <c r="AW116" s="188">
        <v>2939</v>
      </c>
      <c r="AX116" s="188">
        <v>0</v>
      </c>
      <c r="AY116" s="188">
        <v>0</v>
      </c>
      <c r="AZ116" s="188">
        <v>1536</v>
      </c>
      <c r="BA116" s="188">
        <v>0</v>
      </c>
      <c r="BB116" s="188">
        <v>0</v>
      </c>
      <c r="BC116" s="188">
        <v>0</v>
      </c>
      <c r="BE116" s="188">
        <v>0</v>
      </c>
      <c r="BF116" s="188">
        <v>0</v>
      </c>
      <c r="BG116" s="188">
        <v>8599</v>
      </c>
      <c r="BH116" s="188">
        <v>2697</v>
      </c>
      <c r="BI116" s="188">
        <v>0</v>
      </c>
      <c r="BJ116" s="188">
        <v>0</v>
      </c>
      <c r="BK116" s="188">
        <v>1085</v>
      </c>
      <c r="BL116" s="188">
        <v>0</v>
      </c>
      <c r="BM116" s="188">
        <v>0</v>
      </c>
      <c r="BN116" s="188">
        <v>0</v>
      </c>
      <c r="BP116" s="188">
        <v>0</v>
      </c>
      <c r="BQ116" s="188">
        <v>0</v>
      </c>
      <c r="BR116" s="188">
        <v>7090</v>
      </c>
      <c r="BS116" s="188">
        <v>3343</v>
      </c>
      <c r="BT116" s="188">
        <v>0</v>
      </c>
      <c r="BU116" s="188">
        <v>0</v>
      </c>
      <c r="BV116" s="188">
        <v>1681</v>
      </c>
      <c r="BW116" s="188">
        <v>0</v>
      </c>
      <c r="BX116" s="188">
        <v>0</v>
      </c>
      <c r="BY116" s="188">
        <v>0</v>
      </c>
      <c r="CA116" s="188">
        <v>0</v>
      </c>
      <c r="CB116" s="188">
        <v>0</v>
      </c>
      <c r="CC116" s="188">
        <v>8560</v>
      </c>
      <c r="CD116" s="188">
        <v>2076</v>
      </c>
      <c r="CE116" s="188">
        <v>0</v>
      </c>
      <c r="CF116" s="188">
        <v>0</v>
      </c>
      <c r="CG116" s="188">
        <v>1097</v>
      </c>
      <c r="CH116" s="188">
        <v>0</v>
      </c>
      <c r="CI116" s="188">
        <v>0</v>
      </c>
      <c r="CJ116" s="188">
        <v>0</v>
      </c>
      <c r="CL116" s="188">
        <v>0</v>
      </c>
      <c r="CM116" s="188">
        <v>0</v>
      </c>
      <c r="CN116" s="188">
        <v>8560</v>
      </c>
      <c r="CO116" s="188">
        <v>2076</v>
      </c>
      <c r="CP116" s="188">
        <v>0</v>
      </c>
      <c r="CQ116" s="188">
        <v>0</v>
      </c>
      <c r="CR116" s="188">
        <v>1097</v>
      </c>
      <c r="CS116" s="188">
        <v>0</v>
      </c>
      <c r="CT116" s="188">
        <v>0</v>
      </c>
      <c r="CU116" s="188">
        <v>0</v>
      </c>
      <c r="CW116" s="188">
        <v>0</v>
      </c>
      <c r="CX116" s="188">
        <v>0</v>
      </c>
      <c r="CY116" s="188">
        <v>6761</v>
      </c>
      <c r="CZ116" s="188">
        <v>2344</v>
      </c>
      <c r="DA116" s="188">
        <v>0</v>
      </c>
      <c r="DB116" s="188">
        <v>0</v>
      </c>
      <c r="DC116" s="188">
        <v>1717</v>
      </c>
      <c r="DD116" s="188">
        <v>0</v>
      </c>
      <c r="DE116" s="188">
        <v>0</v>
      </c>
      <c r="DF116" s="188">
        <v>0</v>
      </c>
      <c r="DH116" s="188">
        <v>0</v>
      </c>
      <c r="DI116" s="188">
        <v>0</v>
      </c>
      <c r="DJ116" s="188">
        <v>8831</v>
      </c>
      <c r="DK116" s="188">
        <v>2352</v>
      </c>
      <c r="DL116" s="188">
        <v>0</v>
      </c>
      <c r="DM116" s="188">
        <v>0</v>
      </c>
      <c r="DN116" s="188">
        <v>1097</v>
      </c>
      <c r="DO116" s="188">
        <v>0</v>
      </c>
      <c r="DP116" s="188">
        <v>0</v>
      </c>
      <c r="DQ116" s="188">
        <v>0</v>
      </c>
      <c r="DS116" s="188">
        <v>0</v>
      </c>
      <c r="DT116" s="188">
        <v>0</v>
      </c>
      <c r="DU116" s="188">
        <v>7139</v>
      </c>
      <c r="DV116" s="188">
        <v>1316</v>
      </c>
      <c r="DW116" s="188">
        <v>0</v>
      </c>
      <c r="DX116" s="188">
        <v>0</v>
      </c>
      <c r="DY116" s="188">
        <v>2413</v>
      </c>
      <c r="DZ116" s="188">
        <v>0</v>
      </c>
      <c r="EA116" s="188">
        <v>0</v>
      </c>
      <c r="EB116" s="188">
        <v>0</v>
      </c>
      <c r="ED116" s="188">
        <v>0</v>
      </c>
      <c r="EE116" s="188">
        <v>0</v>
      </c>
      <c r="EF116" s="188">
        <v>6552</v>
      </c>
      <c r="EG116" s="188">
        <v>2633</v>
      </c>
      <c r="EH116" s="188">
        <v>0</v>
      </c>
      <c r="EI116" s="188">
        <v>0</v>
      </c>
      <c r="EJ116" s="188">
        <v>1065</v>
      </c>
      <c r="EK116" s="188">
        <v>0</v>
      </c>
      <c r="EL116" s="188">
        <v>0</v>
      </c>
      <c r="EM116" s="188">
        <v>0</v>
      </c>
      <c r="EO116" s="188">
        <v>0</v>
      </c>
      <c r="EP116" s="188">
        <v>0</v>
      </c>
      <c r="EQ116" s="188">
        <v>1257</v>
      </c>
      <c r="ER116" s="188">
        <v>974</v>
      </c>
      <c r="ES116" s="188">
        <v>0</v>
      </c>
      <c r="ET116" s="188">
        <v>0</v>
      </c>
      <c r="EU116" s="188">
        <v>1377</v>
      </c>
      <c r="EV116" s="188">
        <v>0</v>
      </c>
      <c r="EW116" s="188">
        <v>0</v>
      </c>
      <c r="EX116" s="188">
        <v>0</v>
      </c>
      <c r="EZ116" s="188">
        <v>0</v>
      </c>
      <c r="FA116" s="188">
        <v>0</v>
      </c>
      <c r="FB116" s="188">
        <v>3655</v>
      </c>
      <c r="FC116" s="188">
        <v>1433</v>
      </c>
      <c r="FD116" s="188">
        <v>0</v>
      </c>
      <c r="FE116" s="188">
        <v>0</v>
      </c>
      <c r="FF116" s="188">
        <v>2012</v>
      </c>
      <c r="FG116" s="188">
        <v>0</v>
      </c>
      <c r="FH116" s="188">
        <v>0</v>
      </c>
      <c r="FI116" s="188">
        <v>0</v>
      </c>
      <c r="FK116" s="188">
        <v>0</v>
      </c>
      <c r="FL116" s="188">
        <v>0</v>
      </c>
      <c r="FM116" s="188">
        <v>7343</v>
      </c>
      <c r="FN116" s="188">
        <v>1189</v>
      </c>
      <c r="FO116" s="188">
        <v>0</v>
      </c>
      <c r="FP116" s="188">
        <v>0</v>
      </c>
      <c r="FQ116" s="188">
        <v>1056</v>
      </c>
      <c r="FR116" s="188">
        <v>0</v>
      </c>
      <c r="FS116" s="188">
        <v>0</v>
      </c>
      <c r="FT116" s="188">
        <v>0</v>
      </c>
      <c r="FV116" s="188">
        <v>0</v>
      </c>
      <c r="FW116" s="188">
        <v>0</v>
      </c>
      <c r="FX116" s="188">
        <v>3856</v>
      </c>
      <c r="FY116" s="188">
        <v>2303</v>
      </c>
      <c r="FZ116" s="188">
        <v>0</v>
      </c>
      <c r="GA116" s="188">
        <v>0</v>
      </c>
      <c r="GB116" s="188">
        <v>1829</v>
      </c>
      <c r="GC116" s="188">
        <v>0</v>
      </c>
      <c r="GD116" s="188">
        <v>0</v>
      </c>
      <c r="GE116" s="188">
        <v>0</v>
      </c>
      <c r="GG116" s="188">
        <v>0</v>
      </c>
      <c r="GH116" s="188">
        <v>0</v>
      </c>
      <c r="GI116" s="188">
        <v>6712</v>
      </c>
      <c r="GJ116" s="188">
        <v>1288</v>
      </c>
      <c r="GK116" s="188">
        <v>0</v>
      </c>
      <c r="GL116" s="188">
        <v>0</v>
      </c>
      <c r="GM116" s="188">
        <v>1092</v>
      </c>
      <c r="GN116" s="188">
        <v>0</v>
      </c>
      <c r="GO116" s="188">
        <v>0</v>
      </c>
      <c r="GP116" s="188">
        <v>0</v>
      </c>
      <c r="GR116" s="188">
        <v>0</v>
      </c>
      <c r="GS116" s="188">
        <v>0</v>
      </c>
      <c r="GT116" s="188">
        <v>7046</v>
      </c>
      <c r="GU116" s="188">
        <v>1601</v>
      </c>
      <c r="GV116" s="188">
        <v>0</v>
      </c>
      <c r="GW116" s="188">
        <v>0</v>
      </c>
      <c r="GX116" s="188">
        <v>1053</v>
      </c>
      <c r="GY116" s="188">
        <v>0</v>
      </c>
      <c r="GZ116" s="188">
        <v>0</v>
      </c>
      <c r="HA116" s="188">
        <v>0</v>
      </c>
      <c r="HC116" s="188">
        <v>0</v>
      </c>
      <c r="HD116" s="188">
        <v>0</v>
      </c>
      <c r="HE116" s="188">
        <v>4871</v>
      </c>
      <c r="HF116" s="188">
        <v>1251</v>
      </c>
      <c r="HG116" s="188">
        <v>0</v>
      </c>
      <c r="HH116" s="188">
        <v>0</v>
      </c>
      <c r="HI116" s="188">
        <v>1059</v>
      </c>
      <c r="HJ116" s="188">
        <v>0</v>
      </c>
      <c r="HK116" s="188">
        <v>0</v>
      </c>
      <c r="HL116" s="188">
        <v>0</v>
      </c>
      <c r="HN116" s="188">
        <v>0</v>
      </c>
      <c r="HO116" s="188">
        <v>0</v>
      </c>
      <c r="HP116" s="188">
        <v>3390</v>
      </c>
      <c r="HQ116" s="188">
        <v>1196</v>
      </c>
      <c r="HR116" s="188">
        <v>0</v>
      </c>
      <c r="HS116" s="188">
        <v>0</v>
      </c>
      <c r="HT116" s="188">
        <v>1759</v>
      </c>
      <c r="HU116" s="188">
        <v>0</v>
      </c>
      <c r="HV116" s="188">
        <v>0</v>
      </c>
      <c r="HW116" s="188">
        <v>0</v>
      </c>
      <c r="HY116" s="188">
        <v>0</v>
      </c>
      <c r="HZ116" s="188">
        <v>0</v>
      </c>
      <c r="IA116" s="188">
        <v>5427</v>
      </c>
      <c r="IB116" s="188">
        <v>1375</v>
      </c>
      <c r="IC116" s="188">
        <v>0</v>
      </c>
      <c r="ID116" s="188">
        <v>0</v>
      </c>
      <c r="IE116" s="188">
        <v>1095</v>
      </c>
      <c r="IF116" s="188">
        <v>0</v>
      </c>
      <c r="IG116" s="188">
        <v>0</v>
      </c>
      <c r="IH116" s="188">
        <v>0</v>
      </c>
      <c r="IJ116" s="188">
        <v>0</v>
      </c>
      <c r="IK116" s="188">
        <v>0</v>
      </c>
      <c r="IL116" s="188">
        <v>8467</v>
      </c>
      <c r="IM116" s="188">
        <v>1705</v>
      </c>
      <c r="IN116" s="188">
        <v>0</v>
      </c>
      <c r="IO116" s="188">
        <v>0</v>
      </c>
      <c r="IP116" s="188">
        <v>1123</v>
      </c>
      <c r="IQ116" s="188">
        <v>0</v>
      </c>
      <c r="IR116" s="188">
        <v>0</v>
      </c>
      <c r="IS116" s="188">
        <v>0</v>
      </c>
      <c r="IU116" s="188">
        <v>0</v>
      </c>
      <c r="IV116" s="188">
        <v>0</v>
      </c>
      <c r="IW116" s="188">
        <v>4537</v>
      </c>
      <c r="IX116" s="188">
        <v>1737</v>
      </c>
      <c r="IY116" s="188">
        <v>0</v>
      </c>
      <c r="IZ116" s="188">
        <v>0</v>
      </c>
      <c r="JA116" s="188">
        <v>1621</v>
      </c>
      <c r="JB116" s="188">
        <v>0</v>
      </c>
      <c r="JC116" s="188">
        <v>0</v>
      </c>
      <c r="JD116" s="188">
        <v>0</v>
      </c>
      <c r="JF116" s="188">
        <v>0</v>
      </c>
      <c r="JG116" s="188">
        <v>0</v>
      </c>
      <c r="JH116" s="188">
        <v>7105</v>
      </c>
      <c r="JI116" s="188">
        <v>2820</v>
      </c>
      <c r="JJ116" s="188">
        <v>0</v>
      </c>
      <c r="JK116" s="188">
        <v>0</v>
      </c>
      <c r="JL116" s="188">
        <v>1025</v>
      </c>
      <c r="JM116" s="188">
        <v>0</v>
      </c>
      <c r="JN116" s="188">
        <v>0</v>
      </c>
      <c r="JO116" s="188">
        <v>0</v>
      </c>
      <c r="JQ116" s="188">
        <v>0</v>
      </c>
      <c r="JR116" s="188">
        <v>0</v>
      </c>
      <c r="JS116" s="188">
        <v>7686</v>
      </c>
      <c r="JT116" s="188">
        <v>1296</v>
      </c>
      <c r="JU116" s="188">
        <v>0</v>
      </c>
      <c r="JV116" s="188">
        <v>0</v>
      </c>
      <c r="JW116" s="188">
        <v>1122</v>
      </c>
      <c r="JX116" s="188">
        <v>0</v>
      </c>
      <c r="JY116" s="188">
        <v>0</v>
      </c>
      <c r="JZ116" s="188">
        <v>0</v>
      </c>
      <c r="KB116" s="188">
        <v>0</v>
      </c>
      <c r="KC116" s="188">
        <v>0</v>
      </c>
      <c r="KD116" s="188">
        <v>2642</v>
      </c>
      <c r="KE116" s="188">
        <v>754</v>
      </c>
      <c r="KF116" s="188">
        <v>0</v>
      </c>
      <c r="KG116" s="188">
        <v>0</v>
      </c>
      <c r="KH116" s="188">
        <v>1611</v>
      </c>
      <c r="KI116" s="188">
        <v>0</v>
      </c>
      <c r="KJ116" s="188">
        <v>0</v>
      </c>
      <c r="KK116" s="188">
        <v>0</v>
      </c>
      <c r="KM116" s="188">
        <v>0</v>
      </c>
      <c r="KN116" s="188">
        <v>0</v>
      </c>
      <c r="KO116" s="188">
        <v>2392</v>
      </c>
      <c r="KP116" s="188">
        <v>2415</v>
      </c>
      <c r="KQ116" s="188">
        <v>0</v>
      </c>
      <c r="KR116" s="188">
        <v>0</v>
      </c>
      <c r="KS116" s="188">
        <v>1743</v>
      </c>
      <c r="KT116" s="188">
        <v>0</v>
      </c>
      <c r="KU116" s="188">
        <v>0</v>
      </c>
      <c r="KV116" s="188">
        <v>0</v>
      </c>
      <c r="KX116" s="188">
        <v>0</v>
      </c>
      <c r="KY116" s="188">
        <v>0</v>
      </c>
      <c r="KZ116" s="188">
        <v>7569</v>
      </c>
      <c r="LA116" s="188">
        <v>2013</v>
      </c>
      <c r="LB116" s="188">
        <v>0</v>
      </c>
      <c r="LC116" s="188">
        <v>0</v>
      </c>
      <c r="LD116" s="188">
        <v>2156</v>
      </c>
      <c r="LE116" s="188">
        <v>0</v>
      </c>
      <c r="LF116" s="188">
        <v>0</v>
      </c>
      <c r="LG116" s="188">
        <v>0</v>
      </c>
      <c r="LI116" s="188">
        <v>0</v>
      </c>
      <c r="LJ116" s="188">
        <v>0</v>
      </c>
      <c r="LK116" s="188">
        <v>6139</v>
      </c>
      <c r="LL116" s="188">
        <v>2761</v>
      </c>
      <c r="LM116" s="188">
        <v>0</v>
      </c>
      <c r="LN116" s="188">
        <v>0</v>
      </c>
      <c r="LO116" s="188">
        <v>1535</v>
      </c>
      <c r="LP116" s="188">
        <v>0</v>
      </c>
      <c r="LQ116" s="188">
        <v>0</v>
      </c>
      <c r="LR116" s="188">
        <v>0</v>
      </c>
      <c r="LT116" s="188">
        <v>0</v>
      </c>
      <c r="LU116" s="188">
        <v>0</v>
      </c>
      <c r="LV116" s="188">
        <v>1355</v>
      </c>
      <c r="LW116" s="188">
        <v>1887</v>
      </c>
      <c r="LX116" s="188">
        <v>0</v>
      </c>
      <c r="LY116" s="188">
        <v>0</v>
      </c>
      <c r="LZ116" s="188">
        <v>1574</v>
      </c>
      <c r="MA116" s="188">
        <v>0</v>
      </c>
      <c r="MB116" s="188">
        <v>0</v>
      </c>
      <c r="MC116" s="188">
        <v>0</v>
      </c>
    </row>
    <row r="117" spans="2:341">
      <c r="B117" s="208">
        <f t="shared" si="30"/>
        <v>0</v>
      </c>
      <c r="C117" s="208">
        <f t="shared" si="31"/>
        <v>0</v>
      </c>
      <c r="D117" s="208">
        <f t="shared" si="32"/>
        <v>5992.5</v>
      </c>
      <c r="E117" s="208">
        <f t="shared" si="33"/>
        <v>1968.3666666666666</v>
      </c>
      <c r="F117" s="208">
        <f t="shared" si="34"/>
        <v>0</v>
      </c>
      <c r="G117" s="208">
        <f t="shared" si="35"/>
        <v>0</v>
      </c>
      <c r="H117" s="208">
        <f t="shared" si="36"/>
        <v>1416.8666666666666</v>
      </c>
      <c r="I117" s="208">
        <f t="shared" si="37"/>
        <v>0</v>
      </c>
      <c r="J117" s="208">
        <f t="shared" si="38"/>
        <v>0</v>
      </c>
      <c r="K117" s="208">
        <f t="shared" si="39"/>
        <v>0</v>
      </c>
      <c r="M117" s="188">
        <v>0</v>
      </c>
      <c r="N117" s="188">
        <v>0</v>
      </c>
      <c r="O117" s="188">
        <v>8529</v>
      </c>
      <c r="P117" s="188">
        <v>1407</v>
      </c>
      <c r="Q117" s="188">
        <v>0</v>
      </c>
      <c r="R117" s="188">
        <v>0</v>
      </c>
      <c r="S117" s="188">
        <v>977</v>
      </c>
      <c r="T117" s="188">
        <v>0</v>
      </c>
      <c r="U117" s="188">
        <v>0</v>
      </c>
      <c r="V117" s="188">
        <v>0</v>
      </c>
      <c r="X117" s="188">
        <v>0</v>
      </c>
      <c r="Y117" s="188">
        <v>0</v>
      </c>
      <c r="Z117" s="188">
        <v>6598</v>
      </c>
      <c r="AA117" s="188">
        <v>2490</v>
      </c>
      <c r="AB117" s="188">
        <v>0</v>
      </c>
      <c r="AC117" s="188">
        <v>0</v>
      </c>
      <c r="AD117" s="188">
        <v>1514</v>
      </c>
      <c r="AE117" s="188">
        <v>0</v>
      </c>
      <c r="AF117" s="188">
        <v>0</v>
      </c>
      <c r="AG117" s="188">
        <v>0</v>
      </c>
      <c r="AI117" s="188">
        <v>0</v>
      </c>
      <c r="AJ117" s="188">
        <v>0</v>
      </c>
      <c r="AK117" s="188">
        <v>1052</v>
      </c>
      <c r="AL117" s="188">
        <v>1863</v>
      </c>
      <c r="AM117" s="188">
        <v>0</v>
      </c>
      <c r="AN117" s="188">
        <v>0</v>
      </c>
      <c r="AO117" s="188">
        <v>1585</v>
      </c>
      <c r="AP117" s="188">
        <v>0</v>
      </c>
      <c r="AQ117" s="188">
        <v>0</v>
      </c>
      <c r="AR117" s="188">
        <v>0</v>
      </c>
      <c r="AT117" s="188">
        <v>0</v>
      </c>
      <c r="AU117" s="188">
        <v>0</v>
      </c>
      <c r="AV117" s="188">
        <v>8382</v>
      </c>
      <c r="AW117" s="188">
        <v>2969</v>
      </c>
      <c r="AX117" s="188">
        <v>0</v>
      </c>
      <c r="AY117" s="188">
        <v>0</v>
      </c>
      <c r="AZ117" s="188">
        <v>1536</v>
      </c>
      <c r="BA117" s="188">
        <v>0</v>
      </c>
      <c r="BB117" s="188">
        <v>0</v>
      </c>
      <c r="BC117" s="188">
        <v>0</v>
      </c>
      <c r="BE117" s="188">
        <v>0</v>
      </c>
      <c r="BF117" s="188">
        <v>0</v>
      </c>
      <c r="BG117" s="188">
        <v>8587</v>
      </c>
      <c r="BH117" s="188">
        <v>2761</v>
      </c>
      <c r="BI117" s="188">
        <v>0</v>
      </c>
      <c r="BJ117" s="188">
        <v>0</v>
      </c>
      <c r="BK117" s="188">
        <v>1085</v>
      </c>
      <c r="BL117" s="188">
        <v>0</v>
      </c>
      <c r="BM117" s="188">
        <v>0</v>
      </c>
      <c r="BN117" s="188">
        <v>0</v>
      </c>
      <c r="BP117" s="188">
        <v>0</v>
      </c>
      <c r="BQ117" s="188">
        <v>0</v>
      </c>
      <c r="BR117" s="188">
        <v>7120</v>
      </c>
      <c r="BS117" s="188">
        <v>3395</v>
      </c>
      <c r="BT117" s="188">
        <v>0</v>
      </c>
      <c r="BU117" s="188">
        <v>0</v>
      </c>
      <c r="BV117" s="188">
        <v>1659</v>
      </c>
      <c r="BW117" s="188">
        <v>0</v>
      </c>
      <c r="BX117" s="188">
        <v>0</v>
      </c>
      <c r="BY117" s="188">
        <v>0</v>
      </c>
      <c r="CA117" s="188">
        <v>0</v>
      </c>
      <c r="CB117" s="188">
        <v>0</v>
      </c>
      <c r="CC117" s="188">
        <v>8573</v>
      </c>
      <c r="CD117" s="188">
        <v>2139</v>
      </c>
      <c r="CE117" s="188">
        <v>0</v>
      </c>
      <c r="CF117" s="188">
        <v>0</v>
      </c>
      <c r="CG117" s="188">
        <v>1097</v>
      </c>
      <c r="CH117" s="188">
        <v>0</v>
      </c>
      <c r="CI117" s="188">
        <v>0</v>
      </c>
      <c r="CJ117" s="188">
        <v>0</v>
      </c>
      <c r="CL117" s="188">
        <v>0</v>
      </c>
      <c r="CM117" s="188">
        <v>0</v>
      </c>
      <c r="CN117" s="188">
        <v>8573</v>
      </c>
      <c r="CO117" s="188">
        <v>2139</v>
      </c>
      <c r="CP117" s="188">
        <v>0</v>
      </c>
      <c r="CQ117" s="188">
        <v>0</v>
      </c>
      <c r="CR117" s="188">
        <v>1097</v>
      </c>
      <c r="CS117" s="188">
        <v>0</v>
      </c>
      <c r="CT117" s="188">
        <v>0</v>
      </c>
      <c r="CU117" s="188">
        <v>0</v>
      </c>
      <c r="CW117" s="188">
        <v>0</v>
      </c>
      <c r="CX117" s="188">
        <v>0</v>
      </c>
      <c r="CY117" s="188">
        <v>6773</v>
      </c>
      <c r="CZ117" s="188">
        <v>2368</v>
      </c>
      <c r="DA117" s="188">
        <v>0</v>
      </c>
      <c r="DB117" s="188">
        <v>0</v>
      </c>
      <c r="DC117" s="188">
        <v>1708</v>
      </c>
      <c r="DD117" s="188">
        <v>0</v>
      </c>
      <c r="DE117" s="188">
        <v>0</v>
      </c>
      <c r="DF117" s="188">
        <v>0</v>
      </c>
      <c r="DH117" s="188">
        <v>0</v>
      </c>
      <c r="DI117" s="188">
        <v>0</v>
      </c>
      <c r="DJ117" s="188">
        <v>8838</v>
      </c>
      <c r="DK117" s="188">
        <v>2455</v>
      </c>
      <c r="DL117" s="188">
        <v>0</v>
      </c>
      <c r="DM117" s="188">
        <v>0</v>
      </c>
      <c r="DN117" s="188">
        <v>1097</v>
      </c>
      <c r="DO117" s="188">
        <v>0</v>
      </c>
      <c r="DP117" s="188">
        <v>0</v>
      </c>
      <c r="DQ117" s="188">
        <v>0</v>
      </c>
      <c r="DS117" s="188">
        <v>0</v>
      </c>
      <c r="DT117" s="188">
        <v>0</v>
      </c>
      <c r="DU117" s="188">
        <v>7114</v>
      </c>
      <c r="DV117" s="188">
        <v>1303</v>
      </c>
      <c r="DW117" s="188">
        <v>0</v>
      </c>
      <c r="DX117" s="188">
        <v>0</v>
      </c>
      <c r="DY117" s="188">
        <v>2386</v>
      </c>
      <c r="DZ117" s="188">
        <v>0</v>
      </c>
      <c r="EA117" s="188">
        <v>0</v>
      </c>
      <c r="EB117" s="188">
        <v>0</v>
      </c>
      <c r="ED117" s="188">
        <v>0</v>
      </c>
      <c r="EE117" s="188">
        <v>0</v>
      </c>
      <c r="EF117" s="188">
        <v>6572</v>
      </c>
      <c r="EG117" s="188">
        <v>2645</v>
      </c>
      <c r="EH117" s="188">
        <v>0</v>
      </c>
      <c r="EI117" s="188">
        <v>0</v>
      </c>
      <c r="EJ117" s="188">
        <v>1065</v>
      </c>
      <c r="EK117" s="188">
        <v>0</v>
      </c>
      <c r="EL117" s="188">
        <v>0</v>
      </c>
      <c r="EM117" s="188">
        <v>0</v>
      </c>
      <c r="EO117" s="188">
        <v>0</v>
      </c>
      <c r="EP117" s="188">
        <v>0</v>
      </c>
      <c r="EQ117" s="188">
        <v>1313</v>
      </c>
      <c r="ER117" s="188">
        <v>1023</v>
      </c>
      <c r="ES117" s="188">
        <v>0</v>
      </c>
      <c r="ET117" s="188">
        <v>0</v>
      </c>
      <c r="EU117" s="188">
        <v>1377</v>
      </c>
      <c r="EV117" s="188">
        <v>0</v>
      </c>
      <c r="EW117" s="188">
        <v>0</v>
      </c>
      <c r="EX117" s="188">
        <v>0</v>
      </c>
      <c r="EZ117" s="188">
        <v>0</v>
      </c>
      <c r="FA117" s="188">
        <v>0</v>
      </c>
      <c r="FB117" s="188">
        <v>3699</v>
      </c>
      <c r="FC117" s="188">
        <v>1509</v>
      </c>
      <c r="FD117" s="188">
        <v>0</v>
      </c>
      <c r="FE117" s="188">
        <v>0</v>
      </c>
      <c r="FF117" s="188">
        <v>1959</v>
      </c>
      <c r="FG117" s="188">
        <v>0</v>
      </c>
      <c r="FH117" s="188">
        <v>0</v>
      </c>
      <c r="FI117" s="188">
        <v>0</v>
      </c>
      <c r="FK117" s="188">
        <v>0</v>
      </c>
      <c r="FL117" s="188">
        <v>0</v>
      </c>
      <c r="FM117" s="188">
        <v>7490</v>
      </c>
      <c r="FN117" s="188">
        <v>1243</v>
      </c>
      <c r="FO117" s="188">
        <v>0</v>
      </c>
      <c r="FP117" s="188">
        <v>0</v>
      </c>
      <c r="FQ117" s="188">
        <v>1056</v>
      </c>
      <c r="FR117" s="188">
        <v>0</v>
      </c>
      <c r="FS117" s="188">
        <v>0</v>
      </c>
      <c r="FT117" s="188">
        <v>0</v>
      </c>
      <c r="FV117" s="188">
        <v>0</v>
      </c>
      <c r="FW117" s="188">
        <v>0</v>
      </c>
      <c r="FX117" s="188">
        <v>4016</v>
      </c>
      <c r="FY117" s="188">
        <v>2416</v>
      </c>
      <c r="FZ117" s="188">
        <v>0</v>
      </c>
      <c r="GA117" s="188">
        <v>0</v>
      </c>
      <c r="GB117" s="188">
        <v>1807</v>
      </c>
      <c r="GC117" s="188">
        <v>0</v>
      </c>
      <c r="GD117" s="188">
        <v>0</v>
      </c>
      <c r="GE117" s="188">
        <v>0</v>
      </c>
      <c r="GG117" s="188">
        <v>0</v>
      </c>
      <c r="GH117" s="188">
        <v>0</v>
      </c>
      <c r="GI117" s="188">
        <v>6809</v>
      </c>
      <c r="GJ117" s="188">
        <v>1324</v>
      </c>
      <c r="GK117" s="188">
        <v>0</v>
      </c>
      <c r="GL117" s="188">
        <v>0</v>
      </c>
      <c r="GM117" s="188">
        <v>1092</v>
      </c>
      <c r="GN117" s="188">
        <v>0</v>
      </c>
      <c r="GO117" s="188">
        <v>0</v>
      </c>
      <c r="GP117" s="188">
        <v>0</v>
      </c>
      <c r="GR117" s="188">
        <v>0</v>
      </c>
      <c r="GS117" s="188">
        <v>0</v>
      </c>
      <c r="GT117" s="188">
        <v>7144</v>
      </c>
      <c r="GU117" s="188">
        <v>1611</v>
      </c>
      <c r="GV117" s="188">
        <v>0</v>
      </c>
      <c r="GW117" s="188">
        <v>0</v>
      </c>
      <c r="GX117" s="188">
        <v>1053</v>
      </c>
      <c r="GY117" s="188">
        <v>0</v>
      </c>
      <c r="GZ117" s="188">
        <v>0</v>
      </c>
      <c r="HA117" s="188">
        <v>0</v>
      </c>
      <c r="HC117" s="188">
        <v>0</v>
      </c>
      <c r="HD117" s="188">
        <v>0</v>
      </c>
      <c r="HE117" s="188">
        <v>4986</v>
      </c>
      <c r="HF117" s="188">
        <v>1420</v>
      </c>
      <c r="HG117" s="188">
        <v>0</v>
      </c>
      <c r="HH117" s="188">
        <v>0</v>
      </c>
      <c r="HI117" s="188">
        <v>1059</v>
      </c>
      <c r="HJ117" s="188">
        <v>0</v>
      </c>
      <c r="HK117" s="188">
        <v>0</v>
      </c>
      <c r="HL117" s="188">
        <v>0</v>
      </c>
      <c r="HN117" s="188">
        <v>0</v>
      </c>
      <c r="HO117" s="188">
        <v>0</v>
      </c>
      <c r="HP117" s="188">
        <v>3551</v>
      </c>
      <c r="HQ117" s="188">
        <v>1247</v>
      </c>
      <c r="HR117" s="188">
        <v>0</v>
      </c>
      <c r="HS117" s="188">
        <v>0</v>
      </c>
      <c r="HT117" s="188">
        <v>1759</v>
      </c>
      <c r="HU117" s="188">
        <v>0</v>
      </c>
      <c r="HV117" s="188">
        <v>0</v>
      </c>
      <c r="HW117" s="188">
        <v>0</v>
      </c>
      <c r="HY117" s="188">
        <v>0</v>
      </c>
      <c r="HZ117" s="188">
        <v>0</v>
      </c>
      <c r="IA117" s="188">
        <v>5425</v>
      </c>
      <c r="IB117" s="188">
        <v>1397</v>
      </c>
      <c r="IC117" s="188">
        <v>0</v>
      </c>
      <c r="ID117" s="188">
        <v>0</v>
      </c>
      <c r="IE117" s="188">
        <v>1095</v>
      </c>
      <c r="IF117" s="188">
        <v>0</v>
      </c>
      <c r="IG117" s="188">
        <v>0</v>
      </c>
      <c r="IH117" s="188">
        <v>0</v>
      </c>
      <c r="IJ117" s="188">
        <v>0</v>
      </c>
      <c r="IK117" s="188">
        <v>0</v>
      </c>
      <c r="IL117" s="188">
        <v>8488</v>
      </c>
      <c r="IM117" s="188">
        <v>1777</v>
      </c>
      <c r="IN117" s="188">
        <v>0</v>
      </c>
      <c r="IO117" s="188">
        <v>0</v>
      </c>
      <c r="IP117" s="188">
        <v>1123</v>
      </c>
      <c r="IQ117" s="188">
        <v>0</v>
      </c>
      <c r="IR117" s="188">
        <v>0</v>
      </c>
      <c r="IS117" s="188">
        <v>0</v>
      </c>
      <c r="IU117" s="188">
        <v>0</v>
      </c>
      <c r="IV117" s="188">
        <v>0</v>
      </c>
      <c r="IW117" s="188">
        <v>4644</v>
      </c>
      <c r="IX117" s="188">
        <v>1769</v>
      </c>
      <c r="IY117" s="188">
        <v>0</v>
      </c>
      <c r="IZ117" s="188">
        <v>0</v>
      </c>
      <c r="JA117" s="188">
        <v>1621</v>
      </c>
      <c r="JB117" s="188">
        <v>0</v>
      </c>
      <c r="JC117" s="188">
        <v>0</v>
      </c>
      <c r="JD117" s="188">
        <v>0</v>
      </c>
      <c r="JF117" s="188">
        <v>0</v>
      </c>
      <c r="JG117" s="188">
        <v>0</v>
      </c>
      <c r="JH117" s="188">
        <v>7092</v>
      </c>
      <c r="JI117" s="188">
        <v>2772</v>
      </c>
      <c r="JJ117" s="188">
        <v>0</v>
      </c>
      <c r="JK117" s="188">
        <v>0</v>
      </c>
      <c r="JL117" s="188">
        <v>1025</v>
      </c>
      <c r="JM117" s="188">
        <v>0</v>
      </c>
      <c r="JN117" s="188">
        <v>0</v>
      </c>
      <c r="JO117" s="188">
        <v>0</v>
      </c>
      <c r="JQ117" s="188">
        <v>0</v>
      </c>
      <c r="JR117" s="188">
        <v>0</v>
      </c>
      <c r="JS117" s="188">
        <v>7949</v>
      </c>
      <c r="JT117" s="188">
        <v>1351</v>
      </c>
      <c r="JU117" s="188">
        <v>0</v>
      </c>
      <c r="JV117" s="188">
        <v>0</v>
      </c>
      <c r="JW117" s="188">
        <v>1122</v>
      </c>
      <c r="JX117" s="188">
        <v>0</v>
      </c>
      <c r="JY117" s="188">
        <v>0</v>
      </c>
      <c r="JZ117" s="188">
        <v>0</v>
      </c>
      <c r="KB117" s="188">
        <v>0</v>
      </c>
      <c r="KC117" s="188">
        <v>0</v>
      </c>
      <c r="KD117" s="188">
        <v>2696</v>
      </c>
      <c r="KE117" s="188">
        <v>851</v>
      </c>
      <c r="KF117" s="188">
        <v>0</v>
      </c>
      <c r="KG117" s="188">
        <v>0</v>
      </c>
      <c r="KH117" s="188">
        <v>1611</v>
      </c>
      <c r="KI117" s="188">
        <v>0</v>
      </c>
      <c r="KJ117" s="188">
        <v>0</v>
      </c>
      <c r="KK117" s="188">
        <v>0</v>
      </c>
      <c r="KM117" s="188">
        <v>0</v>
      </c>
      <c r="KN117" s="188">
        <v>0</v>
      </c>
      <c r="KO117" s="188">
        <v>2509</v>
      </c>
      <c r="KP117" s="188">
        <v>2537</v>
      </c>
      <c r="KQ117" s="188">
        <v>0</v>
      </c>
      <c r="KR117" s="188">
        <v>0</v>
      </c>
      <c r="KS117" s="188">
        <v>1743</v>
      </c>
      <c r="KT117" s="188">
        <v>0</v>
      </c>
      <c r="KU117" s="188">
        <v>0</v>
      </c>
      <c r="KV117" s="188">
        <v>0</v>
      </c>
      <c r="KX117" s="188">
        <v>0</v>
      </c>
      <c r="KY117" s="188">
        <v>0</v>
      </c>
      <c r="KZ117" s="188">
        <v>7686</v>
      </c>
      <c r="LA117" s="188">
        <v>2087</v>
      </c>
      <c r="LB117" s="188">
        <v>0</v>
      </c>
      <c r="LC117" s="188">
        <v>0</v>
      </c>
      <c r="LD117" s="188">
        <v>2089</v>
      </c>
      <c r="LE117" s="188">
        <v>0</v>
      </c>
      <c r="LF117" s="188">
        <v>0</v>
      </c>
      <c r="LG117" s="188">
        <v>0</v>
      </c>
      <c r="LI117" s="188">
        <v>0</v>
      </c>
      <c r="LJ117" s="188">
        <v>0</v>
      </c>
      <c r="LK117" s="188">
        <v>6177</v>
      </c>
      <c r="LL117" s="188">
        <v>2820</v>
      </c>
      <c r="LM117" s="188">
        <v>0</v>
      </c>
      <c r="LN117" s="188">
        <v>0</v>
      </c>
      <c r="LO117" s="188">
        <v>1535</v>
      </c>
      <c r="LP117" s="188">
        <v>0</v>
      </c>
      <c r="LQ117" s="188">
        <v>0</v>
      </c>
      <c r="LR117" s="188">
        <v>0</v>
      </c>
      <c r="LT117" s="188">
        <v>0</v>
      </c>
      <c r="LU117" s="188">
        <v>0</v>
      </c>
      <c r="LV117" s="188">
        <v>1390</v>
      </c>
      <c r="LW117" s="188">
        <v>1963</v>
      </c>
      <c r="LX117" s="188">
        <v>0</v>
      </c>
      <c r="LY117" s="188">
        <v>0</v>
      </c>
      <c r="LZ117" s="188">
        <v>1574</v>
      </c>
      <c r="MA117" s="188">
        <v>0</v>
      </c>
      <c r="MB117" s="188">
        <v>0</v>
      </c>
      <c r="MC117" s="188">
        <v>0</v>
      </c>
    </row>
    <row r="118" spans="2:341">
      <c r="B118" s="208">
        <f t="shared" si="30"/>
        <v>0</v>
      </c>
      <c r="C118" s="208">
        <f t="shared" si="31"/>
        <v>0</v>
      </c>
      <c r="D118" s="208">
        <f t="shared" si="32"/>
        <v>6038.0333333333338</v>
      </c>
      <c r="E118" s="208">
        <f t="shared" si="33"/>
        <v>2033.7</v>
      </c>
      <c r="F118" s="208">
        <f t="shared" si="34"/>
        <v>0</v>
      </c>
      <c r="G118" s="208">
        <f t="shared" si="35"/>
        <v>0</v>
      </c>
      <c r="H118" s="208">
        <f t="shared" si="36"/>
        <v>1411.1</v>
      </c>
      <c r="I118" s="208">
        <f t="shared" si="37"/>
        <v>0</v>
      </c>
      <c r="J118" s="208">
        <f t="shared" si="38"/>
        <v>0</v>
      </c>
      <c r="K118" s="208">
        <f t="shared" si="39"/>
        <v>0</v>
      </c>
      <c r="M118" s="188">
        <v>0</v>
      </c>
      <c r="N118" s="188">
        <v>0</v>
      </c>
      <c r="O118" s="188">
        <v>8549</v>
      </c>
      <c r="P118" s="188">
        <v>1432</v>
      </c>
      <c r="Q118" s="188">
        <v>0</v>
      </c>
      <c r="R118" s="188">
        <v>0</v>
      </c>
      <c r="S118" s="188">
        <v>977</v>
      </c>
      <c r="T118" s="188">
        <v>0</v>
      </c>
      <c r="U118" s="188">
        <v>0</v>
      </c>
      <c r="V118" s="188">
        <v>0</v>
      </c>
      <c r="X118" s="188">
        <v>0</v>
      </c>
      <c r="Y118" s="188">
        <v>0</v>
      </c>
      <c r="Z118" s="188">
        <v>6681</v>
      </c>
      <c r="AA118" s="188">
        <v>2505</v>
      </c>
      <c r="AB118" s="188">
        <v>0</v>
      </c>
      <c r="AC118" s="188">
        <v>0</v>
      </c>
      <c r="AD118" s="188">
        <v>1514</v>
      </c>
      <c r="AE118" s="188">
        <v>0</v>
      </c>
      <c r="AF118" s="188">
        <v>0</v>
      </c>
      <c r="AG118" s="188">
        <v>0</v>
      </c>
      <c r="AI118" s="188">
        <v>0</v>
      </c>
      <c r="AJ118" s="188">
        <v>0</v>
      </c>
      <c r="AK118" s="188">
        <v>1077</v>
      </c>
      <c r="AL118" s="188">
        <v>2004</v>
      </c>
      <c r="AM118" s="188">
        <v>0</v>
      </c>
      <c r="AN118" s="188">
        <v>0</v>
      </c>
      <c r="AO118" s="188">
        <v>1585</v>
      </c>
      <c r="AP118" s="188">
        <v>0</v>
      </c>
      <c r="AQ118" s="188">
        <v>0</v>
      </c>
      <c r="AR118" s="188">
        <v>0</v>
      </c>
      <c r="AT118" s="188">
        <v>0</v>
      </c>
      <c r="AU118" s="188">
        <v>0</v>
      </c>
      <c r="AV118" s="188">
        <v>8370</v>
      </c>
      <c r="AW118" s="188">
        <v>3000</v>
      </c>
      <c r="AX118" s="188">
        <v>0</v>
      </c>
      <c r="AY118" s="188">
        <v>0</v>
      </c>
      <c r="AZ118" s="188">
        <v>1536</v>
      </c>
      <c r="BA118" s="188">
        <v>0</v>
      </c>
      <c r="BB118" s="188">
        <v>0</v>
      </c>
      <c r="BC118" s="188">
        <v>0</v>
      </c>
      <c r="BE118" s="188">
        <v>0</v>
      </c>
      <c r="BF118" s="188">
        <v>0</v>
      </c>
      <c r="BG118" s="188">
        <v>8591</v>
      </c>
      <c r="BH118" s="188">
        <v>2928</v>
      </c>
      <c r="BI118" s="188">
        <v>0</v>
      </c>
      <c r="BJ118" s="188">
        <v>0</v>
      </c>
      <c r="BK118" s="188">
        <v>1085</v>
      </c>
      <c r="BL118" s="188">
        <v>0</v>
      </c>
      <c r="BM118" s="188">
        <v>0</v>
      </c>
      <c r="BN118" s="188">
        <v>0</v>
      </c>
      <c r="BP118" s="188">
        <v>0</v>
      </c>
      <c r="BQ118" s="188">
        <v>0</v>
      </c>
      <c r="BR118" s="188">
        <v>7124</v>
      </c>
      <c r="BS118" s="188">
        <v>3444</v>
      </c>
      <c r="BT118" s="188">
        <v>0</v>
      </c>
      <c r="BU118" s="188">
        <v>0</v>
      </c>
      <c r="BV118" s="188">
        <v>1649</v>
      </c>
      <c r="BW118" s="188">
        <v>0</v>
      </c>
      <c r="BX118" s="188">
        <v>0</v>
      </c>
      <c r="BY118" s="188">
        <v>0</v>
      </c>
      <c r="CA118" s="188">
        <v>0</v>
      </c>
      <c r="CB118" s="188">
        <v>0</v>
      </c>
      <c r="CC118" s="188">
        <v>8592</v>
      </c>
      <c r="CD118" s="188">
        <v>2242</v>
      </c>
      <c r="CE118" s="188">
        <v>0</v>
      </c>
      <c r="CF118" s="188">
        <v>0</v>
      </c>
      <c r="CG118" s="188">
        <v>1097</v>
      </c>
      <c r="CH118" s="188">
        <v>0</v>
      </c>
      <c r="CI118" s="188">
        <v>0</v>
      </c>
      <c r="CJ118" s="188">
        <v>0</v>
      </c>
      <c r="CL118" s="188">
        <v>0</v>
      </c>
      <c r="CM118" s="188">
        <v>0</v>
      </c>
      <c r="CN118" s="188">
        <v>8592</v>
      </c>
      <c r="CO118" s="188">
        <v>2242</v>
      </c>
      <c r="CP118" s="188">
        <v>0</v>
      </c>
      <c r="CQ118" s="188">
        <v>0</v>
      </c>
      <c r="CR118" s="188">
        <v>1097</v>
      </c>
      <c r="CS118" s="188">
        <v>0</v>
      </c>
      <c r="CT118" s="188">
        <v>0</v>
      </c>
      <c r="CU118" s="188">
        <v>0</v>
      </c>
      <c r="CW118" s="188">
        <v>0</v>
      </c>
      <c r="CX118" s="188">
        <v>0</v>
      </c>
      <c r="CY118" s="188">
        <v>6790</v>
      </c>
      <c r="CZ118" s="188">
        <v>2404</v>
      </c>
      <c r="DA118" s="188">
        <v>0</v>
      </c>
      <c r="DB118" s="188">
        <v>0</v>
      </c>
      <c r="DC118" s="188">
        <v>1702</v>
      </c>
      <c r="DD118" s="188">
        <v>0</v>
      </c>
      <c r="DE118" s="188">
        <v>0</v>
      </c>
      <c r="DF118" s="188">
        <v>0</v>
      </c>
      <c r="DH118" s="188">
        <v>0</v>
      </c>
      <c r="DI118" s="188">
        <v>0</v>
      </c>
      <c r="DJ118" s="188">
        <v>8853</v>
      </c>
      <c r="DK118" s="188">
        <v>2582</v>
      </c>
      <c r="DL118" s="188">
        <v>0</v>
      </c>
      <c r="DM118" s="188">
        <v>0</v>
      </c>
      <c r="DN118" s="188">
        <v>1097</v>
      </c>
      <c r="DO118" s="188">
        <v>0</v>
      </c>
      <c r="DP118" s="188">
        <v>0</v>
      </c>
      <c r="DQ118" s="188">
        <v>0</v>
      </c>
      <c r="DS118" s="188">
        <v>0</v>
      </c>
      <c r="DT118" s="188">
        <v>0</v>
      </c>
      <c r="DU118" s="188">
        <v>7149</v>
      </c>
      <c r="DV118" s="188">
        <v>1331</v>
      </c>
      <c r="DW118" s="188">
        <v>0</v>
      </c>
      <c r="DX118" s="188">
        <v>0</v>
      </c>
      <c r="DY118" s="188">
        <v>2361</v>
      </c>
      <c r="DZ118" s="188">
        <v>0</v>
      </c>
      <c r="EA118" s="188">
        <v>0</v>
      </c>
      <c r="EB118" s="188">
        <v>0</v>
      </c>
      <c r="ED118" s="188">
        <v>0</v>
      </c>
      <c r="EE118" s="188">
        <v>0</v>
      </c>
      <c r="EF118" s="188">
        <v>6590</v>
      </c>
      <c r="EG118" s="188">
        <v>2649</v>
      </c>
      <c r="EH118" s="188">
        <v>0</v>
      </c>
      <c r="EI118" s="188">
        <v>0</v>
      </c>
      <c r="EJ118" s="188">
        <v>1065</v>
      </c>
      <c r="EK118" s="188">
        <v>0</v>
      </c>
      <c r="EL118" s="188">
        <v>0</v>
      </c>
      <c r="EM118" s="188">
        <v>0</v>
      </c>
      <c r="EO118" s="188">
        <v>0</v>
      </c>
      <c r="EP118" s="188">
        <v>0</v>
      </c>
      <c r="EQ118" s="188">
        <v>1334</v>
      </c>
      <c r="ER118" s="188">
        <v>1077</v>
      </c>
      <c r="ES118" s="188">
        <v>0</v>
      </c>
      <c r="ET118" s="188">
        <v>0</v>
      </c>
      <c r="EU118" s="188">
        <v>1377</v>
      </c>
      <c r="EV118" s="188">
        <v>0</v>
      </c>
      <c r="EW118" s="188">
        <v>0</v>
      </c>
      <c r="EX118" s="188">
        <v>0</v>
      </c>
      <c r="EZ118" s="188">
        <v>0</v>
      </c>
      <c r="FA118" s="188">
        <v>0</v>
      </c>
      <c r="FB118" s="188">
        <v>3826</v>
      </c>
      <c r="FC118" s="188">
        <v>1588</v>
      </c>
      <c r="FD118" s="188">
        <v>0</v>
      </c>
      <c r="FE118" s="188">
        <v>0</v>
      </c>
      <c r="FF118" s="188">
        <v>1918</v>
      </c>
      <c r="FG118" s="188">
        <v>0</v>
      </c>
      <c r="FH118" s="188">
        <v>0</v>
      </c>
      <c r="FI118" s="188">
        <v>0</v>
      </c>
      <c r="FK118" s="188">
        <v>0</v>
      </c>
      <c r="FL118" s="188">
        <v>0</v>
      </c>
      <c r="FM118" s="188">
        <v>7606</v>
      </c>
      <c r="FN118" s="188">
        <v>1279</v>
      </c>
      <c r="FO118" s="188">
        <v>0</v>
      </c>
      <c r="FP118" s="188">
        <v>0</v>
      </c>
      <c r="FQ118" s="188">
        <v>1056</v>
      </c>
      <c r="FR118" s="188">
        <v>0</v>
      </c>
      <c r="FS118" s="188">
        <v>0</v>
      </c>
      <c r="FT118" s="188">
        <v>0</v>
      </c>
      <c r="FV118" s="188">
        <v>0</v>
      </c>
      <c r="FW118" s="188">
        <v>0</v>
      </c>
      <c r="FX118" s="188">
        <v>4069</v>
      </c>
      <c r="FY118" s="188">
        <v>2483</v>
      </c>
      <c r="FZ118" s="188">
        <v>0</v>
      </c>
      <c r="GA118" s="188">
        <v>0</v>
      </c>
      <c r="GB118" s="188">
        <v>1783</v>
      </c>
      <c r="GC118" s="188">
        <v>0</v>
      </c>
      <c r="GD118" s="188">
        <v>0</v>
      </c>
      <c r="GE118" s="188">
        <v>0</v>
      </c>
      <c r="GG118" s="188">
        <v>0</v>
      </c>
      <c r="GH118" s="188">
        <v>0</v>
      </c>
      <c r="GI118" s="188">
        <v>6870</v>
      </c>
      <c r="GJ118" s="188">
        <v>1329</v>
      </c>
      <c r="GK118" s="188">
        <v>0</v>
      </c>
      <c r="GL118" s="188">
        <v>0</v>
      </c>
      <c r="GM118" s="188">
        <v>1092</v>
      </c>
      <c r="GN118" s="188">
        <v>0</v>
      </c>
      <c r="GO118" s="188">
        <v>0</v>
      </c>
      <c r="GP118" s="188">
        <v>0</v>
      </c>
      <c r="GR118" s="188">
        <v>0</v>
      </c>
      <c r="GS118" s="188">
        <v>0</v>
      </c>
      <c r="GT118" s="188">
        <v>7151</v>
      </c>
      <c r="GU118" s="188">
        <v>1621</v>
      </c>
      <c r="GV118" s="188">
        <v>0</v>
      </c>
      <c r="GW118" s="188">
        <v>0</v>
      </c>
      <c r="GX118" s="188">
        <v>1053</v>
      </c>
      <c r="GY118" s="188">
        <v>0</v>
      </c>
      <c r="GZ118" s="188">
        <v>0</v>
      </c>
      <c r="HA118" s="188">
        <v>0</v>
      </c>
      <c r="HC118" s="188">
        <v>0</v>
      </c>
      <c r="HD118" s="188">
        <v>0</v>
      </c>
      <c r="HE118" s="188">
        <v>5053</v>
      </c>
      <c r="HF118" s="188">
        <v>1582</v>
      </c>
      <c r="HG118" s="188">
        <v>0</v>
      </c>
      <c r="HH118" s="188">
        <v>0</v>
      </c>
      <c r="HI118" s="188">
        <v>1059</v>
      </c>
      <c r="HJ118" s="188">
        <v>0</v>
      </c>
      <c r="HK118" s="188">
        <v>0</v>
      </c>
      <c r="HL118" s="188">
        <v>0</v>
      </c>
      <c r="HN118" s="188">
        <v>0</v>
      </c>
      <c r="HO118" s="188">
        <v>0</v>
      </c>
      <c r="HP118" s="188">
        <v>3782</v>
      </c>
      <c r="HQ118" s="188">
        <v>1219</v>
      </c>
      <c r="HR118" s="188">
        <v>0</v>
      </c>
      <c r="HS118" s="188">
        <v>0</v>
      </c>
      <c r="HT118" s="188">
        <v>1759</v>
      </c>
      <c r="HU118" s="188">
        <v>0</v>
      </c>
      <c r="HV118" s="188">
        <v>0</v>
      </c>
      <c r="HW118" s="188">
        <v>0</v>
      </c>
      <c r="HY118" s="188">
        <v>0</v>
      </c>
      <c r="HZ118" s="188">
        <v>0</v>
      </c>
      <c r="IA118" s="188">
        <v>5486</v>
      </c>
      <c r="IB118" s="188">
        <v>1484</v>
      </c>
      <c r="IC118" s="188">
        <v>0</v>
      </c>
      <c r="ID118" s="188">
        <v>0</v>
      </c>
      <c r="IE118" s="188">
        <v>1095</v>
      </c>
      <c r="IF118" s="188">
        <v>0</v>
      </c>
      <c r="IG118" s="188">
        <v>0</v>
      </c>
      <c r="IH118" s="188">
        <v>0</v>
      </c>
      <c r="IJ118" s="188">
        <v>0</v>
      </c>
      <c r="IK118" s="188">
        <v>0</v>
      </c>
      <c r="IL118" s="188">
        <v>8499</v>
      </c>
      <c r="IM118" s="188">
        <v>1803</v>
      </c>
      <c r="IN118" s="188">
        <v>0</v>
      </c>
      <c r="IO118" s="188">
        <v>0</v>
      </c>
      <c r="IP118" s="188">
        <v>1123</v>
      </c>
      <c r="IQ118" s="188">
        <v>0</v>
      </c>
      <c r="IR118" s="188">
        <v>0</v>
      </c>
      <c r="IS118" s="188">
        <v>0</v>
      </c>
      <c r="IU118" s="188">
        <v>0</v>
      </c>
      <c r="IV118" s="188">
        <v>0</v>
      </c>
      <c r="IW118" s="188">
        <v>4653</v>
      </c>
      <c r="IX118" s="188">
        <v>1816</v>
      </c>
      <c r="IY118" s="188">
        <v>0</v>
      </c>
      <c r="IZ118" s="188">
        <v>0</v>
      </c>
      <c r="JA118" s="188">
        <v>1621</v>
      </c>
      <c r="JB118" s="188">
        <v>0</v>
      </c>
      <c r="JC118" s="188">
        <v>0</v>
      </c>
      <c r="JD118" s="188">
        <v>0</v>
      </c>
      <c r="JF118" s="188">
        <v>0</v>
      </c>
      <c r="JG118" s="188">
        <v>0</v>
      </c>
      <c r="JH118" s="188">
        <v>7098</v>
      </c>
      <c r="JI118" s="188">
        <v>2763</v>
      </c>
      <c r="JJ118" s="188">
        <v>0</v>
      </c>
      <c r="JK118" s="188">
        <v>0</v>
      </c>
      <c r="JL118" s="188">
        <v>1025</v>
      </c>
      <c r="JM118" s="188">
        <v>0</v>
      </c>
      <c r="JN118" s="188">
        <v>0</v>
      </c>
      <c r="JO118" s="188">
        <v>0</v>
      </c>
      <c r="JQ118" s="188">
        <v>0</v>
      </c>
      <c r="JR118" s="188">
        <v>0</v>
      </c>
      <c r="JS118" s="188">
        <v>8075</v>
      </c>
      <c r="JT118" s="188">
        <v>1483</v>
      </c>
      <c r="JU118" s="188">
        <v>0</v>
      </c>
      <c r="JV118" s="188">
        <v>0</v>
      </c>
      <c r="JW118" s="188">
        <v>1122</v>
      </c>
      <c r="JX118" s="188">
        <v>0</v>
      </c>
      <c r="JY118" s="188">
        <v>0</v>
      </c>
      <c r="JZ118" s="188">
        <v>0</v>
      </c>
      <c r="KB118" s="188">
        <v>0</v>
      </c>
      <c r="KC118" s="188">
        <v>0</v>
      </c>
      <c r="KD118" s="188">
        <v>2733</v>
      </c>
      <c r="KE118" s="188">
        <v>861</v>
      </c>
      <c r="KF118" s="188">
        <v>0</v>
      </c>
      <c r="KG118" s="188">
        <v>0</v>
      </c>
      <c r="KH118" s="188">
        <v>1611</v>
      </c>
      <c r="KI118" s="188">
        <v>0</v>
      </c>
      <c r="KJ118" s="188">
        <v>0</v>
      </c>
      <c r="KK118" s="188">
        <v>0</v>
      </c>
      <c r="KM118" s="188">
        <v>0</v>
      </c>
      <c r="KN118" s="188">
        <v>0</v>
      </c>
      <c r="KO118" s="188">
        <v>2548</v>
      </c>
      <c r="KP118" s="188">
        <v>2610</v>
      </c>
      <c r="KQ118" s="188">
        <v>0</v>
      </c>
      <c r="KR118" s="188">
        <v>0</v>
      </c>
      <c r="KS118" s="188">
        <v>1743</v>
      </c>
      <c r="KT118" s="188">
        <v>0</v>
      </c>
      <c r="KU118" s="188">
        <v>0</v>
      </c>
      <c r="KV118" s="188">
        <v>0</v>
      </c>
      <c r="KX118" s="188">
        <v>0</v>
      </c>
      <c r="KY118" s="188">
        <v>0</v>
      </c>
      <c r="KZ118" s="188">
        <v>7780</v>
      </c>
      <c r="LA118" s="188">
        <v>2325</v>
      </c>
      <c r="LB118" s="188">
        <v>0</v>
      </c>
      <c r="LC118" s="188">
        <v>0</v>
      </c>
      <c r="LD118" s="188">
        <v>2022</v>
      </c>
      <c r="LE118" s="188">
        <v>0</v>
      </c>
      <c r="LF118" s="188">
        <v>0</v>
      </c>
      <c r="LG118" s="188">
        <v>0</v>
      </c>
      <c r="LI118" s="188">
        <v>0</v>
      </c>
      <c r="LJ118" s="188">
        <v>0</v>
      </c>
      <c r="LK118" s="188">
        <v>6161</v>
      </c>
      <c r="LL118" s="188">
        <v>2831</v>
      </c>
      <c r="LM118" s="188">
        <v>0</v>
      </c>
      <c r="LN118" s="188">
        <v>0</v>
      </c>
      <c r="LO118" s="188">
        <v>1535</v>
      </c>
      <c r="LP118" s="188">
        <v>0</v>
      </c>
      <c r="LQ118" s="188">
        <v>0</v>
      </c>
      <c r="LR118" s="188">
        <v>0</v>
      </c>
      <c r="LT118" s="188">
        <v>0</v>
      </c>
      <c r="LU118" s="188">
        <v>0</v>
      </c>
      <c r="LV118" s="188">
        <v>1459</v>
      </c>
      <c r="LW118" s="188">
        <v>2094</v>
      </c>
      <c r="LX118" s="188">
        <v>0</v>
      </c>
      <c r="LY118" s="188">
        <v>0</v>
      </c>
      <c r="LZ118" s="188">
        <v>1574</v>
      </c>
      <c r="MA118" s="188">
        <v>0</v>
      </c>
      <c r="MB118" s="188">
        <v>0</v>
      </c>
      <c r="MC118" s="188">
        <v>0</v>
      </c>
    </row>
    <row r="119" spans="2:341">
      <c r="B119" s="208">
        <f t="shared" si="30"/>
        <v>0</v>
      </c>
      <c r="C119" s="208">
        <f t="shared" si="31"/>
        <v>0</v>
      </c>
      <c r="D119" s="208">
        <f t="shared" si="32"/>
        <v>6075.9333333333334</v>
      </c>
      <c r="E119" s="208">
        <f t="shared" si="33"/>
        <v>2105.3666666666668</v>
      </c>
      <c r="F119" s="208">
        <f t="shared" si="34"/>
        <v>0</v>
      </c>
      <c r="G119" s="208">
        <f t="shared" si="35"/>
        <v>0</v>
      </c>
      <c r="H119" s="208">
        <f t="shared" si="36"/>
        <v>1406.4</v>
      </c>
      <c r="I119" s="208">
        <f t="shared" si="37"/>
        <v>0</v>
      </c>
      <c r="J119" s="208">
        <f t="shared" si="38"/>
        <v>0</v>
      </c>
      <c r="K119" s="208">
        <f t="shared" si="39"/>
        <v>0</v>
      </c>
      <c r="M119" s="188">
        <v>0</v>
      </c>
      <c r="N119" s="188">
        <v>0</v>
      </c>
      <c r="O119" s="188">
        <v>8515</v>
      </c>
      <c r="P119" s="188">
        <v>1471</v>
      </c>
      <c r="Q119" s="188">
        <v>0</v>
      </c>
      <c r="R119" s="188">
        <v>0</v>
      </c>
      <c r="S119" s="188">
        <v>977</v>
      </c>
      <c r="T119" s="188">
        <v>0</v>
      </c>
      <c r="U119" s="188">
        <v>0</v>
      </c>
      <c r="V119" s="188">
        <v>0</v>
      </c>
      <c r="X119" s="188">
        <v>0</v>
      </c>
      <c r="Y119" s="188">
        <v>0</v>
      </c>
      <c r="Z119" s="188">
        <v>6667</v>
      </c>
      <c r="AA119" s="188">
        <v>2511</v>
      </c>
      <c r="AB119" s="188">
        <v>0</v>
      </c>
      <c r="AC119" s="188">
        <v>0</v>
      </c>
      <c r="AD119" s="188">
        <v>1514</v>
      </c>
      <c r="AE119" s="188">
        <v>0</v>
      </c>
      <c r="AF119" s="188">
        <v>0</v>
      </c>
      <c r="AG119" s="188">
        <v>0</v>
      </c>
      <c r="AI119" s="188">
        <v>0</v>
      </c>
      <c r="AJ119" s="188">
        <v>0</v>
      </c>
      <c r="AK119" s="188">
        <v>1090</v>
      </c>
      <c r="AL119" s="188">
        <v>2069</v>
      </c>
      <c r="AM119" s="188">
        <v>0</v>
      </c>
      <c r="AN119" s="188">
        <v>0</v>
      </c>
      <c r="AO119" s="188">
        <v>1585</v>
      </c>
      <c r="AP119" s="188">
        <v>0</v>
      </c>
      <c r="AQ119" s="188">
        <v>0</v>
      </c>
      <c r="AR119" s="188">
        <v>0</v>
      </c>
      <c r="AT119" s="188">
        <v>0</v>
      </c>
      <c r="AU119" s="188">
        <v>0</v>
      </c>
      <c r="AV119" s="188">
        <v>8383</v>
      </c>
      <c r="AW119" s="188">
        <v>3012</v>
      </c>
      <c r="AX119" s="188">
        <v>0</v>
      </c>
      <c r="AY119" s="188">
        <v>0</v>
      </c>
      <c r="AZ119" s="188">
        <v>1536</v>
      </c>
      <c r="BA119" s="188">
        <v>0</v>
      </c>
      <c r="BB119" s="188">
        <v>0</v>
      </c>
      <c r="BC119" s="188">
        <v>0</v>
      </c>
      <c r="BE119" s="188">
        <v>0</v>
      </c>
      <c r="BF119" s="188">
        <v>0</v>
      </c>
      <c r="BG119" s="188">
        <v>8648</v>
      </c>
      <c r="BH119" s="188">
        <v>2984</v>
      </c>
      <c r="BI119" s="188">
        <v>0</v>
      </c>
      <c r="BJ119" s="188">
        <v>0</v>
      </c>
      <c r="BK119" s="188">
        <v>1085</v>
      </c>
      <c r="BL119" s="188">
        <v>0</v>
      </c>
      <c r="BM119" s="188">
        <v>0</v>
      </c>
      <c r="BN119" s="188">
        <v>0</v>
      </c>
      <c r="BP119" s="188">
        <v>0</v>
      </c>
      <c r="BQ119" s="188">
        <v>0</v>
      </c>
      <c r="BR119" s="188">
        <v>7120</v>
      </c>
      <c r="BS119" s="188">
        <v>3445</v>
      </c>
      <c r="BT119" s="188">
        <v>0</v>
      </c>
      <c r="BU119" s="188">
        <v>0</v>
      </c>
      <c r="BV119" s="188">
        <v>1649</v>
      </c>
      <c r="BW119" s="188">
        <v>0</v>
      </c>
      <c r="BX119" s="188">
        <v>0</v>
      </c>
      <c r="BY119" s="188">
        <v>0</v>
      </c>
      <c r="CA119" s="188">
        <v>0</v>
      </c>
      <c r="CB119" s="188">
        <v>0</v>
      </c>
      <c r="CC119" s="188">
        <v>8588</v>
      </c>
      <c r="CD119" s="188">
        <v>2335</v>
      </c>
      <c r="CE119" s="188">
        <v>0</v>
      </c>
      <c r="CF119" s="188">
        <v>0</v>
      </c>
      <c r="CG119" s="188">
        <v>1097</v>
      </c>
      <c r="CH119" s="188">
        <v>0</v>
      </c>
      <c r="CI119" s="188">
        <v>0</v>
      </c>
      <c r="CJ119" s="188">
        <v>0</v>
      </c>
      <c r="CL119" s="188">
        <v>0</v>
      </c>
      <c r="CM119" s="188">
        <v>0</v>
      </c>
      <c r="CN119" s="188">
        <v>8588</v>
      </c>
      <c r="CO119" s="188">
        <v>2335</v>
      </c>
      <c r="CP119" s="188">
        <v>0</v>
      </c>
      <c r="CQ119" s="188">
        <v>0</v>
      </c>
      <c r="CR119" s="188">
        <v>1097</v>
      </c>
      <c r="CS119" s="188">
        <v>0</v>
      </c>
      <c r="CT119" s="188">
        <v>0</v>
      </c>
      <c r="CU119" s="188">
        <v>0</v>
      </c>
      <c r="CW119" s="188">
        <v>0</v>
      </c>
      <c r="CX119" s="188">
        <v>0</v>
      </c>
      <c r="CY119" s="188">
        <v>6794</v>
      </c>
      <c r="CZ119" s="188">
        <v>2412</v>
      </c>
      <c r="DA119" s="188">
        <v>0</v>
      </c>
      <c r="DB119" s="188">
        <v>0</v>
      </c>
      <c r="DC119" s="188">
        <v>1690</v>
      </c>
      <c r="DD119" s="188">
        <v>0</v>
      </c>
      <c r="DE119" s="188">
        <v>0</v>
      </c>
      <c r="DF119" s="188">
        <v>0</v>
      </c>
      <c r="DH119" s="188">
        <v>0</v>
      </c>
      <c r="DI119" s="188">
        <v>0</v>
      </c>
      <c r="DJ119" s="188">
        <v>8852</v>
      </c>
      <c r="DK119" s="188">
        <v>2666</v>
      </c>
      <c r="DL119" s="188">
        <v>0</v>
      </c>
      <c r="DM119" s="188">
        <v>0</v>
      </c>
      <c r="DN119" s="188">
        <v>1097</v>
      </c>
      <c r="DO119" s="188">
        <v>0</v>
      </c>
      <c r="DP119" s="188">
        <v>0</v>
      </c>
      <c r="DQ119" s="188">
        <v>0</v>
      </c>
      <c r="DS119" s="188">
        <v>0</v>
      </c>
      <c r="DT119" s="188">
        <v>0</v>
      </c>
      <c r="DU119" s="188">
        <v>7096</v>
      </c>
      <c r="DV119" s="188">
        <v>1317</v>
      </c>
      <c r="DW119" s="188">
        <v>0</v>
      </c>
      <c r="DX119" s="188">
        <v>0</v>
      </c>
      <c r="DY119" s="188">
        <v>2328</v>
      </c>
      <c r="DZ119" s="188">
        <v>0</v>
      </c>
      <c r="EA119" s="188">
        <v>0</v>
      </c>
      <c r="EB119" s="188">
        <v>0</v>
      </c>
      <c r="ED119" s="188">
        <v>0</v>
      </c>
      <c r="EE119" s="188">
        <v>0</v>
      </c>
      <c r="EF119" s="188">
        <v>6623</v>
      </c>
      <c r="EG119" s="188">
        <v>2634</v>
      </c>
      <c r="EH119" s="188">
        <v>0</v>
      </c>
      <c r="EI119" s="188">
        <v>0</v>
      </c>
      <c r="EJ119" s="188">
        <v>1065</v>
      </c>
      <c r="EK119" s="188">
        <v>0</v>
      </c>
      <c r="EL119" s="188">
        <v>0</v>
      </c>
      <c r="EM119" s="188">
        <v>0</v>
      </c>
      <c r="EO119" s="188">
        <v>0</v>
      </c>
      <c r="EP119" s="188">
        <v>0</v>
      </c>
      <c r="EQ119" s="188">
        <v>1363</v>
      </c>
      <c r="ER119" s="188">
        <v>1121</v>
      </c>
      <c r="ES119" s="188">
        <v>0</v>
      </c>
      <c r="ET119" s="188">
        <v>0</v>
      </c>
      <c r="EU119" s="188">
        <v>1377</v>
      </c>
      <c r="EV119" s="188">
        <v>0</v>
      </c>
      <c r="EW119" s="188">
        <v>0</v>
      </c>
      <c r="EX119" s="188">
        <v>0</v>
      </c>
      <c r="EZ119" s="188">
        <v>0</v>
      </c>
      <c r="FA119" s="188">
        <v>0</v>
      </c>
      <c r="FB119" s="188">
        <v>3928</v>
      </c>
      <c r="FC119" s="188">
        <v>1670</v>
      </c>
      <c r="FD119" s="188">
        <v>0</v>
      </c>
      <c r="FE119" s="188">
        <v>0</v>
      </c>
      <c r="FF119" s="188">
        <v>1895</v>
      </c>
      <c r="FG119" s="188">
        <v>0</v>
      </c>
      <c r="FH119" s="188">
        <v>0</v>
      </c>
      <c r="FI119" s="188">
        <v>0</v>
      </c>
      <c r="FK119" s="188">
        <v>0</v>
      </c>
      <c r="FL119" s="188">
        <v>0</v>
      </c>
      <c r="FM119" s="188">
        <v>7704</v>
      </c>
      <c r="FN119" s="188">
        <v>1425</v>
      </c>
      <c r="FO119" s="188">
        <v>0</v>
      </c>
      <c r="FP119" s="188">
        <v>0</v>
      </c>
      <c r="FQ119" s="188">
        <v>1056</v>
      </c>
      <c r="FR119" s="188">
        <v>0</v>
      </c>
      <c r="FS119" s="188">
        <v>0</v>
      </c>
      <c r="FT119" s="188">
        <v>0</v>
      </c>
      <c r="FV119" s="188">
        <v>0</v>
      </c>
      <c r="FW119" s="188">
        <v>0</v>
      </c>
      <c r="FX119" s="188">
        <v>4146</v>
      </c>
      <c r="FY119" s="188">
        <v>2560</v>
      </c>
      <c r="FZ119" s="188">
        <v>0</v>
      </c>
      <c r="GA119" s="188">
        <v>0</v>
      </c>
      <c r="GB119" s="188">
        <v>1767</v>
      </c>
      <c r="GC119" s="188">
        <v>0</v>
      </c>
      <c r="GD119" s="188">
        <v>0</v>
      </c>
      <c r="GE119" s="188">
        <v>0</v>
      </c>
      <c r="GG119" s="188">
        <v>0</v>
      </c>
      <c r="GH119" s="188">
        <v>0</v>
      </c>
      <c r="GI119" s="188">
        <v>6945</v>
      </c>
      <c r="GJ119" s="188">
        <v>1450</v>
      </c>
      <c r="GK119" s="188">
        <v>0</v>
      </c>
      <c r="GL119" s="188">
        <v>0</v>
      </c>
      <c r="GM119" s="188">
        <v>1092</v>
      </c>
      <c r="GN119" s="188">
        <v>0</v>
      </c>
      <c r="GO119" s="188">
        <v>0</v>
      </c>
      <c r="GP119" s="188">
        <v>0</v>
      </c>
      <c r="GR119" s="188">
        <v>0</v>
      </c>
      <c r="GS119" s="188">
        <v>0</v>
      </c>
      <c r="GT119" s="188">
        <v>7167</v>
      </c>
      <c r="GU119" s="188">
        <v>1621</v>
      </c>
      <c r="GV119" s="188">
        <v>0</v>
      </c>
      <c r="GW119" s="188">
        <v>0</v>
      </c>
      <c r="GX119" s="188">
        <v>1053</v>
      </c>
      <c r="GY119" s="188">
        <v>0</v>
      </c>
      <c r="GZ119" s="188">
        <v>0</v>
      </c>
      <c r="HA119" s="188">
        <v>0</v>
      </c>
      <c r="HC119" s="188">
        <v>0</v>
      </c>
      <c r="HD119" s="188">
        <v>0</v>
      </c>
      <c r="HE119" s="188">
        <v>5165</v>
      </c>
      <c r="HF119" s="188">
        <v>1707</v>
      </c>
      <c r="HG119" s="188">
        <v>0</v>
      </c>
      <c r="HH119" s="188">
        <v>0</v>
      </c>
      <c r="HI119" s="188">
        <v>1059</v>
      </c>
      <c r="HJ119" s="188">
        <v>0</v>
      </c>
      <c r="HK119" s="188">
        <v>0</v>
      </c>
      <c r="HL119" s="188">
        <v>0</v>
      </c>
      <c r="HN119" s="188">
        <v>0</v>
      </c>
      <c r="HO119" s="188">
        <v>0</v>
      </c>
      <c r="HP119" s="188">
        <v>3797</v>
      </c>
      <c r="HQ119" s="188">
        <v>1272</v>
      </c>
      <c r="HR119" s="188">
        <v>0</v>
      </c>
      <c r="HS119" s="188">
        <v>0</v>
      </c>
      <c r="HT119" s="188">
        <v>1759</v>
      </c>
      <c r="HU119" s="188">
        <v>0</v>
      </c>
      <c r="HV119" s="188">
        <v>0</v>
      </c>
      <c r="HW119" s="188">
        <v>0</v>
      </c>
      <c r="HY119" s="188">
        <v>0</v>
      </c>
      <c r="HZ119" s="188">
        <v>0</v>
      </c>
      <c r="IA119" s="188">
        <v>5554</v>
      </c>
      <c r="IB119" s="188">
        <v>1620</v>
      </c>
      <c r="IC119" s="188">
        <v>0</v>
      </c>
      <c r="ID119" s="188">
        <v>0</v>
      </c>
      <c r="IE119" s="188">
        <v>1095</v>
      </c>
      <c r="IF119" s="188">
        <v>0</v>
      </c>
      <c r="IG119" s="188">
        <v>0</v>
      </c>
      <c r="IH119" s="188">
        <v>0</v>
      </c>
      <c r="IJ119" s="188">
        <v>0</v>
      </c>
      <c r="IK119" s="188">
        <v>0</v>
      </c>
      <c r="IL119" s="188">
        <v>8499</v>
      </c>
      <c r="IM119" s="188">
        <v>1846</v>
      </c>
      <c r="IN119" s="188">
        <v>0</v>
      </c>
      <c r="IO119" s="188">
        <v>0</v>
      </c>
      <c r="IP119" s="188">
        <v>1123</v>
      </c>
      <c r="IQ119" s="188">
        <v>0</v>
      </c>
      <c r="IR119" s="188">
        <v>0</v>
      </c>
      <c r="IS119" s="188">
        <v>0</v>
      </c>
      <c r="IU119" s="188">
        <v>0</v>
      </c>
      <c r="IV119" s="188">
        <v>0</v>
      </c>
      <c r="IW119" s="188">
        <v>4701</v>
      </c>
      <c r="IX119" s="188">
        <v>1854</v>
      </c>
      <c r="IY119" s="188">
        <v>0</v>
      </c>
      <c r="IZ119" s="188">
        <v>0</v>
      </c>
      <c r="JA119" s="188">
        <v>1621</v>
      </c>
      <c r="JB119" s="188">
        <v>0</v>
      </c>
      <c r="JC119" s="188">
        <v>0</v>
      </c>
      <c r="JD119" s="188">
        <v>0</v>
      </c>
      <c r="JF119" s="188">
        <v>0</v>
      </c>
      <c r="JG119" s="188">
        <v>0</v>
      </c>
      <c r="JH119" s="188">
        <v>7091</v>
      </c>
      <c r="JI119" s="188">
        <v>2763</v>
      </c>
      <c r="JJ119" s="188">
        <v>0</v>
      </c>
      <c r="JK119" s="188">
        <v>0</v>
      </c>
      <c r="JL119" s="188">
        <v>1025</v>
      </c>
      <c r="JM119" s="188">
        <v>0</v>
      </c>
      <c r="JN119" s="188">
        <v>0</v>
      </c>
      <c r="JO119" s="188">
        <v>0</v>
      </c>
      <c r="JQ119" s="188">
        <v>0</v>
      </c>
      <c r="JR119" s="188">
        <v>0</v>
      </c>
      <c r="JS119" s="188">
        <v>8159</v>
      </c>
      <c r="JT119" s="188">
        <v>1640</v>
      </c>
      <c r="JU119" s="188">
        <v>0</v>
      </c>
      <c r="JV119" s="188">
        <v>0</v>
      </c>
      <c r="JW119" s="188">
        <v>1122</v>
      </c>
      <c r="JX119" s="188">
        <v>0</v>
      </c>
      <c r="JY119" s="188">
        <v>0</v>
      </c>
      <c r="JZ119" s="188">
        <v>0</v>
      </c>
      <c r="KB119" s="188">
        <v>0</v>
      </c>
      <c r="KC119" s="188">
        <v>0</v>
      </c>
      <c r="KD119" s="188">
        <v>2797</v>
      </c>
      <c r="KE119" s="188">
        <v>940</v>
      </c>
      <c r="KF119" s="188">
        <v>0</v>
      </c>
      <c r="KG119" s="188">
        <v>0</v>
      </c>
      <c r="KH119" s="188">
        <v>1611</v>
      </c>
      <c r="KI119" s="188">
        <v>0</v>
      </c>
      <c r="KJ119" s="188">
        <v>0</v>
      </c>
      <c r="KK119" s="188">
        <v>0</v>
      </c>
      <c r="KM119" s="188">
        <v>0</v>
      </c>
      <c r="KN119" s="188">
        <v>0</v>
      </c>
      <c r="KO119" s="188">
        <v>2633</v>
      </c>
      <c r="KP119" s="188">
        <v>2765</v>
      </c>
      <c r="KQ119" s="188">
        <v>0</v>
      </c>
      <c r="KR119" s="188">
        <v>0</v>
      </c>
      <c r="KS119" s="188">
        <v>1743</v>
      </c>
      <c r="KT119" s="188">
        <v>0</v>
      </c>
      <c r="KU119" s="188">
        <v>0</v>
      </c>
      <c r="KV119" s="188">
        <v>0</v>
      </c>
      <c r="KX119" s="188">
        <v>0</v>
      </c>
      <c r="KY119" s="188">
        <v>0</v>
      </c>
      <c r="KZ119" s="188">
        <v>7886</v>
      </c>
      <c r="LA119" s="188">
        <v>2482</v>
      </c>
      <c r="LB119" s="188">
        <v>0</v>
      </c>
      <c r="LC119" s="188">
        <v>0</v>
      </c>
      <c r="LD119" s="188">
        <v>1965</v>
      </c>
      <c r="LE119" s="188">
        <v>0</v>
      </c>
      <c r="LF119" s="188">
        <v>0</v>
      </c>
      <c r="LG119" s="188">
        <v>0</v>
      </c>
      <c r="LI119" s="188">
        <v>0</v>
      </c>
      <c r="LJ119" s="188">
        <v>0</v>
      </c>
      <c r="LK119" s="188">
        <v>6184</v>
      </c>
      <c r="LL119" s="188">
        <v>2892</v>
      </c>
      <c r="LM119" s="188">
        <v>0</v>
      </c>
      <c r="LN119" s="188">
        <v>0</v>
      </c>
      <c r="LO119" s="188">
        <v>1535</v>
      </c>
      <c r="LP119" s="188">
        <v>0</v>
      </c>
      <c r="LQ119" s="188">
        <v>0</v>
      </c>
      <c r="LR119" s="188">
        <v>0</v>
      </c>
      <c r="LT119" s="188">
        <v>0</v>
      </c>
      <c r="LU119" s="188">
        <v>0</v>
      </c>
      <c r="LV119" s="188">
        <v>1595</v>
      </c>
      <c r="LW119" s="188">
        <v>2342</v>
      </c>
      <c r="LX119" s="188">
        <v>0</v>
      </c>
      <c r="LY119" s="188">
        <v>0</v>
      </c>
      <c r="LZ119" s="188">
        <v>1574</v>
      </c>
      <c r="MA119" s="188">
        <v>0</v>
      </c>
      <c r="MB119" s="188">
        <v>0</v>
      </c>
      <c r="MC119" s="188">
        <v>0</v>
      </c>
    </row>
    <row r="120" spans="2:341">
      <c r="B120" s="208">
        <f t="shared" si="30"/>
        <v>0</v>
      </c>
      <c r="C120" s="208">
        <f t="shared" si="31"/>
        <v>0</v>
      </c>
      <c r="D120" s="208">
        <f t="shared" si="32"/>
        <v>6109.0666666666666</v>
      </c>
      <c r="E120" s="208">
        <f t="shared" si="33"/>
        <v>2110.1333333333332</v>
      </c>
      <c r="F120" s="208">
        <f t="shared" si="34"/>
        <v>0</v>
      </c>
      <c r="G120" s="208">
        <f t="shared" si="35"/>
        <v>0</v>
      </c>
      <c r="H120" s="208">
        <f t="shared" si="36"/>
        <v>1402.8666666666666</v>
      </c>
      <c r="I120" s="208">
        <f t="shared" si="37"/>
        <v>0</v>
      </c>
      <c r="J120" s="208">
        <f t="shared" si="38"/>
        <v>0</v>
      </c>
      <c r="K120" s="208">
        <f t="shared" si="39"/>
        <v>0</v>
      </c>
      <c r="M120" s="188">
        <v>0</v>
      </c>
      <c r="N120" s="188">
        <v>0</v>
      </c>
      <c r="O120" s="188">
        <v>8524</v>
      </c>
      <c r="P120" s="188">
        <v>1515</v>
      </c>
      <c r="Q120" s="188">
        <v>0</v>
      </c>
      <c r="R120" s="188">
        <v>0</v>
      </c>
      <c r="S120" s="188">
        <v>977</v>
      </c>
      <c r="T120" s="188">
        <v>0</v>
      </c>
      <c r="U120" s="188">
        <v>0</v>
      </c>
      <c r="V120" s="188">
        <v>0</v>
      </c>
      <c r="X120" s="188">
        <v>0</v>
      </c>
      <c r="Y120" s="188">
        <v>0</v>
      </c>
      <c r="Z120" s="188">
        <v>6700</v>
      </c>
      <c r="AA120" s="188">
        <v>2524</v>
      </c>
      <c r="AB120" s="188">
        <v>0</v>
      </c>
      <c r="AC120" s="188">
        <v>0</v>
      </c>
      <c r="AD120" s="188">
        <v>1514</v>
      </c>
      <c r="AE120" s="188">
        <v>0</v>
      </c>
      <c r="AF120" s="188">
        <v>0</v>
      </c>
      <c r="AG120" s="188">
        <v>0</v>
      </c>
      <c r="AI120" s="188">
        <v>0</v>
      </c>
      <c r="AJ120" s="188">
        <v>0</v>
      </c>
      <c r="AK120" s="188">
        <v>1124</v>
      </c>
      <c r="AL120" s="188">
        <v>2180</v>
      </c>
      <c r="AM120" s="188">
        <v>0</v>
      </c>
      <c r="AN120" s="188">
        <v>0</v>
      </c>
      <c r="AO120" s="188">
        <v>1585</v>
      </c>
      <c r="AP120" s="188">
        <v>0</v>
      </c>
      <c r="AQ120" s="188">
        <v>0</v>
      </c>
      <c r="AR120" s="188">
        <v>0</v>
      </c>
      <c r="AT120" s="188">
        <v>0</v>
      </c>
      <c r="AU120" s="188">
        <v>0</v>
      </c>
      <c r="AV120" s="188">
        <v>8368</v>
      </c>
      <c r="AW120" s="188">
        <v>2969</v>
      </c>
      <c r="AX120" s="188">
        <v>0</v>
      </c>
      <c r="AY120" s="188">
        <v>0</v>
      </c>
      <c r="AZ120" s="188">
        <v>1536</v>
      </c>
      <c r="BA120" s="188">
        <v>0</v>
      </c>
      <c r="BB120" s="188">
        <v>0</v>
      </c>
      <c r="BC120" s="188">
        <v>0</v>
      </c>
      <c r="BE120" s="188">
        <v>0</v>
      </c>
      <c r="BF120" s="188">
        <v>0</v>
      </c>
      <c r="BG120" s="188">
        <v>8662</v>
      </c>
      <c r="BH120" s="188">
        <v>2997</v>
      </c>
      <c r="BI120" s="188">
        <v>0</v>
      </c>
      <c r="BJ120" s="188">
        <v>0</v>
      </c>
      <c r="BK120" s="188">
        <v>1085</v>
      </c>
      <c r="BL120" s="188">
        <v>0</v>
      </c>
      <c r="BM120" s="188">
        <v>0</v>
      </c>
      <c r="BN120" s="188">
        <v>0</v>
      </c>
      <c r="BP120" s="188">
        <v>0</v>
      </c>
      <c r="BQ120" s="188">
        <v>0</v>
      </c>
      <c r="BR120" s="188">
        <v>7124</v>
      </c>
      <c r="BS120" s="188">
        <v>3425</v>
      </c>
      <c r="BT120" s="188">
        <v>0</v>
      </c>
      <c r="BU120" s="188">
        <v>0</v>
      </c>
      <c r="BV120" s="188">
        <v>1648</v>
      </c>
      <c r="BW120" s="188">
        <v>0</v>
      </c>
      <c r="BX120" s="188">
        <v>0</v>
      </c>
      <c r="BY120" s="188">
        <v>0</v>
      </c>
      <c r="CA120" s="188">
        <v>0</v>
      </c>
      <c r="CB120" s="188">
        <v>0</v>
      </c>
      <c r="CC120" s="188">
        <v>8598</v>
      </c>
      <c r="CD120" s="188">
        <v>2335</v>
      </c>
      <c r="CE120" s="188">
        <v>0</v>
      </c>
      <c r="CF120" s="188">
        <v>0</v>
      </c>
      <c r="CG120" s="188">
        <v>1097</v>
      </c>
      <c r="CH120" s="188">
        <v>0</v>
      </c>
      <c r="CI120" s="188">
        <v>0</v>
      </c>
      <c r="CJ120" s="188">
        <v>0</v>
      </c>
      <c r="CL120" s="188">
        <v>0</v>
      </c>
      <c r="CM120" s="188">
        <v>0</v>
      </c>
      <c r="CN120" s="188">
        <v>8598</v>
      </c>
      <c r="CO120" s="188">
        <v>2335</v>
      </c>
      <c r="CP120" s="188">
        <v>0</v>
      </c>
      <c r="CQ120" s="188">
        <v>0</v>
      </c>
      <c r="CR120" s="188">
        <v>1097</v>
      </c>
      <c r="CS120" s="188">
        <v>0</v>
      </c>
      <c r="CT120" s="188">
        <v>0</v>
      </c>
      <c r="CU120" s="188">
        <v>0</v>
      </c>
      <c r="CW120" s="188">
        <v>0</v>
      </c>
      <c r="CX120" s="188">
        <v>0</v>
      </c>
      <c r="CY120" s="188">
        <v>6786</v>
      </c>
      <c r="CZ120" s="188">
        <v>2428</v>
      </c>
      <c r="DA120" s="188">
        <v>0</v>
      </c>
      <c r="DB120" s="188">
        <v>0</v>
      </c>
      <c r="DC120" s="188">
        <v>1685</v>
      </c>
      <c r="DD120" s="188">
        <v>0</v>
      </c>
      <c r="DE120" s="188">
        <v>0</v>
      </c>
      <c r="DF120" s="188">
        <v>0</v>
      </c>
      <c r="DH120" s="188">
        <v>0</v>
      </c>
      <c r="DI120" s="188">
        <v>0</v>
      </c>
      <c r="DJ120" s="188">
        <v>8845</v>
      </c>
      <c r="DK120" s="188">
        <v>2589</v>
      </c>
      <c r="DL120" s="188">
        <v>0</v>
      </c>
      <c r="DM120" s="188">
        <v>0</v>
      </c>
      <c r="DN120" s="188">
        <v>1097</v>
      </c>
      <c r="DO120" s="188">
        <v>0</v>
      </c>
      <c r="DP120" s="188">
        <v>0</v>
      </c>
      <c r="DQ120" s="188">
        <v>0</v>
      </c>
      <c r="DS120" s="188">
        <v>0</v>
      </c>
      <c r="DT120" s="188">
        <v>0</v>
      </c>
      <c r="DU120" s="188">
        <v>7020</v>
      </c>
      <c r="DV120" s="188">
        <v>1335</v>
      </c>
      <c r="DW120" s="188">
        <v>0</v>
      </c>
      <c r="DX120" s="188">
        <v>0</v>
      </c>
      <c r="DY120" s="188">
        <v>2292</v>
      </c>
      <c r="DZ120" s="188">
        <v>0</v>
      </c>
      <c r="EA120" s="188">
        <v>0</v>
      </c>
      <c r="EB120" s="188">
        <v>0</v>
      </c>
      <c r="ED120" s="188">
        <v>0</v>
      </c>
      <c r="EE120" s="188">
        <v>0</v>
      </c>
      <c r="EF120" s="188">
        <v>6607</v>
      </c>
      <c r="EG120" s="188">
        <v>2641</v>
      </c>
      <c r="EH120" s="188">
        <v>0</v>
      </c>
      <c r="EI120" s="188">
        <v>0</v>
      </c>
      <c r="EJ120" s="188">
        <v>1065</v>
      </c>
      <c r="EK120" s="188">
        <v>0</v>
      </c>
      <c r="EL120" s="188">
        <v>0</v>
      </c>
      <c r="EM120" s="188">
        <v>0</v>
      </c>
      <c r="EO120" s="188">
        <v>0</v>
      </c>
      <c r="EP120" s="188">
        <v>0</v>
      </c>
      <c r="EQ120" s="188">
        <v>1304</v>
      </c>
      <c r="ER120" s="188">
        <v>1110</v>
      </c>
      <c r="ES120" s="188">
        <v>0</v>
      </c>
      <c r="ET120" s="188">
        <v>0</v>
      </c>
      <c r="EU120" s="188">
        <v>1377</v>
      </c>
      <c r="EV120" s="188">
        <v>0</v>
      </c>
      <c r="EW120" s="188">
        <v>0</v>
      </c>
      <c r="EX120" s="188">
        <v>0</v>
      </c>
      <c r="EZ120" s="188">
        <v>0</v>
      </c>
      <c r="FA120" s="188">
        <v>0</v>
      </c>
      <c r="FB120" s="188">
        <v>4064</v>
      </c>
      <c r="FC120" s="188">
        <v>1714</v>
      </c>
      <c r="FD120" s="188">
        <v>0</v>
      </c>
      <c r="FE120" s="188">
        <v>0</v>
      </c>
      <c r="FF120" s="188">
        <v>1880</v>
      </c>
      <c r="FG120" s="188">
        <v>0</v>
      </c>
      <c r="FH120" s="188">
        <v>0</v>
      </c>
      <c r="FI120" s="188">
        <v>0</v>
      </c>
      <c r="FK120" s="188">
        <v>0</v>
      </c>
      <c r="FL120" s="188">
        <v>0</v>
      </c>
      <c r="FM120" s="188">
        <v>7809</v>
      </c>
      <c r="FN120" s="188">
        <v>1393</v>
      </c>
      <c r="FO120" s="188">
        <v>0</v>
      </c>
      <c r="FP120" s="188">
        <v>0</v>
      </c>
      <c r="FQ120" s="188">
        <v>1056</v>
      </c>
      <c r="FR120" s="188">
        <v>0</v>
      </c>
      <c r="FS120" s="188">
        <v>0</v>
      </c>
      <c r="FT120" s="188">
        <v>0</v>
      </c>
      <c r="FV120" s="188">
        <v>0</v>
      </c>
      <c r="FW120" s="188">
        <v>0</v>
      </c>
      <c r="FX120" s="188">
        <v>4214</v>
      </c>
      <c r="FY120" s="188">
        <v>2543</v>
      </c>
      <c r="FZ120" s="188">
        <v>0</v>
      </c>
      <c r="GA120" s="188">
        <v>0</v>
      </c>
      <c r="GB120" s="188">
        <v>1754</v>
      </c>
      <c r="GC120" s="188">
        <v>0</v>
      </c>
      <c r="GD120" s="188">
        <v>0</v>
      </c>
      <c r="GE120" s="188">
        <v>0</v>
      </c>
      <c r="GG120" s="188">
        <v>0</v>
      </c>
      <c r="GH120" s="188">
        <v>0</v>
      </c>
      <c r="GI120" s="188">
        <v>6962</v>
      </c>
      <c r="GJ120" s="188">
        <v>1436</v>
      </c>
      <c r="GK120" s="188">
        <v>0</v>
      </c>
      <c r="GL120" s="188">
        <v>0</v>
      </c>
      <c r="GM120" s="188">
        <v>1092</v>
      </c>
      <c r="GN120" s="188">
        <v>0</v>
      </c>
      <c r="GO120" s="188">
        <v>0</v>
      </c>
      <c r="GP120" s="188">
        <v>0</v>
      </c>
      <c r="GR120" s="188">
        <v>0</v>
      </c>
      <c r="GS120" s="188">
        <v>0</v>
      </c>
      <c r="GT120" s="188">
        <v>7180</v>
      </c>
      <c r="GU120" s="188">
        <v>1624</v>
      </c>
      <c r="GV120" s="188">
        <v>0</v>
      </c>
      <c r="GW120" s="188">
        <v>0</v>
      </c>
      <c r="GX120" s="188">
        <v>1053</v>
      </c>
      <c r="GY120" s="188">
        <v>0</v>
      </c>
      <c r="GZ120" s="188">
        <v>0</v>
      </c>
      <c r="HA120" s="188">
        <v>0</v>
      </c>
      <c r="HC120" s="188">
        <v>0</v>
      </c>
      <c r="HD120" s="188">
        <v>0</v>
      </c>
      <c r="HE120" s="188">
        <v>5268</v>
      </c>
      <c r="HF120" s="188">
        <v>1676</v>
      </c>
      <c r="HG120" s="188">
        <v>0</v>
      </c>
      <c r="HH120" s="188">
        <v>0</v>
      </c>
      <c r="HI120" s="188">
        <v>1059</v>
      </c>
      <c r="HJ120" s="188">
        <v>0</v>
      </c>
      <c r="HK120" s="188">
        <v>0</v>
      </c>
      <c r="HL120" s="188">
        <v>0</v>
      </c>
      <c r="HN120" s="188">
        <v>0</v>
      </c>
      <c r="HO120" s="188">
        <v>0</v>
      </c>
      <c r="HP120" s="188">
        <v>3905</v>
      </c>
      <c r="HQ120" s="188">
        <v>1275</v>
      </c>
      <c r="HR120" s="188">
        <v>0</v>
      </c>
      <c r="HS120" s="188">
        <v>0</v>
      </c>
      <c r="HT120" s="188">
        <v>1751</v>
      </c>
      <c r="HU120" s="188">
        <v>0</v>
      </c>
      <c r="HV120" s="188">
        <v>0</v>
      </c>
      <c r="HW120" s="188">
        <v>0</v>
      </c>
      <c r="HY120" s="188">
        <v>0</v>
      </c>
      <c r="HZ120" s="188">
        <v>0</v>
      </c>
      <c r="IA120" s="188">
        <v>5551</v>
      </c>
      <c r="IB120" s="188">
        <v>1730</v>
      </c>
      <c r="IC120" s="188">
        <v>0</v>
      </c>
      <c r="ID120" s="188">
        <v>0</v>
      </c>
      <c r="IE120" s="188">
        <v>1095</v>
      </c>
      <c r="IF120" s="188">
        <v>0</v>
      </c>
      <c r="IG120" s="188">
        <v>0</v>
      </c>
      <c r="IH120" s="188">
        <v>0</v>
      </c>
      <c r="IJ120" s="188">
        <v>0</v>
      </c>
      <c r="IK120" s="188">
        <v>0</v>
      </c>
      <c r="IL120" s="188">
        <v>8491</v>
      </c>
      <c r="IM120" s="188">
        <v>1809</v>
      </c>
      <c r="IN120" s="188">
        <v>0</v>
      </c>
      <c r="IO120" s="188">
        <v>0</v>
      </c>
      <c r="IP120" s="188">
        <v>1123</v>
      </c>
      <c r="IQ120" s="188">
        <v>0</v>
      </c>
      <c r="IR120" s="188">
        <v>0</v>
      </c>
      <c r="IS120" s="188">
        <v>0</v>
      </c>
      <c r="IU120" s="188">
        <v>0</v>
      </c>
      <c r="IV120" s="188">
        <v>0</v>
      </c>
      <c r="IW120" s="188">
        <v>4737</v>
      </c>
      <c r="IX120" s="188">
        <v>1853</v>
      </c>
      <c r="IY120" s="188">
        <v>0</v>
      </c>
      <c r="IZ120" s="188">
        <v>0</v>
      </c>
      <c r="JA120" s="188">
        <v>1621</v>
      </c>
      <c r="JB120" s="188">
        <v>0</v>
      </c>
      <c r="JC120" s="188">
        <v>0</v>
      </c>
      <c r="JD120" s="188">
        <v>0</v>
      </c>
      <c r="JF120" s="188">
        <v>0</v>
      </c>
      <c r="JG120" s="188">
        <v>0</v>
      </c>
      <c r="JH120" s="188">
        <v>7013</v>
      </c>
      <c r="JI120" s="188">
        <v>2658</v>
      </c>
      <c r="JJ120" s="188">
        <v>0</v>
      </c>
      <c r="JK120" s="188">
        <v>0</v>
      </c>
      <c r="JL120" s="188">
        <v>1025</v>
      </c>
      <c r="JM120" s="188">
        <v>0</v>
      </c>
      <c r="JN120" s="188">
        <v>0</v>
      </c>
      <c r="JO120" s="188">
        <v>0</v>
      </c>
      <c r="JQ120" s="188">
        <v>0</v>
      </c>
      <c r="JR120" s="188">
        <v>0</v>
      </c>
      <c r="JS120" s="188">
        <v>8274</v>
      </c>
      <c r="JT120" s="188">
        <v>1681</v>
      </c>
      <c r="JU120" s="188">
        <v>0</v>
      </c>
      <c r="JV120" s="188">
        <v>0</v>
      </c>
      <c r="JW120" s="188">
        <v>1122</v>
      </c>
      <c r="JX120" s="188">
        <v>0</v>
      </c>
      <c r="JY120" s="188">
        <v>0</v>
      </c>
      <c r="JZ120" s="188">
        <v>0</v>
      </c>
      <c r="KB120" s="188">
        <v>0</v>
      </c>
      <c r="KC120" s="188">
        <v>0</v>
      </c>
      <c r="KD120" s="188">
        <v>2863</v>
      </c>
      <c r="KE120" s="188">
        <v>897</v>
      </c>
      <c r="KF120" s="188">
        <v>0</v>
      </c>
      <c r="KG120" s="188">
        <v>0</v>
      </c>
      <c r="KH120" s="188">
        <v>1611</v>
      </c>
      <c r="KI120" s="188">
        <v>0</v>
      </c>
      <c r="KJ120" s="188">
        <v>0</v>
      </c>
      <c r="KK120" s="188">
        <v>0</v>
      </c>
      <c r="KM120" s="188">
        <v>0</v>
      </c>
      <c r="KN120" s="188">
        <v>0</v>
      </c>
      <c r="KO120" s="188">
        <v>2739</v>
      </c>
      <c r="KP120" s="188">
        <v>2738</v>
      </c>
      <c r="KQ120" s="188">
        <v>0</v>
      </c>
      <c r="KR120" s="188">
        <v>0</v>
      </c>
      <c r="KS120" s="188">
        <v>1743</v>
      </c>
      <c r="KT120" s="188">
        <v>0</v>
      </c>
      <c r="KU120" s="188">
        <v>0</v>
      </c>
      <c r="KV120" s="188">
        <v>0</v>
      </c>
      <c r="KX120" s="188">
        <v>0</v>
      </c>
      <c r="KY120" s="188">
        <v>0</v>
      </c>
      <c r="KZ120" s="188">
        <v>8053</v>
      </c>
      <c r="LA120" s="188">
        <v>2557</v>
      </c>
      <c r="LB120" s="188">
        <v>0</v>
      </c>
      <c r="LC120" s="188">
        <v>0</v>
      </c>
      <c r="LD120" s="188">
        <v>1924</v>
      </c>
      <c r="LE120" s="188">
        <v>0</v>
      </c>
      <c r="LF120" s="188">
        <v>0</v>
      </c>
      <c r="LG120" s="188">
        <v>0</v>
      </c>
      <c r="LI120" s="188">
        <v>0</v>
      </c>
      <c r="LJ120" s="188">
        <v>0</v>
      </c>
      <c r="LK120" s="188">
        <v>6166</v>
      </c>
      <c r="LL120" s="188">
        <v>2954</v>
      </c>
      <c r="LM120" s="188">
        <v>0</v>
      </c>
      <c r="LN120" s="188">
        <v>0</v>
      </c>
      <c r="LO120" s="188">
        <v>1548</v>
      </c>
      <c r="LP120" s="188">
        <v>0</v>
      </c>
      <c r="LQ120" s="188">
        <v>0</v>
      </c>
      <c r="LR120" s="188">
        <v>0</v>
      </c>
      <c r="LT120" s="188">
        <v>0</v>
      </c>
      <c r="LU120" s="188">
        <v>0</v>
      </c>
      <c r="LV120" s="188">
        <v>1723</v>
      </c>
      <c r="LW120" s="188">
        <v>2383</v>
      </c>
      <c r="LX120" s="188">
        <v>0</v>
      </c>
      <c r="LY120" s="188">
        <v>0</v>
      </c>
      <c r="LZ120" s="188">
        <v>1574</v>
      </c>
      <c r="MA120" s="188">
        <v>0</v>
      </c>
      <c r="MB120" s="188">
        <v>0</v>
      </c>
      <c r="MC120" s="188">
        <v>0</v>
      </c>
    </row>
    <row r="121" spans="2:341">
      <c r="B121" s="208">
        <f t="shared" si="30"/>
        <v>0</v>
      </c>
      <c r="C121" s="208">
        <f t="shared" si="31"/>
        <v>0</v>
      </c>
      <c r="D121" s="208">
        <f t="shared" si="32"/>
        <v>6099.3</v>
      </c>
      <c r="E121" s="208">
        <f t="shared" si="33"/>
        <v>2071.5333333333333</v>
      </c>
      <c r="F121" s="208">
        <f t="shared" si="34"/>
        <v>0</v>
      </c>
      <c r="G121" s="208">
        <f t="shared" si="35"/>
        <v>0</v>
      </c>
      <c r="H121" s="208">
        <f t="shared" si="36"/>
        <v>1401.9</v>
      </c>
      <c r="I121" s="208">
        <f t="shared" si="37"/>
        <v>0</v>
      </c>
      <c r="J121" s="208">
        <f t="shared" si="38"/>
        <v>0</v>
      </c>
      <c r="K121" s="208">
        <f t="shared" si="39"/>
        <v>0</v>
      </c>
      <c r="M121" s="188">
        <v>0</v>
      </c>
      <c r="N121" s="188">
        <v>0</v>
      </c>
      <c r="O121" s="188">
        <v>8531</v>
      </c>
      <c r="P121" s="188">
        <v>1595</v>
      </c>
      <c r="Q121" s="188">
        <v>0</v>
      </c>
      <c r="R121" s="188">
        <v>0</v>
      </c>
      <c r="S121" s="188">
        <v>979</v>
      </c>
      <c r="T121" s="188">
        <v>0</v>
      </c>
      <c r="U121" s="188">
        <v>0</v>
      </c>
      <c r="V121" s="188">
        <v>0</v>
      </c>
      <c r="X121" s="188">
        <v>0</v>
      </c>
      <c r="Y121" s="188">
        <v>0</v>
      </c>
      <c r="Z121" s="188">
        <v>6504</v>
      </c>
      <c r="AA121" s="188">
        <v>2566</v>
      </c>
      <c r="AB121" s="188">
        <v>0</v>
      </c>
      <c r="AC121" s="188">
        <v>0</v>
      </c>
      <c r="AD121" s="188">
        <v>1508</v>
      </c>
      <c r="AE121" s="188">
        <v>0</v>
      </c>
      <c r="AF121" s="188">
        <v>0</v>
      </c>
      <c r="AG121" s="188">
        <v>0</v>
      </c>
      <c r="AI121" s="188">
        <v>0</v>
      </c>
      <c r="AJ121" s="188">
        <v>0</v>
      </c>
      <c r="AK121" s="188">
        <v>1245</v>
      </c>
      <c r="AL121" s="188">
        <v>2267</v>
      </c>
      <c r="AM121" s="188">
        <v>0</v>
      </c>
      <c r="AN121" s="188">
        <v>0</v>
      </c>
      <c r="AO121" s="188">
        <v>1583</v>
      </c>
      <c r="AP121" s="188">
        <v>0</v>
      </c>
      <c r="AQ121" s="188">
        <v>0</v>
      </c>
      <c r="AR121" s="188">
        <v>0</v>
      </c>
      <c r="AT121" s="188">
        <v>0</v>
      </c>
      <c r="AU121" s="188">
        <v>0</v>
      </c>
      <c r="AV121" s="188">
        <v>8388</v>
      </c>
      <c r="AW121" s="188">
        <v>2812</v>
      </c>
      <c r="AX121" s="188">
        <v>0</v>
      </c>
      <c r="AY121" s="188">
        <v>0</v>
      </c>
      <c r="AZ121" s="188">
        <v>1546</v>
      </c>
      <c r="BA121" s="188">
        <v>0</v>
      </c>
      <c r="BB121" s="188">
        <v>0</v>
      </c>
      <c r="BC121" s="188">
        <v>0</v>
      </c>
      <c r="BE121" s="188">
        <v>0</v>
      </c>
      <c r="BF121" s="188">
        <v>0</v>
      </c>
      <c r="BG121" s="188">
        <v>8633</v>
      </c>
      <c r="BH121" s="188">
        <v>2976</v>
      </c>
      <c r="BI121" s="188">
        <v>0</v>
      </c>
      <c r="BJ121" s="188">
        <v>0</v>
      </c>
      <c r="BK121" s="188">
        <v>1089</v>
      </c>
      <c r="BL121" s="188">
        <v>0</v>
      </c>
      <c r="BM121" s="188">
        <v>0</v>
      </c>
      <c r="BN121" s="188">
        <v>0</v>
      </c>
      <c r="BP121" s="188">
        <v>0</v>
      </c>
      <c r="BQ121" s="188">
        <v>0</v>
      </c>
      <c r="BR121" s="188">
        <v>7101</v>
      </c>
      <c r="BS121" s="188">
        <v>3460</v>
      </c>
      <c r="BT121" s="188">
        <v>0</v>
      </c>
      <c r="BU121" s="188">
        <v>0</v>
      </c>
      <c r="BV121" s="188">
        <v>1653</v>
      </c>
      <c r="BW121" s="188">
        <v>0</v>
      </c>
      <c r="BX121" s="188">
        <v>0</v>
      </c>
      <c r="BY121" s="188">
        <v>0</v>
      </c>
      <c r="CA121" s="188">
        <v>0</v>
      </c>
      <c r="CB121" s="188">
        <v>0</v>
      </c>
      <c r="CC121" s="188">
        <v>8592</v>
      </c>
      <c r="CD121" s="188">
        <v>2281</v>
      </c>
      <c r="CE121" s="188">
        <v>0</v>
      </c>
      <c r="CF121" s="188">
        <v>0</v>
      </c>
      <c r="CG121" s="188">
        <v>1099</v>
      </c>
      <c r="CH121" s="188">
        <v>0</v>
      </c>
      <c r="CI121" s="188">
        <v>0</v>
      </c>
      <c r="CJ121" s="188">
        <v>0</v>
      </c>
      <c r="CL121" s="188">
        <v>0</v>
      </c>
      <c r="CM121" s="188">
        <v>0</v>
      </c>
      <c r="CN121" s="188">
        <v>8592</v>
      </c>
      <c r="CO121" s="188">
        <v>2281</v>
      </c>
      <c r="CP121" s="188">
        <v>0</v>
      </c>
      <c r="CQ121" s="188">
        <v>0</v>
      </c>
      <c r="CR121" s="188">
        <v>1099</v>
      </c>
      <c r="CS121" s="188">
        <v>0</v>
      </c>
      <c r="CT121" s="188">
        <v>0</v>
      </c>
      <c r="CU121" s="188">
        <v>0</v>
      </c>
      <c r="CW121" s="188">
        <v>0</v>
      </c>
      <c r="CX121" s="188">
        <v>0</v>
      </c>
      <c r="CY121" s="188">
        <v>6715</v>
      </c>
      <c r="CZ121" s="188">
        <v>2398</v>
      </c>
      <c r="DA121" s="188">
        <v>0</v>
      </c>
      <c r="DB121" s="188">
        <v>0</v>
      </c>
      <c r="DC121" s="188">
        <v>1686</v>
      </c>
      <c r="DD121" s="188">
        <v>0</v>
      </c>
      <c r="DE121" s="188">
        <v>0</v>
      </c>
      <c r="DF121" s="188">
        <v>0</v>
      </c>
      <c r="DH121" s="188">
        <v>0</v>
      </c>
      <c r="DI121" s="188">
        <v>0</v>
      </c>
      <c r="DJ121" s="188">
        <v>8727</v>
      </c>
      <c r="DK121" s="188">
        <v>2464</v>
      </c>
      <c r="DL121" s="188">
        <v>0</v>
      </c>
      <c r="DM121" s="188">
        <v>0</v>
      </c>
      <c r="DN121" s="188">
        <v>1099</v>
      </c>
      <c r="DO121" s="188">
        <v>0</v>
      </c>
      <c r="DP121" s="188">
        <v>0</v>
      </c>
      <c r="DQ121" s="188">
        <v>0</v>
      </c>
      <c r="DS121" s="188">
        <v>0</v>
      </c>
      <c r="DT121" s="188">
        <v>0</v>
      </c>
      <c r="DU121" s="188">
        <v>7149</v>
      </c>
      <c r="DV121" s="188">
        <v>1306</v>
      </c>
      <c r="DW121" s="188">
        <v>0</v>
      </c>
      <c r="DX121" s="188">
        <v>0</v>
      </c>
      <c r="DY121" s="188">
        <v>2267</v>
      </c>
      <c r="DZ121" s="188">
        <v>0</v>
      </c>
      <c r="EA121" s="188">
        <v>0</v>
      </c>
      <c r="EB121" s="188">
        <v>0</v>
      </c>
      <c r="ED121" s="188">
        <v>0</v>
      </c>
      <c r="EE121" s="188">
        <v>0</v>
      </c>
      <c r="EF121" s="188">
        <v>6644</v>
      </c>
      <c r="EG121" s="188">
        <v>2465</v>
      </c>
      <c r="EH121" s="188">
        <v>0</v>
      </c>
      <c r="EI121" s="188">
        <v>0</v>
      </c>
      <c r="EJ121" s="188">
        <v>1071</v>
      </c>
      <c r="EK121" s="188">
        <v>0</v>
      </c>
      <c r="EL121" s="188">
        <v>0</v>
      </c>
      <c r="EM121" s="188">
        <v>0</v>
      </c>
      <c r="EO121" s="188">
        <v>0</v>
      </c>
      <c r="EP121" s="188">
        <v>0</v>
      </c>
      <c r="EQ121" s="188">
        <v>1366</v>
      </c>
      <c r="ER121" s="188">
        <v>1210</v>
      </c>
      <c r="ES121" s="188">
        <v>0</v>
      </c>
      <c r="ET121" s="188">
        <v>0</v>
      </c>
      <c r="EU121" s="188">
        <v>1367</v>
      </c>
      <c r="EV121" s="188">
        <v>0</v>
      </c>
      <c r="EW121" s="188">
        <v>0</v>
      </c>
      <c r="EX121" s="188">
        <v>0</v>
      </c>
      <c r="EZ121" s="188">
        <v>0</v>
      </c>
      <c r="FA121" s="188">
        <v>0</v>
      </c>
      <c r="FB121" s="188">
        <v>4029</v>
      </c>
      <c r="FC121" s="188">
        <v>1646</v>
      </c>
      <c r="FD121" s="188">
        <v>0</v>
      </c>
      <c r="FE121" s="188">
        <v>0</v>
      </c>
      <c r="FF121" s="188">
        <v>1864</v>
      </c>
      <c r="FG121" s="188">
        <v>0</v>
      </c>
      <c r="FH121" s="188">
        <v>0</v>
      </c>
      <c r="FI121" s="188">
        <v>0</v>
      </c>
      <c r="FK121" s="188">
        <v>0</v>
      </c>
      <c r="FL121" s="188">
        <v>0</v>
      </c>
      <c r="FM121" s="188">
        <v>7759</v>
      </c>
      <c r="FN121" s="188">
        <v>1157</v>
      </c>
      <c r="FO121" s="188">
        <v>0</v>
      </c>
      <c r="FP121" s="188">
        <v>0</v>
      </c>
      <c r="FQ121" s="188">
        <v>1059</v>
      </c>
      <c r="FR121" s="188">
        <v>0</v>
      </c>
      <c r="FS121" s="188">
        <v>0</v>
      </c>
      <c r="FT121" s="188">
        <v>0</v>
      </c>
      <c r="FV121" s="188">
        <v>0</v>
      </c>
      <c r="FW121" s="188">
        <v>0</v>
      </c>
      <c r="FX121" s="188">
        <v>4245</v>
      </c>
      <c r="FY121" s="188">
        <v>2386</v>
      </c>
      <c r="FZ121" s="188">
        <v>0</v>
      </c>
      <c r="GA121" s="188">
        <v>0</v>
      </c>
      <c r="GB121" s="188">
        <v>1746</v>
      </c>
      <c r="GC121" s="188">
        <v>0</v>
      </c>
      <c r="GD121" s="188">
        <v>0</v>
      </c>
      <c r="GE121" s="188">
        <v>0</v>
      </c>
      <c r="GG121" s="188">
        <v>0</v>
      </c>
      <c r="GH121" s="188">
        <v>0</v>
      </c>
      <c r="GI121" s="188">
        <v>7014</v>
      </c>
      <c r="GJ121" s="188">
        <v>1280</v>
      </c>
      <c r="GK121" s="188">
        <v>0</v>
      </c>
      <c r="GL121" s="188">
        <v>0</v>
      </c>
      <c r="GM121" s="188">
        <v>1094</v>
      </c>
      <c r="GN121" s="188">
        <v>0</v>
      </c>
      <c r="GO121" s="188">
        <v>0</v>
      </c>
      <c r="GP121" s="188">
        <v>0</v>
      </c>
      <c r="GR121" s="188">
        <v>0</v>
      </c>
      <c r="GS121" s="188">
        <v>0</v>
      </c>
      <c r="GT121" s="188">
        <v>7127</v>
      </c>
      <c r="GU121" s="188">
        <v>1610</v>
      </c>
      <c r="GV121" s="188">
        <v>0</v>
      </c>
      <c r="GW121" s="188">
        <v>0</v>
      </c>
      <c r="GX121" s="188">
        <v>1055</v>
      </c>
      <c r="GY121" s="188">
        <v>0</v>
      </c>
      <c r="GZ121" s="188">
        <v>0</v>
      </c>
      <c r="HA121" s="188">
        <v>0</v>
      </c>
      <c r="HC121" s="188">
        <v>0</v>
      </c>
      <c r="HD121" s="188">
        <v>0</v>
      </c>
      <c r="HE121" s="188">
        <v>5220</v>
      </c>
      <c r="HF121" s="188">
        <v>1651</v>
      </c>
      <c r="HG121" s="188">
        <v>0</v>
      </c>
      <c r="HH121" s="188">
        <v>0</v>
      </c>
      <c r="HI121" s="188">
        <v>1070</v>
      </c>
      <c r="HJ121" s="188">
        <v>0</v>
      </c>
      <c r="HK121" s="188">
        <v>0</v>
      </c>
      <c r="HL121" s="188">
        <v>0</v>
      </c>
      <c r="HN121" s="188">
        <v>0</v>
      </c>
      <c r="HO121" s="188">
        <v>0</v>
      </c>
      <c r="HP121" s="188">
        <v>3909</v>
      </c>
      <c r="HQ121" s="188">
        <v>1269</v>
      </c>
      <c r="HR121" s="188">
        <v>0</v>
      </c>
      <c r="HS121" s="188">
        <v>0</v>
      </c>
      <c r="HT121" s="188">
        <v>1747</v>
      </c>
      <c r="HU121" s="188">
        <v>0</v>
      </c>
      <c r="HV121" s="188">
        <v>0</v>
      </c>
      <c r="HW121" s="188">
        <v>0</v>
      </c>
      <c r="HY121" s="188">
        <v>0</v>
      </c>
      <c r="HZ121" s="188">
        <v>0</v>
      </c>
      <c r="IA121" s="188">
        <v>5558</v>
      </c>
      <c r="IB121" s="188">
        <v>1721</v>
      </c>
      <c r="IC121" s="188">
        <v>0</v>
      </c>
      <c r="ID121" s="188">
        <v>0</v>
      </c>
      <c r="IE121" s="188">
        <v>1095</v>
      </c>
      <c r="IF121" s="188">
        <v>0</v>
      </c>
      <c r="IG121" s="188">
        <v>0</v>
      </c>
      <c r="IH121" s="188">
        <v>0</v>
      </c>
      <c r="IJ121" s="188">
        <v>0</v>
      </c>
      <c r="IK121" s="188">
        <v>0</v>
      </c>
      <c r="IL121" s="188">
        <v>8460</v>
      </c>
      <c r="IM121" s="188">
        <v>1759</v>
      </c>
      <c r="IN121" s="188">
        <v>0</v>
      </c>
      <c r="IO121" s="188">
        <v>0</v>
      </c>
      <c r="IP121" s="188">
        <v>1125</v>
      </c>
      <c r="IQ121" s="188">
        <v>0</v>
      </c>
      <c r="IR121" s="188">
        <v>0</v>
      </c>
      <c r="IS121" s="188">
        <v>0</v>
      </c>
      <c r="IU121" s="188">
        <v>0</v>
      </c>
      <c r="IV121" s="188">
        <v>0</v>
      </c>
      <c r="IW121" s="188">
        <v>4757</v>
      </c>
      <c r="IX121" s="188">
        <v>1882</v>
      </c>
      <c r="IY121" s="188">
        <v>0</v>
      </c>
      <c r="IZ121" s="188">
        <v>0</v>
      </c>
      <c r="JA121" s="188">
        <v>1622</v>
      </c>
      <c r="JB121" s="188">
        <v>0</v>
      </c>
      <c r="JC121" s="188">
        <v>0</v>
      </c>
      <c r="JD121" s="188">
        <v>0</v>
      </c>
      <c r="JF121" s="188">
        <v>0</v>
      </c>
      <c r="JG121" s="188">
        <v>0</v>
      </c>
      <c r="JH121" s="188">
        <v>7059</v>
      </c>
      <c r="JI121" s="188">
        <v>2599</v>
      </c>
      <c r="JJ121" s="188">
        <v>0</v>
      </c>
      <c r="JK121" s="188">
        <v>0</v>
      </c>
      <c r="JL121" s="188">
        <v>1022</v>
      </c>
      <c r="JM121" s="188">
        <v>0</v>
      </c>
      <c r="JN121" s="188">
        <v>0</v>
      </c>
      <c r="JO121" s="188">
        <v>0</v>
      </c>
      <c r="JQ121" s="188">
        <v>0</v>
      </c>
      <c r="JR121" s="188">
        <v>0</v>
      </c>
      <c r="JS121" s="188">
        <v>8381</v>
      </c>
      <c r="JT121" s="188">
        <v>1585</v>
      </c>
      <c r="JU121" s="188">
        <v>0</v>
      </c>
      <c r="JV121" s="188">
        <v>0</v>
      </c>
      <c r="JW121" s="188">
        <v>1123</v>
      </c>
      <c r="JX121" s="188">
        <v>0</v>
      </c>
      <c r="JY121" s="188">
        <v>0</v>
      </c>
      <c r="JZ121" s="188">
        <v>0</v>
      </c>
      <c r="KB121" s="188">
        <v>0</v>
      </c>
      <c r="KC121" s="188">
        <v>0</v>
      </c>
      <c r="KD121" s="188">
        <v>2854</v>
      </c>
      <c r="KE121" s="188">
        <v>938</v>
      </c>
      <c r="KF121" s="188">
        <v>0</v>
      </c>
      <c r="KG121" s="188">
        <v>0</v>
      </c>
      <c r="KH121" s="188">
        <v>1621</v>
      </c>
      <c r="KI121" s="188">
        <v>0</v>
      </c>
      <c r="KJ121" s="188">
        <v>0</v>
      </c>
      <c r="KK121" s="188">
        <v>0</v>
      </c>
      <c r="KM121" s="188">
        <v>0</v>
      </c>
      <c r="KN121" s="188">
        <v>0</v>
      </c>
      <c r="KO121" s="188">
        <v>2766</v>
      </c>
      <c r="KP121" s="188">
        <v>2681</v>
      </c>
      <c r="KQ121" s="188">
        <v>0</v>
      </c>
      <c r="KR121" s="188">
        <v>0</v>
      </c>
      <c r="KS121" s="188">
        <v>1742</v>
      </c>
      <c r="KT121" s="188">
        <v>0</v>
      </c>
      <c r="KU121" s="188">
        <v>0</v>
      </c>
      <c r="KV121" s="188">
        <v>0</v>
      </c>
      <c r="KX121" s="188">
        <v>0</v>
      </c>
      <c r="KY121" s="188">
        <v>0</v>
      </c>
      <c r="KZ121" s="188">
        <v>7956</v>
      </c>
      <c r="LA121" s="188">
        <v>2475</v>
      </c>
      <c r="LB121" s="188">
        <v>0</v>
      </c>
      <c r="LC121" s="188">
        <v>0</v>
      </c>
      <c r="LD121" s="188">
        <v>1904</v>
      </c>
      <c r="LE121" s="188">
        <v>0</v>
      </c>
      <c r="LF121" s="188">
        <v>0</v>
      </c>
      <c r="LG121" s="188">
        <v>0</v>
      </c>
      <c r="LI121" s="188">
        <v>0</v>
      </c>
      <c r="LJ121" s="188">
        <v>0</v>
      </c>
      <c r="LK121" s="188">
        <v>5829</v>
      </c>
      <c r="LL121" s="188">
        <v>3127</v>
      </c>
      <c r="LM121" s="188">
        <v>0</v>
      </c>
      <c r="LN121" s="188">
        <v>0</v>
      </c>
      <c r="LO121" s="188">
        <v>1537</v>
      </c>
      <c r="LP121" s="188">
        <v>0</v>
      </c>
      <c r="LQ121" s="188">
        <v>0</v>
      </c>
      <c r="LR121" s="188">
        <v>0</v>
      </c>
      <c r="LT121" s="188">
        <v>0</v>
      </c>
      <c r="LU121" s="188">
        <v>0</v>
      </c>
      <c r="LV121" s="188">
        <v>1869</v>
      </c>
      <c r="LW121" s="188">
        <v>2299</v>
      </c>
      <c r="LX121" s="188">
        <v>0</v>
      </c>
      <c r="LY121" s="188">
        <v>0</v>
      </c>
      <c r="LZ121" s="188">
        <v>1585</v>
      </c>
      <c r="MA121" s="188">
        <v>0</v>
      </c>
      <c r="MB121" s="188">
        <v>0</v>
      </c>
      <c r="MC121" s="188">
        <v>0</v>
      </c>
    </row>
    <row r="122" spans="2:341">
      <c r="B122" s="208">
        <f t="shared" si="30"/>
        <v>0</v>
      </c>
      <c r="C122" s="208">
        <f t="shared" si="31"/>
        <v>0</v>
      </c>
      <c r="D122" s="208">
        <f t="shared" si="32"/>
        <v>6124.4</v>
      </c>
      <c r="E122" s="208">
        <f t="shared" si="33"/>
        <v>2077.6333333333332</v>
      </c>
      <c r="F122" s="208">
        <f t="shared" si="34"/>
        <v>0</v>
      </c>
      <c r="G122" s="208">
        <f t="shared" si="35"/>
        <v>0</v>
      </c>
      <c r="H122" s="208">
        <f t="shared" si="36"/>
        <v>1399.6666666666667</v>
      </c>
      <c r="I122" s="208">
        <f t="shared" si="37"/>
        <v>0</v>
      </c>
      <c r="J122" s="208">
        <f t="shared" si="38"/>
        <v>0</v>
      </c>
      <c r="K122" s="208">
        <f t="shared" si="39"/>
        <v>0</v>
      </c>
      <c r="M122" s="188">
        <v>0</v>
      </c>
      <c r="N122" s="188">
        <v>0</v>
      </c>
      <c r="O122" s="188">
        <v>8565</v>
      </c>
      <c r="P122" s="188">
        <v>1632</v>
      </c>
      <c r="Q122" s="188">
        <v>0</v>
      </c>
      <c r="R122" s="188">
        <v>0</v>
      </c>
      <c r="S122" s="188">
        <v>979</v>
      </c>
      <c r="T122" s="188">
        <v>0</v>
      </c>
      <c r="U122" s="188">
        <v>0</v>
      </c>
      <c r="V122" s="188">
        <v>0</v>
      </c>
      <c r="X122" s="188">
        <v>0</v>
      </c>
      <c r="Y122" s="188">
        <v>0</v>
      </c>
      <c r="Z122" s="188">
        <v>6405</v>
      </c>
      <c r="AA122" s="188">
        <v>2640</v>
      </c>
      <c r="AB122" s="188">
        <v>0</v>
      </c>
      <c r="AC122" s="188">
        <v>0</v>
      </c>
      <c r="AD122" s="188">
        <v>1508</v>
      </c>
      <c r="AE122" s="188">
        <v>0</v>
      </c>
      <c r="AF122" s="188">
        <v>0</v>
      </c>
      <c r="AG122" s="188">
        <v>0</v>
      </c>
      <c r="AI122" s="188">
        <v>0</v>
      </c>
      <c r="AJ122" s="188">
        <v>0</v>
      </c>
      <c r="AK122" s="188">
        <v>1301</v>
      </c>
      <c r="AL122" s="188">
        <v>2291</v>
      </c>
      <c r="AM122" s="188">
        <v>0</v>
      </c>
      <c r="AN122" s="188">
        <v>0</v>
      </c>
      <c r="AO122" s="188">
        <v>1583</v>
      </c>
      <c r="AP122" s="188">
        <v>0</v>
      </c>
      <c r="AQ122" s="188">
        <v>0</v>
      </c>
      <c r="AR122" s="188">
        <v>0</v>
      </c>
      <c r="AT122" s="188">
        <v>0</v>
      </c>
      <c r="AU122" s="188">
        <v>0</v>
      </c>
      <c r="AV122" s="188">
        <v>8384</v>
      </c>
      <c r="AW122" s="188">
        <v>2786</v>
      </c>
      <c r="AX122" s="188">
        <v>0</v>
      </c>
      <c r="AY122" s="188">
        <v>0</v>
      </c>
      <c r="AZ122" s="188">
        <v>1546</v>
      </c>
      <c r="BA122" s="188">
        <v>0</v>
      </c>
      <c r="BB122" s="188">
        <v>0</v>
      </c>
      <c r="BC122" s="188">
        <v>0</v>
      </c>
      <c r="BE122" s="188">
        <v>0</v>
      </c>
      <c r="BF122" s="188">
        <v>0</v>
      </c>
      <c r="BG122" s="188">
        <v>8610</v>
      </c>
      <c r="BH122" s="188">
        <v>2980</v>
      </c>
      <c r="BI122" s="188">
        <v>0</v>
      </c>
      <c r="BJ122" s="188">
        <v>0</v>
      </c>
      <c r="BK122" s="188">
        <v>1089</v>
      </c>
      <c r="BL122" s="188">
        <v>0</v>
      </c>
      <c r="BM122" s="188">
        <v>0</v>
      </c>
      <c r="BN122" s="188">
        <v>0</v>
      </c>
      <c r="BP122" s="188">
        <v>0</v>
      </c>
      <c r="BQ122" s="188">
        <v>0</v>
      </c>
      <c r="BR122" s="188">
        <v>7108</v>
      </c>
      <c r="BS122" s="188">
        <v>3469</v>
      </c>
      <c r="BT122" s="188">
        <v>0</v>
      </c>
      <c r="BU122" s="188">
        <v>0</v>
      </c>
      <c r="BV122" s="188">
        <v>1653</v>
      </c>
      <c r="BW122" s="188">
        <v>0</v>
      </c>
      <c r="BX122" s="188">
        <v>0</v>
      </c>
      <c r="BY122" s="188">
        <v>0</v>
      </c>
      <c r="CA122" s="188">
        <v>0</v>
      </c>
      <c r="CB122" s="188">
        <v>0</v>
      </c>
      <c r="CC122" s="188">
        <v>8625</v>
      </c>
      <c r="CD122" s="188">
        <v>2284</v>
      </c>
      <c r="CE122" s="188">
        <v>0</v>
      </c>
      <c r="CF122" s="188">
        <v>0</v>
      </c>
      <c r="CG122" s="188">
        <v>1099</v>
      </c>
      <c r="CH122" s="188">
        <v>0</v>
      </c>
      <c r="CI122" s="188">
        <v>0</v>
      </c>
      <c r="CJ122" s="188">
        <v>0</v>
      </c>
      <c r="CL122" s="188">
        <v>0</v>
      </c>
      <c r="CM122" s="188">
        <v>0</v>
      </c>
      <c r="CN122" s="188">
        <v>8625</v>
      </c>
      <c r="CO122" s="188">
        <v>2284</v>
      </c>
      <c r="CP122" s="188">
        <v>0</v>
      </c>
      <c r="CQ122" s="188">
        <v>0</v>
      </c>
      <c r="CR122" s="188">
        <v>1099</v>
      </c>
      <c r="CS122" s="188">
        <v>0</v>
      </c>
      <c r="CT122" s="188">
        <v>0</v>
      </c>
      <c r="CU122" s="188">
        <v>0</v>
      </c>
      <c r="CW122" s="188">
        <v>0</v>
      </c>
      <c r="CX122" s="188">
        <v>0</v>
      </c>
      <c r="CY122" s="188">
        <v>6691</v>
      </c>
      <c r="CZ122" s="188">
        <v>2387</v>
      </c>
      <c r="DA122" s="188">
        <v>0</v>
      </c>
      <c r="DB122" s="188">
        <v>0</v>
      </c>
      <c r="DC122" s="188">
        <v>1685</v>
      </c>
      <c r="DD122" s="188">
        <v>0</v>
      </c>
      <c r="DE122" s="188">
        <v>0</v>
      </c>
      <c r="DF122" s="188">
        <v>0</v>
      </c>
      <c r="DH122" s="188">
        <v>0</v>
      </c>
      <c r="DI122" s="188">
        <v>0</v>
      </c>
      <c r="DJ122" s="188">
        <v>8784</v>
      </c>
      <c r="DK122" s="188">
        <v>2469</v>
      </c>
      <c r="DL122" s="188">
        <v>0</v>
      </c>
      <c r="DM122" s="188">
        <v>0</v>
      </c>
      <c r="DN122" s="188">
        <v>1099</v>
      </c>
      <c r="DO122" s="188">
        <v>0</v>
      </c>
      <c r="DP122" s="188">
        <v>0</v>
      </c>
      <c r="DQ122" s="188">
        <v>0</v>
      </c>
      <c r="DS122" s="188">
        <v>0</v>
      </c>
      <c r="DT122" s="188">
        <v>0</v>
      </c>
      <c r="DU122" s="188">
        <v>7153</v>
      </c>
      <c r="DV122" s="188">
        <v>1312</v>
      </c>
      <c r="DW122" s="188">
        <v>0</v>
      </c>
      <c r="DX122" s="188">
        <v>0</v>
      </c>
      <c r="DY122" s="188">
        <v>2237</v>
      </c>
      <c r="DZ122" s="188">
        <v>0</v>
      </c>
      <c r="EA122" s="188">
        <v>0</v>
      </c>
      <c r="EB122" s="188">
        <v>0</v>
      </c>
      <c r="ED122" s="188">
        <v>0</v>
      </c>
      <c r="EE122" s="188">
        <v>0</v>
      </c>
      <c r="EF122" s="188">
        <v>6686</v>
      </c>
      <c r="EG122" s="188">
        <v>2423</v>
      </c>
      <c r="EH122" s="188">
        <v>0</v>
      </c>
      <c r="EI122" s="188">
        <v>0</v>
      </c>
      <c r="EJ122" s="188">
        <v>1071</v>
      </c>
      <c r="EK122" s="188">
        <v>0</v>
      </c>
      <c r="EL122" s="188">
        <v>0</v>
      </c>
      <c r="EM122" s="188">
        <v>0</v>
      </c>
      <c r="EO122" s="188">
        <v>0</v>
      </c>
      <c r="EP122" s="188">
        <v>0</v>
      </c>
      <c r="EQ122" s="188">
        <v>1402</v>
      </c>
      <c r="ER122" s="188">
        <v>1254</v>
      </c>
      <c r="ES122" s="188">
        <v>0</v>
      </c>
      <c r="ET122" s="188">
        <v>0</v>
      </c>
      <c r="EU122" s="188">
        <v>1367</v>
      </c>
      <c r="EV122" s="188">
        <v>0</v>
      </c>
      <c r="EW122" s="188">
        <v>0</v>
      </c>
      <c r="EX122" s="188">
        <v>0</v>
      </c>
      <c r="EZ122" s="188">
        <v>0</v>
      </c>
      <c r="FA122" s="188">
        <v>0</v>
      </c>
      <c r="FB122" s="188">
        <v>4119</v>
      </c>
      <c r="FC122" s="188">
        <v>1671</v>
      </c>
      <c r="FD122" s="188">
        <v>0</v>
      </c>
      <c r="FE122" s="188">
        <v>0</v>
      </c>
      <c r="FF122" s="188">
        <v>1848</v>
      </c>
      <c r="FG122" s="188">
        <v>0</v>
      </c>
      <c r="FH122" s="188">
        <v>0</v>
      </c>
      <c r="FI122" s="188">
        <v>0</v>
      </c>
      <c r="FK122" s="188">
        <v>0</v>
      </c>
      <c r="FL122" s="188">
        <v>0</v>
      </c>
      <c r="FM122" s="188">
        <v>7828</v>
      </c>
      <c r="FN122" s="188">
        <v>1179</v>
      </c>
      <c r="FO122" s="188">
        <v>0</v>
      </c>
      <c r="FP122" s="188">
        <v>0</v>
      </c>
      <c r="FQ122" s="188">
        <v>1059</v>
      </c>
      <c r="FR122" s="188">
        <v>0</v>
      </c>
      <c r="FS122" s="188">
        <v>0</v>
      </c>
      <c r="FT122" s="188">
        <v>0</v>
      </c>
      <c r="FV122" s="188">
        <v>0</v>
      </c>
      <c r="FW122" s="188">
        <v>0</v>
      </c>
      <c r="FX122" s="188">
        <v>4264</v>
      </c>
      <c r="FY122" s="188">
        <v>2364</v>
      </c>
      <c r="FZ122" s="188">
        <v>0</v>
      </c>
      <c r="GA122" s="188">
        <v>0</v>
      </c>
      <c r="GB122" s="188">
        <v>1746</v>
      </c>
      <c r="GC122" s="188">
        <v>0</v>
      </c>
      <c r="GD122" s="188">
        <v>0</v>
      </c>
      <c r="GE122" s="188">
        <v>0</v>
      </c>
      <c r="GG122" s="188">
        <v>0</v>
      </c>
      <c r="GH122" s="188">
        <v>0</v>
      </c>
      <c r="GI122" s="188">
        <v>7066</v>
      </c>
      <c r="GJ122" s="188">
        <v>1282</v>
      </c>
      <c r="GK122" s="188">
        <v>0</v>
      </c>
      <c r="GL122" s="188">
        <v>0</v>
      </c>
      <c r="GM122" s="188">
        <v>1094</v>
      </c>
      <c r="GN122" s="188">
        <v>0</v>
      </c>
      <c r="GO122" s="188">
        <v>0</v>
      </c>
      <c r="GP122" s="188">
        <v>0</v>
      </c>
      <c r="GR122" s="188">
        <v>0</v>
      </c>
      <c r="GS122" s="188">
        <v>0</v>
      </c>
      <c r="GT122" s="188">
        <v>7042</v>
      </c>
      <c r="GU122" s="188">
        <v>1566</v>
      </c>
      <c r="GV122" s="188">
        <v>0</v>
      </c>
      <c r="GW122" s="188">
        <v>0</v>
      </c>
      <c r="GX122" s="188">
        <v>1055</v>
      </c>
      <c r="GY122" s="188">
        <v>0</v>
      </c>
      <c r="GZ122" s="188">
        <v>0</v>
      </c>
      <c r="HA122" s="188">
        <v>0</v>
      </c>
      <c r="HC122" s="188">
        <v>0</v>
      </c>
      <c r="HD122" s="188">
        <v>0</v>
      </c>
      <c r="HE122" s="188">
        <v>5273</v>
      </c>
      <c r="HF122" s="188">
        <v>1687</v>
      </c>
      <c r="HG122" s="188">
        <v>0</v>
      </c>
      <c r="HH122" s="188">
        <v>0</v>
      </c>
      <c r="HI122" s="188">
        <v>1070</v>
      </c>
      <c r="HJ122" s="188">
        <v>0</v>
      </c>
      <c r="HK122" s="188">
        <v>0</v>
      </c>
      <c r="HL122" s="188">
        <v>0</v>
      </c>
      <c r="HN122" s="188">
        <v>0</v>
      </c>
      <c r="HO122" s="188">
        <v>0</v>
      </c>
      <c r="HP122" s="188">
        <v>3927</v>
      </c>
      <c r="HQ122" s="188">
        <v>1257</v>
      </c>
      <c r="HR122" s="188">
        <v>0</v>
      </c>
      <c r="HS122" s="188">
        <v>0</v>
      </c>
      <c r="HT122" s="188">
        <v>1747</v>
      </c>
      <c r="HU122" s="188">
        <v>0</v>
      </c>
      <c r="HV122" s="188">
        <v>0</v>
      </c>
      <c r="HW122" s="188">
        <v>0</v>
      </c>
      <c r="HY122" s="188">
        <v>0</v>
      </c>
      <c r="HZ122" s="188">
        <v>0</v>
      </c>
      <c r="IA122" s="188">
        <v>5647</v>
      </c>
      <c r="IB122" s="188">
        <v>1723</v>
      </c>
      <c r="IC122" s="188">
        <v>0</v>
      </c>
      <c r="ID122" s="188">
        <v>0</v>
      </c>
      <c r="IE122" s="188">
        <v>1095</v>
      </c>
      <c r="IF122" s="188">
        <v>0</v>
      </c>
      <c r="IG122" s="188">
        <v>0</v>
      </c>
      <c r="IH122" s="188">
        <v>0</v>
      </c>
      <c r="IJ122" s="188">
        <v>0</v>
      </c>
      <c r="IK122" s="188">
        <v>0</v>
      </c>
      <c r="IL122" s="188">
        <v>8480</v>
      </c>
      <c r="IM122" s="188">
        <v>1771</v>
      </c>
      <c r="IN122" s="188">
        <v>0</v>
      </c>
      <c r="IO122" s="188">
        <v>0</v>
      </c>
      <c r="IP122" s="188">
        <v>1125</v>
      </c>
      <c r="IQ122" s="188">
        <v>0</v>
      </c>
      <c r="IR122" s="188">
        <v>0</v>
      </c>
      <c r="IS122" s="188">
        <v>0</v>
      </c>
      <c r="IU122" s="188">
        <v>0</v>
      </c>
      <c r="IV122" s="188">
        <v>0</v>
      </c>
      <c r="IW122" s="188">
        <v>4777</v>
      </c>
      <c r="IX122" s="188">
        <v>1898</v>
      </c>
      <c r="IY122" s="188">
        <v>0</v>
      </c>
      <c r="IZ122" s="188">
        <v>0</v>
      </c>
      <c r="JA122" s="188">
        <v>1622</v>
      </c>
      <c r="JB122" s="188">
        <v>0</v>
      </c>
      <c r="JC122" s="188">
        <v>0</v>
      </c>
      <c r="JD122" s="188">
        <v>0</v>
      </c>
      <c r="JF122" s="188">
        <v>0</v>
      </c>
      <c r="JG122" s="188">
        <v>0</v>
      </c>
      <c r="JH122" s="188">
        <v>7082</v>
      </c>
      <c r="JI122" s="188">
        <v>2611</v>
      </c>
      <c r="JJ122" s="188">
        <v>0</v>
      </c>
      <c r="JK122" s="188">
        <v>0</v>
      </c>
      <c r="JL122" s="188">
        <v>1022</v>
      </c>
      <c r="JM122" s="188">
        <v>0</v>
      </c>
      <c r="JN122" s="188">
        <v>0</v>
      </c>
      <c r="JO122" s="188">
        <v>0</v>
      </c>
      <c r="JQ122" s="188">
        <v>0</v>
      </c>
      <c r="JR122" s="188">
        <v>0</v>
      </c>
      <c r="JS122" s="188">
        <v>8430</v>
      </c>
      <c r="JT122" s="188">
        <v>1548</v>
      </c>
      <c r="JU122" s="188">
        <v>0</v>
      </c>
      <c r="JV122" s="188">
        <v>0</v>
      </c>
      <c r="JW122" s="188">
        <v>1123</v>
      </c>
      <c r="JX122" s="188">
        <v>0</v>
      </c>
      <c r="JY122" s="188">
        <v>0</v>
      </c>
      <c r="JZ122" s="188">
        <v>0</v>
      </c>
      <c r="KB122" s="188">
        <v>0</v>
      </c>
      <c r="KC122" s="188">
        <v>0</v>
      </c>
      <c r="KD122" s="188">
        <v>2815</v>
      </c>
      <c r="KE122" s="188">
        <v>915</v>
      </c>
      <c r="KF122" s="188">
        <v>0</v>
      </c>
      <c r="KG122" s="188">
        <v>0</v>
      </c>
      <c r="KH122" s="188">
        <v>1621</v>
      </c>
      <c r="KI122" s="188">
        <v>0</v>
      </c>
      <c r="KJ122" s="188">
        <v>0</v>
      </c>
      <c r="KK122" s="188">
        <v>0</v>
      </c>
      <c r="KM122" s="188">
        <v>0</v>
      </c>
      <c r="KN122" s="188">
        <v>0</v>
      </c>
      <c r="KO122" s="188">
        <v>2786</v>
      </c>
      <c r="KP122" s="188">
        <v>2651</v>
      </c>
      <c r="KQ122" s="188">
        <v>0</v>
      </c>
      <c r="KR122" s="188">
        <v>0</v>
      </c>
      <c r="KS122" s="188">
        <v>1742</v>
      </c>
      <c r="KT122" s="188">
        <v>0</v>
      </c>
      <c r="KU122" s="188">
        <v>0</v>
      </c>
      <c r="KV122" s="188">
        <v>0</v>
      </c>
      <c r="KX122" s="188">
        <v>0</v>
      </c>
      <c r="KY122" s="188">
        <v>0</v>
      </c>
      <c r="KZ122" s="188">
        <v>8089</v>
      </c>
      <c r="LA122" s="188">
        <v>2543</v>
      </c>
      <c r="LB122" s="188">
        <v>0</v>
      </c>
      <c r="LC122" s="188">
        <v>0</v>
      </c>
      <c r="LD122" s="188">
        <v>1884</v>
      </c>
      <c r="LE122" s="188">
        <v>0</v>
      </c>
      <c r="LF122" s="188">
        <v>0</v>
      </c>
      <c r="LG122" s="188">
        <v>0</v>
      </c>
      <c r="LI122" s="188">
        <v>0</v>
      </c>
      <c r="LJ122" s="188">
        <v>0</v>
      </c>
      <c r="LK122" s="188">
        <v>5763</v>
      </c>
      <c r="LL122" s="188">
        <v>3167</v>
      </c>
      <c r="LM122" s="188">
        <v>0</v>
      </c>
      <c r="LN122" s="188">
        <v>0</v>
      </c>
      <c r="LO122" s="188">
        <v>1537</v>
      </c>
      <c r="LP122" s="188">
        <v>0</v>
      </c>
      <c r="LQ122" s="188">
        <v>0</v>
      </c>
      <c r="LR122" s="188">
        <v>0</v>
      </c>
      <c r="LT122" s="188">
        <v>0</v>
      </c>
      <c r="LU122" s="188">
        <v>0</v>
      </c>
      <c r="LV122" s="188">
        <v>2005</v>
      </c>
      <c r="LW122" s="188">
        <v>2285</v>
      </c>
      <c r="LX122" s="188">
        <v>0</v>
      </c>
      <c r="LY122" s="188">
        <v>0</v>
      </c>
      <c r="LZ122" s="188">
        <v>1585</v>
      </c>
      <c r="MA122" s="188">
        <v>0</v>
      </c>
      <c r="MB122" s="188">
        <v>0</v>
      </c>
      <c r="MC122" s="188">
        <v>0</v>
      </c>
    </row>
    <row r="123" spans="2:341">
      <c r="B123" s="208">
        <f t="shared" si="30"/>
        <v>0</v>
      </c>
      <c r="C123" s="208">
        <f t="shared" si="31"/>
        <v>0</v>
      </c>
      <c r="D123" s="208">
        <f t="shared" si="32"/>
        <v>6139.833333333333</v>
      </c>
      <c r="E123" s="208">
        <f t="shared" si="33"/>
        <v>2086.5666666666666</v>
      </c>
      <c r="F123" s="208">
        <f t="shared" si="34"/>
        <v>0</v>
      </c>
      <c r="G123" s="208">
        <f t="shared" si="35"/>
        <v>0</v>
      </c>
      <c r="H123" s="208">
        <f t="shared" si="36"/>
        <v>1397.7333333333333</v>
      </c>
      <c r="I123" s="208">
        <f t="shared" si="37"/>
        <v>0</v>
      </c>
      <c r="J123" s="208">
        <f t="shared" si="38"/>
        <v>0</v>
      </c>
      <c r="K123" s="208">
        <f t="shared" si="39"/>
        <v>0</v>
      </c>
      <c r="M123" s="188">
        <v>0</v>
      </c>
      <c r="N123" s="188">
        <v>0</v>
      </c>
      <c r="O123" s="188">
        <v>8545</v>
      </c>
      <c r="P123" s="188">
        <v>1615</v>
      </c>
      <c r="Q123" s="188">
        <v>0</v>
      </c>
      <c r="R123" s="188">
        <v>0</v>
      </c>
      <c r="S123" s="188">
        <v>979</v>
      </c>
      <c r="T123" s="188">
        <v>0</v>
      </c>
      <c r="U123" s="188">
        <v>0</v>
      </c>
      <c r="V123" s="188">
        <v>0</v>
      </c>
      <c r="X123" s="188">
        <v>0</v>
      </c>
      <c r="Y123" s="188">
        <v>0</v>
      </c>
      <c r="Z123" s="188">
        <v>6392</v>
      </c>
      <c r="AA123" s="188">
        <v>2732</v>
      </c>
      <c r="AB123" s="188">
        <v>0</v>
      </c>
      <c r="AC123" s="188">
        <v>0</v>
      </c>
      <c r="AD123" s="188">
        <v>1508</v>
      </c>
      <c r="AE123" s="188">
        <v>0</v>
      </c>
      <c r="AF123" s="188">
        <v>0</v>
      </c>
      <c r="AG123" s="188">
        <v>0</v>
      </c>
      <c r="AI123" s="188">
        <v>0</v>
      </c>
      <c r="AJ123" s="188">
        <v>0</v>
      </c>
      <c r="AK123" s="188">
        <v>1291</v>
      </c>
      <c r="AL123" s="188">
        <v>2447</v>
      </c>
      <c r="AM123" s="188">
        <v>0</v>
      </c>
      <c r="AN123" s="188">
        <v>0</v>
      </c>
      <c r="AO123" s="188">
        <v>1583</v>
      </c>
      <c r="AP123" s="188">
        <v>0</v>
      </c>
      <c r="AQ123" s="188">
        <v>0</v>
      </c>
      <c r="AR123" s="188">
        <v>0</v>
      </c>
      <c r="AT123" s="188">
        <v>0</v>
      </c>
      <c r="AU123" s="188">
        <v>0</v>
      </c>
      <c r="AV123" s="188">
        <v>8333</v>
      </c>
      <c r="AW123" s="188">
        <v>2768</v>
      </c>
      <c r="AX123" s="188">
        <v>0</v>
      </c>
      <c r="AY123" s="188">
        <v>0</v>
      </c>
      <c r="AZ123" s="188">
        <v>1546</v>
      </c>
      <c r="BA123" s="188">
        <v>0</v>
      </c>
      <c r="BB123" s="188">
        <v>0</v>
      </c>
      <c r="BC123" s="188">
        <v>0</v>
      </c>
      <c r="BE123" s="188">
        <v>0</v>
      </c>
      <c r="BF123" s="188">
        <v>0</v>
      </c>
      <c r="BG123" s="188">
        <v>8594</v>
      </c>
      <c r="BH123" s="188">
        <v>2974</v>
      </c>
      <c r="BI123" s="188">
        <v>0</v>
      </c>
      <c r="BJ123" s="188">
        <v>0</v>
      </c>
      <c r="BK123" s="188">
        <v>1089</v>
      </c>
      <c r="BL123" s="188">
        <v>0</v>
      </c>
      <c r="BM123" s="188">
        <v>0</v>
      </c>
      <c r="BN123" s="188">
        <v>0</v>
      </c>
      <c r="BP123" s="188">
        <v>0</v>
      </c>
      <c r="BQ123" s="188">
        <v>0</v>
      </c>
      <c r="BR123" s="188">
        <v>7118</v>
      </c>
      <c r="BS123" s="188">
        <v>3461</v>
      </c>
      <c r="BT123" s="188">
        <v>0</v>
      </c>
      <c r="BU123" s="188">
        <v>0</v>
      </c>
      <c r="BV123" s="188">
        <v>1653</v>
      </c>
      <c r="BW123" s="188">
        <v>0</v>
      </c>
      <c r="BX123" s="188">
        <v>0</v>
      </c>
      <c r="BY123" s="188">
        <v>0</v>
      </c>
      <c r="CA123" s="188">
        <v>0</v>
      </c>
      <c r="CB123" s="188">
        <v>0</v>
      </c>
      <c r="CC123" s="188">
        <v>8628</v>
      </c>
      <c r="CD123" s="188">
        <v>2258</v>
      </c>
      <c r="CE123" s="188">
        <v>0</v>
      </c>
      <c r="CF123" s="188">
        <v>0</v>
      </c>
      <c r="CG123" s="188">
        <v>1099</v>
      </c>
      <c r="CH123" s="188">
        <v>0</v>
      </c>
      <c r="CI123" s="188">
        <v>0</v>
      </c>
      <c r="CJ123" s="188">
        <v>0</v>
      </c>
      <c r="CL123" s="188">
        <v>0</v>
      </c>
      <c r="CM123" s="188">
        <v>0</v>
      </c>
      <c r="CN123" s="188">
        <v>8628</v>
      </c>
      <c r="CO123" s="188">
        <v>2258</v>
      </c>
      <c r="CP123" s="188">
        <v>0</v>
      </c>
      <c r="CQ123" s="188">
        <v>0</v>
      </c>
      <c r="CR123" s="188">
        <v>1099</v>
      </c>
      <c r="CS123" s="188">
        <v>0</v>
      </c>
      <c r="CT123" s="188">
        <v>0</v>
      </c>
      <c r="CU123" s="188">
        <v>0</v>
      </c>
      <c r="CW123" s="188">
        <v>0</v>
      </c>
      <c r="CX123" s="188">
        <v>0</v>
      </c>
      <c r="CY123" s="188">
        <v>6682</v>
      </c>
      <c r="CZ123" s="188">
        <v>2371</v>
      </c>
      <c r="DA123" s="188">
        <v>0</v>
      </c>
      <c r="DB123" s="188">
        <v>0</v>
      </c>
      <c r="DC123" s="188">
        <v>1685</v>
      </c>
      <c r="DD123" s="188">
        <v>0</v>
      </c>
      <c r="DE123" s="188">
        <v>0</v>
      </c>
      <c r="DF123" s="188">
        <v>0</v>
      </c>
      <c r="DH123" s="188">
        <v>0</v>
      </c>
      <c r="DI123" s="188">
        <v>0</v>
      </c>
      <c r="DJ123" s="188">
        <v>8777</v>
      </c>
      <c r="DK123" s="188">
        <v>2454</v>
      </c>
      <c r="DL123" s="188">
        <v>0</v>
      </c>
      <c r="DM123" s="188">
        <v>0</v>
      </c>
      <c r="DN123" s="188">
        <v>1099</v>
      </c>
      <c r="DO123" s="188">
        <v>0</v>
      </c>
      <c r="DP123" s="188">
        <v>0</v>
      </c>
      <c r="DQ123" s="188">
        <v>0</v>
      </c>
      <c r="DS123" s="188">
        <v>0</v>
      </c>
      <c r="DT123" s="188">
        <v>0</v>
      </c>
      <c r="DU123" s="188">
        <v>7206</v>
      </c>
      <c r="DV123" s="188">
        <v>1299</v>
      </c>
      <c r="DW123" s="188">
        <v>0</v>
      </c>
      <c r="DX123" s="188">
        <v>0</v>
      </c>
      <c r="DY123" s="188">
        <v>2205</v>
      </c>
      <c r="DZ123" s="188">
        <v>0</v>
      </c>
      <c r="EA123" s="188">
        <v>0</v>
      </c>
      <c r="EB123" s="188">
        <v>0</v>
      </c>
      <c r="ED123" s="188">
        <v>0</v>
      </c>
      <c r="EE123" s="188">
        <v>0</v>
      </c>
      <c r="EF123" s="188">
        <v>6727</v>
      </c>
      <c r="EG123" s="188">
        <v>2405</v>
      </c>
      <c r="EH123" s="188">
        <v>0</v>
      </c>
      <c r="EI123" s="188">
        <v>0</v>
      </c>
      <c r="EJ123" s="188">
        <v>1071</v>
      </c>
      <c r="EK123" s="188">
        <v>0</v>
      </c>
      <c r="EL123" s="188">
        <v>0</v>
      </c>
      <c r="EM123" s="188">
        <v>0</v>
      </c>
      <c r="EO123" s="188">
        <v>0</v>
      </c>
      <c r="EP123" s="188">
        <v>0</v>
      </c>
      <c r="EQ123" s="188">
        <v>1422</v>
      </c>
      <c r="ER123" s="188">
        <v>1239</v>
      </c>
      <c r="ES123" s="188">
        <v>0</v>
      </c>
      <c r="ET123" s="188">
        <v>0</v>
      </c>
      <c r="EU123" s="188">
        <v>1367</v>
      </c>
      <c r="EV123" s="188">
        <v>0</v>
      </c>
      <c r="EW123" s="188">
        <v>0</v>
      </c>
      <c r="EX123" s="188">
        <v>0</v>
      </c>
      <c r="EZ123" s="188">
        <v>0</v>
      </c>
      <c r="FA123" s="188">
        <v>0</v>
      </c>
      <c r="FB123" s="188">
        <v>4158</v>
      </c>
      <c r="FC123" s="188">
        <v>1685</v>
      </c>
      <c r="FD123" s="188">
        <v>0</v>
      </c>
      <c r="FE123" s="188">
        <v>0</v>
      </c>
      <c r="FF123" s="188">
        <v>1840</v>
      </c>
      <c r="FG123" s="188">
        <v>0</v>
      </c>
      <c r="FH123" s="188">
        <v>0</v>
      </c>
      <c r="FI123" s="188">
        <v>0</v>
      </c>
      <c r="FK123" s="188">
        <v>0</v>
      </c>
      <c r="FL123" s="188">
        <v>0</v>
      </c>
      <c r="FM123" s="188">
        <v>7854</v>
      </c>
      <c r="FN123" s="188">
        <v>1138</v>
      </c>
      <c r="FO123" s="188">
        <v>0</v>
      </c>
      <c r="FP123" s="188">
        <v>0</v>
      </c>
      <c r="FQ123" s="188">
        <v>1059</v>
      </c>
      <c r="FR123" s="188">
        <v>0</v>
      </c>
      <c r="FS123" s="188">
        <v>0</v>
      </c>
      <c r="FT123" s="188">
        <v>0</v>
      </c>
      <c r="FV123" s="188">
        <v>0</v>
      </c>
      <c r="FW123" s="188">
        <v>0</v>
      </c>
      <c r="FX123" s="188">
        <v>4304</v>
      </c>
      <c r="FY123" s="188">
        <v>2412</v>
      </c>
      <c r="FZ123" s="188">
        <v>0</v>
      </c>
      <c r="GA123" s="188">
        <v>0</v>
      </c>
      <c r="GB123" s="188">
        <v>1742</v>
      </c>
      <c r="GC123" s="188">
        <v>0</v>
      </c>
      <c r="GD123" s="188">
        <v>0</v>
      </c>
      <c r="GE123" s="188">
        <v>0</v>
      </c>
      <c r="GG123" s="188">
        <v>0</v>
      </c>
      <c r="GH123" s="188">
        <v>0</v>
      </c>
      <c r="GI123" s="188">
        <v>7083</v>
      </c>
      <c r="GJ123" s="188">
        <v>1275</v>
      </c>
      <c r="GK123" s="188">
        <v>0</v>
      </c>
      <c r="GL123" s="188">
        <v>0</v>
      </c>
      <c r="GM123" s="188">
        <v>1094</v>
      </c>
      <c r="GN123" s="188">
        <v>0</v>
      </c>
      <c r="GO123" s="188">
        <v>0</v>
      </c>
      <c r="GP123" s="188">
        <v>0</v>
      </c>
      <c r="GR123" s="188">
        <v>0</v>
      </c>
      <c r="GS123" s="188">
        <v>0</v>
      </c>
      <c r="GT123" s="188">
        <v>7065</v>
      </c>
      <c r="GU123" s="188">
        <v>1567</v>
      </c>
      <c r="GV123" s="188">
        <v>0</v>
      </c>
      <c r="GW123" s="188">
        <v>0</v>
      </c>
      <c r="GX123" s="188">
        <v>1055</v>
      </c>
      <c r="GY123" s="188">
        <v>0</v>
      </c>
      <c r="GZ123" s="188">
        <v>0</v>
      </c>
      <c r="HA123" s="188">
        <v>0</v>
      </c>
      <c r="HC123" s="188">
        <v>0</v>
      </c>
      <c r="HD123" s="188">
        <v>0</v>
      </c>
      <c r="HE123" s="188">
        <v>5383</v>
      </c>
      <c r="HF123" s="188">
        <v>1740</v>
      </c>
      <c r="HG123" s="188">
        <v>0</v>
      </c>
      <c r="HH123" s="188">
        <v>0</v>
      </c>
      <c r="HI123" s="188">
        <v>1070</v>
      </c>
      <c r="HJ123" s="188">
        <v>0</v>
      </c>
      <c r="HK123" s="188">
        <v>0</v>
      </c>
      <c r="HL123" s="188">
        <v>0</v>
      </c>
      <c r="HN123" s="188">
        <v>0</v>
      </c>
      <c r="HO123" s="188">
        <v>0</v>
      </c>
      <c r="HP123" s="188">
        <v>3948</v>
      </c>
      <c r="HQ123" s="188">
        <v>1251</v>
      </c>
      <c r="HR123" s="188">
        <v>0</v>
      </c>
      <c r="HS123" s="188">
        <v>0</v>
      </c>
      <c r="HT123" s="188">
        <v>1747</v>
      </c>
      <c r="HU123" s="188">
        <v>0</v>
      </c>
      <c r="HV123" s="188">
        <v>0</v>
      </c>
      <c r="HW123" s="188">
        <v>0</v>
      </c>
      <c r="HY123" s="188">
        <v>0</v>
      </c>
      <c r="HZ123" s="188">
        <v>0</v>
      </c>
      <c r="IA123" s="188">
        <v>5710</v>
      </c>
      <c r="IB123" s="188">
        <v>1742</v>
      </c>
      <c r="IC123" s="188">
        <v>0</v>
      </c>
      <c r="ID123" s="188">
        <v>0</v>
      </c>
      <c r="IE123" s="188">
        <v>1095</v>
      </c>
      <c r="IF123" s="188">
        <v>0</v>
      </c>
      <c r="IG123" s="188">
        <v>0</v>
      </c>
      <c r="IH123" s="188">
        <v>0</v>
      </c>
      <c r="IJ123" s="188">
        <v>0</v>
      </c>
      <c r="IK123" s="188">
        <v>0</v>
      </c>
      <c r="IL123" s="188">
        <v>8490</v>
      </c>
      <c r="IM123" s="188">
        <v>1803</v>
      </c>
      <c r="IN123" s="188">
        <v>0</v>
      </c>
      <c r="IO123" s="188">
        <v>0</v>
      </c>
      <c r="IP123" s="188">
        <v>1125</v>
      </c>
      <c r="IQ123" s="188">
        <v>0</v>
      </c>
      <c r="IR123" s="188">
        <v>0</v>
      </c>
      <c r="IS123" s="188">
        <v>0</v>
      </c>
      <c r="IU123" s="188">
        <v>0</v>
      </c>
      <c r="IV123" s="188">
        <v>0</v>
      </c>
      <c r="IW123" s="188">
        <v>4779</v>
      </c>
      <c r="IX123" s="188">
        <v>1907</v>
      </c>
      <c r="IY123" s="188">
        <v>0</v>
      </c>
      <c r="IZ123" s="188">
        <v>0</v>
      </c>
      <c r="JA123" s="188">
        <v>1622</v>
      </c>
      <c r="JB123" s="188">
        <v>0</v>
      </c>
      <c r="JC123" s="188">
        <v>0</v>
      </c>
      <c r="JD123" s="188">
        <v>0</v>
      </c>
      <c r="JF123" s="188">
        <v>0</v>
      </c>
      <c r="JG123" s="188">
        <v>0</v>
      </c>
      <c r="JH123" s="188">
        <v>7073</v>
      </c>
      <c r="JI123" s="188">
        <v>2606</v>
      </c>
      <c r="JJ123" s="188">
        <v>0</v>
      </c>
      <c r="JK123" s="188">
        <v>0</v>
      </c>
      <c r="JL123" s="188">
        <v>1022</v>
      </c>
      <c r="JM123" s="188">
        <v>0</v>
      </c>
      <c r="JN123" s="188">
        <v>0</v>
      </c>
      <c r="JO123" s="188">
        <v>0</v>
      </c>
      <c r="JQ123" s="188">
        <v>0</v>
      </c>
      <c r="JR123" s="188">
        <v>0</v>
      </c>
      <c r="JS123" s="188">
        <v>8443</v>
      </c>
      <c r="JT123" s="188">
        <v>1529</v>
      </c>
      <c r="JU123" s="188">
        <v>0</v>
      </c>
      <c r="JV123" s="188">
        <v>0</v>
      </c>
      <c r="JW123" s="188">
        <v>1123</v>
      </c>
      <c r="JX123" s="188">
        <v>0</v>
      </c>
      <c r="JY123" s="188">
        <v>0</v>
      </c>
      <c r="JZ123" s="188">
        <v>0</v>
      </c>
      <c r="KB123" s="188">
        <v>0</v>
      </c>
      <c r="KC123" s="188">
        <v>0</v>
      </c>
      <c r="KD123" s="188">
        <v>2856</v>
      </c>
      <c r="KE123" s="188">
        <v>902</v>
      </c>
      <c r="KF123" s="188">
        <v>0</v>
      </c>
      <c r="KG123" s="188">
        <v>0</v>
      </c>
      <c r="KH123" s="188">
        <v>1621</v>
      </c>
      <c r="KI123" s="188">
        <v>0</v>
      </c>
      <c r="KJ123" s="188">
        <v>0</v>
      </c>
      <c r="KK123" s="188">
        <v>0</v>
      </c>
      <c r="KM123" s="188">
        <v>0</v>
      </c>
      <c r="KN123" s="188">
        <v>0</v>
      </c>
      <c r="KO123" s="188">
        <v>2824</v>
      </c>
      <c r="KP123" s="188">
        <v>2651</v>
      </c>
      <c r="KQ123" s="188">
        <v>0</v>
      </c>
      <c r="KR123" s="188">
        <v>0</v>
      </c>
      <c r="KS123" s="188">
        <v>1742</v>
      </c>
      <c r="KT123" s="188">
        <v>0</v>
      </c>
      <c r="KU123" s="188">
        <v>0</v>
      </c>
      <c r="KV123" s="188">
        <v>0</v>
      </c>
      <c r="KX123" s="188">
        <v>0</v>
      </c>
      <c r="KY123" s="188">
        <v>0</v>
      </c>
      <c r="KZ123" s="188">
        <v>8157</v>
      </c>
      <c r="LA123" s="188">
        <v>2667</v>
      </c>
      <c r="LB123" s="188">
        <v>0</v>
      </c>
      <c r="LC123" s="188">
        <v>0</v>
      </c>
      <c r="LD123" s="188">
        <v>1870</v>
      </c>
      <c r="LE123" s="188">
        <v>0</v>
      </c>
      <c r="LF123" s="188">
        <v>0</v>
      </c>
      <c r="LG123" s="188">
        <v>0</v>
      </c>
      <c r="LI123" s="188">
        <v>0</v>
      </c>
      <c r="LJ123" s="188">
        <v>0</v>
      </c>
      <c r="LK123" s="188">
        <v>5637</v>
      </c>
      <c r="LL123" s="188">
        <v>3163</v>
      </c>
      <c r="LM123" s="188">
        <v>0</v>
      </c>
      <c r="LN123" s="188">
        <v>0</v>
      </c>
      <c r="LO123" s="188">
        <v>1537</v>
      </c>
      <c r="LP123" s="188">
        <v>0</v>
      </c>
      <c r="LQ123" s="188">
        <v>0</v>
      </c>
      <c r="LR123" s="188">
        <v>0</v>
      </c>
      <c r="LT123" s="188">
        <v>0</v>
      </c>
      <c r="LU123" s="188">
        <v>0</v>
      </c>
      <c r="LV123" s="188">
        <v>2088</v>
      </c>
      <c r="LW123" s="188">
        <v>2278</v>
      </c>
      <c r="LX123" s="188">
        <v>0</v>
      </c>
      <c r="LY123" s="188">
        <v>0</v>
      </c>
      <c r="LZ123" s="188">
        <v>1585</v>
      </c>
      <c r="MA123" s="188">
        <v>0</v>
      </c>
      <c r="MB123" s="188">
        <v>0</v>
      </c>
      <c r="MC123" s="188">
        <v>0</v>
      </c>
    </row>
    <row r="124" spans="2:341">
      <c r="B124" s="208">
        <f t="shared" si="30"/>
        <v>0</v>
      </c>
      <c r="C124" s="208">
        <f t="shared" si="31"/>
        <v>0</v>
      </c>
      <c r="D124" s="208">
        <f t="shared" si="32"/>
        <v>6161.9333333333334</v>
      </c>
      <c r="E124" s="208">
        <f t="shared" si="33"/>
        <v>2109.6999999999998</v>
      </c>
      <c r="F124" s="208">
        <f t="shared" si="34"/>
        <v>0</v>
      </c>
      <c r="G124" s="208">
        <f t="shared" si="35"/>
        <v>0</v>
      </c>
      <c r="H124" s="208">
        <f t="shared" si="36"/>
        <v>1395.4</v>
      </c>
      <c r="I124" s="208">
        <f t="shared" si="37"/>
        <v>0</v>
      </c>
      <c r="J124" s="208">
        <f t="shared" si="38"/>
        <v>0</v>
      </c>
      <c r="K124" s="208">
        <f t="shared" si="39"/>
        <v>0</v>
      </c>
      <c r="M124" s="188">
        <v>0</v>
      </c>
      <c r="N124" s="188">
        <v>0</v>
      </c>
      <c r="O124" s="188">
        <v>8633</v>
      </c>
      <c r="P124" s="188">
        <v>1688</v>
      </c>
      <c r="Q124" s="188">
        <v>0</v>
      </c>
      <c r="R124" s="188">
        <v>0</v>
      </c>
      <c r="S124" s="188">
        <v>979</v>
      </c>
      <c r="T124" s="188">
        <v>0</v>
      </c>
      <c r="U124" s="188">
        <v>0</v>
      </c>
      <c r="V124" s="188">
        <v>0</v>
      </c>
      <c r="X124" s="188">
        <v>0</v>
      </c>
      <c r="Y124" s="188">
        <v>0</v>
      </c>
      <c r="Z124" s="188">
        <v>6522</v>
      </c>
      <c r="AA124" s="188">
        <v>2806</v>
      </c>
      <c r="AB124" s="188">
        <v>0</v>
      </c>
      <c r="AC124" s="188">
        <v>0</v>
      </c>
      <c r="AD124" s="188">
        <v>1508</v>
      </c>
      <c r="AE124" s="188">
        <v>0</v>
      </c>
      <c r="AF124" s="188">
        <v>0</v>
      </c>
      <c r="AG124" s="188">
        <v>0</v>
      </c>
      <c r="AI124" s="188">
        <v>0</v>
      </c>
      <c r="AJ124" s="188">
        <v>0</v>
      </c>
      <c r="AK124" s="188">
        <v>1305</v>
      </c>
      <c r="AL124" s="188">
        <v>2459</v>
      </c>
      <c r="AM124" s="188">
        <v>0</v>
      </c>
      <c r="AN124" s="188">
        <v>0</v>
      </c>
      <c r="AO124" s="188">
        <v>1583</v>
      </c>
      <c r="AP124" s="188">
        <v>0</v>
      </c>
      <c r="AQ124" s="188">
        <v>0</v>
      </c>
      <c r="AR124" s="188">
        <v>0</v>
      </c>
      <c r="AT124" s="188">
        <v>0</v>
      </c>
      <c r="AU124" s="188">
        <v>0</v>
      </c>
      <c r="AV124" s="188">
        <v>8328</v>
      </c>
      <c r="AW124" s="188">
        <v>2756</v>
      </c>
      <c r="AX124" s="188">
        <v>0</v>
      </c>
      <c r="AY124" s="188">
        <v>0</v>
      </c>
      <c r="AZ124" s="188">
        <v>1546</v>
      </c>
      <c r="BA124" s="188">
        <v>0</v>
      </c>
      <c r="BB124" s="188">
        <v>0</v>
      </c>
      <c r="BC124" s="188">
        <v>0</v>
      </c>
      <c r="BE124" s="188">
        <v>0</v>
      </c>
      <c r="BF124" s="188">
        <v>0</v>
      </c>
      <c r="BG124" s="188">
        <v>8640</v>
      </c>
      <c r="BH124" s="188">
        <v>3005</v>
      </c>
      <c r="BI124" s="188">
        <v>0</v>
      </c>
      <c r="BJ124" s="188">
        <v>0</v>
      </c>
      <c r="BK124" s="188">
        <v>1089</v>
      </c>
      <c r="BL124" s="188">
        <v>0</v>
      </c>
      <c r="BM124" s="188">
        <v>0</v>
      </c>
      <c r="BN124" s="188">
        <v>0</v>
      </c>
      <c r="BP124" s="188">
        <v>0</v>
      </c>
      <c r="BQ124" s="188">
        <v>0</v>
      </c>
      <c r="BR124" s="188">
        <v>7128</v>
      </c>
      <c r="BS124" s="188">
        <v>3487</v>
      </c>
      <c r="BT124" s="188">
        <v>0</v>
      </c>
      <c r="BU124" s="188">
        <v>0</v>
      </c>
      <c r="BV124" s="188">
        <v>1653</v>
      </c>
      <c r="BW124" s="188">
        <v>0</v>
      </c>
      <c r="BX124" s="188">
        <v>0</v>
      </c>
      <c r="BY124" s="188">
        <v>0</v>
      </c>
      <c r="CA124" s="188">
        <v>0</v>
      </c>
      <c r="CB124" s="188">
        <v>0</v>
      </c>
      <c r="CC124" s="188">
        <v>8630</v>
      </c>
      <c r="CD124" s="188">
        <v>2260</v>
      </c>
      <c r="CE124" s="188">
        <v>0</v>
      </c>
      <c r="CF124" s="188">
        <v>0</v>
      </c>
      <c r="CG124" s="188">
        <v>1099</v>
      </c>
      <c r="CH124" s="188">
        <v>0</v>
      </c>
      <c r="CI124" s="188">
        <v>0</v>
      </c>
      <c r="CJ124" s="188">
        <v>0</v>
      </c>
      <c r="CL124" s="188">
        <v>0</v>
      </c>
      <c r="CM124" s="188">
        <v>0</v>
      </c>
      <c r="CN124" s="188">
        <v>8630</v>
      </c>
      <c r="CO124" s="188">
        <v>2260</v>
      </c>
      <c r="CP124" s="188">
        <v>0</v>
      </c>
      <c r="CQ124" s="188">
        <v>0</v>
      </c>
      <c r="CR124" s="188">
        <v>1099</v>
      </c>
      <c r="CS124" s="188">
        <v>0</v>
      </c>
      <c r="CT124" s="188">
        <v>0</v>
      </c>
      <c r="CU124" s="188">
        <v>0</v>
      </c>
      <c r="CW124" s="188">
        <v>0</v>
      </c>
      <c r="CX124" s="188">
        <v>0</v>
      </c>
      <c r="CY124" s="188">
        <v>6687</v>
      </c>
      <c r="CZ124" s="188">
        <v>2365</v>
      </c>
      <c r="DA124" s="188">
        <v>0</v>
      </c>
      <c r="DB124" s="188">
        <v>0</v>
      </c>
      <c r="DC124" s="188">
        <v>1685</v>
      </c>
      <c r="DD124" s="188">
        <v>0</v>
      </c>
      <c r="DE124" s="188">
        <v>0</v>
      </c>
      <c r="DF124" s="188">
        <v>0</v>
      </c>
      <c r="DH124" s="188">
        <v>0</v>
      </c>
      <c r="DI124" s="188">
        <v>0</v>
      </c>
      <c r="DJ124" s="188">
        <v>8791</v>
      </c>
      <c r="DK124" s="188">
        <v>2472</v>
      </c>
      <c r="DL124" s="188">
        <v>0</v>
      </c>
      <c r="DM124" s="188">
        <v>0</v>
      </c>
      <c r="DN124" s="188">
        <v>1099</v>
      </c>
      <c r="DO124" s="188">
        <v>0</v>
      </c>
      <c r="DP124" s="188">
        <v>0</v>
      </c>
      <c r="DQ124" s="188">
        <v>0</v>
      </c>
      <c r="DS124" s="188">
        <v>0</v>
      </c>
      <c r="DT124" s="188">
        <v>0</v>
      </c>
      <c r="DU124" s="188">
        <v>7187</v>
      </c>
      <c r="DV124" s="188">
        <v>1291</v>
      </c>
      <c r="DW124" s="188">
        <v>0</v>
      </c>
      <c r="DX124" s="188">
        <v>0</v>
      </c>
      <c r="DY124" s="188">
        <v>2167</v>
      </c>
      <c r="DZ124" s="188">
        <v>0</v>
      </c>
      <c r="EA124" s="188">
        <v>0</v>
      </c>
      <c r="EB124" s="188">
        <v>0</v>
      </c>
      <c r="ED124" s="188">
        <v>0</v>
      </c>
      <c r="EE124" s="188">
        <v>0</v>
      </c>
      <c r="EF124" s="188">
        <v>6723</v>
      </c>
      <c r="EG124" s="188">
        <v>2408</v>
      </c>
      <c r="EH124" s="188">
        <v>0</v>
      </c>
      <c r="EI124" s="188">
        <v>0</v>
      </c>
      <c r="EJ124" s="188">
        <v>1071</v>
      </c>
      <c r="EK124" s="188">
        <v>0</v>
      </c>
      <c r="EL124" s="188">
        <v>0</v>
      </c>
      <c r="EM124" s="188">
        <v>0</v>
      </c>
      <c r="EO124" s="188">
        <v>0</v>
      </c>
      <c r="EP124" s="188">
        <v>0</v>
      </c>
      <c r="EQ124" s="188">
        <v>1454</v>
      </c>
      <c r="ER124" s="188">
        <v>1237</v>
      </c>
      <c r="ES124" s="188">
        <v>0</v>
      </c>
      <c r="ET124" s="188">
        <v>0</v>
      </c>
      <c r="EU124" s="188">
        <v>1367</v>
      </c>
      <c r="EV124" s="188">
        <v>0</v>
      </c>
      <c r="EW124" s="188">
        <v>0</v>
      </c>
      <c r="EX124" s="188">
        <v>0</v>
      </c>
      <c r="EZ124" s="188">
        <v>0</v>
      </c>
      <c r="FA124" s="188">
        <v>0</v>
      </c>
      <c r="FB124" s="188">
        <v>4216</v>
      </c>
      <c r="FC124" s="188">
        <v>1736</v>
      </c>
      <c r="FD124" s="188">
        <v>0</v>
      </c>
      <c r="FE124" s="188">
        <v>0</v>
      </c>
      <c r="FF124" s="188">
        <v>1831</v>
      </c>
      <c r="FG124" s="188">
        <v>0</v>
      </c>
      <c r="FH124" s="188">
        <v>0</v>
      </c>
      <c r="FI124" s="188">
        <v>0</v>
      </c>
      <c r="FK124" s="188">
        <v>0</v>
      </c>
      <c r="FL124" s="188">
        <v>0</v>
      </c>
      <c r="FM124" s="188">
        <v>7864</v>
      </c>
      <c r="FN124" s="188">
        <v>1134</v>
      </c>
      <c r="FO124" s="188">
        <v>0</v>
      </c>
      <c r="FP124" s="188">
        <v>0</v>
      </c>
      <c r="FQ124" s="188">
        <v>1059</v>
      </c>
      <c r="FR124" s="188">
        <v>0</v>
      </c>
      <c r="FS124" s="188">
        <v>0</v>
      </c>
      <c r="FT124" s="188">
        <v>0</v>
      </c>
      <c r="FV124" s="188">
        <v>0</v>
      </c>
      <c r="FW124" s="188">
        <v>0</v>
      </c>
      <c r="FX124" s="188">
        <v>4313</v>
      </c>
      <c r="FY124" s="188">
        <v>2422</v>
      </c>
      <c r="FZ124" s="188">
        <v>0</v>
      </c>
      <c r="GA124" s="188">
        <v>0</v>
      </c>
      <c r="GB124" s="188">
        <v>1736</v>
      </c>
      <c r="GC124" s="188">
        <v>0</v>
      </c>
      <c r="GD124" s="188">
        <v>0</v>
      </c>
      <c r="GE124" s="188">
        <v>0</v>
      </c>
      <c r="GG124" s="188">
        <v>0</v>
      </c>
      <c r="GH124" s="188">
        <v>0</v>
      </c>
      <c r="GI124" s="188">
        <v>7134</v>
      </c>
      <c r="GJ124" s="188">
        <v>1264</v>
      </c>
      <c r="GK124" s="188">
        <v>0</v>
      </c>
      <c r="GL124" s="188">
        <v>0</v>
      </c>
      <c r="GM124" s="188">
        <v>1094</v>
      </c>
      <c r="GN124" s="188">
        <v>0</v>
      </c>
      <c r="GO124" s="188">
        <v>0</v>
      </c>
      <c r="GP124" s="188">
        <v>0</v>
      </c>
      <c r="GR124" s="188">
        <v>0</v>
      </c>
      <c r="GS124" s="188">
        <v>0</v>
      </c>
      <c r="GT124" s="188">
        <v>7084</v>
      </c>
      <c r="GU124" s="188">
        <v>1600</v>
      </c>
      <c r="GV124" s="188">
        <v>0</v>
      </c>
      <c r="GW124" s="188">
        <v>0</v>
      </c>
      <c r="GX124" s="188">
        <v>1055</v>
      </c>
      <c r="GY124" s="188">
        <v>0</v>
      </c>
      <c r="GZ124" s="188">
        <v>0</v>
      </c>
      <c r="HA124" s="188">
        <v>0</v>
      </c>
      <c r="HC124" s="188">
        <v>0</v>
      </c>
      <c r="HD124" s="188">
        <v>0</v>
      </c>
      <c r="HE124" s="188">
        <v>5392</v>
      </c>
      <c r="HF124" s="188">
        <v>1842</v>
      </c>
      <c r="HG124" s="188">
        <v>0</v>
      </c>
      <c r="HH124" s="188">
        <v>0</v>
      </c>
      <c r="HI124" s="188">
        <v>1070</v>
      </c>
      <c r="HJ124" s="188">
        <v>0</v>
      </c>
      <c r="HK124" s="188">
        <v>0</v>
      </c>
      <c r="HL124" s="188">
        <v>0</v>
      </c>
      <c r="HN124" s="188">
        <v>0</v>
      </c>
      <c r="HO124" s="188">
        <v>0</v>
      </c>
      <c r="HP124" s="188">
        <v>3880</v>
      </c>
      <c r="HQ124" s="188">
        <v>1257</v>
      </c>
      <c r="HR124" s="188">
        <v>0</v>
      </c>
      <c r="HS124" s="188">
        <v>0</v>
      </c>
      <c r="HT124" s="188">
        <v>1746</v>
      </c>
      <c r="HU124" s="188">
        <v>0</v>
      </c>
      <c r="HV124" s="188">
        <v>0</v>
      </c>
      <c r="HW124" s="188">
        <v>0</v>
      </c>
      <c r="HY124" s="188">
        <v>0</v>
      </c>
      <c r="HZ124" s="188">
        <v>0</v>
      </c>
      <c r="IA124" s="188">
        <v>5731</v>
      </c>
      <c r="IB124" s="188">
        <v>1760</v>
      </c>
      <c r="IC124" s="188">
        <v>0</v>
      </c>
      <c r="ID124" s="188">
        <v>0</v>
      </c>
      <c r="IE124" s="188">
        <v>1095</v>
      </c>
      <c r="IF124" s="188">
        <v>0</v>
      </c>
      <c r="IG124" s="188">
        <v>0</v>
      </c>
      <c r="IH124" s="188">
        <v>0</v>
      </c>
      <c r="IJ124" s="188">
        <v>0</v>
      </c>
      <c r="IK124" s="188">
        <v>0</v>
      </c>
      <c r="IL124" s="188">
        <v>8505</v>
      </c>
      <c r="IM124" s="188">
        <v>1816</v>
      </c>
      <c r="IN124" s="188">
        <v>0</v>
      </c>
      <c r="IO124" s="188">
        <v>0</v>
      </c>
      <c r="IP124" s="188">
        <v>1125</v>
      </c>
      <c r="IQ124" s="188">
        <v>0</v>
      </c>
      <c r="IR124" s="188">
        <v>0</v>
      </c>
      <c r="IS124" s="188">
        <v>0</v>
      </c>
      <c r="IU124" s="188">
        <v>0</v>
      </c>
      <c r="IV124" s="188">
        <v>0</v>
      </c>
      <c r="IW124" s="188">
        <v>4786</v>
      </c>
      <c r="IX124" s="188">
        <v>1929</v>
      </c>
      <c r="IY124" s="188">
        <v>0</v>
      </c>
      <c r="IZ124" s="188">
        <v>0</v>
      </c>
      <c r="JA124" s="188">
        <v>1622</v>
      </c>
      <c r="JB124" s="188">
        <v>0</v>
      </c>
      <c r="JC124" s="188">
        <v>0</v>
      </c>
      <c r="JD124" s="188">
        <v>0</v>
      </c>
      <c r="JF124" s="188">
        <v>0</v>
      </c>
      <c r="JG124" s="188">
        <v>0</v>
      </c>
      <c r="JH124" s="188">
        <v>7080</v>
      </c>
      <c r="JI124" s="188">
        <v>2642</v>
      </c>
      <c r="JJ124" s="188">
        <v>0</v>
      </c>
      <c r="JK124" s="188">
        <v>0</v>
      </c>
      <c r="JL124" s="188">
        <v>1022</v>
      </c>
      <c r="JM124" s="188">
        <v>0</v>
      </c>
      <c r="JN124" s="188">
        <v>0</v>
      </c>
      <c r="JO124" s="188">
        <v>0</v>
      </c>
      <c r="JQ124" s="188">
        <v>0</v>
      </c>
      <c r="JR124" s="188">
        <v>0</v>
      </c>
      <c r="JS124" s="188">
        <v>8470</v>
      </c>
      <c r="JT124" s="188">
        <v>1554</v>
      </c>
      <c r="JU124" s="188">
        <v>0</v>
      </c>
      <c r="JV124" s="188">
        <v>0</v>
      </c>
      <c r="JW124" s="188">
        <v>1123</v>
      </c>
      <c r="JX124" s="188">
        <v>0</v>
      </c>
      <c r="JY124" s="188">
        <v>0</v>
      </c>
      <c r="JZ124" s="188">
        <v>0</v>
      </c>
      <c r="KB124" s="188">
        <v>0</v>
      </c>
      <c r="KC124" s="188">
        <v>0</v>
      </c>
      <c r="KD124" s="188">
        <v>2890</v>
      </c>
      <c r="KE124" s="188">
        <v>916</v>
      </c>
      <c r="KF124" s="188">
        <v>0</v>
      </c>
      <c r="KG124" s="188">
        <v>0</v>
      </c>
      <c r="KH124" s="188">
        <v>1621</v>
      </c>
      <c r="KI124" s="188">
        <v>0</v>
      </c>
      <c r="KJ124" s="188">
        <v>0</v>
      </c>
      <c r="KK124" s="188">
        <v>0</v>
      </c>
      <c r="KM124" s="188">
        <v>0</v>
      </c>
      <c r="KN124" s="188">
        <v>0</v>
      </c>
      <c r="KO124" s="188">
        <v>2846</v>
      </c>
      <c r="KP124" s="188">
        <v>2661</v>
      </c>
      <c r="KQ124" s="188">
        <v>0</v>
      </c>
      <c r="KR124" s="188">
        <v>0</v>
      </c>
      <c r="KS124" s="188">
        <v>1742</v>
      </c>
      <c r="KT124" s="188">
        <v>0</v>
      </c>
      <c r="KU124" s="188">
        <v>0</v>
      </c>
      <c r="KV124" s="188">
        <v>0</v>
      </c>
      <c r="KX124" s="188">
        <v>0</v>
      </c>
      <c r="KY124" s="188">
        <v>0</v>
      </c>
      <c r="KZ124" s="188">
        <v>8187</v>
      </c>
      <c r="LA124" s="188">
        <v>2835</v>
      </c>
      <c r="LB124" s="188">
        <v>0</v>
      </c>
      <c r="LC124" s="188">
        <v>0</v>
      </c>
      <c r="LD124" s="188">
        <v>1854</v>
      </c>
      <c r="LE124" s="188">
        <v>0</v>
      </c>
      <c r="LF124" s="188">
        <v>0</v>
      </c>
      <c r="LG124" s="188">
        <v>0</v>
      </c>
      <c r="LI124" s="188">
        <v>0</v>
      </c>
      <c r="LJ124" s="188">
        <v>0</v>
      </c>
      <c r="LK124" s="188">
        <v>5717</v>
      </c>
      <c r="LL124" s="188">
        <v>3165</v>
      </c>
      <c r="LM124" s="188">
        <v>0</v>
      </c>
      <c r="LN124" s="188">
        <v>0</v>
      </c>
      <c r="LO124" s="188">
        <v>1537</v>
      </c>
      <c r="LP124" s="188">
        <v>0</v>
      </c>
      <c r="LQ124" s="188">
        <v>0</v>
      </c>
      <c r="LR124" s="188">
        <v>0</v>
      </c>
      <c r="LT124" s="188">
        <v>0</v>
      </c>
      <c r="LU124" s="188">
        <v>0</v>
      </c>
      <c r="LV124" s="188">
        <v>2105</v>
      </c>
      <c r="LW124" s="188">
        <v>2264</v>
      </c>
      <c r="LX124" s="188">
        <v>0</v>
      </c>
      <c r="LY124" s="188">
        <v>0</v>
      </c>
      <c r="LZ124" s="188">
        <v>1585</v>
      </c>
      <c r="MA124" s="188">
        <v>0</v>
      </c>
      <c r="MB124" s="188">
        <v>0</v>
      </c>
      <c r="MC124" s="188">
        <v>0</v>
      </c>
    </row>
    <row r="125" spans="2:341">
      <c r="B125" s="208">
        <f t="shared" si="30"/>
        <v>0</v>
      </c>
      <c r="C125" s="208">
        <f t="shared" si="31"/>
        <v>0</v>
      </c>
      <c r="D125" s="208">
        <f t="shared" si="32"/>
        <v>6170.3666666666668</v>
      </c>
      <c r="E125" s="208">
        <f t="shared" si="33"/>
        <v>2124.3333333333335</v>
      </c>
      <c r="F125" s="208">
        <f t="shared" si="34"/>
        <v>0</v>
      </c>
      <c r="G125" s="208">
        <f t="shared" si="35"/>
        <v>0</v>
      </c>
      <c r="H125" s="208">
        <f t="shared" si="36"/>
        <v>1393.6</v>
      </c>
      <c r="I125" s="208">
        <f t="shared" si="37"/>
        <v>0</v>
      </c>
      <c r="J125" s="208">
        <f t="shared" si="38"/>
        <v>0</v>
      </c>
      <c r="K125" s="208">
        <f t="shared" si="39"/>
        <v>0</v>
      </c>
      <c r="M125" s="188">
        <v>0</v>
      </c>
      <c r="N125" s="188">
        <v>0</v>
      </c>
      <c r="O125" s="188">
        <v>8673</v>
      </c>
      <c r="P125" s="188">
        <v>1762</v>
      </c>
      <c r="Q125" s="188">
        <v>0</v>
      </c>
      <c r="R125" s="188">
        <v>0</v>
      </c>
      <c r="S125" s="188">
        <v>979</v>
      </c>
      <c r="T125" s="188">
        <v>0</v>
      </c>
      <c r="U125" s="188">
        <v>0</v>
      </c>
      <c r="V125" s="188">
        <v>0</v>
      </c>
      <c r="X125" s="188">
        <v>0</v>
      </c>
      <c r="Y125" s="188">
        <v>0</v>
      </c>
      <c r="Z125" s="188">
        <v>6565</v>
      </c>
      <c r="AA125" s="188">
        <v>2901</v>
      </c>
      <c r="AB125" s="188">
        <v>0</v>
      </c>
      <c r="AC125" s="188">
        <v>0</v>
      </c>
      <c r="AD125" s="188">
        <v>1508</v>
      </c>
      <c r="AE125" s="188">
        <v>0</v>
      </c>
      <c r="AF125" s="188">
        <v>0</v>
      </c>
      <c r="AG125" s="188">
        <v>0</v>
      </c>
      <c r="AI125" s="188">
        <v>0</v>
      </c>
      <c r="AJ125" s="188">
        <v>0</v>
      </c>
      <c r="AK125" s="188">
        <v>1330</v>
      </c>
      <c r="AL125" s="188">
        <v>2484</v>
      </c>
      <c r="AM125" s="188">
        <v>0</v>
      </c>
      <c r="AN125" s="188">
        <v>0</v>
      </c>
      <c r="AO125" s="188">
        <v>1583</v>
      </c>
      <c r="AP125" s="188">
        <v>0</v>
      </c>
      <c r="AQ125" s="188">
        <v>0</v>
      </c>
      <c r="AR125" s="188">
        <v>0</v>
      </c>
      <c r="AT125" s="188">
        <v>0</v>
      </c>
      <c r="AU125" s="188">
        <v>0</v>
      </c>
      <c r="AV125" s="188">
        <v>8333</v>
      </c>
      <c r="AW125" s="188">
        <v>2738</v>
      </c>
      <c r="AX125" s="188">
        <v>0</v>
      </c>
      <c r="AY125" s="188">
        <v>0</v>
      </c>
      <c r="AZ125" s="188">
        <v>1546</v>
      </c>
      <c r="BA125" s="188">
        <v>0</v>
      </c>
      <c r="BB125" s="188">
        <v>0</v>
      </c>
      <c r="BC125" s="188">
        <v>0</v>
      </c>
      <c r="BE125" s="188">
        <v>0</v>
      </c>
      <c r="BF125" s="188">
        <v>0</v>
      </c>
      <c r="BG125" s="188">
        <v>8655</v>
      </c>
      <c r="BH125" s="188">
        <v>2991</v>
      </c>
      <c r="BI125" s="188">
        <v>0</v>
      </c>
      <c r="BJ125" s="188">
        <v>0</v>
      </c>
      <c r="BK125" s="188">
        <v>1089</v>
      </c>
      <c r="BL125" s="188">
        <v>0</v>
      </c>
      <c r="BM125" s="188">
        <v>0</v>
      </c>
      <c r="BN125" s="188">
        <v>0</v>
      </c>
      <c r="BP125" s="188">
        <v>0</v>
      </c>
      <c r="BQ125" s="188">
        <v>0</v>
      </c>
      <c r="BR125" s="188">
        <v>7109</v>
      </c>
      <c r="BS125" s="188">
        <v>3488</v>
      </c>
      <c r="BT125" s="188">
        <v>0</v>
      </c>
      <c r="BU125" s="188">
        <v>0</v>
      </c>
      <c r="BV125" s="188">
        <v>1653</v>
      </c>
      <c r="BW125" s="188">
        <v>0</v>
      </c>
      <c r="BX125" s="188">
        <v>0</v>
      </c>
      <c r="BY125" s="188">
        <v>0</v>
      </c>
      <c r="CA125" s="188">
        <v>0</v>
      </c>
      <c r="CB125" s="188">
        <v>0</v>
      </c>
      <c r="CC125" s="188">
        <v>8619</v>
      </c>
      <c r="CD125" s="188">
        <v>2257</v>
      </c>
      <c r="CE125" s="188">
        <v>0</v>
      </c>
      <c r="CF125" s="188">
        <v>0</v>
      </c>
      <c r="CG125" s="188">
        <v>1099</v>
      </c>
      <c r="CH125" s="188">
        <v>0</v>
      </c>
      <c r="CI125" s="188">
        <v>0</v>
      </c>
      <c r="CJ125" s="188">
        <v>0</v>
      </c>
      <c r="CL125" s="188">
        <v>0</v>
      </c>
      <c r="CM125" s="188">
        <v>0</v>
      </c>
      <c r="CN125" s="188">
        <v>8619</v>
      </c>
      <c r="CO125" s="188">
        <v>2257</v>
      </c>
      <c r="CP125" s="188">
        <v>0</v>
      </c>
      <c r="CQ125" s="188">
        <v>0</v>
      </c>
      <c r="CR125" s="188">
        <v>1099</v>
      </c>
      <c r="CS125" s="188">
        <v>0</v>
      </c>
      <c r="CT125" s="188">
        <v>0</v>
      </c>
      <c r="CU125" s="188">
        <v>0</v>
      </c>
      <c r="CW125" s="188">
        <v>0</v>
      </c>
      <c r="CX125" s="188">
        <v>0</v>
      </c>
      <c r="CY125" s="188">
        <v>6751</v>
      </c>
      <c r="CZ125" s="188">
        <v>2368</v>
      </c>
      <c r="DA125" s="188">
        <v>0</v>
      </c>
      <c r="DB125" s="188">
        <v>0</v>
      </c>
      <c r="DC125" s="188">
        <v>1685</v>
      </c>
      <c r="DD125" s="188">
        <v>0</v>
      </c>
      <c r="DE125" s="188">
        <v>0</v>
      </c>
      <c r="DF125" s="188">
        <v>0</v>
      </c>
      <c r="DH125" s="188">
        <v>0</v>
      </c>
      <c r="DI125" s="188">
        <v>0</v>
      </c>
      <c r="DJ125" s="188">
        <v>8769</v>
      </c>
      <c r="DK125" s="188">
        <v>2530</v>
      </c>
      <c r="DL125" s="188">
        <v>0</v>
      </c>
      <c r="DM125" s="188">
        <v>0</v>
      </c>
      <c r="DN125" s="188">
        <v>1099</v>
      </c>
      <c r="DO125" s="188">
        <v>0</v>
      </c>
      <c r="DP125" s="188">
        <v>0</v>
      </c>
      <c r="DQ125" s="188">
        <v>0</v>
      </c>
      <c r="DS125" s="188">
        <v>0</v>
      </c>
      <c r="DT125" s="188">
        <v>0</v>
      </c>
      <c r="DU125" s="188">
        <v>7146</v>
      </c>
      <c r="DV125" s="188">
        <v>1292</v>
      </c>
      <c r="DW125" s="188">
        <v>0</v>
      </c>
      <c r="DX125" s="188">
        <v>0</v>
      </c>
      <c r="DY125" s="188">
        <v>2127</v>
      </c>
      <c r="DZ125" s="188">
        <v>0</v>
      </c>
      <c r="EA125" s="188">
        <v>0</v>
      </c>
      <c r="EB125" s="188">
        <v>0</v>
      </c>
      <c r="ED125" s="188">
        <v>0</v>
      </c>
      <c r="EE125" s="188">
        <v>0</v>
      </c>
      <c r="EF125" s="188">
        <v>6715</v>
      </c>
      <c r="EG125" s="188">
        <v>2428</v>
      </c>
      <c r="EH125" s="188">
        <v>0</v>
      </c>
      <c r="EI125" s="188">
        <v>0</v>
      </c>
      <c r="EJ125" s="188">
        <v>1071</v>
      </c>
      <c r="EK125" s="188">
        <v>0</v>
      </c>
      <c r="EL125" s="188">
        <v>0</v>
      </c>
      <c r="EM125" s="188">
        <v>0</v>
      </c>
      <c r="EO125" s="188">
        <v>0</v>
      </c>
      <c r="EP125" s="188">
        <v>0</v>
      </c>
      <c r="EQ125" s="188">
        <v>1418</v>
      </c>
      <c r="ER125" s="188">
        <v>1251</v>
      </c>
      <c r="ES125" s="188">
        <v>0</v>
      </c>
      <c r="ET125" s="188">
        <v>0</v>
      </c>
      <c r="EU125" s="188">
        <v>1367</v>
      </c>
      <c r="EV125" s="188">
        <v>0</v>
      </c>
      <c r="EW125" s="188">
        <v>0</v>
      </c>
      <c r="EX125" s="188">
        <v>0</v>
      </c>
      <c r="EZ125" s="188">
        <v>0</v>
      </c>
      <c r="FA125" s="188">
        <v>0</v>
      </c>
      <c r="FB125" s="188">
        <v>4227</v>
      </c>
      <c r="FC125" s="188">
        <v>1776</v>
      </c>
      <c r="FD125" s="188">
        <v>0</v>
      </c>
      <c r="FE125" s="188">
        <v>0</v>
      </c>
      <c r="FF125" s="188">
        <v>1828</v>
      </c>
      <c r="FG125" s="188">
        <v>0</v>
      </c>
      <c r="FH125" s="188">
        <v>0</v>
      </c>
      <c r="FI125" s="188">
        <v>0</v>
      </c>
      <c r="FK125" s="188">
        <v>0</v>
      </c>
      <c r="FL125" s="188">
        <v>0</v>
      </c>
      <c r="FM125" s="188">
        <v>7938</v>
      </c>
      <c r="FN125" s="188">
        <v>1136</v>
      </c>
      <c r="FO125" s="188">
        <v>0</v>
      </c>
      <c r="FP125" s="188">
        <v>0</v>
      </c>
      <c r="FQ125" s="188">
        <v>1059</v>
      </c>
      <c r="FR125" s="188">
        <v>0</v>
      </c>
      <c r="FS125" s="188">
        <v>0</v>
      </c>
      <c r="FT125" s="188">
        <v>0</v>
      </c>
      <c r="FV125" s="188">
        <v>0</v>
      </c>
      <c r="FW125" s="188">
        <v>0</v>
      </c>
      <c r="FX125" s="188">
        <v>4308</v>
      </c>
      <c r="FY125" s="188">
        <v>2463</v>
      </c>
      <c r="FZ125" s="188">
        <v>0</v>
      </c>
      <c r="GA125" s="188">
        <v>0</v>
      </c>
      <c r="GB125" s="188">
        <v>1735</v>
      </c>
      <c r="GC125" s="188">
        <v>0</v>
      </c>
      <c r="GD125" s="188">
        <v>0</v>
      </c>
      <c r="GE125" s="188">
        <v>0</v>
      </c>
      <c r="GG125" s="188">
        <v>0</v>
      </c>
      <c r="GH125" s="188">
        <v>0</v>
      </c>
      <c r="GI125" s="188">
        <v>7183</v>
      </c>
      <c r="GJ125" s="188">
        <v>1239</v>
      </c>
      <c r="GK125" s="188">
        <v>0</v>
      </c>
      <c r="GL125" s="188">
        <v>0</v>
      </c>
      <c r="GM125" s="188">
        <v>1094</v>
      </c>
      <c r="GN125" s="188">
        <v>0</v>
      </c>
      <c r="GO125" s="188">
        <v>0</v>
      </c>
      <c r="GP125" s="188">
        <v>0</v>
      </c>
      <c r="GR125" s="188">
        <v>0</v>
      </c>
      <c r="GS125" s="188">
        <v>0</v>
      </c>
      <c r="GT125" s="188">
        <v>7060</v>
      </c>
      <c r="GU125" s="188">
        <v>1609</v>
      </c>
      <c r="GV125" s="188">
        <v>0</v>
      </c>
      <c r="GW125" s="188">
        <v>0</v>
      </c>
      <c r="GX125" s="188">
        <v>1055</v>
      </c>
      <c r="GY125" s="188">
        <v>0</v>
      </c>
      <c r="GZ125" s="188">
        <v>0</v>
      </c>
      <c r="HA125" s="188">
        <v>0</v>
      </c>
      <c r="HC125" s="188">
        <v>0</v>
      </c>
      <c r="HD125" s="188">
        <v>0</v>
      </c>
      <c r="HE125" s="188">
        <v>5400</v>
      </c>
      <c r="HF125" s="188">
        <v>1890</v>
      </c>
      <c r="HG125" s="188">
        <v>0</v>
      </c>
      <c r="HH125" s="188">
        <v>0</v>
      </c>
      <c r="HI125" s="188">
        <v>1070</v>
      </c>
      <c r="HJ125" s="188">
        <v>0</v>
      </c>
      <c r="HK125" s="188">
        <v>0</v>
      </c>
      <c r="HL125" s="188">
        <v>0</v>
      </c>
      <c r="HN125" s="188">
        <v>0</v>
      </c>
      <c r="HO125" s="188">
        <v>0</v>
      </c>
      <c r="HP125" s="188">
        <v>3841</v>
      </c>
      <c r="HQ125" s="188">
        <v>1271</v>
      </c>
      <c r="HR125" s="188">
        <v>0</v>
      </c>
      <c r="HS125" s="188">
        <v>0</v>
      </c>
      <c r="HT125" s="188">
        <v>1745</v>
      </c>
      <c r="HU125" s="188">
        <v>0</v>
      </c>
      <c r="HV125" s="188">
        <v>0</v>
      </c>
      <c r="HW125" s="188">
        <v>0</v>
      </c>
      <c r="HY125" s="188">
        <v>0</v>
      </c>
      <c r="HZ125" s="188">
        <v>0</v>
      </c>
      <c r="IA125" s="188">
        <v>5738</v>
      </c>
      <c r="IB125" s="188">
        <v>1762</v>
      </c>
      <c r="IC125" s="188">
        <v>0</v>
      </c>
      <c r="ID125" s="188">
        <v>0</v>
      </c>
      <c r="IE125" s="188">
        <v>1095</v>
      </c>
      <c r="IF125" s="188">
        <v>0</v>
      </c>
      <c r="IG125" s="188">
        <v>0</v>
      </c>
      <c r="IH125" s="188">
        <v>0</v>
      </c>
      <c r="IJ125" s="188">
        <v>0</v>
      </c>
      <c r="IK125" s="188">
        <v>0</v>
      </c>
      <c r="IL125" s="188">
        <v>8507</v>
      </c>
      <c r="IM125" s="188">
        <v>1832</v>
      </c>
      <c r="IN125" s="188">
        <v>0</v>
      </c>
      <c r="IO125" s="188">
        <v>0</v>
      </c>
      <c r="IP125" s="188">
        <v>1125</v>
      </c>
      <c r="IQ125" s="188">
        <v>0</v>
      </c>
      <c r="IR125" s="188">
        <v>0</v>
      </c>
      <c r="IS125" s="188">
        <v>0</v>
      </c>
      <c r="IU125" s="188">
        <v>0</v>
      </c>
      <c r="IV125" s="188">
        <v>0</v>
      </c>
      <c r="IW125" s="188">
        <v>4777</v>
      </c>
      <c r="IX125" s="188">
        <v>1964</v>
      </c>
      <c r="IY125" s="188">
        <v>0</v>
      </c>
      <c r="IZ125" s="188">
        <v>0</v>
      </c>
      <c r="JA125" s="188">
        <v>1622</v>
      </c>
      <c r="JB125" s="188">
        <v>0</v>
      </c>
      <c r="JC125" s="188">
        <v>0</v>
      </c>
      <c r="JD125" s="188">
        <v>0</v>
      </c>
      <c r="JF125" s="188">
        <v>0</v>
      </c>
      <c r="JG125" s="188">
        <v>0</v>
      </c>
      <c r="JH125" s="188">
        <v>7105</v>
      </c>
      <c r="JI125" s="188">
        <v>2637</v>
      </c>
      <c r="JJ125" s="188">
        <v>0</v>
      </c>
      <c r="JK125" s="188">
        <v>0</v>
      </c>
      <c r="JL125" s="188">
        <v>1022</v>
      </c>
      <c r="JM125" s="188">
        <v>0</v>
      </c>
      <c r="JN125" s="188">
        <v>0</v>
      </c>
      <c r="JO125" s="188">
        <v>0</v>
      </c>
      <c r="JQ125" s="188">
        <v>0</v>
      </c>
      <c r="JR125" s="188">
        <v>0</v>
      </c>
      <c r="JS125" s="188">
        <v>8457</v>
      </c>
      <c r="JT125" s="188">
        <v>1554</v>
      </c>
      <c r="JU125" s="188">
        <v>0</v>
      </c>
      <c r="JV125" s="188">
        <v>0</v>
      </c>
      <c r="JW125" s="188">
        <v>1123</v>
      </c>
      <c r="JX125" s="188">
        <v>0</v>
      </c>
      <c r="JY125" s="188">
        <v>0</v>
      </c>
      <c r="JZ125" s="188">
        <v>0</v>
      </c>
      <c r="KB125" s="188">
        <v>0</v>
      </c>
      <c r="KC125" s="188">
        <v>0</v>
      </c>
      <c r="KD125" s="188">
        <v>2893</v>
      </c>
      <c r="KE125" s="188">
        <v>893</v>
      </c>
      <c r="KF125" s="188">
        <v>0</v>
      </c>
      <c r="KG125" s="188">
        <v>0</v>
      </c>
      <c r="KH125" s="188">
        <v>1621</v>
      </c>
      <c r="KI125" s="188">
        <v>0</v>
      </c>
      <c r="KJ125" s="188">
        <v>0</v>
      </c>
      <c r="KK125" s="188">
        <v>0</v>
      </c>
      <c r="KM125" s="188">
        <v>0</v>
      </c>
      <c r="KN125" s="188">
        <v>0</v>
      </c>
      <c r="KO125" s="188">
        <v>2869</v>
      </c>
      <c r="KP125" s="188">
        <v>2675</v>
      </c>
      <c r="KQ125" s="188">
        <v>0</v>
      </c>
      <c r="KR125" s="188">
        <v>0</v>
      </c>
      <c r="KS125" s="188">
        <v>1743</v>
      </c>
      <c r="KT125" s="188">
        <v>0</v>
      </c>
      <c r="KU125" s="188">
        <v>0</v>
      </c>
      <c r="KV125" s="188">
        <v>0</v>
      </c>
      <c r="KX125" s="188">
        <v>0</v>
      </c>
      <c r="KY125" s="188">
        <v>0</v>
      </c>
      <c r="KZ125" s="188">
        <v>8256</v>
      </c>
      <c r="LA125" s="188">
        <v>2856</v>
      </c>
      <c r="LB125" s="188">
        <v>0</v>
      </c>
      <c r="LC125" s="188">
        <v>0</v>
      </c>
      <c r="LD125" s="188">
        <v>1844</v>
      </c>
      <c r="LE125" s="188">
        <v>0</v>
      </c>
      <c r="LF125" s="188">
        <v>0</v>
      </c>
      <c r="LG125" s="188">
        <v>0</v>
      </c>
      <c r="LI125" s="188">
        <v>0</v>
      </c>
      <c r="LJ125" s="188">
        <v>0</v>
      </c>
      <c r="LK125" s="188">
        <v>5729</v>
      </c>
      <c r="LL125" s="188">
        <v>3164</v>
      </c>
      <c r="LM125" s="188">
        <v>0</v>
      </c>
      <c r="LN125" s="188">
        <v>0</v>
      </c>
      <c r="LO125" s="188">
        <v>1537</v>
      </c>
      <c r="LP125" s="188">
        <v>0</v>
      </c>
      <c r="LQ125" s="188">
        <v>0</v>
      </c>
      <c r="LR125" s="188">
        <v>0</v>
      </c>
      <c r="LT125" s="188">
        <v>0</v>
      </c>
      <c r="LU125" s="188">
        <v>0</v>
      </c>
      <c r="LV125" s="188">
        <v>2121</v>
      </c>
      <c r="LW125" s="188">
        <v>2262</v>
      </c>
      <c r="LX125" s="188">
        <v>0</v>
      </c>
      <c r="LY125" s="188">
        <v>0</v>
      </c>
      <c r="LZ125" s="188">
        <v>1585</v>
      </c>
      <c r="MA125" s="188">
        <v>0</v>
      </c>
      <c r="MB125" s="188">
        <v>0</v>
      </c>
      <c r="MC125" s="188">
        <v>0</v>
      </c>
    </row>
    <row r="126" spans="2:341">
      <c r="B126" s="208">
        <f t="shared" si="30"/>
        <v>0</v>
      </c>
      <c r="C126" s="208">
        <f t="shared" si="31"/>
        <v>0</v>
      </c>
      <c r="D126" s="208">
        <f t="shared" si="32"/>
        <v>6178.4333333333334</v>
      </c>
      <c r="E126" s="208">
        <f t="shared" si="33"/>
        <v>2122.1333333333332</v>
      </c>
      <c r="F126" s="208">
        <f t="shared" si="34"/>
        <v>0</v>
      </c>
      <c r="G126" s="208">
        <f t="shared" si="35"/>
        <v>0</v>
      </c>
      <c r="H126" s="208">
        <f t="shared" si="36"/>
        <v>1391.7666666666667</v>
      </c>
      <c r="I126" s="208">
        <f t="shared" si="37"/>
        <v>0</v>
      </c>
      <c r="J126" s="208">
        <f t="shared" si="38"/>
        <v>0</v>
      </c>
      <c r="K126" s="208">
        <f t="shared" si="39"/>
        <v>0</v>
      </c>
      <c r="M126" s="188">
        <v>0</v>
      </c>
      <c r="N126" s="188">
        <v>0</v>
      </c>
      <c r="O126" s="188">
        <v>8677</v>
      </c>
      <c r="P126" s="188">
        <v>1752</v>
      </c>
      <c r="Q126" s="188">
        <v>0</v>
      </c>
      <c r="R126" s="188">
        <v>0</v>
      </c>
      <c r="S126" s="188">
        <v>979</v>
      </c>
      <c r="T126" s="188">
        <v>0</v>
      </c>
      <c r="U126" s="188">
        <v>0</v>
      </c>
      <c r="V126" s="188">
        <v>0</v>
      </c>
      <c r="X126" s="188">
        <v>0</v>
      </c>
      <c r="Y126" s="188">
        <v>0</v>
      </c>
      <c r="Z126" s="188">
        <v>6647</v>
      </c>
      <c r="AA126" s="188">
        <v>3069</v>
      </c>
      <c r="AB126" s="188">
        <v>0</v>
      </c>
      <c r="AC126" s="188">
        <v>0</v>
      </c>
      <c r="AD126" s="188">
        <v>1508</v>
      </c>
      <c r="AE126" s="188">
        <v>0</v>
      </c>
      <c r="AF126" s="188">
        <v>0</v>
      </c>
      <c r="AG126" s="188">
        <v>0</v>
      </c>
      <c r="AI126" s="188">
        <v>0</v>
      </c>
      <c r="AJ126" s="188">
        <v>0</v>
      </c>
      <c r="AK126" s="188">
        <v>1326</v>
      </c>
      <c r="AL126" s="188">
        <v>2488</v>
      </c>
      <c r="AM126" s="188">
        <v>0</v>
      </c>
      <c r="AN126" s="188">
        <v>0</v>
      </c>
      <c r="AO126" s="188">
        <v>1583</v>
      </c>
      <c r="AP126" s="188">
        <v>0</v>
      </c>
      <c r="AQ126" s="188">
        <v>0</v>
      </c>
      <c r="AR126" s="188">
        <v>0</v>
      </c>
      <c r="AT126" s="188">
        <v>0</v>
      </c>
      <c r="AU126" s="188">
        <v>0</v>
      </c>
      <c r="AV126" s="188">
        <v>8342</v>
      </c>
      <c r="AW126" s="188">
        <v>2681</v>
      </c>
      <c r="AX126" s="188">
        <v>0</v>
      </c>
      <c r="AY126" s="188">
        <v>0</v>
      </c>
      <c r="AZ126" s="188">
        <v>1544</v>
      </c>
      <c r="BA126" s="188">
        <v>0</v>
      </c>
      <c r="BB126" s="188">
        <v>0</v>
      </c>
      <c r="BC126" s="188">
        <v>0</v>
      </c>
      <c r="BE126" s="188">
        <v>0</v>
      </c>
      <c r="BF126" s="188">
        <v>0</v>
      </c>
      <c r="BG126" s="188">
        <v>8653</v>
      </c>
      <c r="BH126" s="188">
        <v>3036</v>
      </c>
      <c r="BI126" s="188">
        <v>0</v>
      </c>
      <c r="BJ126" s="188">
        <v>0</v>
      </c>
      <c r="BK126" s="188">
        <v>1089</v>
      </c>
      <c r="BL126" s="188">
        <v>0</v>
      </c>
      <c r="BM126" s="188">
        <v>0</v>
      </c>
      <c r="BN126" s="188">
        <v>0</v>
      </c>
      <c r="BP126" s="188">
        <v>0</v>
      </c>
      <c r="BQ126" s="188">
        <v>0</v>
      </c>
      <c r="BR126" s="188">
        <v>7114</v>
      </c>
      <c r="BS126" s="188">
        <v>3487</v>
      </c>
      <c r="BT126" s="188">
        <v>0</v>
      </c>
      <c r="BU126" s="188">
        <v>0</v>
      </c>
      <c r="BV126" s="188">
        <v>1649</v>
      </c>
      <c r="BW126" s="188">
        <v>0</v>
      </c>
      <c r="BX126" s="188">
        <v>0</v>
      </c>
      <c r="BY126" s="188">
        <v>0</v>
      </c>
      <c r="CA126" s="188">
        <v>0</v>
      </c>
      <c r="CB126" s="188">
        <v>0</v>
      </c>
      <c r="CC126" s="188">
        <v>8629</v>
      </c>
      <c r="CD126" s="188">
        <v>2287</v>
      </c>
      <c r="CE126" s="188">
        <v>0</v>
      </c>
      <c r="CF126" s="188">
        <v>0</v>
      </c>
      <c r="CG126" s="188">
        <v>1099</v>
      </c>
      <c r="CH126" s="188">
        <v>0</v>
      </c>
      <c r="CI126" s="188">
        <v>0</v>
      </c>
      <c r="CJ126" s="188">
        <v>0</v>
      </c>
      <c r="CL126" s="188">
        <v>0</v>
      </c>
      <c r="CM126" s="188">
        <v>0</v>
      </c>
      <c r="CN126" s="188">
        <v>8629</v>
      </c>
      <c r="CO126" s="188">
        <v>2287</v>
      </c>
      <c r="CP126" s="188">
        <v>0</v>
      </c>
      <c r="CQ126" s="188">
        <v>0</v>
      </c>
      <c r="CR126" s="188">
        <v>1099</v>
      </c>
      <c r="CS126" s="188">
        <v>0</v>
      </c>
      <c r="CT126" s="188">
        <v>0</v>
      </c>
      <c r="CU126" s="188">
        <v>0</v>
      </c>
      <c r="CW126" s="188">
        <v>0</v>
      </c>
      <c r="CX126" s="188">
        <v>0</v>
      </c>
      <c r="CY126" s="188">
        <v>6770</v>
      </c>
      <c r="CZ126" s="188">
        <v>2379</v>
      </c>
      <c r="DA126" s="188">
        <v>0</v>
      </c>
      <c r="DB126" s="188">
        <v>0</v>
      </c>
      <c r="DC126" s="188">
        <v>1685</v>
      </c>
      <c r="DD126" s="188">
        <v>0</v>
      </c>
      <c r="DE126" s="188">
        <v>0</v>
      </c>
      <c r="DF126" s="188">
        <v>0</v>
      </c>
      <c r="DH126" s="188">
        <v>0</v>
      </c>
      <c r="DI126" s="188">
        <v>0</v>
      </c>
      <c r="DJ126" s="188">
        <v>8779</v>
      </c>
      <c r="DK126" s="188">
        <v>2506</v>
      </c>
      <c r="DL126" s="188">
        <v>0</v>
      </c>
      <c r="DM126" s="188">
        <v>0</v>
      </c>
      <c r="DN126" s="188">
        <v>1099</v>
      </c>
      <c r="DO126" s="188">
        <v>0</v>
      </c>
      <c r="DP126" s="188">
        <v>0</v>
      </c>
      <c r="DQ126" s="188">
        <v>0</v>
      </c>
      <c r="DS126" s="188">
        <v>0</v>
      </c>
      <c r="DT126" s="188">
        <v>0</v>
      </c>
      <c r="DU126" s="188">
        <v>7114</v>
      </c>
      <c r="DV126" s="188">
        <v>1272</v>
      </c>
      <c r="DW126" s="188">
        <v>0</v>
      </c>
      <c r="DX126" s="188">
        <v>0</v>
      </c>
      <c r="DY126" s="188">
        <v>2091</v>
      </c>
      <c r="DZ126" s="188">
        <v>0</v>
      </c>
      <c r="EA126" s="188">
        <v>0</v>
      </c>
      <c r="EB126" s="188">
        <v>0</v>
      </c>
      <c r="ED126" s="188">
        <v>0</v>
      </c>
      <c r="EE126" s="188">
        <v>0</v>
      </c>
      <c r="EF126" s="188">
        <v>6717</v>
      </c>
      <c r="EG126" s="188">
        <v>2401</v>
      </c>
      <c r="EH126" s="188">
        <v>0</v>
      </c>
      <c r="EI126" s="188">
        <v>0</v>
      </c>
      <c r="EJ126" s="188">
        <v>1071</v>
      </c>
      <c r="EK126" s="188">
        <v>0</v>
      </c>
      <c r="EL126" s="188">
        <v>0</v>
      </c>
      <c r="EM126" s="188">
        <v>0</v>
      </c>
      <c r="EO126" s="188">
        <v>0</v>
      </c>
      <c r="EP126" s="188">
        <v>0</v>
      </c>
      <c r="EQ126" s="188">
        <v>1456</v>
      </c>
      <c r="ER126" s="188">
        <v>1238</v>
      </c>
      <c r="ES126" s="188">
        <v>0</v>
      </c>
      <c r="ET126" s="188">
        <v>0</v>
      </c>
      <c r="EU126" s="188">
        <v>1367</v>
      </c>
      <c r="EV126" s="188">
        <v>0</v>
      </c>
      <c r="EW126" s="188">
        <v>0</v>
      </c>
      <c r="EX126" s="188">
        <v>0</v>
      </c>
      <c r="EZ126" s="188">
        <v>0</v>
      </c>
      <c r="FA126" s="188">
        <v>0</v>
      </c>
      <c r="FB126" s="188">
        <v>4244</v>
      </c>
      <c r="FC126" s="188">
        <v>1799</v>
      </c>
      <c r="FD126" s="188">
        <v>0</v>
      </c>
      <c r="FE126" s="188">
        <v>0</v>
      </c>
      <c r="FF126" s="188">
        <v>1825</v>
      </c>
      <c r="FG126" s="188">
        <v>0</v>
      </c>
      <c r="FH126" s="188">
        <v>0</v>
      </c>
      <c r="FI126" s="188">
        <v>0</v>
      </c>
      <c r="FK126" s="188">
        <v>0</v>
      </c>
      <c r="FL126" s="188">
        <v>0</v>
      </c>
      <c r="FM126" s="188">
        <v>7954</v>
      </c>
      <c r="FN126" s="188">
        <v>1103</v>
      </c>
      <c r="FO126" s="188">
        <v>0</v>
      </c>
      <c r="FP126" s="188">
        <v>0</v>
      </c>
      <c r="FQ126" s="188">
        <v>1059</v>
      </c>
      <c r="FR126" s="188">
        <v>0</v>
      </c>
      <c r="FS126" s="188">
        <v>0</v>
      </c>
      <c r="FT126" s="188">
        <v>0</v>
      </c>
      <c r="FV126" s="188">
        <v>0</v>
      </c>
      <c r="FW126" s="188">
        <v>0</v>
      </c>
      <c r="FX126" s="188">
        <v>4332</v>
      </c>
      <c r="FY126" s="188">
        <v>2511</v>
      </c>
      <c r="FZ126" s="188">
        <v>0</v>
      </c>
      <c r="GA126" s="188">
        <v>0</v>
      </c>
      <c r="GB126" s="188">
        <v>1736</v>
      </c>
      <c r="GC126" s="188">
        <v>0</v>
      </c>
      <c r="GD126" s="188">
        <v>0</v>
      </c>
      <c r="GE126" s="188">
        <v>0</v>
      </c>
      <c r="GG126" s="188">
        <v>0</v>
      </c>
      <c r="GH126" s="188">
        <v>0</v>
      </c>
      <c r="GI126" s="188">
        <v>7225</v>
      </c>
      <c r="GJ126" s="188">
        <v>1231</v>
      </c>
      <c r="GK126" s="188">
        <v>0</v>
      </c>
      <c r="GL126" s="188">
        <v>0</v>
      </c>
      <c r="GM126" s="188">
        <v>1094</v>
      </c>
      <c r="GN126" s="188">
        <v>0</v>
      </c>
      <c r="GO126" s="188">
        <v>0</v>
      </c>
      <c r="GP126" s="188">
        <v>0</v>
      </c>
      <c r="GR126" s="188">
        <v>0</v>
      </c>
      <c r="GS126" s="188">
        <v>0</v>
      </c>
      <c r="GT126" s="188">
        <v>7137</v>
      </c>
      <c r="GU126" s="188">
        <v>1618</v>
      </c>
      <c r="GV126" s="188">
        <v>0</v>
      </c>
      <c r="GW126" s="188">
        <v>0</v>
      </c>
      <c r="GX126" s="188">
        <v>1055</v>
      </c>
      <c r="GY126" s="188">
        <v>0</v>
      </c>
      <c r="GZ126" s="188">
        <v>0</v>
      </c>
      <c r="HA126" s="188">
        <v>0</v>
      </c>
      <c r="HC126" s="188">
        <v>0</v>
      </c>
      <c r="HD126" s="188">
        <v>0</v>
      </c>
      <c r="HE126" s="188">
        <v>5432</v>
      </c>
      <c r="HF126" s="188">
        <v>1800</v>
      </c>
      <c r="HG126" s="188">
        <v>0</v>
      </c>
      <c r="HH126" s="188">
        <v>0</v>
      </c>
      <c r="HI126" s="188">
        <v>1070</v>
      </c>
      <c r="HJ126" s="188">
        <v>0</v>
      </c>
      <c r="HK126" s="188">
        <v>0</v>
      </c>
      <c r="HL126" s="188">
        <v>0</v>
      </c>
      <c r="HN126" s="188">
        <v>0</v>
      </c>
      <c r="HO126" s="188">
        <v>0</v>
      </c>
      <c r="HP126" s="188">
        <v>3749</v>
      </c>
      <c r="HQ126" s="188">
        <v>1247</v>
      </c>
      <c r="HR126" s="188">
        <v>0</v>
      </c>
      <c r="HS126" s="188">
        <v>0</v>
      </c>
      <c r="HT126" s="188">
        <v>1743</v>
      </c>
      <c r="HU126" s="188">
        <v>0</v>
      </c>
      <c r="HV126" s="188">
        <v>0</v>
      </c>
      <c r="HW126" s="188">
        <v>0</v>
      </c>
      <c r="HY126" s="188">
        <v>0</v>
      </c>
      <c r="HZ126" s="188">
        <v>0</v>
      </c>
      <c r="IA126" s="188">
        <v>5769</v>
      </c>
      <c r="IB126" s="188">
        <v>1728</v>
      </c>
      <c r="IC126" s="188">
        <v>0</v>
      </c>
      <c r="ID126" s="188">
        <v>0</v>
      </c>
      <c r="IE126" s="188">
        <v>1095</v>
      </c>
      <c r="IF126" s="188">
        <v>0</v>
      </c>
      <c r="IG126" s="188">
        <v>0</v>
      </c>
      <c r="IH126" s="188">
        <v>0</v>
      </c>
      <c r="IJ126" s="188">
        <v>0</v>
      </c>
      <c r="IK126" s="188">
        <v>0</v>
      </c>
      <c r="IL126" s="188">
        <v>8497</v>
      </c>
      <c r="IM126" s="188">
        <v>1827</v>
      </c>
      <c r="IN126" s="188">
        <v>0</v>
      </c>
      <c r="IO126" s="188">
        <v>0</v>
      </c>
      <c r="IP126" s="188">
        <v>1125</v>
      </c>
      <c r="IQ126" s="188">
        <v>0</v>
      </c>
      <c r="IR126" s="188">
        <v>0</v>
      </c>
      <c r="IS126" s="188">
        <v>0</v>
      </c>
      <c r="IU126" s="188">
        <v>0</v>
      </c>
      <c r="IV126" s="188">
        <v>0</v>
      </c>
      <c r="IW126" s="188">
        <v>4740</v>
      </c>
      <c r="IX126" s="188">
        <v>1925</v>
      </c>
      <c r="IY126" s="188">
        <v>0</v>
      </c>
      <c r="IZ126" s="188">
        <v>0</v>
      </c>
      <c r="JA126" s="188">
        <v>1622</v>
      </c>
      <c r="JB126" s="188">
        <v>0</v>
      </c>
      <c r="JC126" s="188">
        <v>0</v>
      </c>
      <c r="JD126" s="188">
        <v>0</v>
      </c>
      <c r="JF126" s="188">
        <v>0</v>
      </c>
      <c r="JG126" s="188">
        <v>0</v>
      </c>
      <c r="JH126" s="188">
        <v>7098</v>
      </c>
      <c r="JI126" s="188">
        <v>2624</v>
      </c>
      <c r="JJ126" s="188">
        <v>0</v>
      </c>
      <c r="JK126" s="188">
        <v>0</v>
      </c>
      <c r="JL126" s="188">
        <v>1022</v>
      </c>
      <c r="JM126" s="188">
        <v>0</v>
      </c>
      <c r="JN126" s="188">
        <v>0</v>
      </c>
      <c r="JO126" s="188">
        <v>0</v>
      </c>
      <c r="JQ126" s="188">
        <v>0</v>
      </c>
      <c r="JR126" s="188">
        <v>0</v>
      </c>
      <c r="JS126" s="188">
        <v>8470</v>
      </c>
      <c r="JT126" s="188">
        <v>1622</v>
      </c>
      <c r="JU126" s="188">
        <v>0</v>
      </c>
      <c r="JV126" s="188">
        <v>0</v>
      </c>
      <c r="JW126" s="188">
        <v>1123</v>
      </c>
      <c r="JX126" s="188">
        <v>0</v>
      </c>
      <c r="JY126" s="188">
        <v>0</v>
      </c>
      <c r="JZ126" s="188">
        <v>0</v>
      </c>
      <c r="KB126" s="188">
        <v>0</v>
      </c>
      <c r="KC126" s="188">
        <v>0</v>
      </c>
      <c r="KD126" s="188">
        <v>2889</v>
      </c>
      <c r="KE126" s="188">
        <v>885</v>
      </c>
      <c r="KF126" s="188">
        <v>0</v>
      </c>
      <c r="KG126" s="188">
        <v>0</v>
      </c>
      <c r="KH126" s="188">
        <v>1621</v>
      </c>
      <c r="KI126" s="188">
        <v>0</v>
      </c>
      <c r="KJ126" s="188">
        <v>0</v>
      </c>
      <c r="KK126" s="188">
        <v>0</v>
      </c>
      <c r="KM126" s="188">
        <v>0</v>
      </c>
      <c r="KN126" s="188">
        <v>0</v>
      </c>
      <c r="KO126" s="188">
        <v>2801</v>
      </c>
      <c r="KP126" s="188">
        <v>2573</v>
      </c>
      <c r="KQ126" s="188">
        <v>0</v>
      </c>
      <c r="KR126" s="188">
        <v>0</v>
      </c>
      <c r="KS126" s="188">
        <v>1745</v>
      </c>
      <c r="KT126" s="188">
        <v>0</v>
      </c>
      <c r="KU126" s="188">
        <v>0</v>
      </c>
      <c r="KV126" s="188">
        <v>0</v>
      </c>
      <c r="KX126" s="188">
        <v>0</v>
      </c>
      <c r="KY126" s="188">
        <v>0</v>
      </c>
      <c r="KZ126" s="188">
        <v>8282</v>
      </c>
      <c r="LA126" s="188">
        <v>2852</v>
      </c>
      <c r="LB126" s="188">
        <v>0</v>
      </c>
      <c r="LC126" s="188">
        <v>0</v>
      </c>
      <c r="LD126" s="188">
        <v>1833</v>
      </c>
      <c r="LE126" s="188">
        <v>0</v>
      </c>
      <c r="LF126" s="188">
        <v>0</v>
      </c>
      <c r="LG126" s="188">
        <v>0</v>
      </c>
      <c r="LI126" s="188">
        <v>0</v>
      </c>
      <c r="LJ126" s="188">
        <v>0</v>
      </c>
      <c r="LK126" s="188">
        <v>5728</v>
      </c>
      <c r="LL126" s="188">
        <v>3177</v>
      </c>
      <c r="LM126" s="188">
        <v>0</v>
      </c>
      <c r="LN126" s="188">
        <v>0</v>
      </c>
      <c r="LO126" s="188">
        <v>1537</v>
      </c>
      <c r="LP126" s="188">
        <v>0</v>
      </c>
      <c r="LQ126" s="188">
        <v>0</v>
      </c>
      <c r="LR126" s="188">
        <v>0</v>
      </c>
      <c r="LT126" s="188">
        <v>0</v>
      </c>
      <c r="LU126" s="188">
        <v>0</v>
      </c>
      <c r="LV126" s="188">
        <v>2153</v>
      </c>
      <c r="LW126" s="188">
        <v>2259</v>
      </c>
      <c r="LX126" s="188">
        <v>0</v>
      </c>
      <c r="LY126" s="188">
        <v>0</v>
      </c>
      <c r="LZ126" s="188">
        <v>1585</v>
      </c>
      <c r="MA126" s="188">
        <v>0</v>
      </c>
      <c r="MB126" s="188">
        <v>0</v>
      </c>
      <c r="MC126" s="188">
        <v>0</v>
      </c>
    </row>
    <row r="127" spans="2:341">
      <c r="B127" s="208">
        <f t="shared" si="30"/>
        <v>0</v>
      </c>
      <c r="C127" s="208">
        <f t="shared" si="31"/>
        <v>0</v>
      </c>
      <c r="D127" s="208">
        <f t="shared" si="32"/>
        <v>6162.6</v>
      </c>
      <c r="E127" s="208">
        <f t="shared" si="33"/>
        <v>2139.7333333333331</v>
      </c>
      <c r="F127" s="208">
        <f t="shared" si="34"/>
        <v>0</v>
      </c>
      <c r="G127" s="208">
        <f t="shared" si="35"/>
        <v>0</v>
      </c>
      <c r="H127" s="208">
        <f t="shared" si="36"/>
        <v>1390.4666666666667</v>
      </c>
      <c r="I127" s="208">
        <f t="shared" si="37"/>
        <v>0</v>
      </c>
      <c r="J127" s="208">
        <f t="shared" si="38"/>
        <v>0</v>
      </c>
      <c r="K127" s="208">
        <f t="shared" si="39"/>
        <v>0</v>
      </c>
      <c r="M127" s="188">
        <v>0</v>
      </c>
      <c r="N127" s="188">
        <v>0</v>
      </c>
      <c r="O127" s="188">
        <v>8699</v>
      </c>
      <c r="P127" s="188">
        <v>1599</v>
      </c>
      <c r="Q127" s="188">
        <v>0</v>
      </c>
      <c r="R127" s="188">
        <v>0</v>
      </c>
      <c r="S127" s="188">
        <v>982</v>
      </c>
      <c r="T127" s="188">
        <v>0</v>
      </c>
      <c r="U127" s="188">
        <v>0</v>
      </c>
      <c r="V127" s="188">
        <v>0</v>
      </c>
      <c r="X127" s="188">
        <v>0</v>
      </c>
      <c r="Y127" s="188">
        <v>0</v>
      </c>
      <c r="Z127" s="188">
        <v>6606</v>
      </c>
      <c r="AA127" s="188">
        <v>3248</v>
      </c>
      <c r="AB127" s="188">
        <v>0</v>
      </c>
      <c r="AC127" s="188">
        <v>0</v>
      </c>
      <c r="AD127" s="188">
        <v>1515</v>
      </c>
      <c r="AE127" s="188">
        <v>0</v>
      </c>
      <c r="AF127" s="188">
        <v>0</v>
      </c>
      <c r="AG127" s="188">
        <v>0</v>
      </c>
      <c r="AI127" s="188">
        <v>0</v>
      </c>
      <c r="AJ127" s="188">
        <v>0</v>
      </c>
      <c r="AK127" s="188">
        <v>1343</v>
      </c>
      <c r="AL127" s="188">
        <v>2476</v>
      </c>
      <c r="AM127" s="188">
        <v>0</v>
      </c>
      <c r="AN127" s="188">
        <v>0</v>
      </c>
      <c r="AO127" s="188">
        <v>1581</v>
      </c>
      <c r="AP127" s="188">
        <v>0</v>
      </c>
      <c r="AQ127" s="188">
        <v>0</v>
      </c>
      <c r="AR127" s="188">
        <v>0</v>
      </c>
      <c r="AT127" s="188">
        <v>0</v>
      </c>
      <c r="AU127" s="188">
        <v>0</v>
      </c>
      <c r="AV127" s="188">
        <v>8360</v>
      </c>
      <c r="AW127" s="188">
        <v>2558</v>
      </c>
      <c r="AX127" s="188">
        <v>0</v>
      </c>
      <c r="AY127" s="188">
        <v>0</v>
      </c>
      <c r="AZ127" s="188">
        <v>1538</v>
      </c>
      <c r="BA127" s="188">
        <v>0</v>
      </c>
      <c r="BB127" s="188">
        <v>0</v>
      </c>
      <c r="BC127" s="188">
        <v>0</v>
      </c>
      <c r="BE127" s="188">
        <v>0</v>
      </c>
      <c r="BF127" s="188">
        <v>0</v>
      </c>
      <c r="BG127" s="188">
        <v>8625</v>
      </c>
      <c r="BH127" s="188">
        <v>3105</v>
      </c>
      <c r="BI127" s="188">
        <v>0</v>
      </c>
      <c r="BJ127" s="188">
        <v>0</v>
      </c>
      <c r="BK127" s="188">
        <v>1089</v>
      </c>
      <c r="BL127" s="188">
        <v>0</v>
      </c>
      <c r="BM127" s="188">
        <v>0</v>
      </c>
      <c r="BN127" s="188">
        <v>0</v>
      </c>
      <c r="BP127" s="188">
        <v>0</v>
      </c>
      <c r="BQ127" s="188">
        <v>0</v>
      </c>
      <c r="BR127" s="188">
        <v>7097</v>
      </c>
      <c r="BS127" s="188">
        <v>3486</v>
      </c>
      <c r="BT127" s="188">
        <v>0</v>
      </c>
      <c r="BU127" s="188">
        <v>0</v>
      </c>
      <c r="BV127" s="188">
        <v>1634</v>
      </c>
      <c r="BW127" s="188">
        <v>0</v>
      </c>
      <c r="BX127" s="188">
        <v>0</v>
      </c>
      <c r="BY127" s="188">
        <v>0</v>
      </c>
      <c r="CA127" s="188">
        <v>0</v>
      </c>
      <c r="CB127" s="188">
        <v>0</v>
      </c>
      <c r="CC127" s="188">
        <v>8598</v>
      </c>
      <c r="CD127" s="188">
        <v>2437</v>
      </c>
      <c r="CE127" s="188">
        <v>0</v>
      </c>
      <c r="CF127" s="188">
        <v>0</v>
      </c>
      <c r="CG127" s="188">
        <v>1100</v>
      </c>
      <c r="CH127" s="188">
        <v>0</v>
      </c>
      <c r="CI127" s="188">
        <v>0</v>
      </c>
      <c r="CJ127" s="188">
        <v>0</v>
      </c>
      <c r="CL127" s="188">
        <v>0</v>
      </c>
      <c r="CM127" s="188">
        <v>0</v>
      </c>
      <c r="CN127" s="188">
        <v>8598</v>
      </c>
      <c r="CO127" s="188">
        <v>2437</v>
      </c>
      <c r="CP127" s="188">
        <v>0</v>
      </c>
      <c r="CQ127" s="188">
        <v>0</v>
      </c>
      <c r="CR127" s="188">
        <v>1100</v>
      </c>
      <c r="CS127" s="188">
        <v>0</v>
      </c>
      <c r="CT127" s="188">
        <v>0</v>
      </c>
      <c r="CU127" s="188">
        <v>0</v>
      </c>
      <c r="CW127" s="188">
        <v>0</v>
      </c>
      <c r="CX127" s="188">
        <v>0</v>
      </c>
      <c r="CY127" s="188">
        <v>6776</v>
      </c>
      <c r="CZ127" s="188">
        <v>2399</v>
      </c>
      <c r="DA127" s="188">
        <v>0</v>
      </c>
      <c r="DB127" s="188">
        <v>0</v>
      </c>
      <c r="DC127" s="188">
        <v>1692</v>
      </c>
      <c r="DD127" s="188">
        <v>0</v>
      </c>
      <c r="DE127" s="188">
        <v>0</v>
      </c>
      <c r="DF127" s="188">
        <v>0</v>
      </c>
      <c r="DH127" s="188">
        <v>0</v>
      </c>
      <c r="DI127" s="188">
        <v>0</v>
      </c>
      <c r="DJ127" s="188">
        <v>8708</v>
      </c>
      <c r="DK127" s="188">
        <v>2495</v>
      </c>
      <c r="DL127" s="188">
        <v>0</v>
      </c>
      <c r="DM127" s="188">
        <v>0</v>
      </c>
      <c r="DN127" s="188">
        <v>1099</v>
      </c>
      <c r="DO127" s="188">
        <v>0</v>
      </c>
      <c r="DP127" s="188">
        <v>0</v>
      </c>
      <c r="DQ127" s="188">
        <v>0</v>
      </c>
      <c r="DS127" s="188">
        <v>0</v>
      </c>
      <c r="DT127" s="188">
        <v>0</v>
      </c>
      <c r="DU127" s="188">
        <v>6968</v>
      </c>
      <c r="DV127" s="188">
        <v>1300</v>
      </c>
      <c r="DW127" s="188">
        <v>0</v>
      </c>
      <c r="DX127" s="188">
        <v>0</v>
      </c>
      <c r="DY127" s="188">
        <v>2051</v>
      </c>
      <c r="DZ127" s="188">
        <v>0</v>
      </c>
      <c r="EA127" s="188">
        <v>0</v>
      </c>
      <c r="EB127" s="188">
        <v>0</v>
      </c>
      <c r="ED127" s="188">
        <v>0</v>
      </c>
      <c r="EE127" s="188">
        <v>0</v>
      </c>
      <c r="EF127" s="188">
        <v>6732</v>
      </c>
      <c r="EG127" s="188">
        <v>2560</v>
      </c>
      <c r="EH127" s="188">
        <v>0</v>
      </c>
      <c r="EI127" s="188">
        <v>0</v>
      </c>
      <c r="EJ127" s="188">
        <v>1074</v>
      </c>
      <c r="EK127" s="188">
        <v>0</v>
      </c>
      <c r="EL127" s="188">
        <v>0</v>
      </c>
      <c r="EM127" s="188">
        <v>0</v>
      </c>
      <c r="EO127" s="188">
        <v>0</v>
      </c>
      <c r="EP127" s="188">
        <v>0</v>
      </c>
      <c r="EQ127" s="188">
        <v>1418</v>
      </c>
      <c r="ER127" s="188">
        <v>1254</v>
      </c>
      <c r="ES127" s="188">
        <v>0</v>
      </c>
      <c r="ET127" s="188">
        <v>0</v>
      </c>
      <c r="EU127" s="188">
        <v>1364</v>
      </c>
      <c r="EV127" s="188">
        <v>0</v>
      </c>
      <c r="EW127" s="188">
        <v>0</v>
      </c>
      <c r="EX127" s="188">
        <v>0</v>
      </c>
      <c r="EZ127" s="188">
        <v>0</v>
      </c>
      <c r="FA127" s="188">
        <v>0</v>
      </c>
      <c r="FB127" s="188">
        <v>4292</v>
      </c>
      <c r="FC127" s="188">
        <v>1830</v>
      </c>
      <c r="FD127" s="188">
        <v>0</v>
      </c>
      <c r="FE127" s="188">
        <v>0</v>
      </c>
      <c r="FF127" s="188">
        <v>1817</v>
      </c>
      <c r="FG127" s="188">
        <v>0</v>
      </c>
      <c r="FH127" s="188">
        <v>0</v>
      </c>
      <c r="FI127" s="188">
        <v>0</v>
      </c>
      <c r="FK127" s="188">
        <v>0</v>
      </c>
      <c r="FL127" s="188">
        <v>0</v>
      </c>
      <c r="FM127" s="188">
        <v>7773</v>
      </c>
      <c r="FN127" s="188">
        <v>1160</v>
      </c>
      <c r="FO127" s="188">
        <v>0</v>
      </c>
      <c r="FP127" s="188">
        <v>0</v>
      </c>
      <c r="FQ127" s="188">
        <v>1061</v>
      </c>
      <c r="FR127" s="188">
        <v>0</v>
      </c>
      <c r="FS127" s="188">
        <v>0</v>
      </c>
      <c r="FT127" s="188">
        <v>0</v>
      </c>
      <c r="FV127" s="188">
        <v>0</v>
      </c>
      <c r="FW127" s="188">
        <v>0</v>
      </c>
      <c r="FX127" s="188">
        <v>4327</v>
      </c>
      <c r="FY127" s="188">
        <v>2581</v>
      </c>
      <c r="FZ127" s="188">
        <v>0</v>
      </c>
      <c r="GA127" s="188">
        <v>0</v>
      </c>
      <c r="GB127" s="188">
        <v>1737</v>
      </c>
      <c r="GC127" s="188">
        <v>0</v>
      </c>
      <c r="GD127" s="188">
        <v>0</v>
      </c>
      <c r="GE127" s="188">
        <v>0</v>
      </c>
      <c r="GG127" s="188">
        <v>0</v>
      </c>
      <c r="GH127" s="188">
        <v>0</v>
      </c>
      <c r="GI127" s="188">
        <v>7217</v>
      </c>
      <c r="GJ127" s="188">
        <v>1218</v>
      </c>
      <c r="GK127" s="188">
        <v>0</v>
      </c>
      <c r="GL127" s="188">
        <v>0</v>
      </c>
      <c r="GM127" s="188">
        <v>1102</v>
      </c>
      <c r="GN127" s="188">
        <v>0</v>
      </c>
      <c r="GO127" s="188">
        <v>0</v>
      </c>
      <c r="GP127" s="188">
        <v>0</v>
      </c>
      <c r="GR127" s="188">
        <v>0</v>
      </c>
      <c r="GS127" s="188">
        <v>0</v>
      </c>
      <c r="GT127" s="188">
        <v>7171</v>
      </c>
      <c r="GU127" s="188">
        <v>1468</v>
      </c>
      <c r="GV127" s="188">
        <v>0</v>
      </c>
      <c r="GW127" s="188">
        <v>0</v>
      </c>
      <c r="GX127" s="188">
        <v>1057</v>
      </c>
      <c r="GY127" s="188">
        <v>0</v>
      </c>
      <c r="GZ127" s="188">
        <v>0</v>
      </c>
      <c r="HA127" s="188">
        <v>0</v>
      </c>
      <c r="HC127" s="188">
        <v>0</v>
      </c>
      <c r="HD127" s="188">
        <v>0</v>
      </c>
      <c r="HE127" s="188">
        <v>5430</v>
      </c>
      <c r="HF127" s="188">
        <v>1746</v>
      </c>
      <c r="HG127" s="188">
        <v>0</v>
      </c>
      <c r="HH127" s="188">
        <v>0</v>
      </c>
      <c r="HI127" s="188">
        <v>1068</v>
      </c>
      <c r="HJ127" s="188">
        <v>0</v>
      </c>
      <c r="HK127" s="188">
        <v>0</v>
      </c>
      <c r="HL127" s="188">
        <v>0</v>
      </c>
      <c r="HN127" s="188">
        <v>0</v>
      </c>
      <c r="HO127" s="188">
        <v>0</v>
      </c>
      <c r="HP127" s="188">
        <v>3701</v>
      </c>
      <c r="HQ127" s="188">
        <v>1245</v>
      </c>
      <c r="HR127" s="188">
        <v>0</v>
      </c>
      <c r="HS127" s="188">
        <v>0</v>
      </c>
      <c r="HT127" s="188">
        <v>1734</v>
      </c>
      <c r="HU127" s="188">
        <v>0</v>
      </c>
      <c r="HV127" s="188">
        <v>0</v>
      </c>
      <c r="HW127" s="188">
        <v>0</v>
      </c>
      <c r="HY127" s="188">
        <v>0</v>
      </c>
      <c r="HZ127" s="188">
        <v>0</v>
      </c>
      <c r="IA127" s="188">
        <v>5785</v>
      </c>
      <c r="IB127" s="188">
        <v>1728</v>
      </c>
      <c r="IC127" s="188">
        <v>0</v>
      </c>
      <c r="ID127" s="188">
        <v>0</v>
      </c>
      <c r="IE127" s="188">
        <v>1096</v>
      </c>
      <c r="IF127" s="188">
        <v>0</v>
      </c>
      <c r="IG127" s="188">
        <v>0</v>
      </c>
      <c r="IH127" s="188">
        <v>0</v>
      </c>
      <c r="IJ127" s="188">
        <v>0</v>
      </c>
      <c r="IK127" s="188">
        <v>0</v>
      </c>
      <c r="IL127" s="188">
        <v>8482</v>
      </c>
      <c r="IM127" s="188">
        <v>1821</v>
      </c>
      <c r="IN127" s="188">
        <v>0</v>
      </c>
      <c r="IO127" s="188">
        <v>0</v>
      </c>
      <c r="IP127" s="188">
        <v>1121</v>
      </c>
      <c r="IQ127" s="188">
        <v>0</v>
      </c>
      <c r="IR127" s="188">
        <v>0</v>
      </c>
      <c r="IS127" s="188">
        <v>0</v>
      </c>
      <c r="IU127" s="188">
        <v>0</v>
      </c>
      <c r="IV127" s="188">
        <v>0</v>
      </c>
      <c r="IW127" s="188">
        <v>4781</v>
      </c>
      <c r="IX127" s="188">
        <v>1935</v>
      </c>
      <c r="IY127" s="188">
        <v>0</v>
      </c>
      <c r="IZ127" s="188">
        <v>0</v>
      </c>
      <c r="JA127" s="188">
        <v>1621</v>
      </c>
      <c r="JB127" s="188">
        <v>0</v>
      </c>
      <c r="JC127" s="188">
        <v>0</v>
      </c>
      <c r="JD127" s="188">
        <v>0</v>
      </c>
      <c r="JF127" s="188">
        <v>0</v>
      </c>
      <c r="JG127" s="188">
        <v>0</v>
      </c>
      <c r="JH127" s="188">
        <v>7113</v>
      </c>
      <c r="JI127" s="188">
        <v>2600</v>
      </c>
      <c r="JJ127" s="188">
        <v>0</v>
      </c>
      <c r="JK127" s="188">
        <v>0</v>
      </c>
      <c r="JL127" s="188">
        <v>1029</v>
      </c>
      <c r="JM127" s="188">
        <v>0</v>
      </c>
      <c r="JN127" s="188">
        <v>0</v>
      </c>
      <c r="JO127" s="188">
        <v>0</v>
      </c>
      <c r="JQ127" s="188">
        <v>0</v>
      </c>
      <c r="JR127" s="188">
        <v>0</v>
      </c>
      <c r="JS127" s="188">
        <v>8470</v>
      </c>
      <c r="JT127" s="188">
        <v>1681</v>
      </c>
      <c r="JU127" s="188">
        <v>0</v>
      </c>
      <c r="JV127" s="188">
        <v>0</v>
      </c>
      <c r="JW127" s="188">
        <v>1123</v>
      </c>
      <c r="JX127" s="188">
        <v>0</v>
      </c>
      <c r="JY127" s="188">
        <v>0</v>
      </c>
      <c r="JZ127" s="188">
        <v>0</v>
      </c>
      <c r="KB127" s="188">
        <v>0</v>
      </c>
      <c r="KC127" s="188">
        <v>0</v>
      </c>
      <c r="KD127" s="188">
        <v>2915</v>
      </c>
      <c r="KE127" s="188">
        <v>904</v>
      </c>
      <c r="KF127" s="188">
        <v>0</v>
      </c>
      <c r="KG127" s="188">
        <v>0</v>
      </c>
      <c r="KH127" s="188">
        <v>1616</v>
      </c>
      <c r="KI127" s="188">
        <v>0</v>
      </c>
      <c r="KJ127" s="188">
        <v>0</v>
      </c>
      <c r="KK127" s="188">
        <v>0</v>
      </c>
      <c r="KM127" s="188">
        <v>0</v>
      </c>
      <c r="KN127" s="188">
        <v>0</v>
      </c>
      <c r="KO127" s="188">
        <v>2866</v>
      </c>
      <c r="KP127" s="188">
        <v>2646</v>
      </c>
      <c r="KQ127" s="188">
        <v>0</v>
      </c>
      <c r="KR127" s="188">
        <v>0</v>
      </c>
      <c r="KS127" s="188">
        <v>1752</v>
      </c>
      <c r="KT127" s="188">
        <v>0</v>
      </c>
      <c r="KU127" s="188">
        <v>0</v>
      </c>
      <c r="KV127" s="188">
        <v>0</v>
      </c>
      <c r="KX127" s="188">
        <v>0</v>
      </c>
      <c r="KY127" s="188">
        <v>0</v>
      </c>
      <c r="KZ127" s="188">
        <v>8248</v>
      </c>
      <c r="LA127" s="188">
        <v>2759</v>
      </c>
      <c r="LB127" s="188">
        <v>0</v>
      </c>
      <c r="LC127" s="188">
        <v>0</v>
      </c>
      <c r="LD127" s="188">
        <v>1829</v>
      </c>
      <c r="LE127" s="188">
        <v>0</v>
      </c>
      <c r="LF127" s="188">
        <v>0</v>
      </c>
      <c r="LG127" s="188">
        <v>0</v>
      </c>
      <c r="LI127" s="188">
        <v>0</v>
      </c>
      <c r="LJ127" s="188">
        <v>0</v>
      </c>
      <c r="LK127" s="188">
        <v>5653</v>
      </c>
      <c r="LL127" s="188">
        <v>3232</v>
      </c>
      <c r="LM127" s="188">
        <v>0</v>
      </c>
      <c r="LN127" s="188">
        <v>0</v>
      </c>
      <c r="LO127" s="188">
        <v>1544</v>
      </c>
      <c r="LP127" s="188">
        <v>0</v>
      </c>
      <c r="LQ127" s="188">
        <v>0</v>
      </c>
      <c r="LR127" s="188">
        <v>0</v>
      </c>
      <c r="LT127" s="188">
        <v>0</v>
      </c>
      <c r="LU127" s="188">
        <v>0</v>
      </c>
      <c r="LV127" s="188">
        <v>2126</v>
      </c>
      <c r="LW127" s="188">
        <v>2284</v>
      </c>
      <c r="LX127" s="188">
        <v>0</v>
      </c>
      <c r="LY127" s="188">
        <v>0</v>
      </c>
      <c r="LZ127" s="188">
        <v>1588</v>
      </c>
      <c r="MA127" s="188">
        <v>0</v>
      </c>
      <c r="MB127" s="188">
        <v>0</v>
      </c>
      <c r="MC127" s="188">
        <v>0</v>
      </c>
    </row>
    <row r="128" spans="2:341">
      <c r="B128" s="208">
        <f t="shared" si="30"/>
        <v>0</v>
      </c>
      <c r="C128" s="208">
        <f t="shared" si="31"/>
        <v>0</v>
      </c>
      <c r="D128" s="208">
        <f t="shared" si="32"/>
        <v>6155.833333333333</v>
      </c>
      <c r="E128" s="208">
        <f t="shared" si="33"/>
        <v>2145.8333333333335</v>
      </c>
      <c r="F128" s="208">
        <f t="shared" si="34"/>
        <v>0</v>
      </c>
      <c r="G128" s="208">
        <f t="shared" si="35"/>
        <v>0</v>
      </c>
      <c r="H128" s="208">
        <f t="shared" si="36"/>
        <v>1388.4666666666667</v>
      </c>
      <c r="I128" s="208">
        <f t="shared" si="37"/>
        <v>0</v>
      </c>
      <c r="J128" s="208">
        <f t="shared" si="38"/>
        <v>0</v>
      </c>
      <c r="K128" s="208">
        <f t="shared" si="39"/>
        <v>0</v>
      </c>
      <c r="M128" s="188">
        <v>0</v>
      </c>
      <c r="N128" s="188">
        <v>0</v>
      </c>
      <c r="O128" s="188">
        <v>8688</v>
      </c>
      <c r="P128" s="188">
        <v>1577</v>
      </c>
      <c r="Q128" s="188">
        <v>0</v>
      </c>
      <c r="R128" s="188">
        <v>0</v>
      </c>
      <c r="S128" s="188">
        <v>982</v>
      </c>
      <c r="T128" s="188">
        <v>0</v>
      </c>
      <c r="U128" s="188">
        <v>0</v>
      </c>
      <c r="V128" s="188">
        <v>0</v>
      </c>
      <c r="X128" s="188">
        <v>0</v>
      </c>
      <c r="Y128" s="188">
        <v>0</v>
      </c>
      <c r="Z128" s="188">
        <v>6580</v>
      </c>
      <c r="AA128" s="188">
        <v>3314</v>
      </c>
      <c r="AB128" s="188">
        <v>0</v>
      </c>
      <c r="AC128" s="188">
        <v>0</v>
      </c>
      <c r="AD128" s="188">
        <v>1515</v>
      </c>
      <c r="AE128" s="188">
        <v>0</v>
      </c>
      <c r="AF128" s="188">
        <v>0</v>
      </c>
      <c r="AG128" s="188">
        <v>0</v>
      </c>
      <c r="AI128" s="188">
        <v>0</v>
      </c>
      <c r="AJ128" s="188">
        <v>0</v>
      </c>
      <c r="AK128" s="188">
        <v>1414</v>
      </c>
      <c r="AL128" s="188">
        <v>2430</v>
      </c>
      <c r="AM128" s="188">
        <v>0</v>
      </c>
      <c r="AN128" s="188">
        <v>0</v>
      </c>
      <c r="AO128" s="188">
        <v>1581</v>
      </c>
      <c r="AP128" s="188">
        <v>0</v>
      </c>
      <c r="AQ128" s="188">
        <v>0</v>
      </c>
      <c r="AR128" s="188">
        <v>0</v>
      </c>
      <c r="AT128" s="188">
        <v>0</v>
      </c>
      <c r="AU128" s="188">
        <v>0</v>
      </c>
      <c r="AV128" s="188">
        <v>8367</v>
      </c>
      <c r="AW128" s="188">
        <v>2539</v>
      </c>
      <c r="AX128" s="188">
        <v>0</v>
      </c>
      <c r="AY128" s="188">
        <v>0</v>
      </c>
      <c r="AZ128" s="188">
        <v>1538</v>
      </c>
      <c r="BA128" s="188">
        <v>0</v>
      </c>
      <c r="BB128" s="188">
        <v>0</v>
      </c>
      <c r="BC128" s="188">
        <v>0</v>
      </c>
      <c r="BE128" s="188">
        <v>0</v>
      </c>
      <c r="BF128" s="188">
        <v>0</v>
      </c>
      <c r="BG128" s="188">
        <v>8601</v>
      </c>
      <c r="BH128" s="188">
        <v>3134</v>
      </c>
      <c r="BI128" s="188">
        <v>0</v>
      </c>
      <c r="BJ128" s="188">
        <v>0</v>
      </c>
      <c r="BK128" s="188">
        <v>1089</v>
      </c>
      <c r="BL128" s="188">
        <v>0</v>
      </c>
      <c r="BM128" s="188">
        <v>0</v>
      </c>
      <c r="BN128" s="188">
        <v>0</v>
      </c>
      <c r="BP128" s="188">
        <v>0</v>
      </c>
      <c r="BQ128" s="188">
        <v>0</v>
      </c>
      <c r="BR128" s="188">
        <v>7111</v>
      </c>
      <c r="BS128" s="188">
        <v>3489</v>
      </c>
      <c r="BT128" s="188">
        <v>0</v>
      </c>
      <c r="BU128" s="188">
        <v>0</v>
      </c>
      <c r="BV128" s="188">
        <v>1635</v>
      </c>
      <c r="BW128" s="188">
        <v>0</v>
      </c>
      <c r="BX128" s="188">
        <v>0</v>
      </c>
      <c r="BY128" s="188">
        <v>0</v>
      </c>
      <c r="CA128" s="188">
        <v>0</v>
      </c>
      <c r="CB128" s="188">
        <v>0</v>
      </c>
      <c r="CC128" s="188">
        <v>8595</v>
      </c>
      <c r="CD128" s="188">
        <v>2459</v>
      </c>
      <c r="CE128" s="188">
        <v>0</v>
      </c>
      <c r="CF128" s="188">
        <v>0</v>
      </c>
      <c r="CG128" s="188">
        <v>1100</v>
      </c>
      <c r="CH128" s="188">
        <v>0</v>
      </c>
      <c r="CI128" s="188">
        <v>0</v>
      </c>
      <c r="CJ128" s="188">
        <v>0</v>
      </c>
      <c r="CL128" s="188">
        <v>0</v>
      </c>
      <c r="CM128" s="188">
        <v>0</v>
      </c>
      <c r="CN128" s="188">
        <v>8595</v>
      </c>
      <c r="CO128" s="188">
        <v>2459</v>
      </c>
      <c r="CP128" s="188">
        <v>0</v>
      </c>
      <c r="CQ128" s="188">
        <v>0</v>
      </c>
      <c r="CR128" s="188">
        <v>1100</v>
      </c>
      <c r="CS128" s="188">
        <v>0</v>
      </c>
      <c r="CT128" s="188">
        <v>0</v>
      </c>
      <c r="CU128" s="188">
        <v>0</v>
      </c>
      <c r="CW128" s="188">
        <v>0</v>
      </c>
      <c r="CX128" s="188">
        <v>0</v>
      </c>
      <c r="CY128" s="188">
        <v>6776</v>
      </c>
      <c r="CZ128" s="188">
        <v>2382</v>
      </c>
      <c r="DA128" s="188">
        <v>0</v>
      </c>
      <c r="DB128" s="188">
        <v>0</v>
      </c>
      <c r="DC128" s="188">
        <v>1692</v>
      </c>
      <c r="DD128" s="188">
        <v>0</v>
      </c>
      <c r="DE128" s="188">
        <v>0</v>
      </c>
      <c r="DF128" s="188">
        <v>0</v>
      </c>
      <c r="DH128" s="188">
        <v>0</v>
      </c>
      <c r="DI128" s="188">
        <v>0</v>
      </c>
      <c r="DJ128" s="188">
        <v>8759</v>
      </c>
      <c r="DK128" s="188">
        <v>2524</v>
      </c>
      <c r="DL128" s="188">
        <v>0</v>
      </c>
      <c r="DM128" s="188">
        <v>0</v>
      </c>
      <c r="DN128" s="188">
        <v>1099</v>
      </c>
      <c r="DO128" s="188">
        <v>0</v>
      </c>
      <c r="DP128" s="188">
        <v>0</v>
      </c>
      <c r="DQ128" s="188">
        <v>0</v>
      </c>
      <c r="DS128" s="188">
        <v>0</v>
      </c>
      <c r="DT128" s="188">
        <v>0</v>
      </c>
      <c r="DU128" s="188">
        <v>6971</v>
      </c>
      <c r="DV128" s="188">
        <v>1303</v>
      </c>
      <c r="DW128" s="188">
        <v>0</v>
      </c>
      <c r="DX128" s="188">
        <v>0</v>
      </c>
      <c r="DY128" s="188">
        <v>2009</v>
      </c>
      <c r="DZ128" s="188">
        <v>0</v>
      </c>
      <c r="EA128" s="188">
        <v>0</v>
      </c>
      <c r="EB128" s="188">
        <v>0</v>
      </c>
      <c r="ED128" s="188">
        <v>0</v>
      </c>
      <c r="EE128" s="188">
        <v>0</v>
      </c>
      <c r="EF128" s="188">
        <v>6732</v>
      </c>
      <c r="EG128" s="188">
        <v>2557</v>
      </c>
      <c r="EH128" s="188">
        <v>0</v>
      </c>
      <c r="EI128" s="188">
        <v>0</v>
      </c>
      <c r="EJ128" s="188">
        <v>1074</v>
      </c>
      <c r="EK128" s="188">
        <v>0</v>
      </c>
      <c r="EL128" s="188">
        <v>0</v>
      </c>
      <c r="EM128" s="188">
        <v>0</v>
      </c>
      <c r="EO128" s="188">
        <v>0</v>
      </c>
      <c r="EP128" s="188">
        <v>0</v>
      </c>
      <c r="EQ128" s="188">
        <v>1350</v>
      </c>
      <c r="ER128" s="188">
        <v>1267</v>
      </c>
      <c r="ES128" s="188">
        <v>0</v>
      </c>
      <c r="ET128" s="188">
        <v>0</v>
      </c>
      <c r="EU128" s="188">
        <v>1364</v>
      </c>
      <c r="EV128" s="188">
        <v>0</v>
      </c>
      <c r="EW128" s="188">
        <v>0</v>
      </c>
      <c r="EX128" s="188">
        <v>0</v>
      </c>
      <c r="EZ128" s="188">
        <v>0</v>
      </c>
      <c r="FA128" s="188">
        <v>0</v>
      </c>
      <c r="FB128" s="188">
        <v>4282</v>
      </c>
      <c r="FC128" s="188">
        <v>1805</v>
      </c>
      <c r="FD128" s="188">
        <v>0</v>
      </c>
      <c r="FE128" s="188">
        <v>0</v>
      </c>
      <c r="FF128" s="188">
        <v>1804</v>
      </c>
      <c r="FG128" s="188">
        <v>0</v>
      </c>
      <c r="FH128" s="188">
        <v>0</v>
      </c>
      <c r="FI128" s="188">
        <v>0</v>
      </c>
      <c r="FK128" s="188">
        <v>0</v>
      </c>
      <c r="FL128" s="188">
        <v>0</v>
      </c>
      <c r="FM128" s="188">
        <v>7705</v>
      </c>
      <c r="FN128" s="188">
        <v>1166</v>
      </c>
      <c r="FO128" s="188">
        <v>0</v>
      </c>
      <c r="FP128" s="188">
        <v>0</v>
      </c>
      <c r="FQ128" s="188">
        <v>1061</v>
      </c>
      <c r="FR128" s="188">
        <v>0</v>
      </c>
      <c r="FS128" s="188">
        <v>0</v>
      </c>
      <c r="FT128" s="188">
        <v>0</v>
      </c>
      <c r="FV128" s="188">
        <v>0</v>
      </c>
      <c r="FW128" s="188">
        <v>0</v>
      </c>
      <c r="FX128" s="188">
        <v>4366</v>
      </c>
      <c r="FY128" s="188">
        <v>2596</v>
      </c>
      <c r="FZ128" s="188">
        <v>0</v>
      </c>
      <c r="GA128" s="188">
        <v>0</v>
      </c>
      <c r="GB128" s="188">
        <v>1737</v>
      </c>
      <c r="GC128" s="188">
        <v>0</v>
      </c>
      <c r="GD128" s="188">
        <v>0</v>
      </c>
      <c r="GE128" s="188">
        <v>0</v>
      </c>
      <c r="GG128" s="188">
        <v>0</v>
      </c>
      <c r="GH128" s="188">
        <v>0</v>
      </c>
      <c r="GI128" s="188">
        <v>7252</v>
      </c>
      <c r="GJ128" s="188">
        <v>1248</v>
      </c>
      <c r="GK128" s="188">
        <v>0</v>
      </c>
      <c r="GL128" s="188">
        <v>0</v>
      </c>
      <c r="GM128" s="188">
        <v>1102</v>
      </c>
      <c r="GN128" s="188">
        <v>0</v>
      </c>
      <c r="GO128" s="188">
        <v>0</v>
      </c>
      <c r="GP128" s="188">
        <v>0</v>
      </c>
      <c r="GR128" s="188">
        <v>0</v>
      </c>
      <c r="GS128" s="188">
        <v>0</v>
      </c>
      <c r="GT128" s="188">
        <v>7121</v>
      </c>
      <c r="GU128" s="188">
        <v>1441</v>
      </c>
      <c r="GV128" s="188">
        <v>0</v>
      </c>
      <c r="GW128" s="188">
        <v>0</v>
      </c>
      <c r="GX128" s="188">
        <v>1057</v>
      </c>
      <c r="GY128" s="188">
        <v>0</v>
      </c>
      <c r="GZ128" s="188">
        <v>0</v>
      </c>
      <c r="HA128" s="188">
        <v>0</v>
      </c>
      <c r="HC128" s="188">
        <v>0</v>
      </c>
      <c r="HD128" s="188">
        <v>0</v>
      </c>
      <c r="HE128" s="188">
        <v>5425</v>
      </c>
      <c r="HF128" s="188">
        <v>1745</v>
      </c>
      <c r="HG128" s="188">
        <v>0</v>
      </c>
      <c r="HH128" s="188">
        <v>0</v>
      </c>
      <c r="HI128" s="188">
        <v>1068</v>
      </c>
      <c r="HJ128" s="188">
        <v>0</v>
      </c>
      <c r="HK128" s="188">
        <v>0</v>
      </c>
      <c r="HL128" s="188">
        <v>0</v>
      </c>
      <c r="HN128" s="188">
        <v>0</v>
      </c>
      <c r="HO128" s="188">
        <v>0</v>
      </c>
      <c r="HP128" s="188">
        <v>3580</v>
      </c>
      <c r="HQ128" s="188">
        <v>1219</v>
      </c>
      <c r="HR128" s="188">
        <v>0</v>
      </c>
      <c r="HS128" s="188">
        <v>0</v>
      </c>
      <c r="HT128" s="188">
        <v>1734</v>
      </c>
      <c r="HU128" s="188">
        <v>0</v>
      </c>
      <c r="HV128" s="188">
        <v>0</v>
      </c>
      <c r="HW128" s="188">
        <v>0</v>
      </c>
      <c r="HY128" s="188">
        <v>0</v>
      </c>
      <c r="HZ128" s="188">
        <v>0</v>
      </c>
      <c r="IA128" s="188">
        <v>5766</v>
      </c>
      <c r="IB128" s="188">
        <v>1736</v>
      </c>
      <c r="IC128" s="188">
        <v>0</v>
      </c>
      <c r="ID128" s="188">
        <v>0</v>
      </c>
      <c r="IE128" s="188">
        <v>1096</v>
      </c>
      <c r="IF128" s="188">
        <v>0</v>
      </c>
      <c r="IG128" s="188">
        <v>0</v>
      </c>
      <c r="IH128" s="188">
        <v>0</v>
      </c>
      <c r="IJ128" s="188">
        <v>0</v>
      </c>
      <c r="IK128" s="188">
        <v>0</v>
      </c>
      <c r="IL128" s="188">
        <v>8424</v>
      </c>
      <c r="IM128" s="188">
        <v>1852</v>
      </c>
      <c r="IN128" s="188">
        <v>0</v>
      </c>
      <c r="IO128" s="188">
        <v>0</v>
      </c>
      <c r="IP128" s="188">
        <v>1121</v>
      </c>
      <c r="IQ128" s="188">
        <v>0</v>
      </c>
      <c r="IR128" s="188">
        <v>0</v>
      </c>
      <c r="IS128" s="188">
        <v>0</v>
      </c>
      <c r="IU128" s="188">
        <v>0</v>
      </c>
      <c r="IV128" s="188">
        <v>0</v>
      </c>
      <c r="IW128" s="188">
        <v>4788</v>
      </c>
      <c r="IX128" s="188">
        <v>1923</v>
      </c>
      <c r="IY128" s="188">
        <v>0</v>
      </c>
      <c r="IZ128" s="188">
        <v>0</v>
      </c>
      <c r="JA128" s="188">
        <v>1621</v>
      </c>
      <c r="JB128" s="188">
        <v>0</v>
      </c>
      <c r="JC128" s="188">
        <v>0</v>
      </c>
      <c r="JD128" s="188">
        <v>0</v>
      </c>
      <c r="JF128" s="188">
        <v>0</v>
      </c>
      <c r="JG128" s="188">
        <v>0</v>
      </c>
      <c r="JH128" s="188">
        <v>7107</v>
      </c>
      <c r="JI128" s="188">
        <v>2653</v>
      </c>
      <c r="JJ128" s="188">
        <v>0</v>
      </c>
      <c r="JK128" s="188">
        <v>0</v>
      </c>
      <c r="JL128" s="188">
        <v>1029</v>
      </c>
      <c r="JM128" s="188">
        <v>0</v>
      </c>
      <c r="JN128" s="188">
        <v>0</v>
      </c>
      <c r="JO128" s="188">
        <v>0</v>
      </c>
      <c r="JQ128" s="188">
        <v>0</v>
      </c>
      <c r="JR128" s="188">
        <v>0</v>
      </c>
      <c r="JS128" s="188">
        <v>8480</v>
      </c>
      <c r="JT128" s="188">
        <v>1690</v>
      </c>
      <c r="JU128" s="188">
        <v>0</v>
      </c>
      <c r="JV128" s="188">
        <v>0</v>
      </c>
      <c r="JW128" s="188">
        <v>1123</v>
      </c>
      <c r="JX128" s="188">
        <v>0</v>
      </c>
      <c r="JY128" s="188">
        <v>0</v>
      </c>
      <c r="JZ128" s="188">
        <v>0</v>
      </c>
      <c r="KB128" s="188">
        <v>0</v>
      </c>
      <c r="KC128" s="188">
        <v>0</v>
      </c>
      <c r="KD128" s="188">
        <v>2924</v>
      </c>
      <c r="KE128" s="188">
        <v>896</v>
      </c>
      <c r="KF128" s="188">
        <v>0</v>
      </c>
      <c r="KG128" s="188">
        <v>0</v>
      </c>
      <c r="KH128" s="188">
        <v>1616</v>
      </c>
      <c r="KI128" s="188">
        <v>0</v>
      </c>
      <c r="KJ128" s="188">
        <v>0</v>
      </c>
      <c r="KK128" s="188">
        <v>0</v>
      </c>
      <c r="KM128" s="188">
        <v>0</v>
      </c>
      <c r="KN128" s="188">
        <v>0</v>
      </c>
      <c r="KO128" s="188">
        <v>2887</v>
      </c>
      <c r="KP128" s="188">
        <v>2655</v>
      </c>
      <c r="KQ128" s="188">
        <v>0</v>
      </c>
      <c r="KR128" s="188">
        <v>0</v>
      </c>
      <c r="KS128" s="188">
        <v>1752</v>
      </c>
      <c r="KT128" s="188">
        <v>0</v>
      </c>
      <c r="KU128" s="188">
        <v>0</v>
      </c>
      <c r="KV128" s="188">
        <v>0</v>
      </c>
      <c r="KX128" s="188">
        <v>0</v>
      </c>
      <c r="KY128" s="188">
        <v>0</v>
      </c>
      <c r="KZ128" s="188">
        <v>8261</v>
      </c>
      <c r="LA128" s="188">
        <v>2749</v>
      </c>
      <c r="LB128" s="188">
        <v>0</v>
      </c>
      <c r="LC128" s="188">
        <v>0</v>
      </c>
      <c r="LD128" s="188">
        <v>1823</v>
      </c>
      <c r="LE128" s="188">
        <v>0</v>
      </c>
      <c r="LF128" s="188">
        <v>0</v>
      </c>
      <c r="LG128" s="188">
        <v>0</v>
      </c>
      <c r="LI128" s="188">
        <v>0</v>
      </c>
      <c r="LJ128" s="188">
        <v>0</v>
      </c>
      <c r="LK128" s="188">
        <v>5626</v>
      </c>
      <c r="LL128" s="188">
        <v>3286</v>
      </c>
      <c r="LM128" s="188">
        <v>0</v>
      </c>
      <c r="LN128" s="188">
        <v>0</v>
      </c>
      <c r="LO128" s="188">
        <v>1544</v>
      </c>
      <c r="LP128" s="188">
        <v>0</v>
      </c>
      <c r="LQ128" s="188">
        <v>0</v>
      </c>
      <c r="LR128" s="188">
        <v>0</v>
      </c>
      <c r="LT128" s="188">
        <v>0</v>
      </c>
      <c r="LU128" s="188">
        <v>0</v>
      </c>
      <c r="LV128" s="188">
        <v>2142</v>
      </c>
      <c r="LW128" s="188">
        <v>2281</v>
      </c>
      <c r="LX128" s="188">
        <v>0</v>
      </c>
      <c r="LY128" s="188">
        <v>0</v>
      </c>
      <c r="LZ128" s="188">
        <v>1588</v>
      </c>
      <c r="MA128" s="188">
        <v>0</v>
      </c>
      <c r="MB128" s="188">
        <v>0</v>
      </c>
      <c r="MC128" s="188">
        <v>0</v>
      </c>
    </row>
    <row r="129" spans="2:341">
      <c r="B129" s="208">
        <f t="shared" si="30"/>
        <v>0</v>
      </c>
      <c r="C129" s="208">
        <f t="shared" si="31"/>
        <v>0</v>
      </c>
      <c r="D129" s="208">
        <f t="shared" si="32"/>
        <v>6162.4</v>
      </c>
      <c r="E129" s="208">
        <f t="shared" si="33"/>
        <v>2132.1666666666665</v>
      </c>
      <c r="F129" s="208">
        <f t="shared" si="34"/>
        <v>0</v>
      </c>
      <c r="G129" s="208">
        <f t="shared" si="35"/>
        <v>0</v>
      </c>
      <c r="H129" s="208">
        <f t="shared" si="36"/>
        <v>1386.6666666666667</v>
      </c>
      <c r="I129" s="208">
        <f t="shared" si="37"/>
        <v>0</v>
      </c>
      <c r="J129" s="208">
        <f t="shared" si="38"/>
        <v>0</v>
      </c>
      <c r="K129" s="208">
        <f t="shared" si="39"/>
        <v>0</v>
      </c>
      <c r="M129" s="188">
        <v>0</v>
      </c>
      <c r="N129" s="188">
        <v>0</v>
      </c>
      <c r="O129" s="188">
        <v>8693</v>
      </c>
      <c r="P129" s="188">
        <v>1565</v>
      </c>
      <c r="Q129" s="188">
        <v>0</v>
      </c>
      <c r="R129" s="188">
        <v>0</v>
      </c>
      <c r="S129" s="188">
        <v>982</v>
      </c>
      <c r="T129" s="188">
        <v>0</v>
      </c>
      <c r="U129" s="188">
        <v>0</v>
      </c>
      <c r="V129" s="188">
        <v>0</v>
      </c>
      <c r="X129" s="188">
        <v>0</v>
      </c>
      <c r="Y129" s="188">
        <v>0</v>
      </c>
      <c r="Z129" s="188">
        <v>6704</v>
      </c>
      <c r="AA129" s="188">
        <v>3411</v>
      </c>
      <c r="AB129" s="188">
        <v>0</v>
      </c>
      <c r="AC129" s="188">
        <v>0</v>
      </c>
      <c r="AD129" s="188">
        <v>1515</v>
      </c>
      <c r="AE129" s="188">
        <v>0</v>
      </c>
      <c r="AF129" s="188">
        <v>0</v>
      </c>
      <c r="AG129" s="188">
        <v>0</v>
      </c>
      <c r="AI129" s="188">
        <v>0</v>
      </c>
      <c r="AJ129" s="188">
        <v>0</v>
      </c>
      <c r="AK129" s="188">
        <v>1437</v>
      </c>
      <c r="AL129" s="188">
        <v>2418</v>
      </c>
      <c r="AM129" s="188">
        <v>0</v>
      </c>
      <c r="AN129" s="188">
        <v>0</v>
      </c>
      <c r="AO129" s="188">
        <v>1581</v>
      </c>
      <c r="AP129" s="188">
        <v>0</v>
      </c>
      <c r="AQ129" s="188">
        <v>0</v>
      </c>
      <c r="AR129" s="188">
        <v>0</v>
      </c>
      <c r="AT129" s="188">
        <v>0</v>
      </c>
      <c r="AU129" s="188">
        <v>0</v>
      </c>
      <c r="AV129" s="188">
        <v>8359</v>
      </c>
      <c r="AW129" s="188">
        <v>2516</v>
      </c>
      <c r="AX129" s="188">
        <v>0</v>
      </c>
      <c r="AY129" s="188">
        <v>0</v>
      </c>
      <c r="AZ129" s="188">
        <v>1538</v>
      </c>
      <c r="BA129" s="188">
        <v>0</v>
      </c>
      <c r="BB129" s="188">
        <v>0</v>
      </c>
      <c r="BC129" s="188">
        <v>0</v>
      </c>
      <c r="BE129" s="188">
        <v>0</v>
      </c>
      <c r="BF129" s="188">
        <v>0</v>
      </c>
      <c r="BG129" s="188">
        <v>8622</v>
      </c>
      <c r="BH129" s="188">
        <v>3103</v>
      </c>
      <c r="BI129" s="188">
        <v>0</v>
      </c>
      <c r="BJ129" s="188">
        <v>0</v>
      </c>
      <c r="BK129" s="188">
        <v>1089</v>
      </c>
      <c r="BL129" s="188">
        <v>0</v>
      </c>
      <c r="BM129" s="188">
        <v>0</v>
      </c>
      <c r="BN129" s="188">
        <v>0</v>
      </c>
      <c r="BP129" s="188">
        <v>0</v>
      </c>
      <c r="BQ129" s="188">
        <v>0</v>
      </c>
      <c r="BR129" s="188">
        <v>7123</v>
      </c>
      <c r="BS129" s="188">
        <v>3467</v>
      </c>
      <c r="BT129" s="188">
        <v>0</v>
      </c>
      <c r="BU129" s="188">
        <v>0</v>
      </c>
      <c r="BV129" s="188">
        <v>1635</v>
      </c>
      <c r="BW129" s="188">
        <v>0</v>
      </c>
      <c r="BX129" s="188">
        <v>0</v>
      </c>
      <c r="BY129" s="188">
        <v>0</v>
      </c>
      <c r="CA129" s="188">
        <v>0</v>
      </c>
      <c r="CB129" s="188">
        <v>0</v>
      </c>
      <c r="CC129" s="188">
        <v>8642</v>
      </c>
      <c r="CD129" s="188">
        <v>2445</v>
      </c>
      <c r="CE129" s="188">
        <v>0</v>
      </c>
      <c r="CF129" s="188">
        <v>0</v>
      </c>
      <c r="CG129" s="188">
        <v>1100</v>
      </c>
      <c r="CH129" s="188">
        <v>0</v>
      </c>
      <c r="CI129" s="188">
        <v>0</v>
      </c>
      <c r="CJ129" s="188">
        <v>0</v>
      </c>
      <c r="CL129" s="188">
        <v>0</v>
      </c>
      <c r="CM129" s="188">
        <v>0</v>
      </c>
      <c r="CN129" s="188">
        <v>8642</v>
      </c>
      <c r="CO129" s="188">
        <v>2445</v>
      </c>
      <c r="CP129" s="188">
        <v>0</v>
      </c>
      <c r="CQ129" s="188">
        <v>0</v>
      </c>
      <c r="CR129" s="188">
        <v>1100</v>
      </c>
      <c r="CS129" s="188">
        <v>0</v>
      </c>
      <c r="CT129" s="188">
        <v>0</v>
      </c>
      <c r="CU129" s="188">
        <v>0</v>
      </c>
      <c r="CW129" s="188">
        <v>0</v>
      </c>
      <c r="CX129" s="188">
        <v>0</v>
      </c>
      <c r="CY129" s="188">
        <v>6783</v>
      </c>
      <c r="CZ129" s="188">
        <v>2374</v>
      </c>
      <c r="DA129" s="188">
        <v>0</v>
      </c>
      <c r="DB129" s="188">
        <v>0</v>
      </c>
      <c r="DC129" s="188">
        <v>1692</v>
      </c>
      <c r="DD129" s="188">
        <v>0</v>
      </c>
      <c r="DE129" s="188">
        <v>0</v>
      </c>
      <c r="DF129" s="188">
        <v>0</v>
      </c>
      <c r="DH129" s="188">
        <v>0</v>
      </c>
      <c r="DI129" s="188">
        <v>0</v>
      </c>
      <c r="DJ129" s="188">
        <v>8772</v>
      </c>
      <c r="DK129" s="188">
        <v>2511</v>
      </c>
      <c r="DL129" s="188">
        <v>0</v>
      </c>
      <c r="DM129" s="188">
        <v>0</v>
      </c>
      <c r="DN129" s="188">
        <v>1099</v>
      </c>
      <c r="DO129" s="188">
        <v>0</v>
      </c>
      <c r="DP129" s="188">
        <v>0</v>
      </c>
      <c r="DQ129" s="188">
        <v>0</v>
      </c>
      <c r="DS129" s="188">
        <v>0</v>
      </c>
      <c r="DT129" s="188">
        <v>0</v>
      </c>
      <c r="DU129" s="188">
        <v>6968</v>
      </c>
      <c r="DV129" s="188">
        <v>1311</v>
      </c>
      <c r="DW129" s="188">
        <v>0</v>
      </c>
      <c r="DX129" s="188">
        <v>0</v>
      </c>
      <c r="DY129" s="188">
        <v>1965</v>
      </c>
      <c r="DZ129" s="188">
        <v>0</v>
      </c>
      <c r="EA129" s="188">
        <v>0</v>
      </c>
      <c r="EB129" s="188">
        <v>0</v>
      </c>
      <c r="ED129" s="188">
        <v>0</v>
      </c>
      <c r="EE129" s="188">
        <v>0</v>
      </c>
      <c r="EF129" s="188">
        <v>6731</v>
      </c>
      <c r="EG129" s="188">
        <v>2518</v>
      </c>
      <c r="EH129" s="188">
        <v>0</v>
      </c>
      <c r="EI129" s="188">
        <v>0</v>
      </c>
      <c r="EJ129" s="188">
        <v>1074</v>
      </c>
      <c r="EK129" s="188">
        <v>0</v>
      </c>
      <c r="EL129" s="188">
        <v>0</v>
      </c>
      <c r="EM129" s="188">
        <v>0</v>
      </c>
      <c r="EO129" s="188">
        <v>0</v>
      </c>
      <c r="EP129" s="188">
        <v>0</v>
      </c>
      <c r="EQ129" s="188">
        <v>1378</v>
      </c>
      <c r="ER129" s="188">
        <v>1261</v>
      </c>
      <c r="ES129" s="188">
        <v>0</v>
      </c>
      <c r="ET129" s="188">
        <v>0</v>
      </c>
      <c r="EU129" s="188">
        <v>1364</v>
      </c>
      <c r="EV129" s="188">
        <v>0</v>
      </c>
      <c r="EW129" s="188">
        <v>0</v>
      </c>
      <c r="EX129" s="188">
        <v>0</v>
      </c>
      <c r="EZ129" s="188">
        <v>0</v>
      </c>
      <c r="FA129" s="188">
        <v>0</v>
      </c>
      <c r="FB129" s="188">
        <v>4272</v>
      </c>
      <c r="FC129" s="188">
        <v>1790</v>
      </c>
      <c r="FD129" s="188">
        <v>0</v>
      </c>
      <c r="FE129" s="188">
        <v>0</v>
      </c>
      <c r="FF129" s="188">
        <v>1803</v>
      </c>
      <c r="FG129" s="188">
        <v>0</v>
      </c>
      <c r="FH129" s="188">
        <v>0</v>
      </c>
      <c r="FI129" s="188">
        <v>0</v>
      </c>
      <c r="FK129" s="188">
        <v>0</v>
      </c>
      <c r="FL129" s="188">
        <v>0</v>
      </c>
      <c r="FM129" s="188">
        <v>7698</v>
      </c>
      <c r="FN129" s="188">
        <v>1157</v>
      </c>
      <c r="FO129" s="188">
        <v>0</v>
      </c>
      <c r="FP129" s="188">
        <v>0</v>
      </c>
      <c r="FQ129" s="188">
        <v>1061</v>
      </c>
      <c r="FR129" s="188">
        <v>0</v>
      </c>
      <c r="FS129" s="188">
        <v>0</v>
      </c>
      <c r="FT129" s="188">
        <v>0</v>
      </c>
      <c r="FV129" s="188">
        <v>0</v>
      </c>
      <c r="FW129" s="188">
        <v>0</v>
      </c>
      <c r="FX129" s="188">
        <v>4305</v>
      </c>
      <c r="FY129" s="188">
        <v>2549</v>
      </c>
      <c r="FZ129" s="188">
        <v>0</v>
      </c>
      <c r="GA129" s="188">
        <v>0</v>
      </c>
      <c r="GB129" s="188">
        <v>1730</v>
      </c>
      <c r="GC129" s="188">
        <v>0</v>
      </c>
      <c r="GD129" s="188">
        <v>0</v>
      </c>
      <c r="GE129" s="188">
        <v>0</v>
      </c>
      <c r="GG129" s="188">
        <v>0</v>
      </c>
      <c r="GH129" s="188">
        <v>0</v>
      </c>
      <c r="GI129" s="188">
        <v>7224</v>
      </c>
      <c r="GJ129" s="188">
        <v>1217</v>
      </c>
      <c r="GK129" s="188">
        <v>0</v>
      </c>
      <c r="GL129" s="188">
        <v>0</v>
      </c>
      <c r="GM129" s="188">
        <v>1102</v>
      </c>
      <c r="GN129" s="188">
        <v>0</v>
      </c>
      <c r="GO129" s="188">
        <v>0</v>
      </c>
      <c r="GP129" s="188">
        <v>0</v>
      </c>
      <c r="GR129" s="188">
        <v>0</v>
      </c>
      <c r="GS129" s="188">
        <v>0</v>
      </c>
      <c r="GT129" s="188">
        <v>7149</v>
      </c>
      <c r="GU129" s="188">
        <v>1448</v>
      </c>
      <c r="GV129" s="188">
        <v>0</v>
      </c>
      <c r="GW129" s="188">
        <v>0</v>
      </c>
      <c r="GX129" s="188">
        <v>1057</v>
      </c>
      <c r="GY129" s="188">
        <v>0</v>
      </c>
      <c r="GZ129" s="188">
        <v>0</v>
      </c>
      <c r="HA129" s="188">
        <v>0</v>
      </c>
      <c r="HC129" s="188">
        <v>0</v>
      </c>
      <c r="HD129" s="188">
        <v>0</v>
      </c>
      <c r="HE129" s="188">
        <v>5427</v>
      </c>
      <c r="HF129" s="188">
        <v>1761</v>
      </c>
      <c r="HG129" s="188">
        <v>0</v>
      </c>
      <c r="HH129" s="188">
        <v>0</v>
      </c>
      <c r="HI129" s="188">
        <v>1068</v>
      </c>
      <c r="HJ129" s="188">
        <v>0</v>
      </c>
      <c r="HK129" s="188">
        <v>0</v>
      </c>
      <c r="HL129" s="188">
        <v>0</v>
      </c>
      <c r="HN129" s="188">
        <v>0</v>
      </c>
      <c r="HO129" s="188">
        <v>0</v>
      </c>
      <c r="HP129" s="188">
        <v>3663</v>
      </c>
      <c r="HQ129" s="188">
        <v>1237</v>
      </c>
      <c r="HR129" s="188">
        <v>0</v>
      </c>
      <c r="HS129" s="188">
        <v>0</v>
      </c>
      <c r="HT129" s="188">
        <v>1734</v>
      </c>
      <c r="HU129" s="188">
        <v>0</v>
      </c>
      <c r="HV129" s="188">
        <v>0</v>
      </c>
      <c r="HW129" s="188">
        <v>0</v>
      </c>
      <c r="HY129" s="188">
        <v>0</v>
      </c>
      <c r="HZ129" s="188">
        <v>0</v>
      </c>
      <c r="IA129" s="188">
        <v>5777</v>
      </c>
      <c r="IB129" s="188">
        <v>1699</v>
      </c>
      <c r="IC129" s="188">
        <v>0</v>
      </c>
      <c r="ID129" s="188">
        <v>0</v>
      </c>
      <c r="IE129" s="188">
        <v>1096</v>
      </c>
      <c r="IF129" s="188">
        <v>0</v>
      </c>
      <c r="IG129" s="188">
        <v>0</v>
      </c>
      <c r="IH129" s="188">
        <v>0</v>
      </c>
      <c r="IJ129" s="188">
        <v>0</v>
      </c>
      <c r="IK129" s="188">
        <v>0</v>
      </c>
      <c r="IL129" s="188">
        <v>8436</v>
      </c>
      <c r="IM129" s="188">
        <v>1819</v>
      </c>
      <c r="IN129" s="188">
        <v>0</v>
      </c>
      <c r="IO129" s="188">
        <v>0</v>
      </c>
      <c r="IP129" s="188">
        <v>1121</v>
      </c>
      <c r="IQ129" s="188">
        <v>0</v>
      </c>
      <c r="IR129" s="188">
        <v>0</v>
      </c>
      <c r="IS129" s="188">
        <v>0</v>
      </c>
      <c r="IU129" s="188">
        <v>0</v>
      </c>
      <c r="IV129" s="188">
        <v>0</v>
      </c>
      <c r="IW129" s="188">
        <v>4784</v>
      </c>
      <c r="IX129" s="188">
        <v>1914</v>
      </c>
      <c r="IY129" s="188">
        <v>0</v>
      </c>
      <c r="IZ129" s="188">
        <v>0</v>
      </c>
      <c r="JA129" s="188">
        <v>1621</v>
      </c>
      <c r="JB129" s="188">
        <v>0</v>
      </c>
      <c r="JC129" s="188">
        <v>0</v>
      </c>
      <c r="JD129" s="188">
        <v>0</v>
      </c>
      <c r="JF129" s="188">
        <v>0</v>
      </c>
      <c r="JG129" s="188">
        <v>0</v>
      </c>
      <c r="JH129" s="188">
        <v>7098</v>
      </c>
      <c r="JI129" s="188">
        <v>2664</v>
      </c>
      <c r="JJ129" s="188">
        <v>0</v>
      </c>
      <c r="JK129" s="188">
        <v>0</v>
      </c>
      <c r="JL129" s="188">
        <v>1029</v>
      </c>
      <c r="JM129" s="188">
        <v>0</v>
      </c>
      <c r="JN129" s="188">
        <v>0</v>
      </c>
      <c r="JO129" s="188">
        <v>0</v>
      </c>
      <c r="JQ129" s="188">
        <v>0</v>
      </c>
      <c r="JR129" s="188">
        <v>0</v>
      </c>
      <c r="JS129" s="188">
        <v>8465</v>
      </c>
      <c r="JT129" s="188">
        <v>1666</v>
      </c>
      <c r="JU129" s="188">
        <v>0</v>
      </c>
      <c r="JV129" s="188">
        <v>0</v>
      </c>
      <c r="JW129" s="188">
        <v>1123</v>
      </c>
      <c r="JX129" s="188">
        <v>0</v>
      </c>
      <c r="JY129" s="188">
        <v>0</v>
      </c>
      <c r="JZ129" s="188">
        <v>0</v>
      </c>
      <c r="KB129" s="188">
        <v>0</v>
      </c>
      <c r="KC129" s="188">
        <v>0</v>
      </c>
      <c r="KD129" s="188">
        <v>2872</v>
      </c>
      <c r="KE129" s="188">
        <v>878</v>
      </c>
      <c r="KF129" s="188">
        <v>0</v>
      </c>
      <c r="KG129" s="188">
        <v>0</v>
      </c>
      <c r="KH129" s="188">
        <v>1616</v>
      </c>
      <c r="KI129" s="188">
        <v>0</v>
      </c>
      <c r="KJ129" s="188">
        <v>0</v>
      </c>
      <c r="KK129" s="188">
        <v>0</v>
      </c>
      <c r="KM129" s="188">
        <v>0</v>
      </c>
      <c r="KN129" s="188">
        <v>0</v>
      </c>
      <c r="KO129" s="188">
        <v>2893</v>
      </c>
      <c r="KP129" s="188">
        <v>2582</v>
      </c>
      <c r="KQ129" s="188">
        <v>0</v>
      </c>
      <c r="KR129" s="188">
        <v>0</v>
      </c>
      <c r="KS129" s="188">
        <v>1753</v>
      </c>
      <c r="KT129" s="188">
        <v>0</v>
      </c>
      <c r="KU129" s="188">
        <v>0</v>
      </c>
      <c r="KV129" s="188">
        <v>0</v>
      </c>
      <c r="KX129" s="188">
        <v>0</v>
      </c>
      <c r="KY129" s="188">
        <v>0</v>
      </c>
      <c r="KZ129" s="188">
        <v>8236</v>
      </c>
      <c r="LA129" s="188">
        <v>2731</v>
      </c>
      <c r="LB129" s="188">
        <v>0</v>
      </c>
      <c r="LC129" s="188">
        <v>0</v>
      </c>
      <c r="LD129" s="188">
        <v>1820</v>
      </c>
      <c r="LE129" s="188">
        <v>0</v>
      </c>
      <c r="LF129" s="188">
        <v>0</v>
      </c>
      <c r="LG129" s="188">
        <v>0</v>
      </c>
      <c r="LI129" s="188">
        <v>0</v>
      </c>
      <c r="LJ129" s="188">
        <v>0</v>
      </c>
      <c r="LK129" s="188">
        <v>5597</v>
      </c>
      <c r="LL129" s="188">
        <v>3266</v>
      </c>
      <c r="LM129" s="188">
        <v>0</v>
      </c>
      <c r="LN129" s="188">
        <v>0</v>
      </c>
      <c r="LO129" s="188">
        <v>1544</v>
      </c>
      <c r="LP129" s="188">
        <v>0</v>
      </c>
      <c r="LQ129" s="188">
        <v>0</v>
      </c>
      <c r="LR129" s="188">
        <v>0</v>
      </c>
      <c r="LT129" s="188">
        <v>0</v>
      </c>
      <c r="LU129" s="188">
        <v>0</v>
      </c>
      <c r="LV129" s="188">
        <v>2122</v>
      </c>
      <c r="LW129" s="188">
        <v>2242</v>
      </c>
      <c r="LX129" s="188">
        <v>0</v>
      </c>
      <c r="LY129" s="188">
        <v>0</v>
      </c>
      <c r="LZ129" s="188">
        <v>1588</v>
      </c>
      <c r="MA129" s="188">
        <v>0</v>
      </c>
      <c r="MB129" s="188">
        <v>0</v>
      </c>
      <c r="MC129" s="188">
        <v>0</v>
      </c>
    </row>
    <row r="130" spans="2:341">
      <c r="B130" s="208">
        <f t="shared" si="30"/>
        <v>0</v>
      </c>
      <c r="C130" s="208">
        <f t="shared" si="31"/>
        <v>0</v>
      </c>
      <c r="D130" s="208">
        <f t="shared" si="32"/>
        <v>6153.7666666666664</v>
      </c>
      <c r="E130" s="208">
        <f t="shared" si="33"/>
        <v>2133.0666666666666</v>
      </c>
      <c r="F130" s="208">
        <f t="shared" si="34"/>
        <v>0</v>
      </c>
      <c r="G130" s="208">
        <f t="shared" si="35"/>
        <v>0</v>
      </c>
      <c r="H130" s="208">
        <f t="shared" si="36"/>
        <v>1384.2333333333333</v>
      </c>
      <c r="I130" s="208">
        <f t="shared" si="37"/>
        <v>0</v>
      </c>
      <c r="J130" s="208">
        <f t="shared" si="38"/>
        <v>0</v>
      </c>
      <c r="K130" s="208">
        <f t="shared" si="39"/>
        <v>0</v>
      </c>
      <c r="M130" s="188">
        <v>0</v>
      </c>
      <c r="N130" s="188">
        <v>0</v>
      </c>
      <c r="O130" s="188">
        <v>8674</v>
      </c>
      <c r="P130" s="188">
        <v>1569</v>
      </c>
      <c r="Q130" s="188">
        <v>0</v>
      </c>
      <c r="R130" s="188">
        <v>0</v>
      </c>
      <c r="S130" s="188">
        <v>982</v>
      </c>
      <c r="T130" s="188">
        <v>0</v>
      </c>
      <c r="U130" s="188">
        <v>0</v>
      </c>
      <c r="V130" s="188">
        <v>0</v>
      </c>
      <c r="X130" s="188">
        <v>0</v>
      </c>
      <c r="Y130" s="188">
        <v>0</v>
      </c>
      <c r="Z130" s="188">
        <v>6812</v>
      </c>
      <c r="AA130" s="188">
        <v>3561</v>
      </c>
      <c r="AB130" s="188">
        <v>0</v>
      </c>
      <c r="AC130" s="188">
        <v>0</v>
      </c>
      <c r="AD130" s="188">
        <v>1515</v>
      </c>
      <c r="AE130" s="188">
        <v>0</v>
      </c>
      <c r="AF130" s="188">
        <v>0</v>
      </c>
      <c r="AG130" s="188">
        <v>0</v>
      </c>
      <c r="AI130" s="188">
        <v>0</v>
      </c>
      <c r="AJ130" s="188">
        <v>0</v>
      </c>
      <c r="AK130" s="188">
        <v>1451</v>
      </c>
      <c r="AL130" s="188">
        <v>2441</v>
      </c>
      <c r="AM130" s="188">
        <v>0</v>
      </c>
      <c r="AN130" s="188">
        <v>0</v>
      </c>
      <c r="AO130" s="188">
        <v>1581</v>
      </c>
      <c r="AP130" s="188">
        <v>0</v>
      </c>
      <c r="AQ130" s="188">
        <v>0</v>
      </c>
      <c r="AR130" s="188">
        <v>0</v>
      </c>
      <c r="AT130" s="188">
        <v>0</v>
      </c>
      <c r="AU130" s="188">
        <v>0</v>
      </c>
      <c r="AV130" s="188">
        <v>8360</v>
      </c>
      <c r="AW130" s="188">
        <v>2486</v>
      </c>
      <c r="AX130" s="188">
        <v>0</v>
      </c>
      <c r="AY130" s="188">
        <v>0</v>
      </c>
      <c r="AZ130" s="188">
        <v>1538</v>
      </c>
      <c r="BA130" s="188">
        <v>0</v>
      </c>
      <c r="BB130" s="188">
        <v>0</v>
      </c>
      <c r="BC130" s="188">
        <v>0</v>
      </c>
      <c r="BE130" s="188">
        <v>0</v>
      </c>
      <c r="BF130" s="188">
        <v>0</v>
      </c>
      <c r="BG130" s="188">
        <v>8622</v>
      </c>
      <c r="BH130" s="188">
        <v>3072</v>
      </c>
      <c r="BI130" s="188">
        <v>0</v>
      </c>
      <c r="BJ130" s="188">
        <v>0</v>
      </c>
      <c r="BK130" s="188">
        <v>1089</v>
      </c>
      <c r="BL130" s="188">
        <v>0</v>
      </c>
      <c r="BM130" s="188">
        <v>0</v>
      </c>
      <c r="BN130" s="188">
        <v>0</v>
      </c>
      <c r="BP130" s="188">
        <v>0</v>
      </c>
      <c r="BQ130" s="188">
        <v>0</v>
      </c>
      <c r="BR130" s="188">
        <v>7114</v>
      </c>
      <c r="BS130" s="188">
        <v>3481</v>
      </c>
      <c r="BT130" s="188">
        <v>0</v>
      </c>
      <c r="BU130" s="188">
        <v>0</v>
      </c>
      <c r="BV130" s="188">
        <v>1634</v>
      </c>
      <c r="BW130" s="188">
        <v>0</v>
      </c>
      <c r="BX130" s="188">
        <v>0</v>
      </c>
      <c r="BY130" s="188">
        <v>0</v>
      </c>
      <c r="CA130" s="188">
        <v>0</v>
      </c>
      <c r="CB130" s="188">
        <v>0</v>
      </c>
      <c r="CC130" s="188">
        <v>8635</v>
      </c>
      <c r="CD130" s="188">
        <v>2438</v>
      </c>
      <c r="CE130" s="188">
        <v>0</v>
      </c>
      <c r="CF130" s="188">
        <v>0</v>
      </c>
      <c r="CG130" s="188">
        <v>1100</v>
      </c>
      <c r="CH130" s="188">
        <v>0</v>
      </c>
      <c r="CI130" s="188">
        <v>0</v>
      </c>
      <c r="CJ130" s="188">
        <v>0</v>
      </c>
      <c r="CL130" s="188">
        <v>0</v>
      </c>
      <c r="CM130" s="188">
        <v>0</v>
      </c>
      <c r="CN130" s="188">
        <v>8635</v>
      </c>
      <c r="CO130" s="188">
        <v>2438</v>
      </c>
      <c r="CP130" s="188">
        <v>0</v>
      </c>
      <c r="CQ130" s="188">
        <v>0</v>
      </c>
      <c r="CR130" s="188">
        <v>1100</v>
      </c>
      <c r="CS130" s="188">
        <v>0</v>
      </c>
      <c r="CT130" s="188">
        <v>0</v>
      </c>
      <c r="CU130" s="188">
        <v>0</v>
      </c>
      <c r="CW130" s="188">
        <v>0</v>
      </c>
      <c r="CX130" s="188">
        <v>0</v>
      </c>
      <c r="CY130" s="188">
        <v>6795</v>
      </c>
      <c r="CZ130" s="188">
        <v>2382</v>
      </c>
      <c r="DA130" s="188">
        <v>0</v>
      </c>
      <c r="DB130" s="188">
        <v>0</v>
      </c>
      <c r="DC130" s="188">
        <v>1686</v>
      </c>
      <c r="DD130" s="188">
        <v>0</v>
      </c>
      <c r="DE130" s="188">
        <v>0</v>
      </c>
      <c r="DF130" s="188">
        <v>0</v>
      </c>
      <c r="DH130" s="188">
        <v>0</v>
      </c>
      <c r="DI130" s="188">
        <v>0</v>
      </c>
      <c r="DJ130" s="188">
        <v>8801</v>
      </c>
      <c r="DK130" s="188">
        <v>2518</v>
      </c>
      <c r="DL130" s="188">
        <v>0</v>
      </c>
      <c r="DM130" s="188">
        <v>0</v>
      </c>
      <c r="DN130" s="188">
        <v>1099</v>
      </c>
      <c r="DO130" s="188">
        <v>0</v>
      </c>
      <c r="DP130" s="188">
        <v>0</v>
      </c>
      <c r="DQ130" s="188">
        <v>0</v>
      </c>
      <c r="DS130" s="188">
        <v>0</v>
      </c>
      <c r="DT130" s="188">
        <v>0</v>
      </c>
      <c r="DU130" s="188">
        <v>6878</v>
      </c>
      <c r="DV130" s="188">
        <v>1311</v>
      </c>
      <c r="DW130" s="188">
        <v>0</v>
      </c>
      <c r="DX130" s="188">
        <v>0</v>
      </c>
      <c r="DY130" s="188">
        <v>1909</v>
      </c>
      <c r="DZ130" s="188">
        <v>0</v>
      </c>
      <c r="EA130" s="188">
        <v>0</v>
      </c>
      <c r="EB130" s="188">
        <v>0</v>
      </c>
      <c r="ED130" s="188">
        <v>0</v>
      </c>
      <c r="EE130" s="188">
        <v>0</v>
      </c>
      <c r="EF130" s="188">
        <v>6769</v>
      </c>
      <c r="EG130" s="188">
        <v>2523</v>
      </c>
      <c r="EH130" s="188">
        <v>0</v>
      </c>
      <c r="EI130" s="188">
        <v>0</v>
      </c>
      <c r="EJ130" s="188">
        <v>1074</v>
      </c>
      <c r="EK130" s="188">
        <v>0</v>
      </c>
      <c r="EL130" s="188">
        <v>0</v>
      </c>
      <c r="EM130" s="188">
        <v>0</v>
      </c>
      <c r="EO130" s="188">
        <v>0</v>
      </c>
      <c r="EP130" s="188">
        <v>0</v>
      </c>
      <c r="EQ130" s="188">
        <v>1258</v>
      </c>
      <c r="ER130" s="188">
        <v>1240</v>
      </c>
      <c r="ES130" s="188">
        <v>0</v>
      </c>
      <c r="ET130" s="188">
        <v>0</v>
      </c>
      <c r="EU130" s="188">
        <v>1364</v>
      </c>
      <c r="EV130" s="188">
        <v>0</v>
      </c>
      <c r="EW130" s="188">
        <v>0</v>
      </c>
      <c r="EX130" s="188">
        <v>0</v>
      </c>
      <c r="EZ130" s="188">
        <v>0</v>
      </c>
      <c r="FA130" s="188">
        <v>0</v>
      </c>
      <c r="FB130" s="188">
        <v>4293</v>
      </c>
      <c r="FC130" s="188">
        <v>1810</v>
      </c>
      <c r="FD130" s="188">
        <v>0</v>
      </c>
      <c r="FE130" s="188">
        <v>0</v>
      </c>
      <c r="FF130" s="188">
        <v>1801</v>
      </c>
      <c r="FG130" s="188">
        <v>0</v>
      </c>
      <c r="FH130" s="188">
        <v>0</v>
      </c>
      <c r="FI130" s="188">
        <v>0</v>
      </c>
      <c r="FK130" s="188">
        <v>0</v>
      </c>
      <c r="FL130" s="188">
        <v>0</v>
      </c>
      <c r="FM130" s="188">
        <v>7620</v>
      </c>
      <c r="FN130" s="188">
        <v>1111</v>
      </c>
      <c r="FO130" s="188">
        <v>0</v>
      </c>
      <c r="FP130" s="188">
        <v>0</v>
      </c>
      <c r="FQ130" s="188">
        <v>1061</v>
      </c>
      <c r="FR130" s="188">
        <v>0</v>
      </c>
      <c r="FS130" s="188">
        <v>0</v>
      </c>
      <c r="FT130" s="188">
        <v>0</v>
      </c>
      <c r="FV130" s="188">
        <v>0</v>
      </c>
      <c r="FW130" s="188">
        <v>0</v>
      </c>
      <c r="FX130" s="188">
        <v>4301</v>
      </c>
      <c r="FY130" s="188">
        <v>2550</v>
      </c>
      <c r="FZ130" s="188">
        <v>0</v>
      </c>
      <c r="GA130" s="188">
        <v>0</v>
      </c>
      <c r="GB130" s="188">
        <v>1722</v>
      </c>
      <c r="GC130" s="188">
        <v>0</v>
      </c>
      <c r="GD130" s="188">
        <v>0</v>
      </c>
      <c r="GE130" s="188">
        <v>0</v>
      </c>
      <c r="GG130" s="188">
        <v>0</v>
      </c>
      <c r="GH130" s="188">
        <v>0</v>
      </c>
      <c r="GI130" s="188">
        <v>7206</v>
      </c>
      <c r="GJ130" s="188">
        <v>1208</v>
      </c>
      <c r="GK130" s="188">
        <v>0</v>
      </c>
      <c r="GL130" s="188">
        <v>0</v>
      </c>
      <c r="GM130" s="188">
        <v>1102</v>
      </c>
      <c r="GN130" s="188">
        <v>0</v>
      </c>
      <c r="GO130" s="188">
        <v>0</v>
      </c>
      <c r="GP130" s="188">
        <v>0</v>
      </c>
      <c r="GR130" s="188">
        <v>0</v>
      </c>
      <c r="GS130" s="188">
        <v>0</v>
      </c>
      <c r="GT130" s="188">
        <v>7118</v>
      </c>
      <c r="GU130" s="188">
        <v>1466</v>
      </c>
      <c r="GV130" s="188">
        <v>0</v>
      </c>
      <c r="GW130" s="188">
        <v>0</v>
      </c>
      <c r="GX130" s="188">
        <v>1057</v>
      </c>
      <c r="GY130" s="188">
        <v>0</v>
      </c>
      <c r="GZ130" s="188">
        <v>0</v>
      </c>
      <c r="HA130" s="188">
        <v>0</v>
      </c>
      <c r="HC130" s="188">
        <v>0</v>
      </c>
      <c r="HD130" s="188">
        <v>0</v>
      </c>
      <c r="HE130" s="188">
        <v>5416</v>
      </c>
      <c r="HF130" s="188">
        <v>1738</v>
      </c>
      <c r="HG130" s="188">
        <v>0</v>
      </c>
      <c r="HH130" s="188">
        <v>0</v>
      </c>
      <c r="HI130" s="188">
        <v>1068</v>
      </c>
      <c r="HJ130" s="188">
        <v>0</v>
      </c>
      <c r="HK130" s="188">
        <v>0</v>
      </c>
      <c r="HL130" s="188">
        <v>0</v>
      </c>
      <c r="HN130" s="188">
        <v>0</v>
      </c>
      <c r="HO130" s="188">
        <v>0</v>
      </c>
      <c r="HP130" s="188">
        <v>3600</v>
      </c>
      <c r="HQ130" s="188">
        <v>1260</v>
      </c>
      <c r="HR130" s="188">
        <v>0</v>
      </c>
      <c r="HS130" s="188">
        <v>0</v>
      </c>
      <c r="HT130" s="188">
        <v>1734</v>
      </c>
      <c r="HU130" s="188">
        <v>0</v>
      </c>
      <c r="HV130" s="188">
        <v>0</v>
      </c>
      <c r="HW130" s="188">
        <v>0</v>
      </c>
      <c r="HY130" s="188">
        <v>0</v>
      </c>
      <c r="HZ130" s="188">
        <v>0</v>
      </c>
      <c r="IA130" s="188">
        <v>5770</v>
      </c>
      <c r="IB130" s="188">
        <v>1696</v>
      </c>
      <c r="IC130" s="188">
        <v>0</v>
      </c>
      <c r="ID130" s="188">
        <v>0</v>
      </c>
      <c r="IE130" s="188">
        <v>1096</v>
      </c>
      <c r="IF130" s="188">
        <v>0</v>
      </c>
      <c r="IG130" s="188">
        <v>0</v>
      </c>
      <c r="IH130" s="188">
        <v>0</v>
      </c>
      <c r="IJ130" s="188">
        <v>0</v>
      </c>
      <c r="IK130" s="188">
        <v>0</v>
      </c>
      <c r="IL130" s="188">
        <v>8429</v>
      </c>
      <c r="IM130" s="188">
        <v>1806</v>
      </c>
      <c r="IN130" s="188">
        <v>0</v>
      </c>
      <c r="IO130" s="188">
        <v>0</v>
      </c>
      <c r="IP130" s="188">
        <v>1121</v>
      </c>
      <c r="IQ130" s="188">
        <v>0</v>
      </c>
      <c r="IR130" s="188">
        <v>0</v>
      </c>
      <c r="IS130" s="188">
        <v>0</v>
      </c>
      <c r="IU130" s="188">
        <v>0</v>
      </c>
      <c r="IV130" s="188">
        <v>0</v>
      </c>
      <c r="IW130" s="188">
        <v>4757</v>
      </c>
      <c r="IX130" s="188">
        <v>1908</v>
      </c>
      <c r="IY130" s="188">
        <v>0</v>
      </c>
      <c r="IZ130" s="188">
        <v>0</v>
      </c>
      <c r="JA130" s="188">
        <v>1621</v>
      </c>
      <c r="JB130" s="188">
        <v>0</v>
      </c>
      <c r="JC130" s="188">
        <v>0</v>
      </c>
      <c r="JD130" s="188">
        <v>0</v>
      </c>
      <c r="JF130" s="188">
        <v>0</v>
      </c>
      <c r="JG130" s="188">
        <v>0</v>
      </c>
      <c r="JH130" s="188">
        <v>7080</v>
      </c>
      <c r="JI130" s="188">
        <v>2636</v>
      </c>
      <c r="JJ130" s="188">
        <v>0</v>
      </c>
      <c r="JK130" s="188">
        <v>0</v>
      </c>
      <c r="JL130" s="188">
        <v>1029</v>
      </c>
      <c r="JM130" s="188">
        <v>0</v>
      </c>
      <c r="JN130" s="188">
        <v>0</v>
      </c>
      <c r="JO130" s="188">
        <v>0</v>
      </c>
      <c r="JQ130" s="188">
        <v>0</v>
      </c>
      <c r="JR130" s="188">
        <v>0</v>
      </c>
      <c r="JS130" s="188">
        <v>8476</v>
      </c>
      <c r="JT130" s="188">
        <v>1664</v>
      </c>
      <c r="JU130" s="188">
        <v>0</v>
      </c>
      <c r="JV130" s="188">
        <v>0</v>
      </c>
      <c r="JW130" s="188">
        <v>1123</v>
      </c>
      <c r="JX130" s="188">
        <v>0</v>
      </c>
      <c r="JY130" s="188">
        <v>0</v>
      </c>
      <c r="JZ130" s="188">
        <v>0</v>
      </c>
      <c r="KB130" s="188">
        <v>0</v>
      </c>
      <c r="KC130" s="188">
        <v>0</v>
      </c>
      <c r="KD130" s="188">
        <v>2910</v>
      </c>
      <c r="KE130" s="188">
        <v>881</v>
      </c>
      <c r="KF130" s="188">
        <v>0</v>
      </c>
      <c r="KG130" s="188">
        <v>0</v>
      </c>
      <c r="KH130" s="188">
        <v>1616</v>
      </c>
      <c r="KI130" s="188">
        <v>0</v>
      </c>
      <c r="KJ130" s="188">
        <v>0</v>
      </c>
      <c r="KK130" s="188">
        <v>0</v>
      </c>
      <c r="KM130" s="188">
        <v>0</v>
      </c>
      <c r="KN130" s="188">
        <v>0</v>
      </c>
      <c r="KO130" s="188">
        <v>2878</v>
      </c>
      <c r="KP130" s="188">
        <v>2575</v>
      </c>
      <c r="KQ130" s="188">
        <v>0</v>
      </c>
      <c r="KR130" s="188">
        <v>0</v>
      </c>
      <c r="KS130" s="188">
        <v>1753</v>
      </c>
      <c r="KT130" s="188">
        <v>0</v>
      </c>
      <c r="KU130" s="188">
        <v>0</v>
      </c>
      <c r="KV130" s="188">
        <v>0</v>
      </c>
      <c r="KX130" s="188">
        <v>0</v>
      </c>
      <c r="KY130" s="188">
        <v>0</v>
      </c>
      <c r="KZ130" s="188">
        <v>8244</v>
      </c>
      <c r="LA130" s="188">
        <v>2717</v>
      </c>
      <c r="LB130" s="188">
        <v>0</v>
      </c>
      <c r="LC130" s="188">
        <v>0</v>
      </c>
      <c r="LD130" s="188">
        <v>1820</v>
      </c>
      <c r="LE130" s="188">
        <v>0</v>
      </c>
      <c r="LF130" s="188">
        <v>0</v>
      </c>
      <c r="LG130" s="188">
        <v>0</v>
      </c>
      <c r="LI130" s="188">
        <v>0</v>
      </c>
      <c r="LJ130" s="188">
        <v>0</v>
      </c>
      <c r="LK130" s="188">
        <v>5588</v>
      </c>
      <c r="LL130" s="188">
        <v>3247</v>
      </c>
      <c r="LM130" s="188">
        <v>0</v>
      </c>
      <c r="LN130" s="188">
        <v>0</v>
      </c>
      <c r="LO130" s="188">
        <v>1544</v>
      </c>
      <c r="LP130" s="188">
        <v>0</v>
      </c>
      <c r="LQ130" s="188">
        <v>0</v>
      </c>
      <c r="LR130" s="188">
        <v>0</v>
      </c>
      <c r="LT130" s="188">
        <v>0</v>
      </c>
      <c r="LU130" s="188">
        <v>0</v>
      </c>
      <c r="LV130" s="188">
        <v>2123</v>
      </c>
      <c r="LW130" s="188">
        <v>2259</v>
      </c>
      <c r="LX130" s="188">
        <v>0</v>
      </c>
      <c r="LY130" s="188">
        <v>0</v>
      </c>
      <c r="LZ130" s="188">
        <v>1588</v>
      </c>
      <c r="MA130" s="188">
        <v>0</v>
      </c>
      <c r="MB130" s="188">
        <v>0</v>
      </c>
      <c r="MC130" s="188">
        <v>0</v>
      </c>
    </row>
    <row r="131" spans="2:341">
      <c r="B131" s="208">
        <f t="shared" si="30"/>
        <v>0</v>
      </c>
      <c r="C131" s="208">
        <f t="shared" si="31"/>
        <v>0</v>
      </c>
      <c r="D131" s="208">
        <f t="shared" si="32"/>
        <v>6161.2333333333336</v>
      </c>
      <c r="E131" s="208">
        <f t="shared" si="33"/>
        <v>2133.9333333333334</v>
      </c>
      <c r="F131" s="208">
        <f t="shared" si="34"/>
        <v>0</v>
      </c>
      <c r="G131" s="208">
        <f t="shared" si="35"/>
        <v>0</v>
      </c>
      <c r="H131" s="208">
        <f t="shared" si="36"/>
        <v>1382.3666666666666</v>
      </c>
      <c r="I131" s="208">
        <f t="shared" si="37"/>
        <v>0</v>
      </c>
      <c r="J131" s="208">
        <f t="shared" si="38"/>
        <v>0</v>
      </c>
      <c r="K131" s="208">
        <f t="shared" si="39"/>
        <v>0</v>
      </c>
      <c r="M131" s="188">
        <v>0</v>
      </c>
      <c r="N131" s="188">
        <v>0</v>
      </c>
      <c r="O131" s="188">
        <v>8644</v>
      </c>
      <c r="P131" s="188">
        <v>1592</v>
      </c>
      <c r="Q131" s="188">
        <v>0</v>
      </c>
      <c r="R131" s="188">
        <v>0</v>
      </c>
      <c r="S131" s="188">
        <v>982</v>
      </c>
      <c r="T131" s="188">
        <v>0</v>
      </c>
      <c r="U131" s="188">
        <v>0</v>
      </c>
      <c r="V131" s="188">
        <v>0</v>
      </c>
      <c r="X131" s="188">
        <v>0</v>
      </c>
      <c r="Y131" s="188">
        <v>0</v>
      </c>
      <c r="Z131" s="188">
        <v>6915</v>
      </c>
      <c r="AA131" s="188">
        <v>3713</v>
      </c>
      <c r="AB131" s="188">
        <v>0</v>
      </c>
      <c r="AC131" s="188">
        <v>0</v>
      </c>
      <c r="AD131" s="188">
        <v>1515</v>
      </c>
      <c r="AE131" s="188">
        <v>0</v>
      </c>
      <c r="AF131" s="188">
        <v>0</v>
      </c>
      <c r="AG131" s="188">
        <v>0</v>
      </c>
      <c r="AI131" s="188">
        <v>0</v>
      </c>
      <c r="AJ131" s="188">
        <v>0</v>
      </c>
      <c r="AK131" s="188">
        <v>1441</v>
      </c>
      <c r="AL131" s="188">
        <v>2432</v>
      </c>
      <c r="AM131" s="188">
        <v>0</v>
      </c>
      <c r="AN131" s="188">
        <v>0</v>
      </c>
      <c r="AO131" s="188">
        <v>1581</v>
      </c>
      <c r="AP131" s="188">
        <v>0</v>
      </c>
      <c r="AQ131" s="188">
        <v>0</v>
      </c>
      <c r="AR131" s="188">
        <v>0</v>
      </c>
      <c r="AT131" s="188">
        <v>0</v>
      </c>
      <c r="AU131" s="188">
        <v>0</v>
      </c>
      <c r="AV131" s="188">
        <v>8349</v>
      </c>
      <c r="AW131" s="188">
        <v>2500</v>
      </c>
      <c r="AX131" s="188">
        <v>0</v>
      </c>
      <c r="AY131" s="188">
        <v>0</v>
      </c>
      <c r="AZ131" s="188">
        <v>1538</v>
      </c>
      <c r="BA131" s="188">
        <v>0</v>
      </c>
      <c r="BB131" s="188">
        <v>0</v>
      </c>
      <c r="BC131" s="188">
        <v>0</v>
      </c>
      <c r="BE131" s="188">
        <v>0</v>
      </c>
      <c r="BF131" s="188">
        <v>0</v>
      </c>
      <c r="BG131" s="188">
        <v>8635</v>
      </c>
      <c r="BH131" s="188">
        <v>3060</v>
      </c>
      <c r="BI131" s="188">
        <v>0</v>
      </c>
      <c r="BJ131" s="188">
        <v>0</v>
      </c>
      <c r="BK131" s="188">
        <v>1089</v>
      </c>
      <c r="BL131" s="188">
        <v>0</v>
      </c>
      <c r="BM131" s="188">
        <v>0</v>
      </c>
      <c r="BN131" s="188">
        <v>0</v>
      </c>
      <c r="BP131" s="188">
        <v>0</v>
      </c>
      <c r="BQ131" s="188">
        <v>0</v>
      </c>
      <c r="BR131" s="188">
        <v>7091</v>
      </c>
      <c r="BS131" s="188">
        <v>3482</v>
      </c>
      <c r="BT131" s="188">
        <v>0</v>
      </c>
      <c r="BU131" s="188">
        <v>0</v>
      </c>
      <c r="BV131" s="188">
        <v>1634</v>
      </c>
      <c r="BW131" s="188">
        <v>0</v>
      </c>
      <c r="BX131" s="188">
        <v>0</v>
      </c>
      <c r="BY131" s="188">
        <v>0</v>
      </c>
      <c r="CA131" s="188">
        <v>0</v>
      </c>
      <c r="CB131" s="188">
        <v>0</v>
      </c>
      <c r="CC131" s="188">
        <v>8642</v>
      </c>
      <c r="CD131" s="188">
        <v>2446</v>
      </c>
      <c r="CE131" s="188">
        <v>0</v>
      </c>
      <c r="CF131" s="188">
        <v>0</v>
      </c>
      <c r="CG131" s="188">
        <v>1100</v>
      </c>
      <c r="CH131" s="188">
        <v>0</v>
      </c>
      <c r="CI131" s="188">
        <v>0</v>
      </c>
      <c r="CJ131" s="188">
        <v>0</v>
      </c>
      <c r="CL131" s="188">
        <v>0</v>
      </c>
      <c r="CM131" s="188">
        <v>0</v>
      </c>
      <c r="CN131" s="188">
        <v>8642</v>
      </c>
      <c r="CO131" s="188">
        <v>2446</v>
      </c>
      <c r="CP131" s="188">
        <v>0</v>
      </c>
      <c r="CQ131" s="188">
        <v>0</v>
      </c>
      <c r="CR131" s="188">
        <v>1100</v>
      </c>
      <c r="CS131" s="188">
        <v>0</v>
      </c>
      <c r="CT131" s="188">
        <v>0</v>
      </c>
      <c r="CU131" s="188">
        <v>0</v>
      </c>
      <c r="CW131" s="188">
        <v>0</v>
      </c>
      <c r="CX131" s="188">
        <v>0</v>
      </c>
      <c r="CY131" s="188">
        <v>6798</v>
      </c>
      <c r="CZ131" s="188">
        <v>2376</v>
      </c>
      <c r="DA131" s="188">
        <v>0</v>
      </c>
      <c r="DB131" s="188">
        <v>0</v>
      </c>
      <c r="DC131" s="188">
        <v>1684</v>
      </c>
      <c r="DD131" s="188">
        <v>0</v>
      </c>
      <c r="DE131" s="188">
        <v>0</v>
      </c>
      <c r="DF131" s="188">
        <v>0</v>
      </c>
      <c r="DH131" s="188">
        <v>0</v>
      </c>
      <c r="DI131" s="188">
        <v>0</v>
      </c>
      <c r="DJ131" s="188">
        <v>8827</v>
      </c>
      <c r="DK131" s="188">
        <v>2527</v>
      </c>
      <c r="DL131" s="188">
        <v>0</v>
      </c>
      <c r="DM131" s="188">
        <v>0</v>
      </c>
      <c r="DN131" s="188">
        <v>1099</v>
      </c>
      <c r="DO131" s="188">
        <v>0</v>
      </c>
      <c r="DP131" s="188">
        <v>0</v>
      </c>
      <c r="DQ131" s="188">
        <v>0</v>
      </c>
      <c r="DS131" s="188">
        <v>0</v>
      </c>
      <c r="DT131" s="188">
        <v>0</v>
      </c>
      <c r="DU131" s="188">
        <v>6995</v>
      </c>
      <c r="DV131" s="188">
        <v>1322</v>
      </c>
      <c r="DW131" s="188">
        <v>0</v>
      </c>
      <c r="DX131" s="188">
        <v>0</v>
      </c>
      <c r="DY131" s="188">
        <v>1859</v>
      </c>
      <c r="DZ131" s="188">
        <v>0</v>
      </c>
      <c r="EA131" s="188">
        <v>0</v>
      </c>
      <c r="EB131" s="188">
        <v>0</v>
      </c>
      <c r="ED131" s="188">
        <v>0</v>
      </c>
      <c r="EE131" s="188">
        <v>0</v>
      </c>
      <c r="EF131" s="188">
        <v>6789</v>
      </c>
      <c r="EG131" s="188">
        <v>2529</v>
      </c>
      <c r="EH131" s="188">
        <v>0</v>
      </c>
      <c r="EI131" s="188">
        <v>0</v>
      </c>
      <c r="EJ131" s="188">
        <v>1074</v>
      </c>
      <c r="EK131" s="188">
        <v>0</v>
      </c>
      <c r="EL131" s="188">
        <v>0</v>
      </c>
      <c r="EM131" s="188">
        <v>0</v>
      </c>
      <c r="EO131" s="188">
        <v>0</v>
      </c>
      <c r="EP131" s="188">
        <v>0</v>
      </c>
      <c r="EQ131" s="188">
        <v>1283</v>
      </c>
      <c r="ER131" s="188">
        <v>1219</v>
      </c>
      <c r="ES131" s="188">
        <v>0</v>
      </c>
      <c r="ET131" s="188">
        <v>0</v>
      </c>
      <c r="EU131" s="188">
        <v>1364</v>
      </c>
      <c r="EV131" s="188">
        <v>0</v>
      </c>
      <c r="EW131" s="188">
        <v>0</v>
      </c>
      <c r="EX131" s="188">
        <v>0</v>
      </c>
      <c r="EZ131" s="188">
        <v>0</v>
      </c>
      <c r="FA131" s="188">
        <v>0</v>
      </c>
      <c r="FB131" s="188">
        <v>4241</v>
      </c>
      <c r="FC131" s="188">
        <v>1801</v>
      </c>
      <c r="FD131" s="188">
        <v>0</v>
      </c>
      <c r="FE131" s="188">
        <v>0</v>
      </c>
      <c r="FF131" s="188">
        <v>1798</v>
      </c>
      <c r="FG131" s="188">
        <v>0</v>
      </c>
      <c r="FH131" s="188">
        <v>0</v>
      </c>
      <c r="FI131" s="188">
        <v>0</v>
      </c>
      <c r="FK131" s="188">
        <v>0</v>
      </c>
      <c r="FL131" s="188">
        <v>0</v>
      </c>
      <c r="FM131" s="188">
        <v>7609</v>
      </c>
      <c r="FN131" s="188">
        <v>1132</v>
      </c>
      <c r="FO131" s="188">
        <v>0</v>
      </c>
      <c r="FP131" s="188">
        <v>0</v>
      </c>
      <c r="FQ131" s="188">
        <v>1061</v>
      </c>
      <c r="FR131" s="188">
        <v>0</v>
      </c>
      <c r="FS131" s="188">
        <v>0</v>
      </c>
      <c r="FT131" s="188">
        <v>0</v>
      </c>
      <c r="FV131" s="188">
        <v>0</v>
      </c>
      <c r="FW131" s="188">
        <v>0</v>
      </c>
      <c r="FX131" s="188">
        <v>4320</v>
      </c>
      <c r="FY131" s="188">
        <v>2539</v>
      </c>
      <c r="FZ131" s="188">
        <v>0</v>
      </c>
      <c r="GA131" s="188">
        <v>0</v>
      </c>
      <c r="GB131" s="188">
        <v>1720</v>
      </c>
      <c r="GC131" s="188">
        <v>0</v>
      </c>
      <c r="GD131" s="188">
        <v>0</v>
      </c>
      <c r="GE131" s="188">
        <v>0</v>
      </c>
      <c r="GG131" s="188">
        <v>0</v>
      </c>
      <c r="GH131" s="188">
        <v>0</v>
      </c>
      <c r="GI131" s="188">
        <v>7207</v>
      </c>
      <c r="GJ131" s="188">
        <v>1180</v>
      </c>
      <c r="GK131" s="188">
        <v>0</v>
      </c>
      <c r="GL131" s="188">
        <v>0</v>
      </c>
      <c r="GM131" s="188">
        <v>1102</v>
      </c>
      <c r="GN131" s="188">
        <v>0</v>
      </c>
      <c r="GO131" s="188">
        <v>0</v>
      </c>
      <c r="GP131" s="188">
        <v>0</v>
      </c>
      <c r="GR131" s="188">
        <v>0</v>
      </c>
      <c r="GS131" s="188">
        <v>0</v>
      </c>
      <c r="GT131" s="188">
        <v>7149</v>
      </c>
      <c r="GU131" s="188">
        <v>1484</v>
      </c>
      <c r="GV131" s="188">
        <v>0</v>
      </c>
      <c r="GW131" s="188">
        <v>0</v>
      </c>
      <c r="GX131" s="188">
        <v>1057</v>
      </c>
      <c r="GY131" s="188">
        <v>0</v>
      </c>
      <c r="GZ131" s="188">
        <v>0</v>
      </c>
      <c r="HA131" s="188">
        <v>0</v>
      </c>
      <c r="HC131" s="188">
        <v>0</v>
      </c>
      <c r="HD131" s="188">
        <v>0</v>
      </c>
      <c r="HE131" s="188">
        <v>5432</v>
      </c>
      <c r="HF131" s="188">
        <v>1748</v>
      </c>
      <c r="HG131" s="188">
        <v>0</v>
      </c>
      <c r="HH131" s="188">
        <v>0</v>
      </c>
      <c r="HI131" s="188">
        <v>1068</v>
      </c>
      <c r="HJ131" s="188">
        <v>0</v>
      </c>
      <c r="HK131" s="188">
        <v>0</v>
      </c>
      <c r="HL131" s="188">
        <v>0</v>
      </c>
      <c r="HN131" s="188">
        <v>0</v>
      </c>
      <c r="HO131" s="188">
        <v>0</v>
      </c>
      <c r="HP131" s="188">
        <v>3532</v>
      </c>
      <c r="HQ131" s="188">
        <v>1259</v>
      </c>
      <c r="HR131" s="188">
        <v>0</v>
      </c>
      <c r="HS131" s="188">
        <v>0</v>
      </c>
      <c r="HT131" s="188">
        <v>1734</v>
      </c>
      <c r="HU131" s="188">
        <v>0</v>
      </c>
      <c r="HV131" s="188">
        <v>0</v>
      </c>
      <c r="HW131" s="188">
        <v>0</v>
      </c>
      <c r="HY131" s="188">
        <v>0</v>
      </c>
      <c r="HZ131" s="188">
        <v>0</v>
      </c>
      <c r="IA131" s="188">
        <v>5758</v>
      </c>
      <c r="IB131" s="188">
        <v>1686</v>
      </c>
      <c r="IC131" s="188">
        <v>0</v>
      </c>
      <c r="ID131" s="188">
        <v>0</v>
      </c>
      <c r="IE131" s="188">
        <v>1096</v>
      </c>
      <c r="IF131" s="188">
        <v>0</v>
      </c>
      <c r="IG131" s="188">
        <v>0</v>
      </c>
      <c r="IH131" s="188">
        <v>0</v>
      </c>
      <c r="IJ131" s="188">
        <v>0</v>
      </c>
      <c r="IK131" s="188">
        <v>0</v>
      </c>
      <c r="IL131" s="188">
        <v>8387</v>
      </c>
      <c r="IM131" s="188">
        <v>1787</v>
      </c>
      <c r="IN131" s="188">
        <v>0</v>
      </c>
      <c r="IO131" s="188">
        <v>0</v>
      </c>
      <c r="IP131" s="188">
        <v>1121</v>
      </c>
      <c r="IQ131" s="188">
        <v>0</v>
      </c>
      <c r="IR131" s="188">
        <v>0</v>
      </c>
      <c r="IS131" s="188">
        <v>0</v>
      </c>
      <c r="IU131" s="188">
        <v>0</v>
      </c>
      <c r="IV131" s="188">
        <v>0</v>
      </c>
      <c r="IW131" s="188">
        <v>4781</v>
      </c>
      <c r="IX131" s="188">
        <v>1904</v>
      </c>
      <c r="IY131" s="188">
        <v>0</v>
      </c>
      <c r="IZ131" s="188">
        <v>0</v>
      </c>
      <c r="JA131" s="188">
        <v>1621</v>
      </c>
      <c r="JB131" s="188">
        <v>0</v>
      </c>
      <c r="JC131" s="188">
        <v>0</v>
      </c>
      <c r="JD131" s="188">
        <v>0</v>
      </c>
      <c r="JF131" s="188">
        <v>0</v>
      </c>
      <c r="JG131" s="188">
        <v>0</v>
      </c>
      <c r="JH131" s="188">
        <v>7100</v>
      </c>
      <c r="JI131" s="188">
        <v>2676</v>
      </c>
      <c r="JJ131" s="188">
        <v>0</v>
      </c>
      <c r="JK131" s="188">
        <v>0</v>
      </c>
      <c r="JL131" s="188">
        <v>1029</v>
      </c>
      <c r="JM131" s="188">
        <v>0</v>
      </c>
      <c r="JN131" s="188">
        <v>0</v>
      </c>
      <c r="JO131" s="188">
        <v>0</v>
      </c>
      <c r="JQ131" s="188">
        <v>0</v>
      </c>
      <c r="JR131" s="188">
        <v>0</v>
      </c>
      <c r="JS131" s="188">
        <v>8495</v>
      </c>
      <c r="JT131" s="188">
        <v>1634</v>
      </c>
      <c r="JU131" s="188">
        <v>0</v>
      </c>
      <c r="JV131" s="188">
        <v>0</v>
      </c>
      <c r="JW131" s="188">
        <v>1123</v>
      </c>
      <c r="JX131" s="188">
        <v>0</v>
      </c>
      <c r="JY131" s="188">
        <v>0</v>
      </c>
      <c r="JZ131" s="188">
        <v>0</v>
      </c>
      <c r="KB131" s="188">
        <v>0</v>
      </c>
      <c r="KC131" s="188">
        <v>0</v>
      </c>
      <c r="KD131" s="188">
        <v>2936</v>
      </c>
      <c r="KE131" s="188">
        <v>871</v>
      </c>
      <c r="KF131" s="188">
        <v>0</v>
      </c>
      <c r="KG131" s="188">
        <v>0</v>
      </c>
      <c r="KH131" s="188">
        <v>1616</v>
      </c>
      <c r="KI131" s="188">
        <v>0</v>
      </c>
      <c r="KJ131" s="188">
        <v>0</v>
      </c>
      <c r="KK131" s="188">
        <v>0</v>
      </c>
      <c r="KM131" s="188">
        <v>0</v>
      </c>
      <c r="KN131" s="188">
        <v>0</v>
      </c>
      <c r="KO131" s="188">
        <v>2864</v>
      </c>
      <c r="KP131" s="188">
        <v>2508</v>
      </c>
      <c r="KQ131" s="188">
        <v>0</v>
      </c>
      <c r="KR131" s="188">
        <v>0</v>
      </c>
      <c r="KS131" s="188">
        <v>1754</v>
      </c>
      <c r="KT131" s="188">
        <v>0</v>
      </c>
      <c r="KU131" s="188">
        <v>0</v>
      </c>
      <c r="KV131" s="188">
        <v>0</v>
      </c>
      <c r="KX131" s="188">
        <v>0</v>
      </c>
      <c r="KY131" s="188">
        <v>0</v>
      </c>
      <c r="KZ131" s="188">
        <v>8231</v>
      </c>
      <c r="LA131" s="188">
        <v>2714</v>
      </c>
      <c r="LB131" s="188">
        <v>0</v>
      </c>
      <c r="LC131" s="188">
        <v>0</v>
      </c>
      <c r="LD131" s="188">
        <v>1820</v>
      </c>
      <c r="LE131" s="188">
        <v>0</v>
      </c>
      <c r="LF131" s="188">
        <v>0</v>
      </c>
      <c r="LG131" s="188">
        <v>0</v>
      </c>
      <c r="LI131" s="188">
        <v>0</v>
      </c>
      <c r="LJ131" s="188">
        <v>0</v>
      </c>
      <c r="LK131" s="188">
        <v>5624</v>
      </c>
      <c r="LL131" s="188">
        <v>3231</v>
      </c>
      <c r="LM131" s="188">
        <v>0</v>
      </c>
      <c r="LN131" s="188">
        <v>0</v>
      </c>
      <c r="LO131" s="188">
        <v>1544</v>
      </c>
      <c r="LP131" s="188">
        <v>0</v>
      </c>
      <c r="LQ131" s="188">
        <v>0</v>
      </c>
      <c r="LR131" s="188">
        <v>0</v>
      </c>
      <c r="LT131" s="188">
        <v>0</v>
      </c>
      <c r="LU131" s="188">
        <v>0</v>
      </c>
      <c r="LV131" s="188">
        <v>2120</v>
      </c>
      <c r="LW131" s="188">
        <v>2220</v>
      </c>
      <c r="LX131" s="188">
        <v>0</v>
      </c>
      <c r="LY131" s="188">
        <v>0</v>
      </c>
      <c r="LZ131" s="188">
        <v>1588</v>
      </c>
      <c r="MA131" s="188">
        <v>0</v>
      </c>
      <c r="MB131" s="188">
        <v>0</v>
      </c>
      <c r="MC131" s="188">
        <v>0</v>
      </c>
    </row>
    <row r="132" spans="2:341">
      <c r="B132" s="208">
        <f t="shared" si="30"/>
        <v>0</v>
      </c>
      <c r="C132" s="208">
        <f t="shared" si="31"/>
        <v>0</v>
      </c>
      <c r="D132" s="208">
        <f t="shared" si="32"/>
        <v>6140.166666666667</v>
      </c>
      <c r="E132" s="208">
        <f t="shared" si="33"/>
        <v>2126.1666666666665</v>
      </c>
      <c r="F132" s="208">
        <f t="shared" si="34"/>
        <v>0</v>
      </c>
      <c r="G132" s="208">
        <f t="shared" si="35"/>
        <v>0</v>
      </c>
      <c r="H132" s="208">
        <f t="shared" si="36"/>
        <v>1381.1</v>
      </c>
      <c r="I132" s="208">
        <f t="shared" si="37"/>
        <v>0</v>
      </c>
      <c r="J132" s="208">
        <f t="shared" si="38"/>
        <v>0</v>
      </c>
      <c r="K132" s="208">
        <f t="shared" si="39"/>
        <v>0</v>
      </c>
      <c r="M132" s="188">
        <v>0</v>
      </c>
      <c r="N132" s="188">
        <v>0</v>
      </c>
      <c r="O132" s="188">
        <v>8617</v>
      </c>
      <c r="P132" s="188">
        <v>1480</v>
      </c>
      <c r="Q132" s="188">
        <v>0</v>
      </c>
      <c r="R132" s="188">
        <v>0</v>
      </c>
      <c r="S132" s="188">
        <v>982</v>
      </c>
      <c r="T132" s="188">
        <v>0</v>
      </c>
      <c r="U132" s="188">
        <v>0</v>
      </c>
      <c r="V132" s="188">
        <v>0</v>
      </c>
      <c r="X132" s="188">
        <v>0</v>
      </c>
      <c r="Y132" s="188">
        <v>0</v>
      </c>
      <c r="Z132" s="188">
        <v>6958</v>
      </c>
      <c r="AA132" s="188">
        <v>3955</v>
      </c>
      <c r="AB132" s="188">
        <v>0</v>
      </c>
      <c r="AC132" s="188">
        <v>0</v>
      </c>
      <c r="AD132" s="188">
        <v>1515</v>
      </c>
      <c r="AE132" s="188">
        <v>0</v>
      </c>
      <c r="AF132" s="188">
        <v>0</v>
      </c>
      <c r="AG132" s="188">
        <v>0</v>
      </c>
      <c r="AI132" s="188">
        <v>0</v>
      </c>
      <c r="AJ132" s="188">
        <v>0</v>
      </c>
      <c r="AK132" s="188">
        <v>1374</v>
      </c>
      <c r="AL132" s="188">
        <v>2423</v>
      </c>
      <c r="AM132" s="188">
        <v>0</v>
      </c>
      <c r="AN132" s="188">
        <v>0</v>
      </c>
      <c r="AO132" s="188">
        <v>1581</v>
      </c>
      <c r="AP132" s="188">
        <v>0</v>
      </c>
      <c r="AQ132" s="188">
        <v>0</v>
      </c>
      <c r="AR132" s="188">
        <v>0</v>
      </c>
      <c r="AT132" s="188">
        <v>0</v>
      </c>
      <c r="AU132" s="188">
        <v>0</v>
      </c>
      <c r="AV132" s="188">
        <v>8352</v>
      </c>
      <c r="AW132" s="188">
        <v>2493</v>
      </c>
      <c r="AX132" s="188">
        <v>0</v>
      </c>
      <c r="AY132" s="188">
        <v>0</v>
      </c>
      <c r="AZ132" s="188">
        <v>1538</v>
      </c>
      <c r="BA132" s="188">
        <v>0</v>
      </c>
      <c r="BB132" s="188">
        <v>0</v>
      </c>
      <c r="BC132" s="188">
        <v>0</v>
      </c>
      <c r="BE132" s="188">
        <v>0</v>
      </c>
      <c r="BF132" s="188">
        <v>0</v>
      </c>
      <c r="BG132" s="188">
        <v>8655</v>
      </c>
      <c r="BH132" s="188">
        <v>3123</v>
      </c>
      <c r="BI132" s="188">
        <v>0</v>
      </c>
      <c r="BJ132" s="188">
        <v>0</v>
      </c>
      <c r="BK132" s="188">
        <v>1089</v>
      </c>
      <c r="BL132" s="188">
        <v>0</v>
      </c>
      <c r="BM132" s="188">
        <v>0</v>
      </c>
      <c r="BN132" s="188">
        <v>0</v>
      </c>
      <c r="BP132" s="188">
        <v>0</v>
      </c>
      <c r="BQ132" s="188">
        <v>0</v>
      </c>
      <c r="BR132" s="188">
        <v>7067</v>
      </c>
      <c r="BS132" s="188">
        <v>3459</v>
      </c>
      <c r="BT132" s="188">
        <v>0</v>
      </c>
      <c r="BU132" s="188">
        <v>0</v>
      </c>
      <c r="BV132" s="188">
        <v>1634</v>
      </c>
      <c r="BW132" s="188">
        <v>0</v>
      </c>
      <c r="BX132" s="188">
        <v>0</v>
      </c>
      <c r="BY132" s="188">
        <v>0</v>
      </c>
      <c r="CA132" s="188">
        <v>0</v>
      </c>
      <c r="CB132" s="188">
        <v>0</v>
      </c>
      <c r="CC132" s="188">
        <v>8620</v>
      </c>
      <c r="CD132" s="188">
        <v>2416</v>
      </c>
      <c r="CE132" s="188">
        <v>0</v>
      </c>
      <c r="CF132" s="188">
        <v>0</v>
      </c>
      <c r="CG132" s="188">
        <v>1100</v>
      </c>
      <c r="CH132" s="188">
        <v>0</v>
      </c>
      <c r="CI132" s="188">
        <v>0</v>
      </c>
      <c r="CJ132" s="188">
        <v>0</v>
      </c>
      <c r="CL132" s="188">
        <v>0</v>
      </c>
      <c r="CM132" s="188">
        <v>0</v>
      </c>
      <c r="CN132" s="188">
        <v>8620</v>
      </c>
      <c r="CO132" s="188">
        <v>2416</v>
      </c>
      <c r="CP132" s="188">
        <v>0</v>
      </c>
      <c r="CQ132" s="188">
        <v>0</v>
      </c>
      <c r="CR132" s="188">
        <v>1100</v>
      </c>
      <c r="CS132" s="188">
        <v>0</v>
      </c>
      <c r="CT132" s="188">
        <v>0</v>
      </c>
      <c r="CU132" s="188">
        <v>0</v>
      </c>
      <c r="CW132" s="188">
        <v>0</v>
      </c>
      <c r="CX132" s="188">
        <v>0</v>
      </c>
      <c r="CY132" s="188">
        <v>6764</v>
      </c>
      <c r="CZ132" s="188">
        <v>2335</v>
      </c>
      <c r="DA132" s="188">
        <v>0</v>
      </c>
      <c r="DB132" s="188">
        <v>0</v>
      </c>
      <c r="DC132" s="188">
        <v>1684</v>
      </c>
      <c r="DD132" s="188">
        <v>0</v>
      </c>
      <c r="DE132" s="188">
        <v>0</v>
      </c>
      <c r="DF132" s="188">
        <v>0</v>
      </c>
      <c r="DH132" s="188">
        <v>0</v>
      </c>
      <c r="DI132" s="188">
        <v>0</v>
      </c>
      <c r="DJ132" s="188">
        <v>8837</v>
      </c>
      <c r="DK132" s="188">
        <v>2516</v>
      </c>
      <c r="DL132" s="188">
        <v>0</v>
      </c>
      <c r="DM132" s="188">
        <v>0</v>
      </c>
      <c r="DN132" s="188">
        <v>1099</v>
      </c>
      <c r="DO132" s="188">
        <v>0</v>
      </c>
      <c r="DP132" s="188">
        <v>0</v>
      </c>
      <c r="DQ132" s="188">
        <v>0</v>
      </c>
      <c r="DS132" s="188">
        <v>0</v>
      </c>
      <c r="DT132" s="188">
        <v>0</v>
      </c>
      <c r="DU132" s="188">
        <v>6804</v>
      </c>
      <c r="DV132" s="188">
        <v>1276</v>
      </c>
      <c r="DW132" s="188">
        <v>0</v>
      </c>
      <c r="DX132" s="188">
        <v>0</v>
      </c>
      <c r="DY132" s="188">
        <v>1825</v>
      </c>
      <c r="DZ132" s="188">
        <v>0</v>
      </c>
      <c r="EA132" s="188">
        <v>0</v>
      </c>
      <c r="EB132" s="188">
        <v>0</v>
      </c>
      <c r="ED132" s="188">
        <v>0</v>
      </c>
      <c r="EE132" s="188">
        <v>0</v>
      </c>
      <c r="EF132" s="188">
        <v>6806</v>
      </c>
      <c r="EG132" s="188">
        <v>2503</v>
      </c>
      <c r="EH132" s="188">
        <v>0</v>
      </c>
      <c r="EI132" s="188">
        <v>0</v>
      </c>
      <c r="EJ132" s="188">
        <v>1074</v>
      </c>
      <c r="EK132" s="188">
        <v>0</v>
      </c>
      <c r="EL132" s="188">
        <v>0</v>
      </c>
      <c r="EM132" s="188">
        <v>0</v>
      </c>
      <c r="EO132" s="188">
        <v>0</v>
      </c>
      <c r="EP132" s="188">
        <v>0</v>
      </c>
      <c r="EQ132" s="188">
        <v>1269</v>
      </c>
      <c r="ER132" s="188">
        <v>1204</v>
      </c>
      <c r="ES132" s="188">
        <v>0</v>
      </c>
      <c r="ET132" s="188">
        <v>0</v>
      </c>
      <c r="EU132" s="188">
        <v>1364</v>
      </c>
      <c r="EV132" s="188">
        <v>0</v>
      </c>
      <c r="EW132" s="188">
        <v>0</v>
      </c>
      <c r="EX132" s="188">
        <v>0</v>
      </c>
      <c r="EZ132" s="188">
        <v>0</v>
      </c>
      <c r="FA132" s="188">
        <v>0</v>
      </c>
      <c r="FB132" s="188">
        <v>4094</v>
      </c>
      <c r="FC132" s="188">
        <v>1773</v>
      </c>
      <c r="FD132" s="188">
        <v>0</v>
      </c>
      <c r="FE132" s="188">
        <v>0</v>
      </c>
      <c r="FF132" s="188">
        <v>1794</v>
      </c>
      <c r="FG132" s="188">
        <v>0</v>
      </c>
      <c r="FH132" s="188">
        <v>0</v>
      </c>
      <c r="FI132" s="188">
        <v>0</v>
      </c>
      <c r="FK132" s="188">
        <v>0</v>
      </c>
      <c r="FL132" s="188">
        <v>0</v>
      </c>
      <c r="FM132" s="188">
        <v>7605</v>
      </c>
      <c r="FN132" s="188">
        <v>1115</v>
      </c>
      <c r="FO132" s="188">
        <v>0</v>
      </c>
      <c r="FP132" s="188">
        <v>0</v>
      </c>
      <c r="FQ132" s="188">
        <v>1061</v>
      </c>
      <c r="FR132" s="188">
        <v>0</v>
      </c>
      <c r="FS132" s="188">
        <v>0</v>
      </c>
      <c r="FT132" s="188">
        <v>0</v>
      </c>
      <c r="FV132" s="188">
        <v>0</v>
      </c>
      <c r="FW132" s="188">
        <v>0</v>
      </c>
      <c r="FX132" s="188">
        <v>4314</v>
      </c>
      <c r="FY132" s="188">
        <v>2547</v>
      </c>
      <c r="FZ132" s="188">
        <v>0</v>
      </c>
      <c r="GA132" s="188">
        <v>0</v>
      </c>
      <c r="GB132" s="188">
        <v>1720</v>
      </c>
      <c r="GC132" s="188">
        <v>0</v>
      </c>
      <c r="GD132" s="188">
        <v>0</v>
      </c>
      <c r="GE132" s="188">
        <v>0</v>
      </c>
      <c r="GG132" s="188">
        <v>0</v>
      </c>
      <c r="GH132" s="188">
        <v>0</v>
      </c>
      <c r="GI132" s="188">
        <v>7266</v>
      </c>
      <c r="GJ132" s="188">
        <v>1198</v>
      </c>
      <c r="GK132" s="188">
        <v>0</v>
      </c>
      <c r="GL132" s="188">
        <v>0</v>
      </c>
      <c r="GM132" s="188">
        <v>1102</v>
      </c>
      <c r="GN132" s="188">
        <v>0</v>
      </c>
      <c r="GO132" s="188">
        <v>0</v>
      </c>
      <c r="GP132" s="188">
        <v>0</v>
      </c>
      <c r="GR132" s="188">
        <v>0</v>
      </c>
      <c r="GS132" s="188">
        <v>0</v>
      </c>
      <c r="GT132" s="188">
        <v>7130</v>
      </c>
      <c r="GU132" s="188">
        <v>1474</v>
      </c>
      <c r="GV132" s="188">
        <v>0</v>
      </c>
      <c r="GW132" s="188">
        <v>0</v>
      </c>
      <c r="GX132" s="188">
        <v>1057</v>
      </c>
      <c r="GY132" s="188">
        <v>0</v>
      </c>
      <c r="GZ132" s="188">
        <v>0</v>
      </c>
      <c r="HA132" s="188">
        <v>0</v>
      </c>
      <c r="HC132" s="188">
        <v>0</v>
      </c>
      <c r="HD132" s="188">
        <v>0</v>
      </c>
      <c r="HE132" s="188">
        <v>5430</v>
      </c>
      <c r="HF132" s="188">
        <v>1659</v>
      </c>
      <c r="HG132" s="188">
        <v>0</v>
      </c>
      <c r="HH132" s="188">
        <v>0</v>
      </c>
      <c r="HI132" s="188">
        <v>1068</v>
      </c>
      <c r="HJ132" s="188">
        <v>0</v>
      </c>
      <c r="HK132" s="188">
        <v>0</v>
      </c>
      <c r="HL132" s="188">
        <v>0</v>
      </c>
      <c r="HN132" s="188">
        <v>0</v>
      </c>
      <c r="HO132" s="188">
        <v>0</v>
      </c>
      <c r="HP132" s="188">
        <v>3450</v>
      </c>
      <c r="HQ132" s="188">
        <v>1240</v>
      </c>
      <c r="HR132" s="188">
        <v>0</v>
      </c>
      <c r="HS132" s="188">
        <v>0</v>
      </c>
      <c r="HT132" s="188">
        <v>1734</v>
      </c>
      <c r="HU132" s="188">
        <v>0</v>
      </c>
      <c r="HV132" s="188">
        <v>0</v>
      </c>
      <c r="HW132" s="188">
        <v>0</v>
      </c>
      <c r="HY132" s="188">
        <v>0</v>
      </c>
      <c r="HZ132" s="188">
        <v>0</v>
      </c>
      <c r="IA132" s="188">
        <v>5730</v>
      </c>
      <c r="IB132" s="188">
        <v>1725</v>
      </c>
      <c r="IC132" s="188">
        <v>0</v>
      </c>
      <c r="ID132" s="188">
        <v>0</v>
      </c>
      <c r="IE132" s="188">
        <v>1096</v>
      </c>
      <c r="IF132" s="188">
        <v>0</v>
      </c>
      <c r="IG132" s="188">
        <v>0</v>
      </c>
      <c r="IH132" s="188">
        <v>0</v>
      </c>
      <c r="IJ132" s="188">
        <v>0</v>
      </c>
      <c r="IK132" s="188">
        <v>0</v>
      </c>
      <c r="IL132" s="188">
        <v>8442</v>
      </c>
      <c r="IM132" s="188">
        <v>1719</v>
      </c>
      <c r="IN132" s="188">
        <v>0</v>
      </c>
      <c r="IO132" s="188">
        <v>0</v>
      </c>
      <c r="IP132" s="188">
        <v>1121</v>
      </c>
      <c r="IQ132" s="188">
        <v>0</v>
      </c>
      <c r="IR132" s="188">
        <v>0</v>
      </c>
      <c r="IS132" s="188">
        <v>0</v>
      </c>
      <c r="IU132" s="188">
        <v>0</v>
      </c>
      <c r="IV132" s="188">
        <v>0</v>
      </c>
      <c r="IW132" s="188">
        <v>4760</v>
      </c>
      <c r="IX132" s="188">
        <v>1896</v>
      </c>
      <c r="IY132" s="188">
        <v>0</v>
      </c>
      <c r="IZ132" s="188">
        <v>0</v>
      </c>
      <c r="JA132" s="188">
        <v>1621</v>
      </c>
      <c r="JB132" s="188">
        <v>0</v>
      </c>
      <c r="JC132" s="188">
        <v>0</v>
      </c>
      <c r="JD132" s="188">
        <v>0</v>
      </c>
      <c r="JF132" s="188">
        <v>0</v>
      </c>
      <c r="JG132" s="188">
        <v>0</v>
      </c>
      <c r="JH132" s="188">
        <v>7091</v>
      </c>
      <c r="JI132" s="188">
        <v>2741</v>
      </c>
      <c r="JJ132" s="188">
        <v>0</v>
      </c>
      <c r="JK132" s="188">
        <v>0</v>
      </c>
      <c r="JL132" s="188">
        <v>1029</v>
      </c>
      <c r="JM132" s="188">
        <v>0</v>
      </c>
      <c r="JN132" s="188">
        <v>0</v>
      </c>
      <c r="JO132" s="188">
        <v>0</v>
      </c>
      <c r="JQ132" s="188">
        <v>0</v>
      </c>
      <c r="JR132" s="188">
        <v>0</v>
      </c>
      <c r="JS132" s="188">
        <v>8506</v>
      </c>
      <c r="JT132" s="188">
        <v>1646</v>
      </c>
      <c r="JU132" s="188">
        <v>0</v>
      </c>
      <c r="JV132" s="188">
        <v>0</v>
      </c>
      <c r="JW132" s="188">
        <v>1123</v>
      </c>
      <c r="JX132" s="188">
        <v>0</v>
      </c>
      <c r="JY132" s="188">
        <v>0</v>
      </c>
      <c r="JZ132" s="188">
        <v>0</v>
      </c>
      <c r="KB132" s="188">
        <v>0</v>
      </c>
      <c r="KC132" s="188">
        <v>0</v>
      </c>
      <c r="KD132" s="188">
        <v>2915</v>
      </c>
      <c r="KE132" s="188">
        <v>865</v>
      </c>
      <c r="KF132" s="188">
        <v>0</v>
      </c>
      <c r="KG132" s="188">
        <v>0</v>
      </c>
      <c r="KH132" s="188">
        <v>1616</v>
      </c>
      <c r="KI132" s="188">
        <v>0</v>
      </c>
      <c r="KJ132" s="188">
        <v>0</v>
      </c>
      <c r="KK132" s="188">
        <v>0</v>
      </c>
      <c r="KM132" s="188">
        <v>0</v>
      </c>
      <c r="KN132" s="188">
        <v>0</v>
      </c>
      <c r="KO132" s="188">
        <v>2751</v>
      </c>
      <c r="KP132" s="188">
        <v>2446</v>
      </c>
      <c r="KQ132" s="188">
        <v>0</v>
      </c>
      <c r="KR132" s="188">
        <v>0</v>
      </c>
      <c r="KS132" s="188">
        <v>1754</v>
      </c>
      <c r="KT132" s="188">
        <v>0</v>
      </c>
      <c r="KU132" s="188">
        <v>0</v>
      </c>
      <c r="KV132" s="188">
        <v>0</v>
      </c>
      <c r="KX132" s="188">
        <v>0</v>
      </c>
      <c r="KY132" s="188">
        <v>0</v>
      </c>
      <c r="KZ132" s="188">
        <v>8230</v>
      </c>
      <c r="LA132" s="188">
        <v>2705</v>
      </c>
      <c r="LB132" s="188">
        <v>0</v>
      </c>
      <c r="LC132" s="188">
        <v>0</v>
      </c>
      <c r="LD132" s="188">
        <v>1820</v>
      </c>
      <c r="LE132" s="188">
        <v>0</v>
      </c>
      <c r="LF132" s="188">
        <v>0</v>
      </c>
      <c r="LG132" s="188">
        <v>0</v>
      </c>
      <c r="LI132" s="188">
        <v>0</v>
      </c>
      <c r="LJ132" s="188">
        <v>0</v>
      </c>
      <c r="LK132" s="188">
        <v>5621</v>
      </c>
      <c r="LL132" s="188">
        <v>3227</v>
      </c>
      <c r="LM132" s="188">
        <v>0</v>
      </c>
      <c r="LN132" s="188">
        <v>0</v>
      </c>
      <c r="LO132" s="188">
        <v>1544</v>
      </c>
      <c r="LP132" s="188">
        <v>0</v>
      </c>
      <c r="LQ132" s="188">
        <v>0</v>
      </c>
      <c r="LR132" s="188">
        <v>0</v>
      </c>
      <c r="LT132" s="188">
        <v>0</v>
      </c>
      <c r="LU132" s="188">
        <v>0</v>
      </c>
      <c r="LV132" s="188">
        <v>2127</v>
      </c>
      <c r="LW132" s="188">
        <v>2210</v>
      </c>
      <c r="LX132" s="188">
        <v>0</v>
      </c>
      <c r="LY132" s="188">
        <v>0</v>
      </c>
      <c r="LZ132" s="188">
        <v>1588</v>
      </c>
      <c r="MA132" s="188">
        <v>0</v>
      </c>
      <c r="MB132" s="188">
        <v>0</v>
      </c>
      <c r="MC132" s="188">
        <v>0</v>
      </c>
    </row>
    <row r="133" spans="2:341">
      <c r="B133" s="208">
        <f t="shared" si="30"/>
        <v>0</v>
      </c>
      <c r="C133" s="208">
        <f t="shared" si="31"/>
        <v>0</v>
      </c>
      <c r="D133" s="208">
        <f t="shared" si="32"/>
        <v>6129.2</v>
      </c>
      <c r="E133" s="208">
        <f t="shared" si="33"/>
        <v>2107.5666666666666</v>
      </c>
      <c r="F133" s="208">
        <f t="shared" si="34"/>
        <v>0</v>
      </c>
      <c r="G133" s="208">
        <f t="shared" si="35"/>
        <v>0</v>
      </c>
      <c r="H133" s="208">
        <f t="shared" si="36"/>
        <v>1378.6</v>
      </c>
      <c r="I133" s="208">
        <f t="shared" si="37"/>
        <v>0</v>
      </c>
      <c r="J133" s="208">
        <f t="shared" si="38"/>
        <v>0</v>
      </c>
      <c r="K133" s="208">
        <f t="shared" si="39"/>
        <v>0</v>
      </c>
      <c r="M133" s="188">
        <v>0</v>
      </c>
      <c r="N133" s="188">
        <v>0</v>
      </c>
      <c r="O133" s="188">
        <v>8552</v>
      </c>
      <c r="P133" s="188">
        <v>1439</v>
      </c>
      <c r="Q133" s="188">
        <v>0</v>
      </c>
      <c r="R133" s="188">
        <v>0</v>
      </c>
      <c r="S133" s="188">
        <v>986</v>
      </c>
      <c r="T133" s="188">
        <v>0</v>
      </c>
      <c r="U133" s="188">
        <v>0</v>
      </c>
      <c r="V133" s="188">
        <v>0</v>
      </c>
      <c r="X133" s="188">
        <v>0</v>
      </c>
      <c r="Y133" s="188">
        <v>0</v>
      </c>
      <c r="Z133" s="188">
        <v>6916</v>
      </c>
      <c r="AA133" s="188">
        <v>4103</v>
      </c>
      <c r="AB133" s="188">
        <v>0</v>
      </c>
      <c r="AC133" s="188">
        <v>0</v>
      </c>
      <c r="AD133" s="188">
        <v>1522</v>
      </c>
      <c r="AE133" s="188">
        <v>0</v>
      </c>
      <c r="AF133" s="188">
        <v>0</v>
      </c>
      <c r="AG133" s="188">
        <v>0</v>
      </c>
      <c r="AI133" s="188">
        <v>0</v>
      </c>
      <c r="AJ133" s="188">
        <v>0</v>
      </c>
      <c r="AK133" s="188">
        <v>1169</v>
      </c>
      <c r="AL133" s="188">
        <v>2281</v>
      </c>
      <c r="AM133" s="188">
        <v>0</v>
      </c>
      <c r="AN133" s="188">
        <v>0</v>
      </c>
      <c r="AO133" s="188">
        <v>1581</v>
      </c>
      <c r="AP133" s="188">
        <v>0</v>
      </c>
      <c r="AQ133" s="188">
        <v>0</v>
      </c>
      <c r="AR133" s="188">
        <v>0</v>
      </c>
      <c r="AT133" s="188">
        <v>0</v>
      </c>
      <c r="AU133" s="188">
        <v>0</v>
      </c>
      <c r="AV133" s="188">
        <v>8370</v>
      </c>
      <c r="AW133" s="188">
        <v>2603</v>
      </c>
      <c r="AX133" s="188">
        <v>0</v>
      </c>
      <c r="AY133" s="188">
        <v>0</v>
      </c>
      <c r="AZ133" s="188">
        <v>1554</v>
      </c>
      <c r="BA133" s="188">
        <v>0</v>
      </c>
      <c r="BB133" s="188">
        <v>0</v>
      </c>
      <c r="BC133" s="188">
        <v>0</v>
      </c>
      <c r="BE133" s="188">
        <v>0</v>
      </c>
      <c r="BF133" s="188">
        <v>0</v>
      </c>
      <c r="BG133" s="188">
        <v>8657</v>
      </c>
      <c r="BH133" s="188">
        <v>3173</v>
      </c>
      <c r="BI133" s="188">
        <v>0</v>
      </c>
      <c r="BJ133" s="188">
        <v>0</v>
      </c>
      <c r="BK133" s="188">
        <v>1084</v>
      </c>
      <c r="BL133" s="188">
        <v>0</v>
      </c>
      <c r="BM133" s="188">
        <v>0</v>
      </c>
      <c r="BN133" s="188">
        <v>0</v>
      </c>
      <c r="BP133" s="188">
        <v>0</v>
      </c>
      <c r="BQ133" s="188">
        <v>0</v>
      </c>
      <c r="BR133" s="188">
        <v>7072</v>
      </c>
      <c r="BS133" s="188">
        <v>3421</v>
      </c>
      <c r="BT133" s="188">
        <v>0</v>
      </c>
      <c r="BU133" s="188">
        <v>0</v>
      </c>
      <c r="BV133" s="188">
        <v>1656</v>
      </c>
      <c r="BW133" s="188">
        <v>0</v>
      </c>
      <c r="BX133" s="188">
        <v>0</v>
      </c>
      <c r="BY133" s="188">
        <v>0</v>
      </c>
      <c r="CA133" s="188">
        <v>0</v>
      </c>
      <c r="CB133" s="188">
        <v>0</v>
      </c>
      <c r="CC133" s="188">
        <v>8635</v>
      </c>
      <c r="CD133" s="188">
        <v>2560</v>
      </c>
      <c r="CE133" s="188">
        <v>0</v>
      </c>
      <c r="CF133" s="188">
        <v>0</v>
      </c>
      <c r="CG133" s="188">
        <v>1090</v>
      </c>
      <c r="CH133" s="188">
        <v>0</v>
      </c>
      <c r="CI133" s="188">
        <v>0</v>
      </c>
      <c r="CJ133" s="188">
        <v>0</v>
      </c>
      <c r="CL133" s="188">
        <v>0</v>
      </c>
      <c r="CM133" s="188">
        <v>0</v>
      </c>
      <c r="CN133" s="188">
        <v>8635</v>
      </c>
      <c r="CO133" s="188">
        <v>2560</v>
      </c>
      <c r="CP133" s="188">
        <v>0</v>
      </c>
      <c r="CQ133" s="188">
        <v>0</v>
      </c>
      <c r="CR133" s="188">
        <v>1090</v>
      </c>
      <c r="CS133" s="188">
        <v>0</v>
      </c>
      <c r="CT133" s="188">
        <v>0</v>
      </c>
      <c r="CU133" s="188">
        <v>0</v>
      </c>
      <c r="CW133" s="188">
        <v>0</v>
      </c>
      <c r="CX133" s="188">
        <v>0</v>
      </c>
      <c r="CY133" s="188">
        <v>6823</v>
      </c>
      <c r="CZ133" s="188">
        <v>2319</v>
      </c>
      <c r="DA133" s="188">
        <v>0</v>
      </c>
      <c r="DB133" s="188">
        <v>0</v>
      </c>
      <c r="DC133" s="188">
        <v>1670</v>
      </c>
      <c r="DD133" s="188">
        <v>0</v>
      </c>
      <c r="DE133" s="188">
        <v>0</v>
      </c>
      <c r="DF133" s="188">
        <v>0</v>
      </c>
      <c r="DH133" s="188">
        <v>0</v>
      </c>
      <c r="DI133" s="188">
        <v>0</v>
      </c>
      <c r="DJ133" s="188">
        <v>8864</v>
      </c>
      <c r="DK133" s="188">
        <v>2701</v>
      </c>
      <c r="DL133" s="188">
        <v>0</v>
      </c>
      <c r="DM133" s="188">
        <v>0</v>
      </c>
      <c r="DN133" s="188">
        <v>1077</v>
      </c>
      <c r="DO133" s="188">
        <v>0</v>
      </c>
      <c r="DP133" s="188">
        <v>0</v>
      </c>
      <c r="DQ133" s="188">
        <v>0</v>
      </c>
      <c r="DS133" s="188">
        <v>0</v>
      </c>
      <c r="DT133" s="188">
        <v>0</v>
      </c>
      <c r="DU133" s="188">
        <v>6870</v>
      </c>
      <c r="DV133" s="188">
        <v>1291</v>
      </c>
      <c r="DW133" s="188">
        <v>0</v>
      </c>
      <c r="DX133" s="188">
        <v>0</v>
      </c>
      <c r="DY133" s="188">
        <v>1789</v>
      </c>
      <c r="DZ133" s="188">
        <v>0</v>
      </c>
      <c r="EA133" s="188">
        <v>0</v>
      </c>
      <c r="EB133" s="188">
        <v>0</v>
      </c>
      <c r="ED133" s="188">
        <v>0</v>
      </c>
      <c r="EE133" s="188">
        <v>0</v>
      </c>
      <c r="EF133" s="188">
        <v>6813</v>
      </c>
      <c r="EG133" s="188">
        <v>2379</v>
      </c>
      <c r="EH133" s="188">
        <v>0</v>
      </c>
      <c r="EI133" s="188">
        <v>0</v>
      </c>
      <c r="EJ133" s="188">
        <v>1071</v>
      </c>
      <c r="EK133" s="188">
        <v>0</v>
      </c>
      <c r="EL133" s="188">
        <v>0</v>
      </c>
      <c r="EM133" s="188">
        <v>0</v>
      </c>
      <c r="EO133" s="188">
        <v>0</v>
      </c>
      <c r="EP133" s="188">
        <v>0</v>
      </c>
      <c r="EQ133" s="188">
        <v>1353</v>
      </c>
      <c r="ER133" s="188">
        <v>1111</v>
      </c>
      <c r="ES133" s="188">
        <v>0</v>
      </c>
      <c r="ET133" s="188">
        <v>0</v>
      </c>
      <c r="EU133" s="188">
        <v>1360</v>
      </c>
      <c r="EV133" s="188">
        <v>0</v>
      </c>
      <c r="EW133" s="188">
        <v>0</v>
      </c>
      <c r="EX133" s="188">
        <v>0</v>
      </c>
      <c r="EZ133" s="188">
        <v>0</v>
      </c>
      <c r="FA133" s="188">
        <v>0</v>
      </c>
      <c r="FB133" s="188">
        <v>4025</v>
      </c>
      <c r="FC133" s="188">
        <v>1641</v>
      </c>
      <c r="FD133" s="188">
        <v>0</v>
      </c>
      <c r="FE133" s="188">
        <v>0</v>
      </c>
      <c r="FF133" s="188">
        <v>1794</v>
      </c>
      <c r="FG133" s="188">
        <v>0</v>
      </c>
      <c r="FH133" s="188">
        <v>0</v>
      </c>
      <c r="FI133" s="188">
        <v>0</v>
      </c>
      <c r="FK133" s="188">
        <v>0</v>
      </c>
      <c r="FL133" s="188">
        <v>0</v>
      </c>
      <c r="FM133" s="188">
        <v>7745</v>
      </c>
      <c r="FN133" s="188">
        <v>1086</v>
      </c>
      <c r="FO133" s="188">
        <v>0</v>
      </c>
      <c r="FP133" s="188">
        <v>0</v>
      </c>
      <c r="FQ133" s="188">
        <v>1058</v>
      </c>
      <c r="FR133" s="188">
        <v>0</v>
      </c>
      <c r="FS133" s="188">
        <v>0</v>
      </c>
      <c r="FT133" s="188">
        <v>0</v>
      </c>
      <c r="FV133" s="188">
        <v>0</v>
      </c>
      <c r="FW133" s="188">
        <v>0</v>
      </c>
      <c r="FX133" s="188">
        <v>4314</v>
      </c>
      <c r="FY133" s="188">
        <v>2555</v>
      </c>
      <c r="FZ133" s="188">
        <v>0</v>
      </c>
      <c r="GA133" s="188">
        <v>0</v>
      </c>
      <c r="GB133" s="188">
        <v>1719</v>
      </c>
      <c r="GC133" s="188">
        <v>0</v>
      </c>
      <c r="GD133" s="188">
        <v>0</v>
      </c>
      <c r="GE133" s="188">
        <v>0</v>
      </c>
      <c r="GG133" s="188">
        <v>0</v>
      </c>
      <c r="GH133" s="188">
        <v>0</v>
      </c>
      <c r="GI133" s="188">
        <v>7333</v>
      </c>
      <c r="GJ133" s="188">
        <v>1427</v>
      </c>
      <c r="GK133" s="188">
        <v>0</v>
      </c>
      <c r="GL133" s="188">
        <v>0</v>
      </c>
      <c r="GM133" s="188">
        <v>1107</v>
      </c>
      <c r="GN133" s="188">
        <v>0</v>
      </c>
      <c r="GO133" s="188">
        <v>0</v>
      </c>
      <c r="GP133" s="188">
        <v>0</v>
      </c>
      <c r="GR133" s="188">
        <v>0</v>
      </c>
      <c r="GS133" s="188">
        <v>0</v>
      </c>
      <c r="GT133" s="188">
        <v>7164</v>
      </c>
      <c r="GU133" s="188">
        <v>1497</v>
      </c>
      <c r="GV133" s="188">
        <v>0</v>
      </c>
      <c r="GW133" s="188">
        <v>0</v>
      </c>
      <c r="GX133" s="188">
        <v>1043</v>
      </c>
      <c r="GY133" s="188">
        <v>0</v>
      </c>
      <c r="GZ133" s="188">
        <v>0</v>
      </c>
      <c r="HA133" s="188">
        <v>0</v>
      </c>
      <c r="HC133" s="188">
        <v>0</v>
      </c>
      <c r="HD133" s="188">
        <v>0</v>
      </c>
      <c r="HE133" s="188">
        <v>5459</v>
      </c>
      <c r="HF133" s="188">
        <v>1588</v>
      </c>
      <c r="HG133" s="188">
        <v>0</v>
      </c>
      <c r="HH133" s="188">
        <v>0</v>
      </c>
      <c r="HI133" s="188">
        <v>1058</v>
      </c>
      <c r="HJ133" s="188">
        <v>0</v>
      </c>
      <c r="HK133" s="188">
        <v>0</v>
      </c>
      <c r="HL133" s="188">
        <v>0</v>
      </c>
      <c r="HN133" s="188">
        <v>0</v>
      </c>
      <c r="HO133" s="188">
        <v>0</v>
      </c>
      <c r="HP133" s="188">
        <v>3377</v>
      </c>
      <c r="HQ133" s="188">
        <v>1087</v>
      </c>
      <c r="HR133" s="188">
        <v>0</v>
      </c>
      <c r="HS133" s="188">
        <v>0</v>
      </c>
      <c r="HT133" s="188">
        <v>1739</v>
      </c>
      <c r="HU133" s="188">
        <v>0</v>
      </c>
      <c r="HV133" s="188">
        <v>0</v>
      </c>
      <c r="HW133" s="188">
        <v>0</v>
      </c>
      <c r="HY133" s="188">
        <v>0</v>
      </c>
      <c r="HZ133" s="188">
        <v>0</v>
      </c>
      <c r="IA133" s="188">
        <v>5540</v>
      </c>
      <c r="IB133" s="188">
        <v>1766</v>
      </c>
      <c r="IC133" s="188">
        <v>0</v>
      </c>
      <c r="ID133" s="188">
        <v>0</v>
      </c>
      <c r="IE133" s="188">
        <v>1090</v>
      </c>
      <c r="IF133" s="188">
        <v>0</v>
      </c>
      <c r="IG133" s="188">
        <v>0</v>
      </c>
      <c r="IH133" s="188">
        <v>0</v>
      </c>
      <c r="IJ133" s="188">
        <v>0</v>
      </c>
      <c r="IK133" s="188">
        <v>0</v>
      </c>
      <c r="IL133" s="188">
        <v>8436</v>
      </c>
      <c r="IM133" s="188">
        <v>1497</v>
      </c>
      <c r="IN133" s="188">
        <v>0</v>
      </c>
      <c r="IO133" s="188">
        <v>0</v>
      </c>
      <c r="IP133" s="188">
        <v>1101</v>
      </c>
      <c r="IQ133" s="188">
        <v>0</v>
      </c>
      <c r="IR133" s="188">
        <v>0</v>
      </c>
      <c r="IS133" s="188">
        <v>0</v>
      </c>
      <c r="IU133" s="188">
        <v>0</v>
      </c>
      <c r="IV133" s="188">
        <v>0</v>
      </c>
      <c r="IW133" s="188">
        <v>4629</v>
      </c>
      <c r="IX133" s="188">
        <v>1789</v>
      </c>
      <c r="IY133" s="188">
        <v>0</v>
      </c>
      <c r="IZ133" s="188">
        <v>0</v>
      </c>
      <c r="JA133" s="188">
        <v>1635</v>
      </c>
      <c r="JB133" s="188">
        <v>0</v>
      </c>
      <c r="JC133" s="188">
        <v>0</v>
      </c>
      <c r="JD133" s="188">
        <v>0</v>
      </c>
      <c r="JF133" s="188">
        <v>0</v>
      </c>
      <c r="JG133" s="188">
        <v>0</v>
      </c>
      <c r="JH133" s="188">
        <v>6980</v>
      </c>
      <c r="JI133" s="188">
        <v>2692</v>
      </c>
      <c r="JJ133" s="188">
        <v>0</v>
      </c>
      <c r="JK133" s="188">
        <v>0</v>
      </c>
      <c r="JL133" s="188">
        <v>1039</v>
      </c>
      <c r="JM133" s="188">
        <v>0</v>
      </c>
      <c r="JN133" s="188">
        <v>0</v>
      </c>
      <c r="JO133" s="188">
        <v>0</v>
      </c>
      <c r="JQ133" s="188">
        <v>0</v>
      </c>
      <c r="JR133" s="188">
        <v>0</v>
      </c>
      <c r="JS133" s="188">
        <v>8516</v>
      </c>
      <c r="JT133" s="188">
        <v>1700</v>
      </c>
      <c r="JU133" s="188">
        <v>0</v>
      </c>
      <c r="JV133" s="188">
        <v>0</v>
      </c>
      <c r="JW133" s="188">
        <v>1111</v>
      </c>
      <c r="JX133" s="188">
        <v>0</v>
      </c>
      <c r="JY133" s="188">
        <v>0</v>
      </c>
      <c r="JZ133" s="188">
        <v>0</v>
      </c>
      <c r="KB133" s="188">
        <v>0</v>
      </c>
      <c r="KC133" s="188">
        <v>0</v>
      </c>
      <c r="KD133" s="188">
        <v>2835</v>
      </c>
      <c r="KE133" s="188">
        <v>866</v>
      </c>
      <c r="KF133" s="188">
        <v>0</v>
      </c>
      <c r="KG133" s="188">
        <v>0</v>
      </c>
      <c r="KH133" s="188">
        <v>1620</v>
      </c>
      <c r="KI133" s="188">
        <v>0</v>
      </c>
      <c r="KJ133" s="188">
        <v>0</v>
      </c>
      <c r="KK133" s="188">
        <v>0</v>
      </c>
      <c r="KM133" s="188">
        <v>0</v>
      </c>
      <c r="KN133" s="188">
        <v>0</v>
      </c>
      <c r="KO133" s="188">
        <v>2641</v>
      </c>
      <c r="KP133" s="188">
        <v>2502</v>
      </c>
      <c r="KQ133" s="188">
        <v>0</v>
      </c>
      <c r="KR133" s="188">
        <v>0</v>
      </c>
      <c r="KS133" s="188">
        <v>1755</v>
      </c>
      <c r="KT133" s="188">
        <v>0</v>
      </c>
      <c r="KU133" s="188">
        <v>0</v>
      </c>
      <c r="KV133" s="188">
        <v>0</v>
      </c>
      <c r="KX133" s="188">
        <v>0</v>
      </c>
      <c r="KY133" s="188">
        <v>0</v>
      </c>
      <c r="KZ133" s="188">
        <v>8243</v>
      </c>
      <c r="LA133" s="188">
        <v>2584</v>
      </c>
      <c r="LB133" s="188">
        <v>0</v>
      </c>
      <c r="LC133" s="188">
        <v>0</v>
      </c>
      <c r="LD133" s="188">
        <v>1818</v>
      </c>
      <c r="LE133" s="188">
        <v>0</v>
      </c>
      <c r="LF133" s="188">
        <v>0</v>
      </c>
      <c r="LG133" s="188">
        <v>0</v>
      </c>
      <c r="LI133" s="188">
        <v>0</v>
      </c>
      <c r="LJ133" s="188">
        <v>0</v>
      </c>
      <c r="LK133" s="188">
        <v>5663</v>
      </c>
      <c r="LL133" s="188">
        <v>3127</v>
      </c>
      <c r="LM133" s="188">
        <v>0</v>
      </c>
      <c r="LN133" s="188">
        <v>0</v>
      </c>
      <c r="LO133" s="188">
        <v>1546</v>
      </c>
      <c r="LP133" s="188">
        <v>0</v>
      </c>
      <c r="LQ133" s="188">
        <v>0</v>
      </c>
      <c r="LR133" s="188">
        <v>0</v>
      </c>
      <c r="LT133" s="188">
        <v>0</v>
      </c>
      <c r="LU133" s="188">
        <v>0</v>
      </c>
      <c r="LV133" s="188">
        <v>2247</v>
      </c>
      <c r="LW133" s="188">
        <v>1882</v>
      </c>
      <c r="LX133" s="188">
        <v>0</v>
      </c>
      <c r="LY133" s="188">
        <v>0</v>
      </c>
      <c r="LZ133" s="188">
        <v>1595</v>
      </c>
      <c r="MA133" s="188">
        <v>0</v>
      </c>
      <c r="MB133" s="188">
        <v>0</v>
      </c>
      <c r="MC133" s="188">
        <v>0</v>
      </c>
    </row>
    <row r="134" spans="2:341">
      <c r="B134" s="208">
        <f t="shared" ref="B134:B149" si="40">AVERAGE(M134,X134,AI134,AT134,BE134,BP134,CA134,CL134,CW134,DH134,DS134,ED134,EO134,EZ134,FK134,FV134,GG134,GR134,HC134,HN134,HY134,IJ134,IU134,JF134,JQ134,KB134,KM134,KX134,LI134,LT134)</f>
        <v>0</v>
      </c>
      <c r="C134" s="208">
        <f t="shared" ref="C134:C149" si="41">AVERAGE(N134,Y134,AJ134,AU134,BF134,BQ134,CB134,CM134,CX134,DI134,DT134,EE134,EP134,FA134,FL134,FW134,GH134,GS134,HD134,HO134,HZ134,IK134,IV134,JG134,JR134,KC134,KN134,KY134,LJ134,LU134)</f>
        <v>0</v>
      </c>
      <c r="D134" s="208">
        <f t="shared" ref="D134:D149" si="42">AVERAGE(O134,Z134,AK134,AV134,BG134,BR134,CC134,CN134,CY134,DJ134,DU134,EF134,EQ134,FB134,FM134,FX134,GI134,GT134,HE134,HP134,IA134,IL134,IW134,JH134,JS134,KD134,KO134,KZ134,LK134,LV134)</f>
        <v>6121.6</v>
      </c>
      <c r="E134" s="208">
        <f t="shared" ref="E134:E149" si="43">AVERAGE(P134,AA134,AL134,AW134,BH134,BS134,CD134,CO134,CZ134,DK134,DV134,EG134,ER134,FC134,FN134,FY134,GJ134,GU134,HF134,HQ134,IB134,IM134,IX134,JI134,JT134,KE134,KP134,LA134,LL134,LW134)</f>
        <v>2082.4</v>
      </c>
      <c r="F134" s="208">
        <f t="shared" ref="F134:F149" si="44">AVERAGE(Q134,AB134,AM134,AX134,BI134,BT134,CE134,CP134,DA134,DL134,DW134,EH134,ES134,FD134,FO134,FZ134,GK134,GV134,HG134,HR134,IC134,IN134,IY134,JJ134,JU134,KF134,KQ134,LB134,LM134,LX134)</f>
        <v>0</v>
      </c>
      <c r="G134" s="208">
        <f t="shared" ref="G134:G149" si="45">AVERAGE(R134,AC134,AN134,AY134,BJ134,BU134,CF134,CQ134,DB134,DM134,DX134,EI134,ET134,FE134,FP134,GA134,GL134,GW134,HH134,HS134,ID134,IO134,IZ134,JK134,JV134,KG134,KR134,LC134,LN134,LY134)</f>
        <v>0</v>
      </c>
      <c r="H134" s="208">
        <f t="shared" ref="H134:H149" si="46">AVERAGE(S134,AD134,AO134,AZ134,BK134,BV134,CG134,CR134,DC134,DN134,DY134,EJ134,EU134,FF134,FQ134,GB134,GM134,GX134,HI134,HT134,IE134,IP134,JA134,JL134,JW134,KH134,KS134,LD134,LO134,LZ134)</f>
        <v>1377.8</v>
      </c>
      <c r="I134" s="208">
        <f t="shared" ref="I134:I149" si="47">AVERAGE(T134,AE134,AP134,BA134,BL134,BW134,CH134,CS134,DD134,DO134,DZ134,EK134,EV134,FG134,FR134,GC134,GN134,GY134,HJ134,HU134,IF134,IQ134,JB134,JM134,JX134,KI134,KT134,LE134,LP134,MA134)</f>
        <v>0</v>
      </c>
      <c r="J134" s="208">
        <f t="shared" ref="J134:J149" si="48">AVERAGE(U134,AF134,AQ134,BB134,BM134,BX134,CI134,CT134,DE134,DP134,EA134,EL134,EW134,FH134,FS134,GD134,GO134,GZ134,HK134,HV134,IG134,IR134,JC134,JN134,JY134,KJ134,KU134,LF134,LQ134,MB134)</f>
        <v>0</v>
      </c>
      <c r="K134" s="208">
        <f t="shared" ref="K134:K149" si="49">AVERAGE(V134,AG134,AR134,BC134,BN134,BY134,CJ134,CU134,DF134,DQ134,EB134,EM134,EX134,FI134,FT134,GE134,GP134,HA134,HL134,HW134,IH134,IS134,JD134,JO134,JZ134,KK134,KV134,LG134,LR134,MC134)</f>
        <v>0</v>
      </c>
      <c r="M134" s="188">
        <v>0</v>
      </c>
      <c r="N134" s="188">
        <v>0</v>
      </c>
      <c r="O134" s="188">
        <v>8469</v>
      </c>
      <c r="P134" s="188">
        <v>1441</v>
      </c>
      <c r="Q134" s="188">
        <v>0</v>
      </c>
      <c r="R134" s="188">
        <v>0</v>
      </c>
      <c r="S134" s="188">
        <v>986</v>
      </c>
      <c r="T134" s="188">
        <v>0</v>
      </c>
      <c r="U134" s="188">
        <v>0</v>
      </c>
      <c r="V134" s="188">
        <v>0</v>
      </c>
      <c r="X134" s="188">
        <v>0</v>
      </c>
      <c r="Y134" s="188">
        <v>0</v>
      </c>
      <c r="Z134" s="188">
        <v>6983</v>
      </c>
      <c r="AA134" s="188">
        <v>4171</v>
      </c>
      <c r="AB134" s="188">
        <v>0</v>
      </c>
      <c r="AC134" s="188">
        <v>0</v>
      </c>
      <c r="AD134" s="188">
        <v>1522</v>
      </c>
      <c r="AE134" s="188">
        <v>0</v>
      </c>
      <c r="AF134" s="188">
        <v>0</v>
      </c>
      <c r="AG134" s="188">
        <v>0</v>
      </c>
      <c r="AI134" s="188">
        <v>0</v>
      </c>
      <c r="AJ134" s="188">
        <v>0</v>
      </c>
      <c r="AK134" s="188">
        <v>1097</v>
      </c>
      <c r="AL134" s="188">
        <v>2257</v>
      </c>
      <c r="AM134" s="188">
        <v>0</v>
      </c>
      <c r="AN134" s="188">
        <v>0</v>
      </c>
      <c r="AO134" s="188">
        <v>1581</v>
      </c>
      <c r="AP134" s="188">
        <v>0</v>
      </c>
      <c r="AQ134" s="188">
        <v>0</v>
      </c>
      <c r="AR134" s="188">
        <v>0</v>
      </c>
      <c r="AT134" s="188">
        <v>0</v>
      </c>
      <c r="AU134" s="188">
        <v>0</v>
      </c>
      <c r="AV134" s="188">
        <v>8366</v>
      </c>
      <c r="AW134" s="188">
        <v>2536</v>
      </c>
      <c r="AX134" s="188">
        <v>0</v>
      </c>
      <c r="AY134" s="188">
        <v>0</v>
      </c>
      <c r="AZ134" s="188">
        <v>1554</v>
      </c>
      <c r="BA134" s="188">
        <v>0</v>
      </c>
      <c r="BB134" s="188">
        <v>0</v>
      </c>
      <c r="BC134" s="188">
        <v>0</v>
      </c>
      <c r="BE134" s="188">
        <v>0</v>
      </c>
      <c r="BF134" s="188">
        <v>0</v>
      </c>
      <c r="BG134" s="188">
        <v>8507</v>
      </c>
      <c r="BH134" s="188">
        <v>3092</v>
      </c>
      <c r="BI134" s="188">
        <v>0</v>
      </c>
      <c r="BJ134" s="188">
        <v>0</v>
      </c>
      <c r="BK134" s="188">
        <v>1084</v>
      </c>
      <c r="BL134" s="188">
        <v>0</v>
      </c>
      <c r="BM134" s="188">
        <v>0</v>
      </c>
      <c r="BN134" s="188">
        <v>0</v>
      </c>
      <c r="BP134" s="188">
        <v>0</v>
      </c>
      <c r="BQ134" s="188">
        <v>0</v>
      </c>
      <c r="BR134" s="188">
        <v>7103</v>
      </c>
      <c r="BS134" s="188">
        <v>3368</v>
      </c>
      <c r="BT134" s="188">
        <v>0</v>
      </c>
      <c r="BU134" s="188">
        <v>0</v>
      </c>
      <c r="BV134" s="188">
        <v>1656</v>
      </c>
      <c r="BW134" s="188">
        <v>0</v>
      </c>
      <c r="BX134" s="188">
        <v>0</v>
      </c>
      <c r="BY134" s="188">
        <v>0</v>
      </c>
      <c r="CA134" s="188">
        <v>0</v>
      </c>
      <c r="CB134" s="188">
        <v>0</v>
      </c>
      <c r="CC134" s="188">
        <v>8647</v>
      </c>
      <c r="CD134" s="188">
        <v>2581</v>
      </c>
      <c r="CE134" s="188">
        <v>0</v>
      </c>
      <c r="CF134" s="188">
        <v>0</v>
      </c>
      <c r="CG134" s="188">
        <v>1090</v>
      </c>
      <c r="CH134" s="188">
        <v>0</v>
      </c>
      <c r="CI134" s="188">
        <v>0</v>
      </c>
      <c r="CJ134" s="188">
        <v>0</v>
      </c>
      <c r="CL134" s="188">
        <v>0</v>
      </c>
      <c r="CM134" s="188">
        <v>0</v>
      </c>
      <c r="CN134" s="188">
        <v>8647</v>
      </c>
      <c r="CO134" s="188">
        <v>2581</v>
      </c>
      <c r="CP134" s="188">
        <v>0</v>
      </c>
      <c r="CQ134" s="188">
        <v>0</v>
      </c>
      <c r="CR134" s="188">
        <v>1090</v>
      </c>
      <c r="CS134" s="188">
        <v>0</v>
      </c>
      <c r="CT134" s="188">
        <v>0</v>
      </c>
      <c r="CU134" s="188">
        <v>0</v>
      </c>
      <c r="CW134" s="188">
        <v>0</v>
      </c>
      <c r="CX134" s="188">
        <v>0</v>
      </c>
      <c r="CY134" s="188">
        <v>6824</v>
      </c>
      <c r="CZ134" s="188">
        <v>2327</v>
      </c>
      <c r="DA134" s="188">
        <v>0</v>
      </c>
      <c r="DB134" s="188">
        <v>0</v>
      </c>
      <c r="DC134" s="188">
        <v>1670</v>
      </c>
      <c r="DD134" s="188">
        <v>0</v>
      </c>
      <c r="DE134" s="188">
        <v>0</v>
      </c>
      <c r="DF134" s="188">
        <v>0</v>
      </c>
      <c r="DH134" s="188">
        <v>0</v>
      </c>
      <c r="DI134" s="188">
        <v>0</v>
      </c>
      <c r="DJ134" s="188">
        <v>8903</v>
      </c>
      <c r="DK134" s="188">
        <v>2694</v>
      </c>
      <c r="DL134" s="188">
        <v>0</v>
      </c>
      <c r="DM134" s="188">
        <v>0</v>
      </c>
      <c r="DN134" s="188">
        <v>1077</v>
      </c>
      <c r="DO134" s="188">
        <v>0</v>
      </c>
      <c r="DP134" s="188">
        <v>0</v>
      </c>
      <c r="DQ134" s="188">
        <v>0</v>
      </c>
      <c r="DS134" s="188">
        <v>0</v>
      </c>
      <c r="DT134" s="188">
        <v>0</v>
      </c>
      <c r="DU134" s="188">
        <v>6901</v>
      </c>
      <c r="DV134" s="188">
        <v>1304</v>
      </c>
      <c r="DW134" s="188">
        <v>0</v>
      </c>
      <c r="DX134" s="188">
        <v>0</v>
      </c>
      <c r="DY134" s="188">
        <v>1766</v>
      </c>
      <c r="DZ134" s="188">
        <v>0</v>
      </c>
      <c r="EA134" s="188">
        <v>0</v>
      </c>
      <c r="EB134" s="188">
        <v>0</v>
      </c>
      <c r="ED134" s="188">
        <v>0</v>
      </c>
      <c r="EE134" s="188">
        <v>0</v>
      </c>
      <c r="EF134" s="188">
        <v>6840</v>
      </c>
      <c r="EG134" s="188">
        <v>2308</v>
      </c>
      <c r="EH134" s="188">
        <v>0</v>
      </c>
      <c r="EI134" s="188">
        <v>0</v>
      </c>
      <c r="EJ134" s="188">
        <v>1071</v>
      </c>
      <c r="EK134" s="188">
        <v>0</v>
      </c>
      <c r="EL134" s="188">
        <v>0</v>
      </c>
      <c r="EM134" s="188">
        <v>0</v>
      </c>
      <c r="EO134" s="188">
        <v>0</v>
      </c>
      <c r="EP134" s="188">
        <v>0</v>
      </c>
      <c r="EQ134" s="188">
        <v>1336</v>
      </c>
      <c r="ER134" s="188">
        <v>1071</v>
      </c>
      <c r="ES134" s="188">
        <v>0</v>
      </c>
      <c r="ET134" s="188">
        <v>0</v>
      </c>
      <c r="EU134" s="188">
        <v>1360</v>
      </c>
      <c r="EV134" s="188">
        <v>0</v>
      </c>
      <c r="EW134" s="188">
        <v>0</v>
      </c>
      <c r="EX134" s="188">
        <v>0</v>
      </c>
      <c r="EZ134" s="188">
        <v>0</v>
      </c>
      <c r="FA134" s="188">
        <v>0</v>
      </c>
      <c r="FB134" s="188">
        <v>4059</v>
      </c>
      <c r="FC134" s="188">
        <v>1620</v>
      </c>
      <c r="FD134" s="188">
        <v>0</v>
      </c>
      <c r="FE134" s="188">
        <v>0</v>
      </c>
      <c r="FF134" s="188">
        <v>1794</v>
      </c>
      <c r="FG134" s="188">
        <v>0</v>
      </c>
      <c r="FH134" s="188">
        <v>0</v>
      </c>
      <c r="FI134" s="188">
        <v>0</v>
      </c>
      <c r="FK134" s="188">
        <v>0</v>
      </c>
      <c r="FL134" s="188">
        <v>0</v>
      </c>
      <c r="FM134" s="188">
        <v>7815</v>
      </c>
      <c r="FN134" s="188">
        <v>1073</v>
      </c>
      <c r="FO134" s="188">
        <v>0</v>
      </c>
      <c r="FP134" s="188">
        <v>0</v>
      </c>
      <c r="FQ134" s="188">
        <v>1058</v>
      </c>
      <c r="FR134" s="188">
        <v>0</v>
      </c>
      <c r="FS134" s="188">
        <v>0</v>
      </c>
      <c r="FT134" s="188">
        <v>0</v>
      </c>
      <c r="FV134" s="188">
        <v>0</v>
      </c>
      <c r="FW134" s="188">
        <v>0</v>
      </c>
      <c r="FX134" s="188">
        <v>4344</v>
      </c>
      <c r="FY134" s="188">
        <v>2547</v>
      </c>
      <c r="FZ134" s="188">
        <v>0</v>
      </c>
      <c r="GA134" s="188">
        <v>0</v>
      </c>
      <c r="GB134" s="188">
        <v>1718</v>
      </c>
      <c r="GC134" s="188">
        <v>0</v>
      </c>
      <c r="GD134" s="188">
        <v>0</v>
      </c>
      <c r="GE134" s="188">
        <v>0</v>
      </c>
      <c r="GG134" s="188">
        <v>0</v>
      </c>
      <c r="GH134" s="188">
        <v>0</v>
      </c>
      <c r="GI134" s="188">
        <v>7309</v>
      </c>
      <c r="GJ134" s="188">
        <v>1486</v>
      </c>
      <c r="GK134" s="188">
        <v>0</v>
      </c>
      <c r="GL134" s="188">
        <v>0</v>
      </c>
      <c r="GM134" s="188">
        <v>1107</v>
      </c>
      <c r="GN134" s="188">
        <v>0</v>
      </c>
      <c r="GO134" s="188">
        <v>0</v>
      </c>
      <c r="GP134" s="188">
        <v>0</v>
      </c>
      <c r="GR134" s="188">
        <v>0</v>
      </c>
      <c r="GS134" s="188">
        <v>0</v>
      </c>
      <c r="GT134" s="188">
        <v>7162</v>
      </c>
      <c r="GU134" s="188">
        <v>1481</v>
      </c>
      <c r="GV134" s="188">
        <v>0</v>
      </c>
      <c r="GW134" s="188">
        <v>0</v>
      </c>
      <c r="GX134" s="188">
        <v>1043</v>
      </c>
      <c r="GY134" s="188">
        <v>0</v>
      </c>
      <c r="GZ134" s="188">
        <v>0</v>
      </c>
      <c r="HA134" s="188">
        <v>0</v>
      </c>
      <c r="HC134" s="188">
        <v>0</v>
      </c>
      <c r="HD134" s="188">
        <v>0</v>
      </c>
      <c r="HE134" s="188">
        <v>5463</v>
      </c>
      <c r="HF134" s="188">
        <v>1567</v>
      </c>
      <c r="HG134" s="188">
        <v>0</v>
      </c>
      <c r="HH134" s="188">
        <v>0</v>
      </c>
      <c r="HI134" s="188">
        <v>1058</v>
      </c>
      <c r="HJ134" s="188">
        <v>0</v>
      </c>
      <c r="HK134" s="188">
        <v>0</v>
      </c>
      <c r="HL134" s="188">
        <v>0</v>
      </c>
      <c r="HN134" s="188">
        <v>0</v>
      </c>
      <c r="HO134" s="188">
        <v>0</v>
      </c>
      <c r="HP134" s="188">
        <v>3428</v>
      </c>
      <c r="HQ134" s="188">
        <v>1099</v>
      </c>
      <c r="HR134" s="188">
        <v>0</v>
      </c>
      <c r="HS134" s="188">
        <v>0</v>
      </c>
      <c r="HT134" s="188">
        <v>1739</v>
      </c>
      <c r="HU134" s="188">
        <v>0</v>
      </c>
      <c r="HV134" s="188">
        <v>0</v>
      </c>
      <c r="HW134" s="188">
        <v>0</v>
      </c>
      <c r="HY134" s="188">
        <v>0</v>
      </c>
      <c r="HZ134" s="188">
        <v>0</v>
      </c>
      <c r="IA134" s="188">
        <v>5454</v>
      </c>
      <c r="IB134" s="188">
        <v>1736</v>
      </c>
      <c r="IC134" s="188">
        <v>0</v>
      </c>
      <c r="ID134" s="188">
        <v>0</v>
      </c>
      <c r="IE134" s="188">
        <v>1090</v>
      </c>
      <c r="IF134" s="188">
        <v>0</v>
      </c>
      <c r="IG134" s="188">
        <v>0</v>
      </c>
      <c r="IH134" s="188">
        <v>0</v>
      </c>
      <c r="IJ134" s="188">
        <v>0</v>
      </c>
      <c r="IK134" s="188">
        <v>0</v>
      </c>
      <c r="IL134" s="188">
        <v>8434</v>
      </c>
      <c r="IM134" s="188">
        <v>1427</v>
      </c>
      <c r="IN134" s="188">
        <v>0</v>
      </c>
      <c r="IO134" s="188">
        <v>0</v>
      </c>
      <c r="IP134" s="188">
        <v>1101</v>
      </c>
      <c r="IQ134" s="188">
        <v>0</v>
      </c>
      <c r="IR134" s="188">
        <v>0</v>
      </c>
      <c r="IS134" s="188">
        <v>0</v>
      </c>
      <c r="IU134" s="188">
        <v>0</v>
      </c>
      <c r="IV134" s="188">
        <v>0</v>
      </c>
      <c r="IW134" s="188">
        <v>4523</v>
      </c>
      <c r="IX134" s="188">
        <v>1720</v>
      </c>
      <c r="IY134" s="188">
        <v>0</v>
      </c>
      <c r="IZ134" s="188">
        <v>0</v>
      </c>
      <c r="JA134" s="188">
        <v>1635</v>
      </c>
      <c r="JB134" s="188">
        <v>0</v>
      </c>
      <c r="JC134" s="188">
        <v>0</v>
      </c>
      <c r="JD134" s="188">
        <v>0</v>
      </c>
      <c r="JF134" s="188">
        <v>0</v>
      </c>
      <c r="JG134" s="188">
        <v>0</v>
      </c>
      <c r="JH134" s="188">
        <v>6967</v>
      </c>
      <c r="JI134" s="188">
        <v>2691</v>
      </c>
      <c r="JJ134" s="188">
        <v>0</v>
      </c>
      <c r="JK134" s="188">
        <v>0</v>
      </c>
      <c r="JL134" s="188">
        <v>1039</v>
      </c>
      <c r="JM134" s="188">
        <v>0</v>
      </c>
      <c r="JN134" s="188">
        <v>0</v>
      </c>
      <c r="JO134" s="188">
        <v>0</v>
      </c>
      <c r="JQ134" s="188">
        <v>0</v>
      </c>
      <c r="JR134" s="188">
        <v>0</v>
      </c>
      <c r="JS134" s="188">
        <v>8515</v>
      </c>
      <c r="JT134" s="188">
        <v>1755</v>
      </c>
      <c r="JU134" s="188">
        <v>0</v>
      </c>
      <c r="JV134" s="188">
        <v>0</v>
      </c>
      <c r="JW134" s="188">
        <v>1111</v>
      </c>
      <c r="JX134" s="188">
        <v>0</v>
      </c>
      <c r="JY134" s="188">
        <v>0</v>
      </c>
      <c r="JZ134" s="188">
        <v>0</v>
      </c>
      <c r="KB134" s="188">
        <v>0</v>
      </c>
      <c r="KC134" s="188">
        <v>0</v>
      </c>
      <c r="KD134" s="188">
        <v>2751</v>
      </c>
      <c r="KE134" s="188">
        <v>851</v>
      </c>
      <c r="KF134" s="188">
        <v>0</v>
      </c>
      <c r="KG134" s="188">
        <v>0</v>
      </c>
      <c r="KH134" s="188">
        <v>1620</v>
      </c>
      <c r="KI134" s="188">
        <v>0</v>
      </c>
      <c r="KJ134" s="188">
        <v>0</v>
      </c>
      <c r="KK134" s="188">
        <v>0</v>
      </c>
      <c r="KM134" s="188">
        <v>0</v>
      </c>
      <c r="KN134" s="188">
        <v>0</v>
      </c>
      <c r="KO134" s="188">
        <v>2619</v>
      </c>
      <c r="KP134" s="188">
        <v>2459</v>
      </c>
      <c r="KQ134" s="188">
        <v>0</v>
      </c>
      <c r="KR134" s="188">
        <v>0</v>
      </c>
      <c r="KS134" s="188">
        <v>1756</v>
      </c>
      <c r="KT134" s="188">
        <v>0</v>
      </c>
      <c r="KU134" s="188">
        <v>0</v>
      </c>
      <c r="KV134" s="188">
        <v>0</v>
      </c>
      <c r="KX134" s="188">
        <v>0</v>
      </c>
      <c r="KY134" s="188">
        <v>0</v>
      </c>
      <c r="KZ134" s="188">
        <v>8231</v>
      </c>
      <c r="LA134" s="188">
        <v>2563</v>
      </c>
      <c r="LB134" s="188">
        <v>0</v>
      </c>
      <c r="LC134" s="188">
        <v>0</v>
      </c>
      <c r="LD134" s="188">
        <v>1817</v>
      </c>
      <c r="LE134" s="188">
        <v>0</v>
      </c>
      <c r="LF134" s="188">
        <v>0</v>
      </c>
      <c r="LG134" s="188">
        <v>0</v>
      </c>
      <c r="LI134" s="188">
        <v>0</v>
      </c>
      <c r="LJ134" s="188">
        <v>0</v>
      </c>
      <c r="LK134" s="188">
        <v>5623</v>
      </c>
      <c r="LL134" s="188">
        <v>3119</v>
      </c>
      <c r="LM134" s="188">
        <v>0</v>
      </c>
      <c r="LN134" s="188">
        <v>0</v>
      </c>
      <c r="LO134" s="188">
        <v>1546</v>
      </c>
      <c r="LP134" s="188">
        <v>0</v>
      </c>
      <c r="LQ134" s="188">
        <v>0</v>
      </c>
      <c r="LR134" s="188">
        <v>0</v>
      </c>
      <c r="LT134" s="188">
        <v>0</v>
      </c>
      <c r="LU134" s="188">
        <v>0</v>
      </c>
      <c r="LV134" s="188">
        <v>2328</v>
      </c>
      <c r="LW134" s="188">
        <v>1547</v>
      </c>
      <c r="LX134" s="188">
        <v>0</v>
      </c>
      <c r="LY134" s="188">
        <v>0</v>
      </c>
      <c r="LZ134" s="188">
        <v>1595</v>
      </c>
      <c r="MA134" s="188">
        <v>0</v>
      </c>
      <c r="MB134" s="188">
        <v>0</v>
      </c>
      <c r="MC134" s="188">
        <v>0</v>
      </c>
    </row>
    <row r="135" spans="2:341">
      <c r="B135" s="208">
        <f t="shared" si="40"/>
        <v>0</v>
      </c>
      <c r="C135" s="208">
        <f t="shared" si="41"/>
        <v>0</v>
      </c>
      <c r="D135" s="208">
        <f t="shared" si="42"/>
        <v>6101.9333333333334</v>
      </c>
      <c r="E135" s="208">
        <f t="shared" si="43"/>
        <v>2044.8</v>
      </c>
      <c r="F135" s="208">
        <f t="shared" si="44"/>
        <v>0</v>
      </c>
      <c r="G135" s="208">
        <f t="shared" si="45"/>
        <v>0</v>
      </c>
      <c r="H135" s="208">
        <f t="shared" si="46"/>
        <v>1377.0333333333333</v>
      </c>
      <c r="I135" s="208">
        <f t="shared" si="47"/>
        <v>0</v>
      </c>
      <c r="J135" s="208">
        <f t="shared" si="48"/>
        <v>0</v>
      </c>
      <c r="K135" s="208">
        <f t="shared" si="49"/>
        <v>0</v>
      </c>
      <c r="M135" s="188">
        <v>0</v>
      </c>
      <c r="N135" s="188">
        <v>0</v>
      </c>
      <c r="O135" s="188">
        <v>8452</v>
      </c>
      <c r="P135" s="188">
        <v>1420</v>
      </c>
      <c r="Q135" s="188">
        <v>0</v>
      </c>
      <c r="R135" s="188">
        <v>0</v>
      </c>
      <c r="S135" s="188">
        <v>986</v>
      </c>
      <c r="T135" s="188">
        <v>0</v>
      </c>
      <c r="U135" s="188">
        <v>0</v>
      </c>
      <c r="V135" s="188">
        <v>0</v>
      </c>
      <c r="X135" s="188">
        <v>0</v>
      </c>
      <c r="Y135" s="188">
        <v>0</v>
      </c>
      <c r="Z135" s="188">
        <v>6983</v>
      </c>
      <c r="AA135" s="188">
        <v>4310</v>
      </c>
      <c r="AB135" s="188">
        <v>0</v>
      </c>
      <c r="AC135" s="188">
        <v>0</v>
      </c>
      <c r="AD135" s="188">
        <v>1522</v>
      </c>
      <c r="AE135" s="188">
        <v>0</v>
      </c>
      <c r="AF135" s="188">
        <v>0</v>
      </c>
      <c r="AG135" s="188">
        <v>0</v>
      </c>
      <c r="AI135" s="188">
        <v>0</v>
      </c>
      <c r="AJ135" s="188">
        <v>0</v>
      </c>
      <c r="AK135" s="188">
        <v>1104</v>
      </c>
      <c r="AL135" s="188">
        <v>2196</v>
      </c>
      <c r="AM135" s="188">
        <v>0</v>
      </c>
      <c r="AN135" s="188">
        <v>0</v>
      </c>
      <c r="AO135" s="188">
        <v>1581</v>
      </c>
      <c r="AP135" s="188">
        <v>0</v>
      </c>
      <c r="AQ135" s="188">
        <v>0</v>
      </c>
      <c r="AR135" s="188">
        <v>0</v>
      </c>
      <c r="AT135" s="188">
        <v>0</v>
      </c>
      <c r="AU135" s="188">
        <v>0</v>
      </c>
      <c r="AV135" s="188">
        <v>8361</v>
      </c>
      <c r="AW135" s="188">
        <v>2444</v>
      </c>
      <c r="AX135" s="188">
        <v>0</v>
      </c>
      <c r="AY135" s="188">
        <v>0</v>
      </c>
      <c r="AZ135" s="188">
        <v>1554</v>
      </c>
      <c r="BA135" s="188">
        <v>0</v>
      </c>
      <c r="BB135" s="188">
        <v>0</v>
      </c>
      <c r="BC135" s="188">
        <v>0</v>
      </c>
      <c r="BE135" s="188">
        <v>0</v>
      </c>
      <c r="BF135" s="188">
        <v>0</v>
      </c>
      <c r="BG135" s="188">
        <v>8527</v>
      </c>
      <c r="BH135" s="188">
        <v>3077</v>
      </c>
      <c r="BI135" s="188">
        <v>0</v>
      </c>
      <c r="BJ135" s="188">
        <v>0</v>
      </c>
      <c r="BK135" s="188">
        <v>1084</v>
      </c>
      <c r="BL135" s="188">
        <v>0</v>
      </c>
      <c r="BM135" s="188">
        <v>0</v>
      </c>
      <c r="BN135" s="188">
        <v>0</v>
      </c>
      <c r="BP135" s="188">
        <v>0</v>
      </c>
      <c r="BQ135" s="188">
        <v>0</v>
      </c>
      <c r="BR135" s="188">
        <v>7073</v>
      </c>
      <c r="BS135" s="188">
        <v>3336</v>
      </c>
      <c r="BT135" s="188">
        <v>0</v>
      </c>
      <c r="BU135" s="188">
        <v>0</v>
      </c>
      <c r="BV135" s="188">
        <v>1656</v>
      </c>
      <c r="BW135" s="188">
        <v>0</v>
      </c>
      <c r="BX135" s="188">
        <v>0</v>
      </c>
      <c r="BY135" s="188">
        <v>0</v>
      </c>
      <c r="CA135" s="188">
        <v>0</v>
      </c>
      <c r="CB135" s="188">
        <v>0</v>
      </c>
      <c r="CC135" s="188">
        <v>8635</v>
      </c>
      <c r="CD135" s="188">
        <v>2539</v>
      </c>
      <c r="CE135" s="188">
        <v>0</v>
      </c>
      <c r="CF135" s="188">
        <v>0</v>
      </c>
      <c r="CG135" s="188">
        <v>1090</v>
      </c>
      <c r="CH135" s="188">
        <v>0</v>
      </c>
      <c r="CI135" s="188">
        <v>0</v>
      </c>
      <c r="CJ135" s="188">
        <v>0</v>
      </c>
      <c r="CL135" s="188">
        <v>0</v>
      </c>
      <c r="CM135" s="188">
        <v>0</v>
      </c>
      <c r="CN135" s="188">
        <v>8635</v>
      </c>
      <c r="CO135" s="188">
        <v>2539</v>
      </c>
      <c r="CP135" s="188">
        <v>0</v>
      </c>
      <c r="CQ135" s="188">
        <v>0</v>
      </c>
      <c r="CR135" s="188">
        <v>1090</v>
      </c>
      <c r="CS135" s="188">
        <v>0</v>
      </c>
      <c r="CT135" s="188">
        <v>0</v>
      </c>
      <c r="CU135" s="188">
        <v>0</v>
      </c>
      <c r="CW135" s="188">
        <v>0</v>
      </c>
      <c r="CX135" s="188">
        <v>0</v>
      </c>
      <c r="CY135" s="188">
        <v>6816</v>
      </c>
      <c r="CZ135" s="188">
        <v>2323</v>
      </c>
      <c r="DA135" s="188">
        <v>0</v>
      </c>
      <c r="DB135" s="188">
        <v>0</v>
      </c>
      <c r="DC135" s="188">
        <v>1670</v>
      </c>
      <c r="DD135" s="188">
        <v>0</v>
      </c>
      <c r="DE135" s="188">
        <v>0</v>
      </c>
      <c r="DF135" s="188">
        <v>0</v>
      </c>
      <c r="DH135" s="188">
        <v>0</v>
      </c>
      <c r="DI135" s="188">
        <v>0</v>
      </c>
      <c r="DJ135" s="188">
        <v>8899</v>
      </c>
      <c r="DK135" s="188">
        <v>2614</v>
      </c>
      <c r="DL135" s="188">
        <v>0</v>
      </c>
      <c r="DM135" s="188">
        <v>0</v>
      </c>
      <c r="DN135" s="188">
        <v>1077</v>
      </c>
      <c r="DO135" s="188">
        <v>0</v>
      </c>
      <c r="DP135" s="188">
        <v>0</v>
      </c>
      <c r="DQ135" s="188">
        <v>0</v>
      </c>
      <c r="DS135" s="188">
        <v>0</v>
      </c>
      <c r="DT135" s="188">
        <v>0</v>
      </c>
      <c r="DU135" s="188">
        <v>6907</v>
      </c>
      <c r="DV135" s="188">
        <v>1293</v>
      </c>
      <c r="DW135" s="188">
        <v>0</v>
      </c>
      <c r="DX135" s="188">
        <v>0</v>
      </c>
      <c r="DY135" s="188">
        <v>1747</v>
      </c>
      <c r="DZ135" s="188">
        <v>0</v>
      </c>
      <c r="EA135" s="188">
        <v>0</v>
      </c>
      <c r="EB135" s="188">
        <v>0</v>
      </c>
      <c r="ED135" s="188">
        <v>0</v>
      </c>
      <c r="EE135" s="188">
        <v>0</v>
      </c>
      <c r="EF135" s="188">
        <v>6849</v>
      </c>
      <c r="EG135" s="188">
        <v>2233</v>
      </c>
      <c r="EH135" s="188">
        <v>0</v>
      </c>
      <c r="EI135" s="188">
        <v>0</v>
      </c>
      <c r="EJ135" s="188">
        <v>1071</v>
      </c>
      <c r="EK135" s="188">
        <v>0</v>
      </c>
      <c r="EL135" s="188">
        <v>0</v>
      </c>
      <c r="EM135" s="188">
        <v>0</v>
      </c>
      <c r="EO135" s="188">
        <v>0</v>
      </c>
      <c r="EP135" s="188">
        <v>0</v>
      </c>
      <c r="EQ135" s="188">
        <v>1287</v>
      </c>
      <c r="ER135" s="188">
        <v>1018</v>
      </c>
      <c r="ES135" s="188">
        <v>0</v>
      </c>
      <c r="ET135" s="188">
        <v>0</v>
      </c>
      <c r="EU135" s="188">
        <v>1360</v>
      </c>
      <c r="EV135" s="188">
        <v>0</v>
      </c>
      <c r="EW135" s="188">
        <v>0</v>
      </c>
      <c r="EX135" s="188">
        <v>0</v>
      </c>
      <c r="EZ135" s="188">
        <v>0</v>
      </c>
      <c r="FA135" s="188">
        <v>0</v>
      </c>
      <c r="FB135" s="188">
        <v>4022</v>
      </c>
      <c r="FC135" s="188">
        <v>1588</v>
      </c>
      <c r="FD135" s="188">
        <v>0</v>
      </c>
      <c r="FE135" s="188">
        <v>0</v>
      </c>
      <c r="FF135" s="188">
        <v>1793</v>
      </c>
      <c r="FG135" s="188">
        <v>0</v>
      </c>
      <c r="FH135" s="188">
        <v>0</v>
      </c>
      <c r="FI135" s="188">
        <v>0</v>
      </c>
      <c r="FK135" s="188">
        <v>0</v>
      </c>
      <c r="FL135" s="188">
        <v>0</v>
      </c>
      <c r="FM135" s="188">
        <v>7729</v>
      </c>
      <c r="FN135" s="188">
        <v>997</v>
      </c>
      <c r="FO135" s="188">
        <v>0</v>
      </c>
      <c r="FP135" s="188">
        <v>0</v>
      </c>
      <c r="FQ135" s="188">
        <v>1058</v>
      </c>
      <c r="FR135" s="188">
        <v>0</v>
      </c>
      <c r="FS135" s="188">
        <v>0</v>
      </c>
      <c r="FT135" s="188">
        <v>0</v>
      </c>
      <c r="FV135" s="188">
        <v>0</v>
      </c>
      <c r="FW135" s="188">
        <v>0</v>
      </c>
      <c r="FX135" s="188">
        <v>4389</v>
      </c>
      <c r="FY135" s="188">
        <v>2467</v>
      </c>
      <c r="FZ135" s="188">
        <v>0</v>
      </c>
      <c r="GA135" s="188">
        <v>0</v>
      </c>
      <c r="GB135" s="188">
        <v>1715</v>
      </c>
      <c r="GC135" s="188">
        <v>0</v>
      </c>
      <c r="GD135" s="188">
        <v>0</v>
      </c>
      <c r="GE135" s="188">
        <v>0</v>
      </c>
      <c r="GG135" s="188">
        <v>0</v>
      </c>
      <c r="GH135" s="188">
        <v>0</v>
      </c>
      <c r="GI135" s="188">
        <v>7261</v>
      </c>
      <c r="GJ135" s="188">
        <v>1469</v>
      </c>
      <c r="GK135" s="188">
        <v>0</v>
      </c>
      <c r="GL135" s="188">
        <v>0</v>
      </c>
      <c r="GM135" s="188">
        <v>1107</v>
      </c>
      <c r="GN135" s="188">
        <v>0</v>
      </c>
      <c r="GO135" s="188">
        <v>0</v>
      </c>
      <c r="GP135" s="188">
        <v>0</v>
      </c>
      <c r="GR135" s="188">
        <v>0</v>
      </c>
      <c r="GS135" s="188">
        <v>0</v>
      </c>
      <c r="GT135" s="188">
        <v>7156</v>
      </c>
      <c r="GU135" s="188">
        <v>1419</v>
      </c>
      <c r="GV135" s="188">
        <v>0</v>
      </c>
      <c r="GW135" s="188">
        <v>0</v>
      </c>
      <c r="GX135" s="188">
        <v>1043</v>
      </c>
      <c r="GY135" s="188">
        <v>0</v>
      </c>
      <c r="GZ135" s="188">
        <v>0</v>
      </c>
      <c r="HA135" s="188">
        <v>0</v>
      </c>
      <c r="HC135" s="188">
        <v>0</v>
      </c>
      <c r="HD135" s="188">
        <v>0</v>
      </c>
      <c r="HE135" s="188">
        <v>5450</v>
      </c>
      <c r="HF135" s="188">
        <v>1495</v>
      </c>
      <c r="HG135" s="188">
        <v>0</v>
      </c>
      <c r="HH135" s="188">
        <v>0</v>
      </c>
      <c r="HI135" s="188">
        <v>1058</v>
      </c>
      <c r="HJ135" s="188">
        <v>0</v>
      </c>
      <c r="HK135" s="188">
        <v>0</v>
      </c>
      <c r="HL135" s="188">
        <v>0</v>
      </c>
      <c r="HN135" s="188">
        <v>0</v>
      </c>
      <c r="HO135" s="188">
        <v>0</v>
      </c>
      <c r="HP135" s="188">
        <v>3340</v>
      </c>
      <c r="HQ135" s="188">
        <v>1097</v>
      </c>
      <c r="HR135" s="188">
        <v>0</v>
      </c>
      <c r="HS135" s="188">
        <v>0</v>
      </c>
      <c r="HT135" s="188">
        <v>1739</v>
      </c>
      <c r="HU135" s="188">
        <v>0</v>
      </c>
      <c r="HV135" s="188">
        <v>0</v>
      </c>
      <c r="HW135" s="188">
        <v>0</v>
      </c>
      <c r="HY135" s="188">
        <v>0</v>
      </c>
      <c r="HZ135" s="188">
        <v>0</v>
      </c>
      <c r="IA135" s="188">
        <v>5425</v>
      </c>
      <c r="IB135" s="188">
        <v>1679</v>
      </c>
      <c r="IC135" s="188">
        <v>0</v>
      </c>
      <c r="ID135" s="188">
        <v>0</v>
      </c>
      <c r="IE135" s="188">
        <v>1090</v>
      </c>
      <c r="IF135" s="188">
        <v>0</v>
      </c>
      <c r="IG135" s="188">
        <v>0</v>
      </c>
      <c r="IH135" s="188">
        <v>0</v>
      </c>
      <c r="IJ135" s="188">
        <v>0</v>
      </c>
      <c r="IK135" s="188">
        <v>0</v>
      </c>
      <c r="IL135" s="188">
        <v>8383</v>
      </c>
      <c r="IM135" s="188">
        <v>1372</v>
      </c>
      <c r="IN135" s="188">
        <v>0</v>
      </c>
      <c r="IO135" s="188">
        <v>0</v>
      </c>
      <c r="IP135" s="188">
        <v>1101</v>
      </c>
      <c r="IQ135" s="188">
        <v>0</v>
      </c>
      <c r="IR135" s="188">
        <v>0</v>
      </c>
      <c r="IS135" s="188">
        <v>0</v>
      </c>
      <c r="IU135" s="188">
        <v>0</v>
      </c>
      <c r="IV135" s="188">
        <v>0</v>
      </c>
      <c r="IW135" s="188">
        <v>4420</v>
      </c>
      <c r="IX135" s="188">
        <v>1676</v>
      </c>
      <c r="IY135" s="188">
        <v>0</v>
      </c>
      <c r="IZ135" s="188">
        <v>0</v>
      </c>
      <c r="JA135" s="188">
        <v>1635</v>
      </c>
      <c r="JB135" s="188">
        <v>0</v>
      </c>
      <c r="JC135" s="188">
        <v>0</v>
      </c>
      <c r="JD135" s="188">
        <v>0</v>
      </c>
      <c r="JF135" s="188">
        <v>0</v>
      </c>
      <c r="JG135" s="188">
        <v>0</v>
      </c>
      <c r="JH135" s="188">
        <v>7010</v>
      </c>
      <c r="JI135" s="188">
        <v>2740</v>
      </c>
      <c r="JJ135" s="188">
        <v>0</v>
      </c>
      <c r="JK135" s="188">
        <v>0</v>
      </c>
      <c r="JL135" s="188">
        <v>1039</v>
      </c>
      <c r="JM135" s="188">
        <v>0</v>
      </c>
      <c r="JN135" s="188">
        <v>0</v>
      </c>
      <c r="JO135" s="188">
        <v>0</v>
      </c>
      <c r="JQ135" s="188">
        <v>0</v>
      </c>
      <c r="JR135" s="188">
        <v>0</v>
      </c>
      <c r="JS135" s="188">
        <v>8521</v>
      </c>
      <c r="JT135" s="188">
        <v>1748</v>
      </c>
      <c r="JU135" s="188">
        <v>0</v>
      </c>
      <c r="JV135" s="188">
        <v>0</v>
      </c>
      <c r="JW135" s="188">
        <v>1111</v>
      </c>
      <c r="JX135" s="188">
        <v>0</v>
      </c>
      <c r="JY135" s="188">
        <v>0</v>
      </c>
      <c r="JZ135" s="188">
        <v>0</v>
      </c>
      <c r="KB135" s="188">
        <v>0</v>
      </c>
      <c r="KC135" s="188">
        <v>0</v>
      </c>
      <c r="KD135" s="188">
        <v>2727</v>
      </c>
      <c r="KE135" s="188">
        <v>813</v>
      </c>
      <c r="KF135" s="188">
        <v>0</v>
      </c>
      <c r="KG135" s="188">
        <v>0</v>
      </c>
      <c r="KH135" s="188">
        <v>1620</v>
      </c>
      <c r="KI135" s="188">
        <v>0</v>
      </c>
      <c r="KJ135" s="188">
        <v>0</v>
      </c>
      <c r="KK135" s="188">
        <v>0</v>
      </c>
      <c r="KM135" s="188">
        <v>0</v>
      </c>
      <c r="KN135" s="188">
        <v>0</v>
      </c>
      <c r="KO135" s="188">
        <v>2575</v>
      </c>
      <c r="KP135" s="188">
        <v>2341</v>
      </c>
      <c r="KQ135" s="188">
        <v>0</v>
      </c>
      <c r="KR135" s="188">
        <v>0</v>
      </c>
      <c r="KS135" s="188">
        <v>1757</v>
      </c>
      <c r="KT135" s="188">
        <v>0</v>
      </c>
      <c r="KU135" s="188">
        <v>0</v>
      </c>
      <c r="KV135" s="188">
        <v>0</v>
      </c>
      <c r="KX135" s="188">
        <v>0</v>
      </c>
      <c r="KY135" s="188">
        <v>0</v>
      </c>
      <c r="KZ135" s="188">
        <v>8244</v>
      </c>
      <c r="LA135" s="188">
        <v>2544</v>
      </c>
      <c r="LB135" s="188">
        <v>0</v>
      </c>
      <c r="LC135" s="188">
        <v>0</v>
      </c>
      <c r="LD135" s="188">
        <v>1816</v>
      </c>
      <c r="LE135" s="188">
        <v>0</v>
      </c>
      <c r="LF135" s="188">
        <v>0</v>
      </c>
      <c r="LG135" s="188">
        <v>0</v>
      </c>
      <c r="LI135" s="188">
        <v>0</v>
      </c>
      <c r="LJ135" s="188">
        <v>0</v>
      </c>
      <c r="LK135" s="188">
        <v>5528</v>
      </c>
      <c r="LL135" s="188">
        <v>3055</v>
      </c>
      <c r="LM135" s="188">
        <v>0</v>
      </c>
      <c r="LN135" s="188">
        <v>0</v>
      </c>
      <c r="LO135" s="188">
        <v>1546</v>
      </c>
      <c r="LP135" s="188">
        <v>0</v>
      </c>
      <c r="LQ135" s="188">
        <v>0</v>
      </c>
      <c r="LR135" s="188">
        <v>0</v>
      </c>
      <c r="LT135" s="188">
        <v>0</v>
      </c>
      <c r="LU135" s="188">
        <v>0</v>
      </c>
      <c r="LV135" s="188">
        <v>2350</v>
      </c>
      <c r="LW135" s="188">
        <v>1502</v>
      </c>
      <c r="LX135" s="188">
        <v>0</v>
      </c>
      <c r="LY135" s="188">
        <v>0</v>
      </c>
      <c r="LZ135" s="188">
        <v>1595</v>
      </c>
      <c r="MA135" s="188">
        <v>0</v>
      </c>
      <c r="MB135" s="188">
        <v>0</v>
      </c>
      <c r="MC135" s="188">
        <v>0</v>
      </c>
    </row>
    <row r="136" spans="2:341">
      <c r="B136" s="208">
        <f t="shared" si="40"/>
        <v>0</v>
      </c>
      <c r="C136" s="208">
        <f t="shared" si="41"/>
        <v>0</v>
      </c>
      <c r="D136" s="208">
        <f t="shared" si="42"/>
        <v>6061.333333333333</v>
      </c>
      <c r="E136" s="208">
        <f t="shared" si="43"/>
        <v>2018.5333333333333</v>
      </c>
      <c r="F136" s="208">
        <f t="shared" si="44"/>
        <v>0</v>
      </c>
      <c r="G136" s="208">
        <f t="shared" si="45"/>
        <v>0</v>
      </c>
      <c r="H136" s="208">
        <f t="shared" si="46"/>
        <v>1376.3666666666666</v>
      </c>
      <c r="I136" s="208">
        <f t="shared" si="47"/>
        <v>0</v>
      </c>
      <c r="J136" s="208">
        <f t="shared" si="48"/>
        <v>0</v>
      </c>
      <c r="K136" s="208">
        <f t="shared" si="49"/>
        <v>0</v>
      </c>
      <c r="M136" s="188">
        <v>0</v>
      </c>
      <c r="N136" s="188">
        <v>0</v>
      </c>
      <c r="O136" s="188">
        <v>8425</v>
      </c>
      <c r="P136" s="188">
        <v>1401</v>
      </c>
      <c r="Q136" s="188">
        <v>0</v>
      </c>
      <c r="R136" s="188">
        <v>0</v>
      </c>
      <c r="S136" s="188">
        <v>986</v>
      </c>
      <c r="T136" s="188">
        <v>0</v>
      </c>
      <c r="U136" s="188">
        <v>0</v>
      </c>
      <c r="V136" s="188">
        <v>0</v>
      </c>
      <c r="X136" s="188">
        <v>0</v>
      </c>
      <c r="Y136" s="188">
        <v>0</v>
      </c>
      <c r="Z136" s="188">
        <v>6989</v>
      </c>
      <c r="AA136" s="188">
        <v>4511</v>
      </c>
      <c r="AB136" s="188">
        <v>0</v>
      </c>
      <c r="AC136" s="188">
        <v>0</v>
      </c>
      <c r="AD136" s="188">
        <v>1522</v>
      </c>
      <c r="AE136" s="188">
        <v>0</v>
      </c>
      <c r="AF136" s="188">
        <v>0</v>
      </c>
      <c r="AG136" s="188">
        <v>0</v>
      </c>
      <c r="AI136" s="188">
        <v>0</v>
      </c>
      <c r="AJ136" s="188">
        <v>0</v>
      </c>
      <c r="AK136" s="188">
        <v>1080</v>
      </c>
      <c r="AL136" s="188">
        <v>2145</v>
      </c>
      <c r="AM136" s="188">
        <v>0</v>
      </c>
      <c r="AN136" s="188">
        <v>0</v>
      </c>
      <c r="AO136" s="188">
        <v>1581</v>
      </c>
      <c r="AP136" s="188">
        <v>0</v>
      </c>
      <c r="AQ136" s="188">
        <v>0</v>
      </c>
      <c r="AR136" s="188">
        <v>0</v>
      </c>
      <c r="AT136" s="188">
        <v>0</v>
      </c>
      <c r="AU136" s="188">
        <v>0</v>
      </c>
      <c r="AV136" s="188">
        <v>8351</v>
      </c>
      <c r="AW136" s="188">
        <v>2401</v>
      </c>
      <c r="AX136" s="188">
        <v>0</v>
      </c>
      <c r="AY136" s="188">
        <v>0</v>
      </c>
      <c r="AZ136" s="188">
        <v>1554</v>
      </c>
      <c r="BA136" s="188">
        <v>0</v>
      </c>
      <c r="BB136" s="188">
        <v>0</v>
      </c>
      <c r="BC136" s="188">
        <v>0</v>
      </c>
      <c r="BE136" s="188">
        <v>0</v>
      </c>
      <c r="BF136" s="188">
        <v>0</v>
      </c>
      <c r="BG136" s="188">
        <v>8505</v>
      </c>
      <c r="BH136" s="188">
        <v>3014</v>
      </c>
      <c r="BI136" s="188">
        <v>0</v>
      </c>
      <c r="BJ136" s="188">
        <v>0</v>
      </c>
      <c r="BK136" s="188">
        <v>1084</v>
      </c>
      <c r="BL136" s="188">
        <v>0</v>
      </c>
      <c r="BM136" s="188">
        <v>0</v>
      </c>
      <c r="BN136" s="188">
        <v>0</v>
      </c>
      <c r="BP136" s="188">
        <v>0</v>
      </c>
      <c r="BQ136" s="188">
        <v>0</v>
      </c>
      <c r="BR136" s="188">
        <v>7002</v>
      </c>
      <c r="BS136" s="188">
        <v>3286</v>
      </c>
      <c r="BT136" s="188">
        <v>0</v>
      </c>
      <c r="BU136" s="188">
        <v>0</v>
      </c>
      <c r="BV136" s="188">
        <v>1656</v>
      </c>
      <c r="BW136" s="188">
        <v>0</v>
      </c>
      <c r="BX136" s="188">
        <v>0</v>
      </c>
      <c r="BY136" s="188">
        <v>0</v>
      </c>
      <c r="CA136" s="188">
        <v>0</v>
      </c>
      <c r="CB136" s="188">
        <v>0</v>
      </c>
      <c r="CC136" s="188">
        <v>8631</v>
      </c>
      <c r="CD136" s="188">
        <v>2533</v>
      </c>
      <c r="CE136" s="188">
        <v>0</v>
      </c>
      <c r="CF136" s="188">
        <v>0</v>
      </c>
      <c r="CG136" s="188">
        <v>1090</v>
      </c>
      <c r="CH136" s="188">
        <v>0</v>
      </c>
      <c r="CI136" s="188">
        <v>0</v>
      </c>
      <c r="CJ136" s="188">
        <v>0</v>
      </c>
      <c r="CL136" s="188">
        <v>0</v>
      </c>
      <c r="CM136" s="188">
        <v>0</v>
      </c>
      <c r="CN136" s="188">
        <v>8631</v>
      </c>
      <c r="CO136" s="188">
        <v>2533</v>
      </c>
      <c r="CP136" s="188">
        <v>0</v>
      </c>
      <c r="CQ136" s="188">
        <v>0</v>
      </c>
      <c r="CR136" s="188">
        <v>1090</v>
      </c>
      <c r="CS136" s="188">
        <v>0</v>
      </c>
      <c r="CT136" s="188">
        <v>0</v>
      </c>
      <c r="CU136" s="188">
        <v>0</v>
      </c>
      <c r="CW136" s="188">
        <v>0</v>
      </c>
      <c r="CX136" s="188">
        <v>0</v>
      </c>
      <c r="CY136" s="188">
        <v>6747</v>
      </c>
      <c r="CZ136" s="188">
        <v>2301</v>
      </c>
      <c r="DA136" s="188">
        <v>0</v>
      </c>
      <c r="DB136" s="188">
        <v>0</v>
      </c>
      <c r="DC136" s="188">
        <v>1673</v>
      </c>
      <c r="DD136" s="188">
        <v>0</v>
      </c>
      <c r="DE136" s="188">
        <v>0</v>
      </c>
      <c r="DF136" s="188">
        <v>0</v>
      </c>
      <c r="DH136" s="188">
        <v>0</v>
      </c>
      <c r="DI136" s="188">
        <v>0</v>
      </c>
      <c r="DJ136" s="188">
        <v>8852</v>
      </c>
      <c r="DK136" s="188">
        <v>2560</v>
      </c>
      <c r="DL136" s="188">
        <v>0</v>
      </c>
      <c r="DM136" s="188">
        <v>0</v>
      </c>
      <c r="DN136" s="188">
        <v>1077</v>
      </c>
      <c r="DO136" s="188">
        <v>0</v>
      </c>
      <c r="DP136" s="188">
        <v>0</v>
      </c>
      <c r="DQ136" s="188">
        <v>0</v>
      </c>
      <c r="DS136" s="188">
        <v>0</v>
      </c>
      <c r="DT136" s="188">
        <v>0</v>
      </c>
      <c r="DU136" s="188">
        <v>6901</v>
      </c>
      <c r="DV136" s="188">
        <v>1296</v>
      </c>
      <c r="DW136" s="188">
        <v>0</v>
      </c>
      <c r="DX136" s="188">
        <v>0</v>
      </c>
      <c r="DY136" s="188">
        <v>1737</v>
      </c>
      <c r="DZ136" s="188">
        <v>0</v>
      </c>
      <c r="EA136" s="188">
        <v>0</v>
      </c>
      <c r="EB136" s="188">
        <v>0</v>
      </c>
      <c r="ED136" s="188">
        <v>0</v>
      </c>
      <c r="EE136" s="188">
        <v>0</v>
      </c>
      <c r="EF136" s="188">
        <v>6824</v>
      </c>
      <c r="EG136" s="188">
        <v>2211</v>
      </c>
      <c r="EH136" s="188">
        <v>0</v>
      </c>
      <c r="EI136" s="188">
        <v>0</v>
      </c>
      <c r="EJ136" s="188">
        <v>1071</v>
      </c>
      <c r="EK136" s="188">
        <v>0</v>
      </c>
      <c r="EL136" s="188">
        <v>0</v>
      </c>
      <c r="EM136" s="188">
        <v>0</v>
      </c>
      <c r="EO136" s="188">
        <v>0</v>
      </c>
      <c r="EP136" s="188">
        <v>0</v>
      </c>
      <c r="EQ136" s="188">
        <v>1210</v>
      </c>
      <c r="ER136" s="188">
        <v>978</v>
      </c>
      <c r="ES136" s="188">
        <v>0</v>
      </c>
      <c r="ET136" s="188">
        <v>0</v>
      </c>
      <c r="EU136" s="188">
        <v>1360</v>
      </c>
      <c r="EV136" s="188">
        <v>0</v>
      </c>
      <c r="EW136" s="188">
        <v>0</v>
      </c>
      <c r="EX136" s="188">
        <v>0</v>
      </c>
      <c r="EZ136" s="188">
        <v>0</v>
      </c>
      <c r="FA136" s="188">
        <v>0</v>
      </c>
      <c r="FB136" s="188">
        <v>4020</v>
      </c>
      <c r="FC136" s="188">
        <v>1551</v>
      </c>
      <c r="FD136" s="188">
        <v>0</v>
      </c>
      <c r="FE136" s="188">
        <v>0</v>
      </c>
      <c r="FF136" s="188">
        <v>1789</v>
      </c>
      <c r="FG136" s="188">
        <v>0</v>
      </c>
      <c r="FH136" s="188">
        <v>0</v>
      </c>
      <c r="FI136" s="188">
        <v>0</v>
      </c>
      <c r="FK136" s="188">
        <v>0</v>
      </c>
      <c r="FL136" s="188">
        <v>0</v>
      </c>
      <c r="FM136" s="188">
        <v>7464</v>
      </c>
      <c r="FN136" s="188">
        <v>948</v>
      </c>
      <c r="FO136" s="188">
        <v>0</v>
      </c>
      <c r="FP136" s="188">
        <v>0</v>
      </c>
      <c r="FQ136" s="188">
        <v>1058</v>
      </c>
      <c r="FR136" s="188">
        <v>0</v>
      </c>
      <c r="FS136" s="188">
        <v>0</v>
      </c>
      <c r="FT136" s="188">
        <v>0</v>
      </c>
      <c r="FV136" s="188">
        <v>0</v>
      </c>
      <c r="FW136" s="188">
        <v>0</v>
      </c>
      <c r="FX136" s="188">
        <v>4446</v>
      </c>
      <c r="FY136" s="188">
        <v>2409</v>
      </c>
      <c r="FZ136" s="188">
        <v>0</v>
      </c>
      <c r="GA136" s="188">
        <v>0</v>
      </c>
      <c r="GB136" s="188">
        <v>1709</v>
      </c>
      <c r="GC136" s="188">
        <v>0</v>
      </c>
      <c r="GD136" s="188">
        <v>0</v>
      </c>
      <c r="GE136" s="188">
        <v>0</v>
      </c>
      <c r="GG136" s="188">
        <v>0</v>
      </c>
      <c r="GH136" s="188">
        <v>0</v>
      </c>
      <c r="GI136" s="188">
        <v>7194</v>
      </c>
      <c r="GJ136" s="188">
        <v>1436</v>
      </c>
      <c r="GK136" s="188">
        <v>0</v>
      </c>
      <c r="GL136" s="188">
        <v>0</v>
      </c>
      <c r="GM136" s="188">
        <v>1107</v>
      </c>
      <c r="GN136" s="188">
        <v>0</v>
      </c>
      <c r="GO136" s="188">
        <v>0</v>
      </c>
      <c r="GP136" s="188">
        <v>0</v>
      </c>
      <c r="GR136" s="188">
        <v>0</v>
      </c>
      <c r="GS136" s="188">
        <v>0</v>
      </c>
      <c r="GT136" s="188">
        <v>7161</v>
      </c>
      <c r="GU136" s="188">
        <v>1362</v>
      </c>
      <c r="GV136" s="188">
        <v>0</v>
      </c>
      <c r="GW136" s="188">
        <v>0</v>
      </c>
      <c r="GX136" s="188">
        <v>1043</v>
      </c>
      <c r="GY136" s="188">
        <v>0</v>
      </c>
      <c r="GZ136" s="188">
        <v>0</v>
      </c>
      <c r="HA136" s="188">
        <v>0</v>
      </c>
      <c r="HC136" s="188">
        <v>0</v>
      </c>
      <c r="HD136" s="188">
        <v>0</v>
      </c>
      <c r="HE136" s="188">
        <v>5445</v>
      </c>
      <c r="HF136" s="188">
        <v>1478</v>
      </c>
      <c r="HG136" s="188">
        <v>0</v>
      </c>
      <c r="HH136" s="188">
        <v>0</v>
      </c>
      <c r="HI136" s="188">
        <v>1058</v>
      </c>
      <c r="HJ136" s="188">
        <v>0</v>
      </c>
      <c r="HK136" s="188">
        <v>0</v>
      </c>
      <c r="HL136" s="188">
        <v>0</v>
      </c>
      <c r="HN136" s="188">
        <v>0</v>
      </c>
      <c r="HO136" s="188">
        <v>0</v>
      </c>
      <c r="HP136" s="188">
        <v>3164</v>
      </c>
      <c r="HQ136" s="188">
        <v>1072</v>
      </c>
      <c r="HR136" s="188">
        <v>0</v>
      </c>
      <c r="HS136" s="188">
        <v>0</v>
      </c>
      <c r="HT136" s="188">
        <v>1739</v>
      </c>
      <c r="HU136" s="188">
        <v>0</v>
      </c>
      <c r="HV136" s="188">
        <v>0</v>
      </c>
      <c r="HW136" s="188">
        <v>0</v>
      </c>
      <c r="HY136" s="188">
        <v>0</v>
      </c>
      <c r="HZ136" s="188">
        <v>0</v>
      </c>
      <c r="IA136" s="188">
        <v>5366</v>
      </c>
      <c r="IB136" s="188">
        <v>1621</v>
      </c>
      <c r="IC136" s="188">
        <v>0</v>
      </c>
      <c r="ID136" s="188">
        <v>0</v>
      </c>
      <c r="IE136" s="188">
        <v>1090</v>
      </c>
      <c r="IF136" s="188">
        <v>0</v>
      </c>
      <c r="IG136" s="188">
        <v>0</v>
      </c>
      <c r="IH136" s="188">
        <v>0</v>
      </c>
      <c r="IJ136" s="188">
        <v>0</v>
      </c>
      <c r="IK136" s="188">
        <v>0</v>
      </c>
      <c r="IL136" s="188">
        <v>8350</v>
      </c>
      <c r="IM136" s="188">
        <v>1343</v>
      </c>
      <c r="IN136" s="188">
        <v>0</v>
      </c>
      <c r="IO136" s="188">
        <v>0</v>
      </c>
      <c r="IP136" s="188">
        <v>1101</v>
      </c>
      <c r="IQ136" s="188">
        <v>0</v>
      </c>
      <c r="IR136" s="188">
        <v>0</v>
      </c>
      <c r="IS136" s="188">
        <v>0</v>
      </c>
      <c r="IU136" s="188">
        <v>0</v>
      </c>
      <c r="IV136" s="188">
        <v>0</v>
      </c>
      <c r="IW136" s="188">
        <v>4323</v>
      </c>
      <c r="IX136" s="188">
        <v>1673</v>
      </c>
      <c r="IY136" s="188">
        <v>0</v>
      </c>
      <c r="IZ136" s="188">
        <v>0</v>
      </c>
      <c r="JA136" s="188">
        <v>1635</v>
      </c>
      <c r="JB136" s="188">
        <v>0</v>
      </c>
      <c r="JC136" s="188">
        <v>0</v>
      </c>
      <c r="JD136" s="188">
        <v>0</v>
      </c>
      <c r="JF136" s="188">
        <v>0</v>
      </c>
      <c r="JG136" s="188">
        <v>0</v>
      </c>
      <c r="JH136" s="188">
        <v>7037</v>
      </c>
      <c r="JI136" s="188">
        <v>2745</v>
      </c>
      <c r="JJ136" s="188">
        <v>0</v>
      </c>
      <c r="JK136" s="188">
        <v>0</v>
      </c>
      <c r="JL136" s="188">
        <v>1039</v>
      </c>
      <c r="JM136" s="188">
        <v>0</v>
      </c>
      <c r="JN136" s="188">
        <v>0</v>
      </c>
      <c r="JO136" s="188">
        <v>0</v>
      </c>
      <c r="JQ136" s="188">
        <v>0</v>
      </c>
      <c r="JR136" s="188">
        <v>0</v>
      </c>
      <c r="JS136" s="188">
        <v>8505</v>
      </c>
      <c r="JT136" s="188">
        <v>1744</v>
      </c>
      <c r="JU136" s="188">
        <v>0</v>
      </c>
      <c r="JV136" s="188">
        <v>0</v>
      </c>
      <c r="JW136" s="188">
        <v>1111</v>
      </c>
      <c r="JX136" s="188">
        <v>0</v>
      </c>
      <c r="JY136" s="188">
        <v>0</v>
      </c>
      <c r="JZ136" s="188">
        <v>0</v>
      </c>
      <c r="KB136" s="188">
        <v>0</v>
      </c>
      <c r="KC136" s="188">
        <v>0</v>
      </c>
      <c r="KD136" s="188">
        <v>2694</v>
      </c>
      <c r="KE136" s="188">
        <v>807</v>
      </c>
      <c r="KF136" s="188">
        <v>0</v>
      </c>
      <c r="KG136" s="188">
        <v>0</v>
      </c>
      <c r="KH136" s="188">
        <v>1620</v>
      </c>
      <c r="KI136" s="188">
        <v>0</v>
      </c>
      <c r="KJ136" s="188">
        <v>0</v>
      </c>
      <c r="KK136" s="188">
        <v>0</v>
      </c>
      <c r="KM136" s="188">
        <v>0</v>
      </c>
      <c r="KN136" s="188">
        <v>0</v>
      </c>
      <c r="KO136" s="188">
        <v>2537</v>
      </c>
      <c r="KP136" s="188">
        <v>2168</v>
      </c>
      <c r="KQ136" s="188">
        <v>0</v>
      </c>
      <c r="KR136" s="188">
        <v>0</v>
      </c>
      <c r="KS136" s="188">
        <v>1758</v>
      </c>
      <c r="KT136" s="188">
        <v>0</v>
      </c>
      <c r="KU136" s="188">
        <v>0</v>
      </c>
      <c r="KV136" s="188">
        <v>0</v>
      </c>
      <c r="KX136" s="188">
        <v>0</v>
      </c>
      <c r="KY136" s="188">
        <v>0</v>
      </c>
      <c r="KZ136" s="188">
        <v>8106</v>
      </c>
      <c r="LA136" s="188">
        <v>2463</v>
      </c>
      <c r="LB136" s="188">
        <v>0</v>
      </c>
      <c r="LC136" s="188">
        <v>0</v>
      </c>
      <c r="LD136" s="188">
        <v>1812</v>
      </c>
      <c r="LE136" s="188">
        <v>0</v>
      </c>
      <c r="LF136" s="188">
        <v>0</v>
      </c>
      <c r="LG136" s="188">
        <v>0</v>
      </c>
      <c r="LI136" s="188">
        <v>0</v>
      </c>
      <c r="LJ136" s="188">
        <v>0</v>
      </c>
      <c r="LK136" s="188">
        <v>5573</v>
      </c>
      <c r="LL136" s="188">
        <v>3054</v>
      </c>
      <c r="LM136" s="188">
        <v>0</v>
      </c>
      <c r="LN136" s="188">
        <v>0</v>
      </c>
      <c r="LO136" s="188">
        <v>1546</v>
      </c>
      <c r="LP136" s="188">
        <v>0</v>
      </c>
      <c r="LQ136" s="188">
        <v>0</v>
      </c>
      <c r="LR136" s="188">
        <v>0</v>
      </c>
      <c r="LT136" s="188">
        <v>0</v>
      </c>
      <c r="LU136" s="188">
        <v>0</v>
      </c>
      <c r="LV136" s="188">
        <v>2307</v>
      </c>
      <c r="LW136" s="188">
        <v>1512</v>
      </c>
      <c r="LX136" s="188">
        <v>0</v>
      </c>
      <c r="LY136" s="188">
        <v>0</v>
      </c>
      <c r="LZ136" s="188">
        <v>1595</v>
      </c>
      <c r="MA136" s="188">
        <v>0</v>
      </c>
      <c r="MB136" s="188">
        <v>0</v>
      </c>
      <c r="MC136" s="188">
        <v>0</v>
      </c>
    </row>
    <row r="137" spans="2:341">
      <c r="B137" s="208">
        <f t="shared" si="40"/>
        <v>0</v>
      </c>
      <c r="C137" s="208">
        <f t="shared" si="41"/>
        <v>0</v>
      </c>
      <c r="D137" s="208">
        <f t="shared" si="42"/>
        <v>6012.6333333333332</v>
      </c>
      <c r="E137" s="208">
        <f t="shared" si="43"/>
        <v>1987.5666666666666</v>
      </c>
      <c r="F137" s="208">
        <f t="shared" si="44"/>
        <v>0</v>
      </c>
      <c r="G137" s="208">
        <f t="shared" si="45"/>
        <v>0</v>
      </c>
      <c r="H137" s="208">
        <f t="shared" si="46"/>
        <v>1375.6</v>
      </c>
      <c r="I137" s="208">
        <f t="shared" si="47"/>
        <v>0</v>
      </c>
      <c r="J137" s="208">
        <f t="shared" si="48"/>
        <v>0</v>
      </c>
      <c r="K137" s="208">
        <f t="shared" si="49"/>
        <v>0</v>
      </c>
      <c r="M137" s="188">
        <v>0</v>
      </c>
      <c r="N137" s="188">
        <v>0</v>
      </c>
      <c r="O137" s="188">
        <v>8423</v>
      </c>
      <c r="P137" s="188">
        <v>1412</v>
      </c>
      <c r="Q137" s="188">
        <v>0</v>
      </c>
      <c r="R137" s="188">
        <v>0</v>
      </c>
      <c r="S137" s="188">
        <v>986</v>
      </c>
      <c r="T137" s="188">
        <v>0</v>
      </c>
      <c r="U137" s="188">
        <v>0</v>
      </c>
      <c r="V137" s="188">
        <v>0</v>
      </c>
      <c r="X137" s="188">
        <v>0</v>
      </c>
      <c r="Y137" s="188">
        <v>0</v>
      </c>
      <c r="Z137" s="188">
        <v>6976</v>
      </c>
      <c r="AA137" s="188">
        <v>4645</v>
      </c>
      <c r="AB137" s="188">
        <v>0</v>
      </c>
      <c r="AC137" s="188">
        <v>0</v>
      </c>
      <c r="AD137" s="188">
        <v>1522</v>
      </c>
      <c r="AE137" s="188">
        <v>0</v>
      </c>
      <c r="AF137" s="188">
        <v>0</v>
      </c>
      <c r="AG137" s="188">
        <v>0</v>
      </c>
      <c r="AI137" s="188">
        <v>0</v>
      </c>
      <c r="AJ137" s="188">
        <v>0</v>
      </c>
      <c r="AK137" s="188">
        <v>1087</v>
      </c>
      <c r="AL137" s="188">
        <v>2103</v>
      </c>
      <c r="AM137" s="188">
        <v>0</v>
      </c>
      <c r="AN137" s="188">
        <v>0</v>
      </c>
      <c r="AO137" s="188">
        <v>1581</v>
      </c>
      <c r="AP137" s="188">
        <v>0</v>
      </c>
      <c r="AQ137" s="188">
        <v>0</v>
      </c>
      <c r="AR137" s="188">
        <v>0</v>
      </c>
      <c r="AT137" s="188">
        <v>0</v>
      </c>
      <c r="AU137" s="188">
        <v>0</v>
      </c>
      <c r="AV137" s="188">
        <v>8352</v>
      </c>
      <c r="AW137" s="188">
        <v>2359</v>
      </c>
      <c r="AX137" s="188">
        <v>0</v>
      </c>
      <c r="AY137" s="188">
        <v>0</v>
      </c>
      <c r="AZ137" s="188">
        <v>1554</v>
      </c>
      <c r="BA137" s="188">
        <v>0</v>
      </c>
      <c r="BB137" s="188">
        <v>0</v>
      </c>
      <c r="BC137" s="188">
        <v>0</v>
      </c>
      <c r="BE137" s="188">
        <v>0</v>
      </c>
      <c r="BF137" s="188">
        <v>0</v>
      </c>
      <c r="BG137" s="188">
        <v>8465</v>
      </c>
      <c r="BH137" s="188">
        <v>2932</v>
      </c>
      <c r="BI137" s="188">
        <v>0</v>
      </c>
      <c r="BJ137" s="188">
        <v>0</v>
      </c>
      <c r="BK137" s="188">
        <v>1084</v>
      </c>
      <c r="BL137" s="188">
        <v>0</v>
      </c>
      <c r="BM137" s="188">
        <v>0</v>
      </c>
      <c r="BN137" s="188">
        <v>0</v>
      </c>
      <c r="BP137" s="188">
        <v>0</v>
      </c>
      <c r="BQ137" s="188">
        <v>0</v>
      </c>
      <c r="BR137" s="188">
        <v>7005</v>
      </c>
      <c r="BS137" s="188">
        <v>3130</v>
      </c>
      <c r="BT137" s="188">
        <v>0</v>
      </c>
      <c r="BU137" s="188">
        <v>0</v>
      </c>
      <c r="BV137" s="188">
        <v>1655</v>
      </c>
      <c r="BW137" s="188">
        <v>0</v>
      </c>
      <c r="BX137" s="188">
        <v>0</v>
      </c>
      <c r="BY137" s="188">
        <v>0</v>
      </c>
      <c r="CA137" s="188">
        <v>0</v>
      </c>
      <c r="CB137" s="188">
        <v>0</v>
      </c>
      <c r="CC137" s="188">
        <v>8623</v>
      </c>
      <c r="CD137" s="188">
        <v>2506</v>
      </c>
      <c r="CE137" s="188">
        <v>0</v>
      </c>
      <c r="CF137" s="188">
        <v>0</v>
      </c>
      <c r="CG137" s="188">
        <v>1090</v>
      </c>
      <c r="CH137" s="188">
        <v>0</v>
      </c>
      <c r="CI137" s="188">
        <v>0</v>
      </c>
      <c r="CJ137" s="188">
        <v>0</v>
      </c>
      <c r="CL137" s="188">
        <v>0</v>
      </c>
      <c r="CM137" s="188">
        <v>0</v>
      </c>
      <c r="CN137" s="188">
        <v>8623</v>
      </c>
      <c r="CO137" s="188">
        <v>2506</v>
      </c>
      <c r="CP137" s="188">
        <v>0</v>
      </c>
      <c r="CQ137" s="188">
        <v>0</v>
      </c>
      <c r="CR137" s="188">
        <v>1090</v>
      </c>
      <c r="CS137" s="188">
        <v>0</v>
      </c>
      <c r="CT137" s="188">
        <v>0</v>
      </c>
      <c r="CU137" s="188">
        <v>0</v>
      </c>
      <c r="CW137" s="188">
        <v>0</v>
      </c>
      <c r="CX137" s="188">
        <v>0</v>
      </c>
      <c r="CY137" s="188">
        <v>6725</v>
      </c>
      <c r="CZ137" s="188">
        <v>2292</v>
      </c>
      <c r="DA137" s="188">
        <v>0</v>
      </c>
      <c r="DB137" s="188">
        <v>0</v>
      </c>
      <c r="DC137" s="188">
        <v>1671</v>
      </c>
      <c r="DD137" s="188">
        <v>0</v>
      </c>
      <c r="DE137" s="188">
        <v>0</v>
      </c>
      <c r="DF137" s="188">
        <v>0</v>
      </c>
      <c r="DH137" s="188">
        <v>0</v>
      </c>
      <c r="DI137" s="188">
        <v>0</v>
      </c>
      <c r="DJ137" s="188">
        <v>8810</v>
      </c>
      <c r="DK137" s="188">
        <v>2499</v>
      </c>
      <c r="DL137" s="188">
        <v>0</v>
      </c>
      <c r="DM137" s="188">
        <v>0</v>
      </c>
      <c r="DN137" s="188">
        <v>1077</v>
      </c>
      <c r="DO137" s="188">
        <v>0</v>
      </c>
      <c r="DP137" s="188">
        <v>0</v>
      </c>
      <c r="DQ137" s="188">
        <v>0</v>
      </c>
      <c r="DS137" s="188">
        <v>0</v>
      </c>
      <c r="DT137" s="188">
        <v>0</v>
      </c>
      <c r="DU137" s="188">
        <v>6896</v>
      </c>
      <c r="DV137" s="188">
        <v>1290</v>
      </c>
      <c r="DW137" s="188">
        <v>0</v>
      </c>
      <c r="DX137" s="188">
        <v>0</v>
      </c>
      <c r="DY137" s="188">
        <v>1724</v>
      </c>
      <c r="DZ137" s="188">
        <v>0</v>
      </c>
      <c r="EA137" s="188">
        <v>0</v>
      </c>
      <c r="EB137" s="188">
        <v>0</v>
      </c>
      <c r="ED137" s="188">
        <v>0</v>
      </c>
      <c r="EE137" s="188">
        <v>0</v>
      </c>
      <c r="EF137" s="188">
        <v>6712</v>
      </c>
      <c r="EG137" s="188">
        <v>2179</v>
      </c>
      <c r="EH137" s="188">
        <v>0</v>
      </c>
      <c r="EI137" s="188">
        <v>0</v>
      </c>
      <c r="EJ137" s="188">
        <v>1071</v>
      </c>
      <c r="EK137" s="188">
        <v>0</v>
      </c>
      <c r="EL137" s="188">
        <v>0</v>
      </c>
      <c r="EM137" s="188">
        <v>0</v>
      </c>
      <c r="EO137" s="188">
        <v>0</v>
      </c>
      <c r="EP137" s="188">
        <v>0</v>
      </c>
      <c r="EQ137" s="188">
        <v>1238</v>
      </c>
      <c r="ER137" s="188">
        <v>989</v>
      </c>
      <c r="ES137" s="188">
        <v>0</v>
      </c>
      <c r="ET137" s="188">
        <v>0</v>
      </c>
      <c r="EU137" s="188">
        <v>1360</v>
      </c>
      <c r="EV137" s="188">
        <v>0</v>
      </c>
      <c r="EW137" s="188">
        <v>0</v>
      </c>
      <c r="EX137" s="188">
        <v>0</v>
      </c>
      <c r="EZ137" s="188">
        <v>0</v>
      </c>
      <c r="FA137" s="188">
        <v>0</v>
      </c>
      <c r="FB137" s="188">
        <v>4000</v>
      </c>
      <c r="FC137" s="188">
        <v>1501</v>
      </c>
      <c r="FD137" s="188">
        <v>0</v>
      </c>
      <c r="FE137" s="188">
        <v>0</v>
      </c>
      <c r="FF137" s="188">
        <v>1786</v>
      </c>
      <c r="FG137" s="188">
        <v>0</v>
      </c>
      <c r="FH137" s="188">
        <v>0</v>
      </c>
      <c r="FI137" s="188">
        <v>0</v>
      </c>
      <c r="FK137" s="188">
        <v>0</v>
      </c>
      <c r="FL137" s="188">
        <v>0</v>
      </c>
      <c r="FM137" s="188">
        <v>7328</v>
      </c>
      <c r="FN137" s="188">
        <v>821</v>
      </c>
      <c r="FO137" s="188">
        <v>0</v>
      </c>
      <c r="FP137" s="188">
        <v>0</v>
      </c>
      <c r="FQ137" s="188">
        <v>1058</v>
      </c>
      <c r="FR137" s="188">
        <v>0</v>
      </c>
      <c r="FS137" s="188">
        <v>0</v>
      </c>
      <c r="FT137" s="188">
        <v>0</v>
      </c>
      <c r="FV137" s="188">
        <v>0</v>
      </c>
      <c r="FW137" s="188">
        <v>0</v>
      </c>
      <c r="FX137" s="188">
        <v>4404</v>
      </c>
      <c r="FY137" s="188">
        <v>2368</v>
      </c>
      <c r="FZ137" s="188">
        <v>0</v>
      </c>
      <c r="GA137" s="188">
        <v>0</v>
      </c>
      <c r="GB137" s="188">
        <v>1705</v>
      </c>
      <c r="GC137" s="188">
        <v>0</v>
      </c>
      <c r="GD137" s="188">
        <v>0</v>
      </c>
      <c r="GE137" s="188">
        <v>0</v>
      </c>
      <c r="GG137" s="188">
        <v>0</v>
      </c>
      <c r="GH137" s="188">
        <v>0</v>
      </c>
      <c r="GI137" s="188">
        <v>7157</v>
      </c>
      <c r="GJ137" s="188">
        <v>1417</v>
      </c>
      <c r="GK137" s="188">
        <v>0</v>
      </c>
      <c r="GL137" s="188">
        <v>0</v>
      </c>
      <c r="GM137" s="188">
        <v>1107</v>
      </c>
      <c r="GN137" s="188">
        <v>0</v>
      </c>
      <c r="GO137" s="188">
        <v>0</v>
      </c>
      <c r="GP137" s="188">
        <v>0</v>
      </c>
      <c r="GR137" s="188">
        <v>0</v>
      </c>
      <c r="GS137" s="188">
        <v>0</v>
      </c>
      <c r="GT137" s="188">
        <v>7056</v>
      </c>
      <c r="GU137" s="188">
        <v>1323</v>
      </c>
      <c r="GV137" s="188">
        <v>0</v>
      </c>
      <c r="GW137" s="188">
        <v>0</v>
      </c>
      <c r="GX137" s="188">
        <v>1043</v>
      </c>
      <c r="GY137" s="188">
        <v>0</v>
      </c>
      <c r="GZ137" s="188">
        <v>0</v>
      </c>
      <c r="HA137" s="188">
        <v>0</v>
      </c>
      <c r="HC137" s="188">
        <v>0</v>
      </c>
      <c r="HD137" s="188">
        <v>0</v>
      </c>
      <c r="HE137" s="188">
        <v>5312</v>
      </c>
      <c r="HF137" s="188">
        <v>1408</v>
      </c>
      <c r="HG137" s="188">
        <v>0</v>
      </c>
      <c r="HH137" s="188">
        <v>0</v>
      </c>
      <c r="HI137" s="188">
        <v>1058</v>
      </c>
      <c r="HJ137" s="188">
        <v>0</v>
      </c>
      <c r="HK137" s="188">
        <v>0</v>
      </c>
      <c r="HL137" s="188">
        <v>0</v>
      </c>
      <c r="HN137" s="188">
        <v>0</v>
      </c>
      <c r="HO137" s="188">
        <v>0</v>
      </c>
      <c r="HP137" s="188">
        <v>2917</v>
      </c>
      <c r="HQ137" s="188">
        <v>1070</v>
      </c>
      <c r="HR137" s="188">
        <v>0</v>
      </c>
      <c r="HS137" s="188">
        <v>0</v>
      </c>
      <c r="HT137" s="188">
        <v>1739</v>
      </c>
      <c r="HU137" s="188">
        <v>0</v>
      </c>
      <c r="HV137" s="188">
        <v>0</v>
      </c>
      <c r="HW137" s="188">
        <v>0</v>
      </c>
      <c r="HY137" s="188">
        <v>0</v>
      </c>
      <c r="HZ137" s="188">
        <v>0</v>
      </c>
      <c r="IA137" s="188">
        <v>5320</v>
      </c>
      <c r="IB137" s="188">
        <v>1560</v>
      </c>
      <c r="IC137" s="188">
        <v>0</v>
      </c>
      <c r="ID137" s="188">
        <v>0</v>
      </c>
      <c r="IE137" s="188">
        <v>1090</v>
      </c>
      <c r="IF137" s="188">
        <v>0</v>
      </c>
      <c r="IG137" s="188">
        <v>0</v>
      </c>
      <c r="IH137" s="188">
        <v>0</v>
      </c>
      <c r="IJ137" s="188">
        <v>0</v>
      </c>
      <c r="IK137" s="188">
        <v>0</v>
      </c>
      <c r="IL137" s="188">
        <v>8327</v>
      </c>
      <c r="IM137" s="188">
        <v>1344</v>
      </c>
      <c r="IN137" s="188">
        <v>0</v>
      </c>
      <c r="IO137" s="188">
        <v>0</v>
      </c>
      <c r="IP137" s="188">
        <v>1101</v>
      </c>
      <c r="IQ137" s="188">
        <v>0</v>
      </c>
      <c r="IR137" s="188">
        <v>0</v>
      </c>
      <c r="IS137" s="188">
        <v>0</v>
      </c>
      <c r="IU137" s="188">
        <v>0</v>
      </c>
      <c r="IV137" s="188">
        <v>0</v>
      </c>
      <c r="IW137" s="188">
        <v>4241</v>
      </c>
      <c r="IX137" s="188">
        <v>1628</v>
      </c>
      <c r="IY137" s="188">
        <v>0</v>
      </c>
      <c r="IZ137" s="188">
        <v>0</v>
      </c>
      <c r="JA137" s="188">
        <v>1635</v>
      </c>
      <c r="JB137" s="188">
        <v>0</v>
      </c>
      <c r="JC137" s="188">
        <v>0</v>
      </c>
      <c r="JD137" s="188">
        <v>0</v>
      </c>
      <c r="JF137" s="188">
        <v>0</v>
      </c>
      <c r="JG137" s="188">
        <v>0</v>
      </c>
      <c r="JH137" s="188">
        <v>7044</v>
      </c>
      <c r="JI137" s="188">
        <v>2772</v>
      </c>
      <c r="JJ137" s="188">
        <v>0</v>
      </c>
      <c r="JK137" s="188">
        <v>0</v>
      </c>
      <c r="JL137" s="188">
        <v>1039</v>
      </c>
      <c r="JM137" s="188">
        <v>0</v>
      </c>
      <c r="JN137" s="188">
        <v>0</v>
      </c>
      <c r="JO137" s="188">
        <v>0</v>
      </c>
      <c r="JQ137" s="188">
        <v>0</v>
      </c>
      <c r="JR137" s="188">
        <v>0</v>
      </c>
      <c r="JS137" s="188">
        <v>8477</v>
      </c>
      <c r="JT137" s="188">
        <v>1739</v>
      </c>
      <c r="JU137" s="188">
        <v>0</v>
      </c>
      <c r="JV137" s="188">
        <v>0</v>
      </c>
      <c r="JW137" s="188">
        <v>1111</v>
      </c>
      <c r="JX137" s="188">
        <v>0</v>
      </c>
      <c r="JY137" s="188">
        <v>0</v>
      </c>
      <c r="JZ137" s="188">
        <v>0</v>
      </c>
      <c r="KB137" s="188">
        <v>0</v>
      </c>
      <c r="KC137" s="188">
        <v>0</v>
      </c>
      <c r="KD137" s="188">
        <v>2674</v>
      </c>
      <c r="KE137" s="188">
        <v>790</v>
      </c>
      <c r="KF137" s="188">
        <v>0</v>
      </c>
      <c r="KG137" s="188">
        <v>0</v>
      </c>
      <c r="KH137" s="188">
        <v>1620</v>
      </c>
      <c r="KI137" s="188">
        <v>0</v>
      </c>
      <c r="KJ137" s="188">
        <v>0</v>
      </c>
      <c r="KK137" s="188">
        <v>0</v>
      </c>
      <c r="KM137" s="188">
        <v>0</v>
      </c>
      <c r="KN137" s="188">
        <v>0</v>
      </c>
      <c r="KO137" s="188">
        <v>2437</v>
      </c>
      <c r="KP137" s="188">
        <v>2040</v>
      </c>
      <c r="KQ137" s="188">
        <v>0</v>
      </c>
      <c r="KR137" s="188">
        <v>0</v>
      </c>
      <c r="KS137" s="188">
        <v>1759</v>
      </c>
      <c r="KT137" s="188">
        <v>0</v>
      </c>
      <c r="KU137" s="188">
        <v>0</v>
      </c>
      <c r="KV137" s="188">
        <v>0</v>
      </c>
      <c r="KX137" s="188">
        <v>0</v>
      </c>
      <c r="KY137" s="188">
        <v>0</v>
      </c>
      <c r="KZ137" s="188">
        <v>8012</v>
      </c>
      <c r="LA137" s="188">
        <v>2445</v>
      </c>
      <c r="LB137" s="188">
        <v>0</v>
      </c>
      <c r="LC137" s="188">
        <v>0</v>
      </c>
      <c r="LD137" s="188">
        <v>1811</v>
      </c>
      <c r="LE137" s="188">
        <v>0</v>
      </c>
      <c r="LF137" s="188">
        <v>0</v>
      </c>
      <c r="LG137" s="188">
        <v>0</v>
      </c>
      <c r="LI137" s="188">
        <v>0</v>
      </c>
      <c r="LJ137" s="188">
        <v>0</v>
      </c>
      <c r="LK137" s="188">
        <v>5467</v>
      </c>
      <c r="LL137" s="188">
        <v>3023</v>
      </c>
      <c r="LM137" s="188">
        <v>0</v>
      </c>
      <c r="LN137" s="188">
        <v>0</v>
      </c>
      <c r="LO137" s="188">
        <v>1546</v>
      </c>
      <c r="LP137" s="188">
        <v>0</v>
      </c>
      <c r="LQ137" s="188">
        <v>0</v>
      </c>
      <c r="LR137" s="188">
        <v>0</v>
      </c>
      <c r="LT137" s="188">
        <v>0</v>
      </c>
      <c r="LU137" s="188">
        <v>0</v>
      </c>
      <c r="LV137" s="188">
        <v>2271</v>
      </c>
      <c r="LW137" s="188">
        <v>1536</v>
      </c>
      <c r="LX137" s="188">
        <v>0</v>
      </c>
      <c r="LY137" s="188">
        <v>0</v>
      </c>
      <c r="LZ137" s="188">
        <v>1595</v>
      </c>
      <c r="MA137" s="188">
        <v>0</v>
      </c>
      <c r="MB137" s="188">
        <v>0</v>
      </c>
      <c r="MC137" s="188">
        <v>0</v>
      </c>
    </row>
    <row r="138" spans="2:341">
      <c r="B138" s="208">
        <f t="shared" si="40"/>
        <v>0</v>
      </c>
      <c r="C138" s="208">
        <f t="shared" si="41"/>
        <v>0</v>
      </c>
      <c r="D138" s="208">
        <f t="shared" si="42"/>
        <v>5948.7</v>
      </c>
      <c r="E138" s="208">
        <f t="shared" si="43"/>
        <v>1960.0333333333333</v>
      </c>
      <c r="F138" s="208">
        <f t="shared" si="44"/>
        <v>0</v>
      </c>
      <c r="G138" s="208">
        <f t="shared" si="45"/>
        <v>0</v>
      </c>
      <c r="H138" s="208">
        <f t="shared" si="46"/>
        <v>1375.1</v>
      </c>
      <c r="I138" s="208">
        <f t="shared" si="47"/>
        <v>0</v>
      </c>
      <c r="J138" s="208">
        <f t="shared" si="48"/>
        <v>0</v>
      </c>
      <c r="K138" s="208">
        <f t="shared" si="49"/>
        <v>0</v>
      </c>
      <c r="M138" s="188">
        <v>0</v>
      </c>
      <c r="N138" s="188">
        <v>0</v>
      </c>
      <c r="O138" s="188">
        <v>8285</v>
      </c>
      <c r="P138" s="188">
        <v>1456</v>
      </c>
      <c r="Q138" s="188">
        <v>0</v>
      </c>
      <c r="R138" s="188">
        <v>0</v>
      </c>
      <c r="S138" s="188">
        <v>986</v>
      </c>
      <c r="T138" s="188">
        <v>0</v>
      </c>
      <c r="U138" s="188">
        <v>0</v>
      </c>
      <c r="V138" s="188">
        <v>0</v>
      </c>
      <c r="X138" s="188">
        <v>0</v>
      </c>
      <c r="Y138" s="188">
        <v>0</v>
      </c>
      <c r="Z138" s="188">
        <v>6915</v>
      </c>
      <c r="AA138" s="188">
        <v>4647</v>
      </c>
      <c r="AB138" s="188">
        <v>0</v>
      </c>
      <c r="AC138" s="188">
        <v>0</v>
      </c>
      <c r="AD138" s="188">
        <v>1522</v>
      </c>
      <c r="AE138" s="188">
        <v>0</v>
      </c>
      <c r="AF138" s="188">
        <v>0</v>
      </c>
      <c r="AG138" s="188">
        <v>0</v>
      </c>
      <c r="AI138" s="188">
        <v>0</v>
      </c>
      <c r="AJ138" s="188">
        <v>0</v>
      </c>
      <c r="AK138" s="188">
        <v>1070</v>
      </c>
      <c r="AL138" s="188">
        <v>2063</v>
      </c>
      <c r="AM138" s="188">
        <v>0</v>
      </c>
      <c r="AN138" s="188">
        <v>0</v>
      </c>
      <c r="AO138" s="188">
        <v>1581</v>
      </c>
      <c r="AP138" s="188">
        <v>0</v>
      </c>
      <c r="AQ138" s="188">
        <v>0</v>
      </c>
      <c r="AR138" s="188">
        <v>0</v>
      </c>
      <c r="AT138" s="188">
        <v>0</v>
      </c>
      <c r="AU138" s="188">
        <v>0</v>
      </c>
      <c r="AV138" s="188">
        <v>8282</v>
      </c>
      <c r="AW138" s="188">
        <v>2367</v>
      </c>
      <c r="AX138" s="188">
        <v>0</v>
      </c>
      <c r="AY138" s="188">
        <v>0</v>
      </c>
      <c r="AZ138" s="188">
        <v>1554</v>
      </c>
      <c r="BA138" s="188">
        <v>0</v>
      </c>
      <c r="BB138" s="188">
        <v>0</v>
      </c>
      <c r="BC138" s="188">
        <v>0</v>
      </c>
      <c r="BE138" s="188">
        <v>0</v>
      </c>
      <c r="BF138" s="188">
        <v>0</v>
      </c>
      <c r="BG138" s="188">
        <v>8470</v>
      </c>
      <c r="BH138" s="188">
        <v>2885</v>
      </c>
      <c r="BI138" s="188">
        <v>0</v>
      </c>
      <c r="BJ138" s="188">
        <v>0</v>
      </c>
      <c r="BK138" s="188">
        <v>1084</v>
      </c>
      <c r="BL138" s="188">
        <v>0</v>
      </c>
      <c r="BM138" s="188">
        <v>0</v>
      </c>
      <c r="BN138" s="188">
        <v>0</v>
      </c>
      <c r="BP138" s="188">
        <v>0</v>
      </c>
      <c r="BQ138" s="188">
        <v>0</v>
      </c>
      <c r="BR138" s="188">
        <v>7021</v>
      </c>
      <c r="BS138" s="188">
        <v>3121</v>
      </c>
      <c r="BT138" s="188">
        <v>0</v>
      </c>
      <c r="BU138" s="188">
        <v>0</v>
      </c>
      <c r="BV138" s="188">
        <v>1656</v>
      </c>
      <c r="BW138" s="188">
        <v>0</v>
      </c>
      <c r="BX138" s="188">
        <v>0</v>
      </c>
      <c r="BY138" s="188">
        <v>0</v>
      </c>
      <c r="CA138" s="188">
        <v>0</v>
      </c>
      <c r="CB138" s="188">
        <v>0</v>
      </c>
      <c r="CC138" s="188">
        <v>8611</v>
      </c>
      <c r="CD138" s="188">
        <v>2462</v>
      </c>
      <c r="CE138" s="188">
        <v>0</v>
      </c>
      <c r="CF138" s="188">
        <v>0</v>
      </c>
      <c r="CG138" s="188">
        <v>1090</v>
      </c>
      <c r="CH138" s="188">
        <v>0</v>
      </c>
      <c r="CI138" s="188">
        <v>0</v>
      </c>
      <c r="CJ138" s="188">
        <v>0</v>
      </c>
      <c r="CL138" s="188">
        <v>0</v>
      </c>
      <c r="CM138" s="188">
        <v>0</v>
      </c>
      <c r="CN138" s="188">
        <v>8611</v>
      </c>
      <c r="CO138" s="188">
        <v>2462</v>
      </c>
      <c r="CP138" s="188">
        <v>0</v>
      </c>
      <c r="CQ138" s="188">
        <v>0</v>
      </c>
      <c r="CR138" s="188">
        <v>1090</v>
      </c>
      <c r="CS138" s="188">
        <v>0</v>
      </c>
      <c r="CT138" s="188">
        <v>0</v>
      </c>
      <c r="CU138" s="188">
        <v>0</v>
      </c>
      <c r="CW138" s="188">
        <v>0</v>
      </c>
      <c r="CX138" s="188">
        <v>0</v>
      </c>
      <c r="CY138" s="188">
        <v>6694</v>
      </c>
      <c r="CZ138" s="188">
        <v>2218</v>
      </c>
      <c r="DA138" s="188">
        <v>0</v>
      </c>
      <c r="DB138" s="188">
        <v>0</v>
      </c>
      <c r="DC138" s="188">
        <v>1671</v>
      </c>
      <c r="DD138" s="188">
        <v>0</v>
      </c>
      <c r="DE138" s="188">
        <v>0</v>
      </c>
      <c r="DF138" s="188">
        <v>0</v>
      </c>
      <c r="DH138" s="188">
        <v>0</v>
      </c>
      <c r="DI138" s="188">
        <v>0</v>
      </c>
      <c r="DJ138" s="188">
        <v>8703</v>
      </c>
      <c r="DK138" s="188">
        <v>2443</v>
      </c>
      <c r="DL138" s="188">
        <v>0</v>
      </c>
      <c r="DM138" s="188">
        <v>0</v>
      </c>
      <c r="DN138" s="188">
        <v>1077</v>
      </c>
      <c r="DO138" s="188">
        <v>0</v>
      </c>
      <c r="DP138" s="188">
        <v>0</v>
      </c>
      <c r="DQ138" s="188">
        <v>0</v>
      </c>
      <c r="DS138" s="188">
        <v>0</v>
      </c>
      <c r="DT138" s="188">
        <v>0</v>
      </c>
      <c r="DU138" s="188">
        <v>6889</v>
      </c>
      <c r="DV138" s="188">
        <v>1298</v>
      </c>
      <c r="DW138" s="188">
        <v>0</v>
      </c>
      <c r="DX138" s="188">
        <v>0</v>
      </c>
      <c r="DY138" s="188">
        <v>1710</v>
      </c>
      <c r="DZ138" s="188">
        <v>0</v>
      </c>
      <c r="EA138" s="188">
        <v>0</v>
      </c>
      <c r="EB138" s="188">
        <v>0</v>
      </c>
      <c r="ED138" s="188">
        <v>0</v>
      </c>
      <c r="EE138" s="188">
        <v>0</v>
      </c>
      <c r="EF138" s="188">
        <v>6660</v>
      </c>
      <c r="EG138" s="188">
        <v>2058</v>
      </c>
      <c r="EH138" s="188">
        <v>0</v>
      </c>
      <c r="EI138" s="188">
        <v>0</v>
      </c>
      <c r="EJ138" s="188">
        <v>1071</v>
      </c>
      <c r="EK138" s="188">
        <v>0</v>
      </c>
      <c r="EL138" s="188">
        <v>0</v>
      </c>
      <c r="EM138" s="188">
        <v>0</v>
      </c>
      <c r="EO138" s="188">
        <v>0</v>
      </c>
      <c r="EP138" s="188">
        <v>0</v>
      </c>
      <c r="EQ138" s="188">
        <v>1259</v>
      </c>
      <c r="ER138" s="188">
        <v>936</v>
      </c>
      <c r="ES138" s="188">
        <v>0</v>
      </c>
      <c r="ET138" s="188">
        <v>0</v>
      </c>
      <c r="EU138" s="188">
        <v>1360</v>
      </c>
      <c r="EV138" s="188">
        <v>0</v>
      </c>
      <c r="EW138" s="188">
        <v>0</v>
      </c>
      <c r="EX138" s="188">
        <v>0</v>
      </c>
      <c r="EZ138" s="188">
        <v>0</v>
      </c>
      <c r="FA138" s="188">
        <v>0</v>
      </c>
      <c r="FB138" s="188">
        <v>3826</v>
      </c>
      <c r="FC138" s="188">
        <v>1445</v>
      </c>
      <c r="FD138" s="188">
        <v>0</v>
      </c>
      <c r="FE138" s="188">
        <v>0</v>
      </c>
      <c r="FF138" s="188">
        <v>1786</v>
      </c>
      <c r="FG138" s="188">
        <v>0</v>
      </c>
      <c r="FH138" s="188">
        <v>0</v>
      </c>
      <c r="FI138" s="188">
        <v>0</v>
      </c>
      <c r="FK138" s="188">
        <v>0</v>
      </c>
      <c r="FL138" s="188">
        <v>0</v>
      </c>
      <c r="FM138" s="188">
        <v>7303</v>
      </c>
      <c r="FN138" s="188">
        <v>835</v>
      </c>
      <c r="FO138" s="188">
        <v>0</v>
      </c>
      <c r="FP138" s="188">
        <v>0</v>
      </c>
      <c r="FQ138" s="188">
        <v>1058</v>
      </c>
      <c r="FR138" s="188">
        <v>0</v>
      </c>
      <c r="FS138" s="188">
        <v>0</v>
      </c>
      <c r="FT138" s="188">
        <v>0</v>
      </c>
      <c r="FV138" s="188">
        <v>0</v>
      </c>
      <c r="FW138" s="188">
        <v>0</v>
      </c>
      <c r="FX138" s="188">
        <v>4380</v>
      </c>
      <c r="FY138" s="188">
        <v>2314</v>
      </c>
      <c r="FZ138" s="188">
        <v>0</v>
      </c>
      <c r="GA138" s="188">
        <v>0</v>
      </c>
      <c r="GB138" s="188">
        <v>1705</v>
      </c>
      <c r="GC138" s="188">
        <v>0</v>
      </c>
      <c r="GD138" s="188">
        <v>0</v>
      </c>
      <c r="GE138" s="188">
        <v>0</v>
      </c>
      <c r="GG138" s="188">
        <v>0</v>
      </c>
      <c r="GH138" s="188">
        <v>0</v>
      </c>
      <c r="GI138" s="188">
        <v>7003</v>
      </c>
      <c r="GJ138" s="188">
        <v>1388</v>
      </c>
      <c r="GK138" s="188">
        <v>0</v>
      </c>
      <c r="GL138" s="188">
        <v>0</v>
      </c>
      <c r="GM138" s="188">
        <v>1107</v>
      </c>
      <c r="GN138" s="188">
        <v>0</v>
      </c>
      <c r="GO138" s="188">
        <v>0</v>
      </c>
      <c r="GP138" s="188">
        <v>0</v>
      </c>
      <c r="GR138" s="188">
        <v>0</v>
      </c>
      <c r="GS138" s="188">
        <v>0</v>
      </c>
      <c r="GT138" s="188">
        <v>6911</v>
      </c>
      <c r="GU138" s="188">
        <v>1268</v>
      </c>
      <c r="GV138" s="188">
        <v>0</v>
      </c>
      <c r="GW138" s="188">
        <v>0</v>
      </c>
      <c r="GX138" s="188">
        <v>1043</v>
      </c>
      <c r="GY138" s="188">
        <v>0</v>
      </c>
      <c r="GZ138" s="188">
        <v>0</v>
      </c>
      <c r="HA138" s="188">
        <v>0</v>
      </c>
      <c r="HC138" s="188">
        <v>0</v>
      </c>
      <c r="HD138" s="188">
        <v>0</v>
      </c>
      <c r="HE138" s="188">
        <v>5208</v>
      </c>
      <c r="HF138" s="188">
        <v>1345</v>
      </c>
      <c r="HG138" s="188">
        <v>0</v>
      </c>
      <c r="HH138" s="188">
        <v>0</v>
      </c>
      <c r="HI138" s="188">
        <v>1058</v>
      </c>
      <c r="HJ138" s="188">
        <v>0</v>
      </c>
      <c r="HK138" s="188">
        <v>0</v>
      </c>
      <c r="HL138" s="188">
        <v>0</v>
      </c>
      <c r="HN138" s="188">
        <v>0</v>
      </c>
      <c r="HO138" s="188">
        <v>0</v>
      </c>
      <c r="HP138" s="188">
        <v>2873</v>
      </c>
      <c r="HQ138" s="188">
        <v>1067</v>
      </c>
      <c r="HR138" s="188">
        <v>0</v>
      </c>
      <c r="HS138" s="188">
        <v>0</v>
      </c>
      <c r="HT138" s="188">
        <v>1739</v>
      </c>
      <c r="HU138" s="188">
        <v>0</v>
      </c>
      <c r="HV138" s="188">
        <v>0</v>
      </c>
      <c r="HW138" s="188">
        <v>0</v>
      </c>
      <c r="HY138" s="188">
        <v>0</v>
      </c>
      <c r="HZ138" s="188">
        <v>0</v>
      </c>
      <c r="IA138" s="188">
        <v>5201</v>
      </c>
      <c r="IB138" s="188">
        <v>1512</v>
      </c>
      <c r="IC138" s="188">
        <v>0</v>
      </c>
      <c r="ID138" s="188">
        <v>0</v>
      </c>
      <c r="IE138" s="188">
        <v>1090</v>
      </c>
      <c r="IF138" s="188">
        <v>0</v>
      </c>
      <c r="IG138" s="188">
        <v>0</v>
      </c>
      <c r="IH138" s="188">
        <v>0</v>
      </c>
      <c r="IJ138" s="188">
        <v>0</v>
      </c>
      <c r="IK138" s="188">
        <v>0</v>
      </c>
      <c r="IL138" s="188">
        <v>8179</v>
      </c>
      <c r="IM138" s="188">
        <v>1346</v>
      </c>
      <c r="IN138" s="188">
        <v>0</v>
      </c>
      <c r="IO138" s="188">
        <v>0</v>
      </c>
      <c r="IP138" s="188">
        <v>1101</v>
      </c>
      <c r="IQ138" s="188">
        <v>0</v>
      </c>
      <c r="IR138" s="188">
        <v>0</v>
      </c>
      <c r="IS138" s="188">
        <v>0</v>
      </c>
      <c r="IU138" s="188">
        <v>0</v>
      </c>
      <c r="IV138" s="188">
        <v>0</v>
      </c>
      <c r="IW138" s="188">
        <v>4150</v>
      </c>
      <c r="IX138" s="188">
        <v>1610</v>
      </c>
      <c r="IY138" s="188">
        <v>0</v>
      </c>
      <c r="IZ138" s="188">
        <v>0</v>
      </c>
      <c r="JA138" s="188">
        <v>1635</v>
      </c>
      <c r="JB138" s="188">
        <v>0</v>
      </c>
      <c r="JC138" s="188">
        <v>0</v>
      </c>
      <c r="JD138" s="188">
        <v>0</v>
      </c>
      <c r="JF138" s="188">
        <v>0</v>
      </c>
      <c r="JG138" s="188">
        <v>0</v>
      </c>
      <c r="JH138" s="188">
        <v>7049</v>
      </c>
      <c r="JI138" s="188">
        <v>2781</v>
      </c>
      <c r="JJ138" s="188">
        <v>0</v>
      </c>
      <c r="JK138" s="188">
        <v>0</v>
      </c>
      <c r="JL138" s="188">
        <v>1039</v>
      </c>
      <c r="JM138" s="188">
        <v>0</v>
      </c>
      <c r="JN138" s="188">
        <v>0</v>
      </c>
      <c r="JO138" s="188">
        <v>0</v>
      </c>
      <c r="JQ138" s="188">
        <v>0</v>
      </c>
      <c r="JR138" s="188">
        <v>0</v>
      </c>
      <c r="JS138" s="188">
        <v>8356</v>
      </c>
      <c r="JT138" s="188">
        <v>1717</v>
      </c>
      <c r="JU138" s="188">
        <v>0</v>
      </c>
      <c r="JV138" s="188">
        <v>0</v>
      </c>
      <c r="JW138" s="188">
        <v>1111</v>
      </c>
      <c r="JX138" s="188">
        <v>0</v>
      </c>
      <c r="JY138" s="188">
        <v>0</v>
      </c>
      <c r="JZ138" s="188">
        <v>0</v>
      </c>
      <c r="KB138" s="188">
        <v>0</v>
      </c>
      <c r="KC138" s="188">
        <v>0</v>
      </c>
      <c r="KD138" s="188">
        <v>2632</v>
      </c>
      <c r="KE138" s="188">
        <v>754</v>
      </c>
      <c r="KF138" s="188">
        <v>0</v>
      </c>
      <c r="KG138" s="188">
        <v>0</v>
      </c>
      <c r="KH138" s="188">
        <v>1620</v>
      </c>
      <c r="KI138" s="188">
        <v>0</v>
      </c>
      <c r="KJ138" s="188">
        <v>0</v>
      </c>
      <c r="KK138" s="188">
        <v>0</v>
      </c>
      <c r="KM138" s="188">
        <v>0</v>
      </c>
      <c r="KN138" s="188">
        <v>0</v>
      </c>
      <c r="KO138" s="188">
        <v>2416</v>
      </c>
      <c r="KP138" s="188">
        <v>2101</v>
      </c>
      <c r="KQ138" s="188">
        <v>0</v>
      </c>
      <c r="KR138" s="188">
        <v>0</v>
      </c>
      <c r="KS138" s="188">
        <v>1759</v>
      </c>
      <c r="KT138" s="188">
        <v>0</v>
      </c>
      <c r="KU138" s="188">
        <v>0</v>
      </c>
      <c r="KV138" s="188">
        <v>0</v>
      </c>
      <c r="KX138" s="188">
        <v>0</v>
      </c>
      <c r="KY138" s="188">
        <v>0</v>
      </c>
      <c r="KZ138" s="188">
        <v>7974</v>
      </c>
      <c r="LA138" s="188">
        <v>2487</v>
      </c>
      <c r="LB138" s="188">
        <v>0</v>
      </c>
      <c r="LC138" s="188">
        <v>0</v>
      </c>
      <c r="LD138" s="188">
        <v>1809</v>
      </c>
      <c r="LE138" s="188">
        <v>0</v>
      </c>
      <c r="LF138" s="188">
        <v>0</v>
      </c>
      <c r="LG138" s="188">
        <v>0</v>
      </c>
      <c r="LI138" s="188">
        <v>0</v>
      </c>
      <c r="LJ138" s="188">
        <v>0</v>
      </c>
      <c r="LK138" s="188">
        <v>5360</v>
      </c>
      <c r="LL138" s="188">
        <v>2942</v>
      </c>
      <c r="LM138" s="188">
        <v>0</v>
      </c>
      <c r="LN138" s="188">
        <v>0</v>
      </c>
      <c r="LO138" s="188">
        <v>1546</v>
      </c>
      <c r="LP138" s="188">
        <v>0</v>
      </c>
      <c r="LQ138" s="188">
        <v>0</v>
      </c>
      <c r="LR138" s="188">
        <v>0</v>
      </c>
      <c r="LT138" s="188">
        <v>0</v>
      </c>
      <c r="LU138" s="188">
        <v>0</v>
      </c>
      <c r="LV138" s="188">
        <v>2170</v>
      </c>
      <c r="LW138" s="188">
        <v>1473</v>
      </c>
      <c r="LX138" s="188">
        <v>0</v>
      </c>
      <c r="LY138" s="188">
        <v>0</v>
      </c>
      <c r="LZ138" s="188">
        <v>1595</v>
      </c>
      <c r="MA138" s="188">
        <v>0</v>
      </c>
      <c r="MB138" s="188">
        <v>0</v>
      </c>
      <c r="MC138" s="188">
        <v>0</v>
      </c>
    </row>
    <row r="139" spans="2:341">
      <c r="B139" s="208">
        <f t="shared" si="40"/>
        <v>0</v>
      </c>
      <c r="C139" s="208">
        <f t="shared" si="41"/>
        <v>0</v>
      </c>
      <c r="D139" s="208">
        <f t="shared" si="42"/>
        <v>5960.4</v>
      </c>
      <c r="E139" s="208">
        <f t="shared" si="43"/>
        <v>1883.3</v>
      </c>
      <c r="F139" s="208">
        <f t="shared" si="44"/>
        <v>0</v>
      </c>
      <c r="G139" s="208">
        <f t="shared" si="45"/>
        <v>0</v>
      </c>
      <c r="H139" s="208">
        <f t="shared" si="46"/>
        <v>1368.5666666666666</v>
      </c>
      <c r="I139" s="208">
        <f t="shared" si="47"/>
        <v>0</v>
      </c>
      <c r="J139" s="208">
        <f t="shared" si="48"/>
        <v>0</v>
      </c>
      <c r="K139" s="208">
        <f t="shared" si="49"/>
        <v>0</v>
      </c>
      <c r="M139" s="188">
        <v>0</v>
      </c>
      <c r="N139" s="188">
        <v>0</v>
      </c>
      <c r="O139" s="188">
        <v>8321</v>
      </c>
      <c r="P139" s="188">
        <v>1479</v>
      </c>
      <c r="Q139" s="188">
        <v>0</v>
      </c>
      <c r="R139" s="188">
        <v>0</v>
      </c>
      <c r="S139" s="188">
        <v>983</v>
      </c>
      <c r="T139" s="188">
        <v>0</v>
      </c>
      <c r="U139" s="188">
        <v>0</v>
      </c>
      <c r="V139" s="188">
        <v>0</v>
      </c>
      <c r="X139" s="188">
        <v>0</v>
      </c>
      <c r="Y139" s="188">
        <v>0</v>
      </c>
      <c r="Z139" s="188">
        <v>6584</v>
      </c>
      <c r="AA139" s="188">
        <v>4555</v>
      </c>
      <c r="AB139" s="188">
        <v>0</v>
      </c>
      <c r="AC139" s="188">
        <v>0</v>
      </c>
      <c r="AD139" s="188">
        <v>1526</v>
      </c>
      <c r="AE139" s="188">
        <v>0</v>
      </c>
      <c r="AF139" s="188">
        <v>0</v>
      </c>
      <c r="AG139" s="188">
        <v>0</v>
      </c>
      <c r="AI139" s="188">
        <v>0</v>
      </c>
      <c r="AJ139" s="188">
        <v>0</v>
      </c>
      <c r="AK139" s="188">
        <v>1109</v>
      </c>
      <c r="AL139" s="188">
        <v>1650</v>
      </c>
      <c r="AM139" s="188">
        <v>0</v>
      </c>
      <c r="AN139" s="188">
        <v>0</v>
      </c>
      <c r="AO139" s="188">
        <v>1581</v>
      </c>
      <c r="AP139" s="188">
        <v>0</v>
      </c>
      <c r="AQ139" s="188">
        <v>0</v>
      </c>
      <c r="AR139" s="188">
        <v>0</v>
      </c>
      <c r="AT139" s="188">
        <v>0</v>
      </c>
      <c r="AU139" s="188">
        <v>0</v>
      </c>
      <c r="AV139" s="188">
        <v>8257</v>
      </c>
      <c r="AW139" s="188">
        <v>2444</v>
      </c>
      <c r="AX139" s="188">
        <v>0</v>
      </c>
      <c r="AY139" s="188">
        <v>0</v>
      </c>
      <c r="AZ139" s="188">
        <v>1543</v>
      </c>
      <c r="BA139" s="188">
        <v>0</v>
      </c>
      <c r="BB139" s="188">
        <v>0</v>
      </c>
      <c r="BC139" s="188">
        <v>0</v>
      </c>
      <c r="BE139" s="188">
        <v>0</v>
      </c>
      <c r="BF139" s="188">
        <v>0</v>
      </c>
      <c r="BG139" s="188">
        <v>8508</v>
      </c>
      <c r="BH139" s="188">
        <v>2655</v>
      </c>
      <c r="BI139" s="188">
        <v>0</v>
      </c>
      <c r="BJ139" s="188">
        <v>0</v>
      </c>
      <c r="BK139" s="188">
        <v>1078</v>
      </c>
      <c r="BL139" s="188">
        <v>0</v>
      </c>
      <c r="BM139" s="188">
        <v>0</v>
      </c>
      <c r="BN139" s="188">
        <v>0</v>
      </c>
      <c r="BP139" s="188">
        <v>0</v>
      </c>
      <c r="BQ139" s="188">
        <v>0</v>
      </c>
      <c r="BR139" s="188">
        <v>7030</v>
      </c>
      <c r="BS139" s="188">
        <v>2991</v>
      </c>
      <c r="BT139" s="188">
        <v>0</v>
      </c>
      <c r="BU139" s="188">
        <v>0</v>
      </c>
      <c r="BV139" s="188">
        <v>1648</v>
      </c>
      <c r="BW139" s="188">
        <v>0</v>
      </c>
      <c r="BX139" s="188">
        <v>0</v>
      </c>
      <c r="BY139" s="188">
        <v>0</v>
      </c>
      <c r="CA139" s="188">
        <v>0</v>
      </c>
      <c r="CB139" s="188">
        <v>0</v>
      </c>
      <c r="CC139" s="188">
        <v>8626</v>
      </c>
      <c r="CD139" s="188">
        <v>2350</v>
      </c>
      <c r="CE139" s="188">
        <v>0</v>
      </c>
      <c r="CF139" s="188">
        <v>0</v>
      </c>
      <c r="CG139" s="188">
        <v>1079</v>
      </c>
      <c r="CH139" s="188">
        <v>0</v>
      </c>
      <c r="CI139" s="188">
        <v>0</v>
      </c>
      <c r="CJ139" s="188">
        <v>0</v>
      </c>
      <c r="CL139" s="188">
        <v>0</v>
      </c>
      <c r="CM139" s="188">
        <v>0</v>
      </c>
      <c r="CN139" s="188">
        <v>8626</v>
      </c>
      <c r="CO139" s="188">
        <v>2350</v>
      </c>
      <c r="CP139" s="188">
        <v>0</v>
      </c>
      <c r="CQ139" s="188">
        <v>0</v>
      </c>
      <c r="CR139" s="188">
        <v>1079</v>
      </c>
      <c r="CS139" s="188">
        <v>0</v>
      </c>
      <c r="CT139" s="188">
        <v>0</v>
      </c>
      <c r="CU139" s="188">
        <v>0</v>
      </c>
      <c r="CW139" s="188">
        <v>0</v>
      </c>
      <c r="CX139" s="188">
        <v>0</v>
      </c>
      <c r="CY139" s="188">
        <v>6775</v>
      </c>
      <c r="CZ139" s="188">
        <v>2143</v>
      </c>
      <c r="DA139" s="188">
        <v>0</v>
      </c>
      <c r="DB139" s="188">
        <v>0</v>
      </c>
      <c r="DC139" s="188">
        <v>1672</v>
      </c>
      <c r="DD139" s="188">
        <v>0</v>
      </c>
      <c r="DE139" s="188">
        <v>0</v>
      </c>
      <c r="DF139" s="188">
        <v>0</v>
      </c>
      <c r="DH139" s="188">
        <v>0</v>
      </c>
      <c r="DI139" s="188">
        <v>0</v>
      </c>
      <c r="DJ139" s="188">
        <v>8875</v>
      </c>
      <c r="DK139" s="188">
        <v>2299</v>
      </c>
      <c r="DL139" s="188">
        <v>0</v>
      </c>
      <c r="DM139" s="188">
        <v>0</v>
      </c>
      <c r="DN139" s="188">
        <v>1072</v>
      </c>
      <c r="DO139" s="188">
        <v>0</v>
      </c>
      <c r="DP139" s="188">
        <v>0</v>
      </c>
      <c r="DQ139" s="188">
        <v>0</v>
      </c>
      <c r="DS139" s="188">
        <v>0</v>
      </c>
      <c r="DT139" s="188">
        <v>0</v>
      </c>
      <c r="DU139" s="188">
        <v>6832</v>
      </c>
      <c r="DV139" s="188">
        <v>1312</v>
      </c>
      <c r="DW139" s="188">
        <v>0</v>
      </c>
      <c r="DX139" s="188">
        <v>0</v>
      </c>
      <c r="DY139" s="188">
        <v>1702</v>
      </c>
      <c r="DZ139" s="188">
        <v>0</v>
      </c>
      <c r="EA139" s="188">
        <v>0</v>
      </c>
      <c r="EB139" s="188">
        <v>0</v>
      </c>
      <c r="ED139" s="188">
        <v>0</v>
      </c>
      <c r="EE139" s="188">
        <v>0</v>
      </c>
      <c r="EF139" s="188">
        <v>6794</v>
      </c>
      <c r="EG139" s="188">
        <v>1617</v>
      </c>
      <c r="EH139" s="188">
        <v>0</v>
      </c>
      <c r="EI139" s="188">
        <v>0</v>
      </c>
      <c r="EJ139" s="188">
        <v>1065</v>
      </c>
      <c r="EK139" s="188">
        <v>0</v>
      </c>
      <c r="EL139" s="188">
        <v>0</v>
      </c>
      <c r="EM139" s="188">
        <v>0</v>
      </c>
      <c r="EO139" s="188">
        <v>0</v>
      </c>
      <c r="EP139" s="188">
        <v>0</v>
      </c>
      <c r="EQ139" s="188">
        <v>1215</v>
      </c>
      <c r="ER139" s="188">
        <v>697</v>
      </c>
      <c r="ES139" s="188">
        <v>0</v>
      </c>
      <c r="ET139" s="188">
        <v>0</v>
      </c>
      <c r="EU139" s="188">
        <v>1359</v>
      </c>
      <c r="EV139" s="188">
        <v>0</v>
      </c>
      <c r="EW139" s="188">
        <v>0</v>
      </c>
      <c r="EX139" s="188">
        <v>0</v>
      </c>
      <c r="EZ139" s="188">
        <v>0</v>
      </c>
      <c r="FA139" s="188">
        <v>0</v>
      </c>
      <c r="FB139" s="188">
        <v>3789</v>
      </c>
      <c r="FC139" s="188">
        <v>1646</v>
      </c>
      <c r="FD139" s="188">
        <v>0</v>
      </c>
      <c r="FE139" s="188">
        <v>0</v>
      </c>
      <c r="FF139" s="188">
        <v>1784</v>
      </c>
      <c r="FG139" s="188">
        <v>0</v>
      </c>
      <c r="FH139" s="188">
        <v>0</v>
      </c>
      <c r="FI139" s="188">
        <v>0</v>
      </c>
      <c r="FK139" s="188">
        <v>0</v>
      </c>
      <c r="FL139" s="188">
        <v>0</v>
      </c>
      <c r="FM139" s="188">
        <v>7357</v>
      </c>
      <c r="FN139" s="188">
        <v>847</v>
      </c>
      <c r="FO139" s="188">
        <v>0</v>
      </c>
      <c r="FP139" s="188">
        <v>0</v>
      </c>
      <c r="FQ139" s="188">
        <v>1046</v>
      </c>
      <c r="FR139" s="188">
        <v>0</v>
      </c>
      <c r="FS139" s="188">
        <v>0</v>
      </c>
      <c r="FT139" s="188">
        <v>0</v>
      </c>
      <c r="FV139" s="188">
        <v>0</v>
      </c>
      <c r="FW139" s="188">
        <v>0</v>
      </c>
      <c r="FX139" s="188">
        <v>4242</v>
      </c>
      <c r="FY139" s="188">
        <v>2421</v>
      </c>
      <c r="FZ139" s="188">
        <v>0</v>
      </c>
      <c r="GA139" s="188">
        <v>0</v>
      </c>
      <c r="GB139" s="188">
        <v>1687</v>
      </c>
      <c r="GC139" s="188">
        <v>0</v>
      </c>
      <c r="GD139" s="188">
        <v>0</v>
      </c>
      <c r="GE139" s="188">
        <v>0</v>
      </c>
      <c r="GG139" s="188">
        <v>0</v>
      </c>
      <c r="GH139" s="188">
        <v>0</v>
      </c>
      <c r="GI139" s="188">
        <v>7123</v>
      </c>
      <c r="GJ139" s="188">
        <v>1376</v>
      </c>
      <c r="GK139" s="188">
        <v>0</v>
      </c>
      <c r="GL139" s="188">
        <v>0</v>
      </c>
      <c r="GM139" s="188">
        <v>1088</v>
      </c>
      <c r="GN139" s="188">
        <v>0</v>
      </c>
      <c r="GO139" s="188">
        <v>0</v>
      </c>
      <c r="GP139" s="188">
        <v>0</v>
      </c>
      <c r="GR139" s="188">
        <v>0</v>
      </c>
      <c r="GS139" s="188">
        <v>0</v>
      </c>
      <c r="GT139" s="188">
        <v>6850</v>
      </c>
      <c r="GU139" s="188">
        <v>1120</v>
      </c>
      <c r="GV139" s="188">
        <v>0</v>
      </c>
      <c r="GW139" s="188">
        <v>0</v>
      </c>
      <c r="GX139" s="188">
        <v>1037</v>
      </c>
      <c r="GY139" s="188">
        <v>0</v>
      </c>
      <c r="GZ139" s="188">
        <v>0</v>
      </c>
      <c r="HA139" s="188">
        <v>0</v>
      </c>
      <c r="HC139" s="188">
        <v>0</v>
      </c>
      <c r="HD139" s="188">
        <v>0</v>
      </c>
      <c r="HE139" s="188">
        <v>5205</v>
      </c>
      <c r="HF139" s="188">
        <v>1458</v>
      </c>
      <c r="HG139" s="188">
        <v>0</v>
      </c>
      <c r="HH139" s="188">
        <v>0</v>
      </c>
      <c r="HI139" s="188">
        <v>1050</v>
      </c>
      <c r="HJ139" s="188">
        <v>0</v>
      </c>
      <c r="HK139" s="188">
        <v>0</v>
      </c>
      <c r="HL139" s="188">
        <v>0</v>
      </c>
      <c r="HN139" s="188">
        <v>0</v>
      </c>
      <c r="HO139" s="188">
        <v>0</v>
      </c>
      <c r="HP139" s="188">
        <v>2942</v>
      </c>
      <c r="HQ139" s="188">
        <v>1086</v>
      </c>
      <c r="HR139" s="188">
        <v>0</v>
      </c>
      <c r="HS139" s="188">
        <v>0</v>
      </c>
      <c r="HT139" s="188">
        <v>1738</v>
      </c>
      <c r="HU139" s="188">
        <v>0</v>
      </c>
      <c r="HV139" s="188">
        <v>0</v>
      </c>
      <c r="HW139" s="188">
        <v>0</v>
      </c>
      <c r="HY139" s="188">
        <v>0</v>
      </c>
      <c r="HZ139" s="188">
        <v>0</v>
      </c>
      <c r="IA139" s="188">
        <v>5082</v>
      </c>
      <c r="IB139" s="188">
        <v>1519</v>
      </c>
      <c r="IC139" s="188">
        <v>0</v>
      </c>
      <c r="ID139" s="188">
        <v>0</v>
      </c>
      <c r="IE139" s="188">
        <v>1073</v>
      </c>
      <c r="IF139" s="188">
        <v>0</v>
      </c>
      <c r="IG139" s="188">
        <v>0</v>
      </c>
      <c r="IH139" s="188">
        <v>0</v>
      </c>
      <c r="IJ139" s="188">
        <v>0</v>
      </c>
      <c r="IK139" s="188">
        <v>0</v>
      </c>
      <c r="IL139" s="188">
        <v>8369</v>
      </c>
      <c r="IM139" s="188">
        <v>1293</v>
      </c>
      <c r="IN139" s="188">
        <v>0</v>
      </c>
      <c r="IO139" s="188">
        <v>0</v>
      </c>
      <c r="IP139" s="188">
        <v>1096</v>
      </c>
      <c r="IQ139" s="188">
        <v>0</v>
      </c>
      <c r="IR139" s="188">
        <v>0</v>
      </c>
      <c r="IS139" s="188">
        <v>0</v>
      </c>
      <c r="IU139" s="188">
        <v>0</v>
      </c>
      <c r="IV139" s="188">
        <v>0</v>
      </c>
      <c r="IW139" s="188">
        <v>4257</v>
      </c>
      <c r="IX139" s="188">
        <v>1449</v>
      </c>
      <c r="IY139" s="188">
        <v>0</v>
      </c>
      <c r="IZ139" s="188">
        <v>0</v>
      </c>
      <c r="JA139" s="188">
        <v>1636</v>
      </c>
      <c r="JB139" s="188">
        <v>0</v>
      </c>
      <c r="JC139" s="188">
        <v>0</v>
      </c>
      <c r="JD139" s="188">
        <v>0</v>
      </c>
      <c r="JF139" s="188">
        <v>0</v>
      </c>
      <c r="JG139" s="188">
        <v>0</v>
      </c>
      <c r="JH139" s="188">
        <v>7046</v>
      </c>
      <c r="JI139" s="188">
        <v>2854</v>
      </c>
      <c r="JJ139" s="188">
        <v>0</v>
      </c>
      <c r="JK139" s="188">
        <v>0</v>
      </c>
      <c r="JL139" s="188">
        <v>1039</v>
      </c>
      <c r="JM139" s="188">
        <v>0</v>
      </c>
      <c r="JN139" s="188">
        <v>0</v>
      </c>
      <c r="JO139" s="188">
        <v>0</v>
      </c>
      <c r="JQ139" s="188">
        <v>0</v>
      </c>
      <c r="JR139" s="188">
        <v>0</v>
      </c>
      <c r="JS139" s="188">
        <v>8439</v>
      </c>
      <c r="JT139" s="188">
        <v>1577</v>
      </c>
      <c r="JU139" s="188">
        <v>0</v>
      </c>
      <c r="JV139" s="188">
        <v>0</v>
      </c>
      <c r="JW139" s="188">
        <v>1095</v>
      </c>
      <c r="JX139" s="188">
        <v>0</v>
      </c>
      <c r="JY139" s="188">
        <v>0</v>
      </c>
      <c r="JZ139" s="188">
        <v>0</v>
      </c>
      <c r="KB139" s="188">
        <v>0</v>
      </c>
      <c r="KC139" s="188">
        <v>0</v>
      </c>
      <c r="KD139" s="188">
        <v>2596</v>
      </c>
      <c r="KE139" s="188">
        <v>731</v>
      </c>
      <c r="KF139" s="188">
        <v>0</v>
      </c>
      <c r="KG139" s="188">
        <v>0</v>
      </c>
      <c r="KH139" s="188">
        <v>1598</v>
      </c>
      <c r="KI139" s="188">
        <v>0</v>
      </c>
      <c r="KJ139" s="188">
        <v>0</v>
      </c>
      <c r="KK139" s="188">
        <v>0</v>
      </c>
      <c r="KM139" s="188">
        <v>0</v>
      </c>
      <c r="KN139" s="188">
        <v>0</v>
      </c>
      <c r="KO139" s="188">
        <v>2325</v>
      </c>
      <c r="KP139" s="188">
        <v>2123</v>
      </c>
      <c r="KQ139" s="188">
        <v>0</v>
      </c>
      <c r="KR139" s="188">
        <v>0</v>
      </c>
      <c r="KS139" s="188">
        <v>1758</v>
      </c>
      <c r="KT139" s="188">
        <v>0</v>
      </c>
      <c r="KU139" s="188">
        <v>0</v>
      </c>
      <c r="KV139" s="188">
        <v>0</v>
      </c>
      <c r="KX139" s="188">
        <v>0</v>
      </c>
      <c r="KY139" s="188">
        <v>0</v>
      </c>
      <c r="KZ139" s="188">
        <v>7947</v>
      </c>
      <c r="LA139" s="188">
        <v>2564</v>
      </c>
      <c r="LB139" s="188">
        <v>0</v>
      </c>
      <c r="LC139" s="188">
        <v>0</v>
      </c>
      <c r="LD139" s="188">
        <v>1804</v>
      </c>
      <c r="LE139" s="188">
        <v>0</v>
      </c>
      <c r="LF139" s="188">
        <v>0</v>
      </c>
      <c r="LG139" s="188">
        <v>0</v>
      </c>
      <c r="LI139" s="188">
        <v>0</v>
      </c>
      <c r="LJ139" s="188">
        <v>0</v>
      </c>
      <c r="LK139" s="188">
        <v>5525</v>
      </c>
      <c r="LL139" s="188">
        <v>2577</v>
      </c>
      <c r="LM139" s="188">
        <v>0</v>
      </c>
      <c r="LN139" s="188">
        <v>0</v>
      </c>
      <c r="LO139" s="188">
        <v>1547</v>
      </c>
      <c r="LP139" s="188">
        <v>0</v>
      </c>
      <c r="LQ139" s="188">
        <v>0</v>
      </c>
      <c r="LR139" s="188">
        <v>0</v>
      </c>
      <c r="LT139" s="188">
        <v>0</v>
      </c>
      <c r="LU139" s="188">
        <v>0</v>
      </c>
      <c r="LV139" s="188">
        <v>2166</v>
      </c>
      <c r="LW139" s="188">
        <v>1316</v>
      </c>
      <c r="LX139" s="188">
        <v>0</v>
      </c>
      <c r="LY139" s="188">
        <v>0</v>
      </c>
      <c r="LZ139" s="188">
        <v>1594</v>
      </c>
      <c r="MA139" s="188">
        <v>0</v>
      </c>
      <c r="MB139" s="188">
        <v>0</v>
      </c>
      <c r="MC139" s="188">
        <v>0</v>
      </c>
    </row>
    <row r="140" spans="2:341">
      <c r="B140" s="208">
        <f t="shared" si="40"/>
        <v>0</v>
      </c>
      <c r="C140" s="208">
        <f t="shared" si="41"/>
        <v>0</v>
      </c>
      <c r="D140" s="208">
        <f t="shared" si="42"/>
        <v>5945.666666666667</v>
      </c>
      <c r="E140" s="208">
        <f t="shared" si="43"/>
        <v>1787.9333333333334</v>
      </c>
      <c r="F140" s="208">
        <f t="shared" si="44"/>
        <v>0</v>
      </c>
      <c r="G140" s="208">
        <f t="shared" si="45"/>
        <v>0</v>
      </c>
      <c r="H140" s="208">
        <f t="shared" si="46"/>
        <v>1368.4</v>
      </c>
      <c r="I140" s="208">
        <f t="shared" si="47"/>
        <v>0</v>
      </c>
      <c r="J140" s="208">
        <f t="shared" si="48"/>
        <v>0</v>
      </c>
      <c r="K140" s="208">
        <f t="shared" si="49"/>
        <v>0</v>
      </c>
      <c r="M140" s="188">
        <v>0</v>
      </c>
      <c r="N140" s="188">
        <v>0</v>
      </c>
      <c r="O140" s="188">
        <v>8330</v>
      </c>
      <c r="P140" s="188">
        <v>1440</v>
      </c>
      <c r="Q140" s="188">
        <v>0</v>
      </c>
      <c r="R140" s="188">
        <v>0</v>
      </c>
      <c r="S140" s="188">
        <v>983</v>
      </c>
      <c r="T140" s="188">
        <v>0</v>
      </c>
      <c r="U140" s="188">
        <v>0</v>
      </c>
      <c r="V140" s="188">
        <v>0</v>
      </c>
      <c r="X140" s="188">
        <v>0</v>
      </c>
      <c r="Y140" s="188">
        <v>0</v>
      </c>
      <c r="Z140" s="188">
        <v>6487</v>
      </c>
      <c r="AA140" s="188">
        <v>4498</v>
      </c>
      <c r="AB140" s="188">
        <v>0</v>
      </c>
      <c r="AC140" s="188">
        <v>0</v>
      </c>
      <c r="AD140" s="188">
        <v>1526</v>
      </c>
      <c r="AE140" s="188">
        <v>0</v>
      </c>
      <c r="AF140" s="188">
        <v>0</v>
      </c>
      <c r="AG140" s="188">
        <v>0</v>
      </c>
      <c r="AI140" s="188">
        <v>0</v>
      </c>
      <c r="AJ140" s="188">
        <v>0</v>
      </c>
      <c r="AK140" s="188">
        <v>1174</v>
      </c>
      <c r="AL140" s="188">
        <v>1338</v>
      </c>
      <c r="AM140" s="188">
        <v>0</v>
      </c>
      <c r="AN140" s="188">
        <v>0</v>
      </c>
      <c r="AO140" s="188">
        <v>1581</v>
      </c>
      <c r="AP140" s="188">
        <v>0</v>
      </c>
      <c r="AQ140" s="188">
        <v>0</v>
      </c>
      <c r="AR140" s="188">
        <v>0</v>
      </c>
      <c r="AT140" s="188">
        <v>0</v>
      </c>
      <c r="AU140" s="188">
        <v>0</v>
      </c>
      <c r="AV140" s="188">
        <v>8144</v>
      </c>
      <c r="AW140" s="188">
        <v>2395</v>
      </c>
      <c r="AX140" s="188">
        <v>0</v>
      </c>
      <c r="AY140" s="188">
        <v>0</v>
      </c>
      <c r="AZ140" s="188">
        <v>1543</v>
      </c>
      <c r="BA140" s="188">
        <v>0</v>
      </c>
      <c r="BB140" s="188">
        <v>0</v>
      </c>
      <c r="BC140" s="188">
        <v>0</v>
      </c>
      <c r="BE140" s="188">
        <v>0</v>
      </c>
      <c r="BF140" s="188">
        <v>0</v>
      </c>
      <c r="BG140" s="188">
        <v>8523</v>
      </c>
      <c r="BH140" s="188">
        <v>2415</v>
      </c>
      <c r="BI140" s="188">
        <v>0</v>
      </c>
      <c r="BJ140" s="188">
        <v>0</v>
      </c>
      <c r="BK140" s="188">
        <v>1078</v>
      </c>
      <c r="BL140" s="188">
        <v>0</v>
      </c>
      <c r="BM140" s="188">
        <v>0</v>
      </c>
      <c r="BN140" s="188">
        <v>0</v>
      </c>
      <c r="BP140" s="188">
        <v>0</v>
      </c>
      <c r="BQ140" s="188">
        <v>0</v>
      </c>
      <c r="BR140" s="188">
        <v>7037</v>
      </c>
      <c r="BS140" s="188">
        <v>2950</v>
      </c>
      <c r="BT140" s="188">
        <v>0</v>
      </c>
      <c r="BU140" s="188">
        <v>0</v>
      </c>
      <c r="BV140" s="188">
        <v>1647</v>
      </c>
      <c r="BW140" s="188">
        <v>0</v>
      </c>
      <c r="BX140" s="188">
        <v>0</v>
      </c>
      <c r="BY140" s="188">
        <v>0</v>
      </c>
      <c r="CA140" s="188">
        <v>0</v>
      </c>
      <c r="CB140" s="188">
        <v>0</v>
      </c>
      <c r="CC140" s="188">
        <v>8601</v>
      </c>
      <c r="CD140" s="188">
        <v>2347</v>
      </c>
      <c r="CE140" s="188">
        <v>0</v>
      </c>
      <c r="CF140" s="188">
        <v>0</v>
      </c>
      <c r="CG140" s="188">
        <v>1079</v>
      </c>
      <c r="CH140" s="188">
        <v>0</v>
      </c>
      <c r="CI140" s="188">
        <v>0</v>
      </c>
      <c r="CJ140" s="188">
        <v>0</v>
      </c>
      <c r="CL140" s="188">
        <v>0</v>
      </c>
      <c r="CM140" s="188">
        <v>0</v>
      </c>
      <c r="CN140" s="188">
        <v>8601</v>
      </c>
      <c r="CO140" s="188">
        <v>2347</v>
      </c>
      <c r="CP140" s="188">
        <v>0</v>
      </c>
      <c r="CQ140" s="188">
        <v>0</v>
      </c>
      <c r="CR140" s="188">
        <v>1079</v>
      </c>
      <c r="CS140" s="188">
        <v>0</v>
      </c>
      <c r="CT140" s="188">
        <v>0</v>
      </c>
      <c r="CU140" s="188">
        <v>0</v>
      </c>
      <c r="CW140" s="188">
        <v>0</v>
      </c>
      <c r="CX140" s="188">
        <v>0</v>
      </c>
      <c r="CY140" s="188">
        <v>6781</v>
      </c>
      <c r="CZ140" s="188">
        <v>2124</v>
      </c>
      <c r="DA140" s="188">
        <v>0</v>
      </c>
      <c r="DB140" s="188">
        <v>0</v>
      </c>
      <c r="DC140" s="188">
        <v>1673</v>
      </c>
      <c r="DD140" s="188">
        <v>0</v>
      </c>
      <c r="DE140" s="188">
        <v>0</v>
      </c>
      <c r="DF140" s="188">
        <v>0</v>
      </c>
      <c r="DH140" s="188">
        <v>0</v>
      </c>
      <c r="DI140" s="188">
        <v>0</v>
      </c>
      <c r="DJ140" s="188">
        <v>8751</v>
      </c>
      <c r="DK140" s="188">
        <v>2014</v>
      </c>
      <c r="DL140" s="188">
        <v>0</v>
      </c>
      <c r="DM140" s="188">
        <v>0</v>
      </c>
      <c r="DN140" s="188">
        <v>1072</v>
      </c>
      <c r="DO140" s="188">
        <v>0</v>
      </c>
      <c r="DP140" s="188">
        <v>0</v>
      </c>
      <c r="DQ140" s="188">
        <v>0</v>
      </c>
      <c r="DS140" s="188">
        <v>0</v>
      </c>
      <c r="DT140" s="188">
        <v>0</v>
      </c>
      <c r="DU140" s="188">
        <v>6896</v>
      </c>
      <c r="DV140" s="188">
        <v>1298</v>
      </c>
      <c r="DW140" s="188">
        <v>0</v>
      </c>
      <c r="DX140" s="188">
        <v>0</v>
      </c>
      <c r="DY140" s="188">
        <v>1698</v>
      </c>
      <c r="DZ140" s="188">
        <v>0</v>
      </c>
      <c r="EA140" s="188">
        <v>0</v>
      </c>
      <c r="EB140" s="188">
        <v>0</v>
      </c>
      <c r="ED140" s="188">
        <v>0</v>
      </c>
      <c r="EE140" s="188">
        <v>0</v>
      </c>
      <c r="EF140" s="188">
        <v>6815</v>
      </c>
      <c r="EG140" s="188">
        <v>1405</v>
      </c>
      <c r="EH140" s="188">
        <v>0</v>
      </c>
      <c r="EI140" s="188">
        <v>0</v>
      </c>
      <c r="EJ140" s="188">
        <v>1065</v>
      </c>
      <c r="EK140" s="188">
        <v>0</v>
      </c>
      <c r="EL140" s="188">
        <v>0</v>
      </c>
      <c r="EM140" s="188">
        <v>0</v>
      </c>
      <c r="EO140" s="188">
        <v>0</v>
      </c>
      <c r="EP140" s="188">
        <v>0</v>
      </c>
      <c r="EQ140" s="188">
        <v>1292</v>
      </c>
      <c r="ER140" s="188">
        <v>664</v>
      </c>
      <c r="ES140" s="188">
        <v>0</v>
      </c>
      <c r="ET140" s="188">
        <v>0</v>
      </c>
      <c r="EU140" s="188">
        <v>1359</v>
      </c>
      <c r="EV140" s="188">
        <v>0</v>
      </c>
      <c r="EW140" s="188">
        <v>0</v>
      </c>
      <c r="EX140" s="188">
        <v>0</v>
      </c>
      <c r="EZ140" s="188">
        <v>0</v>
      </c>
      <c r="FA140" s="188">
        <v>0</v>
      </c>
      <c r="FB140" s="188">
        <v>3819</v>
      </c>
      <c r="FC140" s="188">
        <v>1578</v>
      </c>
      <c r="FD140" s="188">
        <v>0</v>
      </c>
      <c r="FE140" s="188">
        <v>0</v>
      </c>
      <c r="FF140" s="188">
        <v>1784</v>
      </c>
      <c r="FG140" s="188">
        <v>0</v>
      </c>
      <c r="FH140" s="188">
        <v>0</v>
      </c>
      <c r="FI140" s="188">
        <v>0</v>
      </c>
      <c r="FK140" s="188">
        <v>0</v>
      </c>
      <c r="FL140" s="188">
        <v>0</v>
      </c>
      <c r="FM140" s="188">
        <v>7295</v>
      </c>
      <c r="FN140" s="188">
        <v>821</v>
      </c>
      <c r="FO140" s="188">
        <v>0</v>
      </c>
      <c r="FP140" s="188">
        <v>0</v>
      </c>
      <c r="FQ140" s="188">
        <v>1046</v>
      </c>
      <c r="FR140" s="188">
        <v>0</v>
      </c>
      <c r="FS140" s="188">
        <v>0</v>
      </c>
      <c r="FT140" s="188">
        <v>0</v>
      </c>
      <c r="FV140" s="188">
        <v>0</v>
      </c>
      <c r="FW140" s="188">
        <v>0</v>
      </c>
      <c r="FX140" s="188">
        <v>4184</v>
      </c>
      <c r="FY140" s="188">
        <v>2293</v>
      </c>
      <c r="FZ140" s="188">
        <v>0</v>
      </c>
      <c r="GA140" s="188">
        <v>0</v>
      </c>
      <c r="GB140" s="188">
        <v>1687</v>
      </c>
      <c r="GC140" s="188">
        <v>0</v>
      </c>
      <c r="GD140" s="188">
        <v>0</v>
      </c>
      <c r="GE140" s="188">
        <v>0</v>
      </c>
      <c r="GG140" s="188">
        <v>0</v>
      </c>
      <c r="GH140" s="188">
        <v>0</v>
      </c>
      <c r="GI140" s="188">
        <v>7090</v>
      </c>
      <c r="GJ140" s="188">
        <v>1343</v>
      </c>
      <c r="GK140" s="188">
        <v>0</v>
      </c>
      <c r="GL140" s="188">
        <v>0</v>
      </c>
      <c r="GM140" s="188">
        <v>1088</v>
      </c>
      <c r="GN140" s="188">
        <v>0</v>
      </c>
      <c r="GO140" s="188">
        <v>0</v>
      </c>
      <c r="GP140" s="188">
        <v>0</v>
      </c>
      <c r="GR140" s="188">
        <v>0</v>
      </c>
      <c r="GS140" s="188">
        <v>0</v>
      </c>
      <c r="GT140" s="188">
        <v>6921</v>
      </c>
      <c r="GU140" s="188">
        <v>965</v>
      </c>
      <c r="GV140" s="188">
        <v>0</v>
      </c>
      <c r="GW140" s="188">
        <v>0</v>
      </c>
      <c r="GX140" s="188">
        <v>1037</v>
      </c>
      <c r="GY140" s="188">
        <v>0</v>
      </c>
      <c r="GZ140" s="188">
        <v>0</v>
      </c>
      <c r="HA140" s="188">
        <v>0</v>
      </c>
      <c r="HC140" s="188">
        <v>0</v>
      </c>
      <c r="HD140" s="188">
        <v>0</v>
      </c>
      <c r="HE140" s="188">
        <v>5156</v>
      </c>
      <c r="HF140" s="188">
        <v>1331</v>
      </c>
      <c r="HG140" s="188">
        <v>0</v>
      </c>
      <c r="HH140" s="188">
        <v>0</v>
      </c>
      <c r="HI140" s="188">
        <v>1050</v>
      </c>
      <c r="HJ140" s="188">
        <v>0</v>
      </c>
      <c r="HK140" s="188">
        <v>0</v>
      </c>
      <c r="HL140" s="188">
        <v>0</v>
      </c>
      <c r="HN140" s="188">
        <v>0</v>
      </c>
      <c r="HO140" s="188">
        <v>0</v>
      </c>
      <c r="HP140" s="188">
        <v>2841</v>
      </c>
      <c r="HQ140" s="188">
        <v>858</v>
      </c>
      <c r="HR140" s="188">
        <v>0</v>
      </c>
      <c r="HS140" s="188">
        <v>0</v>
      </c>
      <c r="HT140" s="188">
        <v>1738</v>
      </c>
      <c r="HU140" s="188">
        <v>0</v>
      </c>
      <c r="HV140" s="188">
        <v>0</v>
      </c>
      <c r="HW140" s="188">
        <v>0</v>
      </c>
      <c r="HY140" s="188">
        <v>0</v>
      </c>
      <c r="HZ140" s="188">
        <v>0</v>
      </c>
      <c r="IA140" s="188">
        <v>5026</v>
      </c>
      <c r="IB140" s="188">
        <v>1522</v>
      </c>
      <c r="IC140" s="188">
        <v>0</v>
      </c>
      <c r="ID140" s="188">
        <v>0</v>
      </c>
      <c r="IE140" s="188">
        <v>1073</v>
      </c>
      <c r="IF140" s="188">
        <v>0</v>
      </c>
      <c r="IG140" s="188">
        <v>0</v>
      </c>
      <c r="IH140" s="188">
        <v>0</v>
      </c>
      <c r="IJ140" s="188">
        <v>0</v>
      </c>
      <c r="IK140" s="188">
        <v>0</v>
      </c>
      <c r="IL140" s="188">
        <v>8366</v>
      </c>
      <c r="IM140" s="188">
        <v>1171</v>
      </c>
      <c r="IN140" s="188">
        <v>0</v>
      </c>
      <c r="IO140" s="188">
        <v>0</v>
      </c>
      <c r="IP140" s="188">
        <v>1096</v>
      </c>
      <c r="IQ140" s="188">
        <v>0</v>
      </c>
      <c r="IR140" s="188">
        <v>0</v>
      </c>
      <c r="IS140" s="188">
        <v>0</v>
      </c>
      <c r="IU140" s="188">
        <v>0</v>
      </c>
      <c r="IV140" s="188">
        <v>0</v>
      </c>
      <c r="IW140" s="188">
        <v>4291</v>
      </c>
      <c r="IX140" s="188">
        <v>1321</v>
      </c>
      <c r="IY140" s="188">
        <v>0</v>
      </c>
      <c r="IZ140" s="188">
        <v>0</v>
      </c>
      <c r="JA140" s="188">
        <v>1636</v>
      </c>
      <c r="JB140" s="188">
        <v>0</v>
      </c>
      <c r="JC140" s="188">
        <v>0</v>
      </c>
      <c r="JD140" s="188">
        <v>0</v>
      </c>
      <c r="JF140" s="188">
        <v>0</v>
      </c>
      <c r="JG140" s="188">
        <v>0</v>
      </c>
      <c r="JH140" s="188">
        <v>7016</v>
      </c>
      <c r="JI140" s="188">
        <v>2844</v>
      </c>
      <c r="JJ140" s="188">
        <v>0</v>
      </c>
      <c r="JK140" s="188">
        <v>0</v>
      </c>
      <c r="JL140" s="188">
        <v>1039</v>
      </c>
      <c r="JM140" s="188">
        <v>0</v>
      </c>
      <c r="JN140" s="188">
        <v>0</v>
      </c>
      <c r="JO140" s="188">
        <v>0</v>
      </c>
      <c r="JQ140" s="188">
        <v>0</v>
      </c>
      <c r="JR140" s="188">
        <v>0</v>
      </c>
      <c r="JS140" s="188">
        <v>8446</v>
      </c>
      <c r="JT140" s="188">
        <v>1471</v>
      </c>
      <c r="JU140" s="188">
        <v>0</v>
      </c>
      <c r="JV140" s="188">
        <v>0</v>
      </c>
      <c r="JW140" s="188">
        <v>1095</v>
      </c>
      <c r="JX140" s="188">
        <v>0</v>
      </c>
      <c r="JY140" s="188">
        <v>0</v>
      </c>
      <c r="JZ140" s="188">
        <v>0</v>
      </c>
      <c r="KB140" s="188">
        <v>0</v>
      </c>
      <c r="KC140" s="188">
        <v>0</v>
      </c>
      <c r="KD140" s="188">
        <v>2586</v>
      </c>
      <c r="KE140" s="188">
        <v>748</v>
      </c>
      <c r="KF140" s="188">
        <v>0</v>
      </c>
      <c r="KG140" s="188">
        <v>0</v>
      </c>
      <c r="KH140" s="188">
        <v>1598</v>
      </c>
      <c r="KI140" s="188">
        <v>0</v>
      </c>
      <c r="KJ140" s="188">
        <v>0</v>
      </c>
      <c r="KK140" s="188">
        <v>0</v>
      </c>
      <c r="KM140" s="188">
        <v>0</v>
      </c>
      <c r="KN140" s="188">
        <v>0</v>
      </c>
      <c r="KO140" s="188">
        <v>2278</v>
      </c>
      <c r="KP140" s="188">
        <v>2018</v>
      </c>
      <c r="KQ140" s="188">
        <v>0</v>
      </c>
      <c r="KR140" s="188">
        <v>0</v>
      </c>
      <c r="KS140" s="188">
        <v>1757</v>
      </c>
      <c r="KT140" s="188">
        <v>0</v>
      </c>
      <c r="KU140" s="188">
        <v>0</v>
      </c>
      <c r="KV140" s="188">
        <v>0</v>
      </c>
      <c r="KX140" s="188">
        <v>0</v>
      </c>
      <c r="KY140" s="188">
        <v>0</v>
      </c>
      <c r="KZ140" s="188">
        <v>7930</v>
      </c>
      <c r="LA140" s="188">
        <v>2459</v>
      </c>
      <c r="LB140" s="188">
        <v>0</v>
      </c>
      <c r="LC140" s="188">
        <v>0</v>
      </c>
      <c r="LD140" s="188">
        <v>1804</v>
      </c>
      <c r="LE140" s="188">
        <v>0</v>
      </c>
      <c r="LF140" s="188">
        <v>0</v>
      </c>
      <c r="LG140" s="188">
        <v>0</v>
      </c>
      <c r="LI140" s="188">
        <v>0</v>
      </c>
      <c r="LJ140" s="188">
        <v>0</v>
      </c>
      <c r="LK140" s="188">
        <v>5552</v>
      </c>
      <c r="LL140" s="188">
        <v>2447</v>
      </c>
      <c r="LM140" s="188">
        <v>0</v>
      </c>
      <c r="LN140" s="188">
        <v>0</v>
      </c>
      <c r="LO140" s="188">
        <v>1547</v>
      </c>
      <c r="LP140" s="188">
        <v>0</v>
      </c>
      <c r="LQ140" s="188">
        <v>0</v>
      </c>
      <c r="LR140" s="188">
        <v>0</v>
      </c>
      <c r="LT140" s="188">
        <v>0</v>
      </c>
      <c r="LU140" s="188">
        <v>0</v>
      </c>
      <c r="LV140" s="188">
        <v>2141</v>
      </c>
      <c r="LW140" s="188">
        <v>1213</v>
      </c>
      <c r="LX140" s="188">
        <v>0</v>
      </c>
      <c r="LY140" s="188">
        <v>0</v>
      </c>
      <c r="LZ140" s="188">
        <v>1594</v>
      </c>
      <c r="MA140" s="188">
        <v>0</v>
      </c>
      <c r="MB140" s="188">
        <v>0</v>
      </c>
      <c r="MC140" s="188">
        <v>0</v>
      </c>
    </row>
    <row r="141" spans="2:341">
      <c r="B141" s="208">
        <f t="shared" si="40"/>
        <v>0</v>
      </c>
      <c r="C141" s="208">
        <f t="shared" si="41"/>
        <v>0</v>
      </c>
      <c r="D141" s="208">
        <f t="shared" si="42"/>
        <v>5909.2666666666664</v>
      </c>
      <c r="E141" s="208">
        <f t="shared" si="43"/>
        <v>1715.5666666666666</v>
      </c>
      <c r="F141" s="208">
        <f t="shared" si="44"/>
        <v>0</v>
      </c>
      <c r="G141" s="208">
        <f t="shared" si="45"/>
        <v>0</v>
      </c>
      <c r="H141" s="208">
        <f t="shared" si="46"/>
        <v>1368.0666666666666</v>
      </c>
      <c r="I141" s="208">
        <f t="shared" si="47"/>
        <v>0</v>
      </c>
      <c r="J141" s="208">
        <f t="shared" si="48"/>
        <v>0</v>
      </c>
      <c r="K141" s="208">
        <f t="shared" si="49"/>
        <v>0</v>
      </c>
      <c r="M141" s="188">
        <v>0</v>
      </c>
      <c r="N141" s="188">
        <v>0</v>
      </c>
      <c r="O141" s="188">
        <v>8331</v>
      </c>
      <c r="P141" s="188">
        <v>1382</v>
      </c>
      <c r="Q141" s="188">
        <v>0</v>
      </c>
      <c r="R141" s="188">
        <v>0</v>
      </c>
      <c r="S141" s="188">
        <v>983</v>
      </c>
      <c r="T141" s="188">
        <v>0</v>
      </c>
      <c r="U141" s="188">
        <v>0</v>
      </c>
      <c r="V141" s="188">
        <v>0</v>
      </c>
      <c r="X141" s="188">
        <v>0</v>
      </c>
      <c r="Y141" s="188">
        <v>0</v>
      </c>
      <c r="Z141" s="188">
        <v>6392</v>
      </c>
      <c r="AA141" s="188">
        <v>4531</v>
      </c>
      <c r="AB141" s="188">
        <v>0</v>
      </c>
      <c r="AC141" s="188">
        <v>0</v>
      </c>
      <c r="AD141" s="188">
        <v>1526</v>
      </c>
      <c r="AE141" s="188">
        <v>0</v>
      </c>
      <c r="AF141" s="188">
        <v>0</v>
      </c>
      <c r="AG141" s="188">
        <v>0</v>
      </c>
      <c r="AI141" s="188">
        <v>0</v>
      </c>
      <c r="AJ141" s="188">
        <v>0</v>
      </c>
      <c r="AK141" s="188">
        <v>1227</v>
      </c>
      <c r="AL141" s="188">
        <v>1213</v>
      </c>
      <c r="AM141" s="188">
        <v>0</v>
      </c>
      <c r="AN141" s="188">
        <v>0</v>
      </c>
      <c r="AO141" s="188">
        <v>1581</v>
      </c>
      <c r="AP141" s="188">
        <v>0</v>
      </c>
      <c r="AQ141" s="188">
        <v>0</v>
      </c>
      <c r="AR141" s="188">
        <v>0</v>
      </c>
      <c r="AT141" s="188">
        <v>0</v>
      </c>
      <c r="AU141" s="188">
        <v>0</v>
      </c>
      <c r="AV141" s="188">
        <v>7999</v>
      </c>
      <c r="AW141" s="188">
        <v>2337</v>
      </c>
      <c r="AX141" s="188">
        <v>0</v>
      </c>
      <c r="AY141" s="188">
        <v>0</v>
      </c>
      <c r="AZ141" s="188">
        <v>1543</v>
      </c>
      <c r="BA141" s="188">
        <v>0</v>
      </c>
      <c r="BB141" s="188">
        <v>0</v>
      </c>
      <c r="BC141" s="188">
        <v>0</v>
      </c>
      <c r="BE141" s="188">
        <v>0</v>
      </c>
      <c r="BF141" s="188">
        <v>0</v>
      </c>
      <c r="BG141" s="188">
        <v>8522</v>
      </c>
      <c r="BH141" s="188">
        <v>2189</v>
      </c>
      <c r="BI141" s="188">
        <v>0</v>
      </c>
      <c r="BJ141" s="188">
        <v>0</v>
      </c>
      <c r="BK141" s="188">
        <v>1078</v>
      </c>
      <c r="BL141" s="188">
        <v>0</v>
      </c>
      <c r="BM141" s="188">
        <v>0</v>
      </c>
      <c r="BN141" s="188">
        <v>0</v>
      </c>
      <c r="BP141" s="188">
        <v>0</v>
      </c>
      <c r="BQ141" s="188">
        <v>0</v>
      </c>
      <c r="BR141" s="188">
        <v>7006</v>
      </c>
      <c r="BS141" s="188">
        <v>2832</v>
      </c>
      <c r="BT141" s="188">
        <v>0</v>
      </c>
      <c r="BU141" s="188">
        <v>0</v>
      </c>
      <c r="BV141" s="188">
        <v>1647</v>
      </c>
      <c r="BW141" s="188">
        <v>0</v>
      </c>
      <c r="BX141" s="188">
        <v>0</v>
      </c>
      <c r="BY141" s="188">
        <v>0</v>
      </c>
      <c r="CA141" s="188">
        <v>0</v>
      </c>
      <c r="CB141" s="188">
        <v>0</v>
      </c>
      <c r="CC141" s="188">
        <v>8593</v>
      </c>
      <c r="CD141" s="188">
        <v>2328</v>
      </c>
      <c r="CE141" s="188">
        <v>0</v>
      </c>
      <c r="CF141" s="188">
        <v>0</v>
      </c>
      <c r="CG141" s="188">
        <v>1079</v>
      </c>
      <c r="CH141" s="188">
        <v>0</v>
      </c>
      <c r="CI141" s="188">
        <v>0</v>
      </c>
      <c r="CJ141" s="188">
        <v>0</v>
      </c>
      <c r="CL141" s="188">
        <v>0</v>
      </c>
      <c r="CM141" s="188">
        <v>0</v>
      </c>
      <c r="CN141" s="188">
        <v>8593</v>
      </c>
      <c r="CO141" s="188">
        <v>2328</v>
      </c>
      <c r="CP141" s="188">
        <v>0</v>
      </c>
      <c r="CQ141" s="188">
        <v>0</v>
      </c>
      <c r="CR141" s="188">
        <v>1079</v>
      </c>
      <c r="CS141" s="188">
        <v>0</v>
      </c>
      <c r="CT141" s="188">
        <v>0</v>
      </c>
      <c r="CU141" s="188">
        <v>0</v>
      </c>
      <c r="CW141" s="188">
        <v>0</v>
      </c>
      <c r="CX141" s="188">
        <v>0</v>
      </c>
      <c r="CY141" s="188">
        <v>6762</v>
      </c>
      <c r="CZ141" s="188">
        <v>2121</v>
      </c>
      <c r="DA141" s="188">
        <v>0</v>
      </c>
      <c r="DB141" s="188">
        <v>0</v>
      </c>
      <c r="DC141" s="188">
        <v>1675</v>
      </c>
      <c r="DD141" s="188">
        <v>0</v>
      </c>
      <c r="DE141" s="188">
        <v>0</v>
      </c>
      <c r="DF141" s="188">
        <v>0</v>
      </c>
      <c r="DH141" s="188">
        <v>0</v>
      </c>
      <c r="DI141" s="188">
        <v>0</v>
      </c>
      <c r="DJ141" s="188">
        <v>8791</v>
      </c>
      <c r="DK141" s="188">
        <v>1907</v>
      </c>
      <c r="DL141" s="188">
        <v>0</v>
      </c>
      <c r="DM141" s="188">
        <v>0</v>
      </c>
      <c r="DN141" s="188">
        <v>1072</v>
      </c>
      <c r="DO141" s="188">
        <v>0</v>
      </c>
      <c r="DP141" s="188">
        <v>0</v>
      </c>
      <c r="DQ141" s="188">
        <v>0</v>
      </c>
      <c r="DS141" s="188">
        <v>0</v>
      </c>
      <c r="DT141" s="188">
        <v>0</v>
      </c>
      <c r="DU141" s="188">
        <v>6970</v>
      </c>
      <c r="DV141" s="188">
        <v>1295</v>
      </c>
      <c r="DW141" s="188">
        <v>0</v>
      </c>
      <c r="DX141" s="188">
        <v>0</v>
      </c>
      <c r="DY141" s="188">
        <v>1686</v>
      </c>
      <c r="DZ141" s="188">
        <v>0</v>
      </c>
      <c r="EA141" s="188">
        <v>0</v>
      </c>
      <c r="EB141" s="188">
        <v>0</v>
      </c>
      <c r="ED141" s="188">
        <v>0</v>
      </c>
      <c r="EE141" s="188">
        <v>0</v>
      </c>
      <c r="EF141" s="188">
        <v>6839</v>
      </c>
      <c r="EG141" s="188">
        <v>1288</v>
      </c>
      <c r="EH141" s="188">
        <v>0</v>
      </c>
      <c r="EI141" s="188">
        <v>0</v>
      </c>
      <c r="EJ141" s="188">
        <v>1065</v>
      </c>
      <c r="EK141" s="188">
        <v>0</v>
      </c>
      <c r="EL141" s="188">
        <v>0</v>
      </c>
      <c r="EM141" s="188">
        <v>0</v>
      </c>
      <c r="EO141" s="188">
        <v>0</v>
      </c>
      <c r="EP141" s="188">
        <v>0</v>
      </c>
      <c r="EQ141" s="188">
        <v>1202</v>
      </c>
      <c r="ER141" s="188">
        <v>602</v>
      </c>
      <c r="ES141" s="188">
        <v>0</v>
      </c>
      <c r="ET141" s="188">
        <v>0</v>
      </c>
      <c r="EU141" s="188">
        <v>1359</v>
      </c>
      <c r="EV141" s="188">
        <v>0</v>
      </c>
      <c r="EW141" s="188">
        <v>0</v>
      </c>
      <c r="EX141" s="188">
        <v>0</v>
      </c>
      <c r="EZ141" s="188">
        <v>0</v>
      </c>
      <c r="FA141" s="188">
        <v>0</v>
      </c>
      <c r="FB141" s="188">
        <v>3829</v>
      </c>
      <c r="FC141" s="188">
        <v>1510</v>
      </c>
      <c r="FD141" s="188">
        <v>0</v>
      </c>
      <c r="FE141" s="188">
        <v>0</v>
      </c>
      <c r="FF141" s="188">
        <v>1784</v>
      </c>
      <c r="FG141" s="188">
        <v>0</v>
      </c>
      <c r="FH141" s="188">
        <v>0</v>
      </c>
      <c r="FI141" s="188">
        <v>0</v>
      </c>
      <c r="FK141" s="188">
        <v>0</v>
      </c>
      <c r="FL141" s="188">
        <v>0</v>
      </c>
      <c r="FM141" s="188">
        <v>7115</v>
      </c>
      <c r="FN141" s="188">
        <v>777</v>
      </c>
      <c r="FO141" s="188">
        <v>0</v>
      </c>
      <c r="FP141" s="188">
        <v>0</v>
      </c>
      <c r="FQ141" s="188">
        <v>1046</v>
      </c>
      <c r="FR141" s="188">
        <v>0</v>
      </c>
      <c r="FS141" s="188">
        <v>0</v>
      </c>
      <c r="FT141" s="188">
        <v>0</v>
      </c>
      <c r="FV141" s="188">
        <v>0</v>
      </c>
      <c r="FW141" s="188">
        <v>0</v>
      </c>
      <c r="FX141" s="188">
        <v>4162</v>
      </c>
      <c r="FY141" s="188">
        <v>2227</v>
      </c>
      <c r="FZ141" s="188">
        <v>0</v>
      </c>
      <c r="GA141" s="188">
        <v>0</v>
      </c>
      <c r="GB141" s="188">
        <v>1687</v>
      </c>
      <c r="GC141" s="188">
        <v>0</v>
      </c>
      <c r="GD141" s="188">
        <v>0</v>
      </c>
      <c r="GE141" s="188">
        <v>0</v>
      </c>
      <c r="GG141" s="188">
        <v>0</v>
      </c>
      <c r="GH141" s="188">
        <v>0</v>
      </c>
      <c r="GI141" s="188">
        <v>7045</v>
      </c>
      <c r="GJ141" s="188">
        <v>1228</v>
      </c>
      <c r="GK141" s="188">
        <v>0</v>
      </c>
      <c r="GL141" s="188">
        <v>0</v>
      </c>
      <c r="GM141" s="188">
        <v>1088</v>
      </c>
      <c r="GN141" s="188">
        <v>0</v>
      </c>
      <c r="GO141" s="188">
        <v>0</v>
      </c>
      <c r="GP141" s="188">
        <v>0</v>
      </c>
      <c r="GR141" s="188">
        <v>0</v>
      </c>
      <c r="GS141" s="188">
        <v>0</v>
      </c>
      <c r="GT141" s="188">
        <v>6757</v>
      </c>
      <c r="GU141" s="188">
        <v>897</v>
      </c>
      <c r="GV141" s="188">
        <v>0</v>
      </c>
      <c r="GW141" s="188">
        <v>0</v>
      </c>
      <c r="GX141" s="188">
        <v>1037</v>
      </c>
      <c r="GY141" s="188">
        <v>0</v>
      </c>
      <c r="GZ141" s="188">
        <v>0</v>
      </c>
      <c r="HA141" s="188">
        <v>0</v>
      </c>
      <c r="HC141" s="188">
        <v>0</v>
      </c>
      <c r="HD141" s="188">
        <v>0</v>
      </c>
      <c r="HE141" s="188">
        <v>5213</v>
      </c>
      <c r="HF141" s="188">
        <v>1220</v>
      </c>
      <c r="HG141" s="188">
        <v>0</v>
      </c>
      <c r="HH141" s="188">
        <v>0</v>
      </c>
      <c r="HI141" s="188">
        <v>1050</v>
      </c>
      <c r="HJ141" s="188">
        <v>0</v>
      </c>
      <c r="HK141" s="188">
        <v>0</v>
      </c>
      <c r="HL141" s="188">
        <v>0</v>
      </c>
      <c r="HN141" s="188">
        <v>0</v>
      </c>
      <c r="HO141" s="188">
        <v>0</v>
      </c>
      <c r="HP141" s="188">
        <v>2700</v>
      </c>
      <c r="HQ141" s="188">
        <v>817</v>
      </c>
      <c r="HR141" s="188">
        <v>0</v>
      </c>
      <c r="HS141" s="188">
        <v>0</v>
      </c>
      <c r="HT141" s="188">
        <v>1738</v>
      </c>
      <c r="HU141" s="188">
        <v>0</v>
      </c>
      <c r="HV141" s="188">
        <v>0</v>
      </c>
      <c r="HW141" s="188">
        <v>0</v>
      </c>
      <c r="HY141" s="188">
        <v>0</v>
      </c>
      <c r="HZ141" s="188">
        <v>0</v>
      </c>
      <c r="IA141" s="188">
        <v>4921</v>
      </c>
      <c r="IB141" s="188">
        <v>1470</v>
      </c>
      <c r="IC141" s="188">
        <v>0</v>
      </c>
      <c r="ID141" s="188">
        <v>0</v>
      </c>
      <c r="IE141" s="188">
        <v>1073</v>
      </c>
      <c r="IF141" s="188">
        <v>0</v>
      </c>
      <c r="IG141" s="188">
        <v>0</v>
      </c>
      <c r="IH141" s="188">
        <v>0</v>
      </c>
      <c r="IJ141" s="188">
        <v>0</v>
      </c>
      <c r="IK141" s="188">
        <v>0</v>
      </c>
      <c r="IL141" s="188">
        <v>8341</v>
      </c>
      <c r="IM141" s="188">
        <v>1112</v>
      </c>
      <c r="IN141" s="188">
        <v>0</v>
      </c>
      <c r="IO141" s="188">
        <v>0</v>
      </c>
      <c r="IP141" s="188">
        <v>1096</v>
      </c>
      <c r="IQ141" s="188">
        <v>0</v>
      </c>
      <c r="IR141" s="188">
        <v>0</v>
      </c>
      <c r="IS141" s="188">
        <v>0</v>
      </c>
      <c r="IU141" s="188">
        <v>0</v>
      </c>
      <c r="IV141" s="188">
        <v>0</v>
      </c>
      <c r="IW141" s="188">
        <v>4277</v>
      </c>
      <c r="IX141" s="188">
        <v>1302</v>
      </c>
      <c r="IY141" s="188">
        <v>0</v>
      </c>
      <c r="IZ141" s="188">
        <v>0</v>
      </c>
      <c r="JA141" s="188">
        <v>1636</v>
      </c>
      <c r="JB141" s="188">
        <v>0</v>
      </c>
      <c r="JC141" s="188">
        <v>0</v>
      </c>
      <c r="JD141" s="188">
        <v>0</v>
      </c>
      <c r="JF141" s="188">
        <v>0</v>
      </c>
      <c r="JG141" s="188">
        <v>0</v>
      </c>
      <c r="JH141" s="188">
        <v>7028</v>
      </c>
      <c r="JI141" s="188">
        <v>2861</v>
      </c>
      <c r="JJ141" s="188">
        <v>0</v>
      </c>
      <c r="JK141" s="188">
        <v>0</v>
      </c>
      <c r="JL141" s="188">
        <v>1039</v>
      </c>
      <c r="JM141" s="188">
        <v>0</v>
      </c>
      <c r="JN141" s="188">
        <v>0</v>
      </c>
      <c r="JO141" s="188">
        <v>0</v>
      </c>
      <c r="JQ141" s="188">
        <v>0</v>
      </c>
      <c r="JR141" s="188">
        <v>0</v>
      </c>
      <c r="JS141" s="188">
        <v>8448</v>
      </c>
      <c r="JT141" s="188">
        <v>1394</v>
      </c>
      <c r="JU141" s="188">
        <v>0</v>
      </c>
      <c r="JV141" s="188">
        <v>0</v>
      </c>
      <c r="JW141" s="188">
        <v>1095</v>
      </c>
      <c r="JX141" s="188">
        <v>0</v>
      </c>
      <c r="JY141" s="188">
        <v>0</v>
      </c>
      <c r="JZ141" s="188">
        <v>0</v>
      </c>
      <c r="KB141" s="188">
        <v>0</v>
      </c>
      <c r="KC141" s="188">
        <v>0</v>
      </c>
      <c r="KD141" s="188">
        <v>2521</v>
      </c>
      <c r="KE141" s="188">
        <v>707</v>
      </c>
      <c r="KF141" s="188">
        <v>0</v>
      </c>
      <c r="KG141" s="188">
        <v>0</v>
      </c>
      <c r="KH141" s="188">
        <v>1598</v>
      </c>
      <c r="KI141" s="188">
        <v>0</v>
      </c>
      <c r="KJ141" s="188">
        <v>0</v>
      </c>
      <c r="KK141" s="188">
        <v>0</v>
      </c>
      <c r="KM141" s="188">
        <v>0</v>
      </c>
      <c r="KN141" s="188">
        <v>0</v>
      </c>
      <c r="KO141" s="188">
        <v>2175</v>
      </c>
      <c r="KP141" s="188">
        <v>1908</v>
      </c>
      <c r="KQ141" s="188">
        <v>0</v>
      </c>
      <c r="KR141" s="188">
        <v>0</v>
      </c>
      <c r="KS141" s="188">
        <v>1757</v>
      </c>
      <c r="KT141" s="188">
        <v>0</v>
      </c>
      <c r="KU141" s="188">
        <v>0</v>
      </c>
      <c r="KV141" s="188">
        <v>0</v>
      </c>
      <c r="KX141" s="188">
        <v>0</v>
      </c>
      <c r="KY141" s="188">
        <v>0</v>
      </c>
      <c r="KZ141" s="188">
        <v>7817</v>
      </c>
      <c r="LA141" s="188">
        <v>2361</v>
      </c>
      <c r="LB141" s="188">
        <v>0</v>
      </c>
      <c r="LC141" s="188">
        <v>0</v>
      </c>
      <c r="LD141" s="188">
        <v>1804</v>
      </c>
      <c r="LE141" s="188">
        <v>0</v>
      </c>
      <c r="LF141" s="188">
        <v>0</v>
      </c>
      <c r="LG141" s="188">
        <v>0</v>
      </c>
      <c r="LI141" s="188">
        <v>0</v>
      </c>
      <c r="LJ141" s="188">
        <v>0</v>
      </c>
      <c r="LK141" s="188">
        <v>5559</v>
      </c>
      <c r="LL141" s="188">
        <v>2231</v>
      </c>
      <c r="LM141" s="188">
        <v>0</v>
      </c>
      <c r="LN141" s="188">
        <v>0</v>
      </c>
      <c r="LO141" s="188">
        <v>1547</v>
      </c>
      <c r="LP141" s="188">
        <v>0</v>
      </c>
      <c r="LQ141" s="188">
        <v>0</v>
      </c>
      <c r="LR141" s="188">
        <v>0</v>
      </c>
      <c r="LT141" s="188">
        <v>0</v>
      </c>
      <c r="LU141" s="188">
        <v>0</v>
      </c>
      <c r="LV141" s="188">
        <v>2143</v>
      </c>
      <c r="LW141" s="188">
        <v>1092</v>
      </c>
      <c r="LX141" s="188">
        <v>0</v>
      </c>
      <c r="LY141" s="188">
        <v>0</v>
      </c>
      <c r="LZ141" s="188">
        <v>1594</v>
      </c>
      <c r="MA141" s="188">
        <v>0</v>
      </c>
      <c r="MB141" s="188">
        <v>0</v>
      </c>
      <c r="MC141" s="188">
        <v>0</v>
      </c>
    </row>
    <row r="142" spans="2:341">
      <c r="B142" s="208">
        <f t="shared" si="40"/>
        <v>0</v>
      </c>
      <c r="C142" s="208">
        <f t="shared" si="41"/>
        <v>0</v>
      </c>
      <c r="D142" s="208">
        <f t="shared" si="42"/>
        <v>5858.6</v>
      </c>
      <c r="E142" s="208">
        <f t="shared" si="43"/>
        <v>1659.8</v>
      </c>
      <c r="F142" s="208">
        <f t="shared" si="44"/>
        <v>0</v>
      </c>
      <c r="G142" s="208">
        <f t="shared" si="45"/>
        <v>0</v>
      </c>
      <c r="H142" s="208">
        <f t="shared" si="46"/>
        <v>1367.9</v>
      </c>
      <c r="I142" s="208">
        <f t="shared" si="47"/>
        <v>0</v>
      </c>
      <c r="J142" s="208">
        <f t="shared" si="48"/>
        <v>0</v>
      </c>
      <c r="K142" s="208">
        <f t="shared" si="49"/>
        <v>0</v>
      </c>
      <c r="M142" s="188">
        <v>0</v>
      </c>
      <c r="N142" s="188">
        <v>0</v>
      </c>
      <c r="O142" s="188">
        <v>8343</v>
      </c>
      <c r="P142" s="188">
        <v>1352</v>
      </c>
      <c r="Q142" s="188">
        <v>0</v>
      </c>
      <c r="R142" s="188">
        <v>0</v>
      </c>
      <c r="S142" s="188">
        <v>983</v>
      </c>
      <c r="T142" s="188">
        <v>0</v>
      </c>
      <c r="U142" s="188">
        <v>0</v>
      </c>
      <c r="V142" s="188">
        <v>0</v>
      </c>
      <c r="X142" s="188">
        <v>0</v>
      </c>
      <c r="Y142" s="188">
        <v>0</v>
      </c>
      <c r="Z142" s="188">
        <v>6375</v>
      </c>
      <c r="AA142" s="188">
        <v>4477</v>
      </c>
      <c r="AB142" s="188">
        <v>0</v>
      </c>
      <c r="AC142" s="188">
        <v>0</v>
      </c>
      <c r="AD142" s="188">
        <v>1526</v>
      </c>
      <c r="AE142" s="188">
        <v>0</v>
      </c>
      <c r="AF142" s="188">
        <v>0</v>
      </c>
      <c r="AG142" s="188">
        <v>0</v>
      </c>
      <c r="AI142" s="188">
        <v>0</v>
      </c>
      <c r="AJ142" s="188">
        <v>0</v>
      </c>
      <c r="AK142" s="188">
        <v>1224</v>
      </c>
      <c r="AL142" s="188">
        <v>1206</v>
      </c>
      <c r="AM142" s="188">
        <v>0</v>
      </c>
      <c r="AN142" s="188">
        <v>0</v>
      </c>
      <c r="AO142" s="188">
        <v>1581</v>
      </c>
      <c r="AP142" s="188">
        <v>0</v>
      </c>
      <c r="AQ142" s="188">
        <v>0</v>
      </c>
      <c r="AR142" s="188">
        <v>0</v>
      </c>
      <c r="AT142" s="188">
        <v>0</v>
      </c>
      <c r="AU142" s="188">
        <v>0</v>
      </c>
      <c r="AV142" s="188">
        <v>7866</v>
      </c>
      <c r="AW142" s="188">
        <v>2322</v>
      </c>
      <c r="AX142" s="188">
        <v>0</v>
      </c>
      <c r="AY142" s="188">
        <v>0</v>
      </c>
      <c r="AZ142" s="188">
        <v>1543</v>
      </c>
      <c r="BA142" s="188">
        <v>0</v>
      </c>
      <c r="BB142" s="188">
        <v>0</v>
      </c>
      <c r="BC142" s="188">
        <v>0</v>
      </c>
      <c r="BE142" s="188">
        <v>0</v>
      </c>
      <c r="BF142" s="188">
        <v>0</v>
      </c>
      <c r="BG142" s="188">
        <v>8538</v>
      </c>
      <c r="BH142" s="188">
        <v>2026</v>
      </c>
      <c r="BI142" s="188">
        <v>0</v>
      </c>
      <c r="BJ142" s="188">
        <v>0</v>
      </c>
      <c r="BK142" s="188">
        <v>1078</v>
      </c>
      <c r="BL142" s="188">
        <v>0</v>
      </c>
      <c r="BM142" s="188">
        <v>0</v>
      </c>
      <c r="BN142" s="188">
        <v>0</v>
      </c>
      <c r="BP142" s="188">
        <v>0</v>
      </c>
      <c r="BQ142" s="188">
        <v>0</v>
      </c>
      <c r="BR142" s="188">
        <v>6958</v>
      </c>
      <c r="BS142" s="188">
        <v>2768</v>
      </c>
      <c r="BT142" s="188">
        <v>0</v>
      </c>
      <c r="BU142" s="188">
        <v>0</v>
      </c>
      <c r="BV142" s="188">
        <v>1647</v>
      </c>
      <c r="BW142" s="188">
        <v>0</v>
      </c>
      <c r="BX142" s="188">
        <v>0</v>
      </c>
      <c r="BY142" s="188">
        <v>0</v>
      </c>
      <c r="CA142" s="188">
        <v>0</v>
      </c>
      <c r="CB142" s="188">
        <v>0</v>
      </c>
      <c r="CC142" s="188">
        <v>8569</v>
      </c>
      <c r="CD142" s="188">
        <v>2316</v>
      </c>
      <c r="CE142" s="188">
        <v>0</v>
      </c>
      <c r="CF142" s="188">
        <v>0</v>
      </c>
      <c r="CG142" s="188">
        <v>1079</v>
      </c>
      <c r="CH142" s="188">
        <v>0</v>
      </c>
      <c r="CI142" s="188">
        <v>0</v>
      </c>
      <c r="CJ142" s="188">
        <v>0</v>
      </c>
      <c r="CL142" s="188">
        <v>0</v>
      </c>
      <c r="CM142" s="188">
        <v>0</v>
      </c>
      <c r="CN142" s="188">
        <v>8569</v>
      </c>
      <c r="CO142" s="188">
        <v>2316</v>
      </c>
      <c r="CP142" s="188">
        <v>0</v>
      </c>
      <c r="CQ142" s="188">
        <v>0</v>
      </c>
      <c r="CR142" s="188">
        <v>1079</v>
      </c>
      <c r="CS142" s="188">
        <v>0</v>
      </c>
      <c r="CT142" s="188">
        <v>0</v>
      </c>
      <c r="CU142" s="188">
        <v>0</v>
      </c>
      <c r="CW142" s="188">
        <v>0</v>
      </c>
      <c r="CX142" s="188">
        <v>0</v>
      </c>
      <c r="CY142" s="188">
        <v>6715</v>
      </c>
      <c r="CZ142" s="188">
        <v>2066</v>
      </c>
      <c r="DA142" s="188">
        <v>0</v>
      </c>
      <c r="DB142" s="188">
        <v>0</v>
      </c>
      <c r="DC142" s="188">
        <v>1675</v>
      </c>
      <c r="DD142" s="188">
        <v>0</v>
      </c>
      <c r="DE142" s="188">
        <v>0</v>
      </c>
      <c r="DF142" s="188">
        <v>0</v>
      </c>
      <c r="DH142" s="188">
        <v>0</v>
      </c>
      <c r="DI142" s="188">
        <v>0</v>
      </c>
      <c r="DJ142" s="188">
        <v>8748</v>
      </c>
      <c r="DK142" s="188">
        <v>1769</v>
      </c>
      <c r="DL142" s="188">
        <v>0</v>
      </c>
      <c r="DM142" s="188">
        <v>0</v>
      </c>
      <c r="DN142" s="188">
        <v>1072</v>
      </c>
      <c r="DO142" s="188">
        <v>0</v>
      </c>
      <c r="DP142" s="188">
        <v>0</v>
      </c>
      <c r="DQ142" s="188">
        <v>0</v>
      </c>
      <c r="DS142" s="188">
        <v>0</v>
      </c>
      <c r="DT142" s="188">
        <v>0</v>
      </c>
      <c r="DU142" s="188">
        <v>6962</v>
      </c>
      <c r="DV142" s="188">
        <v>1217</v>
      </c>
      <c r="DW142" s="188">
        <v>0</v>
      </c>
      <c r="DX142" s="188">
        <v>0</v>
      </c>
      <c r="DY142" s="188">
        <v>1685</v>
      </c>
      <c r="DZ142" s="188">
        <v>0</v>
      </c>
      <c r="EA142" s="188">
        <v>0</v>
      </c>
      <c r="EB142" s="188">
        <v>0</v>
      </c>
      <c r="ED142" s="188">
        <v>0</v>
      </c>
      <c r="EE142" s="188">
        <v>0</v>
      </c>
      <c r="EF142" s="188">
        <v>6847</v>
      </c>
      <c r="EG142" s="188">
        <v>1258</v>
      </c>
      <c r="EH142" s="188">
        <v>0</v>
      </c>
      <c r="EI142" s="188">
        <v>0</v>
      </c>
      <c r="EJ142" s="188">
        <v>1065</v>
      </c>
      <c r="EK142" s="188">
        <v>0</v>
      </c>
      <c r="EL142" s="188">
        <v>0</v>
      </c>
      <c r="EM142" s="188">
        <v>0</v>
      </c>
      <c r="EO142" s="188">
        <v>0</v>
      </c>
      <c r="EP142" s="188">
        <v>0</v>
      </c>
      <c r="EQ142" s="188">
        <v>1226</v>
      </c>
      <c r="ER142" s="188">
        <v>568</v>
      </c>
      <c r="ES142" s="188">
        <v>0</v>
      </c>
      <c r="ET142" s="188">
        <v>0</v>
      </c>
      <c r="EU142" s="188">
        <v>1359</v>
      </c>
      <c r="EV142" s="188">
        <v>0</v>
      </c>
      <c r="EW142" s="188">
        <v>0</v>
      </c>
      <c r="EX142" s="188">
        <v>0</v>
      </c>
      <c r="EZ142" s="188">
        <v>0</v>
      </c>
      <c r="FA142" s="188">
        <v>0</v>
      </c>
      <c r="FB142" s="188">
        <v>3755</v>
      </c>
      <c r="FC142" s="188">
        <v>1428</v>
      </c>
      <c r="FD142" s="188">
        <v>0</v>
      </c>
      <c r="FE142" s="188">
        <v>0</v>
      </c>
      <c r="FF142" s="188">
        <v>1784</v>
      </c>
      <c r="FG142" s="188">
        <v>0</v>
      </c>
      <c r="FH142" s="188">
        <v>0</v>
      </c>
      <c r="FI142" s="188">
        <v>0</v>
      </c>
      <c r="FK142" s="188">
        <v>0</v>
      </c>
      <c r="FL142" s="188">
        <v>0</v>
      </c>
      <c r="FM142" s="188">
        <v>6968</v>
      </c>
      <c r="FN142" s="188">
        <v>737</v>
      </c>
      <c r="FO142" s="188">
        <v>0</v>
      </c>
      <c r="FP142" s="188">
        <v>0</v>
      </c>
      <c r="FQ142" s="188">
        <v>1046</v>
      </c>
      <c r="FR142" s="188">
        <v>0</v>
      </c>
      <c r="FS142" s="188">
        <v>0</v>
      </c>
      <c r="FT142" s="188">
        <v>0</v>
      </c>
      <c r="FV142" s="188">
        <v>0</v>
      </c>
      <c r="FW142" s="188">
        <v>0</v>
      </c>
      <c r="FX142" s="188">
        <v>4127</v>
      </c>
      <c r="FY142" s="188">
        <v>2199</v>
      </c>
      <c r="FZ142" s="188">
        <v>0</v>
      </c>
      <c r="GA142" s="188">
        <v>0</v>
      </c>
      <c r="GB142" s="188">
        <v>1687</v>
      </c>
      <c r="GC142" s="188">
        <v>0</v>
      </c>
      <c r="GD142" s="188">
        <v>0</v>
      </c>
      <c r="GE142" s="188">
        <v>0</v>
      </c>
      <c r="GG142" s="188">
        <v>0</v>
      </c>
      <c r="GH142" s="188">
        <v>0</v>
      </c>
      <c r="GI142" s="188">
        <v>6981</v>
      </c>
      <c r="GJ142" s="188">
        <v>1179</v>
      </c>
      <c r="GK142" s="188">
        <v>0</v>
      </c>
      <c r="GL142" s="188">
        <v>0</v>
      </c>
      <c r="GM142" s="188">
        <v>1088</v>
      </c>
      <c r="GN142" s="188">
        <v>0</v>
      </c>
      <c r="GO142" s="188">
        <v>0</v>
      </c>
      <c r="GP142" s="188">
        <v>0</v>
      </c>
      <c r="GR142" s="188">
        <v>0</v>
      </c>
      <c r="GS142" s="188">
        <v>0</v>
      </c>
      <c r="GT142" s="188">
        <v>6698</v>
      </c>
      <c r="GU142" s="188">
        <v>885</v>
      </c>
      <c r="GV142" s="188">
        <v>0</v>
      </c>
      <c r="GW142" s="188">
        <v>0</v>
      </c>
      <c r="GX142" s="188">
        <v>1037</v>
      </c>
      <c r="GY142" s="188">
        <v>0</v>
      </c>
      <c r="GZ142" s="188">
        <v>0</v>
      </c>
      <c r="HA142" s="188">
        <v>0</v>
      </c>
      <c r="HC142" s="188">
        <v>0</v>
      </c>
      <c r="HD142" s="188">
        <v>0</v>
      </c>
      <c r="HE142" s="188">
        <v>5043</v>
      </c>
      <c r="HF142" s="188">
        <v>1148</v>
      </c>
      <c r="HG142" s="188">
        <v>0</v>
      </c>
      <c r="HH142" s="188">
        <v>0</v>
      </c>
      <c r="HI142" s="188">
        <v>1050</v>
      </c>
      <c r="HJ142" s="188">
        <v>0</v>
      </c>
      <c r="HK142" s="188">
        <v>0</v>
      </c>
      <c r="HL142" s="188">
        <v>0</v>
      </c>
      <c r="HN142" s="188">
        <v>0</v>
      </c>
      <c r="HO142" s="188">
        <v>0</v>
      </c>
      <c r="HP142" s="188">
        <v>2568</v>
      </c>
      <c r="HQ142" s="188">
        <v>778</v>
      </c>
      <c r="HR142" s="188">
        <v>0</v>
      </c>
      <c r="HS142" s="188">
        <v>0</v>
      </c>
      <c r="HT142" s="188">
        <v>1738</v>
      </c>
      <c r="HU142" s="188">
        <v>0</v>
      </c>
      <c r="HV142" s="188">
        <v>0</v>
      </c>
      <c r="HW142" s="188">
        <v>0</v>
      </c>
      <c r="HY142" s="188">
        <v>0</v>
      </c>
      <c r="HZ142" s="188">
        <v>0</v>
      </c>
      <c r="IA142" s="188">
        <v>4866</v>
      </c>
      <c r="IB142" s="188">
        <v>1435</v>
      </c>
      <c r="IC142" s="188">
        <v>0</v>
      </c>
      <c r="ID142" s="188">
        <v>0</v>
      </c>
      <c r="IE142" s="188">
        <v>1073</v>
      </c>
      <c r="IF142" s="188">
        <v>0</v>
      </c>
      <c r="IG142" s="188">
        <v>0</v>
      </c>
      <c r="IH142" s="188">
        <v>0</v>
      </c>
      <c r="IJ142" s="188">
        <v>0</v>
      </c>
      <c r="IK142" s="188">
        <v>0</v>
      </c>
      <c r="IL142" s="188">
        <v>8206</v>
      </c>
      <c r="IM142" s="188">
        <v>1043</v>
      </c>
      <c r="IN142" s="188">
        <v>0</v>
      </c>
      <c r="IO142" s="188">
        <v>0</v>
      </c>
      <c r="IP142" s="188">
        <v>1096</v>
      </c>
      <c r="IQ142" s="188">
        <v>0</v>
      </c>
      <c r="IR142" s="188">
        <v>0</v>
      </c>
      <c r="IS142" s="188">
        <v>0</v>
      </c>
      <c r="IU142" s="188">
        <v>0</v>
      </c>
      <c r="IV142" s="188">
        <v>0</v>
      </c>
      <c r="IW142" s="188">
        <v>4256</v>
      </c>
      <c r="IX142" s="188">
        <v>1306</v>
      </c>
      <c r="IY142" s="188">
        <v>0</v>
      </c>
      <c r="IZ142" s="188">
        <v>0</v>
      </c>
      <c r="JA142" s="188">
        <v>1636</v>
      </c>
      <c r="JB142" s="188">
        <v>0</v>
      </c>
      <c r="JC142" s="188">
        <v>0</v>
      </c>
      <c r="JD142" s="188">
        <v>0</v>
      </c>
      <c r="JF142" s="188">
        <v>0</v>
      </c>
      <c r="JG142" s="188">
        <v>0</v>
      </c>
      <c r="JH142" s="188">
        <v>6976</v>
      </c>
      <c r="JI142" s="188">
        <v>2789</v>
      </c>
      <c r="JJ142" s="188">
        <v>0</v>
      </c>
      <c r="JK142" s="188">
        <v>0</v>
      </c>
      <c r="JL142" s="188">
        <v>1039</v>
      </c>
      <c r="JM142" s="188">
        <v>0</v>
      </c>
      <c r="JN142" s="188">
        <v>0</v>
      </c>
      <c r="JO142" s="188">
        <v>0</v>
      </c>
      <c r="JQ142" s="188">
        <v>0</v>
      </c>
      <c r="JR142" s="188">
        <v>0</v>
      </c>
      <c r="JS142" s="188">
        <v>8434</v>
      </c>
      <c r="JT142" s="188">
        <v>1399</v>
      </c>
      <c r="JU142" s="188">
        <v>0</v>
      </c>
      <c r="JV142" s="188">
        <v>0</v>
      </c>
      <c r="JW142" s="188">
        <v>1095</v>
      </c>
      <c r="JX142" s="188">
        <v>0</v>
      </c>
      <c r="JY142" s="188">
        <v>0</v>
      </c>
      <c r="JZ142" s="188">
        <v>0</v>
      </c>
      <c r="KB142" s="188">
        <v>0</v>
      </c>
      <c r="KC142" s="188">
        <v>0</v>
      </c>
      <c r="KD142" s="188">
        <v>2490</v>
      </c>
      <c r="KE142" s="188">
        <v>710</v>
      </c>
      <c r="KF142" s="188">
        <v>0</v>
      </c>
      <c r="KG142" s="188">
        <v>0</v>
      </c>
      <c r="KH142" s="188">
        <v>1598</v>
      </c>
      <c r="KI142" s="188">
        <v>0</v>
      </c>
      <c r="KJ142" s="188">
        <v>0</v>
      </c>
      <c r="KK142" s="188">
        <v>0</v>
      </c>
      <c r="KM142" s="188">
        <v>0</v>
      </c>
      <c r="KN142" s="188">
        <v>0</v>
      </c>
      <c r="KO142" s="188">
        <v>2118</v>
      </c>
      <c r="KP142" s="188">
        <v>1716</v>
      </c>
      <c r="KQ142" s="188">
        <v>0</v>
      </c>
      <c r="KR142" s="188">
        <v>0</v>
      </c>
      <c r="KS142" s="188">
        <v>1753</v>
      </c>
      <c r="KT142" s="188">
        <v>0</v>
      </c>
      <c r="KU142" s="188">
        <v>0</v>
      </c>
      <c r="KV142" s="188">
        <v>0</v>
      </c>
      <c r="KX142" s="188">
        <v>0</v>
      </c>
      <c r="KY142" s="188">
        <v>0</v>
      </c>
      <c r="KZ142" s="188">
        <v>7655</v>
      </c>
      <c r="LA142" s="188">
        <v>2255</v>
      </c>
      <c r="LB142" s="188">
        <v>0</v>
      </c>
      <c r="LC142" s="188">
        <v>0</v>
      </c>
      <c r="LD142" s="188">
        <v>1804</v>
      </c>
      <c r="LE142" s="188">
        <v>0</v>
      </c>
      <c r="LF142" s="188">
        <v>0</v>
      </c>
      <c r="LG142" s="188">
        <v>0</v>
      </c>
      <c r="LI142" s="188">
        <v>0</v>
      </c>
      <c r="LJ142" s="188">
        <v>0</v>
      </c>
      <c r="LK142" s="188">
        <v>5547</v>
      </c>
      <c r="LL142" s="188">
        <v>2111</v>
      </c>
      <c r="LM142" s="188">
        <v>0</v>
      </c>
      <c r="LN142" s="188">
        <v>0</v>
      </c>
      <c r="LO142" s="188">
        <v>1547</v>
      </c>
      <c r="LP142" s="188">
        <v>0</v>
      </c>
      <c r="LQ142" s="188">
        <v>0</v>
      </c>
      <c r="LR142" s="188">
        <v>0</v>
      </c>
      <c r="LT142" s="188">
        <v>0</v>
      </c>
      <c r="LU142" s="188">
        <v>0</v>
      </c>
      <c r="LV142" s="188">
        <v>2130</v>
      </c>
      <c r="LW142" s="188">
        <v>1015</v>
      </c>
      <c r="LX142" s="188">
        <v>0</v>
      </c>
      <c r="LY142" s="188">
        <v>0</v>
      </c>
      <c r="LZ142" s="188">
        <v>1594</v>
      </c>
      <c r="MA142" s="188">
        <v>0</v>
      </c>
      <c r="MB142" s="188">
        <v>0</v>
      </c>
      <c r="MC142" s="188">
        <v>0</v>
      </c>
    </row>
    <row r="143" spans="2:341">
      <c r="B143" s="208">
        <f t="shared" si="40"/>
        <v>0</v>
      </c>
      <c r="C143" s="208">
        <f t="shared" si="41"/>
        <v>0</v>
      </c>
      <c r="D143" s="208">
        <f t="shared" si="42"/>
        <v>5808.0333333333338</v>
      </c>
      <c r="E143" s="208">
        <f t="shared" si="43"/>
        <v>1608.5666666666666</v>
      </c>
      <c r="F143" s="208">
        <f t="shared" si="44"/>
        <v>0</v>
      </c>
      <c r="G143" s="208">
        <f t="shared" si="45"/>
        <v>0</v>
      </c>
      <c r="H143" s="208">
        <f t="shared" si="46"/>
        <v>1367.2</v>
      </c>
      <c r="I143" s="208">
        <f t="shared" si="47"/>
        <v>0</v>
      </c>
      <c r="J143" s="208">
        <f t="shared" si="48"/>
        <v>0</v>
      </c>
      <c r="K143" s="208">
        <f t="shared" si="49"/>
        <v>0</v>
      </c>
      <c r="M143" s="188">
        <v>0</v>
      </c>
      <c r="N143" s="188">
        <v>0</v>
      </c>
      <c r="O143" s="188">
        <v>8328</v>
      </c>
      <c r="P143" s="188">
        <v>1294</v>
      </c>
      <c r="Q143" s="188">
        <v>0</v>
      </c>
      <c r="R143" s="188">
        <v>0</v>
      </c>
      <c r="S143" s="188">
        <v>983</v>
      </c>
      <c r="T143" s="188">
        <v>0</v>
      </c>
      <c r="U143" s="188">
        <v>0</v>
      </c>
      <c r="V143" s="188">
        <v>0</v>
      </c>
      <c r="X143" s="188">
        <v>0</v>
      </c>
      <c r="Y143" s="188">
        <v>0</v>
      </c>
      <c r="Z143" s="188">
        <v>6453</v>
      </c>
      <c r="AA143" s="188">
        <v>4466</v>
      </c>
      <c r="AB143" s="188">
        <v>0</v>
      </c>
      <c r="AC143" s="188">
        <v>0</v>
      </c>
      <c r="AD143" s="188">
        <v>1526</v>
      </c>
      <c r="AE143" s="188">
        <v>0</v>
      </c>
      <c r="AF143" s="188">
        <v>0</v>
      </c>
      <c r="AG143" s="188">
        <v>0</v>
      </c>
      <c r="AI143" s="188">
        <v>0</v>
      </c>
      <c r="AJ143" s="188">
        <v>0</v>
      </c>
      <c r="AK143" s="188">
        <v>1191</v>
      </c>
      <c r="AL143" s="188">
        <v>1153</v>
      </c>
      <c r="AM143" s="188">
        <v>0</v>
      </c>
      <c r="AN143" s="188">
        <v>0</v>
      </c>
      <c r="AO143" s="188">
        <v>1581</v>
      </c>
      <c r="AP143" s="188">
        <v>0</v>
      </c>
      <c r="AQ143" s="188">
        <v>0</v>
      </c>
      <c r="AR143" s="188">
        <v>0</v>
      </c>
      <c r="AT143" s="188">
        <v>0</v>
      </c>
      <c r="AU143" s="188">
        <v>0</v>
      </c>
      <c r="AV143" s="188">
        <v>7719</v>
      </c>
      <c r="AW143" s="188">
        <v>2244</v>
      </c>
      <c r="AX143" s="188">
        <v>0</v>
      </c>
      <c r="AY143" s="188">
        <v>0</v>
      </c>
      <c r="AZ143" s="188">
        <v>1543</v>
      </c>
      <c r="BA143" s="188">
        <v>0</v>
      </c>
      <c r="BB143" s="188">
        <v>0</v>
      </c>
      <c r="BC143" s="188">
        <v>0</v>
      </c>
      <c r="BE143" s="188">
        <v>0</v>
      </c>
      <c r="BF143" s="188">
        <v>0</v>
      </c>
      <c r="BG143" s="188">
        <v>8525</v>
      </c>
      <c r="BH143" s="188">
        <v>1877</v>
      </c>
      <c r="BI143" s="188">
        <v>0</v>
      </c>
      <c r="BJ143" s="188">
        <v>0</v>
      </c>
      <c r="BK143" s="188">
        <v>1078</v>
      </c>
      <c r="BL143" s="188">
        <v>0</v>
      </c>
      <c r="BM143" s="188">
        <v>0</v>
      </c>
      <c r="BN143" s="188">
        <v>0</v>
      </c>
      <c r="BP143" s="188">
        <v>0</v>
      </c>
      <c r="BQ143" s="188">
        <v>0</v>
      </c>
      <c r="BR143" s="188">
        <v>6872</v>
      </c>
      <c r="BS143" s="188">
        <v>2733</v>
      </c>
      <c r="BT143" s="188">
        <v>0</v>
      </c>
      <c r="BU143" s="188">
        <v>0</v>
      </c>
      <c r="BV143" s="188">
        <v>1647</v>
      </c>
      <c r="BW143" s="188">
        <v>0</v>
      </c>
      <c r="BX143" s="188">
        <v>0</v>
      </c>
      <c r="BY143" s="188">
        <v>0</v>
      </c>
      <c r="CA143" s="188">
        <v>0</v>
      </c>
      <c r="CB143" s="188">
        <v>0</v>
      </c>
      <c r="CC143" s="188">
        <v>8562</v>
      </c>
      <c r="CD143" s="188">
        <v>2298</v>
      </c>
      <c r="CE143" s="188">
        <v>0</v>
      </c>
      <c r="CF143" s="188">
        <v>0</v>
      </c>
      <c r="CG143" s="188">
        <v>1079</v>
      </c>
      <c r="CH143" s="188">
        <v>0</v>
      </c>
      <c r="CI143" s="188">
        <v>0</v>
      </c>
      <c r="CJ143" s="188">
        <v>0</v>
      </c>
      <c r="CL143" s="188">
        <v>0</v>
      </c>
      <c r="CM143" s="188">
        <v>0</v>
      </c>
      <c r="CN143" s="188">
        <v>8562</v>
      </c>
      <c r="CO143" s="188">
        <v>2298</v>
      </c>
      <c r="CP143" s="188">
        <v>0</v>
      </c>
      <c r="CQ143" s="188">
        <v>0</v>
      </c>
      <c r="CR143" s="188">
        <v>1079</v>
      </c>
      <c r="CS143" s="188">
        <v>0</v>
      </c>
      <c r="CT143" s="188">
        <v>0</v>
      </c>
      <c r="CU143" s="188">
        <v>0</v>
      </c>
      <c r="CW143" s="188">
        <v>0</v>
      </c>
      <c r="CX143" s="188">
        <v>0</v>
      </c>
      <c r="CY143" s="188">
        <v>6606</v>
      </c>
      <c r="CZ143" s="188">
        <v>2039</v>
      </c>
      <c r="DA143" s="188">
        <v>0</v>
      </c>
      <c r="DB143" s="188">
        <v>0</v>
      </c>
      <c r="DC143" s="188">
        <v>1675</v>
      </c>
      <c r="DD143" s="188">
        <v>0</v>
      </c>
      <c r="DE143" s="188">
        <v>0</v>
      </c>
      <c r="DF143" s="188">
        <v>0</v>
      </c>
      <c r="DH143" s="188">
        <v>0</v>
      </c>
      <c r="DI143" s="188">
        <v>0</v>
      </c>
      <c r="DJ143" s="188">
        <v>8758</v>
      </c>
      <c r="DK143" s="188">
        <v>1662</v>
      </c>
      <c r="DL143" s="188">
        <v>0</v>
      </c>
      <c r="DM143" s="188">
        <v>0</v>
      </c>
      <c r="DN143" s="188">
        <v>1072</v>
      </c>
      <c r="DO143" s="188">
        <v>0</v>
      </c>
      <c r="DP143" s="188">
        <v>0</v>
      </c>
      <c r="DQ143" s="188">
        <v>0</v>
      </c>
      <c r="DS143" s="188">
        <v>0</v>
      </c>
      <c r="DT143" s="188">
        <v>0</v>
      </c>
      <c r="DU143" s="188">
        <v>6984</v>
      </c>
      <c r="DV143" s="188">
        <v>1184</v>
      </c>
      <c r="DW143" s="188">
        <v>0</v>
      </c>
      <c r="DX143" s="188">
        <v>0</v>
      </c>
      <c r="DY143" s="188">
        <v>1682</v>
      </c>
      <c r="DZ143" s="188">
        <v>0</v>
      </c>
      <c r="EA143" s="188">
        <v>0</v>
      </c>
      <c r="EB143" s="188">
        <v>0</v>
      </c>
      <c r="ED143" s="188">
        <v>0</v>
      </c>
      <c r="EE143" s="188">
        <v>0</v>
      </c>
      <c r="EF143" s="188">
        <v>6822</v>
      </c>
      <c r="EG143" s="188">
        <v>1165</v>
      </c>
      <c r="EH143" s="188">
        <v>0</v>
      </c>
      <c r="EI143" s="188">
        <v>0</v>
      </c>
      <c r="EJ143" s="188">
        <v>1065</v>
      </c>
      <c r="EK143" s="188">
        <v>0</v>
      </c>
      <c r="EL143" s="188">
        <v>0</v>
      </c>
      <c r="EM143" s="188">
        <v>0</v>
      </c>
      <c r="EO143" s="188">
        <v>0</v>
      </c>
      <c r="EP143" s="188">
        <v>0</v>
      </c>
      <c r="EQ143" s="188">
        <v>1196</v>
      </c>
      <c r="ER143" s="188">
        <v>500</v>
      </c>
      <c r="ES143" s="188">
        <v>0</v>
      </c>
      <c r="ET143" s="188">
        <v>0</v>
      </c>
      <c r="EU143" s="188">
        <v>1359</v>
      </c>
      <c r="EV143" s="188">
        <v>0</v>
      </c>
      <c r="EW143" s="188">
        <v>0</v>
      </c>
      <c r="EX143" s="188">
        <v>0</v>
      </c>
      <c r="EZ143" s="188">
        <v>0</v>
      </c>
      <c r="FA143" s="188">
        <v>0</v>
      </c>
      <c r="FB143" s="188">
        <v>3745</v>
      </c>
      <c r="FC143" s="188">
        <v>1351</v>
      </c>
      <c r="FD143" s="188">
        <v>0</v>
      </c>
      <c r="FE143" s="188">
        <v>0</v>
      </c>
      <c r="FF143" s="188">
        <v>1768</v>
      </c>
      <c r="FG143" s="188">
        <v>0</v>
      </c>
      <c r="FH143" s="188">
        <v>0</v>
      </c>
      <c r="FI143" s="188">
        <v>0</v>
      </c>
      <c r="FK143" s="188">
        <v>0</v>
      </c>
      <c r="FL143" s="188">
        <v>0</v>
      </c>
      <c r="FM143" s="188">
        <v>6796</v>
      </c>
      <c r="FN143" s="188">
        <v>718</v>
      </c>
      <c r="FO143" s="188">
        <v>0</v>
      </c>
      <c r="FP143" s="188">
        <v>0</v>
      </c>
      <c r="FQ143" s="188">
        <v>1046</v>
      </c>
      <c r="FR143" s="188">
        <v>0</v>
      </c>
      <c r="FS143" s="188">
        <v>0</v>
      </c>
      <c r="FT143" s="188">
        <v>0</v>
      </c>
      <c r="FV143" s="188">
        <v>0</v>
      </c>
      <c r="FW143" s="188">
        <v>0</v>
      </c>
      <c r="FX143" s="188">
        <v>4006</v>
      </c>
      <c r="FY143" s="188">
        <v>2173</v>
      </c>
      <c r="FZ143" s="188">
        <v>0</v>
      </c>
      <c r="GA143" s="188">
        <v>0</v>
      </c>
      <c r="GB143" s="188">
        <v>1687</v>
      </c>
      <c r="GC143" s="188">
        <v>0</v>
      </c>
      <c r="GD143" s="188">
        <v>0</v>
      </c>
      <c r="GE143" s="188">
        <v>0</v>
      </c>
      <c r="GG143" s="188">
        <v>0</v>
      </c>
      <c r="GH143" s="188">
        <v>0</v>
      </c>
      <c r="GI143" s="188">
        <v>6863</v>
      </c>
      <c r="GJ143" s="188">
        <v>1181</v>
      </c>
      <c r="GK143" s="188">
        <v>0</v>
      </c>
      <c r="GL143" s="188">
        <v>0</v>
      </c>
      <c r="GM143" s="188">
        <v>1088</v>
      </c>
      <c r="GN143" s="188">
        <v>0</v>
      </c>
      <c r="GO143" s="188">
        <v>0</v>
      </c>
      <c r="GP143" s="188">
        <v>0</v>
      </c>
      <c r="GR143" s="188">
        <v>0</v>
      </c>
      <c r="GS143" s="188">
        <v>0</v>
      </c>
      <c r="GT143" s="188">
        <v>6653</v>
      </c>
      <c r="GU143" s="188">
        <v>854</v>
      </c>
      <c r="GV143" s="188">
        <v>0</v>
      </c>
      <c r="GW143" s="188">
        <v>0</v>
      </c>
      <c r="GX143" s="188">
        <v>1037</v>
      </c>
      <c r="GY143" s="188">
        <v>0</v>
      </c>
      <c r="GZ143" s="188">
        <v>0</v>
      </c>
      <c r="HA143" s="188">
        <v>0</v>
      </c>
      <c r="HC143" s="188">
        <v>0</v>
      </c>
      <c r="HD143" s="188">
        <v>0</v>
      </c>
      <c r="HE143" s="188">
        <v>4975</v>
      </c>
      <c r="HF143" s="188">
        <v>1084</v>
      </c>
      <c r="HG143" s="188">
        <v>0</v>
      </c>
      <c r="HH143" s="188">
        <v>0</v>
      </c>
      <c r="HI143" s="188">
        <v>1050</v>
      </c>
      <c r="HJ143" s="188">
        <v>0</v>
      </c>
      <c r="HK143" s="188">
        <v>0</v>
      </c>
      <c r="HL143" s="188">
        <v>0</v>
      </c>
      <c r="HN143" s="188">
        <v>0</v>
      </c>
      <c r="HO143" s="188">
        <v>0</v>
      </c>
      <c r="HP143" s="188">
        <v>2454</v>
      </c>
      <c r="HQ143" s="188">
        <v>713</v>
      </c>
      <c r="HR143" s="188">
        <v>0</v>
      </c>
      <c r="HS143" s="188">
        <v>0</v>
      </c>
      <c r="HT143" s="188">
        <v>1738</v>
      </c>
      <c r="HU143" s="188">
        <v>0</v>
      </c>
      <c r="HV143" s="188">
        <v>0</v>
      </c>
      <c r="HW143" s="188">
        <v>0</v>
      </c>
      <c r="HY143" s="188">
        <v>0</v>
      </c>
      <c r="HZ143" s="188">
        <v>0</v>
      </c>
      <c r="IA143" s="188">
        <v>4757</v>
      </c>
      <c r="IB143" s="188">
        <v>1405</v>
      </c>
      <c r="IC143" s="188">
        <v>0</v>
      </c>
      <c r="ID143" s="188">
        <v>0</v>
      </c>
      <c r="IE143" s="188">
        <v>1073</v>
      </c>
      <c r="IF143" s="188">
        <v>0</v>
      </c>
      <c r="IG143" s="188">
        <v>0</v>
      </c>
      <c r="IH143" s="188">
        <v>0</v>
      </c>
      <c r="IJ143" s="188">
        <v>0</v>
      </c>
      <c r="IK143" s="188">
        <v>0</v>
      </c>
      <c r="IL143" s="188">
        <v>8270</v>
      </c>
      <c r="IM143" s="188">
        <v>1106</v>
      </c>
      <c r="IN143" s="188">
        <v>0</v>
      </c>
      <c r="IO143" s="188">
        <v>0</v>
      </c>
      <c r="IP143" s="188">
        <v>1096</v>
      </c>
      <c r="IQ143" s="188">
        <v>0</v>
      </c>
      <c r="IR143" s="188">
        <v>0</v>
      </c>
      <c r="IS143" s="188">
        <v>0</v>
      </c>
      <c r="IU143" s="188">
        <v>0</v>
      </c>
      <c r="IV143" s="188">
        <v>0</v>
      </c>
      <c r="IW143" s="188">
        <v>4165</v>
      </c>
      <c r="IX143" s="188">
        <v>1260</v>
      </c>
      <c r="IY143" s="188">
        <v>0</v>
      </c>
      <c r="IZ143" s="188">
        <v>0</v>
      </c>
      <c r="JA143" s="188">
        <v>1636</v>
      </c>
      <c r="JB143" s="188">
        <v>0</v>
      </c>
      <c r="JC143" s="188">
        <v>0</v>
      </c>
      <c r="JD143" s="188">
        <v>0</v>
      </c>
      <c r="JF143" s="188">
        <v>0</v>
      </c>
      <c r="JG143" s="188">
        <v>0</v>
      </c>
      <c r="JH143" s="188">
        <v>6912</v>
      </c>
      <c r="JI143" s="188">
        <v>2716</v>
      </c>
      <c r="JJ143" s="188">
        <v>0</v>
      </c>
      <c r="JK143" s="188">
        <v>0</v>
      </c>
      <c r="JL143" s="188">
        <v>1039</v>
      </c>
      <c r="JM143" s="188">
        <v>0</v>
      </c>
      <c r="JN143" s="188">
        <v>0</v>
      </c>
      <c r="JO143" s="188">
        <v>0</v>
      </c>
      <c r="JQ143" s="188">
        <v>0</v>
      </c>
      <c r="JR143" s="188">
        <v>0</v>
      </c>
      <c r="JS143" s="188">
        <v>8434</v>
      </c>
      <c r="JT143" s="188">
        <v>1367</v>
      </c>
      <c r="JU143" s="188">
        <v>0</v>
      </c>
      <c r="JV143" s="188">
        <v>0</v>
      </c>
      <c r="JW143" s="188">
        <v>1095</v>
      </c>
      <c r="JX143" s="188">
        <v>0</v>
      </c>
      <c r="JY143" s="188">
        <v>0</v>
      </c>
      <c r="JZ143" s="188">
        <v>0</v>
      </c>
      <c r="KB143" s="188">
        <v>0</v>
      </c>
      <c r="KC143" s="188">
        <v>0</v>
      </c>
      <c r="KD143" s="188">
        <v>2488</v>
      </c>
      <c r="KE143" s="188">
        <v>682</v>
      </c>
      <c r="KF143" s="188">
        <v>0</v>
      </c>
      <c r="KG143" s="188">
        <v>0</v>
      </c>
      <c r="KH143" s="188">
        <v>1598</v>
      </c>
      <c r="KI143" s="188">
        <v>0</v>
      </c>
      <c r="KJ143" s="188">
        <v>0</v>
      </c>
      <c r="KK143" s="188">
        <v>0</v>
      </c>
      <c r="KM143" s="188">
        <v>0</v>
      </c>
      <c r="KN143" s="188">
        <v>0</v>
      </c>
      <c r="KO143" s="188">
        <v>2082</v>
      </c>
      <c r="KP143" s="188">
        <v>1580</v>
      </c>
      <c r="KQ143" s="188">
        <v>0</v>
      </c>
      <c r="KR143" s="188">
        <v>0</v>
      </c>
      <c r="KS143" s="188">
        <v>1752</v>
      </c>
      <c r="KT143" s="188">
        <v>0</v>
      </c>
      <c r="KU143" s="188">
        <v>0</v>
      </c>
      <c r="KV143" s="188">
        <v>0</v>
      </c>
      <c r="KX143" s="188">
        <v>0</v>
      </c>
      <c r="KY143" s="188">
        <v>0</v>
      </c>
      <c r="KZ143" s="188">
        <v>7521</v>
      </c>
      <c r="LA143" s="188">
        <v>2165</v>
      </c>
      <c r="LB143" s="188">
        <v>0</v>
      </c>
      <c r="LC143" s="188">
        <v>0</v>
      </c>
      <c r="LD143" s="188">
        <v>1803</v>
      </c>
      <c r="LE143" s="188">
        <v>0</v>
      </c>
      <c r="LF143" s="188">
        <v>0</v>
      </c>
      <c r="LG143" s="188">
        <v>0</v>
      </c>
      <c r="LI143" s="188">
        <v>0</v>
      </c>
      <c r="LJ143" s="188">
        <v>0</v>
      </c>
      <c r="LK143" s="188">
        <v>5472</v>
      </c>
      <c r="LL143" s="188">
        <v>2026</v>
      </c>
      <c r="LM143" s="188">
        <v>0</v>
      </c>
      <c r="LN143" s="188">
        <v>0</v>
      </c>
      <c r="LO143" s="188">
        <v>1547</v>
      </c>
      <c r="LP143" s="188">
        <v>0</v>
      </c>
      <c r="LQ143" s="188">
        <v>0</v>
      </c>
      <c r="LR143" s="188">
        <v>0</v>
      </c>
      <c r="LT143" s="188">
        <v>0</v>
      </c>
      <c r="LU143" s="188">
        <v>0</v>
      </c>
      <c r="LV143" s="188">
        <v>2070</v>
      </c>
      <c r="LW143" s="188">
        <v>963</v>
      </c>
      <c r="LX143" s="188">
        <v>0</v>
      </c>
      <c r="LY143" s="188">
        <v>0</v>
      </c>
      <c r="LZ143" s="188">
        <v>1594</v>
      </c>
      <c r="MA143" s="188">
        <v>0</v>
      </c>
      <c r="MB143" s="188">
        <v>0</v>
      </c>
      <c r="MC143" s="188">
        <v>0</v>
      </c>
    </row>
    <row r="144" spans="2:341">
      <c r="B144" s="208">
        <f t="shared" si="40"/>
        <v>0</v>
      </c>
      <c r="C144" s="208">
        <f t="shared" si="41"/>
        <v>0</v>
      </c>
      <c r="D144" s="208">
        <f t="shared" si="42"/>
        <v>5748.7</v>
      </c>
      <c r="E144" s="208">
        <f t="shared" si="43"/>
        <v>1584.1</v>
      </c>
      <c r="F144" s="208">
        <f t="shared" si="44"/>
        <v>0</v>
      </c>
      <c r="G144" s="208">
        <f t="shared" si="45"/>
        <v>0</v>
      </c>
      <c r="H144" s="208">
        <f t="shared" si="46"/>
        <v>1367</v>
      </c>
      <c r="I144" s="208">
        <f t="shared" si="47"/>
        <v>0</v>
      </c>
      <c r="J144" s="208">
        <f t="shared" si="48"/>
        <v>0</v>
      </c>
      <c r="K144" s="208">
        <f t="shared" si="49"/>
        <v>0</v>
      </c>
      <c r="M144" s="188">
        <v>0</v>
      </c>
      <c r="N144" s="188">
        <v>0</v>
      </c>
      <c r="O144" s="188">
        <v>8323</v>
      </c>
      <c r="P144" s="188">
        <v>1319</v>
      </c>
      <c r="Q144" s="188">
        <v>0</v>
      </c>
      <c r="R144" s="188">
        <v>0</v>
      </c>
      <c r="S144" s="188">
        <v>983</v>
      </c>
      <c r="T144" s="188">
        <v>0</v>
      </c>
      <c r="U144" s="188">
        <v>0</v>
      </c>
      <c r="V144" s="188">
        <v>0</v>
      </c>
      <c r="X144" s="188">
        <v>0</v>
      </c>
      <c r="Y144" s="188">
        <v>0</v>
      </c>
      <c r="Z144" s="188">
        <v>6460</v>
      </c>
      <c r="AA144" s="188">
        <v>4483</v>
      </c>
      <c r="AB144" s="188">
        <v>0</v>
      </c>
      <c r="AC144" s="188">
        <v>0</v>
      </c>
      <c r="AD144" s="188">
        <v>1526</v>
      </c>
      <c r="AE144" s="188">
        <v>0</v>
      </c>
      <c r="AF144" s="188">
        <v>0</v>
      </c>
      <c r="AG144" s="188">
        <v>0</v>
      </c>
      <c r="AI144" s="188">
        <v>0</v>
      </c>
      <c r="AJ144" s="188">
        <v>0</v>
      </c>
      <c r="AK144" s="188">
        <v>1150</v>
      </c>
      <c r="AL144" s="188">
        <v>1142</v>
      </c>
      <c r="AM144" s="188">
        <v>0</v>
      </c>
      <c r="AN144" s="188">
        <v>0</v>
      </c>
      <c r="AO144" s="188">
        <v>1581</v>
      </c>
      <c r="AP144" s="188">
        <v>0</v>
      </c>
      <c r="AQ144" s="188">
        <v>0</v>
      </c>
      <c r="AR144" s="188">
        <v>0</v>
      </c>
      <c r="AT144" s="188">
        <v>0</v>
      </c>
      <c r="AU144" s="188">
        <v>0</v>
      </c>
      <c r="AV144" s="188">
        <v>7605</v>
      </c>
      <c r="AW144" s="188">
        <v>2245</v>
      </c>
      <c r="AX144" s="188">
        <v>0</v>
      </c>
      <c r="AY144" s="188">
        <v>0</v>
      </c>
      <c r="AZ144" s="188">
        <v>1543</v>
      </c>
      <c r="BA144" s="188">
        <v>0</v>
      </c>
      <c r="BB144" s="188">
        <v>0</v>
      </c>
      <c r="BC144" s="188">
        <v>0</v>
      </c>
      <c r="BE144" s="188">
        <v>0</v>
      </c>
      <c r="BF144" s="188">
        <v>0</v>
      </c>
      <c r="BG144" s="188">
        <v>8531</v>
      </c>
      <c r="BH144" s="188">
        <v>1825</v>
      </c>
      <c r="BI144" s="188">
        <v>0</v>
      </c>
      <c r="BJ144" s="188">
        <v>0</v>
      </c>
      <c r="BK144" s="188">
        <v>1078</v>
      </c>
      <c r="BL144" s="188">
        <v>0</v>
      </c>
      <c r="BM144" s="188">
        <v>0</v>
      </c>
      <c r="BN144" s="188">
        <v>0</v>
      </c>
      <c r="BP144" s="188">
        <v>0</v>
      </c>
      <c r="BQ144" s="188">
        <v>0</v>
      </c>
      <c r="BR144" s="188">
        <v>6808</v>
      </c>
      <c r="BS144" s="188">
        <v>2644</v>
      </c>
      <c r="BT144" s="188">
        <v>0</v>
      </c>
      <c r="BU144" s="188">
        <v>0</v>
      </c>
      <c r="BV144" s="188">
        <v>1643</v>
      </c>
      <c r="BW144" s="188">
        <v>0</v>
      </c>
      <c r="BX144" s="188">
        <v>0</v>
      </c>
      <c r="BY144" s="188">
        <v>0</v>
      </c>
      <c r="CA144" s="188">
        <v>0</v>
      </c>
      <c r="CB144" s="188">
        <v>0</v>
      </c>
      <c r="CC144" s="188">
        <v>8434</v>
      </c>
      <c r="CD144" s="188">
        <v>2263</v>
      </c>
      <c r="CE144" s="188">
        <v>0</v>
      </c>
      <c r="CF144" s="188">
        <v>0</v>
      </c>
      <c r="CG144" s="188">
        <v>1079</v>
      </c>
      <c r="CH144" s="188">
        <v>0</v>
      </c>
      <c r="CI144" s="188">
        <v>0</v>
      </c>
      <c r="CJ144" s="188">
        <v>0</v>
      </c>
      <c r="CL144" s="188">
        <v>0</v>
      </c>
      <c r="CM144" s="188">
        <v>0</v>
      </c>
      <c r="CN144" s="188">
        <v>8434</v>
      </c>
      <c r="CO144" s="188">
        <v>2263</v>
      </c>
      <c r="CP144" s="188">
        <v>0</v>
      </c>
      <c r="CQ144" s="188">
        <v>0</v>
      </c>
      <c r="CR144" s="188">
        <v>1079</v>
      </c>
      <c r="CS144" s="188">
        <v>0</v>
      </c>
      <c r="CT144" s="188">
        <v>0</v>
      </c>
      <c r="CU144" s="188">
        <v>0</v>
      </c>
      <c r="CW144" s="188">
        <v>0</v>
      </c>
      <c r="CX144" s="188">
        <v>0</v>
      </c>
      <c r="CY144" s="188">
        <v>6575</v>
      </c>
      <c r="CZ144" s="188">
        <v>2072</v>
      </c>
      <c r="DA144" s="188">
        <v>0</v>
      </c>
      <c r="DB144" s="188">
        <v>0</v>
      </c>
      <c r="DC144" s="188">
        <v>1673</v>
      </c>
      <c r="DD144" s="188">
        <v>0</v>
      </c>
      <c r="DE144" s="188">
        <v>0</v>
      </c>
      <c r="DF144" s="188">
        <v>0</v>
      </c>
      <c r="DH144" s="188">
        <v>0</v>
      </c>
      <c r="DI144" s="188">
        <v>0</v>
      </c>
      <c r="DJ144" s="188">
        <v>8768</v>
      </c>
      <c r="DK144" s="188">
        <v>1642</v>
      </c>
      <c r="DL144" s="188">
        <v>0</v>
      </c>
      <c r="DM144" s="188">
        <v>0</v>
      </c>
      <c r="DN144" s="188">
        <v>1072</v>
      </c>
      <c r="DO144" s="188">
        <v>0</v>
      </c>
      <c r="DP144" s="188">
        <v>0</v>
      </c>
      <c r="DQ144" s="188">
        <v>0</v>
      </c>
      <c r="DS144" s="188">
        <v>0</v>
      </c>
      <c r="DT144" s="188">
        <v>0</v>
      </c>
      <c r="DU144" s="188">
        <v>6887</v>
      </c>
      <c r="DV144" s="188">
        <v>1157</v>
      </c>
      <c r="DW144" s="188">
        <v>0</v>
      </c>
      <c r="DX144" s="188">
        <v>0</v>
      </c>
      <c r="DY144" s="188">
        <v>1683</v>
      </c>
      <c r="DZ144" s="188">
        <v>0</v>
      </c>
      <c r="EA144" s="188">
        <v>0</v>
      </c>
      <c r="EB144" s="188">
        <v>0</v>
      </c>
      <c r="ED144" s="188">
        <v>0</v>
      </c>
      <c r="EE144" s="188">
        <v>0</v>
      </c>
      <c r="EF144" s="188">
        <v>6720</v>
      </c>
      <c r="EG144" s="188">
        <v>1142</v>
      </c>
      <c r="EH144" s="188">
        <v>0</v>
      </c>
      <c r="EI144" s="188">
        <v>0</v>
      </c>
      <c r="EJ144" s="188">
        <v>1065</v>
      </c>
      <c r="EK144" s="188">
        <v>0</v>
      </c>
      <c r="EL144" s="188">
        <v>0</v>
      </c>
      <c r="EM144" s="188">
        <v>0</v>
      </c>
      <c r="EO144" s="188">
        <v>0</v>
      </c>
      <c r="EP144" s="188">
        <v>0</v>
      </c>
      <c r="EQ144" s="188">
        <v>1150</v>
      </c>
      <c r="ER144" s="188">
        <v>506</v>
      </c>
      <c r="ES144" s="188">
        <v>0</v>
      </c>
      <c r="ET144" s="188">
        <v>0</v>
      </c>
      <c r="EU144" s="188">
        <v>1359</v>
      </c>
      <c r="EV144" s="188">
        <v>0</v>
      </c>
      <c r="EW144" s="188">
        <v>0</v>
      </c>
      <c r="EX144" s="188">
        <v>0</v>
      </c>
      <c r="EZ144" s="188">
        <v>0</v>
      </c>
      <c r="FA144" s="188">
        <v>0</v>
      </c>
      <c r="FB144" s="188">
        <v>3811</v>
      </c>
      <c r="FC144" s="188">
        <v>1347</v>
      </c>
      <c r="FD144" s="188">
        <v>0</v>
      </c>
      <c r="FE144" s="188">
        <v>0</v>
      </c>
      <c r="FF144" s="188">
        <v>1768</v>
      </c>
      <c r="FG144" s="188">
        <v>0</v>
      </c>
      <c r="FH144" s="188">
        <v>0</v>
      </c>
      <c r="FI144" s="188">
        <v>0</v>
      </c>
      <c r="FK144" s="188">
        <v>0</v>
      </c>
      <c r="FL144" s="188">
        <v>0</v>
      </c>
      <c r="FM144" s="188">
        <v>6651</v>
      </c>
      <c r="FN144" s="188">
        <v>712</v>
      </c>
      <c r="FO144" s="188">
        <v>0</v>
      </c>
      <c r="FP144" s="188">
        <v>0</v>
      </c>
      <c r="FQ144" s="188">
        <v>1046</v>
      </c>
      <c r="FR144" s="188">
        <v>0</v>
      </c>
      <c r="FS144" s="188">
        <v>0</v>
      </c>
      <c r="FT144" s="188">
        <v>0</v>
      </c>
      <c r="FV144" s="188">
        <v>0</v>
      </c>
      <c r="FW144" s="188">
        <v>0</v>
      </c>
      <c r="FX144" s="188">
        <v>3930</v>
      </c>
      <c r="FY144" s="188">
        <v>2175</v>
      </c>
      <c r="FZ144" s="188">
        <v>0</v>
      </c>
      <c r="GA144" s="188">
        <v>0</v>
      </c>
      <c r="GB144" s="188">
        <v>1687</v>
      </c>
      <c r="GC144" s="188">
        <v>0</v>
      </c>
      <c r="GD144" s="188">
        <v>0</v>
      </c>
      <c r="GE144" s="188">
        <v>0</v>
      </c>
      <c r="GG144" s="188">
        <v>0</v>
      </c>
      <c r="GH144" s="188">
        <v>0</v>
      </c>
      <c r="GI144" s="188">
        <v>6598</v>
      </c>
      <c r="GJ144" s="188">
        <v>1145</v>
      </c>
      <c r="GK144" s="188">
        <v>0</v>
      </c>
      <c r="GL144" s="188">
        <v>0</v>
      </c>
      <c r="GM144" s="188">
        <v>1088</v>
      </c>
      <c r="GN144" s="188">
        <v>0</v>
      </c>
      <c r="GO144" s="188">
        <v>0</v>
      </c>
      <c r="GP144" s="188">
        <v>0</v>
      </c>
      <c r="GR144" s="188">
        <v>0</v>
      </c>
      <c r="GS144" s="188">
        <v>0</v>
      </c>
      <c r="GT144" s="188">
        <v>6611</v>
      </c>
      <c r="GU144" s="188">
        <v>878</v>
      </c>
      <c r="GV144" s="188">
        <v>0</v>
      </c>
      <c r="GW144" s="188">
        <v>0</v>
      </c>
      <c r="GX144" s="188">
        <v>1037</v>
      </c>
      <c r="GY144" s="188">
        <v>0</v>
      </c>
      <c r="GZ144" s="188">
        <v>0</v>
      </c>
      <c r="HA144" s="188">
        <v>0</v>
      </c>
      <c r="HC144" s="188">
        <v>0</v>
      </c>
      <c r="HD144" s="188">
        <v>0</v>
      </c>
      <c r="HE144" s="188">
        <v>4974</v>
      </c>
      <c r="HF144" s="188">
        <v>1109</v>
      </c>
      <c r="HG144" s="188">
        <v>0</v>
      </c>
      <c r="HH144" s="188">
        <v>0</v>
      </c>
      <c r="HI144" s="188">
        <v>1050</v>
      </c>
      <c r="HJ144" s="188">
        <v>0</v>
      </c>
      <c r="HK144" s="188">
        <v>0</v>
      </c>
      <c r="HL144" s="188">
        <v>0</v>
      </c>
      <c r="HN144" s="188">
        <v>0</v>
      </c>
      <c r="HO144" s="188">
        <v>0</v>
      </c>
      <c r="HP144" s="188">
        <v>2299</v>
      </c>
      <c r="HQ144" s="188">
        <v>540</v>
      </c>
      <c r="HR144" s="188">
        <v>0</v>
      </c>
      <c r="HS144" s="188">
        <v>0</v>
      </c>
      <c r="HT144" s="188">
        <v>1737</v>
      </c>
      <c r="HU144" s="188">
        <v>0</v>
      </c>
      <c r="HV144" s="188">
        <v>0</v>
      </c>
      <c r="HW144" s="188">
        <v>0</v>
      </c>
      <c r="HY144" s="188">
        <v>0</v>
      </c>
      <c r="HZ144" s="188">
        <v>0</v>
      </c>
      <c r="IA144" s="188">
        <v>4501</v>
      </c>
      <c r="IB144" s="188">
        <v>1268</v>
      </c>
      <c r="IC144" s="188">
        <v>0</v>
      </c>
      <c r="ID144" s="188">
        <v>0</v>
      </c>
      <c r="IE144" s="188">
        <v>1073</v>
      </c>
      <c r="IF144" s="188">
        <v>0</v>
      </c>
      <c r="IG144" s="188">
        <v>0</v>
      </c>
      <c r="IH144" s="188">
        <v>0</v>
      </c>
      <c r="IJ144" s="188">
        <v>0</v>
      </c>
      <c r="IK144" s="188">
        <v>0</v>
      </c>
      <c r="IL144" s="188">
        <v>8242</v>
      </c>
      <c r="IM144" s="188">
        <v>1077</v>
      </c>
      <c r="IN144" s="188">
        <v>0</v>
      </c>
      <c r="IO144" s="188">
        <v>0</v>
      </c>
      <c r="IP144" s="188">
        <v>1096</v>
      </c>
      <c r="IQ144" s="188">
        <v>0</v>
      </c>
      <c r="IR144" s="188">
        <v>0</v>
      </c>
      <c r="IS144" s="188">
        <v>0</v>
      </c>
      <c r="IU144" s="188">
        <v>0</v>
      </c>
      <c r="IV144" s="188">
        <v>0</v>
      </c>
      <c r="IW144" s="188">
        <v>4077</v>
      </c>
      <c r="IX144" s="188">
        <v>1170</v>
      </c>
      <c r="IY144" s="188">
        <v>0</v>
      </c>
      <c r="IZ144" s="188">
        <v>0</v>
      </c>
      <c r="JA144" s="188">
        <v>1636</v>
      </c>
      <c r="JB144" s="188">
        <v>0</v>
      </c>
      <c r="JC144" s="188">
        <v>0</v>
      </c>
      <c r="JD144" s="188">
        <v>0</v>
      </c>
      <c r="JF144" s="188">
        <v>0</v>
      </c>
      <c r="JG144" s="188">
        <v>0</v>
      </c>
      <c r="JH144" s="188">
        <v>6878</v>
      </c>
      <c r="JI144" s="188">
        <v>2674</v>
      </c>
      <c r="JJ144" s="188">
        <v>0</v>
      </c>
      <c r="JK144" s="188">
        <v>0</v>
      </c>
      <c r="JL144" s="188">
        <v>1039</v>
      </c>
      <c r="JM144" s="188">
        <v>0</v>
      </c>
      <c r="JN144" s="188">
        <v>0</v>
      </c>
      <c r="JO144" s="188">
        <v>0</v>
      </c>
      <c r="JQ144" s="188">
        <v>0</v>
      </c>
      <c r="JR144" s="188">
        <v>0</v>
      </c>
      <c r="JS144" s="188">
        <v>8380</v>
      </c>
      <c r="JT144" s="188">
        <v>1369</v>
      </c>
      <c r="JU144" s="188">
        <v>0</v>
      </c>
      <c r="JV144" s="188">
        <v>0</v>
      </c>
      <c r="JW144" s="188">
        <v>1095</v>
      </c>
      <c r="JX144" s="188">
        <v>0</v>
      </c>
      <c r="JY144" s="188">
        <v>0</v>
      </c>
      <c r="JZ144" s="188">
        <v>0</v>
      </c>
      <c r="KB144" s="188">
        <v>0</v>
      </c>
      <c r="KC144" s="188">
        <v>0</v>
      </c>
      <c r="KD144" s="188">
        <v>2401</v>
      </c>
      <c r="KE144" s="188">
        <v>657</v>
      </c>
      <c r="KF144" s="188">
        <v>0</v>
      </c>
      <c r="KG144" s="188">
        <v>0</v>
      </c>
      <c r="KH144" s="188">
        <v>1598</v>
      </c>
      <c r="KI144" s="188">
        <v>0</v>
      </c>
      <c r="KJ144" s="188">
        <v>0</v>
      </c>
      <c r="KK144" s="188">
        <v>0</v>
      </c>
      <c r="KM144" s="188">
        <v>0</v>
      </c>
      <c r="KN144" s="188">
        <v>0</v>
      </c>
      <c r="KO144" s="188">
        <v>2115</v>
      </c>
      <c r="KP144" s="188">
        <v>1631</v>
      </c>
      <c r="KQ144" s="188">
        <v>0</v>
      </c>
      <c r="KR144" s="188">
        <v>0</v>
      </c>
      <c r="KS144" s="188">
        <v>1751</v>
      </c>
      <c r="KT144" s="188">
        <v>0</v>
      </c>
      <c r="KU144" s="188">
        <v>0</v>
      </c>
      <c r="KV144" s="188">
        <v>0</v>
      </c>
      <c r="KX144" s="188">
        <v>0</v>
      </c>
      <c r="KY144" s="188">
        <v>0</v>
      </c>
      <c r="KZ144" s="188">
        <v>7589</v>
      </c>
      <c r="LA144" s="188">
        <v>2135</v>
      </c>
      <c r="LB144" s="188">
        <v>0</v>
      </c>
      <c r="LC144" s="188">
        <v>0</v>
      </c>
      <c r="LD144" s="188">
        <v>1804</v>
      </c>
      <c r="LE144" s="188">
        <v>0</v>
      </c>
      <c r="LF144" s="188">
        <v>0</v>
      </c>
      <c r="LG144" s="188">
        <v>0</v>
      </c>
      <c r="LI144" s="188">
        <v>0</v>
      </c>
      <c r="LJ144" s="188">
        <v>0</v>
      </c>
      <c r="LK144" s="188">
        <v>5572</v>
      </c>
      <c r="LL144" s="188">
        <v>1988</v>
      </c>
      <c r="LM144" s="188">
        <v>0</v>
      </c>
      <c r="LN144" s="188">
        <v>0</v>
      </c>
      <c r="LO144" s="188">
        <v>1547</v>
      </c>
      <c r="LP144" s="188">
        <v>0</v>
      </c>
      <c r="LQ144" s="188">
        <v>0</v>
      </c>
      <c r="LR144" s="188">
        <v>0</v>
      </c>
      <c r="LT144" s="188">
        <v>0</v>
      </c>
      <c r="LU144" s="188">
        <v>0</v>
      </c>
      <c r="LV144" s="188">
        <v>1987</v>
      </c>
      <c r="LW144" s="188">
        <v>945</v>
      </c>
      <c r="LX144" s="188">
        <v>0</v>
      </c>
      <c r="LY144" s="188">
        <v>0</v>
      </c>
      <c r="LZ144" s="188">
        <v>1594</v>
      </c>
      <c r="MA144" s="188">
        <v>0</v>
      </c>
      <c r="MB144" s="188">
        <v>0</v>
      </c>
      <c r="MC144" s="188">
        <v>0</v>
      </c>
    </row>
    <row r="145" spans="2:341">
      <c r="B145" s="208">
        <f t="shared" si="40"/>
        <v>0</v>
      </c>
      <c r="C145" s="208">
        <f t="shared" si="41"/>
        <v>0</v>
      </c>
      <c r="D145" s="208">
        <f t="shared" si="42"/>
        <v>5843.5333333333338</v>
      </c>
      <c r="E145" s="208">
        <f t="shared" si="43"/>
        <v>1497.2333333333333</v>
      </c>
      <c r="F145" s="208">
        <f t="shared" si="44"/>
        <v>0</v>
      </c>
      <c r="G145" s="208">
        <f t="shared" si="45"/>
        <v>0</v>
      </c>
      <c r="H145" s="208">
        <f t="shared" si="46"/>
        <v>1352.6666666666667</v>
      </c>
      <c r="I145" s="208">
        <f t="shared" si="47"/>
        <v>0</v>
      </c>
      <c r="J145" s="208">
        <f t="shared" si="48"/>
        <v>0</v>
      </c>
      <c r="K145" s="208">
        <f t="shared" si="49"/>
        <v>0</v>
      </c>
      <c r="M145" s="188">
        <v>0</v>
      </c>
      <c r="N145" s="188">
        <v>0</v>
      </c>
      <c r="O145" s="188">
        <v>8203</v>
      </c>
      <c r="P145" s="188">
        <v>1437</v>
      </c>
      <c r="Q145" s="188">
        <v>0</v>
      </c>
      <c r="R145" s="188">
        <v>0</v>
      </c>
      <c r="S145" s="188">
        <v>966</v>
      </c>
      <c r="T145" s="188">
        <v>0</v>
      </c>
      <c r="U145" s="188">
        <v>0</v>
      </c>
      <c r="V145" s="188">
        <v>0</v>
      </c>
      <c r="X145" s="188">
        <v>0</v>
      </c>
      <c r="Y145" s="188">
        <v>0</v>
      </c>
      <c r="Z145" s="188">
        <v>6618</v>
      </c>
      <c r="AA145" s="188">
        <v>4299</v>
      </c>
      <c r="AB145" s="188">
        <v>0</v>
      </c>
      <c r="AC145" s="188">
        <v>0</v>
      </c>
      <c r="AD145" s="188">
        <v>1544</v>
      </c>
      <c r="AE145" s="188">
        <v>0</v>
      </c>
      <c r="AF145" s="188">
        <v>0</v>
      </c>
      <c r="AG145" s="188">
        <v>0</v>
      </c>
      <c r="AI145" s="188">
        <v>0</v>
      </c>
      <c r="AJ145" s="188">
        <v>0</v>
      </c>
      <c r="AK145" s="188">
        <v>1171</v>
      </c>
      <c r="AL145" s="188">
        <v>859</v>
      </c>
      <c r="AM145" s="188">
        <v>0</v>
      </c>
      <c r="AN145" s="188">
        <v>0</v>
      </c>
      <c r="AO145" s="188">
        <v>1558</v>
      </c>
      <c r="AP145" s="188">
        <v>0</v>
      </c>
      <c r="AQ145" s="188">
        <v>0</v>
      </c>
      <c r="AR145" s="188">
        <v>0</v>
      </c>
      <c r="AT145" s="188">
        <v>0</v>
      </c>
      <c r="AU145" s="188">
        <v>0</v>
      </c>
      <c r="AV145" s="188">
        <v>7598</v>
      </c>
      <c r="AW145" s="188">
        <v>2280</v>
      </c>
      <c r="AX145" s="188">
        <v>0</v>
      </c>
      <c r="AY145" s="188">
        <v>0</v>
      </c>
      <c r="AZ145" s="188">
        <v>1524</v>
      </c>
      <c r="BA145" s="188">
        <v>0</v>
      </c>
      <c r="BB145" s="188">
        <v>0</v>
      </c>
      <c r="BC145" s="188">
        <v>0</v>
      </c>
      <c r="BE145" s="188">
        <v>0</v>
      </c>
      <c r="BF145" s="188">
        <v>0</v>
      </c>
      <c r="BG145" s="188">
        <v>8627</v>
      </c>
      <c r="BH145" s="188">
        <v>1666</v>
      </c>
      <c r="BI145" s="188">
        <v>0</v>
      </c>
      <c r="BJ145" s="188">
        <v>0</v>
      </c>
      <c r="BK145" s="188">
        <v>1064</v>
      </c>
      <c r="BL145" s="188">
        <v>0</v>
      </c>
      <c r="BM145" s="188">
        <v>0</v>
      </c>
      <c r="BN145" s="188">
        <v>0</v>
      </c>
      <c r="BP145" s="188">
        <v>0</v>
      </c>
      <c r="BQ145" s="188">
        <v>0</v>
      </c>
      <c r="BR145" s="188">
        <v>6917</v>
      </c>
      <c r="BS145" s="188">
        <v>2652</v>
      </c>
      <c r="BT145" s="188">
        <v>0</v>
      </c>
      <c r="BU145" s="188">
        <v>0</v>
      </c>
      <c r="BV145" s="188">
        <v>1636</v>
      </c>
      <c r="BW145" s="188">
        <v>0</v>
      </c>
      <c r="BX145" s="188">
        <v>0</v>
      </c>
      <c r="BY145" s="188">
        <v>0</v>
      </c>
      <c r="CA145" s="188">
        <v>0</v>
      </c>
      <c r="CB145" s="188">
        <v>0</v>
      </c>
      <c r="CC145" s="188">
        <v>8514</v>
      </c>
      <c r="CD145" s="188">
        <v>1866</v>
      </c>
      <c r="CE145" s="188">
        <v>0</v>
      </c>
      <c r="CF145" s="188">
        <v>0</v>
      </c>
      <c r="CG145" s="188">
        <v>1071</v>
      </c>
      <c r="CH145" s="188">
        <v>0</v>
      </c>
      <c r="CI145" s="188">
        <v>0</v>
      </c>
      <c r="CJ145" s="188">
        <v>0</v>
      </c>
      <c r="CL145" s="188">
        <v>0</v>
      </c>
      <c r="CM145" s="188">
        <v>0</v>
      </c>
      <c r="CN145" s="188">
        <v>8514</v>
      </c>
      <c r="CO145" s="188">
        <v>1866</v>
      </c>
      <c r="CP145" s="188">
        <v>0</v>
      </c>
      <c r="CQ145" s="188">
        <v>0</v>
      </c>
      <c r="CR145" s="188">
        <v>1071</v>
      </c>
      <c r="CS145" s="188">
        <v>0</v>
      </c>
      <c r="CT145" s="188">
        <v>0</v>
      </c>
      <c r="CU145" s="188">
        <v>0</v>
      </c>
      <c r="CW145" s="188">
        <v>0</v>
      </c>
      <c r="CX145" s="188">
        <v>0</v>
      </c>
      <c r="CY145" s="188">
        <v>6675</v>
      </c>
      <c r="CZ145" s="188">
        <v>2109</v>
      </c>
      <c r="DA145" s="188">
        <v>0</v>
      </c>
      <c r="DB145" s="188">
        <v>0</v>
      </c>
      <c r="DC145" s="188">
        <v>1675</v>
      </c>
      <c r="DD145" s="188">
        <v>0</v>
      </c>
      <c r="DE145" s="188">
        <v>0</v>
      </c>
      <c r="DF145" s="188">
        <v>0</v>
      </c>
      <c r="DH145" s="188">
        <v>0</v>
      </c>
      <c r="DI145" s="188">
        <v>0</v>
      </c>
      <c r="DJ145" s="188">
        <v>8734</v>
      </c>
      <c r="DK145" s="188">
        <v>1606</v>
      </c>
      <c r="DL145" s="188">
        <v>0</v>
      </c>
      <c r="DM145" s="188">
        <v>0</v>
      </c>
      <c r="DN145" s="188">
        <v>1056</v>
      </c>
      <c r="DO145" s="188">
        <v>0</v>
      </c>
      <c r="DP145" s="188">
        <v>0</v>
      </c>
      <c r="DQ145" s="188">
        <v>0</v>
      </c>
      <c r="DS145" s="188">
        <v>0</v>
      </c>
      <c r="DT145" s="188">
        <v>0</v>
      </c>
      <c r="DU145" s="188">
        <v>6994</v>
      </c>
      <c r="DV145" s="188">
        <v>1202</v>
      </c>
      <c r="DW145" s="188">
        <v>0</v>
      </c>
      <c r="DX145" s="188">
        <v>0</v>
      </c>
      <c r="DY145" s="188">
        <v>1688</v>
      </c>
      <c r="DZ145" s="188">
        <v>0</v>
      </c>
      <c r="EA145" s="188">
        <v>0</v>
      </c>
      <c r="EB145" s="188">
        <v>0</v>
      </c>
      <c r="ED145" s="188">
        <v>0</v>
      </c>
      <c r="EE145" s="188">
        <v>0</v>
      </c>
      <c r="EF145" s="188">
        <v>6873</v>
      </c>
      <c r="EG145" s="188">
        <v>941</v>
      </c>
      <c r="EH145" s="188">
        <v>0</v>
      </c>
      <c r="EI145" s="188">
        <v>0</v>
      </c>
      <c r="EJ145" s="188">
        <v>1036</v>
      </c>
      <c r="EK145" s="188">
        <v>0</v>
      </c>
      <c r="EL145" s="188">
        <v>0</v>
      </c>
      <c r="EM145" s="188">
        <v>0</v>
      </c>
      <c r="EO145" s="188">
        <v>0</v>
      </c>
      <c r="EP145" s="188">
        <v>0</v>
      </c>
      <c r="EQ145" s="188">
        <v>1152</v>
      </c>
      <c r="ER145" s="188">
        <v>545</v>
      </c>
      <c r="ES145" s="188">
        <v>0</v>
      </c>
      <c r="ET145" s="188">
        <v>0</v>
      </c>
      <c r="EU145" s="188">
        <v>1312</v>
      </c>
      <c r="EV145" s="188">
        <v>0</v>
      </c>
      <c r="EW145" s="188">
        <v>0</v>
      </c>
      <c r="EX145" s="188">
        <v>0</v>
      </c>
      <c r="EZ145" s="188">
        <v>0</v>
      </c>
      <c r="FA145" s="188">
        <v>0</v>
      </c>
      <c r="FB145" s="188">
        <v>4072</v>
      </c>
      <c r="FC145" s="188">
        <v>1249</v>
      </c>
      <c r="FD145" s="188">
        <v>0</v>
      </c>
      <c r="FE145" s="188">
        <v>0</v>
      </c>
      <c r="FF145" s="188">
        <v>1767</v>
      </c>
      <c r="FG145" s="188">
        <v>0</v>
      </c>
      <c r="FH145" s="188">
        <v>0</v>
      </c>
      <c r="FI145" s="188">
        <v>0</v>
      </c>
      <c r="FK145" s="188">
        <v>0</v>
      </c>
      <c r="FL145" s="188">
        <v>0</v>
      </c>
      <c r="FM145" s="188">
        <v>6634</v>
      </c>
      <c r="FN145" s="188">
        <v>784</v>
      </c>
      <c r="FO145" s="188">
        <v>0</v>
      </c>
      <c r="FP145" s="188">
        <v>0</v>
      </c>
      <c r="FQ145" s="188">
        <v>1022</v>
      </c>
      <c r="FR145" s="188">
        <v>0</v>
      </c>
      <c r="FS145" s="188">
        <v>0</v>
      </c>
      <c r="FT145" s="188">
        <v>0</v>
      </c>
      <c r="FV145" s="188">
        <v>0</v>
      </c>
      <c r="FW145" s="188">
        <v>0</v>
      </c>
      <c r="FX145" s="188">
        <v>4168</v>
      </c>
      <c r="FY145" s="188">
        <v>1944</v>
      </c>
      <c r="FZ145" s="188">
        <v>0</v>
      </c>
      <c r="GA145" s="188">
        <v>0</v>
      </c>
      <c r="GB145" s="188">
        <v>1671</v>
      </c>
      <c r="GC145" s="188">
        <v>0</v>
      </c>
      <c r="GD145" s="188">
        <v>0</v>
      </c>
      <c r="GE145" s="188">
        <v>0</v>
      </c>
      <c r="GG145" s="188">
        <v>0</v>
      </c>
      <c r="GH145" s="188">
        <v>0</v>
      </c>
      <c r="GI145" s="188">
        <v>6706</v>
      </c>
      <c r="GJ145" s="188">
        <v>1059</v>
      </c>
      <c r="GK145" s="188">
        <v>0</v>
      </c>
      <c r="GL145" s="188">
        <v>0</v>
      </c>
      <c r="GM145" s="188">
        <v>1066</v>
      </c>
      <c r="GN145" s="188">
        <v>0</v>
      </c>
      <c r="GO145" s="188">
        <v>0</v>
      </c>
      <c r="GP145" s="188">
        <v>0</v>
      </c>
      <c r="GR145" s="188">
        <v>0</v>
      </c>
      <c r="GS145" s="188">
        <v>0</v>
      </c>
      <c r="GT145" s="188">
        <v>6692</v>
      </c>
      <c r="GU145" s="188">
        <v>698</v>
      </c>
      <c r="GV145" s="188">
        <v>0</v>
      </c>
      <c r="GW145" s="188">
        <v>0</v>
      </c>
      <c r="GX145" s="188">
        <v>1013</v>
      </c>
      <c r="GY145" s="188">
        <v>0</v>
      </c>
      <c r="GZ145" s="188">
        <v>0</v>
      </c>
      <c r="HA145" s="188">
        <v>0</v>
      </c>
      <c r="HC145" s="188">
        <v>0</v>
      </c>
      <c r="HD145" s="188">
        <v>0</v>
      </c>
      <c r="HE145" s="188">
        <v>5045</v>
      </c>
      <c r="HF145" s="188">
        <v>1169</v>
      </c>
      <c r="HG145" s="188">
        <v>0</v>
      </c>
      <c r="HH145" s="188">
        <v>0</v>
      </c>
      <c r="HI145" s="188">
        <v>1033</v>
      </c>
      <c r="HJ145" s="188">
        <v>0</v>
      </c>
      <c r="HK145" s="188">
        <v>0</v>
      </c>
      <c r="HL145" s="188">
        <v>0</v>
      </c>
      <c r="HN145" s="188">
        <v>0</v>
      </c>
      <c r="HO145" s="188">
        <v>0</v>
      </c>
      <c r="HP145" s="188">
        <v>2244</v>
      </c>
      <c r="HQ145" s="188">
        <v>517</v>
      </c>
      <c r="HR145" s="188">
        <v>0</v>
      </c>
      <c r="HS145" s="188">
        <v>0</v>
      </c>
      <c r="HT145" s="188">
        <v>1729</v>
      </c>
      <c r="HU145" s="188">
        <v>0</v>
      </c>
      <c r="HV145" s="188">
        <v>0</v>
      </c>
      <c r="HW145" s="188">
        <v>0</v>
      </c>
      <c r="HY145" s="188">
        <v>0</v>
      </c>
      <c r="HZ145" s="188">
        <v>0</v>
      </c>
      <c r="IA145" s="188">
        <v>4664</v>
      </c>
      <c r="IB145" s="188">
        <v>1235</v>
      </c>
      <c r="IC145" s="188">
        <v>0</v>
      </c>
      <c r="ID145" s="188">
        <v>0</v>
      </c>
      <c r="IE145" s="188">
        <v>1040</v>
      </c>
      <c r="IF145" s="188">
        <v>0</v>
      </c>
      <c r="IG145" s="188">
        <v>0</v>
      </c>
      <c r="IH145" s="188">
        <v>0</v>
      </c>
      <c r="IJ145" s="188">
        <v>0</v>
      </c>
      <c r="IK145" s="188">
        <v>0</v>
      </c>
      <c r="IL145" s="188">
        <v>8294</v>
      </c>
      <c r="IM145" s="188">
        <v>1061</v>
      </c>
      <c r="IN145" s="188">
        <v>0</v>
      </c>
      <c r="IO145" s="188">
        <v>0</v>
      </c>
      <c r="IP145" s="188">
        <v>1082</v>
      </c>
      <c r="IQ145" s="188">
        <v>0</v>
      </c>
      <c r="IR145" s="188">
        <v>0</v>
      </c>
      <c r="IS145" s="188">
        <v>0</v>
      </c>
      <c r="IU145" s="188">
        <v>0</v>
      </c>
      <c r="IV145" s="188">
        <v>0</v>
      </c>
      <c r="IW145" s="188">
        <v>4403</v>
      </c>
      <c r="IX145" s="188">
        <v>952</v>
      </c>
      <c r="IY145" s="188">
        <v>0</v>
      </c>
      <c r="IZ145" s="188">
        <v>0</v>
      </c>
      <c r="JA145" s="188">
        <v>1611</v>
      </c>
      <c r="JB145" s="188">
        <v>0</v>
      </c>
      <c r="JC145" s="188">
        <v>0</v>
      </c>
      <c r="JD145" s="188">
        <v>0</v>
      </c>
      <c r="JF145" s="188">
        <v>0</v>
      </c>
      <c r="JG145" s="188">
        <v>0</v>
      </c>
      <c r="JH145" s="188">
        <v>7097</v>
      </c>
      <c r="JI145" s="188">
        <v>2674</v>
      </c>
      <c r="JJ145" s="188">
        <v>0</v>
      </c>
      <c r="JK145" s="188">
        <v>0</v>
      </c>
      <c r="JL145" s="188">
        <v>1024</v>
      </c>
      <c r="JM145" s="188">
        <v>0</v>
      </c>
      <c r="JN145" s="188">
        <v>0</v>
      </c>
      <c r="JO145" s="188">
        <v>0</v>
      </c>
      <c r="JQ145" s="188">
        <v>0</v>
      </c>
      <c r="JR145" s="188">
        <v>0</v>
      </c>
      <c r="JS145" s="188">
        <v>8338</v>
      </c>
      <c r="JT145" s="188">
        <v>1353</v>
      </c>
      <c r="JU145" s="188">
        <v>0</v>
      </c>
      <c r="JV145" s="188">
        <v>0</v>
      </c>
      <c r="JW145" s="188">
        <v>1076</v>
      </c>
      <c r="JX145" s="188">
        <v>0</v>
      </c>
      <c r="JY145" s="188">
        <v>0</v>
      </c>
      <c r="JZ145" s="188">
        <v>0</v>
      </c>
      <c r="KB145" s="188">
        <v>0</v>
      </c>
      <c r="KC145" s="188">
        <v>0</v>
      </c>
      <c r="KD145" s="188">
        <v>2372</v>
      </c>
      <c r="KE145" s="188">
        <v>588</v>
      </c>
      <c r="KF145" s="188">
        <v>0</v>
      </c>
      <c r="KG145" s="188">
        <v>0</v>
      </c>
      <c r="KH145" s="188">
        <v>1585</v>
      </c>
      <c r="KI145" s="188">
        <v>0</v>
      </c>
      <c r="KJ145" s="188">
        <v>0</v>
      </c>
      <c r="KK145" s="188">
        <v>0</v>
      </c>
      <c r="KM145" s="188">
        <v>0</v>
      </c>
      <c r="KN145" s="188">
        <v>0</v>
      </c>
      <c r="KO145" s="188">
        <v>2260</v>
      </c>
      <c r="KP145" s="188">
        <v>1540</v>
      </c>
      <c r="KQ145" s="188">
        <v>0</v>
      </c>
      <c r="KR145" s="188">
        <v>0</v>
      </c>
      <c r="KS145" s="188">
        <v>1743</v>
      </c>
      <c r="KT145" s="188">
        <v>0</v>
      </c>
      <c r="KU145" s="188">
        <v>0</v>
      </c>
      <c r="KV145" s="188">
        <v>0</v>
      </c>
      <c r="KX145" s="188">
        <v>0</v>
      </c>
      <c r="KY145" s="188">
        <v>0</v>
      </c>
      <c r="KZ145" s="188">
        <v>7866</v>
      </c>
      <c r="LA145" s="188">
        <v>2041</v>
      </c>
      <c r="LB145" s="188">
        <v>0</v>
      </c>
      <c r="LC145" s="188">
        <v>0</v>
      </c>
      <c r="LD145" s="188">
        <v>1798</v>
      </c>
      <c r="LE145" s="188">
        <v>0</v>
      </c>
      <c r="LF145" s="188">
        <v>0</v>
      </c>
      <c r="LG145" s="188">
        <v>0</v>
      </c>
      <c r="LI145" s="188">
        <v>0</v>
      </c>
      <c r="LJ145" s="188">
        <v>0</v>
      </c>
      <c r="LK145" s="188">
        <v>5872</v>
      </c>
      <c r="LL145" s="188">
        <v>1744</v>
      </c>
      <c r="LM145" s="188">
        <v>0</v>
      </c>
      <c r="LN145" s="188">
        <v>0</v>
      </c>
      <c r="LO145" s="188">
        <v>1547</v>
      </c>
      <c r="LP145" s="188">
        <v>0</v>
      </c>
      <c r="LQ145" s="188">
        <v>0</v>
      </c>
      <c r="LR145" s="188">
        <v>0</v>
      </c>
      <c r="LT145" s="188">
        <v>0</v>
      </c>
      <c r="LU145" s="188">
        <v>0</v>
      </c>
      <c r="LV145" s="188">
        <v>1989</v>
      </c>
      <c r="LW145" s="188">
        <v>981</v>
      </c>
      <c r="LX145" s="188">
        <v>0</v>
      </c>
      <c r="LY145" s="188">
        <v>0</v>
      </c>
      <c r="LZ145" s="188">
        <v>1572</v>
      </c>
      <c r="MA145" s="188">
        <v>0</v>
      </c>
      <c r="MB145" s="188">
        <v>0</v>
      </c>
      <c r="MC145" s="188">
        <v>0</v>
      </c>
    </row>
    <row r="146" spans="2:341">
      <c r="B146" s="208">
        <f t="shared" si="40"/>
        <v>0</v>
      </c>
      <c r="C146" s="208">
        <f t="shared" si="41"/>
        <v>0</v>
      </c>
      <c r="D146" s="208">
        <f t="shared" si="42"/>
        <v>5831.833333333333</v>
      </c>
      <c r="E146" s="208">
        <f t="shared" si="43"/>
        <v>1395.6</v>
      </c>
      <c r="F146" s="208">
        <f t="shared" si="44"/>
        <v>0</v>
      </c>
      <c r="G146" s="208">
        <f t="shared" si="45"/>
        <v>0</v>
      </c>
      <c r="H146" s="208">
        <f t="shared" si="46"/>
        <v>1352.5333333333333</v>
      </c>
      <c r="I146" s="208">
        <f t="shared" si="47"/>
        <v>0</v>
      </c>
      <c r="J146" s="208">
        <f t="shared" si="48"/>
        <v>0</v>
      </c>
      <c r="K146" s="208">
        <f t="shared" si="49"/>
        <v>0</v>
      </c>
      <c r="M146" s="188">
        <v>0</v>
      </c>
      <c r="N146" s="188">
        <v>0</v>
      </c>
      <c r="O146" s="188">
        <v>8076</v>
      </c>
      <c r="P146" s="188">
        <v>1445</v>
      </c>
      <c r="Q146" s="188">
        <v>0</v>
      </c>
      <c r="R146" s="188">
        <v>0</v>
      </c>
      <c r="S146" s="188">
        <v>966</v>
      </c>
      <c r="T146" s="188">
        <v>0</v>
      </c>
      <c r="U146" s="188">
        <v>0</v>
      </c>
      <c r="V146" s="188">
        <v>0</v>
      </c>
      <c r="X146" s="188">
        <v>0</v>
      </c>
      <c r="Y146" s="188">
        <v>0</v>
      </c>
      <c r="Z146" s="188">
        <v>6666</v>
      </c>
      <c r="AA146" s="188">
        <v>4268</v>
      </c>
      <c r="AB146" s="188">
        <v>0</v>
      </c>
      <c r="AC146" s="188">
        <v>0</v>
      </c>
      <c r="AD146" s="188">
        <v>1544</v>
      </c>
      <c r="AE146" s="188">
        <v>0</v>
      </c>
      <c r="AF146" s="188">
        <v>0</v>
      </c>
      <c r="AG146" s="188">
        <v>0</v>
      </c>
      <c r="AI146" s="188">
        <v>0</v>
      </c>
      <c r="AJ146" s="188">
        <v>0</v>
      </c>
      <c r="AK146" s="188">
        <v>1193</v>
      </c>
      <c r="AL146" s="188">
        <v>763</v>
      </c>
      <c r="AM146" s="188">
        <v>0</v>
      </c>
      <c r="AN146" s="188">
        <v>0</v>
      </c>
      <c r="AO146" s="188">
        <v>1558</v>
      </c>
      <c r="AP146" s="188">
        <v>0</v>
      </c>
      <c r="AQ146" s="188">
        <v>0</v>
      </c>
      <c r="AR146" s="188">
        <v>0</v>
      </c>
      <c r="AT146" s="188">
        <v>0</v>
      </c>
      <c r="AU146" s="188">
        <v>0</v>
      </c>
      <c r="AV146" s="188">
        <v>7394</v>
      </c>
      <c r="AW146" s="188">
        <v>2237</v>
      </c>
      <c r="AX146" s="188">
        <v>0</v>
      </c>
      <c r="AY146" s="188">
        <v>0</v>
      </c>
      <c r="AZ146" s="188">
        <v>1524</v>
      </c>
      <c r="BA146" s="188">
        <v>0</v>
      </c>
      <c r="BB146" s="188">
        <v>0</v>
      </c>
      <c r="BC146" s="188">
        <v>0</v>
      </c>
      <c r="BE146" s="188">
        <v>0</v>
      </c>
      <c r="BF146" s="188">
        <v>0</v>
      </c>
      <c r="BG146" s="188">
        <v>8627</v>
      </c>
      <c r="BH146" s="188">
        <v>1555</v>
      </c>
      <c r="BI146" s="188">
        <v>0</v>
      </c>
      <c r="BJ146" s="188">
        <v>0</v>
      </c>
      <c r="BK146" s="188">
        <v>1064</v>
      </c>
      <c r="BL146" s="188">
        <v>0</v>
      </c>
      <c r="BM146" s="188">
        <v>0</v>
      </c>
      <c r="BN146" s="188">
        <v>0</v>
      </c>
      <c r="BP146" s="188">
        <v>0</v>
      </c>
      <c r="BQ146" s="188">
        <v>0</v>
      </c>
      <c r="BR146" s="188">
        <v>6873</v>
      </c>
      <c r="BS146" s="188">
        <v>2470</v>
      </c>
      <c r="BT146" s="188">
        <v>0</v>
      </c>
      <c r="BU146" s="188">
        <v>0</v>
      </c>
      <c r="BV146" s="188">
        <v>1636</v>
      </c>
      <c r="BW146" s="188">
        <v>0</v>
      </c>
      <c r="BX146" s="188">
        <v>0</v>
      </c>
      <c r="BY146" s="188">
        <v>0</v>
      </c>
      <c r="CA146" s="188">
        <v>0</v>
      </c>
      <c r="CB146" s="188">
        <v>0</v>
      </c>
      <c r="CC146" s="188">
        <v>8486</v>
      </c>
      <c r="CD146" s="188">
        <v>1665</v>
      </c>
      <c r="CE146" s="188">
        <v>0</v>
      </c>
      <c r="CF146" s="188">
        <v>0</v>
      </c>
      <c r="CG146" s="188">
        <v>1071</v>
      </c>
      <c r="CH146" s="188">
        <v>0</v>
      </c>
      <c r="CI146" s="188">
        <v>0</v>
      </c>
      <c r="CJ146" s="188">
        <v>0</v>
      </c>
      <c r="CL146" s="188">
        <v>0</v>
      </c>
      <c r="CM146" s="188">
        <v>0</v>
      </c>
      <c r="CN146" s="188">
        <v>8486</v>
      </c>
      <c r="CO146" s="188">
        <v>1665</v>
      </c>
      <c r="CP146" s="188">
        <v>0</v>
      </c>
      <c r="CQ146" s="188">
        <v>0</v>
      </c>
      <c r="CR146" s="188">
        <v>1071</v>
      </c>
      <c r="CS146" s="188">
        <v>0</v>
      </c>
      <c r="CT146" s="188">
        <v>0</v>
      </c>
      <c r="CU146" s="188">
        <v>0</v>
      </c>
      <c r="CW146" s="188">
        <v>0</v>
      </c>
      <c r="CX146" s="188">
        <v>0</v>
      </c>
      <c r="CY146" s="188">
        <v>6646</v>
      </c>
      <c r="CZ146" s="188">
        <v>2076</v>
      </c>
      <c r="DA146" s="188">
        <v>0</v>
      </c>
      <c r="DB146" s="188">
        <v>0</v>
      </c>
      <c r="DC146" s="188">
        <v>1675</v>
      </c>
      <c r="DD146" s="188">
        <v>0</v>
      </c>
      <c r="DE146" s="188">
        <v>0</v>
      </c>
      <c r="DF146" s="188">
        <v>0</v>
      </c>
      <c r="DH146" s="188">
        <v>0</v>
      </c>
      <c r="DI146" s="188">
        <v>0</v>
      </c>
      <c r="DJ146" s="188">
        <v>8699</v>
      </c>
      <c r="DK146" s="188">
        <v>1478</v>
      </c>
      <c r="DL146" s="188">
        <v>0</v>
      </c>
      <c r="DM146" s="188">
        <v>0</v>
      </c>
      <c r="DN146" s="188">
        <v>1056</v>
      </c>
      <c r="DO146" s="188">
        <v>0</v>
      </c>
      <c r="DP146" s="188">
        <v>0</v>
      </c>
      <c r="DQ146" s="188">
        <v>0</v>
      </c>
      <c r="DS146" s="188">
        <v>0</v>
      </c>
      <c r="DT146" s="188">
        <v>0</v>
      </c>
      <c r="DU146" s="188">
        <v>6923</v>
      </c>
      <c r="DV146" s="188">
        <v>1171</v>
      </c>
      <c r="DW146" s="188">
        <v>0</v>
      </c>
      <c r="DX146" s="188">
        <v>0</v>
      </c>
      <c r="DY146" s="188">
        <v>1688</v>
      </c>
      <c r="DZ146" s="188">
        <v>0</v>
      </c>
      <c r="EA146" s="188">
        <v>0</v>
      </c>
      <c r="EB146" s="188">
        <v>0</v>
      </c>
      <c r="ED146" s="188">
        <v>0</v>
      </c>
      <c r="EE146" s="188">
        <v>0</v>
      </c>
      <c r="EF146" s="188">
        <v>6861</v>
      </c>
      <c r="EG146" s="188">
        <v>798</v>
      </c>
      <c r="EH146" s="188">
        <v>0</v>
      </c>
      <c r="EI146" s="188">
        <v>0</v>
      </c>
      <c r="EJ146" s="188">
        <v>1036</v>
      </c>
      <c r="EK146" s="188">
        <v>0</v>
      </c>
      <c r="EL146" s="188">
        <v>0</v>
      </c>
      <c r="EM146" s="188">
        <v>0</v>
      </c>
      <c r="EO146" s="188">
        <v>0</v>
      </c>
      <c r="EP146" s="188">
        <v>0</v>
      </c>
      <c r="EQ146" s="188">
        <v>1088</v>
      </c>
      <c r="ER146" s="188">
        <v>445</v>
      </c>
      <c r="ES146" s="188">
        <v>0</v>
      </c>
      <c r="ET146" s="188">
        <v>0</v>
      </c>
      <c r="EU146" s="188">
        <v>1312</v>
      </c>
      <c r="EV146" s="188">
        <v>0</v>
      </c>
      <c r="EW146" s="188">
        <v>0</v>
      </c>
      <c r="EX146" s="188">
        <v>0</v>
      </c>
      <c r="EZ146" s="188">
        <v>0</v>
      </c>
      <c r="FA146" s="188">
        <v>0</v>
      </c>
      <c r="FB146" s="188">
        <v>4149</v>
      </c>
      <c r="FC146" s="188">
        <v>1164</v>
      </c>
      <c r="FD146" s="188">
        <v>0</v>
      </c>
      <c r="FE146" s="188">
        <v>0</v>
      </c>
      <c r="FF146" s="188">
        <v>1767</v>
      </c>
      <c r="FG146" s="188">
        <v>0</v>
      </c>
      <c r="FH146" s="188">
        <v>0</v>
      </c>
      <c r="FI146" s="188">
        <v>0</v>
      </c>
      <c r="FK146" s="188">
        <v>0</v>
      </c>
      <c r="FL146" s="188">
        <v>0</v>
      </c>
      <c r="FM146" s="188">
        <v>6442</v>
      </c>
      <c r="FN146" s="188">
        <v>715</v>
      </c>
      <c r="FO146" s="188">
        <v>0</v>
      </c>
      <c r="FP146" s="188">
        <v>0</v>
      </c>
      <c r="FQ146" s="188">
        <v>1022</v>
      </c>
      <c r="FR146" s="188">
        <v>0</v>
      </c>
      <c r="FS146" s="188">
        <v>0</v>
      </c>
      <c r="FT146" s="188">
        <v>0</v>
      </c>
      <c r="FV146" s="188">
        <v>0</v>
      </c>
      <c r="FW146" s="188">
        <v>0</v>
      </c>
      <c r="FX146" s="188">
        <v>4210</v>
      </c>
      <c r="FY146" s="188">
        <v>1762</v>
      </c>
      <c r="FZ146" s="188">
        <v>0</v>
      </c>
      <c r="GA146" s="188">
        <v>0</v>
      </c>
      <c r="GB146" s="188">
        <v>1671</v>
      </c>
      <c r="GC146" s="188">
        <v>0</v>
      </c>
      <c r="GD146" s="188">
        <v>0</v>
      </c>
      <c r="GE146" s="188">
        <v>0</v>
      </c>
      <c r="GG146" s="188">
        <v>0</v>
      </c>
      <c r="GH146" s="188">
        <v>0</v>
      </c>
      <c r="GI146" s="188">
        <v>6679</v>
      </c>
      <c r="GJ146" s="188">
        <v>984</v>
      </c>
      <c r="GK146" s="188">
        <v>0</v>
      </c>
      <c r="GL146" s="188">
        <v>0</v>
      </c>
      <c r="GM146" s="188">
        <v>1066</v>
      </c>
      <c r="GN146" s="188">
        <v>0</v>
      </c>
      <c r="GO146" s="188">
        <v>0</v>
      </c>
      <c r="GP146" s="188">
        <v>0</v>
      </c>
      <c r="GR146" s="188">
        <v>0</v>
      </c>
      <c r="GS146" s="188">
        <v>0</v>
      </c>
      <c r="GT146" s="188">
        <v>6771</v>
      </c>
      <c r="GU146" s="188">
        <v>619</v>
      </c>
      <c r="GV146" s="188">
        <v>0</v>
      </c>
      <c r="GW146" s="188">
        <v>0</v>
      </c>
      <c r="GX146" s="188">
        <v>1013</v>
      </c>
      <c r="GY146" s="188">
        <v>0</v>
      </c>
      <c r="GZ146" s="188">
        <v>0</v>
      </c>
      <c r="HA146" s="188">
        <v>0</v>
      </c>
      <c r="HC146" s="188">
        <v>0</v>
      </c>
      <c r="HD146" s="188">
        <v>0</v>
      </c>
      <c r="HE146" s="188">
        <v>4945</v>
      </c>
      <c r="HF146" s="188">
        <v>1113</v>
      </c>
      <c r="HG146" s="188">
        <v>0</v>
      </c>
      <c r="HH146" s="188">
        <v>0</v>
      </c>
      <c r="HI146" s="188">
        <v>1033</v>
      </c>
      <c r="HJ146" s="188">
        <v>0</v>
      </c>
      <c r="HK146" s="188">
        <v>0</v>
      </c>
      <c r="HL146" s="188">
        <v>0</v>
      </c>
      <c r="HN146" s="188">
        <v>0</v>
      </c>
      <c r="HO146" s="188">
        <v>0</v>
      </c>
      <c r="HP146" s="188">
        <v>2172</v>
      </c>
      <c r="HQ146" s="188">
        <v>467</v>
      </c>
      <c r="HR146" s="188">
        <v>0</v>
      </c>
      <c r="HS146" s="188">
        <v>0</v>
      </c>
      <c r="HT146" s="188">
        <v>1729</v>
      </c>
      <c r="HU146" s="188">
        <v>0</v>
      </c>
      <c r="HV146" s="188">
        <v>0</v>
      </c>
      <c r="HW146" s="188">
        <v>0</v>
      </c>
      <c r="HY146" s="188">
        <v>0</v>
      </c>
      <c r="HZ146" s="188">
        <v>0</v>
      </c>
      <c r="IA146" s="188">
        <v>4729</v>
      </c>
      <c r="IB146" s="188">
        <v>1182</v>
      </c>
      <c r="IC146" s="188">
        <v>0</v>
      </c>
      <c r="ID146" s="188">
        <v>0</v>
      </c>
      <c r="IE146" s="188">
        <v>1040</v>
      </c>
      <c r="IF146" s="188">
        <v>0</v>
      </c>
      <c r="IG146" s="188">
        <v>0</v>
      </c>
      <c r="IH146" s="188">
        <v>0</v>
      </c>
      <c r="IJ146" s="188">
        <v>0</v>
      </c>
      <c r="IK146" s="188">
        <v>0</v>
      </c>
      <c r="IL146" s="188">
        <v>8268</v>
      </c>
      <c r="IM146" s="188">
        <v>970</v>
      </c>
      <c r="IN146" s="188">
        <v>0</v>
      </c>
      <c r="IO146" s="188">
        <v>0</v>
      </c>
      <c r="IP146" s="188">
        <v>1082</v>
      </c>
      <c r="IQ146" s="188">
        <v>0</v>
      </c>
      <c r="IR146" s="188">
        <v>0</v>
      </c>
      <c r="IS146" s="188">
        <v>0</v>
      </c>
      <c r="IU146" s="188">
        <v>0</v>
      </c>
      <c r="IV146" s="188">
        <v>0</v>
      </c>
      <c r="IW146" s="188">
        <v>4449</v>
      </c>
      <c r="IX146" s="188">
        <v>675</v>
      </c>
      <c r="IY146" s="188">
        <v>0</v>
      </c>
      <c r="IZ146" s="188">
        <v>0</v>
      </c>
      <c r="JA146" s="188">
        <v>1611</v>
      </c>
      <c r="JB146" s="188">
        <v>0</v>
      </c>
      <c r="JC146" s="188">
        <v>0</v>
      </c>
      <c r="JD146" s="188">
        <v>0</v>
      </c>
      <c r="JF146" s="188">
        <v>0</v>
      </c>
      <c r="JG146" s="188">
        <v>0</v>
      </c>
      <c r="JH146" s="188">
        <v>7245</v>
      </c>
      <c r="JI146" s="188">
        <v>2502</v>
      </c>
      <c r="JJ146" s="188">
        <v>0</v>
      </c>
      <c r="JK146" s="188">
        <v>0</v>
      </c>
      <c r="JL146" s="188">
        <v>1024</v>
      </c>
      <c r="JM146" s="188">
        <v>0</v>
      </c>
      <c r="JN146" s="188">
        <v>0</v>
      </c>
      <c r="JO146" s="188">
        <v>0</v>
      </c>
      <c r="JQ146" s="188">
        <v>0</v>
      </c>
      <c r="JR146" s="188">
        <v>0</v>
      </c>
      <c r="JS146" s="188">
        <v>8281</v>
      </c>
      <c r="JT146" s="188">
        <v>1331</v>
      </c>
      <c r="JU146" s="188">
        <v>0</v>
      </c>
      <c r="JV146" s="188">
        <v>0</v>
      </c>
      <c r="JW146" s="188">
        <v>1076</v>
      </c>
      <c r="JX146" s="188">
        <v>0</v>
      </c>
      <c r="JY146" s="188">
        <v>0</v>
      </c>
      <c r="JZ146" s="188">
        <v>0</v>
      </c>
      <c r="KB146" s="188">
        <v>0</v>
      </c>
      <c r="KC146" s="188">
        <v>0</v>
      </c>
      <c r="KD146" s="188">
        <v>2363</v>
      </c>
      <c r="KE146" s="188">
        <v>564</v>
      </c>
      <c r="KF146" s="188">
        <v>0</v>
      </c>
      <c r="KG146" s="188">
        <v>0</v>
      </c>
      <c r="KH146" s="188">
        <v>1585</v>
      </c>
      <c r="KI146" s="188">
        <v>0</v>
      </c>
      <c r="KJ146" s="188">
        <v>0</v>
      </c>
      <c r="KK146" s="188">
        <v>0</v>
      </c>
      <c r="KM146" s="188">
        <v>0</v>
      </c>
      <c r="KN146" s="188">
        <v>0</v>
      </c>
      <c r="KO146" s="188">
        <v>2294</v>
      </c>
      <c r="KP146" s="188">
        <v>1327</v>
      </c>
      <c r="KQ146" s="188">
        <v>0</v>
      </c>
      <c r="KR146" s="188">
        <v>0</v>
      </c>
      <c r="KS146" s="188">
        <v>1740</v>
      </c>
      <c r="KT146" s="188">
        <v>0</v>
      </c>
      <c r="KU146" s="188">
        <v>0</v>
      </c>
      <c r="KV146" s="188">
        <v>0</v>
      </c>
      <c r="KX146" s="188">
        <v>0</v>
      </c>
      <c r="KY146" s="188">
        <v>0</v>
      </c>
      <c r="KZ146" s="188">
        <v>7924</v>
      </c>
      <c r="LA146" s="188">
        <v>1982</v>
      </c>
      <c r="LB146" s="188">
        <v>0</v>
      </c>
      <c r="LC146" s="188">
        <v>0</v>
      </c>
      <c r="LD146" s="188">
        <v>1797</v>
      </c>
      <c r="LE146" s="188">
        <v>0</v>
      </c>
      <c r="LF146" s="188">
        <v>0</v>
      </c>
      <c r="LG146" s="188">
        <v>0</v>
      </c>
      <c r="LI146" s="188">
        <v>0</v>
      </c>
      <c r="LJ146" s="188">
        <v>0</v>
      </c>
      <c r="LK146" s="188">
        <v>5998</v>
      </c>
      <c r="LL146" s="188">
        <v>1568</v>
      </c>
      <c r="LM146" s="188">
        <v>0</v>
      </c>
      <c r="LN146" s="188">
        <v>0</v>
      </c>
      <c r="LO146" s="188">
        <v>1547</v>
      </c>
      <c r="LP146" s="188">
        <v>0</v>
      </c>
      <c r="LQ146" s="188">
        <v>0</v>
      </c>
      <c r="LR146" s="188">
        <v>0</v>
      </c>
      <c r="LT146" s="188">
        <v>0</v>
      </c>
      <c r="LU146" s="188">
        <v>0</v>
      </c>
      <c r="LV146" s="188">
        <v>2018</v>
      </c>
      <c r="LW146" s="188">
        <v>907</v>
      </c>
      <c r="LX146" s="188">
        <v>0</v>
      </c>
      <c r="LY146" s="188">
        <v>0</v>
      </c>
      <c r="LZ146" s="188">
        <v>1572</v>
      </c>
      <c r="MA146" s="188">
        <v>0</v>
      </c>
      <c r="MB146" s="188">
        <v>0</v>
      </c>
      <c r="MC146" s="188">
        <v>0</v>
      </c>
    </row>
    <row r="147" spans="2:341">
      <c r="B147" s="208">
        <f t="shared" si="40"/>
        <v>0</v>
      </c>
      <c r="C147" s="208">
        <f t="shared" si="41"/>
        <v>0</v>
      </c>
      <c r="D147" s="208">
        <f t="shared" si="42"/>
        <v>5775.5666666666666</v>
      </c>
      <c r="E147" s="208">
        <f t="shared" si="43"/>
        <v>1348.9666666666667</v>
      </c>
      <c r="F147" s="208">
        <f t="shared" si="44"/>
        <v>0</v>
      </c>
      <c r="G147" s="208">
        <f t="shared" si="45"/>
        <v>0</v>
      </c>
      <c r="H147" s="208">
        <f t="shared" si="46"/>
        <v>1352.5</v>
      </c>
      <c r="I147" s="208">
        <f t="shared" si="47"/>
        <v>0</v>
      </c>
      <c r="J147" s="208">
        <f t="shared" si="48"/>
        <v>0</v>
      </c>
      <c r="K147" s="208">
        <f t="shared" si="49"/>
        <v>0</v>
      </c>
      <c r="M147" s="188">
        <v>0</v>
      </c>
      <c r="N147" s="188">
        <v>0</v>
      </c>
      <c r="O147" s="188">
        <v>8010</v>
      </c>
      <c r="P147" s="188">
        <v>1356</v>
      </c>
      <c r="Q147" s="188">
        <v>0</v>
      </c>
      <c r="R147" s="188">
        <v>0</v>
      </c>
      <c r="S147" s="188">
        <v>966</v>
      </c>
      <c r="T147" s="188">
        <v>0</v>
      </c>
      <c r="U147" s="188">
        <v>0</v>
      </c>
      <c r="V147" s="188">
        <v>0</v>
      </c>
      <c r="X147" s="188">
        <v>0</v>
      </c>
      <c r="Y147" s="188">
        <v>0</v>
      </c>
      <c r="Z147" s="188">
        <v>6682</v>
      </c>
      <c r="AA147" s="188">
        <v>4270</v>
      </c>
      <c r="AB147" s="188">
        <v>0</v>
      </c>
      <c r="AC147" s="188">
        <v>0</v>
      </c>
      <c r="AD147" s="188">
        <v>1544</v>
      </c>
      <c r="AE147" s="188">
        <v>0</v>
      </c>
      <c r="AF147" s="188">
        <v>0</v>
      </c>
      <c r="AG147" s="188">
        <v>0</v>
      </c>
      <c r="AI147" s="188">
        <v>0</v>
      </c>
      <c r="AJ147" s="188">
        <v>0</v>
      </c>
      <c r="AK147" s="188">
        <v>1131</v>
      </c>
      <c r="AL147" s="188">
        <v>754</v>
      </c>
      <c r="AM147" s="188">
        <v>0</v>
      </c>
      <c r="AN147" s="188">
        <v>0</v>
      </c>
      <c r="AO147" s="188">
        <v>1558</v>
      </c>
      <c r="AP147" s="188">
        <v>0</v>
      </c>
      <c r="AQ147" s="188">
        <v>0</v>
      </c>
      <c r="AR147" s="188">
        <v>0</v>
      </c>
      <c r="AT147" s="188">
        <v>0</v>
      </c>
      <c r="AU147" s="188">
        <v>0</v>
      </c>
      <c r="AV147" s="188">
        <v>7321</v>
      </c>
      <c r="AW147" s="188">
        <v>2154</v>
      </c>
      <c r="AX147" s="188">
        <v>0</v>
      </c>
      <c r="AY147" s="188">
        <v>0</v>
      </c>
      <c r="AZ147" s="188">
        <v>1524</v>
      </c>
      <c r="BA147" s="188">
        <v>0</v>
      </c>
      <c r="BB147" s="188">
        <v>0</v>
      </c>
      <c r="BC147" s="188">
        <v>0</v>
      </c>
      <c r="BE147" s="188">
        <v>0</v>
      </c>
      <c r="BF147" s="188">
        <v>0</v>
      </c>
      <c r="BG147" s="188">
        <v>8518</v>
      </c>
      <c r="BH147" s="188">
        <v>1504</v>
      </c>
      <c r="BI147" s="188">
        <v>0</v>
      </c>
      <c r="BJ147" s="188">
        <v>0</v>
      </c>
      <c r="BK147" s="188">
        <v>1064</v>
      </c>
      <c r="BL147" s="188">
        <v>0</v>
      </c>
      <c r="BM147" s="188">
        <v>0</v>
      </c>
      <c r="BN147" s="188">
        <v>0</v>
      </c>
      <c r="BP147" s="188">
        <v>0</v>
      </c>
      <c r="BQ147" s="188">
        <v>0</v>
      </c>
      <c r="BR147" s="188">
        <v>6828</v>
      </c>
      <c r="BS147" s="188">
        <v>2320</v>
      </c>
      <c r="BT147" s="188">
        <v>0</v>
      </c>
      <c r="BU147" s="188">
        <v>0</v>
      </c>
      <c r="BV147" s="188">
        <v>1637</v>
      </c>
      <c r="BW147" s="188">
        <v>0</v>
      </c>
      <c r="BX147" s="188">
        <v>0</v>
      </c>
      <c r="BY147" s="188">
        <v>0</v>
      </c>
      <c r="CA147" s="188">
        <v>0</v>
      </c>
      <c r="CB147" s="188">
        <v>0</v>
      </c>
      <c r="CC147" s="188">
        <v>8486</v>
      </c>
      <c r="CD147" s="188">
        <v>1554</v>
      </c>
      <c r="CE147" s="188">
        <v>0</v>
      </c>
      <c r="CF147" s="188">
        <v>0</v>
      </c>
      <c r="CG147" s="188">
        <v>1071</v>
      </c>
      <c r="CH147" s="188">
        <v>0</v>
      </c>
      <c r="CI147" s="188">
        <v>0</v>
      </c>
      <c r="CJ147" s="188">
        <v>0</v>
      </c>
      <c r="CL147" s="188">
        <v>0</v>
      </c>
      <c r="CM147" s="188">
        <v>0</v>
      </c>
      <c r="CN147" s="188">
        <v>8486</v>
      </c>
      <c r="CO147" s="188">
        <v>1554</v>
      </c>
      <c r="CP147" s="188">
        <v>0</v>
      </c>
      <c r="CQ147" s="188">
        <v>0</v>
      </c>
      <c r="CR147" s="188">
        <v>1071</v>
      </c>
      <c r="CS147" s="188">
        <v>0</v>
      </c>
      <c r="CT147" s="188">
        <v>0</v>
      </c>
      <c r="CU147" s="188">
        <v>0</v>
      </c>
      <c r="CW147" s="188">
        <v>0</v>
      </c>
      <c r="CX147" s="188">
        <v>0</v>
      </c>
      <c r="CY147" s="188">
        <v>6565</v>
      </c>
      <c r="CZ147" s="188">
        <v>1995</v>
      </c>
      <c r="DA147" s="188">
        <v>0</v>
      </c>
      <c r="DB147" s="188">
        <v>0</v>
      </c>
      <c r="DC147" s="188">
        <v>1676</v>
      </c>
      <c r="DD147" s="188">
        <v>0</v>
      </c>
      <c r="DE147" s="188">
        <v>0</v>
      </c>
      <c r="DF147" s="188">
        <v>0</v>
      </c>
      <c r="DH147" s="188">
        <v>0</v>
      </c>
      <c r="DI147" s="188">
        <v>0</v>
      </c>
      <c r="DJ147" s="188">
        <v>8677</v>
      </c>
      <c r="DK147" s="188">
        <v>1362</v>
      </c>
      <c r="DL147" s="188">
        <v>0</v>
      </c>
      <c r="DM147" s="188">
        <v>0</v>
      </c>
      <c r="DN147" s="188">
        <v>1056</v>
      </c>
      <c r="DO147" s="188">
        <v>0</v>
      </c>
      <c r="DP147" s="188">
        <v>0</v>
      </c>
      <c r="DQ147" s="188">
        <v>0</v>
      </c>
      <c r="DS147" s="188">
        <v>0</v>
      </c>
      <c r="DT147" s="188">
        <v>0</v>
      </c>
      <c r="DU147" s="188">
        <v>6810</v>
      </c>
      <c r="DV147" s="188">
        <v>1163</v>
      </c>
      <c r="DW147" s="188">
        <v>0</v>
      </c>
      <c r="DX147" s="188">
        <v>0</v>
      </c>
      <c r="DY147" s="188">
        <v>1688</v>
      </c>
      <c r="DZ147" s="188">
        <v>0</v>
      </c>
      <c r="EA147" s="188">
        <v>0</v>
      </c>
      <c r="EB147" s="188">
        <v>0</v>
      </c>
      <c r="ED147" s="188">
        <v>0</v>
      </c>
      <c r="EE147" s="188">
        <v>0</v>
      </c>
      <c r="EF147" s="188">
        <v>6872</v>
      </c>
      <c r="EG147" s="188">
        <v>800</v>
      </c>
      <c r="EH147" s="188">
        <v>0</v>
      </c>
      <c r="EI147" s="188">
        <v>0</v>
      </c>
      <c r="EJ147" s="188">
        <v>1036</v>
      </c>
      <c r="EK147" s="188">
        <v>0</v>
      </c>
      <c r="EL147" s="188">
        <v>0</v>
      </c>
      <c r="EM147" s="188">
        <v>0</v>
      </c>
      <c r="EO147" s="188">
        <v>0</v>
      </c>
      <c r="EP147" s="188">
        <v>0</v>
      </c>
      <c r="EQ147" s="188">
        <v>1073</v>
      </c>
      <c r="ER147" s="188">
        <v>471</v>
      </c>
      <c r="ES147" s="188">
        <v>0</v>
      </c>
      <c r="ET147" s="188">
        <v>0</v>
      </c>
      <c r="EU147" s="188">
        <v>1312</v>
      </c>
      <c r="EV147" s="188">
        <v>0</v>
      </c>
      <c r="EW147" s="188">
        <v>0</v>
      </c>
      <c r="EX147" s="188">
        <v>0</v>
      </c>
      <c r="EZ147" s="188">
        <v>0</v>
      </c>
      <c r="FA147" s="188">
        <v>0</v>
      </c>
      <c r="FB147" s="188">
        <v>4082</v>
      </c>
      <c r="FC147" s="188">
        <v>1134</v>
      </c>
      <c r="FD147" s="188">
        <v>0</v>
      </c>
      <c r="FE147" s="188">
        <v>0</v>
      </c>
      <c r="FF147" s="188">
        <v>1768</v>
      </c>
      <c r="FG147" s="188">
        <v>0</v>
      </c>
      <c r="FH147" s="188">
        <v>0</v>
      </c>
      <c r="FI147" s="188">
        <v>0</v>
      </c>
      <c r="FK147" s="188">
        <v>0</v>
      </c>
      <c r="FL147" s="188">
        <v>0</v>
      </c>
      <c r="FM147" s="188">
        <v>6255</v>
      </c>
      <c r="FN147" s="188">
        <v>717</v>
      </c>
      <c r="FO147" s="188">
        <v>0</v>
      </c>
      <c r="FP147" s="188">
        <v>0</v>
      </c>
      <c r="FQ147" s="188">
        <v>1022</v>
      </c>
      <c r="FR147" s="188">
        <v>0</v>
      </c>
      <c r="FS147" s="188">
        <v>0</v>
      </c>
      <c r="FT147" s="188">
        <v>0</v>
      </c>
      <c r="FV147" s="188">
        <v>0</v>
      </c>
      <c r="FW147" s="188">
        <v>0</v>
      </c>
      <c r="FX147" s="188">
        <v>4184</v>
      </c>
      <c r="FY147" s="188">
        <v>1766</v>
      </c>
      <c r="FZ147" s="188">
        <v>0</v>
      </c>
      <c r="GA147" s="188">
        <v>0</v>
      </c>
      <c r="GB147" s="188">
        <v>1671</v>
      </c>
      <c r="GC147" s="188">
        <v>0</v>
      </c>
      <c r="GD147" s="188">
        <v>0</v>
      </c>
      <c r="GE147" s="188">
        <v>0</v>
      </c>
      <c r="GG147" s="188">
        <v>0</v>
      </c>
      <c r="GH147" s="188">
        <v>0</v>
      </c>
      <c r="GI147" s="188">
        <v>6652</v>
      </c>
      <c r="GJ147" s="188">
        <v>966</v>
      </c>
      <c r="GK147" s="188">
        <v>0</v>
      </c>
      <c r="GL147" s="188">
        <v>0</v>
      </c>
      <c r="GM147" s="188">
        <v>1066</v>
      </c>
      <c r="GN147" s="188">
        <v>0</v>
      </c>
      <c r="GO147" s="188">
        <v>0</v>
      </c>
      <c r="GP147" s="188">
        <v>0</v>
      </c>
      <c r="GR147" s="188">
        <v>0</v>
      </c>
      <c r="GS147" s="188">
        <v>0</v>
      </c>
      <c r="GT147" s="188">
        <v>6683</v>
      </c>
      <c r="GU147" s="188">
        <v>571</v>
      </c>
      <c r="GV147" s="188">
        <v>0</v>
      </c>
      <c r="GW147" s="188">
        <v>0</v>
      </c>
      <c r="GX147" s="188">
        <v>1013</v>
      </c>
      <c r="GY147" s="188">
        <v>0</v>
      </c>
      <c r="GZ147" s="188">
        <v>0</v>
      </c>
      <c r="HA147" s="188">
        <v>0</v>
      </c>
      <c r="HC147" s="188">
        <v>0</v>
      </c>
      <c r="HD147" s="188">
        <v>0</v>
      </c>
      <c r="HE147" s="188">
        <v>4779</v>
      </c>
      <c r="HF147" s="188">
        <v>1056</v>
      </c>
      <c r="HG147" s="188">
        <v>0</v>
      </c>
      <c r="HH147" s="188">
        <v>0</v>
      </c>
      <c r="HI147" s="188">
        <v>1033</v>
      </c>
      <c r="HJ147" s="188">
        <v>0</v>
      </c>
      <c r="HK147" s="188">
        <v>0</v>
      </c>
      <c r="HL147" s="188">
        <v>0</v>
      </c>
      <c r="HN147" s="188">
        <v>0</v>
      </c>
      <c r="HO147" s="188">
        <v>0</v>
      </c>
      <c r="HP147" s="188">
        <v>2104</v>
      </c>
      <c r="HQ147" s="188">
        <v>536</v>
      </c>
      <c r="HR147" s="188">
        <v>0</v>
      </c>
      <c r="HS147" s="188">
        <v>0</v>
      </c>
      <c r="HT147" s="188">
        <v>1729</v>
      </c>
      <c r="HU147" s="188">
        <v>0</v>
      </c>
      <c r="HV147" s="188">
        <v>0</v>
      </c>
      <c r="HW147" s="188">
        <v>0</v>
      </c>
      <c r="HY147" s="188">
        <v>0</v>
      </c>
      <c r="HZ147" s="188">
        <v>0</v>
      </c>
      <c r="IA147" s="188">
        <v>4608</v>
      </c>
      <c r="IB147" s="188">
        <v>1069</v>
      </c>
      <c r="IC147" s="188">
        <v>0</v>
      </c>
      <c r="ID147" s="188">
        <v>0</v>
      </c>
      <c r="IE147" s="188">
        <v>1040</v>
      </c>
      <c r="IF147" s="188">
        <v>0</v>
      </c>
      <c r="IG147" s="188">
        <v>0</v>
      </c>
      <c r="IH147" s="188">
        <v>0</v>
      </c>
      <c r="IJ147" s="188">
        <v>0</v>
      </c>
      <c r="IK147" s="188">
        <v>0</v>
      </c>
      <c r="IL147" s="188">
        <v>8206</v>
      </c>
      <c r="IM147" s="188">
        <v>843</v>
      </c>
      <c r="IN147" s="188">
        <v>0</v>
      </c>
      <c r="IO147" s="188">
        <v>0</v>
      </c>
      <c r="IP147" s="188">
        <v>1082</v>
      </c>
      <c r="IQ147" s="188">
        <v>0</v>
      </c>
      <c r="IR147" s="188">
        <v>0</v>
      </c>
      <c r="IS147" s="188">
        <v>0</v>
      </c>
      <c r="IU147" s="188">
        <v>0</v>
      </c>
      <c r="IV147" s="188">
        <v>0</v>
      </c>
      <c r="IW147" s="188">
        <v>4288</v>
      </c>
      <c r="IX147" s="188">
        <v>659</v>
      </c>
      <c r="IY147" s="188">
        <v>0</v>
      </c>
      <c r="IZ147" s="188">
        <v>0</v>
      </c>
      <c r="JA147" s="188">
        <v>1611</v>
      </c>
      <c r="JB147" s="188">
        <v>0</v>
      </c>
      <c r="JC147" s="188">
        <v>0</v>
      </c>
      <c r="JD147" s="188">
        <v>0</v>
      </c>
      <c r="JF147" s="188">
        <v>0</v>
      </c>
      <c r="JG147" s="188">
        <v>0</v>
      </c>
      <c r="JH147" s="188">
        <v>7251</v>
      </c>
      <c r="JI147" s="188">
        <v>2421</v>
      </c>
      <c r="JJ147" s="188">
        <v>0</v>
      </c>
      <c r="JK147" s="188">
        <v>0</v>
      </c>
      <c r="JL147" s="188">
        <v>1024</v>
      </c>
      <c r="JM147" s="188">
        <v>0</v>
      </c>
      <c r="JN147" s="188">
        <v>0</v>
      </c>
      <c r="JO147" s="188">
        <v>0</v>
      </c>
      <c r="JQ147" s="188">
        <v>0</v>
      </c>
      <c r="JR147" s="188">
        <v>0</v>
      </c>
      <c r="JS147" s="188">
        <v>8221</v>
      </c>
      <c r="JT147" s="188">
        <v>1270</v>
      </c>
      <c r="JU147" s="188">
        <v>0</v>
      </c>
      <c r="JV147" s="188">
        <v>0</v>
      </c>
      <c r="JW147" s="188">
        <v>1076</v>
      </c>
      <c r="JX147" s="188">
        <v>0</v>
      </c>
      <c r="JY147" s="188">
        <v>0</v>
      </c>
      <c r="JZ147" s="188">
        <v>0</v>
      </c>
      <c r="KB147" s="188">
        <v>0</v>
      </c>
      <c r="KC147" s="188">
        <v>0</v>
      </c>
      <c r="KD147" s="188">
        <v>2343</v>
      </c>
      <c r="KE147" s="188">
        <v>578</v>
      </c>
      <c r="KF147" s="188">
        <v>0</v>
      </c>
      <c r="KG147" s="188">
        <v>0</v>
      </c>
      <c r="KH147" s="188">
        <v>1585</v>
      </c>
      <c r="KI147" s="188">
        <v>0</v>
      </c>
      <c r="KJ147" s="188">
        <v>0</v>
      </c>
      <c r="KK147" s="188">
        <v>0</v>
      </c>
      <c r="KM147" s="188">
        <v>0</v>
      </c>
      <c r="KN147" s="188">
        <v>0</v>
      </c>
      <c r="KO147" s="188">
        <v>2236</v>
      </c>
      <c r="KP147" s="188">
        <v>1298</v>
      </c>
      <c r="KQ147" s="188">
        <v>0</v>
      </c>
      <c r="KR147" s="188">
        <v>0</v>
      </c>
      <c r="KS147" s="188">
        <v>1736</v>
      </c>
      <c r="KT147" s="188">
        <v>0</v>
      </c>
      <c r="KU147" s="188">
        <v>0</v>
      </c>
      <c r="KV147" s="188">
        <v>0</v>
      </c>
      <c r="KX147" s="188">
        <v>0</v>
      </c>
      <c r="KY147" s="188">
        <v>0</v>
      </c>
      <c r="KZ147" s="188">
        <v>7897</v>
      </c>
      <c r="LA147" s="188">
        <v>1980</v>
      </c>
      <c r="LB147" s="188">
        <v>0</v>
      </c>
      <c r="LC147" s="188">
        <v>0</v>
      </c>
      <c r="LD147" s="188">
        <v>1797</v>
      </c>
      <c r="LE147" s="188">
        <v>0</v>
      </c>
      <c r="LF147" s="188">
        <v>0</v>
      </c>
      <c r="LG147" s="188">
        <v>0</v>
      </c>
      <c r="LI147" s="188">
        <v>0</v>
      </c>
      <c r="LJ147" s="188">
        <v>0</v>
      </c>
      <c r="LK147" s="188">
        <v>6042</v>
      </c>
      <c r="LL147" s="188">
        <v>1463</v>
      </c>
      <c r="LM147" s="188">
        <v>0</v>
      </c>
      <c r="LN147" s="188">
        <v>0</v>
      </c>
      <c r="LO147" s="188">
        <v>1547</v>
      </c>
      <c r="LP147" s="188">
        <v>0</v>
      </c>
      <c r="LQ147" s="188">
        <v>0</v>
      </c>
      <c r="LR147" s="188">
        <v>0</v>
      </c>
      <c r="LT147" s="188">
        <v>0</v>
      </c>
      <c r="LU147" s="188">
        <v>0</v>
      </c>
      <c r="LV147" s="188">
        <v>1977</v>
      </c>
      <c r="LW147" s="188">
        <v>885</v>
      </c>
      <c r="LX147" s="188">
        <v>0</v>
      </c>
      <c r="LY147" s="188">
        <v>0</v>
      </c>
      <c r="LZ147" s="188">
        <v>1572</v>
      </c>
      <c r="MA147" s="188">
        <v>0</v>
      </c>
      <c r="MB147" s="188">
        <v>0</v>
      </c>
      <c r="MC147" s="188">
        <v>0</v>
      </c>
    </row>
    <row r="148" spans="2:341">
      <c r="B148" s="208">
        <f t="shared" si="40"/>
        <v>0</v>
      </c>
      <c r="C148" s="208">
        <f t="shared" si="41"/>
        <v>0</v>
      </c>
      <c r="D148" s="208">
        <f t="shared" si="42"/>
        <v>5686.4666666666662</v>
      </c>
      <c r="E148" s="208">
        <f t="shared" si="43"/>
        <v>1297.8</v>
      </c>
      <c r="F148" s="208">
        <f t="shared" si="44"/>
        <v>0</v>
      </c>
      <c r="G148" s="208">
        <f t="shared" si="45"/>
        <v>0</v>
      </c>
      <c r="H148" s="208">
        <f t="shared" si="46"/>
        <v>1352.4</v>
      </c>
      <c r="I148" s="208">
        <f t="shared" si="47"/>
        <v>0</v>
      </c>
      <c r="J148" s="208">
        <f t="shared" si="48"/>
        <v>0</v>
      </c>
      <c r="K148" s="208">
        <f t="shared" si="49"/>
        <v>0</v>
      </c>
      <c r="M148" s="188">
        <v>0</v>
      </c>
      <c r="N148" s="188">
        <v>0</v>
      </c>
      <c r="O148" s="188">
        <v>7879</v>
      </c>
      <c r="P148" s="188">
        <v>1267</v>
      </c>
      <c r="Q148" s="188">
        <v>0</v>
      </c>
      <c r="R148" s="188">
        <v>0</v>
      </c>
      <c r="S148" s="188">
        <v>966</v>
      </c>
      <c r="T148" s="188">
        <v>0</v>
      </c>
      <c r="U148" s="188">
        <v>0</v>
      </c>
      <c r="V148" s="188">
        <v>0</v>
      </c>
      <c r="X148" s="188">
        <v>0</v>
      </c>
      <c r="Y148" s="188">
        <v>0</v>
      </c>
      <c r="Z148" s="188">
        <v>6690</v>
      </c>
      <c r="AA148" s="188">
        <v>4267</v>
      </c>
      <c r="AB148" s="188">
        <v>0</v>
      </c>
      <c r="AC148" s="188">
        <v>0</v>
      </c>
      <c r="AD148" s="188">
        <v>1544</v>
      </c>
      <c r="AE148" s="188">
        <v>0</v>
      </c>
      <c r="AF148" s="188">
        <v>0</v>
      </c>
      <c r="AG148" s="188">
        <v>0</v>
      </c>
      <c r="AI148" s="188">
        <v>0</v>
      </c>
      <c r="AJ148" s="188">
        <v>0</v>
      </c>
      <c r="AK148" s="188">
        <v>1141</v>
      </c>
      <c r="AL148" s="188">
        <v>750</v>
      </c>
      <c r="AM148" s="188">
        <v>0</v>
      </c>
      <c r="AN148" s="188">
        <v>0</v>
      </c>
      <c r="AO148" s="188">
        <v>1558</v>
      </c>
      <c r="AP148" s="188">
        <v>0</v>
      </c>
      <c r="AQ148" s="188">
        <v>0</v>
      </c>
      <c r="AR148" s="188">
        <v>0</v>
      </c>
      <c r="AT148" s="188">
        <v>0</v>
      </c>
      <c r="AU148" s="188">
        <v>0</v>
      </c>
      <c r="AV148" s="188">
        <v>7076</v>
      </c>
      <c r="AW148" s="188">
        <v>2114</v>
      </c>
      <c r="AX148" s="188">
        <v>0</v>
      </c>
      <c r="AY148" s="188">
        <v>0</v>
      </c>
      <c r="AZ148" s="188">
        <v>1524</v>
      </c>
      <c r="BA148" s="188">
        <v>0</v>
      </c>
      <c r="BB148" s="188">
        <v>0</v>
      </c>
      <c r="BC148" s="188">
        <v>0</v>
      </c>
      <c r="BE148" s="188">
        <v>0</v>
      </c>
      <c r="BF148" s="188">
        <v>0</v>
      </c>
      <c r="BG148" s="188">
        <v>8395</v>
      </c>
      <c r="BH148" s="188">
        <v>1406</v>
      </c>
      <c r="BI148" s="188">
        <v>0</v>
      </c>
      <c r="BJ148" s="188">
        <v>0</v>
      </c>
      <c r="BK148" s="188">
        <v>1064</v>
      </c>
      <c r="BL148" s="188">
        <v>0</v>
      </c>
      <c r="BM148" s="188">
        <v>0</v>
      </c>
      <c r="BN148" s="188">
        <v>0</v>
      </c>
      <c r="BP148" s="188">
        <v>0</v>
      </c>
      <c r="BQ148" s="188">
        <v>0</v>
      </c>
      <c r="BR148" s="188">
        <v>6765</v>
      </c>
      <c r="BS148" s="188">
        <v>2167</v>
      </c>
      <c r="BT148" s="188">
        <v>0</v>
      </c>
      <c r="BU148" s="188">
        <v>0</v>
      </c>
      <c r="BV148" s="188">
        <v>1637</v>
      </c>
      <c r="BW148" s="188">
        <v>0</v>
      </c>
      <c r="BX148" s="188">
        <v>0</v>
      </c>
      <c r="BY148" s="188">
        <v>0</v>
      </c>
      <c r="CA148" s="188">
        <v>0</v>
      </c>
      <c r="CB148" s="188">
        <v>0</v>
      </c>
      <c r="CC148" s="188">
        <v>8439</v>
      </c>
      <c r="CD148" s="188">
        <v>1484</v>
      </c>
      <c r="CE148" s="188">
        <v>0</v>
      </c>
      <c r="CF148" s="188">
        <v>0</v>
      </c>
      <c r="CG148" s="188">
        <v>1071</v>
      </c>
      <c r="CH148" s="188">
        <v>0</v>
      </c>
      <c r="CI148" s="188">
        <v>0</v>
      </c>
      <c r="CJ148" s="188">
        <v>0</v>
      </c>
      <c r="CL148" s="188">
        <v>0</v>
      </c>
      <c r="CM148" s="188">
        <v>0</v>
      </c>
      <c r="CN148" s="188">
        <v>8439</v>
      </c>
      <c r="CO148" s="188">
        <v>1484</v>
      </c>
      <c r="CP148" s="188">
        <v>0</v>
      </c>
      <c r="CQ148" s="188">
        <v>0</v>
      </c>
      <c r="CR148" s="188">
        <v>1071</v>
      </c>
      <c r="CS148" s="188">
        <v>0</v>
      </c>
      <c r="CT148" s="188">
        <v>0</v>
      </c>
      <c r="CU148" s="188">
        <v>0</v>
      </c>
      <c r="CW148" s="188">
        <v>0</v>
      </c>
      <c r="CX148" s="188">
        <v>0</v>
      </c>
      <c r="CY148" s="188">
        <v>6507</v>
      </c>
      <c r="CZ148" s="188">
        <v>1874</v>
      </c>
      <c r="DA148" s="188">
        <v>0</v>
      </c>
      <c r="DB148" s="188">
        <v>0</v>
      </c>
      <c r="DC148" s="188">
        <v>1676</v>
      </c>
      <c r="DD148" s="188">
        <v>0</v>
      </c>
      <c r="DE148" s="188">
        <v>0</v>
      </c>
      <c r="DF148" s="188">
        <v>0</v>
      </c>
      <c r="DH148" s="188">
        <v>0</v>
      </c>
      <c r="DI148" s="188">
        <v>0</v>
      </c>
      <c r="DJ148" s="188">
        <v>8472</v>
      </c>
      <c r="DK148" s="188">
        <v>1354</v>
      </c>
      <c r="DL148" s="188">
        <v>0</v>
      </c>
      <c r="DM148" s="188">
        <v>0</v>
      </c>
      <c r="DN148" s="188">
        <v>1056</v>
      </c>
      <c r="DO148" s="188">
        <v>0</v>
      </c>
      <c r="DP148" s="188">
        <v>0</v>
      </c>
      <c r="DQ148" s="188">
        <v>0</v>
      </c>
      <c r="DS148" s="188">
        <v>0</v>
      </c>
      <c r="DT148" s="188">
        <v>0</v>
      </c>
      <c r="DU148" s="188">
        <v>6621</v>
      </c>
      <c r="DV148" s="188">
        <v>1128</v>
      </c>
      <c r="DW148" s="188">
        <v>0</v>
      </c>
      <c r="DX148" s="188">
        <v>0</v>
      </c>
      <c r="DY148" s="188">
        <v>1688</v>
      </c>
      <c r="DZ148" s="188">
        <v>0</v>
      </c>
      <c r="EA148" s="188">
        <v>0</v>
      </c>
      <c r="EB148" s="188">
        <v>0</v>
      </c>
      <c r="ED148" s="188">
        <v>0</v>
      </c>
      <c r="EE148" s="188">
        <v>0</v>
      </c>
      <c r="EF148" s="188">
        <v>6774</v>
      </c>
      <c r="EG148" s="188">
        <v>796</v>
      </c>
      <c r="EH148" s="188">
        <v>0</v>
      </c>
      <c r="EI148" s="188">
        <v>0</v>
      </c>
      <c r="EJ148" s="188">
        <v>1036</v>
      </c>
      <c r="EK148" s="188">
        <v>0</v>
      </c>
      <c r="EL148" s="188">
        <v>0</v>
      </c>
      <c r="EM148" s="188">
        <v>0</v>
      </c>
      <c r="EO148" s="188">
        <v>0</v>
      </c>
      <c r="EP148" s="188">
        <v>0</v>
      </c>
      <c r="EQ148" s="188">
        <v>1084</v>
      </c>
      <c r="ER148" s="188">
        <v>535</v>
      </c>
      <c r="ES148" s="188">
        <v>0</v>
      </c>
      <c r="ET148" s="188">
        <v>0</v>
      </c>
      <c r="EU148" s="188">
        <v>1312</v>
      </c>
      <c r="EV148" s="188">
        <v>0</v>
      </c>
      <c r="EW148" s="188">
        <v>0</v>
      </c>
      <c r="EX148" s="188">
        <v>0</v>
      </c>
      <c r="EZ148" s="188">
        <v>0</v>
      </c>
      <c r="FA148" s="188">
        <v>0</v>
      </c>
      <c r="FB148" s="188">
        <v>4070</v>
      </c>
      <c r="FC148" s="188">
        <v>1109</v>
      </c>
      <c r="FD148" s="188">
        <v>0</v>
      </c>
      <c r="FE148" s="188">
        <v>0</v>
      </c>
      <c r="FF148" s="188">
        <v>1768</v>
      </c>
      <c r="FG148" s="188">
        <v>0</v>
      </c>
      <c r="FH148" s="188">
        <v>0</v>
      </c>
      <c r="FI148" s="188">
        <v>0</v>
      </c>
      <c r="FK148" s="188">
        <v>0</v>
      </c>
      <c r="FL148" s="188">
        <v>0</v>
      </c>
      <c r="FM148" s="188">
        <v>6031</v>
      </c>
      <c r="FN148" s="188">
        <v>715</v>
      </c>
      <c r="FO148" s="188">
        <v>0</v>
      </c>
      <c r="FP148" s="188">
        <v>0</v>
      </c>
      <c r="FQ148" s="188">
        <v>1022</v>
      </c>
      <c r="FR148" s="188">
        <v>0</v>
      </c>
      <c r="FS148" s="188">
        <v>0</v>
      </c>
      <c r="FT148" s="188">
        <v>0</v>
      </c>
      <c r="FV148" s="188">
        <v>0</v>
      </c>
      <c r="FW148" s="188">
        <v>0</v>
      </c>
      <c r="FX148" s="188">
        <v>4230</v>
      </c>
      <c r="FY148" s="188">
        <v>1730</v>
      </c>
      <c r="FZ148" s="188">
        <v>0</v>
      </c>
      <c r="GA148" s="188">
        <v>0</v>
      </c>
      <c r="GB148" s="188">
        <v>1671</v>
      </c>
      <c r="GC148" s="188">
        <v>0</v>
      </c>
      <c r="GD148" s="188">
        <v>0</v>
      </c>
      <c r="GE148" s="188">
        <v>0</v>
      </c>
      <c r="GG148" s="188">
        <v>0</v>
      </c>
      <c r="GH148" s="188">
        <v>0</v>
      </c>
      <c r="GI148" s="188">
        <v>6546</v>
      </c>
      <c r="GJ148" s="188">
        <v>965</v>
      </c>
      <c r="GK148" s="188">
        <v>0</v>
      </c>
      <c r="GL148" s="188">
        <v>0</v>
      </c>
      <c r="GM148" s="188">
        <v>1066</v>
      </c>
      <c r="GN148" s="188">
        <v>0</v>
      </c>
      <c r="GO148" s="188">
        <v>0</v>
      </c>
      <c r="GP148" s="188">
        <v>0</v>
      </c>
      <c r="GR148" s="188">
        <v>0</v>
      </c>
      <c r="GS148" s="188">
        <v>0</v>
      </c>
      <c r="GT148" s="188">
        <v>6592</v>
      </c>
      <c r="GU148" s="188">
        <v>582</v>
      </c>
      <c r="GV148" s="188">
        <v>0</v>
      </c>
      <c r="GW148" s="188">
        <v>0</v>
      </c>
      <c r="GX148" s="188">
        <v>1013</v>
      </c>
      <c r="GY148" s="188">
        <v>0</v>
      </c>
      <c r="GZ148" s="188">
        <v>0</v>
      </c>
      <c r="HA148" s="188">
        <v>0</v>
      </c>
      <c r="HC148" s="188">
        <v>0</v>
      </c>
      <c r="HD148" s="188">
        <v>0</v>
      </c>
      <c r="HE148" s="188">
        <v>4611</v>
      </c>
      <c r="HF148" s="188">
        <v>872</v>
      </c>
      <c r="HG148" s="188">
        <v>0</v>
      </c>
      <c r="HH148" s="188">
        <v>0</v>
      </c>
      <c r="HI148" s="188">
        <v>1033</v>
      </c>
      <c r="HJ148" s="188">
        <v>0</v>
      </c>
      <c r="HK148" s="188">
        <v>0</v>
      </c>
      <c r="HL148" s="188">
        <v>0</v>
      </c>
      <c r="HN148" s="188">
        <v>0</v>
      </c>
      <c r="HO148" s="188">
        <v>0</v>
      </c>
      <c r="HP148" s="188">
        <v>1989</v>
      </c>
      <c r="HQ148" s="188">
        <v>471</v>
      </c>
      <c r="HR148" s="188">
        <v>0</v>
      </c>
      <c r="HS148" s="188">
        <v>0</v>
      </c>
      <c r="HT148" s="188">
        <v>1729</v>
      </c>
      <c r="HU148" s="188">
        <v>0</v>
      </c>
      <c r="HV148" s="188">
        <v>0</v>
      </c>
      <c r="HW148" s="188">
        <v>0</v>
      </c>
      <c r="HY148" s="188">
        <v>0</v>
      </c>
      <c r="HZ148" s="188">
        <v>0</v>
      </c>
      <c r="IA148" s="188">
        <v>4556</v>
      </c>
      <c r="IB148" s="188">
        <v>995</v>
      </c>
      <c r="IC148" s="188">
        <v>0</v>
      </c>
      <c r="ID148" s="188">
        <v>0</v>
      </c>
      <c r="IE148" s="188">
        <v>1040</v>
      </c>
      <c r="IF148" s="188">
        <v>0</v>
      </c>
      <c r="IG148" s="188">
        <v>0</v>
      </c>
      <c r="IH148" s="188">
        <v>0</v>
      </c>
      <c r="IJ148" s="188">
        <v>0</v>
      </c>
      <c r="IK148" s="188">
        <v>0</v>
      </c>
      <c r="IL148" s="188">
        <v>8085</v>
      </c>
      <c r="IM148" s="188">
        <v>814</v>
      </c>
      <c r="IN148" s="188">
        <v>0</v>
      </c>
      <c r="IO148" s="188">
        <v>0</v>
      </c>
      <c r="IP148" s="188">
        <v>1082</v>
      </c>
      <c r="IQ148" s="188">
        <v>0</v>
      </c>
      <c r="IR148" s="188">
        <v>0</v>
      </c>
      <c r="IS148" s="188">
        <v>0</v>
      </c>
      <c r="IU148" s="188">
        <v>0</v>
      </c>
      <c r="IV148" s="188">
        <v>0</v>
      </c>
      <c r="IW148" s="188">
        <v>4137</v>
      </c>
      <c r="IX148" s="188">
        <v>680</v>
      </c>
      <c r="IY148" s="188">
        <v>0</v>
      </c>
      <c r="IZ148" s="188">
        <v>0</v>
      </c>
      <c r="JA148" s="188">
        <v>1611</v>
      </c>
      <c r="JB148" s="188">
        <v>0</v>
      </c>
      <c r="JC148" s="188">
        <v>0</v>
      </c>
      <c r="JD148" s="188">
        <v>0</v>
      </c>
      <c r="JF148" s="188">
        <v>0</v>
      </c>
      <c r="JG148" s="188">
        <v>0</v>
      </c>
      <c r="JH148" s="188">
        <v>7272</v>
      </c>
      <c r="JI148" s="188">
        <v>2266</v>
      </c>
      <c r="JJ148" s="188">
        <v>0</v>
      </c>
      <c r="JK148" s="188">
        <v>0</v>
      </c>
      <c r="JL148" s="188">
        <v>1024</v>
      </c>
      <c r="JM148" s="188">
        <v>0</v>
      </c>
      <c r="JN148" s="188">
        <v>0</v>
      </c>
      <c r="JO148" s="188">
        <v>0</v>
      </c>
      <c r="JQ148" s="188">
        <v>0</v>
      </c>
      <c r="JR148" s="188">
        <v>0</v>
      </c>
      <c r="JS148" s="188">
        <v>7952</v>
      </c>
      <c r="JT148" s="188">
        <v>1252</v>
      </c>
      <c r="JU148" s="188">
        <v>0</v>
      </c>
      <c r="JV148" s="188">
        <v>0</v>
      </c>
      <c r="JW148" s="188">
        <v>1076</v>
      </c>
      <c r="JX148" s="188">
        <v>0</v>
      </c>
      <c r="JY148" s="188">
        <v>0</v>
      </c>
      <c r="JZ148" s="188">
        <v>0</v>
      </c>
      <c r="KB148" s="188">
        <v>0</v>
      </c>
      <c r="KC148" s="188">
        <v>0</v>
      </c>
      <c r="KD148" s="188">
        <v>2208</v>
      </c>
      <c r="KE148" s="188">
        <v>532</v>
      </c>
      <c r="KF148" s="188">
        <v>0</v>
      </c>
      <c r="KG148" s="188">
        <v>0</v>
      </c>
      <c r="KH148" s="188">
        <v>1585</v>
      </c>
      <c r="KI148" s="188">
        <v>0</v>
      </c>
      <c r="KJ148" s="188">
        <v>0</v>
      </c>
      <c r="KK148" s="188">
        <v>0</v>
      </c>
      <c r="KM148" s="188">
        <v>0</v>
      </c>
      <c r="KN148" s="188">
        <v>0</v>
      </c>
      <c r="KO148" s="188">
        <v>2187</v>
      </c>
      <c r="KP148" s="188">
        <v>1216</v>
      </c>
      <c r="KQ148" s="188">
        <v>0</v>
      </c>
      <c r="KR148" s="188">
        <v>0</v>
      </c>
      <c r="KS148" s="188">
        <v>1733</v>
      </c>
      <c r="KT148" s="188">
        <v>0</v>
      </c>
      <c r="KU148" s="188">
        <v>0</v>
      </c>
      <c r="KV148" s="188">
        <v>0</v>
      </c>
      <c r="KX148" s="188">
        <v>0</v>
      </c>
      <c r="KY148" s="188">
        <v>0</v>
      </c>
      <c r="KZ148" s="188">
        <v>7770</v>
      </c>
      <c r="LA148" s="188">
        <v>1847</v>
      </c>
      <c r="LB148" s="188">
        <v>0</v>
      </c>
      <c r="LC148" s="188">
        <v>0</v>
      </c>
      <c r="LD148" s="188">
        <v>1797</v>
      </c>
      <c r="LE148" s="188">
        <v>0</v>
      </c>
      <c r="LF148" s="188">
        <v>0</v>
      </c>
      <c r="LG148" s="188">
        <v>0</v>
      </c>
      <c r="LI148" s="188">
        <v>0</v>
      </c>
      <c r="LJ148" s="188">
        <v>0</v>
      </c>
      <c r="LK148" s="188">
        <v>6128</v>
      </c>
      <c r="LL148" s="188">
        <v>1389</v>
      </c>
      <c r="LM148" s="188">
        <v>0</v>
      </c>
      <c r="LN148" s="188">
        <v>0</v>
      </c>
      <c r="LO148" s="188">
        <v>1547</v>
      </c>
      <c r="LP148" s="188">
        <v>0</v>
      </c>
      <c r="LQ148" s="188">
        <v>0</v>
      </c>
      <c r="LR148" s="188">
        <v>0</v>
      </c>
      <c r="LT148" s="188">
        <v>0</v>
      </c>
      <c r="LU148" s="188">
        <v>0</v>
      </c>
      <c r="LV148" s="188">
        <v>1948</v>
      </c>
      <c r="LW148" s="188">
        <v>873</v>
      </c>
      <c r="LX148" s="188">
        <v>0</v>
      </c>
      <c r="LY148" s="188">
        <v>0</v>
      </c>
      <c r="LZ148" s="188">
        <v>1572</v>
      </c>
      <c r="MA148" s="188">
        <v>0</v>
      </c>
      <c r="MB148" s="188">
        <v>0</v>
      </c>
      <c r="MC148" s="188">
        <v>0</v>
      </c>
    </row>
    <row r="149" spans="2:341">
      <c r="B149" s="208">
        <f t="shared" si="40"/>
        <v>0</v>
      </c>
      <c r="C149" s="208">
        <f t="shared" si="41"/>
        <v>0</v>
      </c>
      <c r="D149" s="208">
        <f t="shared" si="42"/>
        <v>5576.9</v>
      </c>
      <c r="E149" s="208">
        <f t="shared" si="43"/>
        <v>1241.0333333333333</v>
      </c>
      <c r="F149" s="208">
        <f t="shared" si="44"/>
        <v>0</v>
      </c>
      <c r="G149" s="208">
        <f t="shared" si="45"/>
        <v>0</v>
      </c>
      <c r="H149" s="208">
        <f t="shared" si="46"/>
        <v>1352.5</v>
      </c>
      <c r="I149" s="208">
        <f t="shared" si="47"/>
        <v>0</v>
      </c>
      <c r="J149" s="208">
        <f t="shared" si="48"/>
        <v>0</v>
      </c>
      <c r="K149" s="208">
        <f t="shared" si="49"/>
        <v>0</v>
      </c>
      <c r="M149" s="188">
        <v>0</v>
      </c>
      <c r="N149" s="188">
        <v>0</v>
      </c>
      <c r="O149" s="188">
        <v>7863</v>
      </c>
      <c r="P149" s="188">
        <v>1132</v>
      </c>
      <c r="Q149" s="188">
        <v>0</v>
      </c>
      <c r="R149" s="188">
        <v>0</v>
      </c>
      <c r="S149" s="188">
        <v>966</v>
      </c>
      <c r="T149" s="188">
        <v>0</v>
      </c>
      <c r="U149" s="188">
        <v>0</v>
      </c>
      <c r="V149" s="188">
        <v>0</v>
      </c>
      <c r="X149" s="188">
        <v>0</v>
      </c>
      <c r="Y149" s="188">
        <v>0</v>
      </c>
      <c r="Z149" s="188">
        <v>6723</v>
      </c>
      <c r="AA149" s="188">
        <v>4272</v>
      </c>
      <c r="AB149" s="188">
        <v>0</v>
      </c>
      <c r="AC149" s="188">
        <v>0</v>
      </c>
      <c r="AD149" s="188">
        <v>1544</v>
      </c>
      <c r="AE149" s="188">
        <v>0</v>
      </c>
      <c r="AF149" s="188">
        <v>0</v>
      </c>
      <c r="AG149" s="188">
        <v>0</v>
      </c>
      <c r="AI149" s="188">
        <v>0</v>
      </c>
      <c r="AJ149" s="188">
        <v>0</v>
      </c>
      <c r="AK149" s="188">
        <v>1107</v>
      </c>
      <c r="AL149" s="188">
        <v>700</v>
      </c>
      <c r="AM149" s="188">
        <v>0</v>
      </c>
      <c r="AN149" s="188">
        <v>0</v>
      </c>
      <c r="AO149" s="188">
        <v>1558</v>
      </c>
      <c r="AP149" s="188">
        <v>0</v>
      </c>
      <c r="AQ149" s="188">
        <v>0</v>
      </c>
      <c r="AR149" s="188">
        <v>0</v>
      </c>
      <c r="AT149" s="188">
        <v>0</v>
      </c>
      <c r="AU149" s="188">
        <v>0</v>
      </c>
      <c r="AV149" s="188">
        <v>6934</v>
      </c>
      <c r="AW149" s="188">
        <v>2009</v>
      </c>
      <c r="AX149" s="188">
        <v>0</v>
      </c>
      <c r="AY149" s="188">
        <v>0</v>
      </c>
      <c r="AZ149" s="188">
        <v>1524</v>
      </c>
      <c r="BA149" s="188">
        <v>0</v>
      </c>
      <c r="BB149" s="188">
        <v>0</v>
      </c>
      <c r="BC149" s="188">
        <v>0</v>
      </c>
      <c r="BE149" s="188">
        <v>0</v>
      </c>
      <c r="BF149" s="188">
        <v>0</v>
      </c>
      <c r="BG149" s="188">
        <v>8325</v>
      </c>
      <c r="BH149" s="188">
        <v>1314</v>
      </c>
      <c r="BI149" s="188">
        <v>0</v>
      </c>
      <c r="BJ149" s="188">
        <v>0</v>
      </c>
      <c r="BK149" s="188">
        <v>1064</v>
      </c>
      <c r="BL149" s="188">
        <v>0</v>
      </c>
      <c r="BM149" s="188">
        <v>0</v>
      </c>
      <c r="BN149" s="188">
        <v>0</v>
      </c>
      <c r="BP149" s="188">
        <v>0</v>
      </c>
      <c r="BQ149" s="188">
        <v>0</v>
      </c>
      <c r="BR149" s="188">
        <v>6738</v>
      </c>
      <c r="BS149" s="188">
        <v>2025</v>
      </c>
      <c r="BT149" s="188">
        <v>0</v>
      </c>
      <c r="BU149" s="188">
        <v>0</v>
      </c>
      <c r="BV149" s="188">
        <v>1637</v>
      </c>
      <c r="BW149" s="188">
        <v>0</v>
      </c>
      <c r="BX149" s="188">
        <v>0</v>
      </c>
      <c r="BY149" s="188">
        <v>0</v>
      </c>
      <c r="CA149" s="188">
        <v>0</v>
      </c>
      <c r="CB149" s="188">
        <v>0</v>
      </c>
      <c r="CC149" s="188">
        <v>8317</v>
      </c>
      <c r="CD149" s="188">
        <v>1470</v>
      </c>
      <c r="CE149" s="188">
        <v>0</v>
      </c>
      <c r="CF149" s="188">
        <v>0</v>
      </c>
      <c r="CG149" s="188">
        <v>1071</v>
      </c>
      <c r="CH149" s="188">
        <v>0</v>
      </c>
      <c r="CI149" s="188">
        <v>0</v>
      </c>
      <c r="CJ149" s="188">
        <v>0</v>
      </c>
      <c r="CL149" s="188">
        <v>0</v>
      </c>
      <c r="CM149" s="188">
        <v>0</v>
      </c>
      <c r="CN149" s="188">
        <v>8317</v>
      </c>
      <c r="CO149" s="188">
        <v>1470</v>
      </c>
      <c r="CP149" s="188">
        <v>0</v>
      </c>
      <c r="CQ149" s="188">
        <v>0</v>
      </c>
      <c r="CR149" s="188">
        <v>1071</v>
      </c>
      <c r="CS149" s="188">
        <v>0</v>
      </c>
      <c r="CT149" s="188">
        <v>0</v>
      </c>
      <c r="CU149" s="188">
        <v>0</v>
      </c>
      <c r="CW149" s="188">
        <v>0</v>
      </c>
      <c r="CX149" s="188">
        <v>0</v>
      </c>
      <c r="CY149" s="188">
        <v>6401</v>
      </c>
      <c r="CZ149" s="188">
        <v>1780</v>
      </c>
      <c r="DA149" s="188">
        <v>0</v>
      </c>
      <c r="DB149" s="188">
        <v>0</v>
      </c>
      <c r="DC149" s="188">
        <v>1673</v>
      </c>
      <c r="DD149" s="188">
        <v>0</v>
      </c>
      <c r="DE149" s="188">
        <v>0</v>
      </c>
      <c r="DF149" s="188">
        <v>0</v>
      </c>
      <c r="DH149" s="188">
        <v>0</v>
      </c>
      <c r="DI149" s="188">
        <v>0</v>
      </c>
      <c r="DJ149" s="188">
        <v>8426</v>
      </c>
      <c r="DK149" s="188">
        <v>1255</v>
      </c>
      <c r="DL149" s="188">
        <v>0</v>
      </c>
      <c r="DM149" s="188">
        <v>0</v>
      </c>
      <c r="DN149" s="188">
        <v>1056</v>
      </c>
      <c r="DO149" s="188">
        <v>0</v>
      </c>
      <c r="DP149" s="188">
        <v>0</v>
      </c>
      <c r="DQ149" s="188">
        <v>0</v>
      </c>
      <c r="DS149" s="188">
        <v>0</v>
      </c>
      <c r="DT149" s="188">
        <v>0</v>
      </c>
      <c r="DU149" s="188">
        <v>6548</v>
      </c>
      <c r="DV149" s="188">
        <v>1082</v>
      </c>
      <c r="DW149" s="188">
        <v>0</v>
      </c>
      <c r="DX149" s="188">
        <v>0</v>
      </c>
      <c r="DY149" s="188">
        <v>1694</v>
      </c>
      <c r="DZ149" s="188">
        <v>0</v>
      </c>
      <c r="EA149" s="188">
        <v>0</v>
      </c>
      <c r="EB149" s="188">
        <v>0</v>
      </c>
      <c r="ED149" s="188">
        <v>0</v>
      </c>
      <c r="EE149" s="188">
        <v>0</v>
      </c>
      <c r="EF149" s="188">
        <v>6694</v>
      </c>
      <c r="EG149" s="188">
        <v>749</v>
      </c>
      <c r="EH149" s="188">
        <v>0</v>
      </c>
      <c r="EI149" s="188">
        <v>0</v>
      </c>
      <c r="EJ149" s="188">
        <v>1036</v>
      </c>
      <c r="EK149" s="188">
        <v>0</v>
      </c>
      <c r="EL149" s="188">
        <v>0</v>
      </c>
      <c r="EM149" s="188">
        <v>0</v>
      </c>
      <c r="EO149" s="188">
        <v>0</v>
      </c>
      <c r="EP149" s="188">
        <v>0</v>
      </c>
      <c r="EQ149" s="188">
        <v>1020</v>
      </c>
      <c r="ER149" s="188">
        <v>483</v>
      </c>
      <c r="ES149" s="188">
        <v>0</v>
      </c>
      <c r="ET149" s="188">
        <v>0</v>
      </c>
      <c r="EU149" s="188">
        <v>1312</v>
      </c>
      <c r="EV149" s="188">
        <v>0</v>
      </c>
      <c r="EW149" s="188">
        <v>0</v>
      </c>
      <c r="EX149" s="188">
        <v>0</v>
      </c>
      <c r="EZ149" s="188">
        <v>0</v>
      </c>
      <c r="FA149" s="188">
        <v>0</v>
      </c>
      <c r="FB149" s="188">
        <v>4030</v>
      </c>
      <c r="FC149" s="188">
        <v>1047</v>
      </c>
      <c r="FD149" s="188">
        <v>0</v>
      </c>
      <c r="FE149" s="188">
        <v>0</v>
      </c>
      <c r="FF149" s="188">
        <v>1768</v>
      </c>
      <c r="FG149" s="188">
        <v>0</v>
      </c>
      <c r="FH149" s="188">
        <v>0</v>
      </c>
      <c r="FI149" s="188">
        <v>0</v>
      </c>
      <c r="FK149" s="188">
        <v>0</v>
      </c>
      <c r="FL149" s="188">
        <v>0</v>
      </c>
      <c r="FM149" s="188">
        <v>5827</v>
      </c>
      <c r="FN149" s="188">
        <v>728</v>
      </c>
      <c r="FO149" s="188">
        <v>0</v>
      </c>
      <c r="FP149" s="188">
        <v>0</v>
      </c>
      <c r="FQ149" s="188">
        <v>1022</v>
      </c>
      <c r="FR149" s="188">
        <v>0</v>
      </c>
      <c r="FS149" s="188">
        <v>0</v>
      </c>
      <c r="FT149" s="188">
        <v>0</v>
      </c>
      <c r="FV149" s="188">
        <v>0</v>
      </c>
      <c r="FW149" s="188">
        <v>0</v>
      </c>
      <c r="FX149" s="188">
        <v>4063</v>
      </c>
      <c r="FY149" s="188">
        <v>1577</v>
      </c>
      <c r="FZ149" s="188">
        <v>0</v>
      </c>
      <c r="GA149" s="188">
        <v>0</v>
      </c>
      <c r="GB149" s="188">
        <v>1671</v>
      </c>
      <c r="GC149" s="188">
        <v>0</v>
      </c>
      <c r="GD149" s="188">
        <v>0</v>
      </c>
      <c r="GE149" s="188">
        <v>0</v>
      </c>
      <c r="GG149" s="188">
        <v>0</v>
      </c>
      <c r="GH149" s="188">
        <v>0</v>
      </c>
      <c r="GI149" s="188">
        <v>6272</v>
      </c>
      <c r="GJ149" s="188">
        <v>904</v>
      </c>
      <c r="GK149" s="188">
        <v>0</v>
      </c>
      <c r="GL149" s="188">
        <v>0</v>
      </c>
      <c r="GM149" s="188">
        <v>1066</v>
      </c>
      <c r="GN149" s="188">
        <v>0</v>
      </c>
      <c r="GO149" s="188">
        <v>0</v>
      </c>
      <c r="GP149" s="188">
        <v>0</v>
      </c>
      <c r="GR149" s="188">
        <v>0</v>
      </c>
      <c r="GS149" s="188">
        <v>0</v>
      </c>
      <c r="GT149" s="188">
        <v>6464</v>
      </c>
      <c r="GU149" s="188">
        <v>570</v>
      </c>
      <c r="GV149" s="188">
        <v>0</v>
      </c>
      <c r="GW149" s="188">
        <v>0</v>
      </c>
      <c r="GX149" s="188">
        <v>1013</v>
      </c>
      <c r="GY149" s="188">
        <v>0</v>
      </c>
      <c r="GZ149" s="188">
        <v>0</v>
      </c>
      <c r="HA149" s="188">
        <v>0</v>
      </c>
      <c r="HC149" s="188">
        <v>0</v>
      </c>
      <c r="HD149" s="188">
        <v>0</v>
      </c>
      <c r="HE149" s="188">
        <v>4502</v>
      </c>
      <c r="HF149" s="188">
        <v>786</v>
      </c>
      <c r="HG149" s="188">
        <v>0</v>
      </c>
      <c r="HH149" s="188">
        <v>0</v>
      </c>
      <c r="HI149" s="188">
        <v>1033</v>
      </c>
      <c r="HJ149" s="188">
        <v>0</v>
      </c>
      <c r="HK149" s="188">
        <v>0</v>
      </c>
      <c r="HL149" s="188">
        <v>0</v>
      </c>
      <c r="HN149" s="188">
        <v>0</v>
      </c>
      <c r="HO149" s="188">
        <v>0</v>
      </c>
      <c r="HP149" s="188">
        <v>1786</v>
      </c>
      <c r="HQ149" s="188">
        <v>552</v>
      </c>
      <c r="HR149" s="188">
        <v>0</v>
      </c>
      <c r="HS149" s="188">
        <v>0</v>
      </c>
      <c r="HT149" s="188">
        <v>1730</v>
      </c>
      <c r="HU149" s="188">
        <v>0</v>
      </c>
      <c r="HV149" s="188">
        <v>0</v>
      </c>
      <c r="HW149" s="188">
        <v>0</v>
      </c>
      <c r="HY149" s="188">
        <v>0</v>
      </c>
      <c r="HZ149" s="188">
        <v>0</v>
      </c>
      <c r="IA149" s="188">
        <v>4243</v>
      </c>
      <c r="IB149" s="188">
        <v>934</v>
      </c>
      <c r="IC149" s="188">
        <v>0</v>
      </c>
      <c r="ID149" s="188">
        <v>0</v>
      </c>
      <c r="IE149" s="188">
        <v>1040</v>
      </c>
      <c r="IF149" s="188">
        <v>0</v>
      </c>
      <c r="IG149" s="188">
        <v>0</v>
      </c>
      <c r="IH149" s="188">
        <v>0</v>
      </c>
      <c r="IJ149" s="188">
        <v>0</v>
      </c>
      <c r="IK149" s="188">
        <v>0</v>
      </c>
      <c r="IL149" s="188">
        <v>7973</v>
      </c>
      <c r="IM149" s="188">
        <v>774</v>
      </c>
      <c r="IN149" s="188">
        <v>0</v>
      </c>
      <c r="IO149" s="188">
        <v>0</v>
      </c>
      <c r="IP149" s="188">
        <v>1082</v>
      </c>
      <c r="IQ149" s="188">
        <v>0</v>
      </c>
      <c r="IR149" s="188">
        <v>0</v>
      </c>
      <c r="IS149" s="188">
        <v>0</v>
      </c>
      <c r="IU149" s="188">
        <v>0</v>
      </c>
      <c r="IV149" s="188">
        <v>0</v>
      </c>
      <c r="IW149" s="188">
        <v>4022</v>
      </c>
      <c r="IX149" s="188">
        <v>639</v>
      </c>
      <c r="IY149" s="188">
        <v>0</v>
      </c>
      <c r="IZ149" s="188">
        <v>0</v>
      </c>
      <c r="JA149" s="188">
        <v>1611</v>
      </c>
      <c r="JB149" s="188">
        <v>0</v>
      </c>
      <c r="JC149" s="188">
        <v>0</v>
      </c>
      <c r="JD149" s="188">
        <v>0</v>
      </c>
      <c r="JF149" s="188">
        <v>0</v>
      </c>
      <c r="JG149" s="188">
        <v>0</v>
      </c>
      <c r="JH149" s="188">
        <v>7205</v>
      </c>
      <c r="JI149" s="188">
        <v>2154</v>
      </c>
      <c r="JJ149" s="188">
        <v>0</v>
      </c>
      <c r="JK149" s="188">
        <v>0</v>
      </c>
      <c r="JL149" s="188">
        <v>1024</v>
      </c>
      <c r="JM149" s="188">
        <v>0</v>
      </c>
      <c r="JN149" s="188">
        <v>0</v>
      </c>
      <c r="JO149" s="188">
        <v>0</v>
      </c>
      <c r="JQ149" s="188">
        <v>0</v>
      </c>
      <c r="JR149" s="188">
        <v>0</v>
      </c>
      <c r="JS149" s="188">
        <v>7821</v>
      </c>
      <c r="JT149" s="188">
        <v>1211</v>
      </c>
      <c r="JU149" s="188">
        <v>0</v>
      </c>
      <c r="JV149" s="188">
        <v>0</v>
      </c>
      <c r="JW149" s="188">
        <v>1076</v>
      </c>
      <c r="JX149" s="188">
        <v>0</v>
      </c>
      <c r="JY149" s="188">
        <v>0</v>
      </c>
      <c r="JZ149" s="188">
        <v>0</v>
      </c>
      <c r="KB149" s="188">
        <v>0</v>
      </c>
      <c r="KC149" s="188">
        <v>0</v>
      </c>
      <c r="KD149" s="188">
        <v>2121</v>
      </c>
      <c r="KE149" s="188">
        <v>505</v>
      </c>
      <c r="KF149" s="188">
        <v>0</v>
      </c>
      <c r="KG149" s="188">
        <v>0</v>
      </c>
      <c r="KH149" s="188">
        <v>1585</v>
      </c>
      <c r="KI149" s="188">
        <v>0</v>
      </c>
      <c r="KJ149" s="188">
        <v>0</v>
      </c>
      <c r="KK149" s="188">
        <v>0</v>
      </c>
      <c r="KM149" s="188">
        <v>0</v>
      </c>
      <c r="KN149" s="188">
        <v>0</v>
      </c>
      <c r="KO149" s="188">
        <v>2105</v>
      </c>
      <c r="KP149" s="188">
        <v>1237</v>
      </c>
      <c r="KQ149" s="188">
        <v>0</v>
      </c>
      <c r="KR149" s="188">
        <v>0</v>
      </c>
      <c r="KS149" s="188">
        <v>1732</v>
      </c>
      <c r="KT149" s="188">
        <v>0</v>
      </c>
      <c r="KU149" s="188">
        <v>0</v>
      </c>
      <c r="KV149" s="188">
        <v>0</v>
      </c>
      <c r="KX149" s="188">
        <v>0</v>
      </c>
      <c r="KY149" s="188">
        <v>0</v>
      </c>
      <c r="KZ149" s="188">
        <v>7577</v>
      </c>
      <c r="LA149" s="188">
        <v>1811</v>
      </c>
      <c r="LB149" s="188">
        <v>0</v>
      </c>
      <c r="LC149" s="188">
        <v>0</v>
      </c>
      <c r="LD149" s="188">
        <v>1797</v>
      </c>
      <c r="LE149" s="188">
        <v>0</v>
      </c>
      <c r="LF149" s="188">
        <v>0</v>
      </c>
      <c r="LG149" s="188">
        <v>0</v>
      </c>
      <c r="LI149" s="188">
        <v>0</v>
      </c>
      <c r="LJ149" s="188">
        <v>0</v>
      </c>
      <c r="LK149" s="188">
        <v>5973</v>
      </c>
      <c r="LL149" s="188">
        <v>1290</v>
      </c>
      <c r="LM149" s="188">
        <v>0</v>
      </c>
      <c r="LN149" s="188">
        <v>0</v>
      </c>
      <c r="LO149" s="188">
        <v>1547</v>
      </c>
      <c r="LP149" s="188">
        <v>0</v>
      </c>
      <c r="LQ149" s="188">
        <v>0</v>
      </c>
      <c r="LR149" s="188">
        <v>0</v>
      </c>
      <c r="LT149" s="188">
        <v>0</v>
      </c>
      <c r="LU149" s="188">
        <v>0</v>
      </c>
      <c r="LV149" s="188">
        <v>1910</v>
      </c>
      <c r="LW149" s="188">
        <v>771</v>
      </c>
      <c r="LX149" s="188">
        <v>0</v>
      </c>
      <c r="LY149" s="188">
        <v>0</v>
      </c>
      <c r="LZ149" s="188">
        <v>1572</v>
      </c>
      <c r="MA149" s="188">
        <v>0</v>
      </c>
      <c r="MB149" s="188">
        <v>0</v>
      </c>
      <c r="MC149" s="188">
        <v>0</v>
      </c>
    </row>
    <row r="150" spans="2:341">
      <c r="X150" s="188">
        <v>0</v>
      </c>
      <c r="Y150" s="188">
        <v>0</v>
      </c>
      <c r="Z150" s="188">
        <v>6681</v>
      </c>
      <c r="AA150" s="188">
        <v>4264</v>
      </c>
      <c r="AB150" s="188">
        <v>0</v>
      </c>
      <c r="AC150" s="188">
        <v>0</v>
      </c>
      <c r="AD150" s="188">
        <v>1544</v>
      </c>
      <c r="AE150" s="188">
        <v>0</v>
      </c>
      <c r="AF150" s="188">
        <v>0</v>
      </c>
      <c r="AG150" s="188">
        <v>0</v>
      </c>
    </row>
    <row r="151" spans="2:341">
      <c r="X151" s="188">
        <v>0</v>
      </c>
      <c r="Y151" s="188">
        <v>0</v>
      </c>
      <c r="Z151" s="188">
        <v>6664</v>
      </c>
      <c r="AA151" s="188">
        <v>4248</v>
      </c>
      <c r="AB151" s="188">
        <v>0</v>
      </c>
      <c r="AC151" s="188">
        <v>0</v>
      </c>
      <c r="AD151" s="188">
        <v>1538</v>
      </c>
      <c r="AE151" s="188">
        <v>0</v>
      </c>
      <c r="AF151" s="188">
        <v>0</v>
      </c>
      <c r="AG151" s="188">
        <v>0</v>
      </c>
    </row>
    <row r="152" spans="2:341">
      <c r="X152" s="188">
        <v>0</v>
      </c>
      <c r="Y152" s="188">
        <v>0</v>
      </c>
      <c r="Z152" s="188">
        <v>6685</v>
      </c>
      <c r="AA152" s="188">
        <v>4238</v>
      </c>
      <c r="AB152" s="188">
        <v>0</v>
      </c>
      <c r="AC152" s="188">
        <v>0</v>
      </c>
      <c r="AD152" s="188">
        <v>1538</v>
      </c>
      <c r="AE152" s="188">
        <v>0</v>
      </c>
      <c r="AF152" s="188">
        <v>0</v>
      </c>
      <c r="AG152" s="188">
        <v>0</v>
      </c>
    </row>
    <row r="153" spans="2:341">
      <c r="X153" s="188">
        <v>0</v>
      </c>
      <c r="Y153" s="188">
        <v>0</v>
      </c>
      <c r="Z153" s="188">
        <v>6679</v>
      </c>
      <c r="AA153" s="188">
        <v>4165</v>
      </c>
      <c r="AB153" s="188">
        <v>0</v>
      </c>
      <c r="AC153" s="188">
        <v>0</v>
      </c>
      <c r="AD153" s="188">
        <v>1538</v>
      </c>
      <c r="AE153" s="188">
        <v>0</v>
      </c>
      <c r="AF153" s="188">
        <v>0</v>
      </c>
      <c r="AG153" s="188">
        <v>0</v>
      </c>
    </row>
    <row r="154" spans="2:341">
      <c r="X154" s="188">
        <v>0</v>
      </c>
      <c r="Y154" s="188">
        <v>0</v>
      </c>
      <c r="Z154" s="188">
        <v>6685</v>
      </c>
      <c r="AA154" s="188">
        <v>4093</v>
      </c>
      <c r="AB154" s="188">
        <v>0</v>
      </c>
      <c r="AC154" s="188">
        <v>0</v>
      </c>
      <c r="AD154" s="188">
        <v>1538</v>
      </c>
      <c r="AE154" s="188">
        <v>0</v>
      </c>
      <c r="AF154" s="188">
        <v>0</v>
      </c>
      <c r="AG154" s="188">
        <v>0</v>
      </c>
    </row>
    <row r="155" spans="2:341">
      <c r="X155" s="188">
        <v>0</v>
      </c>
      <c r="Y155" s="188">
        <v>0</v>
      </c>
      <c r="Z155" s="188">
        <v>6638</v>
      </c>
      <c r="AA155" s="188">
        <v>4067</v>
      </c>
      <c r="AB155" s="188">
        <v>0</v>
      </c>
      <c r="AC155" s="188">
        <v>0</v>
      </c>
      <c r="AD155" s="188">
        <v>1538</v>
      </c>
      <c r="AE155" s="188">
        <v>0</v>
      </c>
      <c r="AF155" s="188">
        <v>0</v>
      </c>
      <c r="AG155" s="188">
        <v>0</v>
      </c>
    </row>
    <row r="156" spans="2:341">
      <c r="X156" s="188">
        <v>0</v>
      </c>
      <c r="Y156" s="188">
        <v>0</v>
      </c>
      <c r="Z156" s="188">
        <v>6592</v>
      </c>
      <c r="AA156" s="188">
        <v>3871</v>
      </c>
      <c r="AB156" s="188">
        <v>0</v>
      </c>
      <c r="AC156" s="188">
        <v>0</v>
      </c>
      <c r="AD156" s="188">
        <v>1525</v>
      </c>
      <c r="AE156" s="188">
        <v>0</v>
      </c>
      <c r="AF156" s="188">
        <v>0</v>
      </c>
      <c r="AG156" s="188">
        <v>0</v>
      </c>
    </row>
    <row r="157" spans="2:341">
      <c r="X157" s="188">
        <v>0</v>
      </c>
      <c r="Y157" s="188">
        <v>0</v>
      </c>
      <c r="Z157" s="188">
        <v>6659</v>
      </c>
      <c r="AA157" s="188">
        <v>3633</v>
      </c>
      <c r="AB157" s="188">
        <v>0</v>
      </c>
      <c r="AC157" s="188">
        <v>0</v>
      </c>
      <c r="AD157" s="188">
        <v>1531</v>
      </c>
      <c r="AE157" s="188">
        <v>0</v>
      </c>
      <c r="AF157" s="188">
        <v>0</v>
      </c>
      <c r="AG157" s="188">
        <v>0</v>
      </c>
    </row>
    <row r="158" spans="2:341">
      <c r="X158" s="188">
        <v>0</v>
      </c>
      <c r="Y158" s="188">
        <v>0</v>
      </c>
      <c r="Z158" s="188">
        <v>6724</v>
      </c>
      <c r="AA158" s="188">
        <v>3280</v>
      </c>
      <c r="AB158" s="188">
        <v>0</v>
      </c>
      <c r="AC158" s="188">
        <v>0</v>
      </c>
      <c r="AD158" s="188">
        <v>1531</v>
      </c>
      <c r="AE158" s="188">
        <v>0</v>
      </c>
      <c r="AF158" s="188">
        <v>0</v>
      </c>
      <c r="AG158" s="188">
        <v>0</v>
      </c>
    </row>
    <row r="159" spans="2:341">
      <c r="X159" s="188">
        <v>0</v>
      </c>
      <c r="Y159" s="188">
        <v>0</v>
      </c>
      <c r="Z159" s="188">
        <v>6753</v>
      </c>
      <c r="AA159" s="188">
        <v>3073</v>
      </c>
      <c r="AB159" s="188">
        <v>0</v>
      </c>
      <c r="AC159" s="188">
        <v>0</v>
      </c>
      <c r="AD159" s="188">
        <v>1531</v>
      </c>
      <c r="AE159" s="188">
        <v>0</v>
      </c>
      <c r="AF159" s="188">
        <v>0</v>
      </c>
      <c r="AG159" s="188">
        <v>0</v>
      </c>
    </row>
    <row r="160" spans="2:341">
      <c r="X160" s="188">
        <v>0</v>
      </c>
      <c r="Y160" s="188">
        <v>0</v>
      </c>
      <c r="Z160" s="188">
        <v>6750</v>
      </c>
      <c r="AA160" s="188">
        <v>2977</v>
      </c>
      <c r="AB160" s="188">
        <v>0</v>
      </c>
      <c r="AC160" s="188">
        <v>0</v>
      </c>
      <c r="AD160" s="188">
        <v>1531</v>
      </c>
      <c r="AE160" s="188">
        <v>0</v>
      </c>
      <c r="AF160" s="188">
        <v>0</v>
      </c>
      <c r="AG160" s="188">
        <v>0</v>
      </c>
    </row>
    <row r="161" spans="24:33">
      <c r="X161" s="188">
        <v>0</v>
      </c>
      <c r="Y161" s="188">
        <v>0</v>
      </c>
      <c r="Z161" s="188">
        <v>6670</v>
      </c>
      <c r="AA161" s="188">
        <v>2930</v>
      </c>
      <c r="AB161" s="188">
        <v>0</v>
      </c>
      <c r="AC161" s="188">
        <v>0</v>
      </c>
      <c r="AD161" s="188">
        <v>1531</v>
      </c>
      <c r="AE161" s="188">
        <v>0</v>
      </c>
      <c r="AF161" s="188">
        <v>0</v>
      </c>
      <c r="AG161" s="188">
        <v>0</v>
      </c>
    </row>
    <row r="162" spans="24:33">
      <c r="X162" s="188">
        <v>0</v>
      </c>
      <c r="Y162" s="188">
        <v>0</v>
      </c>
      <c r="Z162" s="188">
        <v>6669</v>
      </c>
      <c r="AA162" s="188">
        <v>2873</v>
      </c>
      <c r="AB162" s="188">
        <v>0</v>
      </c>
      <c r="AC162" s="188">
        <v>0</v>
      </c>
      <c r="AD162" s="188">
        <v>1531</v>
      </c>
      <c r="AE162" s="188">
        <v>0</v>
      </c>
      <c r="AF162" s="188">
        <v>0</v>
      </c>
      <c r="AG162" s="188">
        <v>0</v>
      </c>
    </row>
    <row r="163" spans="24:33">
      <c r="X163" s="188">
        <v>0</v>
      </c>
      <c r="Y163" s="188">
        <v>0</v>
      </c>
      <c r="Z163" s="188">
        <v>6862</v>
      </c>
      <c r="AA163" s="188">
        <v>2685</v>
      </c>
      <c r="AB163" s="188">
        <v>0</v>
      </c>
      <c r="AC163" s="188">
        <v>0</v>
      </c>
      <c r="AD163" s="188">
        <v>1520</v>
      </c>
      <c r="AE163" s="188">
        <v>0</v>
      </c>
      <c r="AF163" s="188">
        <v>0</v>
      </c>
      <c r="AG163" s="188">
        <v>0</v>
      </c>
    </row>
    <row r="164" spans="24:33">
      <c r="X164" s="188">
        <v>0</v>
      </c>
      <c r="Y164" s="188">
        <v>0</v>
      </c>
      <c r="Z164" s="188">
        <v>6908</v>
      </c>
      <c r="AA164" s="188">
        <v>2384</v>
      </c>
      <c r="AB164" s="188">
        <v>0</v>
      </c>
      <c r="AC164" s="188">
        <v>0</v>
      </c>
      <c r="AD164" s="188">
        <v>1520</v>
      </c>
      <c r="AE164" s="188">
        <v>0</v>
      </c>
      <c r="AF164" s="188">
        <v>0</v>
      </c>
      <c r="AG164" s="188">
        <v>0</v>
      </c>
    </row>
    <row r="165" spans="24:33">
      <c r="X165" s="188">
        <v>0</v>
      </c>
      <c r="Y165" s="188">
        <v>0</v>
      </c>
      <c r="Z165" s="188">
        <v>6942</v>
      </c>
      <c r="AA165" s="188">
        <v>2251</v>
      </c>
      <c r="AB165" s="188">
        <v>0</v>
      </c>
      <c r="AC165" s="188">
        <v>0</v>
      </c>
      <c r="AD165" s="188">
        <v>1520</v>
      </c>
      <c r="AE165" s="188">
        <v>0</v>
      </c>
      <c r="AF165" s="188">
        <v>0</v>
      </c>
      <c r="AG165" s="188">
        <v>0</v>
      </c>
    </row>
    <row r="166" spans="24:33">
      <c r="X166" s="188">
        <v>0</v>
      </c>
      <c r="Y166" s="188">
        <v>0</v>
      </c>
      <c r="Z166" s="188">
        <v>7028</v>
      </c>
      <c r="AA166" s="188">
        <v>2161</v>
      </c>
      <c r="AB166" s="188">
        <v>0</v>
      </c>
      <c r="AC166" s="188">
        <v>0</v>
      </c>
      <c r="AD166" s="188">
        <v>1520</v>
      </c>
      <c r="AE166" s="188">
        <v>0</v>
      </c>
      <c r="AF166" s="188">
        <v>0</v>
      </c>
      <c r="AG166" s="188">
        <v>0</v>
      </c>
    </row>
    <row r="167" spans="24:33">
      <c r="X167" s="188">
        <v>0</v>
      </c>
      <c r="Y167" s="188">
        <v>0</v>
      </c>
      <c r="Z167" s="188">
        <v>6948</v>
      </c>
      <c r="AA167" s="188">
        <v>2023</v>
      </c>
      <c r="AB167" s="188">
        <v>0</v>
      </c>
      <c r="AC167" s="188">
        <v>0</v>
      </c>
      <c r="AD167" s="188">
        <v>1520</v>
      </c>
      <c r="AE167" s="188">
        <v>0</v>
      </c>
      <c r="AF167" s="188">
        <v>0</v>
      </c>
      <c r="AG167" s="188">
        <v>0</v>
      </c>
    </row>
    <row r="168" spans="24:33">
      <c r="X168" s="188">
        <v>0</v>
      </c>
      <c r="Y168" s="188">
        <v>0</v>
      </c>
      <c r="Z168" s="188">
        <v>6913</v>
      </c>
      <c r="AA168" s="188">
        <v>2011</v>
      </c>
      <c r="AB168" s="188">
        <v>0</v>
      </c>
      <c r="AC168" s="188">
        <v>0</v>
      </c>
      <c r="AD168" s="188">
        <v>1515</v>
      </c>
      <c r="AE168" s="188">
        <v>0</v>
      </c>
      <c r="AF168" s="188">
        <v>0</v>
      </c>
      <c r="AG168" s="188">
        <v>0</v>
      </c>
    </row>
    <row r="169" spans="24:33">
      <c r="X169" s="188">
        <v>0</v>
      </c>
      <c r="Y169" s="188">
        <v>0</v>
      </c>
      <c r="Z169" s="188">
        <v>7191</v>
      </c>
      <c r="AA169" s="188">
        <v>1851</v>
      </c>
      <c r="AB169" s="188">
        <v>0</v>
      </c>
      <c r="AC169" s="188">
        <v>0</v>
      </c>
      <c r="AD169" s="188">
        <v>1272</v>
      </c>
      <c r="AE169" s="188">
        <v>0</v>
      </c>
      <c r="AF169" s="188">
        <v>0</v>
      </c>
      <c r="AG169" s="188">
        <v>0</v>
      </c>
    </row>
    <row r="170" spans="24:33">
      <c r="X170" s="188">
        <v>0</v>
      </c>
      <c r="Y170" s="188">
        <v>0</v>
      </c>
      <c r="Z170" s="188">
        <v>7310</v>
      </c>
      <c r="AA170" s="188">
        <v>1611</v>
      </c>
      <c r="AB170" s="188">
        <v>0</v>
      </c>
      <c r="AC170" s="188">
        <v>0</v>
      </c>
      <c r="AD170" s="188">
        <v>1272</v>
      </c>
      <c r="AE170" s="188">
        <v>0</v>
      </c>
      <c r="AF170" s="188">
        <v>0</v>
      </c>
      <c r="AG170" s="188">
        <v>0</v>
      </c>
    </row>
    <row r="171" spans="24:33">
      <c r="X171" s="188">
        <v>0</v>
      </c>
      <c r="Y171" s="188">
        <v>0</v>
      </c>
      <c r="Z171" s="188">
        <v>7320</v>
      </c>
      <c r="AA171" s="188">
        <v>1503</v>
      </c>
      <c r="AB171" s="188">
        <v>0</v>
      </c>
      <c r="AC171" s="188">
        <v>0</v>
      </c>
      <c r="AD171" s="188">
        <v>1272</v>
      </c>
      <c r="AE171" s="188">
        <v>0</v>
      </c>
      <c r="AF171" s="188">
        <v>0</v>
      </c>
      <c r="AG171" s="188">
        <v>0</v>
      </c>
    </row>
    <row r="172" spans="24:33">
      <c r="X172" s="188">
        <v>0</v>
      </c>
      <c r="Y172" s="188">
        <v>0</v>
      </c>
      <c r="Z172" s="188">
        <v>7385</v>
      </c>
      <c r="AA172" s="188">
        <v>1443</v>
      </c>
      <c r="AB172" s="188">
        <v>0</v>
      </c>
      <c r="AC172" s="188">
        <v>0</v>
      </c>
      <c r="AD172" s="188">
        <v>1272</v>
      </c>
      <c r="AE172" s="188">
        <v>0</v>
      </c>
      <c r="AF172" s="188">
        <v>0</v>
      </c>
      <c r="AG172" s="188">
        <v>0</v>
      </c>
    </row>
    <row r="173" spans="24:33">
      <c r="X173" s="188">
        <v>0</v>
      </c>
      <c r="Y173" s="188">
        <v>0</v>
      </c>
      <c r="Z173" s="188">
        <v>7233</v>
      </c>
      <c r="AA173" s="188">
        <v>1332</v>
      </c>
      <c r="AB173" s="188">
        <v>0</v>
      </c>
      <c r="AC173" s="188">
        <v>0</v>
      </c>
      <c r="AD173" s="188">
        <v>1272</v>
      </c>
      <c r="AE173" s="188">
        <v>0</v>
      </c>
      <c r="AF173" s="188">
        <v>0</v>
      </c>
      <c r="AG173" s="188">
        <v>0</v>
      </c>
    </row>
    <row r="174" spans="24:33">
      <c r="X174" s="188">
        <v>0</v>
      </c>
      <c r="Y174" s="188">
        <v>0</v>
      </c>
      <c r="Z174" s="188">
        <v>7150</v>
      </c>
      <c r="AA174" s="188">
        <v>1306</v>
      </c>
      <c r="AB174" s="188">
        <v>0</v>
      </c>
      <c r="AC174" s="188">
        <v>0</v>
      </c>
      <c r="AD174" s="188">
        <v>1272</v>
      </c>
      <c r="AE174" s="188">
        <v>0</v>
      </c>
      <c r="AF174" s="188">
        <v>0</v>
      </c>
      <c r="AG174" s="188">
        <v>0</v>
      </c>
    </row>
    <row r="175" spans="24:33">
      <c r="X175" s="188">
        <v>0</v>
      </c>
      <c r="Y175" s="188">
        <v>0</v>
      </c>
      <c r="Z175" s="188">
        <v>7294</v>
      </c>
      <c r="AA175" s="188">
        <v>1173</v>
      </c>
      <c r="AB175" s="188">
        <v>0</v>
      </c>
      <c r="AC175" s="188">
        <v>0</v>
      </c>
      <c r="AD175" s="188">
        <v>1221</v>
      </c>
      <c r="AE175" s="188">
        <v>0</v>
      </c>
      <c r="AF175" s="188">
        <v>0</v>
      </c>
      <c r="AG175" s="188">
        <v>0</v>
      </c>
    </row>
    <row r="176" spans="24:33">
      <c r="X176" s="188">
        <v>0</v>
      </c>
      <c r="Y176" s="188">
        <v>0</v>
      </c>
      <c r="Z176" s="188">
        <v>7287</v>
      </c>
      <c r="AA176" s="188">
        <v>1109</v>
      </c>
      <c r="AB176" s="188">
        <v>0</v>
      </c>
      <c r="AC176" s="188">
        <v>0</v>
      </c>
      <c r="AD176" s="188">
        <v>1221</v>
      </c>
      <c r="AE176" s="188">
        <v>0</v>
      </c>
      <c r="AF176" s="188">
        <v>0</v>
      </c>
      <c r="AG176" s="188">
        <v>0</v>
      </c>
    </row>
    <row r="177" spans="24:33">
      <c r="X177" s="188">
        <v>0</v>
      </c>
      <c r="Y177" s="188">
        <v>0</v>
      </c>
      <c r="Z177" s="188">
        <v>7281</v>
      </c>
      <c r="AA177" s="188">
        <v>1092</v>
      </c>
      <c r="AB177" s="188">
        <v>0</v>
      </c>
      <c r="AC177" s="188">
        <v>0</v>
      </c>
      <c r="AD177" s="188">
        <v>1221</v>
      </c>
      <c r="AE177" s="188">
        <v>0</v>
      </c>
      <c r="AF177" s="188">
        <v>0</v>
      </c>
      <c r="AG177" s="188">
        <v>0</v>
      </c>
    </row>
    <row r="178" spans="24:33">
      <c r="X178" s="188">
        <v>0</v>
      </c>
      <c r="Y178" s="188">
        <v>0</v>
      </c>
      <c r="Z178" s="188">
        <v>7345</v>
      </c>
      <c r="AA178" s="188">
        <v>1140</v>
      </c>
      <c r="AB178" s="188">
        <v>0</v>
      </c>
      <c r="AC178" s="188">
        <v>0</v>
      </c>
      <c r="AD178" s="188">
        <v>1221</v>
      </c>
      <c r="AE178" s="188">
        <v>0</v>
      </c>
      <c r="AF178" s="188">
        <v>0</v>
      </c>
      <c r="AG178" s="188">
        <v>0</v>
      </c>
    </row>
    <row r="179" spans="24:33">
      <c r="X179" s="188">
        <v>0</v>
      </c>
      <c r="Y179" s="188">
        <v>0</v>
      </c>
      <c r="Z179" s="188">
        <v>7335</v>
      </c>
      <c r="AA179" s="188">
        <v>1137</v>
      </c>
      <c r="AB179" s="188">
        <v>0</v>
      </c>
      <c r="AC179" s="188">
        <v>0</v>
      </c>
      <c r="AD179" s="188">
        <v>1221</v>
      </c>
      <c r="AE179" s="188">
        <v>0</v>
      </c>
      <c r="AF179" s="188">
        <v>0</v>
      </c>
      <c r="AG179" s="188">
        <v>0</v>
      </c>
    </row>
    <row r="180" spans="24:33">
      <c r="X180" s="188">
        <v>0</v>
      </c>
      <c r="Y180" s="188">
        <v>0</v>
      </c>
      <c r="Z180" s="188">
        <v>7310</v>
      </c>
      <c r="AA180" s="188">
        <v>1093</v>
      </c>
      <c r="AB180" s="188">
        <v>0</v>
      </c>
      <c r="AC180" s="188">
        <v>0</v>
      </c>
      <c r="AD180" s="188">
        <v>1221</v>
      </c>
      <c r="AE180" s="188">
        <v>0</v>
      </c>
      <c r="AF180" s="188">
        <v>0</v>
      </c>
      <c r="AG180" s="188">
        <v>0</v>
      </c>
    </row>
    <row r="181" spans="24:33">
      <c r="X181" s="188">
        <v>0</v>
      </c>
      <c r="Y181" s="188">
        <v>0</v>
      </c>
      <c r="Z181" s="188">
        <v>7471</v>
      </c>
      <c r="AA181" s="188">
        <v>1020</v>
      </c>
      <c r="AB181" s="188">
        <v>0</v>
      </c>
      <c r="AC181" s="188">
        <v>0</v>
      </c>
      <c r="AD181" s="188">
        <v>1218</v>
      </c>
      <c r="AE181" s="188">
        <v>0</v>
      </c>
      <c r="AF181" s="188">
        <v>0</v>
      </c>
      <c r="AG181" s="188">
        <v>0</v>
      </c>
    </row>
    <row r="182" spans="24:33">
      <c r="X182" s="188">
        <v>0</v>
      </c>
      <c r="Y182" s="188">
        <v>0</v>
      </c>
      <c r="Z182" s="188">
        <v>7485</v>
      </c>
      <c r="AA182" s="188">
        <v>962</v>
      </c>
      <c r="AB182" s="188">
        <v>0</v>
      </c>
      <c r="AC182" s="188">
        <v>0</v>
      </c>
      <c r="AD182" s="188">
        <v>1218</v>
      </c>
      <c r="AE182" s="188">
        <v>0</v>
      </c>
      <c r="AF182" s="188">
        <v>0</v>
      </c>
      <c r="AG182" s="188">
        <v>0</v>
      </c>
    </row>
    <row r="183" spans="24:33">
      <c r="X183" s="188">
        <v>0</v>
      </c>
      <c r="Y183" s="188">
        <v>0</v>
      </c>
      <c r="Z183" s="188">
        <v>7411</v>
      </c>
      <c r="AA183" s="188">
        <v>947</v>
      </c>
      <c r="AB183" s="188">
        <v>0</v>
      </c>
      <c r="AC183" s="188">
        <v>0</v>
      </c>
      <c r="AD183" s="188">
        <v>1218</v>
      </c>
      <c r="AE183" s="188">
        <v>0</v>
      </c>
      <c r="AF183" s="188">
        <v>0</v>
      </c>
      <c r="AG183" s="188">
        <v>0</v>
      </c>
    </row>
    <row r="184" spans="24:33">
      <c r="X184" s="188">
        <v>0</v>
      </c>
      <c r="Y184" s="188">
        <v>0</v>
      </c>
      <c r="Z184" s="188">
        <v>7490</v>
      </c>
      <c r="AA184" s="188">
        <v>950</v>
      </c>
      <c r="AB184" s="188">
        <v>0</v>
      </c>
      <c r="AC184" s="188">
        <v>0</v>
      </c>
      <c r="AD184" s="188">
        <v>1218</v>
      </c>
      <c r="AE184" s="188">
        <v>0</v>
      </c>
      <c r="AF184" s="188">
        <v>0</v>
      </c>
      <c r="AG184" s="188">
        <v>0</v>
      </c>
    </row>
    <row r="185" spans="24:33">
      <c r="X185" s="188">
        <v>0</v>
      </c>
      <c r="Y185" s="188">
        <v>0</v>
      </c>
      <c r="Z185" s="188">
        <v>7436</v>
      </c>
      <c r="AA185" s="188">
        <v>934</v>
      </c>
      <c r="AB185" s="188">
        <v>0</v>
      </c>
      <c r="AC185" s="188">
        <v>0</v>
      </c>
      <c r="AD185" s="188">
        <v>1218</v>
      </c>
      <c r="AE185" s="188">
        <v>0</v>
      </c>
      <c r="AF185" s="188">
        <v>0</v>
      </c>
      <c r="AG185" s="188">
        <v>0</v>
      </c>
    </row>
    <row r="186" spans="24:33">
      <c r="X186" s="188">
        <v>0</v>
      </c>
      <c r="Y186" s="188">
        <v>0</v>
      </c>
      <c r="Z186" s="188">
        <v>7442</v>
      </c>
      <c r="AA186" s="188">
        <v>943</v>
      </c>
      <c r="AB186" s="188">
        <v>0</v>
      </c>
      <c r="AC186" s="188">
        <v>0</v>
      </c>
      <c r="AD186" s="188">
        <v>1218</v>
      </c>
      <c r="AE186" s="188">
        <v>0</v>
      </c>
      <c r="AF186" s="188">
        <v>0</v>
      </c>
      <c r="AG186" s="188">
        <v>0</v>
      </c>
    </row>
  </sheetData>
  <mergeCells count="31">
    <mergeCell ref="LT4:MC4"/>
    <mergeCell ref="JF4:JO4"/>
    <mergeCell ref="JQ4:JZ4"/>
    <mergeCell ref="KB4:KK4"/>
    <mergeCell ref="KM4:KV4"/>
    <mergeCell ref="KX4:LG4"/>
    <mergeCell ref="LI4:LR4"/>
    <mergeCell ref="CW4:DF4"/>
    <mergeCell ref="DH4:DQ4"/>
    <mergeCell ref="IU4:JD4"/>
    <mergeCell ref="ED4:EM4"/>
    <mergeCell ref="EO4:EX4"/>
    <mergeCell ref="EZ4:FI4"/>
    <mergeCell ref="FK4:FT4"/>
    <mergeCell ref="FV4:GE4"/>
    <mergeCell ref="GG4:GP4"/>
    <mergeCell ref="GR4:HA4"/>
    <mergeCell ref="DS4:EB4"/>
    <mergeCell ref="HC4:HL4"/>
    <mergeCell ref="HN4:HW4"/>
    <mergeCell ref="HY4:IH4"/>
    <mergeCell ref="IJ4:IS4"/>
    <mergeCell ref="BE4:BN4"/>
    <mergeCell ref="BP4:BY4"/>
    <mergeCell ref="CA4:CJ4"/>
    <mergeCell ref="CL4:CU4"/>
    <mergeCell ref="B4:K4"/>
    <mergeCell ref="M4:V4"/>
    <mergeCell ref="X4:AG4"/>
    <mergeCell ref="AI4:AR4"/>
    <mergeCell ref="AT4:BC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54"/>
  <sheetViews>
    <sheetView topLeftCell="AK6" workbookViewId="0">
      <selection activeCell="AW10" sqref="AW10"/>
    </sheetView>
  </sheetViews>
  <sheetFormatPr baseColWidth="10" defaultRowHeight="15.75"/>
  <cols>
    <col min="1" max="16384" width="11.42578125" style="188"/>
  </cols>
  <sheetData>
    <row r="8" spans="1:51">
      <c r="Y8" s="189"/>
    </row>
    <row r="9" spans="1:51">
      <c r="B9" s="259" t="s">
        <v>184</v>
      </c>
      <c r="C9" s="259"/>
      <c r="D9" s="259"/>
      <c r="E9" s="259"/>
      <c r="F9" s="259"/>
      <c r="G9" s="259"/>
      <c r="H9" s="259"/>
      <c r="I9" s="259"/>
      <c r="J9" s="259"/>
      <c r="K9" s="259"/>
      <c r="L9" s="259"/>
      <c r="O9" s="259" t="s">
        <v>246</v>
      </c>
      <c r="P9" s="259"/>
      <c r="Q9" s="259"/>
      <c r="R9" s="259"/>
      <c r="S9" s="259"/>
      <c r="T9" s="259"/>
      <c r="U9" s="259"/>
      <c r="V9" s="259"/>
      <c r="W9" s="259"/>
      <c r="X9" s="259"/>
      <c r="Y9" s="259"/>
      <c r="AB9" s="259" t="s">
        <v>183</v>
      </c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O9" s="259" t="s">
        <v>182</v>
      </c>
      <c r="AP9" s="259"/>
      <c r="AQ9" s="259"/>
      <c r="AR9" s="259"/>
      <c r="AS9" s="259"/>
      <c r="AT9" s="259"/>
      <c r="AU9" s="259"/>
      <c r="AV9" s="259"/>
      <c r="AW9" s="259"/>
      <c r="AX9" s="259"/>
      <c r="AY9" s="259"/>
    </row>
    <row r="10" spans="1:51">
      <c r="B10" s="188" t="s">
        <v>2</v>
      </c>
      <c r="C10" s="188" t="s">
        <v>5</v>
      </c>
      <c r="D10" s="188" t="s">
        <v>180</v>
      </c>
      <c r="E10" s="188" t="s">
        <v>179</v>
      </c>
      <c r="F10" s="188" t="s">
        <v>178</v>
      </c>
      <c r="G10" s="188" t="s">
        <v>177</v>
      </c>
      <c r="H10" s="188" t="s">
        <v>176</v>
      </c>
      <c r="I10" s="188" t="s">
        <v>175</v>
      </c>
      <c r="J10" s="188" t="s">
        <v>174</v>
      </c>
      <c r="K10" s="188" t="s">
        <v>173</v>
      </c>
      <c r="L10" s="188" t="s">
        <v>146</v>
      </c>
      <c r="O10" s="188" t="s">
        <v>2</v>
      </c>
      <c r="P10" s="188" t="s">
        <v>5</v>
      </c>
      <c r="Q10" s="188" t="s">
        <v>180</v>
      </c>
      <c r="R10" s="188" t="s">
        <v>179</v>
      </c>
      <c r="S10" s="188" t="s">
        <v>178</v>
      </c>
      <c r="T10" s="188" t="s">
        <v>177</v>
      </c>
      <c r="U10" s="188" t="s">
        <v>176</v>
      </c>
      <c r="V10" s="188" t="s">
        <v>175</v>
      </c>
      <c r="W10" s="188" t="s">
        <v>174</v>
      </c>
      <c r="X10" s="188" t="s">
        <v>173</v>
      </c>
      <c r="Y10" s="188" t="s">
        <v>146</v>
      </c>
      <c r="AB10" s="188" t="s">
        <v>2</v>
      </c>
      <c r="AC10" s="188" t="s">
        <v>5</v>
      </c>
      <c r="AD10" s="188" t="s">
        <v>180</v>
      </c>
      <c r="AE10" s="188" t="s">
        <v>179</v>
      </c>
      <c r="AF10" s="188" t="s">
        <v>178</v>
      </c>
      <c r="AG10" s="188" t="s">
        <v>177</v>
      </c>
      <c r="AH10" s="188" t="s">
        <v>176</v>
      </c>
      <c r="AI10" s="188" t="s">
        <v>175</v>
      </c>
      <c r="AJ10" s="188" t="s">
        <v>174</v>
      </c>
      <c r="AK10" s="188" t="s">
        <v>173</v>
      </c>
      <c r="AL10" s="188" t="s">
        <v>146</v>
      </c>
      <c r="AO10" s="188" t="s">
        <v>2</v>
      </c>
      <c r="AP10" s="188" t="s">
        <v>5</v>
      </c>
      <c r="AQ10" s="188" t="s">
        <v>180</v>
      </c>
      <c r="AR10" s="188" t="s">
        <v>179</v>
      </c>
      <c r="AS10" s="188" t="s">
        <v>178</v>
      </c>
      <c r="AT10" s="188" t="s">
        <v>177</v>
      </c>
      <c r="AU10" s="188" t="s">
        <v>176</v>
      </c>
      <c r="AV10" s="188" t="s">
        <v>175</v>
      </c>
      <c r="AW10" s="188" t="s">
        <v>174</v>
      </c>
      <c r="AX10" s="188" t="s">
        <v>173</v>
      </c>
      <c r="AY10" s="188" t="s">
        <v>146</v>
      </c>
    </row>
    <row r="11" spans="1:51">
      <c r="A11" s="191">
        <v>0</v>
      </c>
      <c r="B11" s="189">
        <f>'Prod. Día med.'!B6</f>
        <v>6412.1333333333332</v>
      </c>
      <c r="C11" s="189">
        <f>'Prod. Día med.'!C6</f>
        <v>0</v>
      </c>
      <c r="D11" s="189">
        <f>'Prod. Día med.'!D6</f>
        <v>3813.8333333333335</v>
      </c>
      <c r="E11" s="189">
        <f>'Prod. Día med.'!E6</f>
        <v>2567.7333333333331</v>
      </c>
      <c r="F11" s="189">
        <f>'Prod. Día med.'!F6</f>
        <v>2889.1</v>
      </c>
      <c r="G11" s="189">
        <f>'Prod. Día med.'!G6</f>
        <v>6879.8666666666668</v>
      </c>
      <c r="H11" s="189">
        <f>'Prod. Día med.'!H6</f>
        <v>5041.0666666666666</v>
      </c>
      <c r="I11" s="189">
        <f>'Prod. Día med.'!I6</f>
        <v>-519.36666666666667</v>
      </c>
      <c r="J11" s="189">
        <f>'Prod. Día med.'!J6</f>
        <v>-108.53333333333333</v>
      </c>
      <c r="K11" s="189">
        <f>'Prod. Día med.'!K6</f>
        <v>153.63333333333333</v>
      </c>
      <c r="L11" s="189">
        <f t="shared" ref="L11:L42" si="0">SUM(B11:K11)</f>
        <v>27129.466666666671</v>
      </c>
      <c r="O11" s="189">
        <f>'Prod. Día max.'!B6</f>
        <v>6340.3</v>
      </c>
      <c r="P11" s="189">
        <f>'Prod. Día max.'!C6</f>
        <v>0</v>
      </c>
      <c r="Q11" s="189">
        <f>'Prod. Día max.'!D6</f>
        <v>5571.7333333333336</v>
      </c>
      <c r="R11" s="189">
        <f>'Prod. Día max.'!E6</f>
        <v>2707.2333333333331</v>
      </c>
      <c r="S11" s="189">
        <f>'Prod. Día max.'!F6</f>
        <v>3363.4</v>
      </c>
      <c r="T11" s="189">
        <f>'Prod. Día max.'!G6</f>
        <v>7185.6</v>
      </c>
      <c r="U11" s="189">
        <f>'Prod. Día max.'!H6</f>
        <v>4854.0333333333338</v>
      </c>
      <c r="V11" s="189">
        <f>'Prod. Día max.'!I6</f>
        <v>-529.83333333333337</v>
      </c>
      <c r="W11" s="189">
        <f>'Prod. Día max.'!J6</f>
        <v>-99.233333333333334</v>
      </c>
      <c r="X11" s="189">
        <f>'Prod. Día max.'!K6</f>
        <v>101.63333333333334</v>
      </c>
      <c r="Y11" s="189">
        <f t="shared" ref="Y11:Y42" si="1">SUM(O11:X11)</f>
        <v>29494.866666666672</v>
      </c>
      <c r="Z11" s="189"/>
      <c r="AA11" s="189"/>
      <c r="AB11" s="189">
        <f>'Cont. Día med.'!B6</f>
        <v>0</v>
      </c>
      <c r="AC11" s="189">
        <f>'Cont. Día med.'!C6</f>
        <v>0</v>
      </c>
      <c r="AD11" s="189">
        <f>'Cont. Día med.'!D6</f>
        <v>3563.1333333333332</v>
      </c>
      <c r="AE11" s="189">
        <f>'Cont. Día med.'!E6</f>
        <v>929.36666666666667</v>
      </c>
      <c r="AF11" s="189">
        <f>'Cont. Día med.'!F6</f>
        <v>0</v>
      </c>
      <c r="AG11" s="189">
        <f>'Cont. Día med.'!G6</f>
        <v>0</v>
      </c>
      <c r="AH11" s="189">
        <f>'Cont. Día med.'!H6</f>
        <v>1323.9666666666667</v>
      </c>
      <c r="AI11" s="189">
        <f>'Cont. Día med.'!I6</f>
        <v>0</v>
      </c>
      <c r="AJ11" s="189">
        <f>'Cont. Día med.'!J6</f>
        <v>0</v>
      </c>
      <c r="AK11" s="189">
        <f>'Cont. Día med.'!K6</f>
        <v>0</v>
      </c>
      <c r="AL11" s="189">
        <f t="shared" ref="AL11:AL42" si="2">SUM(AB11:AK11)</f>
        <v>5816.4666666666672</v>
      </c>
      <c r="AO11" s="189">
        <f>'Cont. Día max.'!B6</f>
        <v>0</v>
      </c>
      <c r="AP11" s="189">
        <f>'Cont. Día max.'!C6</f>
        <v>0</v>
      </c>
      <c r="AQ11" s="189">
        <f>'Cont. Día max.'!D6</f>
        <v>5308.3666666666668</v>
      </c>
      <c r="AR11" s="189">
        <f>'Cont. Día max.'!E6</f>
        <v>1015.0333333333333</v>
      </c>
      <c r="AS11" s="189">
        <f>'Cont. Día max.'!F6</f>
        <v>0</v>
      </c>
      <c r="AT11" s="189">
        <f>'Cont. Día max.'!G6</f>
        <v>0</v>
      </c>
      <c r="AU11" s="189">
        <f>'Cont. Día max.'!H6</f>
        <v>1310.9</v>
      </c>
      <c r="AV11" s="189">
        <f>'Cont. Día max.'!I6</f>
        <v>0</v>
      </c>
      <c r="AW11" s="189">
        <f>'Cont. Día max.'!J6</f>
        <v>0</v>
      </c>
      <c r="AX11" s="189">
        <f>'Cont. Día max.'!K6</f>
        <v>0</v>
      </c>
      <c r="AY11" s="189">
        <f t="shared" ref="AY11:AY42" si="3">SUM(AO11:AX11)</f>
        <v>7634.2999999999993</v>
      </c>
    </row>
    <row r="12" spans="1:51">
      <c r="A12" s="191">
        <f t="shared" ref="A12:A43" si="4">A11+10/60/24</f>
        <v>6.9444444444444441E-3</v>
      </c>
      <c r="B12" s="189">
        <f>'Prod. Día med.'!B7</f>
        <v>6410.0666666666666</v>
      </c>
      <c r="C12" s="189">
        <f>'Prod. Día med.'!C7</f>
        <v>0</v>
      </c>
      <c r="D12" s="189">
        <f>'Prod. Día med.'!D7</f>
        <v>3904.3666666666668</v>
      </c>
      <c r="E12" s="189">
        <f>'Prod. Día med.'!E7</f>
        <v>2503.8666666666668</v>
      </c>
      <c r="F12" s="189">
        <f>'Prod. Día med.'!F7</f>
        <v>3049.6666666666665</v>
      </c>
      <c r="G12" s="189">
        <f>'Prod. Día med.'!G7</f>
        <v>6856.1</v>
      </c>
      <c r="H12" s="189">
        <f>'Prod. Día med.'!H7</f>
        <v>4556.1000000000004</v>
      </c>
      <c r="I12" s="189">
        <f>'Prod. Día med.'!I7</f>
        <v>-374.56666666666666</v>
      </c>
      <c r="J12" s="189">
        <f>'Prod. Día med.'!J7</f>
        <v>-93.033333333333331</v>
      </c>
      <c r="K12" s="189">
        <f>'Prod. Día med.'!K7</f>
        <v>151.1</v>
      </c>
      <c r="L12" s="189">
        <f t="shared" si="0"/>
        <v>26963.666666666664</v>
      </c>
      <c r="O12" s="189">
        <f>'Prod. Día max.'!B7</f>
        <v>6338.0333333333338</v>
      </c>
      <c r="P12" s="189">
        <f>'Prod. Día max.'!C7</f>
        <v>0</v>
      </c>
      <c r="Q12" s="189">
        <f>'Prod. Día max.'!D7</f>
        <v>5727.4333333333334</v>
      </c>
      <c r="R12" s="189">
        <f>'Prod. Día max.'!E7</f>
        <v>2815.2333333333331</v>
      </c>
      <c r="S12" s="189">
        <f>'Prod. Día max.'!F7</f>
        <v>3523.4</v>
      </c>
      <c r="T12" s="189">
        <f>'Prod. Día max.'!G7</f>
        <v>7154.4666666666662</v>
      </c>
      <c r="U12" s="189">
        <f>'Prod. Día max.'!H7</f>
        <v>4379.4666666666662</v>
      </c>
      <c r="V12" s="189">
        <f>'Prod. Día max.'!I7</f>
        <v>-544.29999999999995</v>
      </c>
      <c r="W12" s="189">
        <f>'Prod. Día max.'!J7</f>
        <v>-87.86666666666666</v>
      </c>
      <c r="X12" s="189">
        <f>'Prod. Día max.'!K7</f>
        <v>100</v>
      </c>
      <c r="Y12" s="189">
        <f t="shared" si="1"/>
        <v>29405.866666666672</v>
      </c>
      <c r="AB12" s="189">
        <f>'Cont. Día med.'!B7</f>
        <v>0</v>
      </c>
      <c r="AC12" s="189">
        <f>'Cont. Día med.'!C7</f>
        <v>0</v>
      </c>
      <c r="AD12" s="189">
        <f>'Cont. Día med.'!D7</f>
        <v>3652.2333333333331</v>
      </c>
      <c r="AE12" s="189">
        <f>'Cont. Día med.'!E7</f>
        <v>910.13333333333333</v>
      </c>
      <c r="AF12" s="189">
        <f>'Cont. Día med.'!F7</f>
        <v>0</v>
      </c>
      <c r="AG12" s="189">
        <f>'Cont. Día med.'!G7</f>
        <v>0</v>
      </c>
      <c r="AH12" s="189">
        <f>'Cont. Día med.'!H7</f>
        <v>1184.5333333333333</v>
      </c>
      <c r="AI12" s="189">
        <f>'Cont. Día med.'!I7</f>
        <v>0</v>
      </c>
      <c r="AJ12" s="189">
        <f>'Cont. Día med.'!J7</f>
        <v>0</v>
      </c>
      <c r="AK12" s="189">
        <f>'Cont. Día med.'!K7</f>
        <v>0</v>
      </c>
      <c r="AL12" s="189">
        <f t="shared" si="2"/>
        <v>5746.9</v>
      </c>
      <c r="AO12" s="189">
        <f>'Cont. Día max.'!B7</f>
        <v>0</v>
      </c>
      <c r="AP12" s="189">
        <f>'Cont. Día max.'!C7</f>
        <v>0</v>
      </c>
      <c r="AQ12" s="189">
        <f>'Cont. Día max.'!D7</f>
        <v>5449.3666666666668</v>
      </c>
      <c r="AR12" s="189">
        <f>'Cont. Día max.'!E7</f>
        <v>1065.6333333333334</v>
      </c>
      <c r="AS12" s="189">
        <f>'Cont. Día max.'!F7</f>
        <v>0</v>
      </c>
      <c r="AT12" s="189">
        <f>'Cont. Día max.'!G7</f>
        <v>0</v>
      </c>
      <c r="AU12" s="189">
        <f>'Cont. Día max.'!H7</f>
        <v>1183</v>
      </c>
      <c r="AV12" s="189">
        <f>'Cont. Día max.'!I7</f>
        <v>0</v>
      </c>
      <c r="AW12" s="189">
        <f>'Cont. Día max.'!J7</f>
        <v>0</v>
      </c>
      <c r="AX12" s="189">
        <f>'Cont. Día max.'!K7</f>
        <v>0</v>
      </c>
      <c r="AY12" s="189">
        <f t="shared" si="3"/>
        <v>7698</v>
      </c>
    </row>
    <row r="13" spans="1:51">
      <c r="A13" s="191">
        <f t="shared" si="4"/>
        <v>1.3888888888888888E-2</v>
      </c>
      <c r="B13" s="189">
        <f>'Prod. Día med.'!B8</f>
        <v>6410.5</v>
      </c>
      <c r="C13" s="189">
        <f>'Prod. Día med.'!C8</f>
        <v>0</v>
      </c>
      <c r="D13" s="189">
        <f>'Prod. Día med.'!D8</f>
        <v>3911.4</v>
      </c>
      <c r="E13" s="189">
        <f>'Prod. Día med.'!E8</f>
        <v>2371</v>
      </c>
      <c r="F13" s="189">
        <f>'Prod. Día med.'!F8</f>
        <v>2908.8</v>
      </c>
      <c r="G13" s="189">
        <f>'Prod. Día med.'!G8</f>
        <v>6848.7333333333336</v>
      </c>
      <c r="H13" s="189">
        <f>'Prod. Día med.'!H8</f>
        <v>4555</v>
      </c>
      <c r="I13" s="189">
        <f>'Prod. Día med.'!I8</f>
        <v>-338.7</v>
      </c>
      <c r="J13" s="189">
        <f>'Prod. Día med.'!J8</f>
        <v>-86.233333333333334</v>
      </c>
      <c r="K13" s="189">
        <f>'Prod. Día med.'!K8</f>
        <v>148.16666666666666</v>
      </c>
      <c r="L13" s="189">
        <f t="shared" si="0"/>
        <v>26728.666666666668</v>
      </c>
      <c r="O13" s="189">
        <f>'Prod. Día max.'!B8</f>
        <v>6340.7</v>
      </c>
      <c r="P13" s="189">
        <f>'Prod. Día max.'!C8</f>
        <v>0</v>
      </c>
      <c r="Q13" s="189">
        <f>'Prod. Día max.'!D8</f>
        <v>5733.4333333333334</v>
      </c>
      <c r="R13" s="189">
        <f>'Prod. Día max.'!E8</f>
        <v>2599.1999999999998</v>
      </c>
      <c r="S13" s="189">
        <f>'Prod. Día max.'!F8</f>
        <v>3240.1333333333332</v>
      </c>
      <c r="T13" s="189">
        <f>'Prod. Día max.'!G8</f>
        <v>7143</v>
      </c>
      <c r="U13" s="189">
        <f>'Prod. Día max.'!H8</f>
        <v>4378.5666666666666</v>
      </c>
      <c r="V13" s="189">
        <f>'Prod. Día max.'!I8</f>
        <v>-486.46666666666664</v>
      </c>
      <c r="W13" s="189">
        <f>'Prod. Día max.'!J8</f>
        <v>-81.933333333333337</v>
      </c>
      <c r="X13" s="189">
        <f>'Prod. Día max.'!K8</f>
        <v>99.233333333333334</v>
      </c>
      <c r="Y13" s="189">
        <f t="shared" si="1"/>
        <v>28965.866666666665</v>
      </c>
      <c r="AB13" s="189">
        <f>'Cont. Día med.'!B8</f>
        <v>0</v>
      </c>
      <c r="AC13" s="189">
        <f>'Cont. Día med.'!C8</f>
        <v>0</v>
      </c>
      <c r="AD13" s="189">
        <f>'Cont. Día med.'!D8</f>
        <v>3664.1</v>
      </c>
      <c r="AE13" s="189">
        <f>'Cont. Día med.'!E8</f>
        <v>860.4666666666667</v>
      </c>
      <c r="AF13" s="189">
        <f>'Cont. Día med.'!F8</f>
        <v>0</v>
      </c>
      <c r="AG13" s="189">
        <f>'Cont. Día med.'!G8</f>
        <v>0</v>
      </c>
      <c r="AH13" s="189">
        <f>'Cont. Día med.'!H8</f>
        <v>1184.4000000000001</v>
      </c>
      <c r="AI13" s="189">
        <f>'Cont. Día med.'!I8</f>
        <v>0</v>
      </c>
      <c r="AJ13" s="189">
        <f>'Cont. Día med.'!J8</f>
        <v>0</v>
      </c>
      <c r="AK13" s="189">
        <f>'Cont. Día med.'!K8</f>
        <v>0</v>
      </c>
      <c r="AL13" s="189">
        <f t="shared" si="2"/>
        <v>5708.9666666666672</v>
      </c>
      <c r="AO13" s="189">
        <f>'Cont. Día max.'!B8</f>
        <v>0</v>
      </c>
      <c r="AP13" s="189">
        <f>'Cont. Día max.'!C8</f>
        <v>0</v>
      </c>
      <c r="AQ13" s="189">
        <f>'Cont. Día max.'!D8</f>
        <v>5451.1</v>
      </c>
      <c r="AR13" s="189">
        <f>'Cont. Día max.'!E8</f>
        <v>987</v>
      </c>
      <c r="AS13" s="189">
        <f>'Cont. Día max.'!F8</f>
        <v>0</v>
      </c>
      <c r="AT13" s="189">
        <f>'Cont. Día max.'!G8</f>
        <v>0</v>
      </c>
      <c r="AU13" s="189">
        <f>'Cont. Día max.'!H8</f>
        <v>1182.7333333333333</v>
      </c>
      <c r="AV13" s="189">
        <f>'Cont. Día max.'!I8</f>
        <v>0</v>
      </c>
      <c r="AW13" s="189">
        <f>'Cont. Día max.'!J8</f>
        <v>0</v>
      </c>
      <c r="AX13" s="189">
        <f>'Cont. Día max.'!K8</f>
        <v>0</v>
      </c>
      <c r="AY13" s="189">
        <f t="shared" si="3"/>
        <v>7620.8333333333339</v>
      </c>
    </row>
    <row r="14" spans="1:51">
      <c r="A14" s="191">
        <f t="shared" si="4"/>
        <v>2.0833333333333332E-2</v>
      </c>
      <c r="B14" s="189">
        <f>'Prod. Día med.'!B9</f>
        <v>6411.5333333333338</v>
      </c>
      <c r="C14" s="189">
        <f>'Prod. Día med.'!C9</f>
        <v>0</v>
      </c>
      <c r="D14" s="189">
        <f>'Prod. Día med.'!D9</f>
        <v>3878.7666666666669</v>
      </c>
      <c r="E14" s="189">
        <f>'Prod. Día med.'!E9</f>
        <v>2255.3000000000002</v>
      </c>
      <c r="F14" s="189">
        <f>'Prod. Día med.'!F9</f>
        <v>2685.9</v>
      </c>
      <c r="G14" s="189">
        <f>'Prod. Día med.'!G9</f>
        <v>6853.0666666666666</v>
      </c>
      <c r="H14" s="189">
        <f>'Prod. Día med.'!H9</f>
        <v>4554.2666666666664</v>
      </c>
      <c r="I14" s="189">
        <f>'Prod. Día med.'!I9</f>
        <v>-353.43333333333334</v>
      </c>
      <c r="J14" s="189">
        <f>'Prod. Día med.'!J9</f>
        <v>-84.933333333333337</v>
      </c>
      <c r="K14" s="189">
        <f>'Prod. Día med.'!K9</f>
        <v>146.03333333333333</v>
      </c>
      <c r="L14" s="189">
        <f t="shared" si="0"/>
        <v>26346.5</v>
      </c>
      <c r="O14" s="189">
        <f>'Prod. Día max.'!B9</f>
        <v>6341.8666666666668</v>
      </c>
      <c r="P14" s="189">
        <f>'Prod. Día max.'!C9</f>
        <v>0</v>
      </c>
      <c r="Q14" s="189">
        <f>'Prod. Día max.'!D9</f>
        <v>5702.833333333333</v>
      </c>
      <c r="R14" s="189">
        <f>'Prod. Día max.'!E9</f>
        <v>2424.0333333333333</v>
      </c>
      <c r="S14" s="189">
        <f>'Prod. Día max.'!F9</f>
        <v>2991.2333333333331</v>
      </c>
      <c r="T14" s="189">
        <f>'Prod. Día max.'!G9</f>
        <v>7111</v>
      </c>
      <c r="U14" s="189">
        <f>'Prod. Día max.'!H9</f>
        <v>4377.2333333333336</v>
      </c>
      <c r="V14" s="189">
        <f>'Prod. Día max.'!I9</f>
        <v>-497.3</v>
      </c>
      <c r="W14" s="189">
        <f>'Prod. Día max.'!J9</f>
        <v>-78.333333333333329</v>
      </c>
      <c r="X14" s="189">
        <f>'Prod. Día max.'!K9</f>
        <v>97.566666666666663</v>
      </c>
      <c r="Y14" s="189">
        <f t="shared" si="1"/>
        <v>28470.133333333335</v>
      </c>
      <c r="AB14" s="189">
        <f>'Cont. Día med.'!B9</f>
        <v>0</v>
      </c>
      <c r="AC14" s="189">
        <f>'Cont. Día med.'!C9</f>
        <v>0</v>
      </c>
      <c r="AD14" s="189">
        <f>'Cont. Día med.'!D9</f>
        <v>3639.0333333333333</v>
      </c>
      <c r="AE14" s="189">
        <f>'Cont. Día med.'!E9</f>
        <v>812.36666666666667</v>
      </c>
      <c r="AF14" s="189">
        <f>'Cont. Día med.'!F9</f>
        <v>0</v>
      </c>
      <c r="AG14" s="189">
        <f>'Cont. Día med.'!G9</f>
        <v>0</v>
      </c>
      <c r="AH14" s="189">
        <f>'Cont. Día med.'!H9</f>
        <v>1184.4000000000001</v>
      </c>
      <c r="AI14" s="189">
        <f>'Cont. Día med.'!I9</f>
        <v>0</v>
      </c>
      <c r="AJ14" s="189">
        <f>'Cont. Día med.'!J9</f>
        <v>0</v>
      </c>
      <c r="AK14" s="189">
        <f>'Cont. Día med.'!K9</f>
        <v>0</v>
      </c>
      <c r="AL14" s="189">
        <f t="shared" si="2"/>
        <v>5635.7999999999993</v>
      </c>
      <c r="AO14" s="189">
        <f>'Cont. Día max.'!B9</f>
        <v>0</v>
      </c>
      <c r="AP14" s="189">
        <f>'Cont. Día max.'!C9</f>
        <v>0</v>
      </c>
      <c r="AQ14" s="189">
        <f>'Cont. Día max.'!D9</f>
        <v>5423.6333333333332</v>
      </c>
      <c r="AR14" s="189">
        <f>'Cont. Día max.'!E9</f>
        <v>924.33333333333337</v>
      </c>
      <c r="AS14" s="189">
        <f>'Cont. Día max.'!F9</f>
        <v>0</v>
      </c>
      <c r="AT14" s="189">
        <f>'Cont. Día max.'!G9</f>
        <v>0</v>
      </c>
      <c r="AU14" s="189">
        <f>'Cont. Día max.'!H9</f>
        <v>1182.3333333333333</v>
      </c>
      <c r="AV14" s="189">
        <f>'Cont. Día max.'!I9</f>
        <v>0</v>
      </c>
      <c r="AW14" s="189">
        <f>'Cont. Día max.'!J9</f>
        <v>0</v>
      </c>
      <c r="AX14" s="189">
        <f>'Cont. Día max.'!K9</f>
        <v>0</v>
      </c>
      <c r="AY14" s="189">
        <f t="shared" si="3"/>
        <v>7530.2999999999993</v>
      </c>
    </row>
    <row r="15" spans="1:51">
      <c r="A15" s="191">
        <f t="shared" si="4"/>
        <v>2.7777777777777776E-2</v>
      </c>
      <c r="B15" s="189">
        <f>'Prod. Día med.'!B10</f>
        <v>6411.5666666666666</v>
      </c>
      <c r="C15" s="189">
        <f>'Prod. Día med.'!C10</f>
        <v>0</v>
      </c>
      <c r="D15" s="189">
        <f>'Prod. Día med.'!D10</f>
        <v>3843</v>
      </c>
      <c r="E15" s="189">
        <f>'Prod. Día med.'!E10</f>
        <v>2144.9666666666667</v>
      </c>
      <c r="F15" s="189">
        <f>'Prod. Día med.'!F10</f>
        <v>2533.6666666666665</v>
      </c>
      <c r="G15" s="189">
        <f>'Prod. Día med.'!G10</f>
        <v>6826.666666666667</v>
      </c>
      <c r="H15" s="189">
        <f>'Prod. Día med.'!H10</f>
        <v>4553.333333333333</v>
      </c>
      <c r="I15" s="189">
        <f>'Prod. Día med.'!I10</f>
        <v>-329.9</v>
      </c>
      <c r="J15" s="189">
        <f>'Prod. Día med.'!J10</f>
        <v>-85.433333333333337</v>
      </c>
      <c r="K15" s="189">
        <f>'Prod. Día med.'!K10</f>
        <v>142.06666666666666</v>
      </c>
      <c r="L15" s="189">
        <f t="shared" si="0"/>
        <v>26039.933333333327</v>
      </c>
      <c r="O15" s="189">
        <f>'Prod. Día max.'!B10</f>
        <v>6340.6333333333332</v>
      </c>
      <c r="P15" s="189">
        <f>'Prod. Día max.'!C10</f>
        <v>0</v>
      </c>
      <c r="Q15" s="189">
        <f>'Prod. Día max.'!D10</f>
        <v>5630.6</v>
      </c>
      <c r="R15" s="189">
        <f>'Prod. Día max.'!E10</f>
        <v>2271.3666666666668</v>
      </c>
      <c r="S15" s="189">
        <f>'Prod. Día max.'!F10</f>
        <v>2736.3333333333335</v>
      </c>
      <c r="T15" s="189">
        <f>'Prod. Día max.'!G10</f>
        <v>7128.6</v>
      </c>
      <c r="U15" s="189">
        <f>'Prod. Día max.'!H10</f>
        <v>4374.833333333333</v>
      </c>
      <c r="V15" s="189">
        <f>'Prod. Día max.'!I10</f>
        <v>-493.33333333333331</v>
      </c>
      <c r="W15" s="189">
        <f>'Prod. Día max.'!J10</f>
        <v>-77</v>
      </c>
      <c r="X15" s="189">
        <f>'Prod. Día max.'!K10</f>
        <v>96.533333333333331</v>
      </c>
      <c r="Y15" s="189">
        <f t="shared" si="1"/>
        <v>28008.566666666666</v>
      </c>
      <c r="AB15" s="189">
        <f>'Cont. Día med.'!B10</f>
        <v>0</v>
      </c>
      <c r="AC15" s="189">
        <f>'Cont. Día med.'!C10</f>
        <v>0</v>
      </c>
      <c r="AD15" s="189">
        <f>'Cont. Día med.'!D10</f>
        <v>3604.1666666666665</v>
      </c>
      <c r="AE15" s="189">
        <f>'Cont. Día med.'!E10</f>
        <v>771</v>
      </c>
      <c r="AF15" s="189">
        <f>'Cont. Día med.'!F10</f>
        <v>0</v>
      </c>
      <c r="AG15" s="189">
        <f>'Cont. Día med.'!G10</f>
        <v>0</v>
      </c>
      <c r="AH15" s="189">
        <f>'Cont. Día med.'!H10</f>
        <v>1184.2666666666667</v>
      </c>
      <c r="AI15" s="189">
        <f>'Cont. Día med.'!I10</f>
        <v>0</v>
      </c>
      <c r="AJ15" s="189">
        <f>'Cont. Día med.'!J10</f>
        <v>0</v>
      </c>
      <c r="AK15" s="189">
        <f>'Cont. Día med.'!K10</f>
        <v>0</v>
      </c>
      <c r="AL15" s="189">
        <f t="shared" si="2"/>
        <v>5559.4333333333325</v>
      </c>
      <c r="AO15" s="189">
        <f>'Cont. Día max.'!B10</f>
        <v>0</v>
      </c>
      <c r="AP15" s="189">
        <f>'Cont. Día max.'!C10</f>
        <v>0</v>
      </c>
      <c r="AQ15" s="189">
        <f>'Cont. Día max.'!D10</f>
        <v>5357.9666666666662</v>
      </c>
      <c r="AR15" s="189">
        <f>'Cont. Día max.'!E10</f>
        <v>869.1</v>
      </c>
      <c r="AS15" s="189">
        <f>'Cont. Día max.'!F10</f>
        <v>0</v>
      </c>
      <c r="AT15" s="189">
        <f>'Cont. Día max.'!G10</f>
        <v>0</v>
      </c>
      <c r="AU15" s="189">
        <f>'Cont. Día max.'!H10</f>
        <v>1181.7333333333333</v>
      </c>
      <c r="AV15" s="189">
        <f>'Cont. Día max.'!I10</f>
        <v>0</v>
      </c>
      <c r="AW15" s="189">
        <f>'Cont. Día max.'!J10</f>
        <v>0</v>
      </c>
      <c r="AX15" s="189">
        <f>'Cont. Día max.'!K10</f>
        <v>0</v>
      </c>
      <c r="AY15" s="189">
        <f t="shared" si="3"/>
        <v>7408.8</v>
      </c>
    </row>
    <row r="16" spans="1:51">
      <c r="A16" s="191">
        <f t="shared" si="4"/>
        <v>3.4722222222222224E-2</v>
      </c>
      <c r="B16" s="189">
        <f>'Prod. Día med.'!B11</f>
        <v>6411.5333333333338</v>
      </c>
      <c r="C16" s="189">
        <f>'Prod. Día med.'!C11</f>
        <v>0</v>
      </c>
      <c r="D16" s="189">
        <f>'Prod. Día med.'!D11</f>
        <v>3772.2</v>
      </c>
      <c r="E16" s="189">
        <f>'Prod. Día med.'!E11</f>
        <v>2045.7</v>
      </c>
      <c r="F16" s="189">
        <f>'Prod. Día med.'!F11</f>
        <v>2307.4333333333334</v>
      </c>
      <c r="G16" s="189">
        <f>'Prod. Día med.'!G11</f>
        <v>6800.7666666666664</v>
      </c>
      <c r="H16" s="189">
        <f>'Prod. Día med.'!H11</f>
        <v>4552.0666666666666</v>
      </c>
      <c r="I16" s="189">
        <f>'Prod. Día med.'!I11</f>
        <v>-315.39999999999998</v>
      </c>
      <c r="J16" s="189">
        <f>'Prod. Día med.'!J11</f>
        <v>-85.36666666666666</v>
      </c>
      <c r="K16" s="189">
        <f>'Prod. Día med.'!K11</f>
        <v>139.96666666666667</v>
      </c>
      <c r="L16" s="189">
        <f t="shared" si="0"/>
        <v>25628.9</v>
      </c>
      <c r="O16" s="189">
        <f>'Prod. Día max.'!B11</f>
        <v>6340.7666666666664</v>
      </c>
      <c r="P16" s="189">
        <f>'Prod. Día max.'!C11</f>
        <v>0</v>
      </c>
      <c r="Q16" s="189">
        <f>'Prod. Día max.'!D11</f>
        <v>5538.3</v>
      </c>
      <c r="R16" s="189">
        <f>'Prod. Día max.'!E11</f>
        <v>2138.3666666666668</v>
      </c>
      <c r="S16" s="189">
        <f>'Prod. Día max.'!F11</f>
        <v>2466.6</v>
      </c>
      <c r="T16" s="189">
        <f>'Prod. Día max.'!G11</f>
        <v>7120.1333333333332</v>
      </c>
      <c r="U16" s="189">
        <f>'Prod. Día max.'!H11</f>
        <v>4374.0333333333338</v>
      </c>
      <c r="V16" s="189">
        <f>'Prod. Día max.'!I11</f>
        <v>-437.6</v>
      </c>
      <c r="W16" s="189">
        <f>'Prod. Día max.'!J11</f>
        <v>-76.666666666666671</v>
      </c>
      <c r="X16" s="189">
        <f>'Prod. Día max.'!K11</f>
        <v>95.3</v>
      </c>
      <c r="Y16" s="189">
        <f t="shared" si="1"/>
        <v>27559.23333333333</v>
      </c>
      <c r="AB16" s="189">
        <f>'Cont. Día med.'!B11</f>
        <v>0</v>
      </c>
      <c r="AC16" s="189">
        <f>'Cont. Día med.'!C11</f>
        <v>0</v>
      </c>
      <c r="AD16" s="189">
        <f>'Cont. Día med.'!D11</f>
        <v>3533.7666666666669</v>
      </c>
      <c r="AE16" s="189">
        <f>'Cont. Día med.'!E11</f>
        <v>731.93333333333328</v>
      </c>
      <c r="AF16" s="189">
        <f>'Cont. Día med.'!F11</f>
        <v>0</v>
      </c>
      <c r="AG16" s="189">
        <f>'Cont. Día med.'!G11</f>
        <v>0</v>
      </c>
      <c r="AH16" s="189">
        <f>'Cont. Día med.'!H11</f>
        <v>1183.9000000000001</v>
      </c>
      <c r="AI16" s="189">
        <f>'Cont. Día med.'!I11</f>
        <v>0</v>
      </c>
      <c r="AJ16" s="189">
        <f>'Cont. Día med.'!J11</f>
        <v>0</v>
      </c>
      <c r="AK16" s="189">
        <f>'Cont. Día med.'!K11</f>
        <v>0</v>
      </c>
      <c r="AL16" s="189">
        <f t="shared" si="2"/>
        <v>5449.6</v>
      </c>
      <c r="AO16" s="189">
        <f>'Cont. Día max.'!B11</f>
        <v>0</v>
      </c>
      <c r="AP16" s="189">
        <f>'Cont. Día max.'!C11</f>
        <v>0</v>
      </c>
      <c r="AQ16" s="189">
        <f>'Cont. Día max.'!D11</f>
        <v>5272.3</v>
      </c>
      <c r="AR16" s="189">
        <f>'Cont. Día max.'!E11</f>
        <v>821.9</v>
      </c>
      <c r="AS16" s="189">
        <f>'Cont. Día max.'!F11</f>
        <v>0</v>
      </c>
      <c r="AT16" s="189">
        <f>'Cont. Día max.'!G11</f>
        <v>0</v>
      </c>
      <c r="AU16" s="189">
        <f>'Cont. Día max.'!H11</f>
        <v>1181.5</v>
      </c>
      <c r="AV16" s="189">
        <f>'Cont. Día max.'!I11</f>
        <v>0</v>
      </c>
      <c r="AW16" s="189">
        <f>'Cont. Día max.'!J11</f>
        <v>0</v>
      </c>
      <c r="AX16" s="189">
        <f>'Cont. Día max.'!K11</f>
        <v>0</v>
      </c>
      <c r="AY16" s="189">
        <f t="shared" si="3"/>
        <v>7275.7</v>
      </c>
    </row>
    <row r="17" spans="1:51">
      <c r="A17" s="191">
        <f t="shared" si="4"/>
        <v>4.1666666666666671E-2</v>
      </c>
      <c r="B17" s="189">
        <f>'Prod. Día med.'!B12</f>
        <v>6412.2666666666664</v>
      </c>
      <c r="C17" s="189">
        <f>'Prod. Día med.'!C12</f>
        <v>0</v>
      </c>
      <c r="D17" s="189">
        <f>'Prod. Día med.'!D12</f>
        <v>3738.8333333333335</v>
      </c>
      <c r="E17" s="189">
        <f>'Prod. Día med.'!E12</f>
        <v>2027.1333333333334</v>
      </c>
      <c r="F17" s="189">
        <f>'Prod. Día med.'!F12</f>
        <v>2181</v>
      </c>
      <c r="G17" s="189">
        <f>'Prod. Día med.'!G12</f>
        <v>6758.2666666666664</v>
      </c>
      <c r="H17" s="189">
        <f>'Prod. Día med.'!H12</f>
        <v>4543.7</v>
      </c>
      <c r="I17" s="189">
        <f>'Prod. Día med.'!I12</f>
        <v>-476.96666666666664</v>
      </c>
      <c r="J17" s="189">
        <f>'Prod. Día med.'!J12</f>
        <v>-80.833333333333329</v>
      </c>
      <c r="K17" s="189">
        <f>'Prod. Día med.'!K12</f>
        <v>136.86666666666667</v>
      </c>
      <c r="L17" s="189">
        <f t="shared" si="0"/>
        <v>25240.266666666666</v>
      </c>
      <c r="O17" s="189">
        <f>'Prod. Día max.'!B12</f>
        <v>6339.4333333333334</v>
      </c>
      <c r="P17" s="189">
        <f>'Prod. Día max.'!C12</f>
        <v>0</v>
      </c>
      <c r="Q17" s="189">
        <f>'Prod. Día max.'!D12</f>
        <v>5456.4333333333334</v>
      </c>
      <c r="R17" s="189">
        <f>'Prod. Día max.'!E12</f>
        <v>2081.6999999999998</v>
      </c>
      <c r="S17" s="189">
        <f>'Prod. Día max.'!F12</f>
        <v>2233.1</v>
      </c>
      <c r="T17" s="189">
        <f>'Prod. Día max.'!G12</f>
        <v>7107.2</v>
      </c>
      <c r="U17" s="189">
        <f>'Prod. Día max.'!H12</f>
        <v>4369.833333333333</v>
      </c>
      <c r="V17" s="189">
        <f>'Prod. Día max.'!I12</f>
        <v>-566.6</v>
      </c>
      <c r="W17" s="189">
        <f>'Prod. Día max.'!J12</f>
        <v>-70.833333333333329</v>
      </c>
      <c r="X17" s="189">
        <f>'Prod. Día max.'!K12</f>
        <v>94.933333333333337</v>
      </c>
      <c r="Y17" s="189">
        <f t="shared" si="1"/>
        <v>27045.200000000001</v>
      </c>
      <c r="AB17" s="189">
        <f>'Cont. Día med.'!B12</f>
        <v>0</v>
      </c>
      <c r="AC17" s="189">
        <f>'Cont. Día med.'!C12</f>
        <v>0</v>
      </c>
      <c r="AD17" s="189">
        <f>'Cont. Día med.'!D12</f>
        <v>3500.4</v>
      </c>
      <c r="AE17" s="189">
        <f>'Cont. Día med.'!E12</f>
        <v>726.4666666666667</v>
      </c>
      <c r="AF17" s="189">
        <f>'Cont. Día med.'!F12</f>
        <v>0</v>
      </c>
      <c r="AG17" s="189">
        <f>'Cont. Día med.'!G12</f>
        <v>0</v>
      </c>
      <c r="AH17" s="189">
        <f>'Cont. Día med.'!H12</f>
        <v>1181.7</v>
      </c>
      <c r="AI17" s="189">
        <f>'Cont. Día med.'!I12</f>
        <v>0</v>
      </c>
      <c r="AJ17" s="189">
        <f>'Cont. Día med.'!J12</f>
        <v>0</v>
      </c>
      <c r="AK17" s="189">
        <f>'Cont. Día med.'!K12</f>
        <v>0</v>
      </c>
      <c r="AL17" s="189">
        <f t="shared" si="2"/>
        <v>5408.5666666666666</v>
      </c>
      <c r="AO17" s="189">
        <f>'Cont. Día max.'!B12</f>
        <v>0</v>
      </c>
      <c r="AP17" s="189">
        <f>'Cont. Día max.'!C12</f>
        <v>0</v>
      </c>
      <c r="AQ17" s="189">
        <f>'Cont. Día max.'!D12</f>
        <v>5194.6000000000004</v>
      </c>
      <c r="AR17" s="189">
        <f>'Cont. Día max.'!E12</f>
        <v>800.73333333333335</v>
      </c>
      <c r="AS17" s="189">
        <f>'Cont. Día max.'!F12</f>
        <v>0</v>
      </c>
      <c r="AT17" s="189">
        <f>'Cont. Día max.'!G12</f>
        <v>0</v>
      </c>
      <c r="AU17" s="189">
        <f>'Cont. Día max.'!H12</f>
        <v>1180.4000000000001</v>
      </c>
      <c r="AV17" s="189">
        <f>'Cont. Día max.'!I12</f>
        <v>0</v>
      </c>
      <c r="AW17" s="189">
        <f>'Cont. Día max.'!J12</f>
        <v>0</v>
      </c>
      <c r="AX17" s="189">
        <f>'Cont. Día max.'!K12</f>
        <v>0</v>
      </c>
      <c r="AY17" s="189">
        <f t="shared" si="3"/>
        <v>7175.7333333333336</v>
      </c>
    </row>
    <row r="18" spans="1:51">
      <c r="A18" s="191">
        <f t="shared" si="4"/>
        <v>4.8611111111111119E-2</v>
      </c>
      <c r="B18" s="189">
        <f>'Prod. Día med.'!B13</f>
        <v>6410.166666666667</v>
      </c>
      <c r="C18" s="189">
        <f>'Prod. Día med.'!C13</f>
        <v>0</v>
      </c>
      <c r="D18" s="189">
        <f>'Prod. Día med.'!D13</f>
        <v>3777.3333333333335</v>
      </c>
      <c r="E18" s="189">
        <f>'Prod. Día med.'!E13</f>
        <v>2053.8000000000002</v>
      </c>
      <c r="F18" s="189">
        <f>'Prod. Día med.'!F13</f>
        <v>2212.7666666666669</v>
      </c>
      <c r="G18" s="189">
        <f>'Prod. Día med.'!G13</f>
        <v>6688.5333333333338</v>
      </c>
      <c r="H18" s="189">
        <f>'Prod. Día med.'!H13</f>
        <v>4482.2333333333336</v>
      </c>
      <c r="I18" s="189">
        <f>'Prod. Día med.'!I13</f>
        <v>-755.16666666666663</v>
      </c>
      <c r="J18" s="189">
        <f>'Prod. Día med.'!J13</f>
        <v>-74.033333333333331</v>
      </c>
      <c r="K18" s="189">
        <f>'Prod. Día med.'!K13</f>
        <v>134.56666666666666</v>
      </c>
      <c r="L18" s="189">
        <f t="shared" si="0"/>
        <v>24930.199999999997</v>
      </c>
      <c r="O18" s="189">
        <f>'Prod. Día max.'!B13</f>
        <v>6337.4666666666662</v>
      </c>
      <c r="P18" s="189">
        <f>'Prod. Día max.'!C13</f>
        <v>0</v>
      </c>
      <c r="Q18" s="189">
        <f>'Prod. Día max.'!D13</f>
        <v>5473.6</v>
      </c>
      <c r="R18" s="189">
        <f>'Prod. Día max.'!E13</f>
        <v>2141.1333333333332</v>
      </c>
      <c r="S18" s="189">
        <f>'Prod. Día max.'!F13</f>
        <v>2169.2666666666669</v>
      </c>
      <c r="T18" s="189">
        <f>'Prod. Día max.'!G13</f>
        <v>7108.9</v>
      </c>
      <c r="U18" s="189">
        <f>'Prod. Día max.'!H13</f>
        <v>4301.7666666666664</v>
      </c>
      <c r="V18" s="189">
        <f>'Prod. Día max.'!I13</f>
        <v>-878.0333333333333</v>
      </c>
      <c r="W18" s="189">
        <f>'Prod. Día max.'!J13</f>
        <v>-63.56666666666667</v>
      </c>
      <c r="X18" s="189">
        <f>'Prod. Día max.'!K13</f>
        <v>93.466666666666669</v>
      </c>
      <c r="Y18" s="189">
        <f t="shared" si="1"/>
        <v>26684</v>
      </c>
      <c r="AB18" s="189">
        <f>'Cont. Día med.'!B13</f>
        <v>0</v>
      </c>
      <c r="AC18" s="189">
        <f>'Cont. Día med.'!C13</f>
        <v>0</v>
      </c>
      <c r="AD18" s="189">
        <f>'Cont. Día med.'!D13</f>
        <v>3542.4333333333334</v>
      </c>
      <c r="AE18" s="189">
        <f>'Cont. Día med.'!E13</f>
        <v>742.56666666666672</v>
      </c>
      <c r="AF18" s="189">
        <f>'Cont. Día med.'!F13</f>
        <v>0</v>
      </c>
      <c r="AG18" s="189">
        <f>'Cont. Día med.'!G13</f>
        <v>0</v>
      </c>
      <c r="AH18" s="189">
        <f>'Cont. Día med.'!H13</f>
        <v>1165.0999999999999</v>
      </c>
      <c r="AI18" s="189">
        <f>'Cont. Día med.'!I13</f>
        <v>0</v>
      </c>
      <c r="AJ18" s="189">
        <f>'Cont. Día med.'!J13</f>
        <v>0</v>
      </c>
      <c r="AK18" s="189">
        <f>'Cont. Día med.'!K13</f>
        <v>0</v>
      </c>
      <c r="AL18" s="189">
        <f t="shared" si="2"/>
        <v>5450.1</v>
      </c>
      <c r="AO18" s="189">
        <f>'Cont. Día max.'!B13</f>
        <v>0</v>
      </c>
      <c r="AP18" s="189">
        <f>'Cont. Día max.'!C13</f>
        <v>0</v>
      </c>
      <c r="AQ18" s="189">
        <f>'Cont. Día max.'!D13</f>
        <v>5206.2666666666664</v>
      </c>
      <c r="AR18" s="189">
        <f>'Cont. Día max.'!E13</f>
        <v>827.9666666666667</v>
      </c>
      <c r="AS18" s="189">
        <f>'Cont. Día max.'!F13</f>
        <v>0</v>
      </c>
      <c r="AT18" s="189">
        <f>'Cont. Día max.'!G13</f>
        <v>0</v>
      </c>
      <c r="AU18" s="189">
        <f>'Cont. Día max.'!H13</f>
        <v>1162.5</v>
      </c>
      <c r="AV18" s="189">
        <f>'Cont. Día max.'!I13</f>
        <v>0</v>
      </c>
      <c r="AW18" s="189">
        <f>'Cont. Día max.'!J13</f>
        <v>0</v>
      </c>
      <c r="AX18" s="189">
        <f>'Cont. Día max.'!K13</f>
        <v>0</v>
      </c>
      <c r="AY18" s="189">
        <f t="shared" si="3"/>
        <v>7196.7333333333336</v>
      </c>
    </row>
    <row r="19" spans="1:51">
      <c r="A19" s="191">
        <f t="shared" si="4"/>
        <v>5.5555555555555566E-2</v>
      </c>
      <c r="B19" s="189">
        <f>'Prod. Día med.'!B14</f>
        <v>6411.7666666666664</v>
      </c>
      <c r="C19" s="189">
        <f>'Prod. Día med.'!C14</f>
        <v>0</v>
      </c>
      <c r="D19" s="189">
        <f>'Prod. Día med.'!D14</f>
        <v>3760.2</v>
      </c>
      <c r="E19" s="189">
        <f>'Prod. Día med.'!E14</f>
        <v>1955.7</v>
      </c>
      <c r="F19" s="189">
        <f>'Prod. Día med.'!F14</f>
        <v>1994.8</v>
      </c>
      <c r="G19" s="189">
        <f>'Prod. Día med.'!G14</f>
        <v>6646.4333333333334</v>
      </c>
      <c r="H19" s="189">
        <f>'Prod. Día med.'!H14</f>
        <v>4481.9333333333334</v>
      </c>
      <c r="I19" s="189">
        <f>'Prod. Día med.'!I14</f>
        <v>-669.4666666666667</v>
      </c>
      <c r="J19" s="189">
        <f>'Prod. Día med.'!J14</f>
        <v>-73.733333333333334</v>
      </c>
      <c r="K19" s="189">
        <f>'Prod. Día med.'!K14</f>
        <v>133.06666666666666</v>
      </c>
      <c r="L19" s="189">
        <f t="shared" si="0"/>
        <v>24640.7</v>
      </c>
      <c r="O19" s="189">
        <f>'Prod. Día max.'!B14</f>
        <v>6337.2666666666664</v>
      </c>
      <c r="P19" s="189">
        <f>'Prod. Día max.'!C14</f>
        <v>0</v>
      </c>
      <c r="Q19" s="189">
        <f>'Prod. Día max.'!D14</f>
        <v>5422.666666666667</v>
      </c>
      <c r="R19" s="189">
        <f>'Prod. Día max.'!E14</f>
        <v>2059.0666666666666</v>
      </c>
      <c r="S19" s="189">
        <f>'Prod. Día max.'!F14</f>
        <v>1945.3</v>
      </c>
      <c r="T19" s="189">
        <f>'Prod. Día max.'!G14</f>
        <v>7089.6</v>
      </c>
      <c r="U19" s="189">
        <f>'Prod. Día max.'!H14</f>
        <v>4301.7</v>
      </c>
      <c r="V19" s="189">
        <f>'Prod. Día max.'!I14</f>
        <v>-794.9666666666667</v>
      </c>
      <c r="W19" s="189">
        <f>'Prod. Día max.'!J14</f>
        <v>-59.6</v>
      </c>
      <c r="X19" s="189">
        <f>'Prod. Día max.'!K14</f>
        <v>93.066666666666663</v>
      </c>
      <c r="Y19" s="189">
        <f t="shared" si="1"/>
        <v>26394.100000000002</v>
      </c>
      <c r="AB19" s="189">
        <f>'Cont. Día med.'!B14</f>
        <v>0</v>
      </c>
      <c r="AC19" s="189">
        <f>'Cont. Día med.'!C14</f>
        <v>0</v>
      </c>
      <c r="AD19" s="189">
        <f>'Cont. Día med.'!D14</f>
        <v>3528.1333333333332</v>
      </c>
      <c r="AE19" s="189">
        <f>'Cont. Día med.'!E14</f>
        <v>706.7</v>
      </c>
      <c r="AF19" s="189">
        <f>'Cont. Día med.'!F14</f>
        <v>0</v>
      </c>
      <c r="AG19" s="189">
        <f>'Cont. Día med.'!G14</f>
        <v>0</v>
      </c>
      <c r="AH19" s="189">
        <f>'Cont. Día med.'!H14</f>
        <v>1165</v>
      </c>
      <c r="AI19" s="189">
        <f>'Cont. Día med.'!I14</f>
        <v>0</v>
      </c>
      <c r="AJ19" s="189">
        <f>'Cont. Día med.'!J14</f>
        <v>0</v>
      </c>
      <c r="AK19" s="189">
        <f>'Cont. Día med.'!K14</f>
        <v>0</v>
      </c>
      <c r="AL19" s="189">
        <f t="shared" si="2"/>
        <v>5399.833333333333</v>
      </c>
      <c r="AO19" s="189">
        <f>'Cont. Día max.'!B14</f>
        <v>0</v>
      </c>
      <c r="AP19" s="189">
        <f>'Cont. Día max.'!C14</f>
        <v>0</v>
      </c>
      <c r="AQ19" s="189">
        <f>'Cont. Día max.'!D14</f>
        <v>5156.1333333333332</v>
      </c>
      <c r="AR19" s="189">
        <f>'Cont. Día max.'!E14</f>
        <v>796.76666666666665</v>
      </c>
      <c r="AS19" s="189">
        <f>'Cont. Día max.'!F14</f>
        <v>0</v>
      </c>
      <c r="AT19" s="189">
        <f>'Cont. Día max.'!G14</f>
        <v>0</v>
      </c>
      <c r="AU19" s="189">
        <f>'Cont. Día max.'!H14</f>
        <v>1162.4666666666667</v>
      </c>
      <c r="AV19" s="189">
        <f>'Cont. Día max.'!I14</f>
        <v>0</v>
      </c>
      <c r="AW19" s="189">
        <f>'Cont. Día max.'!J14</f>
        <v>0</v>
      </c>
      <c r="AX19" s="189">
        <f>'Cont. Día max.'!K14</f>
        <v>0</v>
      </c>
      <c r="AY19" s="189">
        <f t="shared" si="3"/>
        <v>7115.3666666666668</v>
      </c>
    </row>
    <row r="20" spans="1:51">
      <c r="A20" s="191">
        <f t="shared" si="4"/>
        <v>6.2500000000000014E-2</v>
      </c>
      <c r="B20" s="189">
        <f>'Prod. Día med.'!B15</f>
        <v>6410.4666666666662</v>
      </c>
      <c r="C20" s="189">
        <f>'Prod. Día med.'!C15</f>
        <v>0</v>
      </c>
      <c r="D20" s="189">
        <f>'Prod. Día med.'!D15</f>
        <v>3719.3333333333335</v>
      </c>
      <c r="E20" s="189">
        <f>'Prod. Día med.'!E15</f>
        <v>1883.5333333333333</v>
      </c>
      <c r="F20" s="189">
        <f>'Prod. Día med.'!F15</f>
        <v>1819.1666666666667</v>
      </c>
      <c r="G20" s="189">
        <f>'Prod. Día med.'!G15</f>
        <v>6629.8666666666668</v>
      </c>
      <c r="H20" s="189">
        <f>'Prod. Día med.'!H15</f>
        <v>4481.833333333333</v>
      </c>
      <c r="I20" s="189">
        <f>'Prod. Día med.'!I15</f>
        <v>-673.9</v>
      </c>
      <c r="J20" s="189">
        <f>'Prod. Día med.'!J15</f>
        <v>-73.666666666666671</v>
      </c>
      <c r="K20" s="189">
        <f>'Prod. Día med.'!K15</f>
        <v>131.73333333333332</v>
      </c>
      <c r="L20" s="189">
        <f t="shared" si="0"/>
        <v>24328.366666666661</v>
      </c>
      <c r="O20" s="189">
        <f>'Prod. Día max.'!B15</f>
        <v>6336.9</v>
      </c>
      <c r="P20" s="189">
        <f>'Prod. Día max.'!C15</f>
        <v>0</v>
      </c>
      <c r="Q20" s="189">
        <f>'Prod. Día max.'!D15</f>
        <v>5328.2</v>
      </c>
      <c r="R20" s="189">
        <f>'Prod. Día max.'!E15</f>
        <v>1963.1666666666667</v>
      </c>
      <c r="S20" s="189">
        <f>'Prod. Día max.'!F15</f>
        <v>1719.2666666666667</v>
      </c>
      <c r="T20" s="189">
        <f>'Prod. Día max.'!G15</f>
        <v>7102.7</v>
      </c>
      <c r="U20" s="189">
        <f>'Prod. Día max.'!H15</f>
        <v>4300.5333333333338</v>
      </c>
      <c r="V20" s="189">
        <f>'Prod. Día max.'!I15</f>
        <v>-791.56666666666672</v>
      </c>
      <c r="W20" s="189">
        <f>'Prod. Día max.'!J15</f>
        <v>-58.466666666666669</v>
      </c>
      <c r="X20" s="189">
        <f>'Prod. Día max.'!K15</f>
        <v>92.6</v>
      </c>
      <c r="Y20" s="189">
        <f t="shared" si="1"/>
        <v>25993.333333333328</v>
      </c>
      <c r="AB20" s="189">
        <f>'Cont. Día med.'!B15</f>
        <v>0</v>
      </c>
      <c r="AC20" s="189">
        <f>'Cont. Día med.'!C15</f>
        <v>0</v>
      </c>
      <c r="AD20" s="189">
        <f>'Cont. Día med.'!D15</f>
        <v>3494.3333333333335</v>
      </c>
      <c r="AE20" s="189">
        <f>'Cont. Día med.'!E15</f>
        <v>684.36666666666667</v>
      </c>
      <c r="AF20" s="189">
        <f>'Cont. Día med.'!F15</f>
        <v>0</v>
      </c>
      <c r="AG20" s="189">
        <f>'Cont. Día med.'!G15</f>
        <v>0</v>
      </c>
      <c r="AH20" s="189">
        <f>'Cont. Día med.'!H15</f>
        <v>1165</v>
      </c>
      <c r="AI20" s="189">
        <f>'Cont. Día med.'!I15</f>
        <v>0</v>
      </c>
      <c r="AJ20" s="189">
        <f>'Cont. Día med.'!J15</f>
        <v>0</v>
      </c>
      <c r="AK20" s="189">
        <f>'Cont. Día med.'!K15</f>
        <v>0</v>
      </c>
      <c r="AL20" s="189">
        <f t="shared" si="2"/>
        <v>5343.7</v>
      </c>
      <c r="AO20" s="189">
        <f>'Cont. Día max.'!B15</f>
        <v>0</v>
      </c>
      <c r="AP20" s="189">
        <f>'Cont. Día max.'!C15</f>
        <v>0</v>
      </c>
      <c r="AQ20" s="189">
        <f>'Cont. Día max.'!D15</f>
        <v>5068.1000000000004</v>
      </c>
      <c r="AR20" s="189">
        <f>'Cont. Día max.'!E15</f>
        <v>761.56666666666672</v>
      </c>
      <c r="AS20" s="189">
        <f>'Cont. Día max.'!F15</f>
        <v>0</v>
      </c>
      <c r="AT20" s="189">
        <f>'Cont. Día max.'!G15</f>
        <v>0</v>
      </c>
      <c r="AU20" s="189">
        <f>'Cont. Día max.'!H15</f>
        <v>1162.1666666666667</v>
      </c>
      <c r="AV20" s="189">
        <f>'Cont. Día max.'!I15</f>
        <v>0</v>
      </c>
      <c r="AW20" s="189">
        <f>'Cont. Día max.'!J15</f>
        <v>0</v>
      </c>
      <c r="AX20" s="189">
        <f>'Cont. Día max.'!K15</f>
        <v>0</v>
      </c>
      <c r="AY20" s="189">
        <f t="shared" si="3"/>
        <v>6991.8333333333339</v>
      </c>
    </row>
    <row r="21" spans="1:51">
      <c r="A21" s="191">
        <f t="shared" si="4"/>
        <v>6.9444444444444461E-2</v>
      </c>
      <c r="B21" s="189">
        <f>'Prod. Día med.'!B16</f>
        <v>6411.2</v>
      </c>
      <c r="C21" s="189">
        <f>'Prod. Día med.'!C16</f>
        <v>0</v>
      </c>
      <c r="D21" s="189">
        <f>'Prod. Día med.'!D16</f>
        <v>3686.1</v>
      </c>
      <c r="E21" s="189">
        <f>'Prod. Día med.'!E16</f>
        <v>1817.2666666666667</v>
      </c>
      <c r="F21" s="189">
        <f>'Prod. Día med.'!F16</f>
        <v>1723.7</v>
      </c>
      <c r="G21" s="189">
        <f>'Prod. Día med.'!G16</f>
        <v>6592.4333333333334</v>
      </c>
      <c r="H21" s="189">
        <f>'Prod. Día med.'!H16</f>
        <v>4481.833333333333</v>
      </c>
      <c r="I21" s="189">
        <f>'Prod. Día med.'!I16</f>
        <v>-685.6</v>
      </c>
      <c r="J21" s="189">
        <f>'Prod. Día med.'!J16</f>
        <v>-73.7</v>
      </c>
      <c r="K21" s="189">
        <f>'Prod. Día med.'!K16</f>
        <v>130.33333333333334</v>
      </c>
      <c r="L21" s="189">
        <f t="shared" si="0"/>
        <v>24083.566666666666</v>
      </c>
      <c r="O21" s="189">
        <f>'Prod. Día max.'!B16</f>
        <v>6336</v>
      </c>
      <c r="P21" s="189">
        <f>'Prod. Día max.'!C16</f>
        <v>0</v>
      </c>
      <c r="Q21" s="189">
        <f>'Prod. Día max.'!D16</f>
        <v>5268.5333333333338</v>
      </c>
      <c r="R21" s="189">
        <f>'Prod. Día max.'!E16</f>
        <v>1927.4333333333334</v>
      </c>
      <c r="S21" s="189">
        <f>'Prod. Día max.'!F16</f>
        <v>1629.9333333333334</v>
      </c>
      <c r="T21" s="189">
        <f>'Prod. Día max.'!G16</f>
        <v>7080.8666666666668</v>
      </c>
      <c r="U21" s="189">
        <f>'Prod. Día max.'!H16</f>
        <v>4299.5666666666666</v>
      </c>
      <c r="V21" s="189">
        <f>'Prod. Día max.'!I16</f>
        <v>-772.5</v>
      </c>
      <c r="W21" s="189">
        <f>'Prod. Día max.'!J16</f>
        <v>-58.43333333333333</v>
      </c>
      <c r="X21" s="189">
        <f>'Prod. Día max.'!K16</f>
        <v>91.766666666666666</v>
      </c>
      <c r="Y21" s="189">
        <f t="shared" si="1"/>
        <v>25803.166666666668</v>
      </c>
      <c r="AB21" s="189">
        <f>'Cont. Día med.'!B16</f>
        <v>0</v>
      </c>
      <c r="AC21" s="189">
        <f>'Cont. Día med.'!C16</f>
        <v>0</v>
      </c>
      <c r="AD21" s="189">
        <f>'Cont. Día med.'!D16</f>
        <v>3468.7666666666669</v>
      </c>
      <c r="AE21" s="189">
        <f>'Cont. Día med.'!E16</f>
        <v>658.9666666666667</v>
      </c>
      <c r="AF21" s="189">
        <f>'Cont. Día med.'!F16</f>
        <v>0</v>
      </c>
      <c r="AG21" s="189">
        <f>'Cont. Día med.'!G16</f>
        <v>0</v>
      </c>
      <c r="AH21" s="189">
        <f>'Cont. Día med.'!H16</f>
        <v>1165.0999999999999</v>
      </c>
      <c r="AI21" s="189">
        <f>'Cont. Día med.'!I16</f>
        <v>0</v>
      </c>
      <c r="AJ21" s="189">
        <f>'Cont. Día med.'!J16</f>
        <v>0</v>
      </c>
      <c r="AK21" s="189">
        <f>'Cont. Día med.'!K16</f>
        <v>0</v>
      </c>
      <c r="AL21" s="189">
        <f t="shared" si="2"/>
        <v>5292.8333333333339</v>
      </c>
      <c r="AO21" s="189">
        <f>'Cont. Día max.'!B16</f>
        <v>0</v>
      </c>
      <c r="AP21" s="189">
        <f>'Cont. Día max.'!C16</f>
        <v>0</v>
      </c>
      <c r="AQ21" s="189">
        <f>'Cont. Día max.'!D16</f>
        <v>5011.2333333333336</v>
      </c>
      <c r="AR21" s="189">
        <f>'Cont. Día max.'!E16</f>
        <v>748.8</v>
      </c>
      <c r="AS21" s="189">
        <f>'Cont. Día max.'!F16</f>
        <v>0</v>
      </c>
      <c r="AT21" s="189">
        <f>'Cont. Día max.'!G16</f>
        <v>0</v>
      </c>
      <c r="AU21" s="189">
        <f>'Cont. Día max.'!H16</f>
        <v>1161.9000000000001</v>
      </c>
      <c r="AV21" s="189">
        <f>'Cont. Día max.'!I16</f>
        <v>0</v>
      </c>
      <c r="AW21" s="189">
        <f>'Cont. Día max.'!J16</f>
        <v>0</v>
      </c>
      <c r="AX21" s="189">
        <f>'Cont. Día max.'!K16</f>
        <v>0</v>
      </c>
      <c r="AY21" s="189">
        <f t="shared" si="3"/>
        <v>6921.9333333333343</v>
      </c>
    </row>
    <row r="22" spans="1:51">
      <c r="A22" s="191">
        <f t="shared" si="4"/>
        <v>7.6388888888888909E-2</v>
      </c>
      <c r="B22" s="189">
        <f>'Prod. Día med.'!B17</f>
        <v>6410.666666666667</v>
      </c>
      <c r="C22" s="189">
        <f>'Prod. Día med.'!C17</f>
        <v>0</v>
      </c>
      <c r="D22" s="189">
        <f>'Prod. Día med.'!D17</f>
        <v>3635.6666666666665</v>
      </c>
      <c r="E22" s="189">
        <f>'Prod. Día med.'!E17</f>
        <v>1764.4</v>
      </c>
      <c r="F22" s="189">
        <f>'Prod. Día med.'!F17</f>
        <v>1602.0333333333333</v>
      </c>
      <c r="G22" s="189">
        <f>'Prod. Día med.'!G17</f>
        <v>6553.7</v>
      </c>
      <c r="H22" s="189">
        <f>'Prod. Día med.'!H17</f>
        <v>4481.8</v>
      </c>
      <c r="I22" s="189">
        <f>'Prod. Día med.'!I17</f>
        <v>-607.23333333333335</v>
      </c>
      <c r="J22" s="189">
        <f>'Prod. Día med.'!J17</f>
        <v>-73.733333333333334</v>
      </c>
      <c r="K22" s="189">
        <f>'Prod. Día med.'!K17</f>
        <v>128</v>
      </c>
      <c r="L22" s="189">
        <f t="shared" si="0"/>
        <v>23895.3</v>
      </c>
      <c r="O22" s="189">
        <f>'Prod. Día max.'!B17</f>
        <v>6335.0666666666666</v>
      </c>
      <c r="P22" s="189">
        <f>'Prod. Día max.'!C17</f>
        <v>0</v>
      </c>
      <c r="Q22" s="189">
        <f>'Prod. Día max.'!D17</f>
        <v>5219.7</v>
      </c>
      <c r="R22" s="189">
        <f>'Prod. Día max.'!E17</f>
        <v>1910.6333333333334</v>
      </c>
      <c r="S22" s="189">
        <f>'Prod. Día max.'!F17</f>
        <v>1471.7666666666667</v>
      </c>
      <c r="T22" s="189">
        <f>'Prod. Día max.'!G17</f>
        <v>7055.1</v>
      </c>
      <c r="U22" s="189">
        <f>'Prod. Día max.'!H17</f>
        <v>4299.3999999999996</v>
      </c>
      <c r="V22" s="189">
        <f>'Prod. Día max.'!I17</f>
        <v>-751.43333333333328</v>
      </c>
      <c r="W22" s="189">
        <f>'Prod. Día max.'!J17</f>
        <v>-58.5</v>
      </c>
      <c r="X22" s="189">
        <f>'Prod. Día max.'!K17</f>
        <v>90.766666666666666</v>
      </c>
      <c r="Y22" s="189">
        <f t="shared" si="1"/>
        <v>25572.499999999996</v>
      </c>
      <c r="AB22" s="189">
        <f>'Cont. Día med.'!B17</f>
        <v>0</v>
      </c>
      <c r="AC22" s="189">
        <f>'Cont. Día med.'!C17</f>
        <v>0</v>
      </c>
      <c r="AD22" s="189">
        <f>'Cont. Día med.'!D17</f>
        <v>3423.2333333333331</v>
      </c>
      <c r="AE22" s="189">
        <f>'Cont. Día med.'!E17</f>
        <v>644.0333333333333</v>
      </c>
      <c r="AF22" s="189">
        <f>'Cont. Día med.'!F17</f>
        <v>0</v>
      </c>
      <c r="AG22" s="189">
        <f>'Cont. Día med.'!G17</f>
        <v>0</v>
      </c>
      <c r="AH22" s="189">
        <f>'Cont. Día med.'!H17</f>
        <v>1165.0666666666666</v>
      </c>
      <c r="AI22" s="189">
        <f>'Cont. Día med.'!I17</f>
        <v>0</v>
      </c>
      <c r="AJ22" s="189">
        <f>'Cont. Día med.'!J17</f>
        <v>0</v>
      </c>
      <c r="AK22" s="189">
        <f>'Cont. Día med.'!K17</f>
        <v>0</v>
      </c>
      <c r="AL22" s="189">
        <f t="shared" si="2"/>
        <v>5232.333333333333</v>
      </c>
      <c r="AO22" s="189">
        <f>'Cont. Día max.'!B17</f>
        <v>0</v>
      </c>
      <c r="AP22" s="189">
        <f>'Cont. Día max.'!C17</f>
        <v>0</v>
      </c>
      <c r="AQ22" s="189">
        <f>'Cont. Día max.'!D17</f>
        <v>4963.5333333333338</v>
      </c>
      <c r="AR22" s="189">
        <f>'Cont. Día max.'!E17</f>
        <v>739.93333333333328</v>
      </c>
      <c r="AS22" s="189">
        <f>'Cont. Día max.'!F17</f>
        <v>0</v>
      </c>
      <c r="AT22" s="189">
        <f>'Cont. Día max.'!G17</f>
        <v>0</v>
      </c>
      <c r="AU22" s="189">
        <f>'Cont. Día max.'!H17</f>
        <v>1161.8333333333333</v>
      </c>
      <c r="AV22" s="189">
        <f>'Cont. Día max.'!I17</f>
        <v>0</v>
      </c>
      <c r="AW22" s="189">
        <f>'Cont. Día max.'!J17</f>
        <v>0</v>
      </c>
      <c r="AX22" s="189">
        <f>'Cont. Día max.'!K17</f>
        <v>0</v>
      </c>
      <c r="AY22" s="189">
        <f t="shared" si="3"/>
        <v>6865.3</v>
      </c>
    </row>
    <row r="23" spans="1:51">
      <c r="A23" s="191">
        <f t="shared" si="4"/>
        <v>8.3333333333333356E-2</v>
      </c>
      <c r="B23" s="189">
        <f>'Prod. Día med.'!B18</f>
        <v>6410.4333333333334</v>
      </c>
      <c r="C23" s="189">
        <f>'Prod. Día med.'!C18</f>
        <v>0</v>
      </c>
      <c r="D23" s="189">
        <f>'Prod. Día med.'!D18</f>
        <v>3613.3</v>
      </c>
      <c r="E23" s="189">
        <f>'Prod. Día med.'!E18</f>
        <v>1773.6</v>
      </c>
      <c r="F23" s="189">
        <f>'Prod. Día med.'!F18</f>
        <v>1452.3666666666666</v>
      </c>
      <c r="G23" s="189">
        <f>'Prod. Día med.'!G18</f>
        <v>6482.4333333333334</v>
      </c>
      <c r="H23" s="189">
        <f>'Prod. Día med.'!H18</f>
        <v>4472.1333333333332</v>
      </c>
      <c r="I23" s="189">
        <f>'Prod. Día med.'!I18</f>
        <v>-684.16666666666663</v>
      </c>
      <c r="J23" s="189">
        <f>'Prod. Día med.'!J18</f>
        <v>-70.13333333333334</v>
      </c>
      <c r="K23" s="189">
        <f>'Prod. Día med.'!K18</f>
        <v>126.7</v>
      </c>
      <c r="L23" s="189">
        <f t="shared" si="0"/>
        <v>23576.666666666668</v>
      </c>
      <c r="O23" s="189">
        <f>'Prod. Día max.'!B18</f>
        <v>6333.833333333333</v>
      </c>
      <c r="P23" s="189">
        <f>'Prod. Día max.'!C18</f>
        <v>0</v>
      </c>
      <c r="Q23" s="189">
        <f>'Prod. Día max.'!D18</f>
        <v>5201.5</v>
      </c>
      <c r="R23" s="189">
        <f>'Prod. Día max.'!E18</f>
        <v>1931.4666666666667</v>
      </c>
      <c r="S23" s="189">
        <f>'Prod. Día max.'!F18</f>
        <v>1307.3</v>
      </c>
      <c r="T23" s="189">
        <f>'Prod. Día max.'!G18</f>
        <v>7025.5333333333338</v>
      </c>
      <c r="U23" s="189">
        <f>'Prod. Día max.'!H18</f>
        <v>4297.2666666666664</v>
      </c>
      <c r="V23" s="189">
        <f>'Prod. Día max.'!I18</f>
        <v>-862.9666666666667</v>
      </c>
      <c r="W23" s="189">
        <f>'Prod. Día max.'!J18</f>
        <v>-55.4</v>
      </c>
      <c r="X23" s="189">
        <f>'Prod. Día max.'!K18</f>
        <v>90.033333333333331</v>
      </c>
      <c r="Y23" s="189">
        <f t="shared" si="1"/>
        <v>25268.566666666662</v>
      </c>
      <c r="AB23" s="189">
        <f>'Cont. Día med.'!B18</f>
        <v>0</v>
      </c>
      <c r="AC23" s="189">
        <f>'Cont. Día med.'!C18</f>
        <v>0</v>
      </c>
      <c r="AD23" s="189">
        <f>'Cont. Día med.'!D18</f>
        <v>3406.4666666666667</v>
      </c>
      <c r="AE23" s="189">
        <f>'Cont. Día med.'!E18</f>
        <v>650.5</v>
      </c>
      <c r="AF23" s="189">
        <f>'Cont. Día med.'!F18</f>
        <v>0</v>
      </c>
      <c r="AG23" s="189">
        <f>'Cont. Día med.'!G18</f>
        <v>0</v>
      </c>
      <c r="AH23" s="189">
        <f>'Cont. Día med.'!H18</f>
        <v>1162.4666666666667</v>
      </c>
      <c r="AI23" s="189">
        <f>'Cont. Día med.'!I18</f>
        <v>0</v>
      </c>
      <c r="AJ23" s="189">
        <f>'Cont. Día med.'!J18</f>
        <v>0</v>
      </c>
      <c r="AK23" s="189">
        <f>'Cont. Día med.'!K18</f>
        <v>0</v>
      </c>
      <c r="AL23" s="189">
        <f t="shared" si="2"/>
        <v>5219.4333333333334</v>
      </c>
      <c r="AO23" s="189">
        <f>'Cont. Día max.'!B18</f>
        <v>0</v>
      </c>
      <c r="AP23" s="189">
        <f>'Cont. Día max.'!C18</f>
        <v>0</v>
      </c>
      <c r="AQ23" s="189">
        <f>'Cont. Día max.'!D18</f>
        <v>4940.8666666666668</v>
      </c>
      <c r="AR23" s="189">
        <f>'Cont. Día max.'!E18</f>
        <v>743.23333333333335</v>
      </c>
      <c r="AS23" s="189">
        <f>'Cont. Día max.'!F18</f>
        <v>0</v>
      </c>
      <c r="AT23" s="189">
        <f>'Cont. Día max.'!G18</f>
        <v>0</v>
      </c>
      <c r="AU23" s="189">
        <f>'Cont. Día max.'!H18</f>
        <v>1161.4333333333334</v>
      </c>
      <c r="AV23" s="189">
        <f>'Cont. Día max.'!I18</f>
        <v>0</v>
      </c>
      <c r="AW23" s="189">
        <f>'Cont. Día max.'!J18</f>
        <v>0</v>
      </c>
      <c r="AX23" s="189">
        <f>'Cont. Día max.'!K18</f>
        <v>0</v>
      </c>
      <c r="AY23" s="189">
        <f t="shared" si="3"/>
        <v>6845.5333333333338</v>
      </c>
    </row>
    <row r="24" spans="1:51">
      <c r="A24" s="191">
        <f t="shared" si="4"/>
        <v>9.0277777777777804E-2</v>
      </c>
      <c r="B24" s="189">
        <f>'Prod. Día med.'!B19</f>
        <v>6409.2333333333336</v>
      </c>
      <c r="C24" s="189">
        <f>'Prod. Día med.'!C19</f>
        <v>0</v>
      </c>
      <c r="D24" s="189">
        <f>'Prod. Día med.'!D19</f>
        <v>3591.3</v>
      </c>
      <c r="E24" s="189">
        <f>'Prod. Día med.'!E19</f>
        <v>1800.4666666666667</v>
      </c>
      <c r="F24" s="189">
        <f>'Prod. Día med.'!F19</f>
        <v>1329.2</v>
      </c>
      <c r="G24" s="189">
        <f>'Prod. Día med.'!G19</f>
        <v>6438.7666666666664</v>
      </c>
      <c r="H24" s="189">
        <f>'Prod. Día med.'!H19</f>
        <v>4427.833333333333</v>
      </c>
      <c r="I24" s="189">
        <f>'Prod. Día med.'!I19</f>
        <v>-655.23333333333335</v>
      </c>
      <c r="J24" s="189">
        <f>'Prod. Día med.'!J19</f>
        <v>-65.333333333333329</v>
      </c>
      <c r="K24" s="189">
        <f>'Prod. Día med.'!K19</f>
        <v>124.66666666666667</v>
      </c>
      <c r="L24" s="189">
        <f t="shared" si="0"/>
        <v>23400.9</v>
      </c>
      <c r="O24" s="189">
        <f>'Prod. Día max.'!B19</f>
        <v>6332.4333333333334</v>
      </c>
      <c r="P24" s="189">
        <f>'Prod. Día max.'!C19</f>
        <v>0</v>
      </c>
      <c r="Q24" s="189">
        <f>'Prod. Día max.'!D19</f>
        <v>5246.8666666666668</v>
      </c>
      <c r="R24" s="189">
        <f>'Prod. Día max.'!E19</f>
        <v>2021.1666666666667</v>
      </c>
      <c r="S24" s="189">
        <f>'Prod. Día max.'!F19</f>
        <v>1228.8666666666666</v>
      </c>
      <c r="T24" s="189">
        <f>'Prod. Día max.'!G19</f>
        <v>6989.9</v>
      </c>
      <c r="U24" s="189">
        <f>'Prod. Día max.'!H19</f>
        <v>4270.0333333333338</v>
      </c>
      <c r="V24" s="189">
        <f>'Prod. Día max.'!I19</f>
        <v>-1061.0666666666666</v>
      </c>
      <c r="W24" s="189">
        <f>'Prod. Día max.'!J19</f>
        <v>-52.333333333333336</v>
      </c>
      <c r="X24" s="189">
        <f>'Prod. Día max.'!K19</f>
        <v>89.466666666666669</v>
      </c>
      <c r="Y24" s="189">
        <f t="shared" si="1"/>
        <v>25065.333333333332</v>
      </c>
      <c r="AB24" s="189">
        <f>'Cont. Día med.'!B19</f>
        <v>0</v>
      </c>
      <c r="AC24" s="189">
        <f>'Cont. Día med.'!C19</f>
        <v>0</v>
      </c>
      <c r="AD24" s="189">
        <f>'Cont. Día med.'!D19</f>
        <v>3397.0666666666666</v>
      </c>
      <c r="AE24" s="189">
        <f>'Cont. Día med.'!E19</f>
        <v>663.4666666666667</v>
      </c>
      <c r="AF24" s="189">
        <f>'Cont. Día med.'!F19</f>
        <v>0</v>
      </c>
      <c r="AG24" s="189">
        <f>'Cont. Día med.'!G19</f>
        <v>0</v>
      </c>
      <c r="AH24" s="189">
        <f>'Cont. Día med.'!H19</f>
        <v>1151.3666666666666</v>
      </c>
      <c r="AI24" s="189">
        <f>'Cont. Día med.'!I19</f>
        <v>0</v>
      </c>
      <c r="AJ24" s="189">
        <f>'Cont. Día med.'!J19</f>
        <v>0</v>
      </c>
      <c r="AK24" s="189">
        <f>'Cont. Día med.'!K19</f>
        <v>0</v>
      </c>
      <c r="AL24" s="189">
        <f t="shared" si="2"/>
        <v>5211.8999999999996</v>
      </c>
      <c r="AO24" s="189">
        <f>'Cont. Día max.'!B19</f>
        <v>0</v>
      </c>
      <c r="AP24" s="189">
        <f>'Cont. Día max.'!C19</f>
        <v>0</v>
      </c>
      <c r="AQ24" s="189">
        <f>'Cont. Día max.'!D19</f>
        <v>4987.6333333333332</v>
      </c>
      <c r="AR24" s="189">
        <f>'Cont. Día max.'!E19</f>
        <v>783.73333333333335</v>
      </c>
      <c r="AS24" s="189">
        <f>'Cont. Día max.'!F19</f>
        <v>0</v>
      </c>
      <c r="AT24" s="189">
        <f>'Cont. Día max.'!G19</f>
        <v>0</v>
      </c>
      <c r="AU24" s="189">
        <f>'Cont. Día max.'!H19</f>
        <v>1154.3666666666666</v>
      </c>
      <c r="AV24" s="189">
        <f>'Cont. Día max.'!I19</f>
        <v>0</v>
      </c>
      <c r="AW24" s="189">
        <f>'Cont. Día max.'!J19</f>
        <v>0</v>
      </c>
      <c r="AX24" s="189">
        <f>'Cont. Día max.'!K19</f>
        <v>0</v>
      </c>
      <c r="AY24" s="189">
        <f t="shared" si="3"/>
        <v>6925.7333333333336</v>
      </c>
    </row>
    <row r="25" spans="1:51">
      <c r="A25" s="191">
        <f t="shared" si="4"/>
        <v>9.7222222222222252E-2</v>
      </c>
      <c r="B25" s="189">
        <f>'Prod. Día med.'!B20</f>
        <v>6410.5333333333338</v>
      </c>
      <c r="C25" s="189">
        <f>'Prod. Día med.'!C20</f>
        <v>0</v>
      </c>
      <c r="D25" s="189">
        <f>'Prod. Día med.'!D20</f>
        <v>3546.2333333333331</v>
      </c>
      <c r="E25" s="189">
        <f>'Prod. Día med.'!E20</f>
        <v>1769.1</v>
      </c>
      <c r="F25" s="189">
        <f>'Prod. Día med.'!F20</f>
        <v>1195.0666666666666</v>
      </c>
      <c r="G25" s="189">
        <f>'Prod. Día med.'!G20</f>
        <v>6398.2666666666664</v>
      </c>
      <c r="H25" s="189">
        <f>'Prod. Día med.'!H20</f>
        <v>4427.8</v>
      </c>
      <c r="I25" s="189">
        <f>'Prod. Día med.'!I20</f>
        <v>-600.5333333333333</v>
      </c>
      <c r="J25" s="189">
        <f>'Prod. Día med.'!J20</f>
        <v>-64.333333333333329</v>
      </c>
      <c r="K25" s="189">
        <f>'Prod. Día med.'!K20</f>
        <v>123.93333333333334</v>
      </c>
      <c r="L25" s="189">
        <f t="shared" si="0"/>
        <v>23206.066666666669</v>
      </c>
      <c r="O25" s="189">
        <f>'Prod. Día max.'!B20</f>
        <v>6331.5666666666666</v>
      </c>
      <c r="P25" s="189">
        <f>'Prod. Día max.'!C20</f>
        <v>0</v>
      </c>
      <c r="Q25" s="189">
        <f>'Prod. Día max.'!D20</f>
        <v>5239.3999999999996</v>
      </c>
      <c r="R25" s="189">
        <f>'Prod. Día max.'!E20</f>
        <v>1975.9666666666667</v>
      </c>
      <c r="S25" s="189">
        <f>'Prod. Día max.'!F20</f>
        <v>1096.5999999999999</v>
      </c>
      <c r="T25" s="189">
        <f>'Prod. Día max.'!G20</f>
        <v>6964.4333333333334</v>
      </c>
      <c r="U25" s="189">
        <f>'Prod. Día max.'!H20</f>
        <v>4268.7</v>
      </c>
      <c r="V25" s="189">
        <f>'Prod. Día max.'!I20</f>
        <v>-1011.4</v>
      </c>
      <c r="W25" s="189">
        <f>'Prod. Día max.'!J20</f>
        <v>-50.866666666666667</v>
      </c>
      <c r="X25" s="189">
        <f>'Prod. Día max.'!K20</f>
        <v>89</v>
      </c>
      <c r="Y25" s="189">
        <f t="shared" si="1"/>
        <v>24903.4</v>
      </c>
      <c r="AB25" s="189">
        <f>'Cont. Día med.'!B20</f>
        <v>0</v>
      </c>
      <c r="AC25" s="189">
        <f>'Cont. Día med.'!C20</f>
        <v>0</v>
      </c>
      <c r="AD25" s="189">
        <f>'Cont. Día med.'!D20</f>
        <v>3363.3</v>
      </c>
      <c r="AE25" s="189">
        <f>'Cont. Día med.'!E20</f>
        <v>651</v>
      </c>
      <c r="AF25" s="189">
        <f>'Cont. Día med.'!F20</f>
        <v>0</v>
      </c>
      <c r="AG25" s="189">
        <f>'Cont. Día med.'!G20</f>
        <v>0</v>
      </c>
      <c r="AH25" s="189">
        <f>'Cont. Día med.'!H20</f>
        <v>1151.3666666666666</v>
      </c>
      <c r="AI25" s="189">
        <f>'Cont. Día med.'!I20</f>
        <v>0</v>
      </c>
      <c r="AJ25" s="189">
        <f>'Cont. Día med.'!J20</f>
        <v>0</v>
      </c>
      <c r="AK25" s="189">
        <f>'Cont. Día med.'!K20</f>
        <v>0</v>
      </c>
      <c r="AL25" s="189">
        <f t="shared" si="2"/>
        <v>5165.666666666667</v>
      </c>
      <c r="AO25" s="189">
        <f>'Cont. Día max.'!B20</f>
        <v>0</v>
      </c>
      <c r="AP25" s="189">
        <f>'Cont. Día max.'!C20</f>
        <v>0</v>
      </c>
      <c r="AQ25" s="189">
        <f>'Cont. Día max.'!D20</f>
        <v>4979.166666666667</v>
      </c>
      <c r="AR25" s="189">
        <f>'Cont. Día max.'!E20</f>
        <v>768.13333333333333</v>
      </c>
      <c r="AS25" s="189">
        <f>'Cont. Día max.'!F20</f>
        <v>0</v>
      </c>
      <c r="AT25" s="189">
        <f>'Cont. Día max.'!G20</f>
        <v>0</v>
      </c>
      <c r="AU25" s="189">
        <f>'Cont. Día max.'!H20</f>
        <v>1154.0333333333333</v>
      </c>
      <c r="AV25" s="189">
        <f>'Cont. Día max.'!I20</f>
        <v>0</v>
      </c>
      <c r="AW25" s="189">
        <f>'Cont. Día max.'!J20</f>
        <v>0</v>
      </c>
      <c r="AX25" s="189">
        <f>'Cont. Día max.'!K20</f>
        <v>0</v>
      </c>
      <c r="AY25" s="189">
        <f t="shared" si="3"/>
        <v>6901.3333333333339</v>
      </c>
    </row>
    <row r="26" spans="1:51">
      <c r="A26" s="191">
        <f t="shared" si="4"/>
        <v>0.1041666666666667</v>
      </c>
      <c r="B26" s="189">
        <f>'Prod. Día med.'!B21</f>
        <v>6410.6333333333332</v>
      </c>
      <c r="C26" s="189">
        <f>'Prod. Día med.'!C21</f>
        <v>0</v>
      </c>
      <c r="D26" s="189">
        <f>'Prod. Día med.'!D21</f>
        <v>3520.5666666666666</v>
      </c>
      <c r="E26" s="189">
        <f>'Prod. Día med.'!E21</f>
        <v>1724.7</v>
      </c>
      <c r="F26" s="189">
        <f>'Prod. Día med.'!F21</f>
        <v>1082.0666666666666</v>
      </c>
      <c r="G26" s="189">
        <f>'Prod. Día med.'!G21</f>
        <v>6340.3</v>
      </c>
      <c r="H26" s="189">
        <f>'Prod. Día med.'!H21</f>
        <v>4427.8</v>
      </c>
      <c r="I26" s="189">
        <f>'Prod. Día med.'!I21</f>
        <v>-614.0333333333333</v>
      </c>
      <c r="J26" s="189">
        <f>'Prod. Día med.'!J21</f>
        <v>-64.266666666666666</v>
      </c>
      <c r="K26" s="189">
        <f>'Prod. Día med.'!K21</f>
        <v>121.63333333333334</v>
      </c>
      <c r="L26" s="189">
        <f t="shared" si="0"/>
        <v>22949.4</v>
      </c>
      <c r="O26" s="189">
        <f>'Prod. Día max.'!B21</f>
        <v>6331.4</v>
      </c>
      <c r="P26" s="189">
        <f>'Prod. Día max.'!C21</f>
        <v>0</v>
      </c>
      <c r="Q26" s="189">
        <f>'Prod. Día max.'!D21</f>
        <v>5206.1333333333332</v>
      </c>
      <c r="R26" s="189">
        <f>'Prod. Día max.'!E21</f>
        <v>1927.0666666666666</v>
      </c>
      <c r="S26" s="189">
        <f>'Prod. Día max.'!F21</f>
        <v>978.4</v>
      </c>
      <c r="T26" s="189">
        <f>'Prod. Día max.'!G21</f>
        <v>6936.9333333333334</v>
      </c>
      <c r="U26" s="189">
        <f>'Prod. Día max.'!H21</f>
        <v>4268.5333333333338</v>
      </c>
      <c r="V26" s="189">
        <f>'Prod. Día max.'!I21</f>
        <v>-1029.5666666666666</v>
      </c>
      <c r="W26" s="189">
        <f>'Prod. Día max.'!J21</f>
        <v>-50.733333333333334</v>
      </c>
      <c r="X26" s="189">
        <f>'Prod. Día max.'!K21</f>
        <v>87.6</v>
      </c>
      <c r="Y26" s="189">
        <f t="shared" si="1"/>
        <v>24655.766666666663</v>
      </c>
      <c r="AB26" s="189">
        <f>'Cont. Día med.'!B21</f>
        <v>0</v>
      </c>
      <c r="AC26" s="189">
        <f>'Cont. Día med.'!C21</f>
        <v>0</v>
      </c>
      <c r="AD26" s="189">
        <f>'Cont. Día med.'!D21</f>
        <v>3344</v>
      </c>
      <c r="AE26" s="189">
        <f>'Cont. Día med.'!E21</f>
        <v>635.4666666666667</v>
      </c>
      <c r="AF26" s="189">
        <f>'Cont. Día med.'!F21</f>
        <v>0</v>
      </c>
      <c r="AG26" s="189">
        <f>'Cont. Día med.'!G21</f>
        <v>0</v>
      </c>
      <c r="AH26" s="189">
        <f>'Cont. Día med.'!H21</f>
        <v>1151.3333333333333</v>
      </c>
      <c r="AI26" s="189">
        <f>'Cont. Día med.'!I21</f>
        <v>0</v>
      </c>
      <c r="AJ26" s="189">
        <f>'Cont. Día med.'!J21</f>
        <v>0</v>
      </c>
      <c r="AK26" s="189">
        <f>'Cont. Día med.'!K21</f>
        <v>0</v>
      </c>
      <c r="AL26" s="189">
        <f t="shared" si="2"/>
        <v>5130.8</v>
      </c>
      <c r="AO26" s="189">
        <f>'Cont. Día max.'!B21</f>
        <v>0</v>
      </c>
      <c r="AP26" s="189">
        <f>'Cont. Día max.'!C21</f>
        <v>0</v>
      </c>
      <c r="AQ26" s="189">
        <f>'Cont. Día max.'!D21</f>
        <v>4946.666666666667</v>
      </c>
      <c r="AR26" s="189">
        <f>'Cont. Día max.'!E21</f>
        <v>748.86666666666667</v>
      </c>
      <c r="AS26" s="189">
        <f>'Cont. Día max.'!F21</f>
        <v>0</v>
      </c>
      <c r="AT26" s="189">
        <f>'Cont. Día max.'!G21</f>
        <v>0</v>
      </c>
      <c r="AU26" s="189">
        <f>'Cont. Día max.'!H21</f>
        <v>1153.9333333333334</v>
      </c>
      <c r="AV26" s="189">
        <f>'Cont. Día max.'!I21</f>
        <v>0</v>
      </c>
      <c r="AW26" s="189">
        <f>'Cont. Día max.'!J21</f>
        <v>0</v>
      </c>
      <c r="AX26" s="189">
        <f>'Cont. Día max.'!K21</f>
        <v>0</v>
      </c>
      <c r="AY26" s="189">
        <f t="shared" si="3"/>
        <v>6849.4666666666672</v>
      </c>
    </row>
    <row r="27" spans="1:51">
      <c r="A27" s="191">
        <f t="shared" si="4"/>
        <v>0.11111111111111115</v>
      </c>
      <c r="B27" s="189">
        <f>'Prod. Día med.'!B22</f>
        <v>6410.666666666667</v>
      </c>
      <c r="C27" s="189">
        <f>'Prod. Día med.'!C22</f>
        <v>0</v>
      </c>
      <c r="D27" s="189">
        <f>'Prod. Día med.'!D22</f>
        <v>3497.9666666666667</v>
      </c>
      <c r="E27" s="189">
        <f>'Prod. Día med.'!E22</f>
        <v>1717.5333333333333</v>
      </c>
      <c r="F27" s="189">
        <f>'Prod. Día med.'!F22</f>
        <v>1069.2666666666667</v>
      </c>
      <c r="G27" s="189">
        <f>'Prod. Día med.'!G22</f>
        <v>6291.1</v>
      </c>
      <c r="H27" s="189">
        <f>'Prod. Día med.'!H22</f>
        <v>4427.2666666666664</v>
      </c>
      <c r="I27" s="189">
        <f>'Prod. Día med.'!I22</f>
        <v>-596.33333333333337</v>
      </c>
      <c r="J27" s="189">
        <f>'Prod. Día med.'!J22</f>
        <v>-64.266666666666666</v>
      </c>
      <c r="K27" s="189">
        <f>'Prod. Día med.'!K22</f>
        <v>121.36666666666666</v>
      </c>
      <c r="L27" s="189">
        <f t="shared" si="0"/>
        <v>22874.566666666666</v>
      </c>
      <c r="O27" s="189">
        <f>'Prod. Día max.'!B22</f>
        <v>6330.1</v>
      </c>
      <c r="P27" s="189">
        <f>'Prod. Día max.'!C22</f>
        <v>0</v>
      </c>
      <c r="Q27" s="189">
        <f>'Prod. Día max.'!D22</f>
        <v>5187.7666666666664</v>
      </c>
      <c r="R27" s="189">
        <f>'Prod. Día max.'!E22</f>
        <v>1923.0666666666666</v>
      </c>
      <c r="S27" s="189">
        <f>'Prod. Día max.'!F22</f>
        <v>949.0333333333333</v>
      </c>
      <c r="T27" s="189">
        <f>'Prod. Día max.'!G22</f>
        <v>6908.9333333333334</v>
      </c>
      <c r="U27" s="189">
        <f>'Prod. Día max.'!H22</f>
        <v>4265.8666666666668</v>
      </c>
      <c r="V27" s="189">
        <f>'Prod. Día max.'!I22</f>
        <v>-987.1</v>
      </c>
      <c r="W27" s="189">
        <f>'Prod. Día max.'!J22</f>
        <v>-50.733333333333334</v>
      </c>
      <c r="X27" s="189">
        <f>'Prod. Día max.'!K22</f>
        <v>87.9</v>
      </c>
      <c r="Y27" s="189">
        <f t="shared" si="1"/>
        <v>24614.833333333339</v>
      </c>
      <c r="AB27" s="189">
        <f>'Cont. Día med.'!B22</f>
        <v>0</v>
      </c>
      <c r="AC27" s="189">
        <f>'Cont. Día med.'!C22</f>
        <v>0</v>
      </c>
      <c r="AD27" s="189">
        <f>'Cont. Día med.'!D22</f>
        <v>3324.3</v>
      </c>
      <c r="AE27" s="189">
        <f>'Cont. Día med.'!E22</f>
        <v>637.56666666666672</v>
      </c>
      <c r="AF27" s="189">
        <f>'Cont. Día med.'!F22</f>
        <v>0</v>
      </c>
      <c r="AG27" s="189">
        <f>'Cont. Día med.'!G22</f>
        <v>0</v>
      </c>
      <c r="AH27" s="189">
        <f>'Cont. Día med.'!H22</f>
        <v>1151.2</v>
      </c>
      <c r="AI27" s="189">
        <f>'Cont. Día med.'!I22</f>
        <v>0</v>
      </c>
      <c r="AJ27" s="189">
        <f>'Cont. Día med.'!J22</f>
        <v>0</v>
      </c>
      <c r="AK27" s="189">
        <f>'Cont. Día med.'!K22</f>
        <v>0</v>
      </c>
      <c r="AL27" s="189">
        <f t="shared" si="2"/>
        <v>5113.0666666666666</v>
      </c>
      <c r="AO27" s="189">
        <f>'Cont. Día max.'!B22</f>
        <v>0</v>
      </c>
      <c r="AP27" s="189">
        <f>'Cont. Día max.'!C22</f>
        <v>0</v>
      </c>
      <c r="AQ27" s="189">
        <f>'Cont. Día max.'!D22</f>
        <v>4920.0333333333338</v>
      </c>
      <c r="AR27" s="189">
        <f>'Cont. Día max.'!E22</f>
        <v>744.36666666666667</v>
      </c>
      <c r="AS27" s="189">
        <f>'Cont. Día max.'!F22</f>
        <v>0</v>
      </c>
      <c r="AT27" s="189">
        <f>'Cont. Día max.'!G22</f>
        <v>0</v>
      </c>
      <c r="AU27" s="189">
        <f>'Cont. Día max.'!H22</f>
        <v>1153.2333333333333</v>
      </c>
      <c r="AV27" s="189">
        <f>'Cont. Día max.'!I22</f>
        <v>0</v>
      </c>
      <c r="AW27" s="189">
        <f>'Cont. Día max.'!J22</f>
        <v>0</v>
      </c>
      <c r="AX27" s="189">
        <f>'Cont. Día max.'!K22</f>
        <v>0</v>
      </c>
      <c r="AY27" s="189">
        <f t="shared" si="3"/>
        <v>6817.6333333333341</v>
      </c>
    </row>
    <row r="28" spans="1:51">
      <c r="A28" s="191">
        <f t="shared" si="4"/>
        <v>0.11805555555555559</v>
      </c>
      <c r="B28" s="189">
        <f>'Prod. Día med.'!B23</f>
        <v>6412.166666666667</v>
      </c>
      <c r="C28" s="189">
        <f>'Prod. Día med.'!C23</f>
        <v>0</v>
      </c>
      <c r="D28" s="189">
        <f>'Prod. Día med.'!D23</f>
        <v>3471.7666666666669</v>
      </c>
      <c r="E28" s="189">
        <f>'Prod. Día med.'!E23</f>
        <v>1726.6</v>
      </c>
      <c r="F28" s="189">
        <f>'Prod. Día med.'!F23</f>
        <v>995.93333333333328</v>
      </c>
      <c r="G28" s="189">
        <f>'Prod. Día med.'!G23</f>
        <v>6252.1333333333332</v>
      </c>
      <c r="H28" s="189">
        <f>'Prod. Día med.'!H23</f>
        <v>4427.166666666667</v>
      </c>
      <c r="I28" s="189">
        <f>'Prod. Día med.'!I23</f>
        <v>-542.26666666666665</v>
      </c>
      <c r="J28" s="189">
        <f>'Prod. Día med.'!J23</f>
        <v>-64.3</v>
      </c>
      <c r="K28" s="189">
        <f>'Prod. Día med.'!K23</f>
        <v>119.36666666666666</v>
      </c>
      <c r="L28" s="189">
        <f t="shared" si="0"/>
        <v>22798.566666666666</v>
      </c>
      <c r="O28" s="189">
        <f>'Prod. Día max.'!B23</f>
        <v>6329.1</v>
      </c>
      <c r="P28" s="189">
        <f>'Prod. Día max.'!C23</f>
        <v>0</v>
      </c>
      <c r="Q28" s="189">
        <f>'Prod. Día max.'!D23</f>
        <v>5160.4666666666662</v>
      </c>
      <c r="R28" s="189">
        <f>'Prod. Día max.'!E23</f>
        <v>1901.6666666666667</v>
      </c>
      <c r="S28" s="189">
        <f>'Prod. Día max.'!F23</f>
        <v>885.7</v>
      </c>
      <c r="T28" s="189">
        <f>'Prod. Día max.'!G23</f>
        <v>6891.2</v>
      </c>
      <c r="U28" s="189">
        <f>'Prod. Día max.'!H23</f>
        <v>4265.3999999999996</v>
      </c>
      <c r="V28" s="189">
        <f>'Prod. Día max.'!I23</f>
        <v>-959.4</v>
      </c>
      <c r="W28" s="189">
        <f>'Prod. Día max.'!J23</f>
        <v>-50.766666666666666</v>
      </c>
      <c r="X28" s="189">
        <f>'Prod. Día max.'!K23</f>
        <v>87.466666666666669</v>
      </c>
      <c r="Y28" s="189">
        <f t="shared" si="1"/>
        <v>24510.833333333332</v>
      </c>
      <c r="AB28" s="189">
        <f>'Cont. Día med.'!B23</f>
        <v>0</v>
      </c>
      <c r="AC28" s="189">
        <f>'Cont. Día med.'!C23</f>
        <v>0</v>
      </c>
      <c r="AD28" s="189">
        <f>'Cont. Día med.'!D23</f>
        <v>3303.4666666666667</v>
      </c>
      <c r="AE28" s="189">
        <f>'Cont. Día med.'!E23</f>
        <v>640.29999999999995</v>
      </c>
      <c r="AF28" s="189">
        <f>'Cont. Día med.'!F23</f>
        <v>0</v>
      </c>
      <c r="AG28" s="189">
        <f>'Cont. Día med.'!G23</f>
        <v>0</v>
      </c>
      <c r="AH28" s="189">
        <f>'Cont. Día med.'!H23</f>
        <v>1151.2</v>
      </c>
      <c r="AI28" s="189">
        <f>'Cont. Día med.'!I23</f>
        <v>0</v>
      </c>
      <c r="AJ28" s="189">
        <f>'Cont. Día med.'!J23</f>
        <v>0</v>
      </c>
      <c r="AK28" s="189">
        <f>'Cont. Día med.'!K23</f>
        <v>0</v>
      </c>
      <c r="AL28" s="189">
        <f t="shared" si="2"/>
        <v>5094.9666666666662</v>
      </c>
      <c r="AO28" s="189">
        <f>'Cont. Día max.'!B23</f>
        <v>0</v>
      </c>
      <c r="AP28" s="189">
        <f>'Cont. Día max.'!C23</f>
        <v>0</v>
      </c>
      <c r="AQ28" s="189">
        <f>'Cont. Día max.'!D23</f>
        <v>4894.9666666666662</v>
      </c>
      <c r="AR28" s="189">
        <f>'Cont. Día max.'!E23</f>
        <v>732.5</v>
      </c>
      <c r="AS28" s="189">
        <f>'Cont. Día max.'!F23</f>
        <v>0</v>
      </c>
      <c r="AT28" s="189">
        <f>'Cont. Día max.'!G23</f>
        <v>0</v>
      </c>
      <c r="AU28" s="189">
        <f>'Cont. Día max.'!H23</f>
        <v>1153.0999999999999</v>
      </c>
      <c r="AV28" s="189">
        <f>'Cont. Día max.'!I23</f>
        <v>0</v>
      </c>
      <c r="AW28" s="189">
        <f>'Cont. Día max.'!J23</f>
        <v>0</v>
      </c>
      <c r="AX28" s="189">
        <f>'Cont. Día max.'!K23</f>
        <v>0</v>
      </c>
      <c r="AY28" s="189">
        <f t="shared" si="3"/>
        <v>6780.5666666666657</v>
      </c>
    </row>
    <row r="29" spans="1:51">
      <c r="A29" s="191">
        <f t="shared" si="4"/>
        <v>0.12500000000000003</v>
      </c>
      <c r="B29" s="189">
        <f>'Prod. Día med.'!B24</f>
        <v>6411.6333333333332</v>
      </c>
      <c r="C29" s="189">
        <f>'Prod. Día med.'!C24</f>
        <v>0</v>
      </c>
      <c r="D29" s="189">
        <f>'Prod. Día med.'!D24</f>
        <v>3454.6666666666665</v>
      </c>
      <c r="E29" s="189">
        <f>'Prod. Día med.'!E24</f>
        <v>1714.8</v>
      </c>
      <c r="F29" s="189">
        <f>'Prod. Día med.'!F24</f>
        <v>925.5</v>
      </c>
      <c r="G29" s="189">
        <f>'Prod. Día med.'!G24</f>
        <v>6208.5666666666666</v>
      </c>
      <c r="H29" s="189">
        <f>'Prod. Día med.'!H24</f>
        <v>4420.5666666666666</v>
      </c>
      <c r="I29" s="189">
        <f>'Prod. Día med.'!I24</f>
        <v>-536.83333333333337</v>
      </c>
      <c r="J29" s="189">
        <f>'Prod. Día med.'!J24</f>
        <v>-63.2</v>
      </c>
      <c r="K29" s="189">
        <f>'Prod. Día med.'!K24</f>
        <v>118.93333333333334</v>
      </c>
      <c r="L29" s="189">
        <f t="shared" si="0"/>
        <v>22654.633333333331</v>
      </c>
      <c r="O29" s="189">
        <f>'Prod. Día max.'!B24</f>
        <v>6328.4666666666662</v>
      </c>
      <c r="P29" s="189">
        <f>'Prod. Día max.'!C24</f>
        <v>0</v>
      </c>
      <c r="Q29" s="189">
        <f>'Prod. Día max.'!D24</f>
        <v>5127.333333333333</v>
      </c>
      <c r="R29" s="189">
        <f>'Prod. Día max.'!E24</f>
        <v>1888.1666666666667</v>
      </c>
      <c r="S29" s="189">
        <f>'Prod. Día max.'!F24</f>
        <v>734.73333333333335</v>
      </c>
      <c r="T29" s="189">
        <f>'Prod. Día max.'!G24</f>
        <v>6868.2333333333336</v>
      </c>
      <c r="U29" s="189">
        <f>'Prod. Día max.'!H24</f>
        <v>4266.7666666666664</v>
      </c>
      <c r="V29" s="189">
        <f>'Prod. Día max.'!I24</f>
        <v>-950.9</v>
      </c>
      <c r="W29" s="189">
        <f>'Prod. Día max.'!J24</f>
        <v>-49.666666666666664</v>
      </c>
      <c r="X29" s="189">
        <f>'Prod. Día max.'!K24</f>
        <v>87.13333333333334</v>
      </c>
      <c r="Y29" s="189">
        <f t="shared" si="1"/>
        <v>24300.266666666666</v>
      </c>
      <c r="AB29" s="189">
        <f>'Cont. Día med.'!B24</f>
        <v>0</v>
      </c>
      <c r="AC29" s="189">
        <f>'Cont. Día med.'!C24</f>
        <v>0</v>
      </c>
      <c r="AD29" s="189">
        <f>'Cont. Día med.'!D24</f>
        <v>3290</v>
      </c>
      <c r="AE29" s="189">
        <f>'Cont. Día med.'!E24</f>
        <v>634.79999999999995</v>
      </c>
      <c r="AF29" s="189">
        <f>'Cont. Día med.'!F24</f>
        <v>0</v>
      </c>
      <c r="AG29" s="189">
        <f>'Cont. Día med.'!G24</f>
        <v>0</v>
      </c>
      <c r="AH29" s="189">
        <f>'Cont. Día med.'!H24</f>
        <v>1150.5999999999999</v>
      </c>
      <c r="AI29" s="189">
        <f>'Cont. Día med.'!I24</f>
        <v>0</v>
      </c>
      <c r="AJ29" s="189">
        <f>'Cont. Día med.'!J24</f>
        <v>0</v>
      </c>
      <c r="AK29" s="189">
        <f>'Cont. Día med.'!K24</f>
        <v>0</v>
      </c>
      <c r="AL29" s="189">
        <f t="shared" si="2"/>
        <v>5075.3999999999996</v>
      </c>
      <c r="AO29" s="189">
        <f>'Cont. Día max.'!B24</f>
        <v>0</v>
      </c>
      <c r="AP29" s="189">
        <f>'Cont. Día max.'!C24</f>
        <v>0</v>
      </c>
      <c r="AQ29" s="189">
        <f>'Cont. Día max.'!D24</f>
        <v>4864.4666666666662</v>
      </c>
      <c r="AR29" s="189">
        <f>'Cont. Día max.'!E24</f>
        <v>726.2</v>
      </c>
      <c r="AS29" s="189">
        <f>'Cont. Día max.'!F24</f>
        <v>0</v>
      </c>
      <c r="AT29" s="189">
        <f>'Cont. Día max.'!G24</f>
        <v>0</v>
      </c>
      <c r="AU29" s="189">
        <f>'Cont. Día max.'!H24</f>
        <v>1153.2666666666667</v>
      </c>
      <c r="AV29" s="189">
        <f>'Cont. Día max.'!I24</f>
        <v>0</v>
      </c>
      <c r="AW29" s="189">
        <f>'Cont. Día max.'!J24</f>
        <v>0</v>
      </c>
      <c r="AX29" s="189">
        <f>'Cont. Día max.'!K24</f>
        <v>0</v>
      </c>
      <c r="AY29" s="189">
        <f t="shared" si="3"/>
        <v>6743.9333333333325</v>
      </c>
    </row>
    <row r="30" spans="1:51">
      <c r="A30" s="191">
        <f t="shared" si="4"/>
        <v>0.13194444444444448</v>
      </c>
      <c r="B30" s="189">
        <f>'Prod. Día med.'!B25</f>
        <v>6411</v>
      </c>
      <c r="C30" s="189">
        <f>'Prod. Día med.'!C25</f>
        <v>0</v>
      </c>
      <c r="D30" s="189">
        <f>'Prod. Día med.'!D25</f>
        <v>3419.1</v>
      </c>
      <c r="E30" s="189">
        <f>'Prod. Día med.'!E25</f>
        <v>1734.3666666666666</v>
      </c>
      <c r="F30" s="189">
        <f>'Prod. Día med.'!F25</f>
        <v>869.9</v>
      </c>
      <c r="G30" s="189">
        <f>'Prod. Día med.'!G25</f>
        <v>6163.9</v>
      </c>
      <c r="H30" s="189">
        <f>'Prod. Día med.'!H25</f>
        <v>4374.4666666666662</v>
      </c>
      <c r="I30" s="189">
        <f>'Prod. Día med.'!I25</f>
        <v>-477.33333333333331</v>
      </c>
      <c r="J30" s="189">
        <f>'Prod. Día med.'!J25</f>
        <v>-60.266666666666666</v>
      </c>
      <c r="K30" s="189">
        <f>'Prod. Día med.'!K25</f>
        <v>118.8</v>
      </c>
      <c r="L30" s="189">
        <f t="shared" si="0"/>
        <v>22553.933333333334</v>
      </c>
      <c r="O30" s="189">
        <f>'Prod. Día max.'!B25</f>
        <v>6326.333333333333</v>
      </c>
      <c r="P30" s="189">
        <f>'Prod. Día max.'!C25</f>
        <v>0</v>
      </c>
      <c r="Q30" s="189">
        <f>'Prod. Día max.'!D25</f>
        <v>5124.5333333333338</v>
      </c>
      <c r="R30" s="189">
        <f>'Prod. Día max.'!E25</f>
        <v>1942.3</v>
      </c>
      <c r="S30" s="189">
        <f>'Prod. Día max.'!F25</f>
        <v>706.23333333333335</v>
      </c>
      <c r="T30" s="189">
        <f>'Prod. Día max.'!G25</f>
        <v>6830.4333333333334</v>
      </c>
      <c r="U30" s="189">
        <f>'Prod. Día max.'!H25</f>
        <v>4259.8666666666668</v>
      </c>
      <c r="V30" s="189">
        <f>'Prod. Día max.'!I25</f>
        <v>-936.33333333333337</v>
      </c>
      <c r="W30" s="189">
        <f>'Prod. Día max.'!J25</f>
        <v>-48.533333333333331</v>
      </c>
      <c r="X30" s="189">
        <f>'Prod. Día max.'!K25</f>
        <v>87.833333333333329</v>
      </c>
      <c r="Y30" s="189">
        <f t="shared" si="1"/>
        <v>24292.666666666664</v>
      </c>
      <c r="AB30" s="189">
        <f>'Cont. Día med.'!B25</f>
        <v>0</v>
      </c>
      <c r="AC30" s="189">
        <f>'Cont. Día med.'!C25</f>
        <v>0</v>
      </c>
      <c r="AD30" s="189">
        <f>'Cont. Día med.'!D25</f>
        <v>3253.3</v>
      </c>
      <c r="AE30" s="189">
        <f>'Cont. Día med.'!E25</f>
        <v>640.43333333333328</v>
      </c>
      <c r="AF30" s="189">
        <f>'Cont. Día med.'!F25</f>
        <v>0</v>
      </c>
      <c r="AG30" s="189">
        <f>'Cont. Día med.'!G25</f>
        <v>0</v>
      </c>
      <c r="AH30" s="189">
        <f>'Cont. Día med.'!H25</f>
        <v>1147.2333333333333</v>
      </c>
      <c r="AI30" s="189">
        <f>'Cont. Día med.'!I25</f>
        <v>0</v>
      </c>
      <c r="AJ30" s="189">
        <f>'Cont. Día med.'!J25</f>
        <v>0</v>
      </c>
      <c r="AK30" s="189">
        <f>'Cont. Día med.'!K25</f>
        <v>0</v>
      </c>
      <c r="AL30" s="189">
        <f t="shared" si="2"/>
        <v>5040.9666666666672</v>
      </c>
      <c r="AO30" s="189">
        <f>'Cont. Día max.'!B25</f>
        <v>0</v>
      </c>
      <c r="AP30" s="189">
        <f>'Cont. Día max.'!C25</f>
        <v>0</v>
      </c>
      <c r="AQ30" s="189">
        <f>'Cont. Día max.'!D25</f>
        <v>4869.3999999999996</v>
      </c>
      <c r="AR30" s="189">
        <f>'Cont. Día max.'!E25</f>
        <v>735.6</v>
      </c>
      <c r="AS30" s="189">
        <f>'Cont. Día max.'!F25</f>
        <v>0</v>
      </c>
      <c r="AT30" s="189">
        <f>'Cont. Día max.'!G25</f>
        <v>0</v>
      </c>
      <c r="AU30" s="189">
        <f>'Cont. Día max.'!H25</f>
        <v>1151.6666666666667</v>
      </c>
      <c r="AV30" s="189">
        <f>'Cont. Día max.'!I25</f>
        <v>0</v>
      </c>
      <c r="AW30" s="189">
        <f>'Cont. Día max.'!J25</f>
        <v>0</v>
      </c>
      <c r="AX30" s="189">
        <f>'Cont. Día max.'!K25</f>
        <v>0</v>
      </c>
      <c r="AY30" s="189">
        <f t="shared" si="3"/>
        <v>6756.666666666667</v>
      </c>
    </row>
    <row r="31" spans="1:51">
      <c r="A31" s="191">
        <f t="shared" si="4"/>
        <v>0.13888888888888892</v>
      </c>
      <c r="B31" s="189">
        <f>'Prod. Día med.'!B26</f>
        <v>6410.8666666666668</v>
      </c>
      <c r="C31" s="189">
        <f>'Prod. Día med.'!C26</f>
        <v>0</v>
      </c>
      <c r="D31" s="189">
        <f>'Prod. Día med.'!D26</f>
        <v>3395.9333333333334</v>
      </c>
      <c r="E31" s="189">
        <f>'Prod. Día med.'!E26</f>
        <v>1722.1333333333334</v>
      </c>
      <c r="F31" s="189">
        <f>'Prod. Día med.'!F26</f>
        <v>826.73333333333335</v>
      </c>
      <c r="G31" s="189">
        <f>'Prod. Día med.'!G26</f>
        <v>6151.3</v>
      </c>
      <c r="H31" s="189">
        <f>'Prod. Día med.'!H26</f>
        <v>4371.9666666666662</v>
      </c>
      <c r="I31" s="189">
        <f>'Prod. Día med.'!I26</f>
        <v>-439.53333333333336</v>
      </c>
      <c r="J31" s="189">
        <f>'Prod. Día med.'!J26</f>
        <v>-59.766666666666666</v>
      </c>
      <c r="K31" s="189">
        <f>'Prod. Día med.'!K26</f>
        <v>117.3</v>
      </c>
      <c r="L31" s="189">
        <f t="shared" si="0"/>
        <v>22496.933333333334</v>
      </c>
      <c r="O31" s="189">
        <f>'Prod. Día max.'!B26</f>
        <v>6325.4333333333334</v>
      </c>
      <c r="P31" s="189">
        <f>'Prod. Día max.'!C26</f>
        <v>0</v>
      </c>
      <c r="Q31" s="189">
        <f>'Prod. Día max.'!D26</f>
        <v>5144.1000000000004</v>
      </c>
      <c r="R31" s="189">
        <f>'Prod. Día max.'!E26</f>
        <v>1935.2666666666667</v>
      </c>
      <c r="S31" s="189">
        <f>'Prod. Día max.'!F26</f>
        <v>673.66666666666663</v>
      </c>
      <c r="T31" s="189">
        <f>'Prod. Día max.'!G26</f>
        <v>6785.1333333333332</v>
      </c>
      <c r="U31" s="189">
        <f>'Prod. Día max.'!H26</f>
        <v>4260.0333333333338</v>
      </c>
      <c r="V31" s="189">
        <f>'Prod. Día max.'!I26</f>
        <v>-887.8</v>
      </c>
      <c r="W31" s="189">
        <f>'Prod. Día max.'!J26</f>
        <v>-48.533333333333331</v>
      </c>
      <c r="X31" s="189">
        <f>'Prod. Día max.'!K26</f>
        <v>87.6</v>
      </c>
      <c r="Y31" s="189">
        <f t="shared" si="1"/>
        <v>24274.899999999998</v>
      </c>
      <c r="AB31" s="189">
        <f>'Cont. Día med.'!B26</f>
        <v>0</v>
      </c>
      <c r="AC31" s="189">
        <f>'Cont. Día med.'!C26</f>
        <v>0</v>
      </c>
      <c r="AD31" s="189">
        <f>'Cont. Día med.'!D26</f>
        <v>3230.0666666666666</v>
      </c>
      <c r="AE31" s="189">
        <f>'Cont. Día med.'!E26</f>
        <v>639.20000000000005</v>
      </c>
      <c r="AF31" s="189">
        <f>'Cont. Día med.'!F26</f>
        <v>0</v>
      </c>
      <c r="AG31" s="189">
        <f>'Cont. Día med.'!G26</f>
        <v>0</v>
      </c>
      <c r="AH31" s="189">
        <f>'Cont. Día med.'!H26</f>
        <v>1146.5999999999999</v>
      </c>
      <c r="AI31" s="189">
        <f>'Cont. Día med.'!I26</f>
        <v>0</v>
      </c>
      <c r="AJ31" s="189">
        <f>'Cont. Día med.'!J26</f>
        <v>0</v>
      </c>
      <c r="AK31" s="189">
        <f>'Cont. Día med.'!K26</f>
        <v>0</v>
      </c>
      <c r="AL31" s="189">
        <f t="shared" si="2"/>
        <v>5015.8666666666668</v>
      </c>
      <c r="AO31" s="189">
        <f>'Cont. Día max.'!B26</f>
        <v>0</v>
      </c>
      <c r="AP31" s="189">
        <f>'Cont. Día max.'!C26</f>
        <v>0</v>
      </c>
      <c r="AQ31" s="189">
        <f>'Cont. Día max.'!D26</f>
        <v>4888.9333333333334</v>
      </c>
      <c r="AR31" s="189">
        <f>'Cont. Día max.'!E26</f>
        <v>730.16666666666663</v>
      </c>
      <c r="AS31" s="189">
        <f>'Cont. Día max.'!F26</f>
        <v>0</v>
      </c>
      <c r="AT31" s="189">
        <f>'Cont. Día max.'!G26</f>
        <v>0</v>
      </c>
      <c r="AU31" s="189">
        <f>'Cont. Día max.'!H26</f>
        <v>1151.7666666666667</v>
      </c>
      <c r="AV31" s="189">
        <f>'Cont. Día max.'!I26</f>
        <v>0</v>
      </c>
      <c r="AW31" s="189">
        <f>'Cont. Día max.'!J26</f>
        <v>0</v>
      </c>
      <c r="AX31" s="189">
        <f>'Cont. Día max.'!K26</f>
        <v>0</v>
      </c>
      <c r="AY31" s="189">
        <f t="shared" si="3"/>
        <v>6770.8666666666668</v>
      </c>
    </row>
    <row r="32" spans="1:51">
      <c r="A32" s="191">
        <f t="shared" si="4"/>
        <v>0.14583333333333337</v>
      </c>
      <c r="B32" s="189">
        <f>'Prod. Día med.'!B27</f>
        <v>6414.4</v>
      </c>
      <c r="C32" s="189">
        <f>'Prod. Día med.'!C27</f>
        <v>0</v>
      </c>
      <c r="D32" s="189">
        <f>'Prod. Día med.'!D27</f>
        <v>3391.7</v>
      </c>
      <c r="E32" s="189">
        <f>'Prod. Día med.'!E27</f>
        <v>1681.9666666666667</v>
      </c>
      <c r="F32" s="189">
        <f>'Prod. Día med.'!F27</f>
        <v>778.83333333333337</v>
      </c>
      <c r="G32" s="189">
        <f>'Prod. Día med.'!G27</f>
        <v>6137.3</v>
      </c>
      <c r="H32" s="189">
        <f>'Prod. Día med.'!H27</f>
        <v>4369.166666666667</v>
      </c>
      <c r="I32" s="189">
        <f>'Prod. Día med.'!I27</f>
        <v>-461.6</v>
      </c>
      <c r="J32" s="189">
        <f>'Prod. Día med.'!J27</f>
        <v>-59.766666666666666</v>
      </c>
      <c r="K32" s="189">
        <f>'Prod. Día med.'!K27</f>
        <v>116.13333333333334</v>
      </c>
      <c r="L32" s="189">
        <f t="shared" si="0"/>
        <v>22368.133333333339</v>
      </c>
      <c r="O32" s="189">
        <f>'Prod. Día max.'!B27</f>
        <v>6324.1</v>
      </c>
      <c r="P32" s="189">
        <f>'Prod. Día max.'!C27</f>
        <v>0</v>
      </c>
      <c r="Q32" s="189">
        <f>'Prod. Día max.'!D27</f>
        <v>5124.833333333333</v>
      </c>
      <c r="R32" s="189">
        <f>'Prod. Día max.'!E27</f>
        <v>1912.0333333333333</v>
      </c>
      <c r="S32" s="189">
        <f>'Prod. Día max.'!F27</f>
        <v>597.86666666666667</v>
      </c>
      <c r="T32" s="189">
        <f>'Prod. Día max.'!G27</f>
        <v>6752.8666666666668</v>
      </c>
      <c r="U32" s="189">
        <f>'Prod. Día max.'!H27</f>
        <v>4258.8999999999996</v>
      </c>
      <c r="V32" s="189">
        <f>'Prod. Día max.'!I27</f>
        <v>-883.3</v>
      </c>
      <c r="W32" s="189">
        <f>'Prod. Día max.'!J27</f>
        <v>-48.5</v>
      </c>
      <c r="X32" s="189">
        <f>'Prod. Día max.'!K27</f>
        <v>87.433333333333337</v>
      </c>
      <c r="Y32" s="189">
        <f t="shared" si="1"/>
        <v>24126.233333333334</v>
      </c>
      <c r="AB32" s="189">
        <f>'Cont. Día med.'!B27</f>
        <v>0</v>
      </c>
      <c r="AC32" s="189">
        <f>'Cont. Día med.'!C27</f>
        <v>0</v>
      </c>
      <c r="AD32" s="189">
        <f>'Cont. Día med.'!D27</f>
        <v>3223.4</v>
      </c>
      <c r="AE32" s="189">
        <f>'Cont. Día med.'!E27</f>
        <v>627.79999999999995</v>
      </c>
      <c r="AF32" s="189">
        <f>'Cont. Día med.'!F27</f>
        <v>0</v>
      </c>
      <c r="AG32" s="189">
        <f>'Cont. Día med.'!G27</f>
        <v>0</v>
      </c>
      <c r="AH32" s="189">
        <f>'Cont. Día med.'!H27</f>
        <v>1145.7666666666667</v>
      </c>
      <c r="AI32" s="189">
        <f>'Cont. Día med.'!I27</f>
        <v>0</v>
      </c>
      <c r="AJ32" s="189">
        <f>'Cont. Día med.'!J27</f>
        <v>0</v>
      </c>
      <c r="AK32" s="189">
        <f>'Cont. Día med.'!K27</f>
        <v>0</v>
      </c>
      <c r="AL32" s="189">
        <f t="shared" si="2"/>
        <v>4996.9666666666662</v>
      </c>
      <c r="AO32" s="189">
        <f>'Cont. Día max.'!B27</f>
        <v>0</v>
      </c>
      <c r="AP32" s="189">
        <f>'Cont. Día max.'!C27</f>
        <v>0</v>
      </c>
      <c r="AQ32" s="189">
        <f>'Cont. Día max.'!D27</f>
        <v>4870.8</v>
      </c>
      <c r="AR32" s="189">
        <f>'Cont. Día max.'!E27</f>
        <v>718.36666666666667</v>
      </c>
      <c r="AS32" s="189">
        <f>'Cont. Día max.'!F27</f>
        <v>0</v>
      </c>
      <c r="AT32" s="189">
        <f>'Cont. Día max.'!G27</f>
        <v>0</v>
      </c>
      <c r="AU32" s="189">
        <f>'Cont. Día max.'!H27</f>
        <v>1151.4000000000001</v>
      </c>
      <c r="AV32" s="189">
        <f>'Cont. Día max.'!I27</f>
        <v>0</v>
      </c>
      <c r="AW32" s="189">
        <f>'Cont. Día max.'!J27</f>
        <v>0</v>
      </c>
      <c r="AX32" s="189">
        <f>'Cont. Día max.'!K27</f>
        <v>0</v>
      </c>
      <c r="AY32" s="189">
        <f t="shared" si="3"/>
        <v>6740.5666666666675</v>
      </c>
    </row>
    <row r="33" spans="1:51">
      <c r="A33" s="191">
        <f t="shared" si="4"/>
        <v>0.15277777777777782</v>
      </c>
      <c r="B33" s="189">
        <f>'Prod. Día med.'!B28</f>
        <v>6415.4333333333334</v>
      </c>
      <c r="C33" s="189">
        <f>'Prod. Día med.'!C28</f>
        <v>0</v>
      </c>
      <c r="D33" s="189">
        <f>'Prod. Día med.'!D28</f>
        <v>3377.4</v>
      </c>
      <c r="E33" s="189">
        <f>'Prod. Día med.'!E28</f>
        <v>1687.8333333333333</v>
      </c>
      <c r="F33" s="189">
        <f>'Prod. Día med.'!F28</f>
        <v>783.2</v>
      </c>
      <c r="G33" s="189">
        <f>'Prod. Día med.'!G28</f>
        <v>6108.8</v>
      </c>
      <c r="H33" s="189">
        <f>'Prod. Día med.'!H28</f>
        <v>4368.4333333333334</v>
      </c>
      <c r="I33" s="189">
        <f>'Prod. Día med.'!I28</f>
        <v>-447.96666666666664</v>
      </c>
      <c r="J33" s="189">
        <f>'Prod. Día med.'!J28</f>
        <v>-59.766666666666666</v>
      </c>
      <c r="K33" s="189">
        <f>'Prod. Día med.'!K28</f>
        <v>115.06666666666666</v>
      </c>
      <c r="L33" s="189">
        <f t="shared" si="0"/>
        <v>22348.433333333334</v>
      </c>
      <c r="O33" s="189">
        <f>'Prod. Día max.'!B28</f>
        <v>6322.9</v>
      </c>
      <c r="P33" s="189">
        <f>'Prod. Día max.'!C28</f>
        <v>0</v>
      </c>
      <c r="Q33" s="189">
        <f>'Prod. Día max.'!D28</f>
        <v>5121.2333333333336</v>
      </c>
      <c r="R33" s="189">
        <f>'Prod. Día max.'!E28</f>
        <v>1902.8333333333333</v>
      </c>
      <c r="S33" s="189">
        <f>'Prod. Día max.'!F28</f>
        <v>602.86666666666667</v>
      </c>
      <c r="T33" s="189">
        <f>'Prod. Día max.'!G28</f>
        <v>6742.166666666667</v>
      </c>
      <c r="U33" s="189">
        <f>'Prod. Día max.'!H28</f>
        <v>4258.833333333333</v>
      </c>
      <c r="V33" s="189">
        <f>'Prod. Día max.'!I28</f>
        <v>-863.73333333333335</v>
      </c>
      <c r="W33" s="189">
        <f>'Prod. Día max.'!J28</f>
        <v>-48.5</v>
      </c>
      <c r="X33" s="189">
        <f>'Prod. Día max.'!K28</f>
        <v>87.63333333333334</v>
      </c>
      <c r="Y33" s="189">
        <f t="shared" si="1"/>
        <v>24126.233333333334</v>
      </c>
      <c r="AB33" s="189">
        <f>'Cont. Día med.'!B28</f>
        <v>0</v>
      </c>
      <c r="AC33" s="189">
        <f>'Cont. Día med.'!C28</f>
        <v>0</v>
      </c>
      <c r="AD33" s="189">
        <f>'Cont. Día med.'!D28</f>
        <v>3214.2</v>
      </c>
      <c r="AE33" s="189">
        <f>'Cont. Día med.'!E28</f>
        <v>632.26666666666665</v>
      </c>
      <c r="AF33" s="189">
        <f>'Cont. Día med.'!F28</f>
        <v>0</v>
      </c>
      <c r="AG33" s="189">
        <f>'Cont. Día med.'!G28</f>
        <v>0</v>
      </c>
      <c r="AH33" s="189">
        <f>'Cont. Día med.'!H28</f>
        <v>1145.5999999999999</v>
      </c>
      <c r="AI33" s="189">
        <f>'Cont. Día med.'!I28</f>
        <v>0</v>
      </c>
      <c r="AJ33" s="189">
        <f>'Cont. Día med.'!J28</f>
        <v>0</v>
      </c>
      <c r="AK33" s="189">
        <f>'Cont. Día med.'!K28</f>
        <v>0</v>
      </c>
      <c r="AL33" s="189">
        <f t="shared" si="2"/>
        <v>4992.0666666666657</v>
      </c>
      <c r="AO33" s="189">
        <f>'Cont. Día max.'!B28</f>
        <v>0</v>
      </c>
      <c r="AP33" s="189">
        <f>'Cont. Día max.'!C28</f>
        <v>0</v>
      </c>
      <c r="AQ33" s="189">
        <f>'Cont. Día max.'!D28</f>
        <v>4866.7</v>
      </c>
      <c r="AR33" s="189">
        <f>'Cont. Día max.'!E28</f>
        <v>713.13333333333333</v>
      </c>
      <c r="AS33" s="189">
        <f>'Cont. Día max.'!F28</f>
        <v>0</v>
      </c>
      <c r="AT33" s="189">
        <f>'Cont. Día max.'!G28</f>
        <v>0</v>
      </c>
      <c r="AU33" s="189">
        <f>'Cont. Día max.'!H28</f>
        <v>1151.4333333333334</v>
      </c>
      <c r="AV33" s="189">
        <f>'Cont. Día max.'!I28</f>
        <v>0</v>
      </c>
      <c r="AW33" s="189">
        <f>'Cont. Día max.'!J28</f>
        <v>0</v>
      </c>
      <c r="AX33" s="189">
        <f>'Cont. Día max.'!K28</f>
        <v>0</v>
      </c>
      <c r="AY33" s="189">
        <f t="shared" si="3"/>
        <v>6731.2666666666664</v>
      </c>
    </row>
    <row r="34" spans="1:51">
      <c r="A34" s="191">
        <f t="shared" si="4"/>
        <v>0.15972222222222227</v>
      </c>
      <c r="B34" s="189">
        <f>'Prod. Día med.'!B29</f>
        <v>6415.4333333333334</v>
      </c>
      <c r="C34" s="189">
        <f>'Prod. Día med.'!C29</f>
        <v>0</v>
      </c>
      <c r="D34" s="189">
        <f>'Prod. Día med.'!D29</f>
        <v>3363.6333333333332</v>
      </c>
      <c r="E34" s="189">
        <f>'Prod. Día med.'!E29</f>
        <v>1670.4333333333334</v>
      </c>
      <c r="F34" s="189">
        <f>'Prod. Día med.'!F29</f>
        <v>742.63333333333333</v>
      </c>
      <c r="G34" s="189">
        <f>'Prod. Día med.'!G29</f>
        <v>6088.7</v>
      </c>
      <c r="H34" s="189">
        <f>'Prod. Día med.'!H29</f>
        <v>4367.6000000000004</v>
      </c>
      <c r="I34" s="189">
        <f>'Prod. Día med.'!I29</f>
        <v>-443.96666666666664</v>
      </c>
      <c r="J34" s="189">
        <f>'Prod. Día med.'!J29</f>
        <v>-59.633333333333333</v>
      </c>
      <c r="K34" s="189">
        <f>'Prod. Día med.'!K29</f>
        <v>114.3</v>
      </c>
      <c r="L34" s="189">
        <f t="shared" si="0"/>
        <v>22259.133333333331</v>
      </c>
      <c r="O34" s="189">
        <f>'Prod. Día max.'!B29</f>
        <v>6324.2</v>
      </c>
      <c r="P34" s="189">
        <f>'Prod. Día max.'!C29</f>
        <v>0</v>
      </c>
      <c r="Q34" s="189">
        <f>'Prod. Día max.'!D29</f>
        <v>5099.9333333333334</v>
      </c>
      <c r="R34" s="189">
        <f>'Prod. Día max.'!E29</f>
        <v>1887.8666666666666</v>
      </c>
      <c r="S34" s="189">
        <f>'Prod. Día max.'!F29</f>
        <v>543.6</v>
      </c>
      <c r="T34" s="189">
        <f>'Prod. Día max.'!G29</f>
        <v>6730.0333333333338</v>
      </c>
      <c r="U34" s="189">
        <f>'Prod. Día max.'!H29</f>
        <v>4257.9333333333334</v>
      </c>
      <c r="V34" s="189">
        <f>'Prod. Día max.'!I29</f>
        <v>-838.93333333333328</v>
      </c>
      <c r="W34" s="189">
        <f>'Prod. Día max.'!J29</f>
        <v>-48.466666666666669</v>
      </c>
      <c r="X34" s="189">
        <f>'Prod. Día max.'!K29</f>
        <v>87.13333333333334</v>
      </c>
      <c r="Y34" s="189">
        <f t="shared" si="1"/>
        <v>24043.300000000003</v>
      </c>
      <c r="AB34" s="189">
        <f>'Cont. Día med.'!B29</f>
        <v>0</v>
      </c>
      <c r="AC34" s="189">
        <f>'Cont. Día med.'!C29</f>
        <v>0</v>
      </c>
      <c r="AD34" s="189">
        <f>'Cont. Día med.'!D29</f>
        <v>3207.8666666666668</v>
      </c>
      <c r="AE34" s="189">
        <f>'Cont. Día med.'!E29</f>
        <v>629.0333333333333</v>
      </c>
      <c r="AF34" s="189">
        <f>'Cont. Día med.'!F29</f>
        <v>0</v>
      </c>
      <c r="AG34" s="189">
        <f>'Cont. Día med.'!G29</f>
        <v>0</v>
      </c>
      <c r="AH34" s="189">
        <f>'Cont. Día med.'!H29</f>
        <v>1145.3666666666666</v>
      </c>
      <c r="AI34" s="189">
        <f>'Cont. Día med.'!I29</f>
        <v>0</v>
      </c>
      <c r="AJ34" s="189">
        <f>'Cont. Día med.'!J29</f>
        <v>0</v>
      </c>
      <c r="AK34" s="189">
        <f>'Cont. Día med.'!K29</f>
        <v>0</v>
      </c>
      <c r="AL34" s="189">
        <f t="shared" si="2"/>
        <v>4982.2666666666664</v>
      </c>
      <c r="AO34" s="189">
        <f>'Cont. Día max.'!B29</f>
        <v>0</v>
      </c>
      <c r="AP34" s="189">
        <f>'Cont. Día max.'!C29</f>
        <v>0</v>
      </c>
      <c r="AQ34" s="189">
        <f>'Cont. Día max.'!D29</f>
        <v>4846.8999999999996</v>
      </c>
      <c r="AR34" s="189">
        <f>'Cont. Día max.'!E29</f>
        <v>705.8</v>
      </c>
      <c r="AS34" s="189">
        <f>'Cont. Día max.'!F29</f>
        <v>0</v>
      </c>
      <c r="AT34" s="189">
        <f>'Cont. Día max.'!G29</f>
        <v>0</v>
      </c>
      <c r="AU34" s="189">
        <f>'Cont. Día max.'!H29</f>
        <v>1151.2</v>
      </c>
      <c r="AV34" s="189">
        <f>'Cont. Día max.'!I29</f>
        <v>0</v>
      </c>
      <c r="AW34" s="189">
        <f>'Cont. Día max.'!J29</f>
        <v>0</v>
      </c>
      <c r="AX34" s="189">
        <f>'Cont. Día max.'!K29</f>
        <v>0</v>
      </c>
      <c r="AY34" s="189">
        <f t="shared" si="3"/>
        <v>6703.9</v>
      </c>
    </row>
    <row r="35" spans="1:51">
      <c r="A35" s="191">
        <f t="shared" si="4"/>
        <v>0.16666666666666671</v>
      </c>
      <c r="B35" s="189">
        <f>'Prod. Día med.'!B30</f>
        <v>6416.2666666666664</v>
      </c>
      <c r="C35" s="189">
        <f>'Prod. Día med.'!C30</f>
        <v>0</v>
      </c>
      <c r="D35" s="189">
        <f>'Prod. Día med.'!D30</f>
        <v>3358.9</v>
      </c>
      <c r="E35" s="189">
        <f>'Prod. Día med.'!E30</f>
        <v>1682.1</v>
      </c>
      <c r="F35" s="189">
        <f>'Prod. Día med.'!F30</f>
        <v>726.1</v>
      </c>
      <c r="G35" s="189">
        <f>'Prod. Día med.'!G30</f>
        <v>6063.7</v>
      </c>
      <c r="H35" s="189">
        <f>'Prod. Día med.'!H30</f>
        <v>4364.5333333333338</v>
      </c>
      <c r="I35" s="189">
        <f>'Prod. Día med.'!I30</f>
        <v>-518.29999999999995</v>
      </c>
      <c r="J35" s="189">
        <f>'Prod. Día med.'!J30</f>
        <v>-60.233333333333334</v>
      </c>
      <c r="K35" s="189">
        <f>'Prod. Día med.'!K30</f>
        <v>112.56666666666666</v>
      </c>
      <c r="L35" s="189">
        <f t="shared" si="0"/>
        <v>22145.633333333331</v>
      </c>
      <c r="O35" s="189">
        <f>'Prod. Día max.'!B30</f>
        <v>6321.8</v>
      </c>
      <c r="P35" s="189">
        <f>'Prod. Día max.'!C30</f>
        <v>0</v>
      </c>
      <c r="Q35" s="189">
        <f>'Prod. Día max.'!D30</f>
        <v>5094.3999999999996</v>
      </c>
      <c r="R35" s="189">
        <f>'Prod. Día max.'!E30</f>
        <v>1896.1666666666667</v>
      </c>
      <c r="S35" s="189">
        <f>'Prod. Día max.'!F30</f>
        <v>506.23333333333335</v>
      </c>
      <c r="T35" s="189">
        <f>'Prod. Día max.'!G30</f>
        <v>6726.9666666666662</v>
      </c>
      <c r="U35" s="189">
        <f>'Prod. Día max.'!H30</f>
        <v>4254.0666666666666</v>
      </c>
      <c r="V35" s="189">
        <f>'Prod. Día max.'!I30</f>
        <v>-834.4</v>
      </c>
      <c r="W35" s="189">
        <f>'Prod. Día max.'!J30</f>
        <v>-48.633333333333333</v>
      </c>
      <c r="X35" s="189">
        <f>'Prod. Día max.'!K30</f>
        <v>87.033333333333331</v>
      </c>
      <c r="Y35" s="189">
        <f t="shared" si="1"/>
        <v>24003.633333333328</v>
      </c>
      <c r="AB35" s="189">
        <f>'Cont. Día med.'!B30</f>
        <v>0</v>
      </c>
      <c r="AC35" s="189">
        <f>'Cont. Día med.'!C30</f>
        <v>0</v>
      </c>
      <c r="AD35" s="189">
        <f>'Cont. Día med.'!D30</f>
        <v>3202.0333333333333</v>
      </c>
      <c r="AE35" s="189">
        <f>'Cont. Día med.'!E30</f>
        <v>627.66666666666663</v>
      </c>
      <c r="AF35" s="189">
        <f>'Cont. Día med.'!F30</f>
        <v>0</v>
      </c>
      <c r="AG35" s="189">
        <f>'Cont. Día med.'!G30</f>
        <v>0</v>
      </c>
      <c r="AH35" s="189">
        <f>'Cont. Día med.'!H30</f>
        <v>1144.5</v>
      </c>
      <c r="AI35" s="189">
        <f>'Cont. Día med.'!I30</f>
        <v>0</v>
      </c>
      <c r="AJ35" s="189">
        <f>'Cont. Día med.'!J30</f>
        <v>0</v>
      </c>
      <c r="AK35" s="189">
        <f>'Cont. Día med.'!K30</f>
        <v>0</v>
      </c>
      <c r="AL35" s="189">
        <f t="shared" si="2"/>
        <v>4974.2</v>
      </c>
      <c r="AO35" s="189">
        <f>'Cont. Día max.'!B30</f>
        <v>0</v>
      </c>
      <c r="AP35" s="189">
        <f>'Cont. Día max.'!C30</f>
        <v>0</v>
      </c>
      <c r="AQ35" s="189">
        <f>'Cont. Día max.'!D30</f>
        <v>4841.6000000000004</v>
      </c>
      <c r="AR35" s="189">
        <f>'Cont. Día max.'!E30</f>
        <v>708.36666666666667</v>
      </c>
      <c r="AS35" s="189">
        <f>'Cont. Día max.'!F30</f>
        <v>0</v>
      </c>
      <c r="AT35" s="189">
        <f>'Cont. Día max.'!G30</f>
        <v>0</v>
      </c>
      <c r="AU35" s="189">
        <f>'Cont. Día max.'!H30</f>
        <v>1150.1333333333334</v>
      </c>
      <c r="AV35" s="189">
        <f>'Cont. Día max.'!I30</f>
        <v>0</v>
      </c>
      <c r="AW35" s="189">
        <f>'Cont. Día max.'!J30</f>
        <v>0</v>
      </c>
      <c r="AX35" s="189">
        <f>'Cont. Día max.'!K30</f>
        <v>0</v>
      </c>
      <c r="AY35" s="189">
        <f t="shared" si="3"/>
        <v>6700.1</v>
      </c>
    </row>
    <row r="36" spans="1:51">
      <c r="A36" s="191">
        <f t="shared" si="4"/>
        <v>0.17361111111111116</v>
      </c>
      <c r="B36" s="189">
        <f>'Prod. Día med.'!B31</f>
        <v>6418.4</v>
      </c>
      <c r="C36" s="189">
        <f>'Prod. Día med.'!C31</f>
        <v>0</v>
      </c>
      <c r="D36" s="189">
        <f>'Prod. Día med.'!D31</f>
        <v>3365.9666666666667</v>
      </c>
      <c r="E36" s="189">
        <f>'Prod. Día med.'!E31</f>
        <v>1727.3333333333333</v>
      </c>
      <c r="F36" s="189">
        <f>'Prod. Día med.'!F31</f>
        <v>731.0333333333333</v>
      </c>
      <c r="G36" s="189">
        <f>'Prod. Día med.'!G31</f>
        <v>6041.4666666666662</v>
      </c>
      <c r="H36" s="189">
        <f>'Prod. Día med.'!H31</f>
        <v>4348.6000000000004</v>
      </c>
      <c r="I36" s="189">
        <f>'Prod. Día med.'!I31</f>
        <v>-502.13333333333333</v>
      </c>
      <c r="J36" s="189">
        <f>'Prod. Día med.'!J31</f>
        <v>-60.333333333333336</v>
      </c>
      <c r="K36" s="189">
        <f>'Prod. Día med.'!K31</f>
        <v>111.4</v>
      </c>
      <c r="L36" s="189">
        <f t="shared" si="0"/>
        <v>22181.733333333337</v>
      </c>
      <c r="O36" s="189">
        <f>'Prod. Día max.'!B31</f>
        <v>6323.1</v>
      </c>
      <c r="P36" s="189">
        <f>'Prod. Día max.'!C31</f>
        <v>0</v>
      </c>
      <c r="Q36" s="189">
        <f>'Prod. Día max.'!D31</f>
        <v>5108.2666666666664</v>
      </c>
      <c r="R36" s="189">
        <f>'Prod. Día max.'!E31</f>
        <v>1896.6333333333334</v>
      </c>
      <c r="S36" s="189">
        <f>'Prod. Día max.'!F31</f>
        <v>486.73333333333335</v>
      </c>
      <c r="T36" s="189">
        <f>'Prod. Día max.'!G31</f>
        <v>6740.666666666667</v>
      </c>
      <c r="U36" s="189">
        <f>'Prod. Día max.'!H31</f>
        <v>4234.3999999999996</v>
      </c>
      <c r="V36" s="189">
        <f>'Prod. Día max.'!I31</f>
        <v>-782.4</v>
      </c>
      <c r="W36" s="189">
        <f>'Prod. Día max.'!J31</f>
        <v>-48.5</v>
      </c>
      <c r="X36" s="189">
        <f>'Prod. Día max.'!K31</f>
        <v>86.266666666666666</v>
      </c>
      <c r="Y36" s="189">
        <f t="shared" si="1"/>
        <v>24045.166666666668</v>
      </c>
      <c r="AB36" s="189">
        <f>'Cont. Día med.'!B31</f>
        <v>0</v>
      </c>
      <c r="AC36" s="189">
        <f>'Cont. Día med.'!C31</f>
        <v>0</v>
      </c>
      <c r="AD36" s="189">
        <f>'Cont. Día med.'!D31</f>
        <v>3205.8666666666668</v>
      </c>
      <c r="AE36" s="189">
        <f>'Cont. Día med.'!E31</f>
        <v>638.06666666666672</v>
      </c>
      <c r="AF36" s="189">
        <f>'Cont. Día med.'!F31</f>
        <v>0</v>
      </c>
      <c r="AG36" s="189">
        <f>'Cont. Día med.'!G31</f>
        <v>0</v>
      </c>
      <c r="AH36" s="189">
        <f>'Cont. Día med.'!H31</f>
        <v>1140.9666666666667</v>
      </c>
      <c r="AI36" s="189">
        <f>'Cont. Día med.'!I31</f>
        <v>0</v>
      </c>
      <c r="AJ36" s="189">
        <f>'Cont. Día med.'!J31</f>
        <v>0</v>
      </c>
      <c r="AK36" s="189">
        <f>'Cont. Día med.'!K31</f>
        <v>0</v>
      </c>
      <c r="AL36" s="189">
        <f t="shared" si="2"/>
        <v>4984.8999999999996</v>
      </c>
      <c r="AO36" s="189">
        <f>'Cont. Día max.'!B31</f>
        <v>0</v>
      </c>
      <c r="AP36" s="189">
        <f>'Cont. Día max.'!C31</f>
        <v>0</v>
      </c>
      <c r="AQ36" s="189">
        <f>'Cont. Día max.'!D31</f>
        <v>4857.333333333333</v>
      </c>
      <c r="AR36" s="189">
        <f>'Cont. Día max.'!E31</f>
        <v>702.16666666666663</v>
      </c>
      <c r="AS36" s="189">
        <f>'Cont. Día max.'!F31</f>
        <v>0</v>
      </c>
      <c r="AT36" s="189">
        <f>'Cont. Día max.'!G31</f>
        <v>0</v>
      </c>
      <c r="AU36" s="189">
        <f>'Cont. Día max.'!H31</f>
        <v>1144.3666666666666</v>
      </c>
      <c r="AV36" s="189">
        <f>'Cont. Día max.'!I31</f>
        <v>0</v>
      </c>
      <c r="AW36" s="189">
        <f>'Cont. Día max.'!J31</f>
        <v>0</v>
      </c>
      <c r="AX36" s="189">
        <f>'Cont. Día max.'!K31</f>
        <v>0</v>
      </c>
      <c r="AY36" s="189">
        <f t="shared" si="3"/>
        <v>6703.8666666666668</v>
      </c>
    </row>
    <row r="37" spans="1:51">
      <c r="A37" s="191">
        <f t="shared" si="4"/>
        <v>0.18055555555555561</v>
      </c>
      <c r="B37" s="189">
        <f>'Prod. Día med.'!B32</f>
        <v>6423.0333333333338</v>
      </c>
      <c r="C37" s="189">
        <f>'Prod. Día med.'!C32</f>
        <v>0</v>
      </c>
      <c r="D37" s="189">
        <f>'Prod. Día med.'!D32</f>
        <v>3384.4</v>
      </c>
      <c r="E37" s="189">
        <f>'Prod. Día med.'!E32</f>
        <v>1734.5333333333333</v>
      </c>
      <c r="F37" s="189">
        <f>'Prod. Día med.'!F32</f>
        <v>702.66666666666663</v>
      </c>
      <c r="G37" s="189">
        <f>'Prod. Día med.'!G32</f>
        <v>6034.4333333333334</v>
      </c>
      <c r="H37" s="189">
        <f>'Prod. Día med.'!H32</f>
        <v>4348.6000000000004</v>
      </c>
      <c r="I37" s="189">
        <f>'Prod. Día med.'!I32</f>
        <v>-530.23333333333335</v>
      </c>
      <c r="J37" s="189">
        <f>'Prod. Día med.'!J32</f>
        <v>-60.366666666666667</v>
      </c>
      <c r="K37" s="189">
        <f>'Prod. Día med.'!K32</f>
        <v>110.43333333333334</v>
      </c>
      <c r="L37" s="189">
        <f t="shared" si="0"/>
        <v>22147.5</v>
      </c>
      <c r="O37" s="189">
        <f>'Prod. Día max.'!B32</f>
        <v>6324</v>
      </c>
      <c r="P37" s="189">
        <f>'Prod. Día max.'!C32</f>
        <v>0</v>
      </c>
      <c r="Q37" s="189">
        <f>'Prod. Día max.'!D32</f>
        <v>5120.7333333333336</v>
      </c>
      <c r="R37" s="189">
        <f>'Prod. Día max.'!E32</f>
        <v>1906.6333333333334</v>
      </c>
      <c r="S37" s="189">
        <f>'Prod. Día max.'!F32</f>
        <v>487.23333333333335</v>
      </c>
      <c r="T37" s="189">
        <f>'Prod. Día max.'!G32</f>
        <v>6740.2</v>
      </c>
      <c r="U37" s="189">
        <f>'Prod. Día max.'!H32</f>
        <v>4233.2</v>
      </c>
      <c r="V37" s="189">
        <f>'Prod. Día max.'!I32</f>
        <v>-749.86666666666667</v>
      </c>
      <c r="W37" s="189">
        <f>'Prod. Día max.'!J32</f>
        <v>-48.466666666666669</v>
      </c>
      <c r="X37" s="189">
        <f>'Prod. Día max.'!K32</f>
        <v>85.766666666666666</v>
      </c>
      <c r="Y37" s="189">
        <f t="shared" si="1"/>
        <v>24099.433333333334</v>
      </c>
      <c r="AB37" s="189">
        <f>'Cont. Día med.'!B32</f>
        <v>0</v>
      </c>
      <c r="AC37" s="189">
        <f>'Cont. Día med.'!C32</f>
        <v>0</v>
      </c>
      <c r="AD37" s="189">
        <f>'Cont. Día med.'!D32</f>
        <v>3218.8</v>
      </c>
      <c r="AE37" s="189">
        <f>'Cont. Día med.'!E32</f>
        <v>641.16666666666663</v>
      </c>
      <c r="AF37" s="189">
        <f>'Cont. Día med.'!F32</f>
        <v>0</v>
      </c>
      <c r="AG37" s="189">
        <f>'Cont. Día med.'!G32</f>
        <v>0</v>
      </c>
      <c r="AH37" s="189">
        <f>'Cont. Día med.'!H32</f>
        <v>1140.9333333333334</v>
      </c>
      <c r="AI37" s="189">
        <f>'Cont. Día med.'!I32</f>
        <v>0</v>
      </c>
      <c r="AJ37" s="189">
        <f>'Cont. Día med.'!J32</f>
        <v>0</v>
      </c>
      <c r="AK37" s="189">
        <f>'Cont. Día med.'!K32</f>
        <v>0</v>
      </c>
      <c r="AL37" s="189">
        <f t="shared" si="2"/>
        <v>5000.8999999999996</v>
      </c>
      <c r="AO37" s="189">
        <f>'Cont. Día max.'!B32</f>
        <v>0</v>
      </c>
      <c r="AP37" s="189">
        <f>'Cont. Día max.'!C32</f>
        <v>0</v>
      </c>
      <c r="AQ37" s="189">
        <f>'Cont. Día max.'!D32</f>
        <v>4871.5666666666666</v>
      </c>
      <c r="AR37" s="189">
        <f>'Cont. Día max.'!E32</f>
        <v>706.4666666666667</v>
      </c>
      <c r="AS37" s="189">
        <f>'Cont. Día max.'!F32</f>
        <v>0</v>
      </c>
      <c r="AT37" s="189">
        <f>'Cont. Día max.'!G32</f>
        <v>0</v>
      </c>
      <c r="AU37" s="189">
        <f>'Cont. Día max.'!H32</f>
        <v>1144.0333333333333</v>
      </c>
      <c r="AV37" s="189">
        <f>'Cont. Día max.'!I32</f>
        <v>0</v>
      </c>
      <c r="AW37" s="189">
        <f>'Cont. Día max.'!J32</f>
        <v>0</v>
      </c>
      <c r="AX37" s="189">
        <f>'Cont. Día max.'!K32</f>
        <v>0</v>
      </c>
      <c r="AY37" s="189">
        <f t="shared" si="3"/>
        <v>6722.0666666666657</v>
      </c>
    </row>
    <row r="38" spans="1:51">
      <c r="A38" s="191">
        <f t="shared" si="4"/>
        <v>0.18750000000000006</v>
      </c>
      <c r="B38" s="189">
        <f>'Prod. Día med.'!B33</f>
        <v>6425.2666666666664</v>
      </c>
      <c r="C38" s="189">
        <f>'Prod. Día med.'!C33</f>
        <v>0</v>
      </c>
      <c r="D38" s="189">
        <f>'Prod. Día med.'!D33</f>
        <v>3374.9</v>
      </c>
      <c r="E38" s="189">
        <f>'Prod. Día med.'!E33</f>
        <v>1711.1666666666667</v>
      </c>
      <c r="F38" s="189">
        <f>'Prod. Día med.'!F33</f>
        <v>669.5</v>
      </c>
      <c r="G38" s="189">
        <f>'Prod. Día med.'!G33</f>
        <v>6022.6</v>
      </c>
      <c r="H38" s="189">
        <f>'Prod. Día med.'!H33</f>
        <v>4348.3</v>
      </c>
      <c r="I38" s="189">
        <f>'Prod. Día med.'!I33</f>
        <v>-503.83333333333331</v>
      </c>
      <c r="J38" s="189">
        <f>'Prod. Día med.'!J33</f>
        <v>-60.4</v>
      </c>
      <c r="K38" s="189">
        <f>'Prod. Día med.'!K33</f>
        <v>109.23333333333333</v>
      </c>
      <c r="L38" s="189">
        <f t="shared" si="0"/>
        <v>22096.733333333334</v>
      </c>
      <c r="O38" s="189">
        <f>'Prod. Día max.'!B33</f>
        <v>6323.6333333333332</v>
      </c>
      <c r="P38" s="189">
        <f>'Prod. Día max.'!C33</f>
        <v>0</v>
      </c>
      <c r="Q38" s="189">
        <f>'Prod. Día max.'!D33</f>
        <v>5083.8999999999996</v>
      </c>
      <c r="R38" s="189">
        <f>'Prod. Día max.'!E33</f>
        <v>1875.4333333333334</v>
      </c>
      <c r="S38" s="189">
        <f>'Prod. Día max.'!F33</f>
        <v>442</v>
      </c>
      <c r="T38" s="189">
        <f>'Prod. Día max.'!G33</f>
        <v>6747.3</v>
      </c>
      <c r="U38" s="189">
        <f>'Prod. Día max.'!H33</f>
        <v>4233.0666666666666</v>
      </c>
      <c r="V38" s="189">
        <f>'Prod. Día max.'!I33</f>
        <v>-798.66666666666663</v>
      </c>
      <c r="W38" s="189">
        <f>'Prod. Día max.'!J33</f>
        <v>-48.533333333333331</v>
      </c>
      <c r="X38" s="189">
        <f>'Prod. Día max.'!K33</f>
        <v>84.9</v>
      </c>
      <c r="Y38" s="189">
        <f t="shared" si="1"/>
        <v>23943.033333333333</v>
      </c>
      <c r="AB38" s="189">
        <f>'Cont. Día med.'!B33</f>
        <v>0</v>
      </c>
      <c r="AC38" s="189">
        <f>'Cont. Día med.'!C33</f>
        <v>0</v>
      </c>
      <c r="AD38" s="189">
        <f>'Cont. Día med.'!D33</f>
        <v>3217.9333333333334</v>
      </c>
      <c r="AE38" s="189">
        <f>'Cont. Día med.'!E33</f>
        <v>636.13333333333333</v>
      </c>
      <c r="AF38" s="189">
        <f>'Cont. Día med.'!F33</f>
        <v>0</v>
      </c>
      <c r="AG38" s="189">
        <f>'Cont. Día med.'!G33</f>
        <v>0</v>
      </c>
      <c r="AH38" s="189">
        <f>'Cont. Día med.'!H33</f>
        <v>1140.8333333333333</v>
      </c>
      <c r="AI38" s="189">
        <f>'Cont. Día med.'!I33</f>
        <v>0</v>
      </c>
      <c r="AJ38" s="189">
        <f>'Cont. Día med.'!J33</f>
        <v>0</v>
      </c>
      <c r="AK38" s="189">
        <f>'Cont. Día med.'!K33</f>
        <v>0</v>
      </c>
      <c r="AL38" s="189">
        <f t="shared" si="2"/>
        <v>4994.8999999999996</v>
      </c>
      <c r="AO38" s="189">
        <f>'Cont. Día max.'!B33</f>
        <v>0</v>
      </c>
      <c r="AP38" s="189">
        <f>'Cont. Día max.'!C33</f>
        <v>0</v>
      </c>
      <c r="AQ38" s="189">
        <f>'Cont. Día max.'!D33</f>
        <v>4838.4666666666662</v>
      </c>
      <c r="AR38" s="189">
        <f>'Cont. Día max.'!E33</f>
        <v>694.1</v>
      </c>
      <c r="AS38" s="189">
        <f>'Cont. Día max.'!F33</f>
        <v>0</v>
      </c>
      <c r="AT38" s="189">
        <f>'Cont. Día max.'!G33</f>
        <v>0</v>
      </c>
      <c r="AU38" s="189">
        <f>'Cont. Día max.'!H33</f>
        <v>1144</v>
      </c>
      <c r="AV38" s="189">
        <f>'Cont. Día max.'!I33</f>
        <v>0</v>
      </c>
      <c r="AW38" s="189">
        <f>'Cont. Día max.'!J33</f>
        <v>0</v>
      </c>
      <c r="AX38" s="189">
        <f>'Cont. Día max.'!K33</f>
        <v>0</v>
      </c>
      <c r="AY38" s="189">
        <f t="shared" si="3"/>
        <v>6676.5666666666666</v>
      </c>
    </row>
    <row r="39" spans="1:51">
      <c r="A39" s="191">
        <f t="shared" si="4"/>
        <v>0.1944444444444445</v>
      </c>
      <c r="B39" s="189">
        <f>'Prod. Día med.'!B34</f>
        <v>6426.9</v>
      </c>
      <c r="C39" s="189">
        <f>'Prod. Día med.'!C34</f>
        <v>0</v>
      </c>
      <c r="D39" s="189">
        <f>'Prod. Día med.'!D34</f>
        <v>3381.5</v>
      </c>
      <c r="E39" s="189">
        <f>'Prod. Día med.'!E34</f>
        <v>1732.0333333333333</v>
      </c>
      <c r="F39" s="189">
        <f>'Prod. Día med.'!F34</f>
        <v>688.06666666666672</v>
      </c>
      <c r="G39" s="189">
        <f>'Prod. Día med.'!G34</f>
        <v>6011.2666666666664</v>
      </c>
      <c r="H39" s="189">
        <f>'Prod. Día med.'!H34</f>
        <v>4348.4333333333334</v>
      </c>
      <c r="I39" s="189">
        <f>'Prod. Día med.'!I34</f>
        <v>-505.53333333333336</v>
      </c>
      <c r="J39" s="189">
        <f>'Prod. Día med.'!J34</f>
        <v>-60.366666666666667</v>
      </c>
      <c r="K39" s="189">
        <f>'Prod. Día med.'!K34</f>
        <v>107.86666666666666</v>
      </c>
      <c r="L39" s="189">
        <f t="shared" si="0"/>
        <v>22130.166666666668</v>
      </c>
      <c r="O39" s="189">
        <f>'Prod. Día max.'!B34</f>
        <v>6323.6333333333332</v>
      </c>
      <c r="P39" s="189">
        <f>'Prod. Día max.'!C34</f>
        <v>0</v>
      </c>
      <c r="Q39" s="189">
        <f>'Prod. Día max.'!D34</f>
        <v>5090.333333333333</v>
      </c>
      <c r="R39" s="189">
        <f>'Prod. Día max.'!E34</f>
        <v>1901.5</v>
      </c>
      <c r="S39" s="189">
        <f>'Prod. Día max.'!F34</f>
        <v>473.9</v>
      </c>
      <c r="T39" s="189">
        <f>'Prod. Día max.'!G34</f>
        <v>6731.5333333333338</v>
      </c>
      <c r="U39" s="189">
        <f>'Prod. Día max.'!H34</f>
        <v>4233.0333333333338</v>
      </c>
      <c r="V39" s="189">
        <f>'Prod. Día max.'!I34</f>
        <v>-734.9</v>
      </c>
      <c r="W39" s="189">
        <f>'Prod. Día max.'!J34</f>
        <v>-48.533333333333331</v>
      </c>
      <c r="X39" s="189">
        <f>'Prod. Día max.'!K34</f>
        <v>84.333333333333329</v>
      </c>
      <c r="Y39" s="189">
        <f t="shared" si="1"/>
        <v>24054.833333333332</v>
      </c>
      <c r="AB39" s="189">
        <f>'Cont. Día med.'!B34</f>
        <v>0</v>
      </c>
      <c r="AC39" s="189">
        <f>'Cont. Día med.'!C34</f>
        <v>0</v>
      </c>
      <c r="AD39" s="189">
        <f>'Cont. Día med.'!D34</f>
        <v>3227.0333333333333</v>
      </c>
      <c r="AE39" s="189">
        <f>'Cont. Día med.'!E34</f>
        <v>643.6</v>
      </c>
      <c r="AF39" s="189">
        <f>'Cont. Día med.'!F34</f>
        <v>0</v>
      </c>
      <c r="AG39" s="189">
        <f>'Cont. Día med.'!G34</f>
        <v>0</v>
      </c>
      <c r="AH39" s="189">
        <f>'Cont. Día med.'!H34</f>
        <v>1140.9000000000001</v>
      </c>
      <c r="AI39" s="189">
        <f>'Cont. Día med.'!I34</f>
        <v>0</v>
      </c>
      <c r="AJ39" s="189">
        <f>'Cont. Día med.'!J34</f>
        <v>0</v>
      </c>
      <c r="AK39" s="189">
        <f>'Cont. Día med.'!K34</f>
        <v>0</v>
      </c>
      <c r="AL39" s="189">
        <f t="shared" si="2"/>
        <v>5011.5333333333328</v>
      </c>
      <c r="AO39" s="189">
        <f>'Cont. Día max.'!B34</f>
        <v>0</v>
      </c>
      <c r="AP39" s="189">
        <f>'Cont. Día max.'!C34</f>
        <v>0</v>
      </c>
      <c r="AQ39" s="189">
        <f>'Cont. Día max.'!D34</f>
        <v>4845.4666666666662</v>
      </c>
      <c r="AR39" s="189">
        <f>'Cont. Día max.'!E34</f>
        <v>704.0333333333333</v>
      </c>
      <c r="AS39" s="189">
        <f>'Cont. Día max.'!F34</f>
        <v>0</v>
      </c>
      <c r="AT39" s="189">
        <f>'Cont. Día max.'!G34</f>
        <v>0</v>
      </c>
      <c r="AU39" s="189">
        <f>'Cont. Día max.'!H34</f>
        <v>1144</v>
      </c>
      <c r="AV39" s="189">
        <f>'Cont. Día max.'!I34</f>
        <v>0</v>
      </c>
      <c r="AW39" s="189">
        <f>'Cont. Día max.'!J34</f>
        <v>0</v>
      </c>
      <c r="AX39" s="189">
        <f>'Cont. Día max.'!K34</f>
        <v>0</v>
      </c>
      <c r="AY39" s="189">
        <f t="shared" si="3"/>
        <v>6693.5</v>
      </c>
    </row>
    <row r="40" spans="1:51">
      <c r="A40" s="191">
        <f t="shared" si="4"/>
        <v>0.20138888888888895</v>
      </c>
      <c r="B40" s="189">
        <f>'Prod. Día med.'!B35</f>
        <v>6428.2333333333336</v>
      </c>
      <c r="C40" s="189">
        <f>'Prod. Día med.'!C35</f>
        <v>0</v>
      </c>
      <c r="D40" s="189">
        <f>'Prod. Día med.'!D35</f>
        <v>3400.1666666666665</v>
      </c>
      <c r="E40" s="189">
        <f>'Prod. Día med.'!E35</f>
        <v>1719.8</v>
      </c>
      <c r="F40" s="189">
        <f>'Prod. Día med.'!F35</f>
        <v>684.56666666666672</v>
      </c>
      <c r="G40" s="189">
        <f>'Prod. Día med.'!G35</f>
        <v>5984.5666666666666</v>
      </c>
      <c r="H40" s="189">
        <f>'Prod. Día med.'!H35</f>
        <v>4347.5333333333338</v>
      </c>
      <c r="I40" s="189">
        <f>'Prod. Día med.'!I35</f>
        <v>-511.43333333333334</v>
      </c>
      <c r="J40" s="189">
        <f>'Prod. Día med.'!J35</f>
        <v>-60.4</v>
      </c>
      <c r="K40" s="189">
        <f>'Prod. Día med.'!K35</f>
        <v>106.6</v>
      </c>
      <c r="L40" s="189">
        <f t="shared" si="0"/>
        <v>22099.633333333328</v>
      </c>
      <c r="O40" s="189">
        <f>'Prod. Día max.'!B35</f>
        <v>6324.9666666666662</v>
      </c>
      <c r="P40" s="189">
        <f>'Prod. Día max.'!C35</f>
        <v>0</v>
      </c>
      <c r="Q40" s="189">
        <f>'Prod. Día max.'!D35</f>
        <v>5127.3666666666668</v>
      </c>
      <c r="R40" s="189">
        <f>'Prod. Día max.'!E35</f>
        <v>1921.4</v>
      </c>
      <c r="S40" s="189">
        <f>'Prod. Día max.'!F35</f>
        <v>509.86666666666667</v>
      </c>
      <c r="T40" s="189">
        <f>'Prod. Día max.'!G35</f>
        <v>6718.6333333333332</v>
      </c>
      <c r="U40" s="189">
        <f>'Prod. Día max.'!H35</f>
        <v>4233.1333333333332</v>
      </c>
      <c r="V40" s="189">
        <f>'Prod. Día max.'!I35</f>
        <v>-764.26666666666665</v>
      </c>
      <c r="W40" s="189">
        <f>'Prod. Día max.'!J35</f>
        <v>-48.5</v>
      </c>
      <c r="X40" s="189">
        <f>'Prod. Día max.'!K35</f>
        <v>83.533333333333331</v>
      </c>
      <c r="Y40" s="189">
        <f t="shared" si="1"/>
        <v>24106.133333333328</v>
      </c>
      <c r="AB40" s="189">
        <f>'Cont. Día med.'!B35</f>
        <v>0</v>
      </c>
      <c r="AC40" s="189">
        <f>'Cont. Día med.'!C35</f>
        <v>0</v>
      </c>
      <c r="AD40" s="189">
        <f>'Cont. Día med.'!D35</f>
        <v>3248.5333333333333</v>
      </c>
      <c r="AE40" s="189">
        <f>'Cont. Día med.'!E35</f>
        <v>638.66666666666663</v>
      </c>
      <c r="AF40" s="189">
        <f>'Cont. Día med.'!F35</f>
        <v>0</v>
      </c>
      <c r="AG40" s="189">
        <f>'Cont. Día med.'!G35</f>
        <v>0</v>
      </c>
      <c r="AH40" s="189">
        <f>'Cont. Día med.'!H35</f>
        <v>1140.6666666666667</v>
      </c>
      <c r="AI40" s="189">
        <f>'Cont. Día med.'!I35</f>
        <v>0</v>
      </c>
      <c r="AJ40" s="189">
        <f>'Cont. Día med.'!J35</f>
        <v>0</v>
      </c>
      <c r="AK40" s="189">
        <f>'Cont. Día med.'!K35</f>
        <v>0</v>
      </c>
      <c r="AL40" s="189">
        <f t="shared" si="2"/>
        <v>5027.8666666666668</v>
      </c>
      <c r="AO40" s="189">
        <f>'Cont. Día max.'!B35</f>
        <v>0</v>
      </c>
      <c r="AP40" s="189">
        <f>'Cont. Día max.'!C35</f>
        <v>0</v>
      </c>
      <c r="AQ40" s="189">
        <f>'Cont. Día max.'!D35</f>
        <v>4876.3666666666668</v>
      </c>
      <c r="AR40" s="189">
        <f>'Cont. Día max.'!E35</f>
        <v>710.4666666666667</v>
      </c>
      <c r="AS40" s="189">
        <f>'Cont. Día max.'!F35</f>
        <v>0</v>
      </c>
      <c r="AT40" s="189">
        <f>'Cont. Día max.'!G35</f>
        <v>0</v>
      </c>
      <c r="AU40" s="189">
        <f>'Cont. Día max.'!H35</f>
        <v>1144</v>
      </c>
      <c r="AV40" s="189">
        <f>'Cont. Día max.'!I35</f>
        <v>0</v>
      </c>
      <c r="AW40" s="189">
        <f>'Cont. Día max.'!J35</f>
        <v>0</v>
      </c>
      <c r="AX40" s="189">
        <f>'Cont. Día max.'!K35</f>
        <v>0</v>
      </c>
      <c r="AY40" s="189">
        <f t="shared" si="3"/>
        <v>6730.8333333333339</v>
      </c>
    </row>
    <row r="41" spans="1:51">
      <c r="A41" s="191">
        <f t="shared" si="4"/>
        <v>0.2083333333333334</v>
      </c>
      <c r="B41" s="189">
        <f>'Prod. Día med.'!B36</f>
        <v>6419.8</v>
      </c>
      <c r="C41" s="189">
        <f>'Prod. Día med.'!C36</f>
        <v>0</v>
      </c>
      <c r="D41" s="189">
        <f>'Prod. Día med.'!D36</f>
        <v>3410.1</v>
      </c>
      <c r="E41" s="189">
        <f>'Prod. Día med.'!E36</f>
        <v>1730.5</v>
      </c>
      <c r="F41" s="189">
        <f>'Prod. Día med.'!F36</f>
        <v>695.73333333333335</v>
      </c>
      <c r="G41" s="189">
        <f>'Prod. Día med.'!G36</f>
        <v>5959.9333333333334</v>
      </c>
      <c r="H41" s="189">
        <f>'Prod. Día med.'!H36</f>
        <v>4346.8</v>
      </c>
      <c r="I41" s="189">
        <f>'Prod. Día med.'!I36</f>
        <v>-455.93333333333334</v>
      </c>
      <c r="J41" s="189">
        <f>'Prod. Día med.'!J36</f>
        <v>-60.633333333333333</v>
      </c>
      <c r="K41" s="189">
        <f>'Prod. Día med.'!K36</f>
        <v>105.16666666666667</v>
      </c>
      <c r="L41" s="189">
        <f t="shared" si="0"/>
        <v>22151.466666666664</v>
      </c>
      <c r="O41" s="189">
        <f>'Prod. Día max.'!B36</f>
        <v>6324.3666666666668</v>
      </c>
      <c r="P41" s="189">
        <f>'Prod. Día max.'!C36</f>
        <v>0</v>
      </c>
      <c r="Q41" s="189">
        <f>'Prod. Día max.'!D36</f>
        <v>5137.9666666666662</v>
      </c>
      <c r="R41" s="189">
        <f>'Prod. Día max.'!E36</f>
        <v>1905.9333333333334</v>
      </c>
      <c r="S41" s="189">
        <f>'Prod. Día max.'!F36</f>
        <v>518.79999999999995</v>
      </c>
      <c r="T41" s="189">
        <f>'Prod. Día max.'!G36</f>
        <v>6714.3</v>
      </c>
      <c r="U41" s="189">
        <f>'Prod. Día max.'!H36</f>
        <v>4233</v>
      </c>
      <c r="V41" s="189">
        <f>'Prod. Día max.'!I36</f>
        <v>-759.5</v>
      </c>
      <c r="W41" s="189">
        <f>'Prod. Día max.'!J36</f>
        <v>-49.166666666666664</v>
      </c>
      <c r="X41" s="189">
        <f>'Prod. Día max.'!K36</f>
        <v>83.166666666666671</v>
      </c>
      <c r="Y41" s="189">
        <f t="shared" si="1"/>
        <v>24108.866666666665</v>
      </c>
      <c r="AB41" s="189">
        <f>'Cont. Día med.'!B36</f>
        <v>0</v>
      </c>
      <c r="AC41" s="189">
        <f>'Cont. Día med.'!C36</f>
        <v>0</v>
      </c>
      <c r="AD41" s="189">
        <f>'Cont. Día med.'!D36</f>
        <v>3257.6333333333332</v>
      </c>
      <c r="AE41" s="189">
        <f>'Cont. Día med.'!E36</f>
        <v>646.43333333333328</v>
      </c>
      <c r="AF41" s="189">
        <f>'Cont. Día med.'!F36</f>
        <v>0</v>
      </c>
      <c r="AG41" s="189">
        <f>'Cont. Día med.'!G36</f>
        <v>0</v>
      </c>
      <c r="AH41" s="189">
        <f>'Cont. Día med.'!H36</f>
        <v>1140.4666666666667</v>
      </c>
      <c r="AI41" s="189">
        <f>'Cont. Día med.'!I36</f>
        <v>0</v>
      </c>
      <c r="AJ41" s="189">
        <f>'Cont. Día med.'!J36</f>
        <v>0</v>
      </c>
      <c r="AK41" s="189">
        <f>'Cont. Día med.'!K36</f>
        <v>0</v>
      </c>
      <c r="AL41" s="189">
        <f t="shared" si="2"/>
        <v>5044.5333333333328</v>
      </c>
      <c r="AO41" s="189">
        <f>'Cont. Día max.'!B36</f>
        <v>0</v>
      </c>
      <c r="AP41" s="189">
        <f>'Cont. Día max.'!C36</f>
        <v>0</v>
      </c>
      <c r="AQ41" s="189">
        <f>'Cont. Día max.'!D36</f>
        <v>4884.7</v>
      </c>
      <c r="AR41" s="189">
        <f>'Cont. Día max.'!E36</f>
        <v>707.3</v>
      </c>
      <c r="AS41" s="189">
        <f>'Cont. Día max.'!F36</f>
        <v>0</v>
      </c>
      <c r="AT41" s="189">
        <f>'Cont. Día max.'!G36</f>
        <v>0</v>
      </c>
      <c r="AU41" s="189">
        <f>'Cont. Día max.'!H36</f>
        <v>1143.8</v>
      </c>
      <c r="AV41" s="189">
        <f>'Cont. Día max.'!I36</f>
        <v>0</v>
      </c>
      <c r="AW41" s="189">
        <f>'Cont. Día max.'!J36</f>
        <v>0</v>
      </c>
      <c r="AX41" s="189">
        <f>'Cont. Día max.'!K36</f>
        <v>0</v>
      </c>
      <c r="AY41" s="189">
        <f t="shared" si="3"/>
        <v>6735.8</v>
      </c>
    </row>
    <row r="42" spans="1:51">
      <c r="A42" s="191">
        <f t="shared" si="4"/>
        <v>0.21527777777777785</v>
      </c>
      <c r="B42" s="189">
        <f>'Prod. Día med.'!B37</f>
        <v>6419.9666666666662</v>
      </c>
      <c r="C42" s="189">
        <f>'Prod. Día med.'!C37</f>
        <v>0</v>
      </c>
      <c r="D42" s="189">
        <f>'Prod. Día med.'!D37</f>
        <v>3459.7333333333331</v>
      </c>
      <c r="E42" s="189">
        <f>'Prod. Día med.'!E37</f>
        <v>1796.3</v>
      </c>
      <c r="F42" s="189">
        <f>'Prod. Día med.'!F37</f>
        <v>774.16666666666663</v>
      </c>
      <c r="G42" s="189">
        <f>'Prod. Día med.'!G37</f>
        <v>5923.1</v>
      </c>
      <c r="H42" s="189">
        <f>'Prod. Día med.'!H37</f>
        <v>4357</v>
      </c>
      <c r="I42" s="189">
        <f>'Prod. Día med.'!I37</f>
        <v>-435.83333333333331</v>
      </c>
      <c r="J42" s="189">
        <f>'Prod. Día med.'!J37</f>
        <v>-61.233333333333334</v>
      </c>
      <c r="K42" s="189">
        <f>'Prod. Día med.'!K37</f>
        <v>104.3</v>
      </c>
      <c r="L42" s="189">
        <f t="shared" si="0"/>
        <v>22337.499999999996</v>
      </c>
      <c r="O42" s="189">
        <f>'Prod. Día max.'!B37</f>
        <v>6326</v>
      </c>
      <c r="P42" s="189">
        <f>'Prod. Día max.'!C37</f>
        <v>0</v>
      </c>
      <c r="Q42" s="189">
        <f>'Prod. Día max.'!D37</f>
        <v>5157.833333333333</v>
      </c>
      <c r="R42" s="189">
        <f>'Prod. Día max.'!E37</f>
        <v>2013.7</v>
      </c>
      <c r="S42" s="189">
        <f>'Prod. Día max.'!F37</f>
        <v>609.4666666666667</v>
      </c>
      <c r="T42" s="189">
        <f>'Prod. Día max.'!G37</f>
        <v>6702.5333333333338</v>
      </c>
      <c r="U42" s="189">
        <f>'Prod. Día max.'!H37</f>
        <v>4237</v>
      </c>
      <c r="V42" s="189">
        <f>'Prod. Día max.'!I37</f>
        <v>-686.33333333333337</v>
      </c>
      <c r="W42" s="189">
        <f>'Prod. Día max.'!J37</f>
        <v>-49.366666666666667</v>
      </c>
      <c r="X42" s="189">
        <f>'Prod. Día max.'!K37</f>
        <v>82.266666666666666</v>
      </c>
      <c r="Y42" s="189">
        <f t="shared" si="1"/>
        <v>24393.100000000002</v>
      </c>
      <c r="AB42" s="189">
        <f>'Cont. Día med.'!B37</f>
        <v>0</v>
      </c>
      <c r="AC42" s="189">
        <f>'Cont. Día med.'!C37</f>
        <v>0</v>
      </c>
      <c r="AD42" s="189">
        <f>'Cont. Día med.'!D37</f>
        <v>3307.8</v>
      </c>
      <c r="AE42" s="189">
        <f>'Cont. Día med.'!E37</f>
        <v>667.13333333333333</v>
      </c>
      <c r="AF42" s="189">
        <f>'Cont. Día med.'!F37</f>
        <v>0</v>
      </c>
      <c r="AG42" s="189">
        <f>'Cont. Día med.'!G37</f>
        <v>0</v>
      </c>
      <c r="AH42" s="189">
        <f>'Cont. Día med.'!H37</f>
        <v>1143.5</v>
      </c>
      <c r="AI42" s="189">
        <f>'Cont. Día med.'!I37</f>
        <v>0</v>
      </c>
      <c r="AJ42" s="189">
        <f>'Cont. Día med.'!J37</f>
        <v>0</v>
      </c>
      <c r="AK42" s="189">
        <f>'Cont. Día med.'!K37</f>
        <v>0</v>
      </c>
      <c r="AL42" s="189">
        <f t="shared" si="2"/>
        <v>5118.4333333333334</v>
      </c>
      <c r="AO42" s="189">
        <f>'Cont. Día max.'!B37</f>
        <v>0</v>
      </c>
      <c r="AP42" s="189">
        <f>'Cont. Día max.'!C37</f>
        <v>0</v>
      </c>
      <c r="AQ42" s="189">
        <f>'Cont. Día max.'!D37</f>
        <v>4892.0333333333338</v>
      </c>
      <c r="AR42" s="189">
        <f>'Cont. Día max.'!E37</f>
        <v>741.86666666666667</v>
      </c>
      <c r="AS42" s="189">
        <f>'Cont. Día max.'!F37</f>
        <v>0</v>
      </c>
      <c r="AT42" s="189">
        <f>'Cont. Día max.'!G37</f>
        <v>0</v>
      </c>
      <c r="AU42" s="189">
        <f>'Cont. Día max.'!H37</f>
        <v>1144.6333333333334</v>
      </c>
      <c r="AV42" s="189">
        <f>'Cont. Día max.'!I37</f>
        <v>0</v>
      </c>
      <c r="AW42" s="189">
        <f>'Cont. Día max.'!J37</f>
        <v>0</v>
      </c>
      <c r="AX42" s="189">
        <f>'Cont. Día max.'!K37</f>
        <v>0</v>
      </c>
      <c r="AY42" s="189">
        <f t="shared" si="3"/>
        <v>6778.5333333333338</v>
      </c>
    </row>
    <row r="43" spans="1:51">
      <c r="A43" s="191">
        <f t="shared" si="4"/>
        <v>0.22222222222222229</v>
      </c>
      <c r="B43" s="189">
        <f>'Prod. Día med.'!B38</f>
        <v>6420.0333333333338</v>
      </c>
      <c r="C43" s="189">
        <f>'Prod. Día med.'!C38</f>
        <v>0</v>
      </c>
      <c r="D43" s="189">
        <f>'Prod. Día med.'!D38</f>
        <v>3477.5333333333333</v>
      </c>
      <c r="E43" s="189">
        <f>'Prod. Día med.'!E38</f>
        <v>1794.7</v>
      </c>
      <c r="F43" s="189">
        <f>'Prod. Día med.'!F38</f>
        <v>818.36666666666667</v>
      </c>
      <c r="G43" s="189">
        <f>'Prod. Día med.'!G38</f>
        <v>5897.6333333333332</v>
      </c>
      <c r="H43" s="189">
        <f>'Prod. Día med.'!H38</f>
        <v>4357.0333333333338</v>
      </c>
      <c r="I43" s="189">
        <f>'Prod. Día med.'!I38</f>
        <v>-443.3</v>
      </c>
      <c r="J43" s="189">
        <f>'Prod. Día med.'!J38</f>
        <v>-61.2</v>
      </c>
      <c r="K43" s="189">
        <f>'Prod. Día med.'!K38</f>
        <v>102.76666666666667</v>
      </c>
      <c r="L43" s="189">
        <f t="shared" ref="L43:L74" si="5">SUM(B43:K43)</f>
        <v>22363.566666666669</v>
      </c>
      <c r="O43" s="189">
        <f>'Prod. Día max.'!B38</f>
        <v>6326.166666666667</v>
      </c>
      <c r="P43" s="189">
        <f>'Prod. Día max.'!C38</f>
        <v>0</v>
      </c>
      <c r="Q43" s="189">
        <f>'Prod. Día max.'!D38</f>
        <v>5208.7666666666664</v>
      </c>
      <c r="R43" s="189">
        <f>'Prod. Día max.'!E38</f>
        <v>2012.4666666666667</v>
      </c>
      <c r="S43" s="189">
        <f>'Prod. Día max.'!F38</f>
        <v>689.26666666666665</v>
      </c>
      <c r="T43" s="189">
        <f>'Prod. Día max.'!G38</f>
        <v>6688.1</v>
      </c>
      <c r="U43" s="189">
        <f>'Prod. Día max.'!H38</f>
        <v>4237</v>
      </c>
      <c r="V43" s="189">
        <f>'Prod. Día max.'!I38</f>
        <v>-705.5333333333333</v>
      </c>
      <c r="W43" s="189">
        <f>'Prod. Día max.'!J38</f>
        <v>-49.233333333333334</v>
      </c>
      <c r="X43" s="189">
        <f>'Prod. Día max.'!K38</f>
        <v>81.966666666666669</v>
      </c>
      <c r="Y43" s="189">
        <f t="shared" ref="Y43:Y74" si="6">SUM(O43:X43)</f>
        <v>24488.966666666671</v>
      </c>
      <c r="AB43" s="189">
        <f>'Cont. Día med.'!B38</f>
        <v>0</v>
      </c>
      <c r="AC43" s="189">
        <f>'Cont. Día med.'!C38</f>
        <v>0</v>
      </c>
      <c r="AD43" s="189">
        <f>'Cont. Día med.'!D38</f>
        <v>3328.0333333333333</v>
      </c>
      <c r="AE43" s="189">
        <f>'Cont. Día med.'!E38</f>
        <v>665.1</v>
      </c>
      <c r="AF43" s="189">
        <f>'Cont. Día med.'!F38</f>
        <v>0</v>
      </c>
      <c r="AG43" s="189">
        <f>'Cont. Día med.'!G38</f>
        <v>0</v>
      </c>
      <c r="AH43" s="189">
        <f>'Cont. Día med.'!H38</f>
        <v>1143.5</v>
      </c>
      <c r="AI43" s="189">
        <f>'Cont. Día med.'!I38</f>
        <v>0</v>
      </c>
      <c r="AJ43" s="189">
        <f>'Cont. Día med.'!J38</f>
        <v>0</v>
      </c>
      <c r="AK43" s="189">
        <f>'Cont. Día med.'!K38</f>
        <v>0</v>
      </c>
      <c r="AL43" s="189">
        <f t="shared" ref="AL43:AL74" si="7">SUM(AB43:AK43)</f>
        <v>5136.6333333333332</v>
      </c>
      <c r="AO43" s="189">
        <f>'Cont. Día max.'!B38</f>
        <v>0</v>
      </c>
      <c r="AP43" s="189">
        <f>'Cont. Día max.'!C38</f>
        <v>0</v>
      </c>
      <c r="AQ43" s="189">
        <f>'Cont. Día max.'!D38</f>
        <v>4935.0333333333338</v>
      </c>
      <c r="AR43" s="189">
        <f>'Cont. Día max.'!E38</f>
        <v>739.9</v>
      </c>
      <c r="AS43" s="189">
        <f>'Cont. Día max.'!F38</f>
        <v>0</v>
      </c>
      <c r="AT43" s="189">
        <f>'Cont. Día max.'!G38</f>
        <v>0</v>
      </c>
      <c r="AU43" s="189">
        <f>'Cont. Día max.'!H38</f>
        <v>1144.6666666666667</v>
      </c>
      <c r="AV43" s="189">
        <f>'Cont. Día max.'!I38</f>
        <v>0</v>
      </c>
      <c r="AW43" s="189">
        <f>'Cont. Día max.'!J38</f>
        <v>0</v>
      </c>
      <c r="AX43" s="189">
        <f>'Cont. Día max.'!K38</f>
        <v>0</v>
      </c>
      <c r="AY43" s="189">
        <f t="shared" ref="AY43:AY74" si="8">SUM(AO43:AX43)</f>
        <v>6819.6</v>
      </c>
    </row>
    <row r="44" spans="1:51">
      <c r="A44" s="191">
        <f t="shared" ref="A44:A75" si="9">A43+10/60/24</f>
        <v>0.22916666666666674</v>
      </c>
      <c r="B44" s="189">
        <f>'Prod. Día med.'!B39</f>
        <v>6420.5333333333338</v>
      </c>
      <c r="C44" s="189">
        <f>'Prod. Día med.'!C39</f>
        <v>0</v>
      </c>
      <c r="D44" s="189">
        <f>'Prod. Día med.'!D39</f>
        <v>3508.5</v>
      </c>
      <c r="E44" s="189">
        <f>'Prod. Día med.'!E39</f>
        <v>1810.4666666666667</v>
      </c>
      <c r="F44" s="189">
        <f>'Prod. Día med.'!F39</f>
        <v>846.93333333333328</v>
      </c>
      <c r="G44" s="189">
        <f>'Prod. Día med.'!G39</f>
        <v>5886.4</v>
      </c>
      <c r="H44" s="189">
        <f>'Prod. Día med.'!H39</f>
        <v>4356.4666666666662</v>
      </c>
      <c r="I44" s="189">
        <f>'Prod. Día med.'!I39</f>
        <v>-443.13333333333333</v>
      </c>
      <c r="J44" s="189">
        <f>'Prod. Día med.'!J39</f>
        <v>-61.266666666666666</v>
      </c>
      <c r="K44" s="189">
        <f>'Prod. Día med.'!K39</f>
        <v>100.86666666666666</v>
      </c>
      <c r="L44" s="189">
        <f t="shared" si="5"/>
        <v>22425.766666666663</v>
      </c>
      <c r="O44" s="189">
        <f>'Prod. Día max.'!B39</f>
        <v>6327.9666666666662</v>
      </c>
      <c r="P44" s="189">
        <f>'Prod. Día max.'!C39</f>
        <v>0</v>
      </c>
      <c r="Q44" s="189">
        <f>'Prod. Día max.'!D39</f>
        <v>5210.8999999999996</v>
      </c>
      <c r="R44" s="189">
        <f>'Prod. Día max.'!E39</f>
        <v>1999.2666666666667</v>
      </c>
      <c r="S44" s="189">
        <f>'Prod. Día max.'!F39</f>
        <v>725</v>
      </c>
      <c r="T44" s="189">
        <f>'Prod. Día max.'!G39</f>
        <v>6677.7333333333336</v>
      </c>
      <c r="U44" s="189">
        <f>'Prod. Día max.'!H39</f>
        <v>4237.0333333333338</v>
      </c>
      <c r="V44" s="189">
        <f>'Prod. Día max.'!I39</f>
        <v>-666.26666666666665</v>
      </c>
      <c r="W44" s="189">
        <f>'Prod. Día max.'!J39</f>
        <v>-49.266666666666666</v>
      </c>
      <c r="X44" s="189">
        <f>'Prod. Día max.'!K39</f>
        <v>81.733333333333334</v>
      </c>
      <c r="Y44" s="189">
        <f t="shared" si="6"/>
        <v>24544.1</v>
      </c>
      <c r="AB44" s="189">
        <f>'Cont. Día med.'!B39</f>
        <v>0</v>
      </c>
      <c r="AC44" s="189">
        <f>'Cont. Día med.'!C39</f>
        <v>0</v>
      </c>
      <c r="AD44" s="189">
        <f>'Cont. Día med.'!D39</f>
        <v>3360.6</v>
      </c>
      <c r="AE44" s="189">
        <f>'Cont. Día med.'!E39</f>
        <v>672.23333333333335</v>
      </c>
      <c r="AF44" s="189">
        <f>'Cont. Día med.'!F39</f>
        <v>0</v>
      </c>
      <c r="AG44" s="189">
        <f>'Cont. Día med.'!G39</f>
        <v>0</v>
      </c>
      <c r="AH44" s="189">
        <f>'Cont. Día med.'!H39</f>
        <v>1143.3666666666666</v>
      </c>
      <c r="AI44" s="189">
        <f>'Cont. Día med.'!I39</f>
        <v>0</v>
      </c>
      <c r="AJ44" s="189">
        <f>'Cont. Día med.'!J39</f>
        <v>0</v>
      </c>
      <c r="AK44" s="189">
        <f>'Cont. Día med.'!K39</f>
        <v>0</v>
      </c>
      <c r="AL44" s="189">
        <f t="shared" si="7"/>
        <v>5176.2</v>
      </c>
      <c r="AO44" s="189">
        <f>'Cont. Día max.'!B39</f>
        <v>0</v>
      </c>
      <c r="AP44" s="189">
        <f>'Cont. Día max.'!C39</f>
        <v>0</v>
      </c>
      <c r="AQ44" s="189">
        <f>'Cont. Día max.'!D39</f>
        <v>4937.9333333333334</v>
      </c>
      <c r="AR44" s="189">
        <f>'Cont. Día max.'!E39</f>
        <v>734.76666666666665</v>
      </c>
      <c r="AS44" s="189">
        <f>'Cont. Día max.'!F39</f>
        <v>0</v>
      </c>
      <c r="AT44" s="189">
        <f>'Cont. Día max.'!G39</f>
        <v>0</v>
      </c>
      <c r="AU44" s="189">
        <f>'Cont. Día max.'!H39</f>
        <v>1144.6666666666667</v>
      </c>
      <c r="AV44" s="189">
        <f>'Cont. Día max.'!I39</f>
        <v>0</v>
      </c>
      <c r="AW44" s="189">
        <f>'Cont. Día max.'!J39</f>
        <v>0</v>
      </c>
      <c r="AX44" s="189">
        <f>'Cont. Día max.'!K39</f>
        <v>0</v>
      </c>
      <c r="AY44" s="189">
        <f t="shared" si="8"/>
        <v>6817.3666666666668</v>
      </c>
    </row>
    <row r="45" spans="1:51">
      <c r="A45" s="191">
        <f t="shared" si="9"/>
        <v>0.23611111111111119</v>
      </c>
      <c r="B45" s="189">
        <f>'Prod. Día med.'!B40</f>
        <v>6420.4333333333334</v>
      </c>
      <c r="C45" s="189">
        <f>'Prod. Día med.'!C40</f>
        <v>0</v>
      </c>
      <c r="D45" s="189">
        <f>'Prod. Día med.'!D40</f>
        <v>3522.8333333333335</v>
      </c>
      <c r="E45" s="189">
        <f>'Prod. Día med.'!E40</f>
        <v>1846.5</v>
      </c>
      <c r="F45" s="189">
        <f>'Prod. Día med.'!F40</f>
        <v>901.7</v>
      </c>
      <c r="G45" s="189">
        <f>'Prod. Día med.'!G40</f>
        <v>5881.5666666666666</v>
      </c>
      <c r="H45" s="189">
        <f>'Prod. Día med.'!H40</f>
        <v>4356.5333333333338</v>
      </c>
      <c r="I45" s="189">
        <f>'Prod. Día med.'!I40</f>
        <v>-441.63333333333333</v>
      </c>
      <c r="J45" s="189">
        <f>'Prod. Día med.'!J40</f>
        <v>-61.333333333333336</v>
      </c>
      <c r="K45" s="189">
        <f>'Prod. Día med.'!K40</f>
        <v>98.433333333333337</v>
      </c>
      <c r="L45" s="189">
        <f t="shared" si="5"/>
        <v>22525.033333333333</v>
      </c>
      <c r="O45" s="189">
        <f>'Prod. Día max.'!B40</f>
        <v>6326.5</v>
      </c>
      <c r="P45" s="189">
        <f>'Prod. Día max.'!C40</f>
        <v>0</v>
      </c>
      <c r="Q45" s="189">
        <f>'Prod. Día max.'!D40</f>
        <v>5258.6</v>
      </c>
      <c r="R45" s="189">
        <f>'Prod. Día max.'!E40</f>
        <v>2046.4333333333334</v>
      </c>
      <c r="S45" s="189">
        <f>'Prod. Día max.'!F40</f>
        <v>868.23333333333335</v>
      </c>
      <c r="T45" s="189">
        <f>'Prod. Día max.'!G40</f>
        <v>6675.2666666666664</v>
      </c>
      <c r="U45" s="189">
        <f>'Prod. Día max.'!H40</f>
        <v>4237.2333333333336</v>
      </c>
      <c r="V45" s="189">
        <f>'Prod. Día max.'!I40</f>
        <v>-691.7</v>
      </c>
      <c r="W45" s="189">
        <f>'Prod. Día max.'!J40</f>
        <v>-49.266666666666666</v>
      </c>
      <c r="X45" s="189">
        <f>'Prod. Día max.'!K40</f>
        <v>81.466666666666669</v>
      </c>
      <c r="Y45" s="189">
        <f t="shared" si="6"/>
        <v>24752.766666666666</v>
      </c>
      <c r="AB45" s="189">
        <f>'Cont. Día med.'!B40</f>
        <v>0</v>
      </c>
      <c r="AC45" s="189">
        <f>'Cont. Día med.'!C40</f>
        <v>0</v>
      </c>
      <c r="AD45" s="189">
        <f>'Cont. Día med.'!D40</f>
        <v>3378.6666666666665</v>
      </c>
      <c r="AE45" s="189">
        <f>'Cont. Día med.'!E40</f>
        <v>687.3</v>
      </c>
      <c r="AF45" s="189">
        <f>'Cont. Día med.'!F40</f>
        <v>0</v>
      </c>
      <c r="AG45" s="189">
        <f>'Cont. Día med.'!G40</f>
        <v>0</v>
      </c>
      <c r="AH45" s="189">
        <f>'Cont. Día med.'!H40</f>
        <v>1143.4333333333334</v>
      </c>
      <c r="AI45" s="189">
        <f>'Cont. Día med.'!I40</f>
        <v>0</v>
      </c>
      <c r="AJ45" s="189">
        <f>'Cont. Día med.'!J40</f>
        <v>0</v>
      </c>
      <c r="AK45" s="189">
        <f>'Cont. Día med.'!K40</f>
        <v>0</v>
      </c>
      <c r="AL45" s="189">
        <f t="shared" si="7"/>
        <v>5209.3999999999996</v>
      </c>
      <c r="AO45" s="189">
        <f>'Cont. Día max.'!B40</f>
        <v>0</v>
      </c>
      <c r="AP45" s="189">
        <f>'Cont. Día max.'!C40</f>
        <v>0</v>
      </c>
      <c r="AQ45" s="189">
        <f>'Cont. Día max.'!D40</f>
        <v>4987.7</v>
      </c>
      <c r="AR45" s="189">
        <f>'Cont. Día max.'!E40</f>
        <v>754.26666666666665</v>
      </c>
      <c r="AS45" s="189">
        <f>'Cont. Día max.'!F40</f>
        <v>0</v>
      </c>
      <c r="AT45" s="189">
        <f>'Cont. Día max.'!G40</f>
        <v>0</v>
      </c>
      <c r="AU45" s="189">
        <f>'Cont. Día max.'!H40</f>
        <v>1144.7333333333333</v>
      </c>
      <c r="AV45" s="189">
        <f>'Cont. Día max.'!I40</f>
        <v>0</v>
      </c>
      <c r="AW45" s="189">
        <f>'Cont. Día max.'!J40</f>
        <v>0</v>
      </c>
      <c r="AX45" s="189">
        <f>'Cont. Día max.'!K40</f>
        <v>0</v>
      </c>
      <c r="AY45" s="189">
        <f t="shared" si="8"/>
        <v>6886.7</v>
      </c>
    </row>
    <row r="46" spans="1:51">
      <c r="A46" s="191">
        <f t="shared" si="9"/>
        <v>0.24305555555555564</v>
      </c>
      <c r="B46" s="189">
        <f>'Prod. Día med.'!B41</f>
        <v>6421.6333333333332</v>
      </c>
      <c r="C46" s="189">
        <f>'Prod. Día med.'!C41</f>
        <v>0</v>
      </c>
      <c r="D46" s="189">
        <f>'Prod. Día med.'!D41</f>
        <v>3535.9333333333334</v>
      </c>
      <c r="E46" s="189">
        <f>'Prod. Día med.'!E41</f>
        <v>1853.4333333333334</v>
      </c>
      <c r="F46" s="189">
        <f>'Prod. Día med.'!F41</f>
        <v>932.86666666666667</v>
      </c>
      <c r="G46" s="189">
        <f>'Prod. Día med.'!G41</f>
        <v>5905.5333333333338</v>
      </c>
      <c r="H46" s="189">
        <f>'Prod. Día med.'!H41</f>
        <v>4357.0666666666666</v>
      </c>
      <c r="I46" s="189">
        <f>'Prod. Día med.'!I41</f>
        <v>-415.73333333333335</v>
      </c>
      <c r="J46" s="189">
        <f>'Prod. Día med.'!J41</f>
        <v>-61.3</v>
      </c>
      <c r="K46" s="189">
        <f>'Prod. Día med.'!K41</f>
        <v>94.6</v>
      </c>
      <c r="L46" s="189">
        <f t="shared" si="5"/>
        <v>22624.033333333333</v>
      </c>
      <c r="O46" s="189">
        <f>'Prod. Día max.'!B41</f>
        <v>6326.2</v>
      </c>
      <c r="P46" s="189">
        <f>'Prod. Día max.'!C41</f>
        <v>0</v>
      </c>
      <c r="Q46" s="189">
        <f>'Prod. Día max.'!D41</f>
        <v>5283.0666666666666</v>
      </c>
      <c r="R46" s="189">
        <f>'Prod. Día max.'!E41</f>
        <v>2080.8333333333335</v>
      </c>
      <c r="S46" s="189">
        <f>'Prod. Día max.'!F41</f>
        <v>979.63333333333333</v>
      </c>
      <c r="T46" s="189">
        <f>'Prod. Día max.'!G41</f>
        <v>6691.7666666666664</v>
      </c>
      <c r="U46" s="189">
        <f>'Prod. Día max.'!H41</f>
        <v>4235.3</v>
      </c>
      <c r="V46" s="189">
        <f>'Prod. Día max.'!I41</f>
        <v>-698</v>
      </c>
      <c r="W46" s="189">
        <f>'Prod. Día max.'!J41</f>
        <v>-49.233333333333334</v>
      </c>
      <c r="X46" s="189">
        <f>'Prod. Día max.'!K41</f>
        <v>81.066666666666663</v>
      </c>
      <c r="Y46" s="189">
        <f t="shared" si="6"/>
        <v>24930.633333333331</v>
      </c>
      <c r="AB46" s="189">
        <f>'Cont. Día med.'!B41</f>
        <v>0</v>
      </c>
      <c r="AC46" s="189">
        <f>'Cont. Día med.'!C41</f>
        <v>0</v>
      </c>
      <c r="AD46" s="189">
        <f>'Cont. Día med.'!D41</f>
        <v>3394.9666666666667</v>
      </c>
      <c r="AE46" s="189">
        <f>'Cont. Día med.'!E41</f>
        <v>690.56666666666672</v>
      </c>
      <c r="AF46" s="189">
        <f>'Cont. Día med.'!F41</f>
        <v>0</v>
      </c>
      <c r="AG46" s="189">
        <f>'Cont. Día med.'!G41</f>
        <v>0</v>
      </c>
      <c r="AH46" s="189">
        <f>'Cont. Día med.'!H41</f>
        <v>1143.5333333333333</v>
      </c>
      <c r="AI46" s="189">
        <f>'Cont. Día med.'!I41</f>
        <v>0</v>
      </c>
      <c r="AJ46" s="189">
        <f>'Cont. Día med.'!J41</f>
        <v>0</v>
      </c>
      <c r="AK46" s="189">
        <f>'Cont. Día med.'!K41</f>
        <v>0</v>
      </c>
      <c r="AL46" s="189">
        <f t="shared" si="7"/>
        <v>5229.0666666666666</v>
      </c>
      <c r="AO46" s="189">
        <f>'Cont. Día max.'!B41</f>
        <v>0</v>
      </c>
      <c r="AP46" s="189">
        <f>'Cont. Día max.'!C41</f>
        <v>0</v>
      </c>
      <c r="AQ46" s="189">
        <f>'Cont. Día max.'!D41</f>
        <v>5004.5333333333338</v>
      </c>
      <c r="AR46" s="189">
        <f>'Cont. Día max.'!E41</f>
        <v>765.06666666666672</v>
      </c>
      <c r="AS46" s="189">
        <f>'Cont. Día max.'!F41</f>
        <v>0</v>
      </c>
      <c r="AT46" s="189">
        <f>'Cont. Día max.'!G41</f>
        <v>0</v>
      </c>
      <c r="AU46" s="189">
        <f>'Cont. Día max.'!H41</f>
        <v>1144.2333333333333</v>
      </c>
      <c r="AV46" s="189">
        <f>'Cont. Día max.'!I41</f>
        <v>0</v>
      </c>
      <c r="AW46" s="189">
        <f>'Cont. Día max.'!J41</f>
        <v>0</v>
      </c>
      <c r="AX46" s="189">
        <f>'Cont. Día max.'!K41</f>
        <v>0</v>
      </c>
      <c r="AY46" s="189">
        <f t="shared" si="8"/>
        <v>6913.8333333333339</v>
      </c>
    </row>
    <row r="47" spans="1:51">
      <c r="A47" s="191">
        <f t="shared" si="9"/>
        <v>0.25000000000000006</v>
      </c>
      <c r="B47" s="189">
        <f>'Prod. Día med.'!B42</f>
        <v>6421.9666666666662</v>
      </c>
      <c r="C47" s="189">
        <f>'Prod. Día med.'!C42</f>
        <v>0</v>
      </c>
      <c r="D47" s="189">
        <f>'Prod. Día med.'!D42</f>
        <v>3552.7666666666669</v>
      </c>
      <c r="E47" s="189">
        <f>'Prod. Día med.'!E42</f>
        <v>1843.8666666666666</v>
      </c>
      <c r="F47" s="189">
        <f>'Prod. Día med.'!F42</f>
        <v>1038.8333333333333</v>
      </c>
      <c r="G47" s="189">
        <f>'Prod. Día med.'!G42</f>
        <v>5953.7666666666664</v>
      </c>
      <c r="H47" s="189">
        <f>'Prod. Día med.'!H42</f>
        <v>4359.1000000000004</v>
      </c>
      <c r="I47" s="189">
        <f>'Prod. Día med.'!I42</f>
        <v>-287.76666666666665</v>
      </c>
      <c r="J47" s="189">
        <f>'Prod. Día med.'!J42</f>
        <v>-65.266666666666666</v>
      </c>
      <c r="K47" s="189">
        <f>'Prod. Día med.'!K42</f>
        <v>91.266666666666666</v>
      </c>
      <c r="L47" s="189">
        <f t="shared" si="5"/>
        <v>22908.533333333336</v>
      </c>
      <c r="O47" s="189">
        <f>'Prod. Día max.'!B42</f>
        <v>6326.7333333333336</v>
      </c>
      <c r="P47" s="189">
        <f>'Prod. Día max.'!C42</f>
        <v>0</v>
      </c>
      <c r="Q47" s="189">
        <f>'Prod. Día max.'!D42</f>
        <v>5335.3</v>
      </c>
      <c r="R47" s="189">
        <f>'Prod. Día max.'!E42</f>
        <v>2086.0666666666666</v>
      </c>
      <c r="S47" s="189">
        <f>'Prod. Día max.'!F42</f>
        <v>1185.5333333333333</v>
      </c>
      <c r="T47" s="189">
        <f>'Prod. Día max.'!G42</f>
        <v>6693.166666666667</v>
      </c>
      <c r="U47" s="189">
        <f>'Prod. Día max.'!H42</f>
        <v>4237.3</v>
      </c>
      <c r="V47" s="189">
        <f>'Prod. Día max.'!I42</f>
        <v>-621.70000000000005</v>
      </c>
      <c r="W47" s="189">
        <f>'Prod. Día max.'!J42</f>
        <v>-52.966666666666669</v>
      </c>
      <c r="X47" s="189">
        <f>'Prod. Día max.'!K42</f>
        <v>80.433333333333337</v>
      </c>
      <c r="Y47" s="189">
        <f t="shared" si="6"/>
        <v>25269.866666666665</v>
      </c>
      <c r="AB47" s="189">
        <f>'Cont. Día med.'!B42</f>
        <v>0</v>
      </c>
      <c r="AC47" s="189">
        <f>'Cont. Día med.'!C42</f>
        <v>0</v>
      </c>
      <c r="AD47" s="189">
        <f>'Cont. Día med.'!D42</f>
        <v>3415.1</v>
      </c>
      <c r="AE47" s="189">
        <f>'Cont. Día med.'!E42</f>
        <v>691.5333333333333</v>
      </c>
      <c r="AF47" s="189">
        <f>'Cont. Día med.'!F42</f>
        <v>0</v>
      </c>
      <c r="AG47" s="189">
        <f>'Cont. Día med.'!G42</f>
        <v>0</v>
      </c>
      <c r="AH47" s="189">
        <f>'Cont. Día med.'!H42</f>
        <v>1144.2</v>
      </c>
      <c r="AI47" s="189">
        <f>'Cont. Día med.'!I42</f>
        <v>0</v>
      </c>
      <c r="AJ47" s="189">
        <f>'Cont. Día med.'!J42</f>
        <v>0</v>
      </c>
      <c r="AK47" s="189">
        <f>'Cont. Día med.'!K42</f>
        <v>0</v>
      </c>
      <c r="AL47" s="189">
        <f t="shared" si="7"/>
        <v>5250.833333333333</v>
      </c>
      <c r="AO47" s="189">
        <f>'Cont. Día max.'!B42</f>
        <v>0</v>
      </c>
      <c r="AP47" s="189">
        <f>'Cont. Día max.'!C42</f>
        <v>0</v>
      </c>
      <c r="AQ47" s="189">
        <f>'Cont. Día max.'!D42</f>
        <v>5047.9666666666662</v>
      </c>
      <c r="AR47" s="189">
        <f>'Cont. Día max.'!E42</f>
        <v>764.56666666666672</v>
      </c>
      <c r="AS47" s="189">
        <f>'Cont. Día max.'!F42</f>
        <v>0</v>
      </c>
      <c r="AT47" s="189">
        <f>'Cont. Día max.'!G42</f>
        <v>0</v>
      </c>
      <c r="AU47" s="189">
        <f>'Cont. Día max.'!H42</f>
        <v>1144.7333333333333</v>
      </c>
      <c r="AV47" s="189">
        <f>'Cont. Día max.'!I42</f>
        <v>0</v>
      </c>
      <c r="AW47" s="189">
        <f>'Cont. Día max.'!J42</f>
        <v>0</v>
      </c>
      <c r="AX47" s="189">
        <f>'Cont. Día max.'!K42</f>
        <v>0</v>
      </c>
      <c r="AY47" s="189">
        <f t="shared" si="8"/>
        <v>6957.2666666666664</v>
      </c>
    </row>
    <row r="48" spans="1:51">
      <c r="A48" s="191">
        <f t="shared" si="9"/>
        <v>0.25694444444444448</v>
      </c>
      <c r="B48" s="189">
        <f>'Prod. Día med.'!B43</f>
        <v>6420.7</v>
      </c>
      <c r="C48" s="189">
        <f>'Prod. Día med.'!C43</f>
        <v>0</v>
      </c>
      <c r="D48" s="189">
        <f>'Prod. Día med.'!D43</f>
        <v>3557.2333333333331</v>
      </c>
      <c r="E48" s="189">
        <f>'Prod. Día med.'!E43</f>
        <v>1945.8333333333333</v>
      </c>
      <c r="F48" s="189">
        <f>'Prod. Día med.'!F43</f>
        <v>1376.1333333333334</v>
      </c>
      <c r="G48" s="189">
        <f>'Prod. Día med.'!G43</f>
        <v>5970.4333333333334</v>
      </c>
      <c r="H48" s="189">
        <f>'Prod. Día med.'!H43</f>
        <v>4401.8999999999996</v>
      </c>
      <c r="I48" s="189">
        <f>'Prod. Día med.'!I43</f>
        <v>-121.16666666666667</v>
      </c>
      <c r="J48" s="189">
        <f>'Prod. Día med.'!J43</f>
        <v>-71</v>
      </c>
      <c r="K48" s="189">
        <f>'Prod. Día med.'!K43</f>
        <v>87.3</v>
      </c>
      <c r="L48" s="189">
        <f t="shared" si="5"/>
        <v>23567.366666666661</v>
      </c>
      <c r="O48" s="189">
        <f>'Prod. Día max.'!B43</f>
        <v>6327.2</v>
      </c>
      <c r="P48" s="189">
        <f>'Prod. Día max.'!C43</f>
        <v>0</v>
      </c>
      <c r="Q48" s="189">
        <f>'Prod. Día max.'!D43</f>
        <v>5438.4666666666662</v>
      </c>
      <c r="R48" s="189">
        <f>'Prod. Día max.'!E43</f>
        <v>2282.5333333333333</v>
      </c>
      <c r="S48" s="189">
        <f>'Prod. Día max.'!F43</f>
        <v>1617.7</v>
      </c>
      <c r="T48" s="189">
        <f>'Prod. Día max.'!G43</f>
        <v>6701.0666666666666</v>
      </c>
      <c r="U48" s="189">
        <f>'Prod. Día max.'!H43</f>
        <v>4268.7666666666664</v>
      </c>
      <c r="V48" s="189">
        <f>'Prod. Día max.'!I43</f>
        <v>-491.46666666666664</v>
      </c>
      <c r="W48" s="189">
        <f>'Prod. Día max.'!J43</f>
        <v>-57.633333333333333</v>
      </c>
      <c r="X48" s="189">
        <f>'Prod. Día max.'!K43</f>
        <v>78.566666666666663</v>
      </c>
      <c r="Y48" s="189">
        <f t="shared" si="6"/>
        <v>26165.199999999997</v>
      </c>
      <c r="AB48" s="189">
        <f>'Cont. Día med.'!B43</f>
        <v>0</v>
      </c>
      <c r="AC48" s="189">
        <f>'Cont. Día med.'!C43</f>
        <v>0</v>
      </c>
      <c r="AD48" s="189">
        <f>'Cont. Día med.'!D43</f>
        <v>3417.3333333333335</v>
      </c>
      <c r="AE48" s="189">
        <f>'Cont. Día med.'!E43</f>
        <v>737.13333333333333</v>
      </c>
      <c r="AF48" s="189">
        <f>'Cont. Día med.'!F43</f>
        <v>0</v>
      </c>
      <c r="AG48" s="189">
        <f>'Cont. Día med.'!G43</f>
        <v>0</v>
      </c>
      <c r="AH48" s="189">
        <f>'Cont. Día med.'!H43</f>
        <v>1156.5333333333333</v>
      </c>
      <c r="AI48" s="189">
        <f>'Cont. Día med.'!I43</f>
        <v>0</v>
      </c>
      <c r="AJ48" s="189">
        <f>'Cont. Día med.'!J43</f>
        <v>0</v>
      </c>
      <c r="AK48" s="189">
        <f>'Cont. Día med.'!K43</f>
        <v>0</v>
      </c>
      <c r="AL48" s="189">
        <f t="shared" si="7"/>
        <v>5311</v>
      </c>
      <c r="AO48" s="189">
        <f>'Cont. Día max.'!B43</f>
        <v>0</v>
      </c>
      <c r="AP48" s="189">
        <f>'Cont. Día max.'!C43</f>
        <v>0</v>
      </c>
      <c r="AQ48" s="189">
        <f>'Cont. Día max.'!D43</f>
        <v>5134.333333333333</v>
      </c>
      <c r="AR48" s="189">
        <f>'Cont. Día max.'!E43</f>
        <v>836.2</v>
      </c>
      <c r="AS48" s="189">
        <f>'Cont. Día max.'!F43</f>
        <v>0</v>
      </c>
      <c r="AT48" s="189">
        <f>'Cont. Día max.'!G43</f>
        <v>0</v>
      </c>
      <c r="AU48" s="189">
        <f>'Cont. Día max.'!H43</f>
        <v>1152.0999999999999</v>
      </c>
      <c r="AV48" s="189">
        <f>'Cont. Día max.'!I43</f>
        <v>0</v>
      </c>
      <c r="AW48" s="189">
        <f>'Cont. Día max.'!J43</f>
        <v>0</v>
      </c>
      <c r="AX48" s="189">
        <f>'Cont. Día max.'!K43</f>
        <v>0</v>
      </c>
      <c r="AY48" s="189">
        <f t="shared" si="8"/>
        <v>7122.6333333333332</v>
      </c>
    </row>
    <row r="49" spans="1:51">
      <c r="A49" s="191">
        <f t="shared" si="9"/>
        <v>0.2638888888888889</v>
      </c>
      <c r="B49" s="189">
        <f>'Prod. Día med.'!B44</f>
        <v>6421.8</v>
      </c>
      <c r="C49" s="189">
        <f>'Prod. Día med.'!C44</f>
        <v>0</v>
      </c>
      <c r="D49" s="189">
        <f>'Prod. Día med.'!D44</f>
        <v>3610.6</v>
      </c>
      <c r="E49" s="189">
        <f>'Prod. Día med.'!E44</f>
        <v>2056.0666666666666</v>
      </c>
      <c r="F49" s="189">
        <f>'Prod. Día med.'!F44</f>
        <v>1527.7</v>
      </c>
      <c r="G49" s="189">
        <f>'Prod. Día med.'!G44</f>
        <v>5996.9666666666662</v>
      </c>
      <c r="H49" s="189">
        <f>'Prod. Día med.'!H44</f>
        <v>4401.5333333333338</v>
      </c>
      <c r="I49" s="189">
        <f>'Prod. Día med.'!I44</f>
        <v>-101.8</v>
      </c>
      <c r="J49" s="189">
        <f>'Prod. Día med.'!J44</f>
        <v>-71.166666666666671</v>
      </c>
      <c r="K49" s="189">
        <f>'Prod. Día med.'!K44</f>
        <v>79.3</v>
      </c>
      <c r="L49" s="189">
        <f t="shared" si="5"/>
        <v>23921</v>
      </c>
      <c r="O49" s="189">
        <f>'Prod. Día max.'!B44</f>
        <v>6327.2333333333336</v>
      </c>
      <c r="P49" s="189">
        <f>'Prod. Día max.'!C44</f>
        <v>0</v>
      </c>
      <c r="Q49" s="189">
        <f>'Prod. Día max.'!D44</f>
        <v>5548.8</v>
      </c>
      <c r="R49" s="189">
        <f>'Prod. Día max.'!E44</f>
        <v>2386.1</v>
      </c>
      <c r="S49" s="189">
        <f>'Prod. Día max.'!F44</f>
        <v>1957.5</v>
      </c>
      <c r="T49" s="189">
        <f>'Prod. Día max.'!G44</f>
        <v>6712.5666666666666</v>
      </c>
      <c r="U49" s="189">
        <f>'Prod. Día max.'!H44</f>
        <v>4269</v>
      </c>
      <c r="V49" s="189">
        <f>'Prod. Día max.'!I44</f>
        <v>-517.6</v>
      </c>
      <c r="W49" s="189">
        <f>'Prod. Día max.'!J44</f>
        <v>-61.466666666666669</v>
      </c>
      <c r="X49" s="189">
        <f>'Prod. Día max.'!K44</f>
        <v>76.533333333333331</v>
      </c>
      <c r="Y49" s="189">
        <f t="shared" si="6"/>
        <v>26698.666666666668</v>
      </c>
      <c r="AB49" s="189">
        <f>'Cont. Día med.'!B44</f>
        <v>0</v>
      </c>
      <c r="AC49" s="189">
        <f>'Cont. Día med.'!C44</f>
        <v>0</v>
      </c>
      <c r="AD49" s="189">
        <f>'Cont. Día med.'!D44</f>
        <v>3468.5333333333333</v>
      </c>
      <c r="AE49" s="189">
        <f>'Cont. Día med.'!E44</f>
        <v>780.63333333333333</v>
      </c>
      <c r="AF49" s="189">
        <f>'Cont. Día med.'!F44</f>
        <v>0</v>
      </c>
      <c r="AG49" s="189">
        <f>'Cont. Día med.'!G44</f>
        <v>0</v>
      </c>
      <c r="AH49" s="189">
        <f>'Cont. Día med.'!H44</f>
        <v>1156.5333333333333</v>
      </c>
      <c r="AI49" s="189">
        <f>'Cont. Día med.'!I44</f>
        <v>0</v>
      </c>
      <c r="AJ49" s="189">
        <f>'Cont. Día med.'!J44</f>
        <v>0</v>
      </c>
      <c r="AK49" s="189">
        <f>'Cont. Día med.'!K44</f>
        <v>0</v>
      </c>
      <c r="AL49" s="189">
        <f t="shared" si="7"/>
        <v>5405.7000000000007</v>
      </c>
      <c r="AO49" s="189">
        <f>'Cont. Día max.'!B44</f>
        <v>0</v>
      </c>
      <c r="AP49" s="189">
        <f>'Cont. Día max.'!C44</f>
        <v>0</v>
      </c>
      <c r="AQ49" s="189">
        <f>'Cont. Día max.'!D44</f>
        <v>5234.666666666667</v>
      </c>
      <c r="AR49" s="189">
        <f>'Cont. Día max.'!E44</f>
        <v>875.33333333333337</v>
      </c>
      <c r="AS49" s="189">
        <f>'Cont. Día max.'!F44</f>
        <v>0</v>
      </c>
      <c r="AT49" s="189">
        <f>'Cont. Día max.'!G44</f>
        <v>0</v>
      </c>
      <c r="AU49" s="189">
        <f>'Cont. Día max.'!H44</f>
        <v>1152.1333333333334</v>
      </c>
      <c r="AV49" s="189">
        <f>'Cont. Día max.'!I44</f>
        <v>0</v>
      </c>
      <c r="AW49" s="189">
        <f>'Cont. Día max.'!J44</f>
        <v>0</v>
      </c>
      <c r="AX49" s="189">
        <f>'Cont. Día max.'!K44</f>
        <v>0</v>
      </c>
      <c r="AY49" s="189">
        <f t="shared" si="8"/>
        <v>7262.1333333333332</v>
      </c>
    </row>
    <row r="50" spans="1:51">
      <c r="A50" s="191">
        <f t="shared" si="9"/>
        <v>0.27083333333333331</v>
      </c>
      <c r="B50" s="189">
        <f>'Prod. Día med.'!B45</f>
        <v>6421.8</v>
      </c>
      <c r="C50" s="189">
        <f>'Prod. Día med.'!C45</f>
        <v>0</v>
      </c>
      <c r="D50" s="189">
        <f>'Prod. Día med.'!D45</f>
        <v>3652.8666666666668</v>
      </c>
      <c r="E50" s="189">
        <f>'Prod. Día med.'!E45</f>
        <v>2099.1333333333332</v>
      </c>
      <c r="F50" s="189">
        <f>'Prod. Día med.'!F45</f>
        <v>1708.9666666666667</v>
      </c>
      <c r="G50" s="189">
        <f>'Prod. Día med.'!G45</f>
        <v>6041.7333333333336</v>
      </c>
      <c r="H50" s="189">
        <f>'Prod. Día med.'!H45</f>
        <v>4401.666666666667</v>
      </c>
      <c r="I50" s="189">
        <f>'Prod. Día med.'!I45</f>
        <v>-149.16666666666666</v>
      </c>
      <c r="J50" s="189">
        <f>'Prod. Día med.'!J45</f>
        <v>-71.2</v>
      </c>
      <c r="K50" s="189">
        <f>'Prod. Día med.'!K45</f>
        <v>72.166666666666671</v>
      </c>
      <c r="L50" s="189">
        <f t="shared" si="5"/>
        <v>24177.966666666667</v>
      </c>
      <c r="O50" s="189">
        <f>'Prod. Día max.'!B45</f>
        <v>6326.9</v>
      </c>
      <c r="P50" s="189">
        <f>'Prod. Día max.'!C45</f>
        <v>0</v>
      </c>
      <c r="Q50" s="189">
        <f>'Prod. Día max.'!D45</f>
        <v>5637.833333333333</v>
      </c>
      <c r="R50" s="189">
        <f>'Prod. Día max.'!E45</f>
        <v>2434.6999999999998</v>
      </c>
      <c r="S50" s="189">
        <f>'Prod. Día max.'!F45</f>
        <v>2184.9333333333334</v>
      </c>
      <c r="T50" s="189">
        <f>'Prod. Día max.'!G45</f>
        <v>6710.4666666666662</v>
      </c>
      <c r="U50" s="189">
        <f>'Prod. Día max.'!H45</f>
        <v>4168.333333333333</v>
      </c>
      <c r="V50" s="189">
        <f>'Prod. Día max.'!I45</f>
        <v>-522.4666666666667</v>
      </c>
      <c r="W50" s="189">
        <f>'Prod. Día max.'!J45</f>
        <v>-62</v>
      </c>
      <c r="X50" s="189">
        <f>'Prod. Día max.'!K45</f>
        <v>73.566666666666663</v>
      </c>
      <c r="Y50" s="189">
        <f t="shared" si="6"/>
        <v>26952.266666666666</v>
      </c>
      <c r="AB50" s="189">
        <f>'Cont. Día med.'!B45</f>
        <v>0</v>
      </c>
      <c r="AC50" s="189">
        <f>'Cont. Día med.'!C45</f>
        <v>0</v>
      </c>
      <c r="AD50" s="189">
        <f>'Cont. Día med.'!D45</f>
        <v>3513.6333333333332</v>
      </c>
      <c r="AE50" s="189">
        <f>'Cont. Día med.'!E45</f>
        <v>797.3</v>
      </c>
      <c r="AF50" s="189">
        <f>'Cont. Día med.'!F45</f>
        <v>0</v>
      </c>
      <c r="AG50" s="189">
        <f>'Cont. Día med.'!G45</f>
        <v>0</v>
      </c>
      <c r="AH50" s="189">
        <f>'Cont. Día med.'!H45</f>
        <v>1156.5999999999999</v>
      </c>
      <c r="AI50" s="189">
        <f>'Cont. Día med.'!I45</f>
        <v>0</v>
      </c>
      <c r="AJ50" s="189">
        <f>'Cont. Día med.'!J45</f>
        <v>0</v>
      </c>
      <c r="AK50" s="189">
        <f>'Cont. Día med.'!K45</f>
        <v>0</v>
      </c>
      <c r="AL50" s="189">
        <f t="shared" si="7"/>
        <v>5467.5333333333328</v>
      </c>
      <c r="AO50" s="189">
        <f>'Cont. Día max.'!B45</f>
        <v>0</v>
      </c>
      <c r="AP50" s="189">
        <f>'Cont. Día max.'!C45</f>
        <v>0</v>
      </c>
      <c r="AQ50" s="189">
        <f>'Cont. Día max.'!D45</f>
        <v>5316.1</v>
      </c>
      <c r="AR50" s="189">
        <f>'Cont. Día max.'!E45</f>
        <v>894.76666666666665</v>
      </c>
      <c r="AS50" s="189">
        <f>'Cont. Día max.'!F45</f>
        <v>0</v>
      </c>
      <c r="AT50" s="189">
        <f>'Cont. Día max.'!G45</f>
        <v>0</v>
      </c>
      <c r="AU50" s="189">
        <f>'Cont. Día max.'!H45</f>
        <v>1124.9666666666667</v>
      </c>
      <c r="AV50" s="189">
        <f>'Cont. Día max.'!I45</f>
        <v>0</v>
      </c>
      <c r="AW50" s="189">
        <f>'Cont. Día max.'!J45</f>
        <v>0</v>
      </c>
      <c r="AX50" s="189">
        <f>'Cont. Día max.'!K45</f>
        <v>0</v>
      </c>
      <c r="AY50" s="189">
        <f t="shared" si="8"/>
        <v>7335.8333333333339</v>
      </c>
    </row>
    <row r="51" spans="1:51">
      <c r="A51" s="191">
        <f t="shared" si="9"/>
        <v>0.27777777777777773</v>
      </c>
      <c r="B51" s="189">
        <f>'Prod. Día med.'!B46</f>
        <v>6422.0333333333338</v>
      </c>
      <c r="C51" s="189">
        <f>'Prod. Día med.'!C46</f>
        <v>0</v>
      </c>
      <c r="D51" s="189">
        <f>'Prod. Día med.'!D46</f>
        <v>3691.2</v>
      </c>
      <c r="E51" s="189">
        <f>'Prod. Día med.'!E46</f>
        <v>2172.1333333333332</v>
      </c>
      <c r="F51" s="189">
        <f>'Prod. Día med.'!F46</f>
        <v>1921.2333333333333</v>
      </c>
      <c r="G51" s="189">
        <f>'Prod. Día med.'!G46</f>
        <v>6084.2333333333336</v>
      </c>
      <c r="H51" s="189">
        <f>'Prod. Día med.'!H46</f>
        <v>4401.2666666666664</v>
      </c>
      <c r="I51" s="189">
        <f>'Prod. Día med.'!I46</f>
        <v>-129.30000000000001</v>
      </c>
      <c r="J51" s="189">
        <f>'Prod. Día med.'!J46</f>
        <v>-71.36666666666666</v>
      </c>
      <c r="K51" s="189">
        <f>'Prod. Día med.'!K46</f>
        <v>64.466666666666669</v>
      </c>
      <c r="L51" s="189">
        <f t="shared" si="5"/>
        <v>24555.900000000005</v>
      </c>
      <c r="O51" s="189">
        <f>'Prod. Día max.'!B46</f>
        <v>6328</v>
      </c>
      <c r="P51" s="189">
        <f>'Prod. Día max.'!C46</f>
        <v>0</v>
      </c>
      <c r="Q51" s="189">
        <f>'Prod. Día max.'!D46</f>
        <v>5761.7</v>
      </c>
      <c r="R51" s="189">
        <f>'Prod. Día max.'!E46</f>
        <v>2560.5333333333333</v>
      </c>
      <c r="S51" s="189">
        <f>'Prod. Día max.'!F46</f>
        <v>2508.1666666666665</v>
      </c>
      <c r="T51" s="189">
        <f>'Prod. Día max.'!G46</f>
        <v>6712.1</v>
      </c>
      <c r="U51" s="189">
        <f>'Prod. Día max.'!H46</f>
        <v>4268.0666666666666</v>
      </c>
      <c r="V51" s="189">
        <f>'Prod. Día max.'!I46</f>
        <v>-495.16666666666669</v>
      </c>
      <c r="W51" s="189">
        <f>'Prod. Día max.'!J46</f>
        <v>-61.966666666666669</v>
      </c>
      <c r="X51" s="189">
        <f>'Prod. Día max.'!K46</f>
        <v>69.333333333333329</v>
      </c>
      <c r="Y51" s="189">
        <f t="shared" si="6"/>
        <v>27650.766666666663</v>
      </c>
      <c r="AB51" s="189">
        <f>'Cont. Día med.'!B46</f>
        <v>0</v>
      </c>
      <c r="AC51" s="189">
        <f>'Cont. Día med.'!C46</f>
        <v>0</v>
      </c>
      <c r="AD51" s="189">
        <f>'Cont. Día med.'!D46</f>
        <v>3554.8333333333335</v>
      </c>
      <c r="AE51" s="189">
        <f>'Cont. Día med.'!E46</f>
        <v>828.6</v>
      </c>
      <c r="AF51" s="189">
        <f>'Cont. Día med.'!F46</f>
        <v>0</v>
      </c>
      <c r="AG51" s="189">
        <f>'Cont. Día med.'!G46</f>
        <v>0</v>
      </c>
      <c r="AH51" s="189">
        <f>'Cont. Día med.'!H46</f>
        <v>1156.4666666666667</v>
      </c>
      <c r="AI51" s="189">
        <f>'Cont. Día med.'!I46</f>
        <v>0</v>
      </c>
      <c r="AJ51" s="189">
        <f>'Cont. Día med.'!J46</f>
        <v>0</v>
      </c>
      <c r="AK51" s="189">
        <f>'Cont. Día med.'!K46</f>
        <v>0</v>
      </c>
      <c r="AL51" s="189">
        <f t="shared" si="7"/>
        <v>5539.9</v>
      </c>
      <c r="AO51" s="189">
        <f>'Cont. Día max.'!B46</f>
        <v>0</v>
      </c>
      <c r="AP51" s="189">
        <f>'Cont. Día max.'!C46</f>
        <v>0</v>
      </c>
      <c r="AQ51" s="189">
        <f>'Cont. Día max.'!D46</f>
        <v>5427.5333333333338</v>
      </c>
      <c r="AR51" s="189">
        <f>'Cont. Día max.'!E46</f>
        <v>938.83333333333337</v>
      </c>
      <c r="AS51" s="189">
        <f>'Cont. Día max.'!F46</f>
        <v>0</v>
      </c>
      <c r="AT51" s="189">
        <f>'Cont. Día max.'!G46</f>
        <v>0</v>
      </c>
      <c r="AU51" s="189">
        <f>'Cont. Día max.'!H46</f>
        <v>1151.9000000000001</v>
      </c>
      <c r="AV51" s="189">
        <f>'Cont. Día max.'!I46</f>
        <v>0</v>
      </c>
      <c r="AW51" s="189">
        <f>'Cont. Día max.'!J46</f>
        <v>0</v>
      </c>
      <c r="AX51" s="189">
        <f>'Cont. Día max.'!K46</f>
        <v>0</v>
      </c>
      <c r="AY51" s="189">
        <f t="shared" si="8"/>
        <v>7518.2666666666664</v>
      </c>
    </row>
    <row r="52" spans="1:51">
      <c r="A52" s="191">
        <f t="shared" si="9"/>
        <v>0.28472222222222215</v>
      </c>
      <c r="B52" s="189">
        <f>'Prod. Día med.'!B47</f>
        <v>6421.1333333333332</v>
      </c>
      <c r="C52" s="189">
        <f>'Prod. Día med.'!C47</f>
        <v>0</v>
      </c>
      <c r="D52" s="189">
        <f>'Prod. Día med.'!D47</f>
        <v>3738.7</v>
      </c>
      <c r="E52" s="189">
        <f>'Prod. Día med.'!E47</f>
        <v>2237.1333333333332</v>
      </c>
      <c r="F52" s="189">
        <f>'Prod. Día med.'!F47</f>
        <v>2108.6999999999998</v>
      </c>
      <c r="G52" s="189">
        <f>'Prod. Día med.'!G47</f>
        <v>6118.4333333333334</v>
      </c>
      <c r="H52" s="189">
        <f>'Prod. Día med.'!H47</f>
        <v>4401.3666666666668</v>
      </c>
      <c r="I52" s="189">
        <f>'Prod. Día med.'!I47</f>
        <v>-208.46666666666667</v>
      </c>
      <c r="J52" s="189">
        <f>'Prod. Día med.'!J47</f>
        <v>-71.233333333333334</v>
      </c>
      <c r="K52" s="189">
        <f>'Prod. Día med.'!K47</f>
        <v>59.43333333333333</v>
      </c>
      <c r="L52" s="189">
        <f t="shared" si="5"/>
        <v>24805.200000000001</v>
      </c>
      <c r="O52" s="189">
        <f>'Prod. Día max.'!B47</f>
        <v>6327.5666666666666</v>
      </c>
      <c r="P52" s="189">
        <f>'Prod. Día max.'!C47</f>
        <v>0</v>
      </c>
      <c r="Q52" s="189">
        <f>'Prod. Día max.'!D47</f>
        <v>5850.0666666666666</v>
      </c>
      <c r="R52" s="189">
        <f>'Prod. Día max.'!E47</f>
        <v>2715.6666666666665</v>
      </c>
      <c r="S52" s="189">
        <f>'Prod. Día max.'!F47</f>
        <v>2894.1333333333332</v>
      </c>
      <c r="T52" s="189">
        <f>'Prod. Día max.'!G47</f>
        <v>6721.0333333333338</v>
      </c>
      <c r="U52" s="189">
        <f>'Prod. Día max.'!H47</f>
        <v>4265.8</v>
      </c>
      <c r="V52" s="189">
        <f>'Prod. Día max.'!I47</f>
        <v>-533.5</v>
      </c>
      <c r="W52" s="189">
        <f>'Prod. Día max.'!J47</f>
        <v>-62.166666666666664</v>
      </c>
      <c r="X52" s="189">
        <f>'Prod. Día max.'!K47</f>
        <v>67.266666666666666</v>
      </c>
      <c r="Y52" s="189">
        <f t="shared" si="6"/>
        <v>28245.866666666665</v>
      </c>
      <c r="AB52" s="189">
        <f>'Cont. Día med.'!B47</f>
        <v>0</v>
      </c>
      <c r="AC52" s="189">
        <f>'Cont. Día med.'!C47</f>
        <v>0</v>
      </c>
      <c r="AD52" s="189">
        <f>'Cont. Día med.'!D47</f>
        <v>3599.4333333333334</v>
      </c>
      <c r="AE52" s="189">
        <f>'Cont. Día med.'!E47</f>
        <v>851.0333333333333</v>
      </c>
      <c r="AF52" s="189">
        <f>'Cont. Día med.'!F47</f>
        <v>0</v>
      </c>
      <c r="AG52" s="189">
        <f>'Cont. Día med.'!G47</f>
        <v>0</v>
      </c>
      <c r="AH52" s="189">
        <f>'Cont. Día med.'!H47</f>
        <v>1156.4666666666667</v>
      </c>
      <c r="AI52" s="189">
        <f>'Cont. Día med.'!I47</f>
        <v>0</v>
      </c>
      <c r="AJ52" s="189">
        <f>'Cont. Día med.'!J47</f>
        <v>0</v>
      </c>
      <c r="AK52" s="189">
        <f>'Cont. Día med.'!K47</f>
        <v>0</v>
      </c>
      <c r="AL52" s="189">
        <f t="shared" si="7"/>
        <v>5606.9333333333343</v>
      </c>
      <c r="AO52" s="189">
        <f>'Cont. Día max.'!B47</f>
        <v>0</v>
      </c>
      <c r="AP52" s="189">
        <f>'Cont. Día max.'!C47</f>
        <v>0</v>
      </c>
      <c r="AQ52" s="189">
        <f>'Cont. Día max.'!D47</f>
        <v>5504.7333333333336</v>
      </c>
      <c r="AR52" s="189">
        <f>'Cont. Día max.'!E47</f>
        <v>994.43333333333328</v>
      </c>
      <c r="AS52" s="189">
        <f>'Cont. Día max.'!F47</f>
        <v>0</v>
      </c>
      <c r="AT52" s="189">
        <f>'Cont. Día max.'!G47</f>
        <v>0</v>
      </c>
      <c r="AU52" s="189">
        <f>'Cont. Día max.'!H47</f>
        <v>1151.3</v>
      </c>
      <c r="AV52" s="189">
        <f>'Cont. Día max.'!I47</f>
        <v>0</v>
      </c>
      <c r="AW52" s="189">
        <f>'Cont. Día max.'!J47</f>
        <v>0</v>
      </c>
      <c r="AX52" s="189">
        <f>'Cont. Día max.'!K47</f>
        <v>0</v>
      </c>
      <c r="AY52" s="189">
        <f t="shared" si="8"/>
        <v>7650.4666666666672</v>
      </c>
    </row>
    <row r="53" spans="1:51">
      <c r="A53" s="191">
        <f t="shared" si="9"/>
        <v>0.29166666666666657</v>
      </c>
      <c r="B53" s="189">
        <f>'Prod. Día med.'!B48</f>
        <v>6421.4</v>
      </c>
      <c r="C53" s="189">
        <f>'Prod. Día med.'!C48</f>
        <v>0</v>
      </c>
      <c r="D53" s="189">
        <f>'Prod. Día med.'!D48</f>
        <v>3760.1333333333332</v>
      </c>
      <c r="E53" s="189">
        <f>'Prod. Día med.'!E48</f>
        <v>2289.1333333333332</v>
      </c>
      <c r="F53" s="189">
        <f>'Prod. Día med.'!F48</f>
        <v>2296.9666666666667</v>
      </c>
      <c r="G53" s="189">
        <f>'Prod. Día med.'!G48</f>
        <v>6122.7666666666664</v>
      </c>
      <c r="H53" s="189">
        <f>'Prod. Día med.'!H48</f>
        <v>4408.5333333333338</v>
      </c>
      <c r="I53" s="189">
        <f>'Prod. Día med.'!I48</f>
        <v>0.6333333333333333</v>
      </c>
      <c r="J53" s="189">
        <f>'Prod. Día med.'!J48</f>
        <v>-80.733333333333334</v>
      </c>
      <c r="K53" s="189">
        <f>'Prod. Día med.'!K48</f>
        <v>56.8</v>
      </c>
      <c r="L53" s="189">
        <f t="shared" si="5"/>
        <v>25275.633333333335</v>
      </c>
      <c r="O53" s="189">
        <f>'Prod. Día max.'!B48</f>
        <v>6328.4333333333334</v>
      </c>
      <c r="P53" s="189">
        <f>'Prod. Día max.'!C48</f>
        <v>0</v>
      </c>
      <c r="Q53" s="189">
        <f>'Prod. Día max.'!D48</f>
        <v>5903.3666666666668</v>
      </c>
      <c r="R53" s="189">
        <f>'Prod. Día max.'!E48</f>
        <v>2802.6333333333332</v>
      </c>
      <c r="S53" s="189">
        <f>'Prod. Día max.'!F48</f>
        <v>3084.5666666666666</v>
      </c>
      <c r="T53" s="189">
        <f>'Prod. Día max.'!G48</f>
        <v>6735.9333333333334</v>
      </c>
      <c r="U53" s="189">
        <f>'Prod. Día max.'!H48</f>
        <v>4274.2666666666664</v>
      </c>
      <c r="V53" s="189">
        <f>'Prod. Día max.'!I48</f>
        <v>-185.96666666666667</v>
      </c>
      <c r="W53" s="189">
        <f>'Prod. Día max.'!J48</f>
        <v>-70.13333333333334</v>
      </c>
      <c r="X53" s="189">
        <f>'Prod. Día max.'!K48</f>
        <v>65.400000000000006</v>
      </c>
      <c r="Y53" s="189">
        <f t="shared" si="6"/>
        <v>28938.5</v>
      </c>
      <c r="AB53" s="189">
        <f>'Cont. Día med.'!B48</f>
        <v>0</v>
      </c>
      <c r="AC53" s="189">
        <f>'Cont. Día med.'!C48</f>
        <v>0</v>
      </c>
      <c r="AD53" s="189">
        <f>'Cont. Día med.'!D48</f>
        <v>3620.1</v>
      </c>
      <c r="AE53" s="189">
        <f>'Cont. Día med.'!E48</f>
        <v>872.93333333333328</v>
      </c>
      <c r="AF53" s="189">
        <f>'Cont. Día med.'!F48</f>
        <v>0</v>
      </c>
      <c r="AG53" s="189">
        <f>'Cont. Día med.'!G48</f>
        <v>0</v>
      </c>
      <c r="AH53" s="189">
        <f>'Cont. Día med.'!H48</f>
        <v>1158.5333333333333</v>
      </c>
      <c r="AI53" s="189">
        <f>'Cont. Día med.'!I48</f>
        <v>0</v>
      </c>
      <c r="AJ53" s="189">
        <f>'Cont. Día med.'!J48</f>
        <v>0</v>
      </c>
      <c r="AK53" s="189">
        <f>'Cont. Día med.'!K48</f>
        <v>0</v>
      </c>
      <c r="AL53" s="189">
        <f t="shared" si="7"/>
        <v>5651.5666666666657</v>
      </c>
      <c r="AO53" s="189">
        <f>'Cont. Día max.'!B48</f>
        <v>0</v>
      </c>
      <c r="AP53" s="189">
        <f>'Cont. Día max.'!C48</f>
        <v>0</v>
      </c>
      <c r="AQ53" s="189">
        <f>'Cont. Día max.'!D48</f>
        <v>5555.1</v>
      </c>
      <c r="AR53" s="189">
        <f>'Cont. Día max.'!E48</f>
        <v>1024.3666666666666</v>
      </c>
      <c r="AS53" s="189">
        <f>'Cont. Día max.'!F48</f>
        <v>0</v>
      </c>
      <c r="AT53" s="189">
        <f>'Cont. Día max.'!G48</f>
        <v>0</v>
      </c>
      <c r="AU53" s="189">
        <f>'Cont. Día max.'!H48</f>
        <v>1153.5999999999999</v>
      </c>
      <c r="AV53" s="189">
        <f>'Cont. Día max.'!I48</f>
        <v>0</v>
      </c>
      <c r="AW53" s="189">
        <f>'Cont. Día max.'!J48</f>
        <v>0</v>
      </c>
      <c r="AX53" s="189">
        <f>'Cont. Día max.'!K48</f>
        <v>0</v>
      </c>
      <c r="AY53" s="189">
        <f t="shared" si="8"/>
        <v>7733.0666666666675</v>
      </c>
    </row>
    <row r="54" spans="1:51">
      <c r="A54" s="191">
        <f t="shared" si="9"/>
        <v>0.29861111111111099</v>
      </c>
      <c r="B54" s="189">
        <f>'Prod. Día med.'!B49</f>
        <v>6422.833333333333</v>
      </c>
      <c r="C54" s="189">
        <f>'Prod. Día med.'!C49</f>
        <v>0</v>
      </c>
      <c r="D54" s="189">
        <f>'Prod. Día med.'!D49</f>
        <v>3740.2</v>
      </c>
      <c r="E54" s="189">
        <f>'Prod. Día med.'!E49</f>
        <v>2404.9333333333334</v>
      </c>
      <c r="F54" s="189">
        <f>'Prod. Día med.'!F49</f>
        <v>2789.5</v>
      </c>
      <c r="G54" s="189">
        <f>'Prod. Día med.'!G49</f>
        <v>6125.2333333333336</v>
      </c>
      <c r="H54" s="189">
        <f>'Prod. Día med.'!H49</f>
        <v>4534.6000000000004</v>
      </c>
      <c r="I54" s="189">
        <f>'Prod. Día med.'!I49</f>
        <v>173.13333333333333</v>
      </c>
      <c r="J54" s="189">
        <f>'Prod. Día med.'!J49</f>
        <v>-95.666666666666671</v>
      </c>
      <c r="K54" s="189">
        <f>'Prod. Día med.'!K49</f>
        <v>60.966666666666669</v>
      </c>
      <c r="L54" s="189">
        <f t="shared" si="5"/>
        <v>26155.733333333337</v>
      </c>
      <c r="O54" s="189">
        <f>'Prod. Día max.'!B49</f>
        <v>6329.2</v>
      </c>
      <c r="P54" s="189">
        <f>'Prod. Día max.'!C49</f>
        <v>0</v>
      </c>
      <c r="Q54" s="189">
        <f>'Prod. Día max.'!D49</f>
        <v>5880</v>
      </c>
      <c r="R54" s="189">
        <f>'Prod. Día max.'!E49</f>
        <v>2980.2666666666669</v>
      </c>
      <c r="S54" s="189">
        <f>'Prod. Día max.'!F49</f>
        <v>3473.3333333333335</v>
      </c>
      <c r="T54" s="189">
        <f>'Prod. Día max.'!G49</f>
        <v>6734.7333333333336</v>
      </c>
      <c r="U54" s="189">
        <f>'Prod. Día max.'!H49</f>
        <v>4451.9666666666662</v>
      </c>
      <c r="V54" s="189">
        <f>'Prod. Día max.'!I49</f>
        <v>454.13333333333333</v>
      </c>
      <c r="W54" s="189">
        <f>'Prod. Día max.'!J49</f>
        <v>-81.233333333333334</v>
      </c>
      <c r="X54" s="189">
        <f>'Prod. Día max.'!K49</f>
        <v>67.733333333333334</v>
      </c>
      <c r="Y54" s="189">
        <f t="shared" si="6"/>
        <v>30290.133333333335</v>
      </c>
      <c r="AB54" s="189">
        <f>'Cont. Día med.'!B49</f>
        <v>0</v>
      </c>
      <c r="AC54" s="189">
        <f>'Cont. Día med.'!C49</f>
        <v>0</v>
      </c>
      <c r="AD54" s="189">
        <f>'Cont. Día med.'!D49</f>
        <v>3603.2333333333331</v>
      </c>
      <c r="AE54" s="189">
        <f>'Cont. Día med.'!E49</f>
        <v>916.26666666666665</v>
      </c>
      <c r="AF54" s="189">
        <f>'Cont. Día med.'!F49</f>
        <v>0</v>
      </c>
      <c r="AG54" s="189">
        <f>'Cont. Día med.'!G49</f>
        <v>0</v>
      </c>
      <c r="AH54" s="189">
        <f>'Cont. Día med.'!H49</f>
        <v>1195.7666666666667</v>
      </c>
      <c r="AI54" s="189">
        <f>'Cont. Día med.'!I49</f>
        <v>0</v>
      </c>
      <c r="AJ54" s="189">
        <f>'Cont. Día med.'!J49</f>
        <v>0</v>
      </c>
      <c r="AK54" s="189">
        <f>'Cont. Día med.'!K49</f>
        <v>0</v>
      </c>
      <c r="AL54" s="189">
        <f t="shared" si="7"/>
        <v>5715.2666666666664</v>
      </c>
      <c r="AO54" s="189">
        <f>'Cont. Día max.'!B49</f>
        <v>0</v>
      </c>
      <c r="AP54" s="189">
        <f>'Cont. Día max.'!C49</f>
        <v>0</v>
      </c>
      <c r="AQ54" s="189">
        <f>'Cont. Día max.'!D49</f>
        <v>5537.9333333333334</v>
      </c>
      <c r="AR54" s="189">
        <f>'Cont. Día max.'!E49</f>
        <v>1085.8333333333333</v>
      </c>
      <c r="AS54" s="189">
        <f>'Cont. Día max.'!F49</f>
        <v>0</v>
      </c>
      <c r="AT54" s="189">
        <f>'Cont. Día max.'!G49</f>
        <v>0</v>
      </c>
      <c r="AU54" s="189">
        <f>'Cont. Día max.'!H49</f>
        <v>1199.2666666666667</v>
      </c>
      <c r="AV54" s="189">
        <f>'Cont. Día max.'!I49</f>
        <v>0</v>
      </c>
      <c r="AW54" s="189">
        <f>'Cont. Día max.'!J49</f>
        <v>0</v>
      </c>
      <c r="AX54" s="189">
        <f>'Cont. Día max.'!K49</f>
        <v>0</v>
      </c>
      <c r="AY54" s="189">
        <f t="shared" si="8"/>
        <v>7823.0333333333328</v>
      </c>
    </row>
    <row r="55" spans="1:51">
      <c r="A55" s="191">
        <f t="shared" si="9"/>
        <v>0.30555555555555541</v>
      </c>
      <c r="B55" s="189">
        <f>'Prod. Día med.'!B50</f>
        <v>6422</v>
      </c>
      <c r="C55" s="189">
        <f>'Prod. Día med.'!C50</f>
        <v>0</v>
      </c>
      <c r="D55" s="189">
        <f>'Prod. Día med.'!D50</f>
        <v>3783.0333333333333</v>
      </c>
      <c r="E55" s="189">
        <f>'Prod. Día med.'!E50</f>
        <v>2558.4666666666667</v>
      </c>
      <c r="F55" s="189">
        <f>'Prod. Día med.'!F50</f>
        <v>3021.0666666666666</v>
      </c>
      <c r="G55" s="189">
        <f>'Prod. Día med.'!G50</f>
        <v>6125.0333333333338</v>
      </c>
      <c r="H55" s="189">
        <f>'Prod. Día med.'!H50</f>
        <v>4534.333333333333</v>
      </c>
      <c r="I55" s="189">
        <f>'Prod. Día med.'!I50</f>
        <v>172.3</v>
      </c>
      <c r="J55" s="189">
        <f>'Prod. Día med.'!J50</f>
        <v>-98.36666666666666</v>
      </c>
      <c r="K55" s="189">
        <f>'Prod. Día med.'!K50</f>
        <v>58.633333333333333</v>
      </c>
      <c r="L55" s="189">
        <f t="shared" si="5"/>
        <v>26576.5</v>
      </c>
      <c r="O55" s="189">
        <f>'Prod. Día max.'!B50</f>
        <v>6328.6333333333332</v>
      </c>
      <c r="P55" s="189">
        <f>'Prod. Día max.'!C50</f>
        <v>0</v>
      </c>
      <c r="Q55" s="189">
        <f>'Prod. Día max.'!D50</f>
        <v>6004.1</v>
      </c>
      <c r="R55" s="189">
        <f>'Prod. Día max.'!E50</f>
        <v>3264.7666666666669</v>
      </c>
      <c r="S55" s="189">
        <f>'Prod. Día max.'!F50</f>
        <v>4012.0333333333333</v>
      </c>
      <c r="T55" s="189">
        <f>'Prod. Día max.'!G50</f>
        <v>6723.9333333333334</v>
      </c>
      <c r="U55" s="189">
        <f>'Prod. Día max.'!H50</f>
        <v>4453</v>
      </c>
      <c r="V55" s="189">
        <f>'Prod. Día max.'!I50</f>
        <v>388.96666666666664</v>
      </c>
      <c r="W55" s="189">
        <f>'Prod. Día max.'!J50</f>
        <v>-87.833333333333329</v>
      </c>
      <c r="X55" s="189">
        <f>'Prod. Día max.'!K50</f>
        <v>66.566666666666663</v>
      </c>
      <c r="Y55" s="189">
        <f t="shared" si="6"/>
        <v>31154.166666666668</v>
      </c>
      <c r="AB55" s="189">
        <f>'Cont. Día med.'!B50</f>
        <v>0</v>
      </c>
      <c r="AC55" s="189">
        <f>'Cont. Día med.'!C50</f>
        <v>0</v>
      </c>
      <c r="AD55" s="189">
        <f>'Cont. Día med.'!D50</f>
        <v>3649.7</v>
      </c>
      <c r="AE55" s="189">
        <f>'Cont. Día med.'!E50</f>
        <v>977.36666666666667</v>
      </c>
      <c r="AF55" s="189">
        <f>'Cont. Día med.'!F50</f>
        <v>0</v>
      </c>
      <c r="AG55" s="189">
        <f>'Cont. Día med.'!G50</f>
        <v>0</v>
      </c>
      <c r="AH55" s="189">
        <f>'Cont. Día med.'!H50</f>
        <v>1195.7666666666667</v>
      </c>
      <c r="AI55" s="189">
        <f>'Cont. Día med.'!I50</f>
        <v>0</v>
      </c>
      <c r="AJ55" s="189">
        <f>'Cont. Día med.'!J50</f>
        <v>0</v>
      </c>
      <c r="AK55" s="189">
        <f>'Cont. Día med.'!K50</f>
        <v>0</v>
      </c>
      <c r="AL55" s="189">
        <f t="shared" si="7"/>
        <v>5822.833333333333</v>
      </c>
      <c r="AO55" s="189">
        <f>'Cont. Día max.'!B50</f>
        <v>0</v>
      </c>
      <c r="AP55" s="189">
        <f>'Cont. Día max.'!C50</f>
        <v>0</v>
      </c>
      <c r="AQ55" s="189">
        <f>'Cont. Día max.'!D50</f>
        <v>5647.2666666666664</v>
      </c>
      <c r="AR55" s="189">
        <f>'Cont. Día max.'!E50</f>
        <v>1184.6666666666667</v>
      </c>
      <c r="AS55" s="189">
        <f>'Cont. Día max.'!F50</f>
        <v>0</v>
      </c>
      <c r="AT55" s="189">
        <f>'Cont. Día max.'!G50</f>
        <v>0</v>
      </c>
      <c r="AU55" s="189">
        <f>'Cont. Día max.'!H50</f>
        <v>1199.5666666666666</v>
      </c>
      <c r="AV55" s="189">
        <f>'Cont. Día max.'!I50</f>
        <v>0</v>
      </c>
      <c r="AW55" s="189">
        <f>'Cont. Día max.'!J50</f>
        <v>0</v>
      </c>
      <c r="AX55" s="189">
        <f>'Cont. Día max.'!K50</f>
        <v>0</v>
      </c>
      <c r="AY55" s="189">
        <f t="shared" si="8"/>
        <v>8031.5</v>
      </c>
    </row>
    <row r="56" spans="1:51">
      <c r="A56" s="191">
        <f t="shared" si="9"/>
        <v>0.31249999999999983</v>
      </c>
      <c r="B56" s="189">
        <f>'Prod. Día med.'!B51</f>
        <v>6421.9333333333334</v>
      </c>
      <c r="C56" s="189">
        <f>'Prod. Día med.'!C51</f>
        <v>0</v>
      </c>
      <c r="D56" s="189">
        <f>'Prod. Día med.'!D51</f>
        <v>3832</v>
      </c>
      <c r="E56" s="189">
        <f>'Prod. Día med.'!E51</f>
        <v>2677.0333333333333</v>
      </c>
      <c r="F56" s="189">
        <f>'Prod. Día med.'!F51</f>
        <v>3260.6666666666665</v>
      </c>
      <c r="G56" s="189">
        <f>'Prod. Día med.'!G51</f>
        <v>6097.4</v>
      </c>
      <c r="H56" s="189">
        <f>'Prod. Día med.'!H51</f>
        <v>4535.5</v>
      </c>
      <c r="I56" s="189">
        <f>'Prod. Día med.'!I51</f>
        <v>157.43333333333334</v>
      </c>
      <c r="J56" s="189">
        <f>'Prod. Día med.'!J51</f>
        <v>-98.333333333333329</v>
      </c>
      <c r="K56" s="189">
        <f>'Prod. Día med.'!K51</f>
        <v>61</v>
      </c>
      <c r="L56" s="189">
        <f t="shared" si="5"/>
        <v>26944.633333333335</v>
      </c>
      <c r="O56" s="189">
        <f>'Prod. Día max.'!B51</f>
        <v>6328.9333333333334</v>
      </c>
      <c r="P56" s="189">
        <f>'Prod. Día max.'!C51</f>
        <v>0</v>
      </c>
      <c r="Q56" s="189">
        <f>'Prod. Día max.'!D51</f>
        <v>6114.7666666666664</v>
      </c>
      <c r="R56" s="189">
        <f>'Prod. Día max.'!E51</f>
        <v>3424.3666666666668</v>
      </c>
      <c r="S56" s="189">
        <f>'Prod. Día max.'!F51</f>
        <v>4363.5</v>
      </c>
      <c r="T56" s="189">
        <f>'Prod. Día max.'!G51</f>
        <v>6727.4</v>
      </c>
      <c r="U56" s="189">
        <f>'Prod. Día max.'!H51</f>
        <v>4454.833333333333</v>
      </c>
      <c r="V56" s="189">
        <f>'Prod. Día max.'!I51</f>
        <v>361.86666666666667</v>
      </c>
      <c r="W56" s="189">
        <f>'Prod. Día max.'!J51</f>
        <v>-88.7</v>
      </c>
      <c r="X56" s="189">
        <f>'Prod. Día max.'!K51</f>
        <v>66.8</v>
      </c>
      <c r="Y56" s="189">
        <f t="shared" si="6"/>
        <v>31753.766666666663</v>
      </c>
      <c r="AB56" s="189">
        <f>'Cont. Día med.'!B51</f>
        <v>0</v>
      </c>
      <c r="AC56" s="189">
        <f>'Cont. Día med.'!C51</f>
        <v>0</v>
      </c>
      <c r="AD56" s="189">
        <f>'Cont. Día med.'!D51</f>
        <v>3700.7333333333331</v>
      </c>
      <c r="AE56" s="189">
        <f>'Cont. Día med.'!E51</f>
        <v>1025.8666666666666</v>
      </c>
      <c r="AF56" s="189">
        <f>'Cont. Día med.'!F51</f>
        <v>0</v>
      </c>
      <c r="AG56" s="189">
        <f>'Cont. Día med.'!G51</f>
        <v>0</v>
      </c>
      <c r="AH56" s="189">
        <f>'Cont. Día med.'!H51</f>
        <v>1196.1666666666667</v>
      </c>
      <c r="AI56" s="189">
        <f>'Cont. Día med.'!I51</f>
        <v>0</v>
      </c>
      <c r="AJ56" s="189">
        <f>'Cont. Día med.'!J51</f>
        <v>0</v>
      </c>
      <c r="AK56" s="189">
        <f>'Cont. Día med.'!K51</f>
        <v>0</v>
      </c>
      <c r="AL56" s="189">
        <f t="shared" si="7"/>
        <v>5922.7666666666664</v>
      </c>
      <c r="AO56" s="189">
        <f>'Cont. Día max.'!B51</f>
        <v>0</v>
      </c>
      <c r="AP56" s="189">
        <f>'Cont. Día max.'!C51</f>
        <v>0</v>
      </c>
      <c r="AQ56" s="189">
        <f>'Cont. Día max.'!D51</f>
        <v>5738.1333333333332</v>
      </c>
      <c r="AR56" s="189">
        <f>'Cont. Día max.'!E51</f>
        <v>1240.2333333333333</v>
      </c>
      <c r="AS56" s="189">
        <f>'Cont. Día max.'!F51</f>
        <v>0</v>
      </c>
      <c r="AT56" s="189">
        <f>'Cont. Día max.'!G51</f>
        <v>0</v>
      </c>
      <c r="AU56" s="189">
        <f>'Cont. Día max.'!H51</f>
        <v>1200.0666666666666</v>
      </c>
      <c r="AV56" s="189">
        <f>'Cont. Día max.'!I51</f>
        <v>0</v>
      </c>
      <c r="AW56" s="189">
        <f>'Cont. Día max.'!J51</f>
        <v>0</v>
      </c>
      <c r="AX56" s="189">
        <f>'Cont. Día max.'!K51</f>
        <v>0</v>
      </c>
      <c r="AY56" s="189">
        <f t="shared" si="8"/>
        <v>8178.4333333333334</v>
      </c>
    </row>
    <row r="57" spans="1:51">
      <c r="A57" s="191">
        <f t="shared" si="9"/>
        <v>0.31944444444444425</v>
      </c>
      <c r="B57" s="189">
        <f>'Prod. Día med.'!B52</f>
        <v>6421.4666666666662</v>
      </c>
      <c r="C57" s="189">
        <f>'Prod. Día med.'!C52</f>
        <v>0</v>
      </c>
      <c r="D57" s="189">
        <f>'Prod. Día med.'!D52</f>
        <v>3875.2666666666669</v>
      </c>
      <c r="E57" s="189">
        <f>'Prod. Día med.'!E52</f>
        <v>2846.8666666666668</v>
      </c>
      <c r="F57" s="189">
        <f>'Prod. Día med.'!F52</f>
        <v>3444</v>
      </c>
      <c r="G57" s="189">
        <f>'Prod. Día med.'!G52</f>
        <v>6075.833333333333</v>
      </c>
      <c r="H57" s="189">
        <f>'Prod. Día med.'!H52</f>
        <v>4540.5333333333338</v>
      </c>
      <c r="I57" s="189">
        <f>'Prod. Día med.'!I52</f>
        <v>133.16666666666666</v>
      </c>
      <c r="J57" s="189">
        <f>'Prod. Día med.'!J52</f>
        <v>-98.266666666666666</v>
      </c>
      <c r="K57" s="189">
        <f>'Prod. Día med.'!K52</f>
        <v>69.266666666666666</v>
      </c>
      <c r="L57" s="189">
        <f t="shared" si="5"/>
        <v>27308.133333333331</v>
      </c>
      <c r="O57" s="189">
        <f>'Prod. Día max.'!B52</f>
        <v>6329.5333333333338</v>
      </c>
      <c r="P57" s="189">
        <f>'Prod. Día max.'!C52</f>
        <v>0</v>
      </c>
      <c r="Q57" s="189">
        <f>'Prod. Día max.'!D52</f>
        <v>6209.3</v>
      </c>
      <c r="R57" s="189">
        <f>'Prod. Día max.'!E52</f>
        <v>3660.1</v>
      </c>
      <c r="S57" s="189">
        <f>'Prod. Día max.'!F52</f>
        <v>4807.5666666666666</v>
      </c>
      <c r="T57" s="189">
        <f>'Prod. Día max.'!G52</f>
        <v>6712.8</v>
      </c>
      <c r="U57" s="189">
        <f>'Prod. Día max.'!H52</f>
        <v>4353.7</v>
      </c>
      <c r="V57" s="189">
        <f>'Prod. Día max.'!I52</f>
        <v>418.66666666666669</v>
      </c>
      <c r="W57" s="189">
        <f>'Prod. Día max.'!J52</f>
        <v>-89.2</v>
      </c>
      <c r="X57" s="189">
        <f>'Prod. Día max.'!K52</f>
        <v>70.8</v>
      </c>
      <c r="Y57" s="189">
        <f t="shared" si="6"/>
        <v>32473.266666666666</v>
      </c>
      <c r="AB57" s="189">
        <f>'Cont. Día med.'!B52</f>
        <v>0</v>
      </c>
      <c r="AC57" s="189">
        <f>'Cont. Día med.'!C52</f>
        <v>0</v>
      </c>
      <c r="AD57" s="189">
        <f>'Cont. Día med.'!D52</f>
        <v>3740.3666666666668</v>
      </c>
      <c r="AE57" s="189">
        <f>'Cont. Día med.'!E52</f>
        <v>1089.2</v>
      </c>
      <c r="AF57" s="189">
        <f>'Cont. Día med.'!F52</f>
        <v>0</v>
      </c>
      <c r="AG57" s="189">
        <f>'Cont. Día med.'!G52</f>
        <v>0</v>
      </c>
      <c r="AH57" s="189">
        <f>'Cont. Día med.'!H52</f>
        <v>1197.5999999999999</v>
      </c>
      <c r="AI57" s="189">
        <f>'Cont. Día med.'!I52</f>
        <v>0</v>
      </c>
      <c r="AJ57" s="189">
        <f>'Cont. Día med.'!J52</f>
        <v>0</v>
      </c>
      <c r="AK57" s="189">
        <f>'Cont. Día med.'!K52</f>
        <v>0</v>
      </c>
      <c r="AL57" s="189">
        <f t="shared" si="7"/>
        <v>6027.1666666666661</v>
      </c>
      <c r="AO57" s="189">
        <f>'Cont. Día max.'!B52</f>
        <v>0</v>
      </c>
      <c r="AP57" s="189">
        <f>'Cont. Día max.'!C52</f>
        <v>0</v>
      </c>
      <c r="AQ57" s="189">
        <f>'Cont. Día max.'!D52</f>
        <v>5820.9333333333334</v>
      </c>
      <c r="AR57" s="189">
        <f>'Cont. Día max.'!E52</f>
        <v>1322.7666666666667</v>
      </c>
      <c r="AS57" s="189">
        <f>'Cont. Día max.'!F52</f>
        <v>0</v>
      </c>
      <c r="AT57" s="189">
        <f>'Cont. Día max.'!G52</f>
        <v>0</v>
      </c>
      <c r="AU57" s="189">
        <f>'Cont. Día max.'!H52</f>
        <v>1172.7333333333333</v>
      </c>
      <c r="AV57" s="189">
        <f>'Cont. Día max.'!I52</f>
        <v>0</v>
      </c>
      <c r="AW57" s="189">
        <f>'Cont. Día max.'!J52</f>
        <v>0</v>
      </c>
      <c r="AX57" s="189">
        <f>'Cont. Día max.'!K52</f>
        <v>0</v>
      </c>
      <c r="AY57" s="189">
        <f t="shared" si="8"/>
        <v>8316.4333333333325</v>
      </c>
    </row>
    <row r="58" spans="1:51">
      <c r="A58" s="191">
        <f t="shared" si="9"/>
        <v>0.32638888888888867</v>
      </c>
      <c r="B58" s="189">
        <f>'Prod. Día med.'!B53</f>
        <v>6422.4333333333334</v>
      </c>
      <c r="C58" s="189">
        <f>'Prod. Día med.'!C53</f>
        <v>0</v>
      </c>
      <c r="D58" s="189">
        <f>'Prod. Día med.'!D53</f>
        <v>3909.2666666666669</v>
      </c>
      <c r="E58" s="189">
        <f>'Prod. Día med.'!E53</f>
        <v>2936.6</v>
      </c>
      <c r="F58" s="189">
        <f>'Prod. Día med.'!F53</f>
        <v>3538.9333333333334</v>
      </c>
      <c r="G58" s="189">
        <f>'Prod. Día med.'!G53</f>
        <v>6056.3666666666668</v>
      </c>
      <c r="H58" s="189">
        <f>'Prod. Día med.'!H53</f>
        <v>4548.833333333333</v>
      </c>
      <c r="I58" s="189">
        <f>'Prod. Día med.'!I53</f>
        <v>86.1</v>
      </c>
      <c r="J58" s="189">
        <f>'Prod. Día med.'!J53</f>
        <v>-98.333333333333329</v>
      </c>
      <c r="K58" s="189">
        <f>'Prod. Día med.'!K53</f>
        <v>82.1</v>
      </c>
      <c r="L58" s="189">
        <f t="shared" si="5"/>
        <v>27482.299999999996</v>
      </c>
      <c r="O58" s="189">
        <f>'Prod. Día max.'!B53</f>
        <v>6329.5666666666666</v>
      </c>
      <c r="P58" s="189">
        <f>'Prod. Día max.'!C53</f>
        <v>0</v>
      </c>
      <c r="Q58" s="189">
        <f>'Prod. Día max.'!D53</f>
        <v>6267.333333333333</v>
      </c>
      <c r="R58" s="189">
        <f>'Prod. Día max.'!E53</f>
        <v>3813.3666666666668</v>
      </c>
      <c r="S58" s="189">
        <f>'Prod. Día max.'!F53</f>
        <v>5053.1333333333332</v>
      </c>
      <c r="T58" s="189">
        <f>'Prod. Día max.'!G53</f>
        <v>6676.833333333333</v>
      </c>
      <c r="U58" s="189">
        <f>'Prod. Día max.'!H53</f>
        <v>4459.4666666666662</v>
      </c>
      <c r="V58" s="189">
        <f>'Prod. Día max.'!I53</f>
        <v>392.53333333333336</v>
      </c>
      <c r="W58" s="189">
        <f>'Prod. Día max.'!J53</f>
        <v>-90</v>
      </c>
      <c r="X58" s="189">
        <f>'Prod. Día max.'!K53</f>
        <v>75.266666666666666</v>
      </c>
      <c r="Y58" s="189">
        <f t="shared" si="6"/>
        <v>32977.500000000007</v>
      </c>
      <c r="AB58" s="189">
        <f>'Cont. Día med.'!B53</f>
        <v>0</v>
      </c>
      <c r="AC58" s="189">
        <f>'Cont. Día med.'!C53</f>
        <v>0</v>
      </c>
      <c r="AD58" s="189">
        <f>'Cont. Día med.'!D53</f>
        <v>3770.8</v>
      </c>
      <c r="AE58" s="189">
        <f>'Cont. Día med.'!E53</f>
        <v>1126.5</v>
      </c>
      <c r="AF58" s="189">
        <f>'Cont. Día med.'!F53</f>
        <v>0</v>
      </c>
      <c r="AG58" s="189">
        <f>'Cont. Día med.'!G53</f>
        <v>0</v>
      </c>
      <c r="AH58" s="189">
        <f>'Cont. Día med.'!H53</f>
        <v>1200.1333333333334</v>
      </c>
      <c r="AI58" s="189">
        <f>'Cont. Día med.'!I53</f>
        <v>0</v>
      </c>
      <c r="AJ58" s="189">
        <f>'Cont. Día med.'!J53</f>
        <v>0</v>
      </c>
      <c r="AK58" s="189">
        <f>'Cont. Día med.'!K53</f>
        <v>0</v>
      </c>
      <c r="AL58" s="189">
        <f t="shared" si="7"/>
        <v>6097.4333333333334</v>
      </c>
      <c r="AO58" s="189">
        <f>'Cont. Día max.'!B53</f>
        <v>0</v>
      </c>
      <c r="AP58" s="189">
        <f>'Cont. Día max.'!C53</f>
        <v>0</v>
      </c>
      <c r="AQ58" s="189">
        <f>'Cont. Día max.'!D53</f>
        <v>5873.6</v>
      </c>
      <c r="AR58" s="189">
        <f>'Cont. Día max.'!E53</f>
        <v>1377.3333333333333</v>
      </c>
      <c r="AS58" s="189">
        <f>'Cont. Día max.'!F53</f>
        <v>0</v>
      </c>
      <c r="AT58" s="189">
        <f>'Cont. Día max.'!G53</f>
        <v>0</v>
      </c>
      <c r="AU58" s="189">
        <f>'Cont. Día max.'!H53</f>
        <v>1201.3</v>
      </c>
      <c r="AV58" s="189">
        <f>'Cont. Día max.'!I53</f>
        <v>0</v>
      </c>
      <c r="AW58" s="189">
        <f>'Cont. Día max.'!J53</f>
        <v>0</v>
      </c>
      <c r="AX58" s="189">
        <f>'Cont. Día max.'!K53</f>
        <v>0</v>
      </c>
      <c r="AY58" s="189">
        <f t="shared" si="8"/>
        <v>8452.2333333333336</v>
      </c>
    </row>
    <row r="59" spans="1:51">
      <c r="A59" s="191">
        <f t="shared" si="9"/>
        <v>0.33333333333333309</v>
      </c>
      <c r="B59" s="189">
        <f>'Prod. Día med.'!B54</f>
        <v>6424.166666666667</v>
      </c>
      <c r="C59" s="189">
        <f>'Prod. Día med.'!C54</f>
        <v>0</v>
      </c>
      <c r="D59" s="189">
        <f>'Prod. Día med.'!D54</f>
        <v>3921</v>
      </c>
      <c r="E59" s="189">
        <f>'Prod. Día med.'!E54</f>
        <v>2969</v>
      </c>
      <c r="F59" s="189">
        <f>'Prod. Día med.'!F54</f>
        <v>3602.2666666666669</v>
      </c>
      <c r="G59" s="189">
        <f>'Prod. Día med.'!G54</f>
        <v>6020.9666666666662</v>
      </c>
      <c r="H59" s="189">
        <f>'Prod. Día med.'!H54</f>
        <v>4582.666666666667</v>
      </c>
      <c r="I59" s="189">
        <f>'Prod. Día med.'!I54</f>
        <v>158.03333333333333</v>
      </c>
      <c r="J59" s="189">
        <f>'Prod. Día med.'!J54</f>
        <v>-109.53333333333333</v>
      </c>
      <c r="K59" s="189">
        <f>'Prod. Día med.'!K54</f>
        <v>101.4</v>
      </c>
      <c r="L59" s="189">
        <f t="shared" si="5"/>
        <v>27669.966666666671</v>
      </c>
      <c r="O59" s="189">
        <f>'Prod. Día max.'!B54</f>
        <v>6330.4</v>
      </c>
      <c r="P59" s="189">
        <f>'Prod. Día max.'!C54</f>
        <v>0</v>
      </c>
      <c r="Q59" s="189">
        <f>'Prod. Día max.'!D54</f>
        <v>6318.1</v>
      </c>
      <c r="R59" s="189">
        <f>'Prod. Día max.'!E54</f>
        <v>3924.3333333333335</v>
      </c>
      <c r="S59" s="189">
        <f>'Prod. Día max.'!F54</f>
        <v>5178.7666666666664</v>
      </c>
      <c r="T59" s="189">
        <f>'Prod. Día max.'!G54</f>
        <v>6647.1</v>
      </c>
      <c r="U59" s="189">
        <f>'Prod. Día max.'!H54</f>
        <v>4504.2333333333336</v>
      </c>
      <c r="V59" s="189">
        <f>'Prod. Día max.'!I54</f>
        <v>372.43333333333334</v>
      </c>
      <c r="W59" s="189">
        <f>'Prod. Día max.'!J54</f>
        <v>-96.566666666666663</v>
      </c>
      <c r="X59" s="189">
        <f>'Prod. Día max.'!K54</f>
        <v>80.766666666666666</v>
      </c>
      <c r="Y59" s="189">
        <f t="shared" si="6"/>
        <v>33259.566666666673</v>
      </c>
      <c r="AB59" s="189">
        <f>'Cont. Día med.'!B54</f>
        <v>0</v>
      </c>
      <c r="AC59" s="189">
        <f>'Cont. Día med.'!C54</f>
        <v>0</v>
      </c>
      <c r="AD59" s="189">
        <f>'Cont. Día med.'!D54</f>
        <v>3782.6</v>
      </c>
      <c r="AE59" s="189">
        <f>'Cont. Día med.'!E54</f>
        <v>1135.9333333333334</v>
      </c>
      <c r="AF59" s="189">
        <f>'Cont. Día med.'!F54</f>
        <v>0</v>
      </c>
      <c r="AG59" s="189">
        <f>'Cont. Día med.'!G54</f>
        <v>0</v>
      </c>
      <c r="AH59" s="189">
        <f>'Cont. Día med.'!H54</f>
        <v>1209.5999999999999</v>
      </c>
      <c r="AI59" s="189">
        <f>'Cont. Día med.'!I54</f>
        <v>0</v>
      </c>
      <c r="AJ59" s="189">
        <f>'Cont. Día med.'!J54</f>
        <v>0</v>
      </c>
      <c r="AK59" s="189">
        <f>'Cont. Día med.'!K54</f>
        <v>0</v>
      </c>
      <c r="AL59" s="189">
        <f t="shared" si="7"/>
        <v>6128.1333333333332</v>
      </c>
      <c r="AO59" s="189">
        <f>'Cont. Día max.'!B54</f>
        <v>0</v>
      </c>
      <c r="AP59" s="189">
        <f>'Cont. Día max.'!C54</f>
        <v>0</v>
      </c>
      <c r="AQ59" s="189">
        <f>'Cont. Día max.'!D54</f>
        <v>5922.5</v>
      </c>
      <c r="AR59" s="189">
        <f>'Cont. Día max.'!E54</f>
        <v>1417.3666666666666</v>
      </c>
      <c r="AS59" s="189">
        <f>'Cont. Día max.'!F54</f>
        <v>0</v>
      </c>
      <c r="AT59" s="189">
        <f>'Cont. Día max.'!G54</f>
        <v>0</v>
      </c>
      <c r="AU59" s="189">
        <f>'Cont. Día max.'!H54</f>
        <v>1213.3333333333333</v>
      </c>
      <c r="AV59" s="189">
        <f>'Cont. Día max.'!I54</f>
        <v>0</v>
      </c>
      <c r="AW59" s="189">
        <f>'Cont. Día max.'!J54</f>
        <v>0</v>
      </c>
      <c r="AX59" s="189">
        <f>'Cont. Día max.'!K54</f>
        <v>0</v>
      </c>
      <c r="AY59" s="189">
        <f t="shared" si="8"/>
        <v>8553.2000000000007</v>
      </c>
    </row>
    <row r="60" spans="1:51">
      <c r="A60" s="191">
        <f t="shared" si="9"/>
        <v>0.34027777777777751</v>
      </c>
      <c r="B60" s="189">
        <f>'Prod. Día med.'!B55</f>
        <v>6424.7333333333336</v>
      </c>
      <c r="C60" s="189">
        <f>'Prod. Día med.'!C55</f>
        <v>0</v>
      </c>
      <c r="D60" s="189">
        <f>'Prod. Día med.'!D55</f>
        <v>3938</v>
      </c>
      <c r="E60" s="189">
        <f>'Prod. Día med.'!E55</f>
        <v>2941</v>
      </c>
      <c r="F60" s="189">
        <f>'Prod. Día med.'!F55</f>
        <v>3962.3666666666668</v>
      </c>
      <c r="G60" s="189">
        <f>'Prod. Día med.'!G55</f>
        <v>6015.8</v>
      </c>
      <c r="H60" s="189">
        <f>'Prod. Día med.'!H55</f>
        <v>4999.1333333333332</v>
      </c>
      <c r="I60" s="189">
        <f>'Prod. Día med.'!I55</f>
        <v>310.26666666666665</v>
      </c>
      <c r="J60" s="189">
        <f>'Prod. Día med.'!J55</f>
        <v>-128.33333333333334</v>
      </c>
      <c r="K60" s="189">
        <f>'Prod. Día med.'!K55</f>
        <v>130.16666666666666</v>
      </c>
      <c r="L60" s="189">
        <f t="shared" si="5"/>
        <v>28593.133333333335</v>
      </c>
      <c r="O60" s="189">
        <f>'Prod. Día max.'!B55</f>
        <v>6330.5666666666666</v>
      </c>
      <c r="P60" s="189">
        <f>'Prod. Día max.'!C55</f>
        <v>0</v>
      </c>
      <c r="Q60" s="189">
        <f>'Prod. Día max.'!D55</f>
        <v>6348.2333333333336</v>
      </c>
      <c r="R60" s="189">
        <f>'Prod. Día max.'!E55</f>
        <v>4238.166666666667</v>
      </c>
      <c r="S60" s="189">
        <f>'Prod. Día max.'!F55</f>
        <v>5427.0666666666666</v>
      </c>
      <c r="T60" s="189">
        <f>'Prod. Día max.'!G55</f>
        <v>6638.2</v>
      </c>
      <c r="U60" s="189">
        <f>'Prod. Día max.'!H55</f>
        <v>4972.1000000000004</v>
      </c>
      <c r="V60" s="189">
        <f>'Prod. Día max.'!I55</f>
        <v>585.29999999999995</v>
      </c>
      <c r="W60" s="189">
        <f>'Prod. Día max.'!J55</f>
        <v>-106.1</v>
      </c>
      <c r="X60" s="189">
        <f>'Prod. Día max.'!K55</f>
        <v>86.3</v>
      </c>
      <c r="Y60" s="189">
        <f t="shared" si="6"/>
        <v>34519.833333333343</v>
      </c>
      <c r="AB60" s="189">
        <f>'Cont. Día med.'!B55</f>
        <v>0</v>
      </c>
      <c r="AC60" s="189">
        <f>'Cont. Día med.'!C55</f>
        <v>0</v>
      </c>
      <c r="AD60" s="189">
        <f>'Cont. Día med.'!D55</f>
        <v>3787.5333333333333</v>
      </c>
      <c r="AE60" s="189">
        <f>'Cont. Día med.'!E55</f>
        <v>1140.4333333333334</v>
      </c>
      <c r="AF60" s="189">
        <f>'Cont. Día med.'!F55</f>
        <v>0</v>
      </c>
      <c r="AG60" s="189">
        <f>'Cont. Día med.'!G55</f>
        <v>0</v>
      </c>
      <c r="AH60" s="189">
        <f>'Cont. Día med.'!H55</f>
        <v>1332.4666666666667</v>
      </c>
      <c r="AI60" s="189">
        <f>'Cont. Día med.'!I55</f>
        <v>0</v>
      </c>
      <c r="AJ60" s="189">
        <f>'Cont. Día med.'!J55</f>
        <v>0</v>
      </c>
      <c r="AK60" s="189">
        <f>'Cont. Día med.'!K55</f>
        <v>0</v>
      </c>
      <c r="AL60" s="189">
        <f t="shared" si="7"/>
        <v>6260.4333333333343</v>
      </c>
      <c r="AO60" s="189">
        <f>'Cont. Día max.'!B55</f>
        <v>0</v>
      </c>
      <c r="AP60" s="189">
        <f>'Cont. Día max.'!C55</f>
        <v>0</v>
      </c>
      <c r="AQ60" s="189">
        <f>'Cont. Día max.'!D55</f>
        <v>5956.8</v>
      </c>
      <c r="AR60" s="189">
        <f>'Cont. Día max.'!E55</f>
        <v>1525.0333333333333</v>
      </c>
      <c r="AS60" s="189">
        <f>'Cont. Día max.'!F55</f>
        <v>0</v>
      </c>
      <c r="AT60" s="189">
        <f>'Cont. Día max.'!G55</f>
        <v>0</v>
      </c>
      <c r="AU60" s="189">
        <f>'Cont. Día max.'!H55</f>
        <v>1331.6666666666667</v>
      </c>
      <c r="AV60" s="189">
        <f>'Cont. Día max.'!I55</f>
        <v>0</v>
      </c>
      <c r="AW60" s="189">
        <f>'Cont. Día max.'!J55</f>
        <v>0</v>
      </c>
      <c r="AX60" s="189">
        <f>'Cont. Día max.'!K55</f>
        <v>0</v>
      </c>
      <c r="AY60" s="189">
        <f t="shared" si="8"/>
        <v>8813.5</v>
      </c>
    </row>
    <row r="61" spans="1:51">
      <c r="A61" s="191">
        <f t="shared" si="9"/>
        <v>0.34722222222222193</v>
      </c>
      <c r="B61" s="189">
        <f>'Prod. Día med.'!B56</f>
        <v>6422.7</v>
      </c>
      <c r="C61" s="189">
        <f>'Prod. Día med.'!C56</f>
        <v>0</v>
      </c>
      <c r="D61" s="189">
        <f>'Prod. Día med.'!D56</f>
        <v>3994.0666666666666</v>
      </c>
      <c r="E61" s="189">
        <f>'Prod. Día med.'!E56</f>
        <v>2981.9666666666667</v>
      </c>
      <c r="F61" s="189">
        <f>'Prod. Día med.'!F56</f>
        <v>4176.7333333333336</v>
      </c>
      <c r="G61" s="189">
        <f>'Prod. Día med.'!G56</f>
        <v>5997.7</v>
      </c>
      <c r="H61" s="189">
        <f>'Prod. Día med.'!H56</f>
        <v>5024.5666666666666</v>
      </c>
      <c r="I61" s="189">
        <f>'Prod. Día med.'!I56</f>
        <v>283.86666666666667</v>
      </c>
      <c r="J61" s="189">
        <f>'Prod. Día med.'!J56</f>
        <v>-133.73333333333332</v>
      </c>
      <c r="K61" s="189">
        <f>'Prod. Día med.'!K56</f>
        <v>168.63333333333333</v>
      </c>
      <c r="L61" s="189">
        <f t="shared" si="5"/>
        <v>28916.5</v>
      </c>
      <c r="O61" s="189">
        <f>'Prod. Día max.'!B56</f>
        <v>6328.9333333333334</v>
      </c>
      <c r="P61" s="189">
        <f>'Prod. Día max.'!C56</f>
        <v>0</v>
      </c>
      <c r="Q61" s="189">
        <f>'Prod. Día max.'!D56</f>
        <v>6395.4</v>
      </c>
      <c r="R61" s="189">
        <f>'Prod. Día max.'!E56</f>
        <v>4417.2333333333336</v>
      </c>
      <c r="S61" s="189">
        <f>'Prod. Día max.'!F56</f>
        <v>5743.5666666666666</v>
      </c>
      <c r="T61" s="189">
        <f>'Prod. Día max.'!G56</f>
        <v>6620.8</v>
      </c>
      <c r="U61" s="189">
        <f>'Prod. Día max.'!H56</f>
        <v>4982.0666666666666</v>
      </c>
      <c r="V61" s="189">
        <f>'Prod. Día max.'!I56</f>
        <v>462.23333333333335</v>
      </c>
      <c r="W61" s="189">
        <f>'Prod. Día max.'!J56</f>
        <v>-115.96666666666667</v>
      </c>
      <c r="X61" s="189">
        <f>'Prod. Día max.'!K56</f>
        <v>96.666666666666671</v>
      </c>
      <c r="Y61" s="189">
        <f t="shared" si="6"/>
        <v>34930.933333333327</v>
      </c>
      <c r="AB61" s="189">
        <f>'Cont. Día med.'!B56</f>
        <v>0</v>
      </c>
      <c r="AC61" s="189">
        <f>'Cont. Día med.'!C56</f>
        <v>0</v>
      </c>
      <c r="AD61" s="189">
        <f>'Cont. Día med.'!D56</f>
        <v>3835.1</v>
      </c>
      <c r="AE61" s="189">
        <f>'Cont. Día med.'!E56</f>
        <v>1162.8666666666666</v>
      </c>
      <c r="AF61" s="189">
        <f>'Cont. Día med.'!F56</f>
        <v>0</v>
      </c>
      <c r="AG61" s="189">
        <f>'Cont. Día med.'!G56</f>
        <v>0</v>
      </c>
      <c r="AH61" s="189">
        <f>'Cont. Día med.'!H56</f>
        <v>1340</v>
      </c>
      <c r="AI61" s="189">
        <f>'Cont. Día med.'!I56</f>
        <v>0</v>
      </c>
      <c r="AJ61" s="189">
        <f>'Cont. Día med.'!J56</f>
        <v>0</v>
      </c>
      <c r="AK61" s="189">
        <f>'Cont. Día med.'!K56</f>
        <v>0</v>
      </c>
      <c r="AL61" s="189">
        <f t="shared" si="7"/>
        <v>6337.9666666666662</v>
      </c>
      <c r="AO61" s="189">
        <f>'Cont. Día max.'!B56</f>
        <v>0</v>
      </c>
      <c r="AP61" s="189">
        <f>'Cont. Día max.'!C56</f>
        <v>0</v>
      </c>
      <c r="AQ61" s="189">
        <f>'Cont. Día max.'!D56</f>
        <v>6005.6333333333332</v>
      </c>
      <c r="AR61" s="189">
        <f>'Cont. Día max.'!E56</f>
        <v>1588.8333333333333</v>
      </c>
      <c r="AS61" s="189">
        <f>'Cont. Día max.'!F56</f>
        <v>0</v>
      </c>
      <c r="AT61" s="189">
        <f>'Cont. Día max.'!G56</f>
        <v>0</v>
      </c>
      <c r="AU61" s="189">
        <f>'Cont. Día max.'!H56</f>
        <v>1334.3</v>
      </c>
      <c r="AV61" s="189">
        <f>'Cont. Día max.'!I56</f>
        <v>0</v>
      </c>
      <c r="AW61" s="189">
        <f>'Cont. Día max.'!J56</f>
        <v>0</v>
      </c>
      <c r="AX61" s="189">
        <f>'Cont. Día max.'!K56</f>
        <v>0</v>
      </c>
      <c r="AY61" s="189">
        <f t="shared" si="8"/>
        <v>8928.7666666666664</v>
      </c>
    </row>
    <row r="62" spans="1:51">
      <c r="A62" s="191">
        <f t="shared" si="9"/>
        <v>0.35416666666666635</v>
      </c>
      <c r="B62" s="189">
        <f>'Prod. Día med.'!B57</f>
        <v>6422.3666666666668</v>
      </c>
      <c r="C62" s="189">
        <f>'Prod. Día med.'!C57</f>
        <v>0</v>
      </c>
      <c r="D62" s="189">
        <f>'Prod. Día med.'!D57</f>
        <v>4018.8333333333335</v>
      </c>
      <c r="E62" s="189">
        <f>'Prod. Día med.'!E57</f>
        <v>2995</v>
      </c>
      <c r="F62" s="189">
        <f>'Prod. Día med.'!F57</f>
        <v>4297.9333333333334</v>
      </c>
      <c r="G62" s="189">
        <f>'Prod. Día med.'!G57</f>
        <v>5966.9333333333334</v>
      </c>
      <c r="H62" s="189">
        <f>'Prod. Día med.'!H57</f>
        <v>5055.333333333333</v>
      </c>
      <c r="I62" s="189">
        <f>'Prod. Día med.'!I57</f>
        <v>259.23333333333335</v>
      </c>
      <c r="J62" s="189">
        <f>'Prod. Día med.'!J57</f>
        <v>-132.56666666666666</v>
      </c>
      <c r="K62" s="189">
        <f>'Prod. Día med.'!K57</f>
        <v>221.66666666666666</v>
      </c>
      <c r="L62" s="189">
        <f t="shared" si="5"/>
        <v>29104.733333333337</v>
      </c>
      <c r="O62" s="189">
        <f>'Prod. Día max.'!B57</f>
        <v>6324.4</v>
      </c>
      <c r="P62" s="189">
        <f>'Prod. Día max.'!C57</f>
        <v>0</v>
      </c>
      <c r="Q62" s="189">
        <f>'Prod. Día max.'!D57</f>
        <v>6410.7666666666664</v>
      </c>
      <c r="R62" s="189">
        <f>'Prod. Día max.'!E57</f>
        <v>4451.6000000000004</v>
      </c>
      <c r="S62" s="189">
        <f>'Prod. Día max.'!F57</f>
        <v>5772.5666666666666</v>
      </c>
      <c r="T62" s="189">
        <f>'Prod. Día max.'!G57</f>
        <v>6591.7333333333336</v>
      </c>
      <c r="U62" s="189">
        <f>'Prod. Día max.'!H57</f>
        <v>4993.4333333333334</v>
      </c>
      <c r="V62" s="189">
        <f>'Prod. Día max.'!I57</f>
        <v>438.13333333333333</v>
      </c>
      <c r="W62" s="189">
        <f>'Prod. Día max.'!J57</f>
        <v>-118.5</v>
      </c>
      <c r="X62" s="189">
        <f>'Prod. Día max.'!K57</f>
        <v>121.2</v>
      </c>
      <c r="Y62" s="189">
        <f t="shared" si="6"/>
        <v>34985.333333333328</v>
      </c>
      <c r="AB62" s="189">
        <f>'Cont. Día med.'!B57</f>
        <v>0</v>
      </c>
      <c r="AC62" s="189">
        <f>'Cont. Día med.'!C57</f>
        <v>0</v>
      </c>
      <c r="AD62" s="189">
        <f>'Cont. Día med.'!D57</f>
        <v>3857.6333333333332</v>
      </c>
      <c r="AE62" s="189">
        <f>'Cont. Día med.'!E57</f>
        <v>1168.0333333333333</v>
      </c>
      <c r="AF62" s="189">
        <f>'Cont. Día med.'!F57</f>
        <v>0</v>
      </c>
      <c r="AG62" s="189">
        <f>'Cont. Día med.'!G57</f>
        <v>0</v>
      </c>
      <c r="AH62" s="189">
        <f>'Cont. Día med.'!H57</f>
        <v>1349.4</v>
      </c>
      <c r="AI62" s="189">
        <f>'Cont. Día med.'!I57</f>
        <v>0</v>
      </c>
      <c r="AJ62" s="189">
        <f>'Cont. Día med.'!J57</f>
        <v>0</v>
      </c>
      <c r="AK62" s="189">
        <f>'Cont. Día med.'!K57</f>
        <v>0</v>
      </c>
      <c r="AL62" s="189">
        <f t="shared" si="7"/>
        <v>6375.0666666666657</v>
      </c>
      <c r="AO62" s="189">
        <f>'Cont. Día max.'!B57</f>
        <v>0</v>
      </c>
      <c r="AP62" s="189">
        <f>'Cont. Día max.'!C57</f>
        <v>0</v>
      </c>
      <c r="AQ62" s="189">
        <f>'Cont. Día max.'!D57</f>
        <v>6018.1</v>
      </c>
      <c r="AR62" s="189">
        <f>'Cont. Día max.'!E57</f>
        <v>1602.9666666666667</v>
      </c>
      <c r="AS62" s="189">
        <f>'Cont. Día max.'!F57</f>
        <v>0</v>
      </c>
      <c r="AT62" s="189">
        <f>'Cont. Día max.'!G57</f>
        <v>0</v>
      </c>
      <c r="AU62" s="189">
        <f>'Cont. Día max.'!H57</f>
        <v>1337.4</v>
      </c>
      <c r="AV62" s="189">
        <f>'Cont. Día max.'!I57</f>
        <v>0</v>
      </c>
      <c r="AW62" s="189">
        <f>'Cont. Día max.'!J57</f>
        <v>0</v>
      </c>
      <c r="AX62" s="189">
        <f>'Cont. Día max.'!K57</f>
        <v>0</v>
      </c>
      <c r="AY62" s="189">
        <f t="shared" si="8"/>
        <v>8958.4666666666672</v>
      </c>
    </row>
    <row r="63" spans="1:51">
      <c r="A63" s="191">
        <f t="shared" si="9"/>
        <v>0.36111111111111077</v>
      </c>
      <c r="B63" s="189">
        <f>'Prod. Día med.'!B58</f>
        <v>6424.3666666666668</v>
      </c>
      <c r="C63" s="189">
        <f>'Prod. Día med.'!C58</f>
        <v>0</v>
      </c>
      <c r="D63" s="189">
        <f>'Prod. Día med.'!D58</f>
        <v>4057.2666666666669</v>
      </c>
      <c r="E63" s="189">
        <f>'Prod. Día med.'!E58</f>
        <v>3080.3</v>
      </c>
      <c r="F63" s="189">
        <f>'Prod. Día med.'!F58</f>
        <v>4470.5666666666666</v>
      </c>
      <c r="G63" s="189">
        <f>'Prod. Día med.'!G58</f>
        <v>5938.4666666666662</v>
      </c>
      <c r="H63" s="189">
        <f>'Prod. Día med.'!H58</f>
        <v>5093.2333333333336</v>
      </c>
      <c r="I63" s="189">
        <f>'Prod. Día med.'!I58</f>
        <v>235.7</v>
      </c>
      <c r="J63" s="189">
        <f>'Prod. Día med.'!J58</f>
        <v>-132.13333333333333</v>
      </c>
      <c r="K63" s="189">
        <f>'Prod. Día med.'!K58</f>
        <v>290.93333333333334</v>
      </c>
      <c r="L63" s="189">
        <f t="shared" si="5"/>
        <v>29458.7</v>
      </c>
      <c r="O63" s="189">
        <f>'Prod. Día max.'!B58</f>
        <v>6318.5333333333338</v>
      </c>
      <c r="P63" s="189">
        <f>'Prod. Día max.'!C58</f>
        <v>0</v>
      </c>
      <c r="Q63" s="189">
        <f>'Prod. Día max.'!D58</f>
        <v>6434.7</v>
      </c>
      <c r="R63" s="189">
        <f>'Prod. Día max.'!E58</f>
        <v>4504.4666666666662</v>
      </c>
      <c r="S63" s="189">
        <f>'Prod. Día max.'!F58</f>
        <v>5866.2</v>
      </c>
      <c r="T63" s="189">
        <f>'Prod. Día max.'!G58</f>
        <v>6560.0333333333338</v>
      </c>
      <c r="U63" s="189">
        <f>'Prod. Día max.'!H58</f>
        <v>5009.1000000000004</v>
      </c>
      <c r="V63" s="189">
        <f>'Prod. Día max.'!I58</f>
        <v>498.16666666666669</v>
      </c>
      <c r="W63" s="189">
        <f>'Prod. Día max.'!J58</f>
        <v>-118.36666666666666</v>
      </c>
      <c r="X63" s="189">
        <f>'Prod. Día max.'!K58</f>
        <v>164.16666666666666</v>
      </c>
      <c r="Y63" s="189">
        <f t="shared" si="6"/>
        <v>35236.999999999993</v>
      </c>
      <c r="AB63" s="189">
        <f>'Cont. Día med.'!B58</f>
        <v>0</v>
      </c>
      <c r="AC63" s="189">
        <f>'Cont. Día med.'!C58</f>
        <v>0</v>
      </c>
      <c r="AD63" s="189">
        <f>'Cont. Día med.'!D58</f>
        <v>3893.3333333333335</v>
      </c>
      <c r="AE63" s="189">
        <f>'Cont. Día med.'!E58</f>
        <v>1198.4666666666667</v>
      </c>
      <c r="AF63" s="189">
        <f>'Cont. Día med.'!F58</f>
        <v>0</v>
      </c>
      <c r="AG63" s="189">
        <f>'Cont. Día med.'!G58</f>
        <v>0</v>
      </c>
      <c r="AH63" s="189">
        <f>'Cont. Día med.'!H58</f>
        <v>1360.6</v>
      </c>
      <c r="AI63" s="189">
        <f>'Cont. Día med.'!I58</f>
        <v>0</v>
      </c>
      <c r="AJ63" s="189">
        <f>'Cont. Día med.'!J58</f>
        <v>0</v>
      </c>
      <c r="AK63" s="189">
        <f>'Cont. Día med.'!K58</f>
        <v>0</v>
      </c>
      <c r="AL63" s="189">
        <f t="shared" si="7"/>
        <v>6452.4</v>
      </c>
      <c r="AO63" s="189">
        <f>'Cont. Día max.'!B58</f>
        <v>0</v>
      </c>
      <c r="AP63" s="189">
        <f>'Cont. Día max.'!C58</f>
        <v>0</v>
      </c>
      <c r="AQ63" s="189">
        <f>'Cont. Día max.'!D58</f>
        <v>6040.0666666666666</v>
      </c>
      <c r="AR63" s="189">
        <f>'Cont. Día max.'!E58</f>
        <v>1620.6</v>
      </c>
      <c r="AS63" s="189">
        <f>'Cont. Día max.'!F58</f>
        <v>0</v>
      </c>
      <c r="AT63" s="189">
        <f>'Cont. Día max.'!G58</f>
        <v>0</v>
      </c>
      <c r="AU63" s="189">
        <f>'Cont. Día max.'!H58</f>
        <v>1341.6</v>
      </c>
      <c r="AV63" s="189">
        <f>'Cont. Día max.'!I58</f>
        <v>0</v>
      </c>
      <c r="AW63" s="189">
        <f>'Cont. Día max.'!J58</f>
        <v>0</v>
      </c>
      <c r="AX63" s="189">
        <f>'Cont. Día max.'!K58</f>
        <v>0</v>
      </c>
      <c r="AY63" s="189">
        <f t="shared" si="8"/>
        <v>9002.2666666666664</v>
      </c>
    </row>
    <row r="64" spans="1:51">
      <c r="A64" s="191">
        <f t="shared" si="9"/>
        <v>0.36805555555555519</v>
      </c>
      <c r="B64" s="189">
        <f>'Prod. Día med.'!B59</f>
        <v>6422.8</v>
      </c>
      <c r="C64" s="189">
        <f>'Prod. Día med.'!C59</f>
        <v>0</v>
      </c>
      <c r="D64" s="189">
        <f>'Prod. Día med.'!D59</f>
        <v>4067.3333333333335</v>
      </c>
      <c r="E64" s="189">
        <f>'Prod. Día med.'!E59</f>
        <v>3102.1666666666665</v>
      </c>
      <c r="F64" s="189">
        <f>'Prod. Día med.'!F59</f>
        <v>4496.0666666666666</v>
      </c>
      <c r="G64" s="189">
        <f>'Prod. Día med.'!G59</f>
        <v>5916.3</v>
      </c>
      <c r="H64" s="189">
        <f>'Prod. Día med.'!H59</f>
        <v>5131.8</v>
      </c>
      <c r="I64" s="189">
        <f>'Prod. Día med.'!I59</f>
        <v>224.5</v>
      </c>
      <c r="J64" s="189">
        <f>'Prod. Día med.'!J59</f>
        <v>-131.73333333333332</v>
      </c>
      <c r="K64" s="189">
        <f>'Prod. Día med.'!K59</f>
        <v>375.7</v>
      </c>
      <c r="L64" s="189">
        <f t="shared" si="5"/>
        <v>29604.933333333331</v>
      </c>
      <c r="O64" s="189">
        <f>'Prod. Día max.'!B59</f>
        <v>6312.5</v>
      </c>
      <c r="P64" s="189">
        <f>'Prod. Día max.'!C59</f>
        <v>0</v>
      </c>
      <c r="Q64" s="189">
        <f>'Prod. Día max.'!D59</f>
        <v>6430.0666666666666</v>
      </c>
      <c r="R64" s="189">
        <f>'Prod. Día max.'!E59</f>
        <v>4506.6333333333332</v>
      </c>
      <c r="S64" s="189">
        <f>'Prod. Día max.'!F59</f>
        <v>5884.833333333333</v>
      </c>
      <c r="T64" s="189">
        <f>'Prod. Día max.'!G59</f>
        <v>6509.0666666666666</v>
      </c>
      <c r="U64" s="189">
        <f>'Prod. Día max.'!H59</f>
        <v>5030.4333333333334</v>
      </c>
      <c r="V64" s="189">
        <f>'Prod. Día max.'!I59</f>
        <v>444.9</v>
      </c>
      <c r="W64" s="189">
        <f>'Prod. Día max.'!J59</f>
        <v>-118.36666666666666</v>
      </c>
      <c r="X64" s="189">
        <f>'Prod. Día max.'!K59</f>
        <v>228.03333333333333</v>
      </c>
      <c r="Y64" s="189">
        <f t="shared" si="6"/>
        <v>35228.099999999991</v>
      </c>
      <c r="AB64" s="189">
        <f>'Cont. Día med.'!B59</f>
        <v>0</v>
      </c>
      <c r="AC64" s="189">
        <f>'Cont. Día med.'!C59</f>
        <v>0</v>
      </c>
      <c r="AD64" s="189">
        <f>'Cont. Día med.'!D59</f>
        <v>3902.6666666666665</v>
      </c>
      <c r="AE64" s="189">
        <f>'Cont. Día med.'!E59</f>
        <v>1209.9333333333334</v>
      </c>
      <c r="AF64" s="189">
        <f>'Cont. Día med.'!F59</f>
        <v>0</v>
      </c>
      <c r="AG64" s="189">
        <f>'Cont. Día med.'!G59</f>
        <v>0</v>
      </c>
      <c r="AH64" s="189">
        <f>'Cont. Día med.'!H59</f>
        <v>1371.6333333333334</v>
      </c>
      <c r="AI64" s="189">
        <f>'Cont. Día med.'!I59</f>
        <v>0</v>
      </c>
      <c r="AJ64" s="189">
        <f>'Cont. Día med.'!J59</f>
        <v>0</v>
      </c>
      <c r="AK64" s="189">
        <f>'Cont. Día med.'!K59</f>
        <v>0</v>
      </c>
      <c r="AL64" s="189">
        <f t="shared" si="7"/>
        <v>6484.2333333333336</v>
      </c>
      <c r="AO64" s="189">
        <f>'Cont. Día max.'!B59</f>
        <v>0</v>
      </c>
      <c r="AP64" s="189">
        <f>'Cont. Día max.'!C59</f>
        <v>0</v>
      </c>
      <c r="AQ64" s="189">
        <f>'Cont. Día max.'!D59</f>
        <v>6047.1</v>
      </c>
      <c r="AR64" s="189">
        <f>'Cont. Día max.'!E59</f>
        <v>1622.4666666666667</v>
      </c>
      <c r="AS64" s="189">
        <f>'Cont. Día max.'!F59</f>
        <v>0</v>
      </c>
      <c r="AT64" s="189">
        <f>'Cont. Día max.'!G59</f>
        <v>0</v>
      </c>
      <c r="AU64" s="189">
        <f>'Cont. Día max.'!H59</f>
        <v>1347.3333333333333</v>
      </c>
      <c r="AV64" s="189">
        <f>'Cont. Día max.'!I59</f>
        <v>0</v>
      </c>
      <c r="AW64" s="189">
        <f>'Cont. Día max.'!J59</f>
        <v>0</v>
      </c>
      <c r="AX64" s="189">
        <f>'Cont. Día max.'!K59</f>
        <v>0</v>
      </c>
      <c r="AY64" s="189">
        <f t="shared" si="8"/>
        <v>9016.9000000000015</v>
      </c>
    </row>
    <row r="65" spans="1:51">
      <c r="A65" s="191">
        <f t="shared" si="9"/>
        <v>0.37499999999999961</v>
      </c>
      <c r="B65" s="189">
        <f>'Prod. Día med.'!B60</f>
        <v>6424.5666666666666</v>
      </c>
      <c r="C65" s="189">
        <f>'Prod. Día med.'!C60</f>
        <v>0</v>
      </c>
      <c r="D65" s="189">
        <f>'Prod. Día med.'!D60</f>
        <v>4073.6666666666665</v>
      </c>
      <c r="E65" s="189">
        <f>'Prod. Día med.'!E60</f>
        <v>3113.1333333333332</v>
      </c>
      <c r="F65" s="189">
        <f>'Prod. Día med.'!F60</f>
        <v>4603.333333333333</v>
      </c>
      <c r="G65" s="189">
        <f>'Prod. Día med.'!G60</f>
        <v>5906.4</v>
      </c>
      <c r="H65" s="189">
        <f>'Prod. Día med.'!H60</f>
        <v>5182.666666666667</v>
      </c>
      <c r="I65" s="189">
        <f>'Prod. Día med.'!I60</f>
        <v>223.16666666666666</v>
      </c>
      <c r="J65" s="189">
        <f>'Prod. Día med.'!J60</f>
        <v>-139.56666666666666</v>
      </c>
      <c r="K65" s="189">
        <f>'Prod. Día med.'!K60</f>
        <v>473.2</v>
      </c>
      <c r="L65" s="189">
        <f t="shared" si="5"/>
        <v>29860.566666666669</v>
      </c>
      <c r="O65" s="189">
        <f>'Prod. Día max.'!B60</f>
        <v>6307.6333333333332</v>
      </c>
      <c r="P65" s="189">
        <f>'Prod. Día max.'!C60</f>
        <v>0</v>
      </c>
      <c r="Q65" s="189">
        <f>'Prod. Día max.'!D60</f>
        <v>6436.4</v>
      </c>
      <c r="R65" s="189">
        <f>'Prod. Día max.'!E60</f>
        <v>4446.833333333333</v>
      </c>
      <c r="S65" s="189">
        <f>'Prod. Día max.'!F60</f>
        <v>5853.7</v>
      </c>
      <c r="T65" s="189">
        <f>'Prod. Día max.'!G60</f>
        <v>6462.4666666666662</v>
      </c>
      <c r="U65" s="189">
        <f>'Prod. Día max.'!H60</f>
        <v>5059.2</v>
      </c>
      <c r="V65" s="189">
        <f>'Prod. Día max.'!I60</f>
        <v>442.06666666666666</v>
      </c>
      <c r="W65" s="189">
        <f>'Prod. Día max.'!J60</f>
        <v>-123.26666666666667</v>
      </c>
      <c r="X65" s="189">
        <f>'Prod. Día max.'!K60</f>
        <v>318.13333333333333</v>
      </c>
      <c r="Y65" s="189">
        <f t="shared" si="6"/>
        <v>35203.166666666657</v>
      </c>
      <c r="AB65" s="189">
        <f>'Cont. Día med.'!B60</f>
        <v>0</v>
      </c>
      <c r="AC65" s="189">
        <f>'Cont. Día med.'!C60</f>
        <v>0</v>
      </c>
      <c r="AD65" s="189">
        <f>'Cont. Día med.'!D60</f>
        <v>3908.8333333333335</v>
      </c>
      <c r="AE65" s="189">
        <f>'Cont. Día med.'!E60</f>
        <v>1214.6333333333334</v>
      </c>
      <c r="AF65" s="189">
        <f>'Cont. Día med.'!F60</f>
        <v>0</v>
      </c>
      <c r="AG65" s="189">
        <f>'Cont. Día med.'!G60</f>
        <v>0</v>
      </c>
      <c r="AH65" s="189">
        <f>'Cont. Día med.'!H60</f>
        <v>1386.5</v>
      </c>
      <c r="AI65" s="189">
        <f>'Cont. Día med.'!I60</f>
        <v>0</v>
      </c>
      <c r="AJ65" s="189">
        <f>'Cont. Día med.'!J60</f>
        <v>0</v>
      </c>
      <c r="AK65" s="189">
        <f>'Cont. Día med.'!K60</f>
        <v>0</v>
      </c>
      <c r="AL65" s="189">
        <f t="shared" si="7"/>
        <v>6509.9666666666672</v>
      </c>
      <c r="AO65" s="189">
        <f>'Cont. Día max.'!B60</f>
        <v>0</v>
      </c>
      <c r="AP65" s="189">
        <f>'Cont. Día max.'!C60</f>
        <v>0</v>
      </c>
      <c r="AQ65" s="189">
        <f>'Cont. Día max.'!D60</f>
        <v>6054.3</v>
      </c>
      <c r="AR65" s="189">
        <f>'Cont. Día max.'!E60</f>
        <v>1602.0666666666666</v>
      </c>
      <c r="AS65" s="189">
        <f>'Cont. Día max.'!F60</f>
        <v>0</v>
      </c>
      <c r="AT65" s="189">
        <f>'Cont. Día max.'!G60</f>
        <v>0</v>
      </c>
      <c r="AU65" s="189">
        <f>'Cont. Día max.'!H60</f>
        <v>1355.1666666666667</v>
      </c>
      <c r="AV65" s="189">
        <f>'Cont. Día max.'!I60</f>
        <v>0</v>
      </c>
      <c r="AW65" s="189">
        <f>'Cont. Día max.'!J60</f>
        <v>0</v>
      </c>
      <c r="AX65" s="189">
        <f>'Cont. Día max.'!K60</f>
        <v>0</v>
      </c>
      <c r="AY65" s="189">
        <f t="shared" si="8"/>
        <v>9011.5333333333328</v>
      </c>
    </row>
    <row r="66" spans="1:51">
      <c r="A66" s="191">
        <f t="shared" si="9"/>
        <v>0.38194444444444403</v>
      </c>
      <c r="B66" s="189">
        <f>'Prod. Día med.'!B61</f>
        <v>6423.6</v>
      </c>
      <c r="C66" s="189">
        <f>'Prod. Día med.'!C61</f>
        <v>0</v>
      </c>
      <c r="D66" s="189">
        <f>'Prod. Día med.'!D61</f>
        <v>4110.8</v>
      </c>
      <c r="E66" s="189">
        <f>'Prod. Día med.'!E61</f>
        <v>3212.5666666666666</v>
      </c>
      <c r="F66" s="189">
        <f>'Prod. Día med.'!F61</f>
        <v>4986.5666666666666</v>
      </c>
      <c r="G66" s="189">
        <f>'Prod. Día med.'!G61</f>
        <v>5871.9666666666662</v>
      </c>
      <c r="H66" s="189">
        <f>'Prod. Día med.'!H61</f>
        <v>5263.5666666666666</v>
      </c>
      <c r="I66" s="189">
        <f>'Prod. Día med.'!I61</f>
        <v>102.4</v>
      </c>
      <c r="J66" s="189">
        <f>'Prod. Día med.'!J61</f>
        <v>-151.16666666666666</v>
      </c>
      <c r="K66" s="189">
        <f>'Prod. Día med.'!K61</f>
        <v>578.9</v>
      </c>
      <c r="L66" s="189">
        <f t="shared" si="5"/>
        <v>30399.200000000001</v>
      </c>
      <c r="O66" s="189">
        <f>'Prod. Día max.'!B61</f>
        <v>6304.7333333333336</v>
      </c>
      <c r="P66" s="189">
        <f>'Prod. Día max.'!C61</f>
        <v>0</v>
      </c>
      <c r="Q66" s="189">
        <f>'Prod. Día max.'!D61</f>
        <v>6446.2666666666664</v>
      </c>
      <c r="R66" s="189">
        <f>'Prod. Día max.'!E61</f>
        <v>4548.333333333333</v>
      </c>
      <c r="S66" s="189">
        <f>'Prod. Día max.'!F61</f>
        <v>6256.4333333333334</v>
      </c>
      <c r="T66" s="189">
        <f>'Prod. Día max.'!G61</f>
        <v>6429.8</v>
      </c>
      <c r="U66" s="189">
        <f>'Prod. Día max.'!H61</f>
        <v>5125.3999999999996</v>
      </c>
      <c r="V66" s="189">
        <f>'Prod. Día max.'!I61</f>
        <v>376.1</v>
      </c>
      <c r="W66" s="189">
        <f>'Prod. Día max.'!J61</f>
        <v>-130.19999999999999</v>
      </c>
      <c r="X66" s="189">
        <f>'Prod. Día max.'!K61</f>
        <v>430.26666666666665</v>
      </c>
      <c r="Y66" s="189">
        <f t="shared" si="6"/>
        <v>35787.133333333339</v>
      </c>
      <c r="AB66" s="189">
        <f>'Cont. Día med.'!B61</f>
        <v>0</v>
      </c>
      <c r="AC66" s="189">
        <f>'Cont. Día med.'!C61</f>
        <v>0</v>
      </c>
      <c r="AD66" s="189">
        <f>'Cont. Día med.'!D61</f>
        <v>3935.3666666666668</v>
      </c>
      <c r="AE66" s="189">
        <f>'Cont. Día med.'!E61</f>
        <v>1253.8333333333333</v>
      </c>
      <c r="AF66" s="189">
        <f>'Cont. Día med.'!F61</f>
        <v>0</v>
      </c>
      <c r="AG66" s="189">
        <f>'Cont. Día med.'!G61</f>
        <v>0</v>
      </c>
      <c r="AH66" s="189">
        <f>'Cont. Día med.'!H61</f>
        <v>1409.5333333333333</v>
      </c>
      <c r="AI66" s="189">
        <f>'Cont. Día med.'!I61</f>
        <v>0</v>
      </c>
      <c r="AJ66" s="189">
        <f>'Cont. Día med.'!J61</f>
        <v>0</v>
      </c>
      <c r="AK66" s="189">
        <f>'Cont. Día med.'!K61</f>
        <v>0</v>
      </c>
      <c r="AL66" s="189">
        <f t="shared" si="7"/>
        <v>6598.7333333333336</v>
      </c>
      <c r="AO66" s="189">
        <f>'Cont. Día max.'!B61</f>
        <v>0</v>
      </c>
      <c r="AP66" s="189">
        <f>'Cont. Día max.'!C61</f>
        <v>0</v>
      </c>
      <c r="AQ66" s="189">
        <f>'Cont. Día max.'!D61</f>
        <v>6071</v>
      </c>
      <c r="AR66" s="189">
        <f>'Cont. Día max.'!E61</f>
        <v>1638.5666666666666</v>
      </c>
      <c r="AS66" s="189">
        <f>'Cont. Día max.'!F61</f>
        <v>0</v>
      </c>
      <c r="AT66" s="189">
        <f>'Cont. Día max.'!G61</f>
        <v>0</v>
      </c>
      <c r="AU66" s="189">
        <f>'Cont. Día max.'!H61</f>
        <v>1372.8</v>
      </c>
      <c r="AV66" s="189">
        <f>'Cont. Día max.'!I61</f>
        <v>0</v>
      </c>
      <c r="AW66" s="189">
        <f>'Cont. Día max.'!J61</f>
        <v>0</v>
      </c>
      <c r="AX66" s="189">
        <f>'Cont. Día max.'!K61</f>
        <v>0</v>
      </c>
      <c r="AY66" s="189">
        <f t="shared" si="8"/>
        <v>9082.3666666666668</v>
      </c>
    </row>
    <row r="67" spans="1:51">
      <c r="A67" s="191">
        <f t="shared" si="9"/>
        <v>0.38888888888888845</v>
      </c>
      <c r="B67" s="189">
        <f>'Prod. Día med.'!B62</f>
        <v>6423.4333333333334</v>
      </c>
      <c r="C67" s="189">
        <f>'Prod. Día med.'!C62</f>
        <v>0</v>
      </c>
      <c r="D67" s="189">
        <f>'Prod. Día med.'!D62</f>
        <v>4140.9666666666662</v>
      </c>
      <c r="E67" s="189">
        <f>'Prod. Día med.'!E62</f>
        <v>3253.9666666666667</v>
      </c>
      <c r="F67" s="189">
        <f>'Prod. Día med.'!F62</f>
        <v>5133.3999999999996</v>
      </c>
      <c r="G67" s="189">
        <f>'Prod. Día med.'!G62</f>
        <v>5874.4</v>
      </c>
      <c r="H67" s="189">
        <f>'Prod. Día med.'!H62</f>
        <v>5307.5</v>
      </c>
      <c r="I67" s="189">
        <f>'Prod. Día med.'!I62</f>
        <v>52.5</v>
      </c>
      <c r="J67" s="189">
        <f>'Prod. Día med.'!J62</f>
        <v>-151.53333333333333</v>
      </c>
      <c r="K67" s="189">
        <f>'Prod. Día med.'!K62</f>
        <v>702.76666666666665</v>
      </c>
      <c r="L67" s="189">
        <f t="shared" si="5"/>
        <v>30737.399999999998</v>
      </c>
      <c r="O67" s="189">
        <f>'Prod. Día max.'!B62</f>
        <v>6301.4666666666662</v>
      </c>
      <c r="P67" s="189">
        <f>'Prod. Día max.'!C62</f>
        <v>0</v>
      </c>
      <c r="Q67" s="189">
        <f>'Prod. Día max.'!D62</f>
        <v>6464.2</v>
      </c>
      <c r="R67" s="189">
        <f>'Prod. Día max.'!E62</f>
        <v>4598.3999999999996</v>
      </c>
      <c r="S67" s="189">
        <f>'Prod. Día max.'!F62</f>
        <v>6436.5666666666666</v>
      </c>
      <c r="T67" s="189">
        <f>'Prod. Día max.'!G62</f>
        <v>6392.166666666667</v>
      </c>
      <c r="U67" s="189">
        <f>'Prod. Día max.'!H62</f>
        <v>5186.6000000000004</v>
      </c>
      <c r="V67" s="189">
        <f>'Prod. Día max.'!I62</f>
        <v>323.13333333333333</v>
      </c>
      <c r="W67" s="189">
        <f>'Prod. Día max.'!J62</f>
        <v>-132.66666666666666</v>
      </c>
      <c r="X67" s="189">
        <f>'Prod. Día max.'!K62</f>
        <v>550.36666666666667</v>
      </c>
      <c r="Y67" s="189">
        <f t="shared" si="6"/>
        <v>36120.233333333337</v>
      </c>
      <c r="AB67" s="189">
        <f>'Cont. Día med.'!B62</f>
        <v>0</v>
      </c>
      <c r="AC67" s="189">
        <f>'Cont. Día med.'!C62</f>
        <v>0</v>
      </c>
      <c r="AD67" s="189">
        <f>'Cont. Día med.'!D62</f>
        <v>3963.9333333333334</v>
      </c>
      <c r="AE67" s="189">
        <f>'Cont. Día med.'!E62</f>
        <v>1270.2</v>
      </c>
      <c r="AF67" s="189">
        <f>'Cont. Día med.'!F62</f>
        <v>0</v>
      </c>
      <c r="AG67" s="189">
        <f>'Cont. Día med.'!G62</f>
        <v>0</v>
      </c>
      <c r="AH67" s="189">
        <f>'Cont. Día med.'!H62</f>
        <v>1422.3666666666666</v>
      </c>
      <c r="AI67" s="189">
        <f>'Cont. Día med.'!I62</f>
        <v>0</v>
      </c>
      <c r="AJ67" s="189">
        <f>'Cont. Día med.'!J62</f>
        <v>0</v>
      </c>
      <c r="AK67" s="189">
        <f>'Cont. Día med.'!K62</f>
        <v>0</v>
      </c>
      <c r="AL67" s="189">
        <f t="shared" si="7"/>
        <v>6656.5</v>
      </c>
      <c r="AO67" s="189">
        <f>'Cont. Día max.'!B62</f>
        <v>0</v>
      </c>
      <c r="AP67" s="189">
        <f>'Cont. Día max.'!C62</f>
        <v>0</v>
      </c>
      <c r="AQ67" s="189">
        <f>'Cont. Día max.'!D62</f>
        <v>6093.2666666666664</v>
      </c>
      <c r="AR67" s="189">
        <f>'Cont. Día max.'!E62</f>
        <v>1654.8</v>
      </c>
      <c r="AS67" s="189">
        <f>'Cont. Día max.'!F62</f>
        <v>0</v>
      </c>
      <c r="AT67" s="189">
        <f>'Cont. Día max.'!G62</f>
        <v>0</v>
      </c>
      <c r="AU67" s="189">
        <f>'Cont. Día max.'!H62</f>
        <v>1389.3333333333333</v>
      </c>
      <c r="AV67" s="189">
        <f>'Cont. Día max.'!I62</f>
        <v>0</v>
      </c>
      <c r="AW67" s="189">
        <f>'Cont. Día max.'!J62</f>
        <v>0</v>
      </c>
      <c r="AX67" s="189">
        <f>'Cont. Día max.'!K62</f>
        <v>0</v>
      </c>
      <c r="AY67" s="189">
        <f t="shared" si="8"/>
        <v>9137.4</v>
      </c>
    </row>
    <row r="68" spans="1:51">
      <c r="A68" s="191">
        <f t="shared" si="9"/>
        <v>0.39583333333333287</v>
      </c>
      <c r="B68" s="189">
        <f>'Prod. Día med.'!B63</f>
        <v>6424.8666666666668</v>
      </c>
      <c r="C68" s="189">
        <f>'Prod. Día med.'!C63</f>
        <v>0</v>
      </c>
      <c r="D68" s="189">
        <f>'Prod. Día med.'!D63</f>
        <v>4153.7666666666664</v>
      </c>
      <c r="E68" s="189">
        <f>'Prod. Día med.'!E63</f>
        <v>3258.8333333333335</v>
      </c>
      <c r="F68" s="189">
        <f>'Prod. Día med.'!F63</f>
        <v>5178.7666666666664</v>
      </c>
      <c r="G68" s="189">
        <f>'Prod. Día med.'!G63</f>
        <v>5867.9</v>
      </c>
      <c r="H68" s="189">
        <f>'Prod. Día med.'!H63</f>
        <v>5354.166666666667</v>
      </c>
      <c r="I68" s="189">
        <f>'Prod. Día med.'!I63</f>
        <v>52.1</v>
      </c>
      <c r="J68" s="189">
        <f>'Prod. Día med.'!J63</f>
        <v>-151.46666666666667</v>
      </c>
      <c r="K68" s="189">
        <f>'Prod. Día med.'!K63</f>
        <v>827.33333333333337</v>
      </c>
      <c r="L68" s="189">
        <f t="shared" si="5"/>
        <v>30966.266666666663</v>
      </c>
      <c r="O68" s="189">
        <f>'Prod. Día max.'!B63</f>
        <v>6297.9333333333334</v>
      </c>
      <c r="P68" s="189">
        <f>'Prod. Día max.'!C63</f>
        <v>0</v>
      </c>
      <c r="Q68" s="189">
        <f>'Prod. Día max.'!D63</f>
        <v>6486.4</v>
      </c>
      <c r="R68" s="189">
        <f>'Prod. Día max.'!E63</f>
        <v>4618.5</v>
      </c>
      <c r="S68" s="189">
        <f>'Prod. Día max.'!F63</f>
        <v>6421.5</v>
      </c>
      <c r="T68" s="189">
        <f>'Prod. Día max.'!G63</f>
        <v>6333.1</v>
      </c>
      <c r="U68" s="189">
        <f>'Prod. Día max.'!H63</f>
        <v>5228.7</v>
      </c>
      <c r="V68" s="189">
        <f>'Prod. Día max.'!I63</f>
        <v>292.23333333333335</v>
      </c>
      <c r="W68" s="189">
        <f>'Prod. Día max.'!J63</f>
        <v>-133.13333333333333</v>
      </c>
      <c r="X68" s="189">
        <f>'Prod. Día max.'!K63</f>
        <v>679.1</v>
      </c>
      <c r="Y68" s="189">
        <f t="shared" si="6"/>
        <v>36224.333333333328</v>
      </c>
      <c r="AB68" s="189">
        <f>'Cont. Día med.'!B63</f>
        <v>0</v>
      </c>
      <c r="AC68" s="189">
        <f>'Cont. Día med.'!C63</f>
        <v>0</v>
      </c>
      <c r="AD68" s="189">
        <f>'Cont. Día med.'!D63</f>
        <v>3974.2</v>
      </c>
      <c r="AE68" s="189">
        <f>'Cont. Día med.'!E63</f>
        <v>1271.1333333333334</v>
      </c>
      <c r="AF68" s="189">
        <f>'Cont. Día med.'!F63</f>
        <v>0</v>
      </c>
      <c r="AG68" s="189">
        <f>'Cont. Día med.'!G63</f>
        <v>0</v>
      </c>
      <c r="AH68" s="189">
        <f>'Cont. Día med.'!H63</f>
        <v>1435.9666666666667</v>
      </c>
      <c r="AI68" s="189">
        <f>'Cont. Día med.'!I63</f>
        <v>0</v>
      </c>
      <c r="AJ68" s="189">
        <f>'Cont. Día med.'!J63</f>
        <v>0</v>
      </c>
      <c r="AK68" s="189">
        <f>'Cont. Día med.'!K63</f>
        <v>0</v>
      </c>
      <c r="AL68" s="189">
        <f t="shared" si="7"/>
        <v>6681.2999999999993</v>
      </c>
      <c r="AO68" s="189">
        <f>'Cont. Día max.'!B63</f>
        <v>0</v>
      </c>
      <c r="AP68" s="189">
        <f>'Cont. Día max.'!C63</f>
        <v>0</v>
      </c>
      <c r="AQ68" s="189">
        <f>'Cont. Día max.'!D63</f>
        <v>6113.2</v>
      </c>
      <c r="AR68" s="189">
        <f>'Cont. Día max.'!E63</f>
        <v>1659.0666666666666</v>
      </c>
      <c r="AS68" s="189">
        <f>'Cont. Día max.'!F63</f>
        <v>0</v>
      </c>
      <c r="AT68" s="189">
        <f>'Cont. Día max.'!G63</f>
        <v>0</v>
      </c>
      <c r="AU68" s="189">
        <f>'Cont. Día max.'!H63</f>
        <v>1400.7</v>
      </c>
      <c r="AV68" s="189">
        <f>'Cont. Día max.'!I63</f>
        <v>0</v>
      </c>
      <c r="AW68" s="189">
        <f>'Cont. Día max.'!J63</f>
        <v>0</v>
      </c>
      <c r="AX68" s="189">
        <f>'Cont. Día max.'!K63</f>
        <v>0</v>
      </c>
      <c r="AY68" s="189">
        <f t="shared" si="8"/>
        <v>9172.9666666666672</v>
      </c>
    </row>
    <row r="69" spans="1:51">
      <c r="A69" s="191">
        <f t="shared" si="9"/>
        <v>0.40277777777777729</v>
      </c>
      <c r="B69" s="189">
        <f>'Prod. Día med.'!B64</f>
        <v>6425</v>
      </c>
      <c r="C69" s="189">
        <f>'Prod. Día med.'!C64</f>
        <v>0</v>
      </c>
      <c r="D69" s="189">
        <f>'Prod. Día med.'!D64</f>
        <v>4161.3666666666668</v>
      </c>
      <c r="E69" s="189">
        <f>'Prod. Día med.'!E64</f>
        <v>3283.4333333333334</v>
      </c>
      <c r="F69" s="189">
        <f>'Prod. Día med.'!F64</f>
        <v>5236.1000000000004</v>
      </c>
      <c r="G69" s="189">
        <f>'Prod. Día med.'!G64</f>
        <v>5874.666666666667</v>
      </c>
      <c r="H69" s="189">
        <f>'Prod. Día med.'!H64</f>
        <v>5407.1</v>
      </c>
      <c r="I69" s="189">
        <f>'Prod. Día med.'!I64</f>
        <v>101.8</v>
      </c>
      <c r="J69" s="189">
        <f>'Prod. Día med.'!J64</f>
        <v>-151.46666666666667</v>
      </c>
      <c r="K69" s="189">
        <f>'Prod. Día med.'!K64</f>
        <v>956.0333333333333</v>
      </c>
      <c r="L69" s="189">
        <f t="shared" si="5"/>
        <v>31294.033333333336</v>
      </c>
      <c r="O69" s="189">
        <f>'Prod. Día max.'!B64</f>
        <v>6296.8</v>
      </c>
      <c r="P69" s="189">
        <f>'Prod. Día max.'!C64</f>
        <v>0</v>
      </c>
      <c r="Q69" s="189">
        <f>'Prod. Día max.'!D64</f>
        <v>6486.9333333333334</v>
      </c>
      <c r="R69" s="189">
        <f>'Prod. Día max.'!E64</f>
        <v>4664.2</v>
      </c>
      <c r="S69" s="189">
        <f>'Prod. Día max.'!F64</f>
        <v>6459.4333333333334</v>
      </c>
      <c r="T69" s="189">
        <f>'Prod. Día max.'!G64</f>
        <v>6307.1333333333332</v>
      </c>
      <c r="U69" s="189">
        <f>'Prod. Día max.'!H64</f>
        <v>5273.2666666666664</v>
      </c>
      <c r="V69" s="189">
        <f>'Prod. Día max.'!I64</f>
        <v>321</v>
      </c>
      <c r="W69" s="189">
        <f>'Prod. Día max.'!J64</f>
        <v>-133</v>
      </c>
      <c r="X69" s="189">
        <f>'Prod. Día max.'!K64</f>
        <v>805.4</v>
      </c>
      <c r="Y69" s="189">
        <f t="shared" si="6"/>
        <v>36481.166666666664</v>
      </c>
      <c r="AB69" s="189">
        <f>'Cont. Día med.'!B64</f>
        <v>0</v>
      </c>
      <c r="AC69" s="189">
        <f>'Cont. Día med.'!C64</f>
        <v>0</v>
      </c>
      <c r="AD69" s="189">
        <f>'Cont. Día med.'!D64</f>
        <v>3979.0666666666666</v>
      </c>
      <c r="AE69" s="189">
        <f>'Cont. Día med.'!E64</f>
        <v>1278.5333333333333</v>
      </c>
      <c r="AF69" s="189">
        <f>'Cont. Día med.'!F64</f>
        <v>0</v>
      </c>
      <c r="AG69" s="189">
        <f>'Cont. Día med.'!G64</f>
        <v>0</v>
      </c>
      <c r="AH69" s="189">
        <f>'Cont. Día med.'!H64</f>
        <v>1451.6333333333334</v>
      </c>
      <c r="AI69" s="189">
        <f>'Cont. Día med.'!I64</f>
        <v>0</v>
      </c>
      <c r="AJ69" s="189">
        <f>'Cont. Día med.'!J64</f>
        <v>0</v>
      </c>
      <c r="AK69" s="189">
        <f>'Cont. Día med.'!K64</f>
        <v>0</v>
      </c>
      <c r="AL69" s="189">
        <f t="shared" si="7"/>
        <v>6709.2333333333336</v>
      </c>
      <c r="AO69" s="189">
        <f>'Cont. Día max.'!B64</f>
        <v>0</v>
      </c>
      <c r="AP69" s="189">
        <f>'Cont. Día max.'!C64</f>
        <v>0</v>
      </c>
      <c r="AQ69" s="189">
        <f>'Cont. Día max.'!D64</f>
        <v>6118.7</v>
      </c>
      <c r="AR69" s="189">
        <f>'Cont. Día max.'!E64</f>
        <v>1680.6</v>
      </c>
      <c r="AS69" s="189">
        <f>'Cont. Día max.'!F64</f>
        <v>0</v>
      </c>
      <c r="AT69" s="189">
        <f>'Cont. Día max.'!G64</f>
        <v>0</v>
      </c>
      <c r="AU69" s="189">
        <f>'Cont. Día max.'!H64</f>
        <v>1412.7</v>
      </c>
      <c r="AV69" s="189">
        <f>'Cont. Día max.'!I64</f>
        <v>0</v>
      </c>
      <c r="AW69" s="189">
        <f>'Cont. Día max.'!J64</f>
        <v>0</v>
      </c>
      <c r="AX69" s="189">
        <f>'Cont. Día max.'!K64</f>
        <v>0</v>
      </c>
      <c r="AY69" s="189">
        <f t="shared" si="8"/>
        <v>9212</v>
      </c>
    </row>
    <row r="70" spans="1:51">
      <c r="A70" s="191">
        <f t="shared" si="9"/>
        <v>0.40972222222222171</v>
      </c>
      <c r="B70" s="189">
        <f>'Prod. Día med.'!B65</f>
        <v>6423.4666666666662</v>
      </c>
      <c r="C70" s="189">
        <f>'Prod. Día med.'!C65</f>
        <v>0</v>
      </c>
      <c r="D70" s="189">
        <f>'Prod. Día med.'!D65</f>
        <v>4158.6000000000004</v>
      </c>
      <c r="E70" s="189">
        <f>'Prod. Día med.'!E65</f>
        <v>3275.3666666666668</v>
      </c>
      <c r="F70" s="189">
        <f>'Prod. Día med.'!F65</f>
        <v>5266.4666666666662</v>
      </c>
      <c r="G70" s="189">
        <f>'Prod. Día med.'!G65</f>
        <v>5892.7333333333336</v>
      </c>
      <c r="H70" s="189">
        <f>'Prod. Día med.'!H65</f>
        <v>5448.9</v>
      </c>
      <c r="I70" s="189">
        <f>'Prod. Día med.'!I65</f>
        <v>95.13333333333334</v>
      </c>
      <c r="J70" s="189">
        <f>'Prod. Día med.'!J65</f>
        <v>-151.36666666666667</v>
      </c>
      <c r="K70" s="189">
        <f>'Prod. Día med.'!K65</f>
        <v>1084.5333333333333</v>
      </c>
      <c r="L70" s="189">
        <f t="shared" si="5"/>
        <v>31493.833333333336</v>
      </c>
      <c r="O70" s="189">
        <f>'Prod. Día max.'!B65</f>
        <v>6297.3</v>
      </c>
      <c r="P70" s="189">
        <f>'Prod. Día max.'!C65</f>
        <v>0</v>
      </c>
      <c r="Q70" s="189">
        <f>'Prod. Día max.'!D65</f>
        <v>6480.5333333333338</v>
      </c>
      <c r="R70" s="189">
        <f>'Prod. Día max.'!E65</f>
        <v>4704.2333333333336</v>
      </c>
      <c r="S70" s="189">
        <f>'Prod. Día max.'!F65</f>
        <v>6436.666666666667</v>
      </c>
      <c r="T70" s="189">
        <f>'Prod. Día max.'!G65</f>
        <v>6287.833333333333</v>
      </c>
      <c r="U70" s="189">
        <f>'Prod. Día max.'!H65</f>
        <v>5314.7666666666664</v>
      </c>
      <c r="V70" s="189">
        <f>'Prod. Día max.'!I65</f>
        <v>326.76666666666665</v>
      </c>
      <c r="W70" s="189">
        <f>'Prod. Día max.'!J65</f>
        <v>-133.26666666666668</v>
      </c>
      <c r="X70" s="189">
        <f>'Prod. Día max.'!K65</f>
        <v>910.9666666666667</v>
      </c>
      <c r="Y70" s="189">
        <f t="shared" si="6"/>
        <v>36625.799999999996</v>
      </c>
      <c r="AB70" s="189">
        <f>'Cont. Día med.'!B65</f>
        <v>0</v>
      </c>
      <c r="AC70" s="189">
        <f>'Cont. Día med.'!C65</f>
        <v>0</v>
      </c>
      <c r="AD70" s="189">
        <f>'Cont. Día med.'!D65</f>
        <v>3981.4333333333334</v>
      </c>
      <c r="AE70" s="189">
        <f>'Cont. Día med.'!E65</f>
        <v>1277.2</v>
      </c>
      <c r="AF70" s="189">
        <f>'Cont. Día med.'!F65</f>
        <v>0</v>
      </c>
      <c r="AG70" s="189">
        <f>'Cont. Día med.'!G65</f>
        <v>0</v>
      </c>
      <c r="AH70" s="189">
        <f>'Cont. Día med.'!H65</f>
        <v>1463.5333333333333</v>
      </c>
      <c r="AI70" s="189">
        <f>'Cont. Día med.'!I65</f>
        <v>0</v>
      </c>
      <c r="AJ70" s="189">
        <f>'Cont. Día med.'!J65</f>
        <v>0</v>
      </c>
      <c r="AK70" s="189">
        <f>'Cont. Día med.'!K65</f>
        <v>0</v>
      </c>
      <c r="AL70" s="189">
        <f t="shared" si="7"/>
        <v>6722.1666666666661</v>
      </c>
      <c r="AO70" s="189">
        <f>'Cont. Día max.'!B65</f>
        <v>0</v>
      </c>
      <c r="AP70" s="189">
        <f>'Cont. Día max.'!C65</f>
        <v>0</v>
      </c>
      <c r="AQ70" s="189">
        <f>'Cont. Día max.'!D65</f>
        <v>6129.1333333333332</v>
      </c>
      <c r="AR70" s="189">
        <f>'Cont. Día max.'!E65</f>
        <v>1693.5333333333333</v>
      </c>
      <c r="AS70" s="189">
        <f>'Cont. Día max.'!F65</f>
        <v>0</v>
      </c>
      <c r="AT70" s="189">
        <f>'Cont. Día max.'!G65</f>
        <v>0</v>
      </c>
      <c r="AU70" s="189">
        <f>'Cont. Día max.'!H65</f>
        <v>1423.9333333333334</v>
      </c>
      <c r="AV70" s="189">
        <f>'Cont. Día max.'!I65</f>
        <v>0</v>
      </c>
      <c r="AW70" s="189">
        <f>'Cont. Día max.'!J65</f>
        <v>0</v>
      </c>
      <c r="AX70" s="189">
        <f>'Cont. Día max.'!K65</f>
        <v>0</v>
      </c>
      <c r="AY70" s="189">
        <f t="shared" si="8"/>
        <v>9246.5999999999985</v>
      </c>
    </row>
    <row r="71" spans="1:51">
      <c r="A71" s="191">
        <f t="shared" si="9"/>
        <v>0.41666666666666613</v>
      </c>
      <c r="B71" s="189">
        <f>'Prod. Día med.'!B66</f>
        <v>6424.5333333333338</v>
      </c>
      <c r="C71" s="189">
        <f>'Prod. Día med.'!C66</f>
        <v>0</v>
      </c>
      <c r="D71" s="189">
        <f>'Prod. Día med.'!D66</f>
        <v>4172.2333333333336</v>
      </c>
      <c r="E71" s="189">
        <f>'Prod. Día med.'!E66</f>
        <v>3291.1666666666665</v>
      </c>
      <c r="F71" s="189">
        <f>'Prod. Día med.'!F66</f>
        <v>5339.5666666666666</v>
      </c>
      <c r="G71" s="189">
        <f>'Prod. Día med.'!G66</f>
        <v>5907.9666666666662</v>
      </c>
      <c r="H71" s="189">
        <f>'Prod. Día med.'!H66</f>
        <v>5498.6333333333332</v>
      </c>
      <c r="I71" s="189">
        <f>'Prod. Día med.'!I66</f>
        <v>-9.4333333333333336</v>
      </c>
      <c r="J71" s="189">
        <f>'Prod. Día med.'!J66</f>
        <v>-151.96666666666667</v>
      </c>
      <c r="K71" s="189">
        <f>'Prod. Día med.'!K66</f>
        <v>1211.4000000000001</v>
      </c>
      <c r="L71" s="189">
        <f t="shared" si="5"/>
        <v>31684.1</v>
      </c>
      <c r="O71" s="189">
        <f>'Prod. Día max.'!B66</f>
        <v>6298.1</v>
      </c>
      <c r="P71" s="189">
        <f>'Prod. Día max.'!C66</f>
        <v>0</v>
      </c>
      <c r="Q71" s="189">
        <f>'Prod. Día max.'!D66</f>
        <v>6487.5</v>
      </c>
      <c r="R71" s="189">
        <f>'Prod. Día max.'!E66</f>
        <v>4704.0666666666666</v>
      </c>
      <c r="S71" s="189">
        <f>'Prod. Día max.'!F66</f>
        <v>6380.9333333333334</v>
      </c>
      <c r="T71" s="189">
        <f>'Prod. Día max.'!G66</f>
        <v>6261.2</v>
      </c>
      <c r="U71" s="189">
        <f>'Prod. Día max.'!H66</f>
        <v>5362.2666666666664</v>
      </c>
      <c r="V71" s="189">
        <f>'Prod. Día max.'!I66</f>
        <v>245.3</v>
      </c>
      <c r="W71" s="189">
        <f>'Prod. Día max.'!J66</f>
        <v>-134.53333333333333</v>
      </c>
      <c r="X71" s="189">
        <f>'Prod. Día max.'!K66</f>
        <v>1031.2333333333333</v>
      </c>
      <c r="Y71" s="189">
        <f t="shared" si="6"/>
        <v>36636.066666666666</v>
      </c>
      <c r="AB71" s="189">
        <f>'Cont. Día med.'!B66</f>
        <v>0</v>
      </c>
      <c r="AC71" s="189">
        <f>'Cont. Día med.'!C66</f>
        <v>0</v>
      </c>
      <c r="AD71" s="189">
        <f>'Cont. Día med.'!D66</f>
        <v>3992.9333333333334</v>
      </c>
      <c r="AE71" s="189">
        <f>'Cont. Día med.'!E66</f>
        <v>1280.9666666666667</v>
      </c>
      <c r="AF71" s="189">
        <f>'Cont. Día med.'!F66</f>
        <v>0</v>
      </c>
      <c r="AG71" s="189">
        <f>'Cont. Día med.'!G66</f>
        <v>0</v>
      </c>
      <c r="AH71" s="189">
        <f>'Cont. Día med.'!H66</f>
        <v>1477.3</v>
      </c>
      <c r="AI71" s="189">
        <f>'Cont. Día med.'!I66</f>
        <v>0</v>
      </c>
      <c r="AJ71" s="189">
        <f>'Cont. Día med.'!J66</f>
        <v>0</v>
      </c>
      <c r="AK71" s="189">
        <f>'Cont. Día med.'!K66</f>
        <v>0</v>
      </c>
      <c r="AL71" s="189">
        <f t="shared" si="7"/>
        <v>6751.2</v>
      </c>
      <c r="AO71" s="189">
        <f>'Cont. Día max.'!B66</f>
        <v>0</v>
      </c>
      <c r="AP71" s="189">
        <f>'Cont. Día max.'!C66</f>
        <v>0</v>
      </c>
      <c r="AQ71" s="189">
        <f>'Cont. Día max.'!D66</f>
        <v>6133.6</v>
      </c>
      <c r="AR71" s="189">
        <f>'Cont. Día max.'!E66</f>
        <v>1696.7333333333333</v>
      </c>
      <c r="AS71" s="189">
        <f>'Cont. Día max.'!F66</f>
        <v>0</v>
      </c>
      <c r="AT71" s="189">
        <f>'Cont. Día max.'!G66</f>
        <v>0</v>
      </c>
      <c r="AU71" s="189">
        <f>'Cont. Día max.'!H66</f>
        <v>1436.7666666666667</v>
      </c>
      <c r="AV71" s="189">
        <f>'Cont. Día max.'!I66</f>
        <v>0</v>
      </c>
      <c r="AW71" s="189">
        <f>'Cont. Día max.'!J66</f>
        <v>0</v>
      </c>
      <c r="AX71" s="189">
        <f>'Cont. Día max.'!K66</f>
        <v>0</v>
      </c>
      <c r="AY71" s="189">
        <f t="shared" si="8"/>
        <v>9267.1</v>
      </c>
    </row>
    <row r="72" spans="1:51">
      <c r="A72" s="191">
        <f t="shared" si="9"/>
        <v>0.42361111111111055</v>
      </c>
      <c r="B72" s="189">
        <f>'Prod. Día med.'!B67</f>
        <v>6424.1</v>
      </c>
      <c r="C72" s="189">
        <f>'Prod. Día med.'!C67</f>
        <v>0</v>
      </c>
      <c r="D72" s="189">
        <f>'Prod. Día med.'!D67</f>
        <v>4181.8</v>
      </c>
      <c r="E72" s="189">
        <f>'Prod. Día med.'!E67</f>
        <v>3316.3</v>
      </c>
      <c r="F72" s="189">
        <f>'Prod. Día med.'!F67</f>
        <v>5514.5333333333338</v>
      </c>
      <c r="G72" s="189">
        <f>'Prod. Día med.'!G67</f>
        <v>5938.6</v>
      </c>
      <c r="H72" s="189">
        <f>'Prod. Día med.'!H67</f>
        <v>5558.2333333333336</v>
      </c>
      <c r="I72" s="189">
        <f>'Prod. Día med.'!I67</f>
        <v>-129.96666666666667</v>
      </c>
      <c r="J72" s="189">
        <f>'Prod. Día med.'!J67</f>
        <v>-152.53333333333333</v>
      </c>
      <c r="K72" s="189">
        <f>'Prod. Día med.'!K67</f>
        <v>1325.1</v>
      </c>
      <c r="L72" s="189">
        <f t="shared" si="5"/>
        <v>31976.166666666668</v>
      </c>
      <c r="O72" s="189">
        <f>'Prod. Día max.'!B67</f>
        <v>6296.333333333333</v>
      </c>
      <c r="P72" s="189">
        <f>'Prod. Día max.'!C67</f>
        <v>0</v>
      </c>
      <c r="Q72" s="189">
        <f>'Prod. Día max.'!D67</f>
        <v>6478.2</v>
      </c>
      <c r="R72" s="189">
        <f>'Prod. Día max.'!E67</f>
        <v>4766.8666666666668</v>
      </c>
      <c r="S72" s="189">
        <f>'Prod. Día max.'!F67</f>
        <v>6514.2</v>
      </c>
      <c r="T72" s="189">
        <f>'Prod. Día max.'!G67</f>
        <v>6242.6</v>
      </c>
      <c r="U72" s="189">
        <f>'Prod. Día max.'!H67</f>
        <v>5400.3666666666668</v>
      </c>
      <c r="V72" s="189">
        <f>'Prod. Día max.'!I67</f>
        <v>104.13333333333334</v>
      </c>
      <c r="W72" s="189">
        <f>'Prod. Día max.'!J67</f>
        <v>-135.26666666666668</v>
      </c>
      <c r="X72" s="189">
        <f>'Prod. Día max.'!K67</f>
        <v>1140.8</v>
      </c>
      <c r="Y72" s="189">
        <f t="shared" si="6"/>
        <v>36808.233333333337</v>
      </c>
      <c r="AB72" s="189">
        <f>'Cont. Día med.'!B67</f>
        <v>0</v>
      </c>
      <c r="AC72" s="189">
        <f>'Cont. Día med.'!C67</f>
        <v>0</v>
      </c>
      <c r="AD72" s="189">
        <f>'Cont. Día med.'!D67</f>
        <v>4000.4</v>
      </c>
      <c r="AE72" s="189">
        <f>'Cont. Día med.'!E67</f>
        <v>1293.5333333333333</v>
      </c>
      <c r="AF72" s="189">
        <f>'Cont. Día med.'!F67</f>
        <v>0</v>
      </c>
      <c r="AG72" s="189">
        <f>'Cont. Día med.'!G67</f>
        <v>0</v>
      </c>
      <c r="AH72" s="189">
        <f>'Cont. Día med.'!H67</f>
        <v>1492.4666666666667</v>
      </c>
      <c r="AI72" s="189">
        <f>'Cont. Día med.'!I67</f>
        <v>0</v>
      </c>
      <c r="AJ72" s="189">
        <f>'Cont. Día med.'!J67</f>
        <v>0</v>
      </c>
      <c r="AK72" s="189">
        <f>'Cont. Día med.'!K67</f>
        <v>0</v>
      </c>
      <c r="AL72" s="189">
        <f t="shared" si="7"/>
        <v>6786.4</v>
      </c>
      <c r="AO72" s="189">
        <f>'Cont. Día max.'!B67</f>
        <v>0</v>
      </c>
      <c r="AP72" s="189">
        <f>'Cont. Día max.'!C67</f>
        <v>0</v>
      </c>
      <c r="AQ72" s="189">
        <f>'Cont. Día max.'!D67</f>
        <v>6120.3</v>
      </c>
      <c r="AR72" s="189">
        <f>'Cont. Día max.'!E67</f>
        <v>1728.1666666666667</v>
      </c>
      <c r="AS72" s="189">
        <f>'Cont. Día max.'!F67</f>
        <v>0</v>
      </c>
      <c r="AT72" s="189">
        <f>'Cont. Día max.'!G67</f>
        <v>0</v>
      </c>
      <c r="AU72" s="189">
        <f>'Cont. Día max.'!H67</f>
        <v>1449.1</v>
      </c>
      <c r="AV72" s="189">
        <f>'Cont. Día max.'!I67</f>
        <v>0</v>
      </c>
      <c r="AW72" s="189">
        <f>'Cont. Día max.'!J67</f>
        <v>0</v>
      </c>
      <c r="AX72" s="189">
        <f>'Cont. Día max.'!K67</f>
        <v>0</v>
      </c>
      <c r="AY72" s="189">
        <f t="shared" si="8"/>
        <v>9297.5666666666675</v>
      </c>
    </row>
    <row r="73" spans="1:51">
      <c r="A73" s="191">
        <f t="shared" si="9"/>
        <v>0.43055555555555497</v>
      </c>
      <c r="B73" s="189">
        <f>'Prod. Día med.'!B68</f>
        <v>6423.5333333333338</v>
      </c>
      <c r="C73" s="189">
        <f>'Prod. Día med.'!C68</f>
        <v>0</v>
      </c>
      <c r="D73" s="189">
        <f>'Prod. Día med.'!D68</f>
        <v>4174.7</v>
      </c>
      <c r="E73" s="189">
        <f>'Prod. Día med.'!E68</f>
        <v>3296.4333333333334</v>
      </c>
      <c r="F73" s="189">
        <f>'Prod. Día med.'!F68</f>
        <v>5517.0333333333338</v>
      </c>
      <c r="G73" s="189">
        <f>'Prod. Día med.'!G68</f>
        <v>5970.2</v>
      </c>
      <c r="H73" s="189">
        <f>'Prod. Día med.'!H68</f>
        <v>5605.333333333333</v>
      </c>
      <c r="I73" s="189">
        <f>'Prod. Día med.'!I68</f>
        <v>-129.93333333333334</v>
      </c>
      <c r="J73" s="189">
        <f>'Prod. Día med.'!J68</f>
        <v>-152.56666666666666</v>
      </c>
      <c r="K73" s="189">
        <f>'Prod. Día med.'!K68</f>
        <v>1427.4</v>
      </c>
      <c r="L73" s="189">
        <f t="shared" si="5"/>
        <v>32132.133333333335</v>
      </c>
      <c r="O73" s="189">
        <f>'Prod. Día max.'!B68</f>
        <v>6296.9333333333334</v>
      </c>
      <c r="P73" s="189">
        <f>'Prod. Día max.'!C68</f>
        <v>0</v>
      </c>
      <c r="Q73" s="189">
        <f>'Prod. Día max.'!D68</f>
        <v>6479.2</v>
      </c>
      <c r="R73" s="189">
        <f>'Prod. Día max.'!E68</f>
        <v>4761.2666666666664</v>
      </c>
      <c r="S73" s="189">
        <f>'Prod. Día max.'!F68</f>
        <v>6466.4333333333334</v>
      </c>
      <c r="T73" s="189">
        <f>'Prod. Día max.'!G68</f>
        <v>6220.9333333333334</v>
      </c>
      <c r="U73" s="189">
        <f>'Prod. Día max.'!H68</f>
        <v>5439.6</v>
      </c>
      <c r="V73" s="189">
        <f>'Prod. Día max.'!I68</f>
        <v>99.8</v>
      </c>
      <c r="W73" s="189">
        <f>'Prod. Día max.'!J68</f>
        <v>-135.43333333333334</v>
      </c>
      <c r="X73" s="189">
        <f>'Prod. Día max.'!K68</f>
        <v>1257.3666666666666</v>
      </c>
      <c r="Y73" s="189">
        <f t="shared" si="6"/>
        <v>36886.100000000006</v>
      </c>
      <c r="AB73" s="189">
        <f>'Cont. Día med.'!B68</f>
        <v>0</v>
      </c>
      <c r="AC73" s="189">
        <f>'Cont. Día med.'!C68</f>
        <v>0</v>
      </c>
      <c r="AD73" s="189">
        <f>'Cont. Día med.'!D68</f>
        <v>3994.8666666666668</v>
      </c>
      <c r="AE73" s="189">
        <f>'Cont. Día med.'!E68</f>
        <v>1282.8666666666666</v>
      </c>
      <c r="AF73" s="189">
        <f>'Cont. Día med.'!F68</f>
        <v>0</v>
      </c>
      <c r="AG73" s="189">
        <f>'Cont. Día med.'!G68</f>
        <v>0</v>
      </c>
      <c r="AH73" s="189">
        <f>'Cont. Día med.'!H68</f>
        <v>1506.6</v>
      </c>
      <c r="AI73" s="189">
        <f>'Cont. Día med.'!I68</f>
        <v>0</v>
      </c>
      <c r="AJ73" s="189">
        <f>'Cont. Día med.'!J68</f>
        <v>0</v>
      </c>
      <c r="AK73" s="189">
        <f>'Cont. Día med.'!K68</f>
        <v>0</v>
      </c>
      <c r="AL73" s="189">
        <f t="shared" si="7"/>
        <v>6784.3333333333339</v>
      </c>
      <c r="AO73" s="189">
        <f>'Cont. Día max.'!B68</f>
        <v>0</v>
      </c>
      <c r="AP73" s="189">
        <f>'Cont. Día max.'!C68</f>
        <v>0</v>
      </c>
      <c r="AQ73" s="189">
        <f>'Cont. Día max.'!D68</f>
        <v>6129.9666666666662</v>
      </c>
      <c r="AR73" s="189">
        <f>'Cont. Día max.'!E68</f>
        <v>1730.3666666666666</v>
      </c>
      <c r="AS73" s="189">
        <f>'Cont. Día max.'!F68</f>
        <v>0</v>
      </c>
      <c r="AT73" s="189">
        <f>'Cont. Día max.'!G68</f>
        <v>0</v>
      </c>
      <c r="AU73" s="189">
        <f>'Cont. Día max.'!H68</f>
        <v>1459.7666666666667</v>
      </c>
      <c r="AV73" s="189">
        <f>'Cont. Día max.'!I68</f>
        <v>0</v>
      </c>
      <c r="AW73" s="189">
        <f>'Cont. Día max.'!J68</f>
        <v>0</v>
      </c>
      <c r="AX73" s="189">
        <f>'Cont. Día max.'!K68</f>
        <v>0</v>
      </c>
      <c r="AY73" s="189">
        <f t="shared" si="8"/>
        <v>9320.1</v>
      </c>
    </row>
    <row r="74" spans="1:51">
      <c r="A74" s="191">
        <f t="shared" si="9"/>
        <v>0.43749999999999939</v>
      </c>
      <c r="B74" s="189">
        <f>'Prod. Día med.'!B69</f>
        <v>6425.1333333333332</v>
      </c>
      <c r="C74" s="189">
        <f>'Prod. Día med.'!C69</f>
        <v>0</v>
      </c>
      <c r="D74" s="189">
        <f>'Prod. Día med.'!D69</f>
        <v>4168</v>
      </c>
      <c r="E74" s="189">
        <f>'Prod. Día med.'!E69</f>
        <v>3292.1666666666665</v>
      </c>
      <c r="F74" s="189">
        <f>'Prod. Día med.'!F69</f>
        <v>5523.9666666666662</v>
      </c>
      <c r="G74" s="189">
        <f>'Prod. Día med.'!G69</f>
        <v>6004.9666666666662</v>
      </c>
      <c r="H74" s="189">
        <f>'Prod. Día med.'!H69</f>
        <v>5652.2666666666664</v>
      </c>
      <c r="I74" s="189">
        <f>'Prod. Día med.'!I69</f>
        <v>-145.53333333333333</v>
      </c>
      <c r="J74" s="189">
        <f>'Prod. Día med.'!J69</f>
        <v>-152.56666666666666</v>
      </c>
      <c r="K74" s="189">
        <f>'Prod. Día med.'!K69</f>
        <v>1529.6666666666667</v>
      </c>
      <c r="L74" s="189">
        <f t="shared" si="5"/>
        <v>32298.066666666669</v>
      </c>
      <c r="O74" s="189">
        <f>'Prod. Día max.'!B69</f>
        <v>6298.1</v>
      </c>
      <c r="P74" s="189">
        <f>'Prod. Día max.'!C69</f>
        <v>0</v>
      </c>
      <c r="Q74" s="189">
        <f>'Prod. Día max.'!D69</f>
        <v>6472.833333333333</v>
      </c>
      <c r="R74" s="189">
        <f>'Prod. Día max.'!E69</f>
        <v>4717.666666666667</v>
      </c>
      <c r="S74" s="189">
        <f>'Prod. Día max.'!F69</f>
        <v>6420.3666666666668</v>
      </c>
      <c r="T74" s="189">
        <f>'Prod. Día max.'!G69</f>
        <v>6207.2333333333336</v>
      </c>
      <c r="U74" s="189">
        <f>'Prod. Día max.'!H69</f>
        <v>5476.5</v>
      </c>
      <c r="V74" s="189">
        <f>'Prod. Día max.'!I69</f>
        <v>77.433333333333337</v>
      </c>
      <c r="W74" s="189">
        <f>'Prod. Día max.'!J69</f>
        <v>-135.43333333333334</v>
      </c>
      <c r="X74" s="189">
        <f>'Prod. Día max.'!K69</f>
        <v>1368.1666666666667</v>
      </c>
      <c r="Y74" s="189">
        <f t="shared" si="6"/>
        <v>36902.866666666661</v>
      </c>
      <c r="AB74" s="189">
        <f>'Cont. Día med.'!B69</f>
        <v>0</v>
      </c>
      <c r="AC74" s="189">
        <f>'Cont. Día med.'!C69</f>
        <v>0</v>
      </c>
      <c r="AD74" s="189">
        <f>'Cont. Día med.'!D69</f>
        <v>3989.3333333333335</v>
      </c>
      <c r="AE74" s="189">
        <f>'Cont. Día med.'!E69</f>
        <v>1276.5333333333333</v>
      </c>
      <c r="AF74" s="189">
        <f>'Cont. Día med.'!F69</f>
        <v>0</v>
      </c>
      <c r="AG74" s="189">
        <f>'Cont. Día med.'!G69</f>
        <v>0</v>
      </c>
      <c r="AH74" s="189">
        <f>'Cont. Día med.'!H69</f>
        <v>1520.6666666666667</v>
      </c>
      <c r="AI74" s="189">
        <f>'Cont. Día med.'!I69</f>
        <v>0</v>
      </c>
      <c r="AJ74" s="189">
        <f>'Cont. Día med.'!J69</f>
        <v>0</v>
      </c>
      <c r="AK74" s="189">
        <f>'Cont. Día med.'!K69</f>
        <v>0</v>
      </c>
      <c r="AL74" s="189">
        <f t="shared" si="7"/>
        <v>6786.5333333333338</v>
      </c>
      <c r="AO74" s="189">
        <f>'Cont. Día max.'!B69</f>
        <v>0</v>
      </c>
      <c r="AP74" s="189">
        <f>'Cont. Día max.'!C69</f>
        <v>0</v>
      </c>
      <c r="AQ74" s="189">
        <f>'Cont. Día max.'!D69</f>
        <v>6134.5333333333338</v>
      </c>
      <c r="AR74" s="189">
        <f>'Cont. Día max.'!E69</f>
        <v>1717.6333333333334</v>
      </c>
      <c r="AS74" s="189">
        <f>'Cont. Día max.'!F69</f>
        <v>0</v>
      </c>
      <c r="AT74" s="189">
        <f>'Cont. Día max.'!G69</f>
        <v>0</v>
      </c>
      <c r="AU74" s="189">
        <f>'Cont. Día max.'!H69</f>
        <v>1469.7</v>
      </c>
      <c r="AV74" s="189">
        <f>'Cont. Día max.'!I69</f>
        <v>0</v>
      </c>
      <c r="AW74" s="189">
        <f>'Cont. Día max.'!J69</f>
        <v>0</v>
      </c>
      <c r="AX74" s="189">
        <f>'Cont. Día max.'!K69</f>
        <v>0</v>
      </c>
      <c r="AY74" s="189">
        <f t="shared" si="8"/>
        <v>9321.8666666666668</v>
      </c>
    </row>
    <row r="75" spans="1:51">
      <c r="A75" s="191">
        <f t="shared" si="9"/>
        <v>0.44444444444444381</v>
      </c>
      <c r="B75" s="189">
        <f>'Prod. Día med.'!B70</f>
        <v>6424.4</v>
      </c>
      <c r="C75" s="189">
        <f>'Prod. Día med.'!C70</f>
        <v>0</v>
      </c>
      <c r="D75" s="189">
        <f>'Prod. Día med.'!D70</f>
        <v>4157.5</v>
      </c>
      <c r="E75" s="189">
        <f>'Prod. Día med.'!E70</f>
        <v>3298.3333333333335</v>
      </c>
      <c r="F75" s="189">
        <f>'Prod. Día med.'!F70</f>
        <v>5549.8666666666668</v>
      </c>
      <c r="G75" s="189">
        <f>'Prod. Día med.'!G70</f>
        <v>6021.3666666666668</v>
      </c>
      <c r="H75" s="189">
        <f>'Prod. Día med.'!H70</f>
        <v>5691.7333333333336</v>
      </c>
      <c r="I75" s="189">
        <f>'Prod. Día med.'!I70</f>
        <v>-148.4</v>
      </c>
      <c r="J75" s="189">
        <f>'Prod. Día med.'!J70</f>
        <v>-152.56666666666666</v>
      </c>
      <c r="K75" s="189">
        <f>'Prod. Día med.'!K70</f>
        <v>1624.6333333333334</v>
      </c>
      <c r="L75" s="189">
        <f t="shared" ref="L75:L106" si="10">SUM(B75:K75)</f>
        <v>32466.866666666669</v>
      </c>
      <c r="O75" s="189">
        <f>'Prod. Día max.'!B70</f>
        <v>6297.3</v>
      </c>
      <c r="P75" s="189">
        <f>'Prod. Día max.'!C70</f>
        <v>0</v>
      </c>
      <c r="Q75" s="189">
        <f>'Prod. Día max.'!D70</f>
        <v>6471.5333333333338</v>
      </c>
      <c r="R75" s="189">
        <f>'Prod. Día max.'!E70</f>
        <v>4698.7333333333336</v>
      </c>
      <c r="S75" s="189">
        <f>'Prod. Día max.'!F70</f>
        <v>6387.5</v>
      </c>
      <c r="T75" s="189">
        <f>'Prod. Día max.'!G70</f>
        <v>6209.0666666666666</v>
      </c>
      <c r="U75" s="189">
        <f>'Prod. Día max.'!H70</f>
        <v>5509.9333333333334</v>
      </c>
      <c r="V75" s="189">
        <f>'Prod. Día max.'!I70</f>
        <v>78.900000000000006</v>
      </c>
      <c r="W75" s="189">
        <f>'Prod. Día max.'!J70</f>
        <v>-135.26666666666668</v>
      </c>
      <c r="X75" s="189">
        <f>'Prod. Día max.'!K70</f>
        <v>1483.9666666666667</v>
      </c>
      <c r="Y75" s="189">
        <f t="shared" ref="Y75:Y106" si="11">SUM(O75:X75)</f>
        <v>37001.666666666664</v>
      </c>
      <c r="AB75" s="189">
        <f>'Cont. Día med.'!B70</f>
        <v>0</v>
      </c>
      <c r="AC75" s="189">
        <f>'Cont. Día med.'!C70</f>
        <v>0</v>
      </c>
      <c r="AD75" s="189">
        <f>'Cont. Día med.'!D70</f>
        <v>3979</v>
      </c>
      <c r="AE75" s="189">
        <f>'Cont. Día med.'!E70</f>
        <v>1278.5333333333333</v>
      </c>
      <c r="AF75" s="189">
        <f>'Cont. Día med.'!F70</f>
        <v>0</v>
      </c>
      <c r="AG75" s="189">
        <f>'Cont. Día med.'!G70</f>
        <v>0</v>
      </c>
      <c r="AH75" s="189">
        <f>'Cont. Día med.'!H70</f>
        <v>1531.8666666666666</v>
      </c>
      <c r="AI75" s="189">
        <f>'Cont. Día med.'!I70</f>
        <v>0</v>
      </c>
      <c r="AJ75" s="189">
        <f>'Cont. Día med.'!J70</f>
        <v>0</v>
      </c>
      <c r="AK75" s="189">
        <f>'Cont. Día med.'!K70</f>
        <v>0</v>
      </c>
      <c r="AL75" s="189">
        <f t="shared" ref="AL75:AL106" si="12">SUM(AB75:AK75)</f>
        <v>6789.4</v>
      </c>
      <c r="AO75" s="189">
        <f>'Cont. Día max.'!B70</f>
        <v>0</v>
      </c>
      <c r="AP75" s="189">
        <f>'Cont. Día max.'!C70</f>
        <v>0</v>
      </c>
      <c r="AQ75" s="189">
        <f>'Cont. Día max.'!D70</f>
        <v>6142.6333333333332</v>
      </c>
      <c r="AR75" s="189">
        <f>'Cont. Día max.'!E70</f>
        <v>1714.6</v>
      </c>
      <c r="AS75" s="189">
        <f>'Cont. Día max.'!F70</f>
        <v>0</v>
      </c>
      <c r="AT75" s="189">
        <f>'Cont. Día max.'!G70</f>
        <v>0</v>
      </c>
      <c r="AU75" s="189">
        <f>'Cont. Día max.'!H70</f>
        <v>1478.8</v>
      </c>
      <c r="AV75" s="189">
        <f>'Cont. Día max.'!I70</f>
        <v>0</v>
      </c>
      <c r="AW75" s="189">
        <f>'Cont. Día max.'!J70</f>
        <v>0</v>
      </c>
      <c r="AX75" s="189">
        <f>'Cont. Día max.'!K70</f>
        <v>0</v>
      </c>
      <c r="AY75" s="189">
        <f t="shared" ref="AY75:AY106" si="13">SUM(AO75:AX75)</f>
        <v>9336.0333333333328</v>
      </c>
    </row>
    <row r="76" spans="1:51">
      <c r="A76" s="191">
        <f t="shared" ref="A76:A107" si="14">A75+10/60/24</f>
        <v>0.45138888888888823</v>
      </c>
      <c r="B76" s="189">
        <f>'Prod. Día med.'!B71</f>
        <v>6424.5333333333338</v>
      </c>
      <c r="C76" s="189">
        <f>'Prod. Día med.'!C71</f>
        <v>0</v>
      </c>
      <c r="D76" s="189">
        <f>'Prod. Día med.'!D71</f>
        <v>4151.333333333333</v>
      </c>
      <c r="E76" s="189">
        <f>'Prod. Día med.'!E71</f>
        <v>3282.1333333333332</v>
      </c>
      <c r="F76" s="189">
        <f>'Prod. Día med.'!F71</f>
        <v>5535.833333333333</v>
      </c>
      <c r="G76" s="189">
        <f>'Prod. Día med.'!G71</f>
        <v>6034.7666666666664</v>
      </c>
      <c r="H76" s="189">
        <f>'Prod. Día med.'!H71</f>
        <v>5726.666666666667</v>
      </c>
      <c r="I76" s="189">
        <f>'Prod. Día med.'!I71</f>
        <v>-154.36666666666667</v>
      </c>
      <c r="J76" s="189">
        <f>'Prod. Día med.'!J71</f>
        <v>-152.56666666666666</v>
      </c>
      <c r="K76" s="189">
        <f>'Prod. Día med.'!K71</f>
        <v>1705.5666666666666</v>
      </c>
      <c r="L76" s="189">
        <f t="shared" si="10"/>
        <v>32553.9</v>
      </c>
      <c r="O76" s="189">
        <f>'Prod. Día max.'!B71</f>
        <v>6298.7</v>
      </c>
      <c r="P76" s="189">
        <f>'Prod. Día max.'!C71</f>
        <v>0</v>
      </c>
      <c r="Q76" s="189">
        <f>'Prod. Día max.'!D71</f>
        <v>6451.166666666667</v>
      </c>
      <c r="R76" s="189">
        <f>'Prod. Día max.'!E71</f>
        <v>4657</v>
      </c>
      <c r="S76" s="189">
        <f>'Prod. Día max.'!F71</f>
        <v>6279.7333333333336</v>
      </c>
      <c r="T76" s="189">
        <f>'Prod. Día max.'!G71</f>
        <v>6217.6</v>
      </c>
      <c r="U76" s="189">
        <f>'Prod. Día max.'!H71</f>
        <v>5544.3</v>
      </c>
      <c r="V76" s="189">
        <f>'Prod. Día max.'!I71</f>
        <v>54.733333333333334</v>
      </c>
      <c r="W76" s="189">
        <f>'Prod. Día max.'!J71</f>
        <v>-135.36666666666667</v>
      </c>
      <c r="X76" s="189">
        <f>'Prod. Día max.'!K71</f>
        <v>1592.8</v>
      </c>
      <c r="Y76" s="189">
        <f t="shared" si="11"/>
        <v>36960.666666666672</v>
      </c>
      <c r="AB76" s="189">
        <f>'Cont. Día med.'!B71</f>
        <v>0</v>
      </c>
      <c r="AC76" s="189">
        <f>'Cont. Día med.'!C71</f>
        <v>0</v>
      </c>
      <c r="AD76" s="189">
        <f>'Cont. Día med.'!D71</f>
        <v>3977.3</v>
      </c>
      <c r="AE76" s="189">
        <f>'Cont. Día med.'!E71</f>
        <v>1271.7333333333333</v>
      </c>
      <c r="AF76" s="189">
        <f>'Cont. Día med.'!F71</f>
        <v>0</v>
      </c>
      <c r="AG76" s="189">
        <f>'Cont. Día med.'!G71</f>
        <v>0</v>
      </c>
      <c r="AH76" s="189">
        <f>'Cont. Día med.'!H71</f>
        <v>1541.4333333333334</v>
      </c>
      <c r="AI76" s="189">
        <f>'Cont. Día med.'!I71</f>
        <v>0</v>
      </c>
      <c r="AJ76" s="189">
        <f>'Cont. Día med.'!J71</f>
        <v>0</v>
      </c>
      <c r="AK76" s="189">
        <f>'Cont. Día med.'!K71</f>
        <v>0</v>
      </c>
      <c r="AL76" s="189">
        <f t="shared" si="12"/>
        <v>6790.4666666666672</v>
      </c>
      <c r="AO76" s="189">
        <f>'Cont. Día max.'!B71</f>
        <v>0</v>
      </c>
      <c r="AP76" s="189">
        <f>'Cont. Día max.'!C71</f>
        <v>0</v>
      </c>
      <c r="AQ76" s="189">
        <f>'Cont. Día max.'!D71</f>
        <v>6128.7333333333336</v>
      </c>
      <c r="AR76" s="189">
        <f>'Cont. Día max.'!E71</f>
        <v>1702.0666666666666</v>
      </c>
      <c r="AS76" s="189">
        <f>'Cont. Día max.'!F71</f>
        <v>0</v>
      </c>
      <c r="AT76" s="189">
        <f>'Cont. Día max.'!G71</f>
        <v>0</v>
      </c>
      <c r="AU76" s="189">
        <f>'Cont. Día max.'!H71</f>
        <v>1488</v>
      </c>
      <c r="AV76" s="189">
        <f>'Cont. Día max.'!I71</f>
        <v>0</v>
      </c>
      <c r="AW76" s="189">
        <f>'Cont. Día max.'!J71</f>
        <v>0</v>
      </c>
      <c r="AX76" s="189">
        <f>'Cont. Día max.'!K71</f>
        <v>0</v>
      </c>
      <c r="AY76" s="189">
        <f t="shared" si="13"/>
        <v>9318.7999999999993</v>
      </c>
    </row>
    <row r="77" spans="1:51">
      <c r="A77" s="191">
        <f t="shared" si="14"/>
        <v>0.45833333333333265</v>
      </c>
      <c r="B77" s="189">
        <f>'Prod. Día med.'!B72</f>
        <v>6425.4</v>
      </c>
      <c r="C77" s="189">
        <f>'Prod. Día med.'!C72</f>
        <v>0</v>
      </c>
      <c r="D77" s="189">
        <f>'Prod. Día med.'!D72</f>
        <v>4138.333333333333</v>
      </c>
      <c r="E77" s="189">
        <f>'Prod. Día med.'!E72</f>
        <v>3224.8333333333335</v>
      </c>
      <c r="F77" s="189">
        <f>'Prod. Día med.'!F72</f>
        <v>5441</v>
      </c>
      <c r="G77" s="189">
        <f>'Prod. Día med.'!G72</f>
        <v>6089.7333333333336</v>
      </c>
      <c r="H77" s="189">
        <f>'Prod. Día med.'!H72</f>
        <v>5767.3666666666668</v>
      </c>
      <c r="I77" s="189">
        <f>'Prod. Día med.'!I72</f>
        <v>-228.3</v>
      </c>
      <c r="J77" s="189">
        <f>'Prod. Día med.'!J72</f>
        <v>-153.56666666666666</v>
      </c>
      <c r="K77" s="189">
        <f>'Prod. Día med.'!K72</f>
        <v>1785</v>
      </c>
      <c r="L77" s="189">
        <f t="shared" si="10"/>
        <v>32489.8</v>
      </c>
      <c r="O77" s="189">
        <f>'Prod. Día max.'!B72</f>
        <v>6297.3</v>
      </c>
      <c r="P77" s="189">
        <f>'Prod. Día max.'!C72</f>
        <v>0</v>
      </c>
      <c r="Q77" s="189">
        <f>'Prod. Día max.'!D72</f>
        <v>6429.1</v>
      </c>
      <c r="R77" s="189">
        <f>'Prod. Día max.'!E72</f>
        <v>4653.0333333333338</v>
      </c>
      <c r="S77" s="189">
        <f>'Prod. Día max.'!F72</f>
        <v>6169.9</v>
      </c>
      <c r="T77" s="189">
        <f>'Prod. Día max.'!G72</f>
        <v>6229.3666666666668</v>
      </c>
      <c r="U77" s="189">
        <f>'Prod. Día max.'!H72</f>
        <v>5576.4333333333334</v>
      </c>
      <c r="V77" s="189">
        <f>'Prod. Día max.'!I72</f>
        <v>-59.06666666666667</v>
      </c>
      <c r="W77" s="189">
        <f>'Prod. Día max.'!J72</f>
        <v>-135.06666666666666</v>
      </c>
      <c r="X77" s="189">
        <f>'Prod. Día max.'!K72</f>
        <v>1703.8666666666666</v>
      </c>
      <c r="Y77" s="189">
        <f t="shared" si="11"/>
        <v>36864.866666666676</v>
      </c>
      <c r="AB77" s="189">
        <f>'Cont. Día med.'!B72</f>
        <v>0</v>
      </c>
      <c r="AC77" s="189">
        <f>'Cont. Día med.'!C72</f>
        <v>0</v>
      </c>
      <c r="AD77" s="189">
        <f>'Cont. Día med.'!D72</f>
        <v>3963.7333333333331</v>
      </c>
      <c r="AE77" s="189">
        <f>'Cont. Día med.'!E72</f>
        <v>1249.6333333333334</v>
      </c>
      <c r="AF77" s="189">
        <f>'Cont. Día med.'!F72</f>
        <v>0</v>
      </c>
      <c r="AG77" s="189">
        <f>'Cont. Día med.'!G72</f>
        <v>0</v>
      </c>
      <c r="AH77" s="189">
        <f>'Cont. Día med.'!H72</f>
        <v>1552.9</v>
      </c>
      <c r="AI77" s="189">
        <f>'Cont. Día med.'!I72</f>
        <v>0</v>
      </c>
      <c r="AJ77" s="189">
        <f>'Cont. Día med.'!J72</f>
        <v>0</v>
      </c>
      <c r="AK77" s="189">
        <f>'Cont. Día med.'!K72</f>
        <v>0</v>
      </c>
      <c r="AL77" s="189">
        <f t="shared" si="12"/>
        <v>6766.2666666666664</v>
      </c>
      <c r="AO77" s="189">
        <f>'Cont. Día max.'!B72</f>
        <v>0</v>
      </c>
      <c r="AP77" s="189">
        <f>'Cont. Día max.'!C72</f>
        <v>0</v>
      </c>
      <c r="AQ77" s="189">
        <f>'Cont. Día max.'!D72</f>
        <v>6117.9333333333334</v>
      </c>
      <c r="AR77" s="189">
        <f>'Cont. Día max.'!E72</f>
        <v>1703.5</v>
      </c>
      <c r="AS77" s="189">
        <f>'Cont. Día max.'!F72</f>
        <v>0</v>
      </c>
      <c r="AT77" s="189">
        <f>'Cont. Día max.'!G72</f>
        <v>0</v>
      </c>
      <c r="AU77" s="189">
        <f>'Cont. Día max.'!H72</f>
        <v>1496.7333333333333</v>
      </c>
      <c r="AV77" s="189">
        <f>'Cont. Día max.'!I72</f>
        <v>0</v>
      </c>
      <c r="AW77" s="189">
        <f>'Cont. Día max.'!J72</f>
        <v>0</v>
      </c>
      <c r="AX77" s="189">
        <f>'Cont. Día max.'!K72</f>
        <v>0</v>
      </c>
      <c r="AY77" s="189">
        <f t="shared" si="13"/>
        <v>9318.1666666666661</v>
      </c>
    </row>
    <row r="78" spans="1:51">
      <c r="A78" s="191">
        <f t="shared" si="14"/>
        <v>0.46527777777777707</v>
      </c>
      <c r="B78" s="189">
        <f>'Prod. Día med.'!B73</f>
        <v>6425.7</v>
      </c>
      <c r="C78" s="189">
        <f>'Prod. Día med.'!C73</f>
        <v>0</v>
      </c>
      <c r="D78" s="189">
        <f>'Prod. Día med.'!D73</f>
        <v>4159.3999999999996</v>
      </c>
      <c r="E78" s="189">
        <f>'Prod. Día med.'!E73</f>
        <v>3262.4</v>
      </c>
      <c r="F78" s="189">
        <f>'Prod. Día med.'!F73</f>
        <v>5474.5333333333338</v>
      </c>
      <c r="G78" s="189">
        <f>'Prod. Día med.'!G73</f>
        <v>6154.1333333333332</v>
      </c>
      <c r="H78" s="189">
        <f>'Prod. Día med.'!H73</f>
        <v>5847.2333333333336</v>
      </c>
      <c r="I78" s="189">
        <f>'Prod. Día med.'!I73</f>
        <v>-354.66666666666669</v>
      </c>
      <c r="J78" s="189">
        <f>'Prod. Día med.'!J73</f>
        <v>-156.46666666666667</v>
      </c>
      <c r="K78" s="189">
        <f>'Prod. Día med.'!K73</f>
        <v>1853.9</v>
      </c>
      <c r="L78" s="189">
        <f t="shared" si="10"/>
        <v>32666.166666666664</v>
      </c>
      <c r="O78" s="189">
        <f>'Prod. Día max.'!B73</f>
        <v>6297</v>
      </c>
      <c r="P78" s="189">
        <f>'Prod. Día max.'!C73</f>
        <v>0</v>
      </c>
      <c r="Q78" s="189">
        <f>'Prod. Día max.'!D73</f>
        <v>6458.9</v>
      </c>
      <c r="R78" s="189">
        <f>'Prod. Día max.'!E73</f>
        <v>4730.2666666666664</v>
      </c>
      <c r="S78" s="189">
        <f>'Prod. Día max.'!F73</f>
        <v>6180.1333333333332</v>
      </c>
      <c r="T78" s="189">
        <f>'Prod. Día max.'!G73</f>
        <v>6259.7666666666664</v>
      </c>
      <c r="U78" s="189">
        <f>'Prod. Día max.'!H73</f>
        <v>5605.6333333333332</v>
      </c>
      <c r="V78" s="189">
        <f>'Prod. Día max.'!I73</f>
        <v>-308.60000000000002</v>
      </c>
      <c r="W78" s="189">
        <f>'Prod. Día max.'!J73</f>
        <v>-135.86666666666667</v>
      </c>
      <c r="X78" s="189">
        <f>'Prod. Día max.'!K73</f>
        <v>1807.7666666666667</v>
      </c>
      <c r="Y78" s="189">
        <f t="shared" si="11"/>
        <v>36895</v>
      </c>
      <c r="AB78" s="189">
        <f>'Cont. Día med.'!B73</f>
        <v>0</v>
      </c>
      <c r="AC78" s="189">
        <f>'Cont. Día med.'!C73</f>
        <v>0</v>
      </c>
      <c r="AD78" s="189">
        <f>'Cont. Día med.'!D73</f>
        <v>3981.7333333333331</v>
      </c>
      <c r="AE78" s="189">
        <f>'Cont. Día med.'!E73</f>
        <v>1251</v>
      </c>
      <c r="AF78" s="189">
        <f>'Cont. Día med.'!F73</f>
        <v>0</v>
      </c>
      <c r="AG78" s="189">
        <f>'Cont. Día med.'!G73</f>
        <v>0</v>
      </c>
      <c r="AH78" s="189">
        <f>'Cont. Día med.'!H73</f>
        <v>1566.7666666666667</v>
      </c>
      <c r="AI78" s="189">
        <f>'Cont. Día med.'!I73</f>
        <v>0</v>
      </c>
      <c r="AJ78" s="189">
        <f>'Cont. Día med.'!J73</f>
        <v>0</v>
      </c>
      <c r="AK78" s="189">
        <f>'Cont. Día med.'!K73</f>
        <v>0</v>
      </c>
      <c r="AL78" s="189">
        <f t="shared" si="12"/>
        <v>6799.5</v>
      </c>
      <c r="AO78" s="189">
        <f>'Cont. Día max.'!B73</f>
        <v>0</v>
      </c>
      <c r="AP78" s="189">
        <f>'Cont. Día max.'!C73</f>
        <v>0</v>
      </c>
      <c r="AQ78" s="189">
        <f>'Cont. Día max.'!D73</f>
        <v>6150.6333333333332</v>
      </c>
      <c r="AR78" s="189">
        <f>'Cont. Día max.'!E73</f>
        <v>1737.4333333333334</v>
      </c>
      <c r="AS78" s="189">
        <f>'Cont. Día max.'!F73</f>
        <v>0</v>
      </c>
      <c r="AT78" s="189">
        <f>'Cont. Día max.'!G73</f>
        <v>0</v>
      </c>
      <c r="AU78" s="189">
        <f>'Cont. Día max.'!H73</f>
        <v>1512.7333333333333</v>
      </c>
      <c r="AV78" s="189">
        <f>'Cont. Día max.'!I73</f>
        <v>0</v>
      </c>
      <c r="AW78" s="189">
        <f>'Cont. Día max.'!J73</f>
        <v>0</v>
      </c>
      <c r="AX78" s="189">
        <f>'Cont. Día max.'!K73</f>
        <v>0</v>
      </c>
      <c r="AY78" s="189">
        <f t="shared" si="13"/>
        <v>9400.7999999999993</v>
      </c>
    </row>
    <row r="79" spans="1:51">
      <c r="A79" s="191">
        <f t="shared" si="14"/>
        <v>0.47222222222222149</v>
      </c>
      <c r="B79" s="189">
        <f>'Prod. Día med.'!B74</f>
        <v>6425.5</v>
      </c>
      <c r="C79" s="189">
        <f>'Prod. Día med.'!C74</f>
        <v>0</v>
      </c>
      <c r="D79" s="189">
        <f>'Prod. Día med.'!D74</f>
        <v>4147.2666666666664</v>
      </c>
      <c r="E79" s="189">
        <f>'Prod. Día med.'!E74</f>
        <v>3247.9666666666667</v>
      </c>
      <c r="F79" s="189">
        <f>'Prod. Día med.'!F74</f>
        <v>5389.4333333333334</v>
      </c>
      <c r="G79" s="189">
        <f>'Prod. Día med.'!G74</f>
        <v>6216.7333333333336</v>
      </c>
      <c r="H79" s="189">
        <f>'Prod. Día med.'!H74</f>
        <v>5864.2</v>
      </c>
      <c r="I79" s="189">
        <f>'Prod. Día med.'!I74</f>
        <v>-358.66666666666669</v>
      </c>
      <c r="J79" s="189">
        <f>'Prod. Día med.'!J74</f>
        <v>-156.53333333333333</v>
      </c>
      <c r="K79" s="189">
        <f>'Prod. Día med.'!K74</f>
        <v>1912.3</v>
      </c>
      <c r="L79" s="189">
        <f t="shared" si="10"/>
        <v>32688.2</v>
      </c>
      <c r="O79" s="189">
        <f>'Prod. Día max.'!B74</f>
        <v>6296.3666666666668</v>
      </c>
      <c r="P79" s="189">
        <f>'Prod. Día max.'!C74</f>
        <v>0</v>
      </c>
      <c r="Q79" s="189">
        <f>'Prod. Día max.'!D74</f>
        <v>6426.0333333333338</v>
      </c>
      <c r="R79" s="189">
        <f>'Prod. Día max.'!E74</f>
        <v>4692.5333333333338</v>
      </c>
      <c r="S79" s="189">
        <f>'Prod. Día max.'!F74</f>
        <v>6037.9333333333334</v>
      </c>
      <c r="T79" s="189">
        <f>'Prod. Día max.'!G74</f>
        <v>6298.166666666667</v>
      </c>
      <c r="U79" s="189">
        <f>'Prod. Día max.'!H74</f>
        <v>5627.7666666666664</v>
      </c>
      <c r="V79" s="189">
        <f>'Prod. Día max.'!I74</f>
        <v>-328.26666666666665</v>
      </c>
      <c r="W79" s="189">
        <f>'Prod. Día max.'!J74</f>
        <v>-135.9</v>
      </c>
      <c r="X79" s="189">
        <f>'Prod. Día max.'!K74</f>
        <v>1895.4666666666667</v>
      </c>
      <c r="Y79" s="189">
        <f t="shared" si="11"/>
        <v>36810.1</v>
      </c>
      <c r="AB79" s="189">
        <f>'Cont. Día med.'!B74</f>
        <v>0</v>
      </c>
      <c r="AC79" s="189">
        <f>'Cont. Día med.'!C74</f>
        <v>0</v>
      </c>
      <c r="AD79" s="189">
        <f>'Cont. Día med.'!D74</f>
        <v>3975.2333333333331</v>
      </c>
      <c r="AE79" s="189">
        <f>'Cont. Día med.'!E74</f>
        <v>1241.9333333333334</v>
      </c>
      <c r="AF79" s="189">
        <f>'Cont. Día med.'!F74</f>
        <v>0</v>
      </c>
      <c r="AG79" s="189">
        <f>'Cont. Día med.'!G74</f>
        <v>0</v>
      </c>
      <c r="AH79" s="189">
        <f>'Cont. Día med.'!H74</f>
        <v>1570.7333333333333</v>
      </c>
      <c r="AI79" s="189">
        <f>'Cont. Día med.'!I74</f>
        <v>0</v>
      </c>
      <c r="AJ79" s="189">
        <f>'Cont. Día med.'!J74</f>
        <v>0</v>
      </c>
      <c r="AK79" s="189">
        <f>'Cont. Día med.'!K74</f>
        <v>0</v>
      </c>
      <c r="AL79" s="189">
        <f t="shared" si="12"/>
        <v>6787.9</v>
      </c>
      <c r="AO79" s="189">
        <f>'Cont. Día max.'!B74</f>
        <v>0</v>
      </c>
      <c r="AP79" s="189">
        <f>'Cont. Día max.'!C74</f>
        <v>0</v>
      </c>
      <c r="AQ79" s="189">
        <f>'Cont. Día max.'!D74</f>
        <v>6124.2666666666664</v>
      </c>
      <c r="AR79" s="189">
        <f>'Cont. Día max.'!E74</f>
        <v>1725.2</v>
      </c>
      <c r="AS79" s="189">
        <f>'Cont. Día max.'!F74</f>
        <v>0</v>
      </c>
      <c r="AT79" s="189">
        <f>'Cont. Día max.'!G74</f>
        <v>0</v>
      </c>
      <c r="AU79" s="189">
        <f>'Cont. Día max.'!H74</f>
        <v>1518.7</v>
      </c>
      <c r="AV79" s="189">
        <f>'Cont. Día max.'!I74</f>
        <v>0</v>
      </c>
      <c r="AW79" s="189">
        <f>'Cont. Día max.'!J74</f>
        <v>0</v>
      </c>
      <c r="AX79" s="189">
        <f>'Cont. Día max.'!K74</f>
        <v>0</v>
      </c>
      <c r="AY79" s="189">
        <f t="shared" si="13"/>
        <v>9368.1666666666661</v>
      </c>
    </row>
    <row r="80" spans="1:51">
      <c r="A80" s="191">
        <f t="shared" si="14"/>
        <v>0.47916666666666591</v>
      </c>
      <c r="B80" s="189">
        <f>'Prod. Día med.'!B75</f>
        <v>6424.333333333333</v>
      </c>
      <c r="C80" s="189">
        <f>'Prod. Día med.'!C75</f>
        <v>0</v>
      </c>
      <c r="D80" s="189">
        <f>'Prod. Día med.'!D75</f>
        <v>4135.8</v>
      </c>
      <c r="E80" s="189">
        <f>'Prod. Día med.'!E75</f>
        <v>3202.9</v>
      </c>
      <c r="F80" s="189">
        <f>'Prod. Día med.'!F75</f>
        <v>5276.4666666666662</v>
      </c>
      <c r="G80" s="189">
        <f>'Prod. Día med.'!G75</f>
        <v>6276.7333333333336</v>
      </c>
      <c r="H80" s="189">
        <f>'Prod. Día med.'!H75</f>
        <v>5890.6</v>
      </c>
      <c r="I80" s="189">
        <f>'Prod. Día med.'!I75</f>
        <v>-343.13333333333333</v>
      </c>
      <c r="J80" s="189">
        <f>'Prod. Día med.'!J75</f>
        <v>-156.46666666666667</v>
      </c>
      <c r="K80" s="189">
        <f>'Prod. Día med.'!K75</f>
        <v>1968.5</v>
      </c>
      <c r="L80" s="189">
        <f t="shared" si="10"/>
        <v>32675.733333333334</v>
      </c>
      <c r="O80" s="189">
        <f>'Prod. Día max.'!B75</f>
        <v>6296.166666666667</v>
      </c>
      <c r="P80" s="189">
        <f>'Prod. Día max.'!C75</f>
        <v>0</v>
      </c>
      <c r="Q80" s="189">
        <f>'Prod. Día max.'!D75</f>
        <v>6418.9666666666662</v>
      </c>
      <c r="R80" s="189">
        <f>'Prod. Día max.'!E75</f>
        <v>4639.9666666666662</v>
      </c>
      <c r="S80" s="189">
        <f>'Prod. Día max.'!F75</f>
        <v>5918.1333333333332</v>
      </c>
      <c r="T80" s="189">
        <f>'Prod. Día max.'!G75</f>
        <v>6341.6333333333332</v>
      </c>
      <c r="U80" s="189">
        <f>'Prod. Día max.'!H75</f>
        <v>5649.833333333333</v>
      </c>
      <c r="V80" s="189">
        <f>'Prod. Día max.'!I75</f>
        <v>-315.03333333333336</v>
      </c>
      <c r="W80" s="189">
        <f>'Prod. Día max.'!J75</f>
        <v>-135.93333333333334</v>
      </c>
      <c r="X80" s="189">
        <f>'Prod. Día max.'!K75</f>
        <v>1982.5333333333333</v>
      </c>
      <c r="Y80" s="189">
        <f t="shared" si="11"/>
        <v>36796.266666666663</v>
      </c>
      <c r="AB80" s="189">
        <f>'Cont. Día med.'!B75</f>
        <v>0</v>
      </c>
      <c r="AC80" s="189">
        <f>'Cont. Día med.'!C75</f>
        <v>0</v>
      </c>
      <c r="AD80" s="189">
        <f>'Cont. Día med.'!D75</f>
        <v>3967.0666666666666</v>
      </c>
      <c r="AE80" s="189">
        <f>'Cont. Día med.'!E75</f>
        <v>1225.1333333333334</v>
      </c>
      <c r="AF80" s="189">
        <f>'Cont. Día med.'!F75</f>
        <v>0</v>
      </c>
      <c r="AG80" s="189">
        <f>'Cont. Día med.'!G75</f>
        <v>0</v>
      </c>
      <c r="AH80" s="189">
        <f>'Cont. Día med.'!H75</f>
        <v>1577.3</v>
      </c>
      <c r="AI80" s="189">
        <f>'Cont. Día med.'!I75</f>
        <v>0</v>
      </c>
      <c r="AJ80" s="189">
        <f>'Cont. Día med.'!J75</f>
        <v>0</v>
      </c>
      <c r="AK80" s="189">
        <f>'Cont. Día med.'!K75</f>
        <v>0</v>
      </c>
      <c r="AL80" s="189">
        <f t="shared" si="12"/>
        <v>6769.5</v>
      </c>
      <c r="AO80" s="189">
        <f>'Cont. Día max.'!B75</f>
        <v>0</v>
      </c>
      <c r="AP80" s="189">
        <f>'Cont. Día max.'!C75</f>
        <v>0</v>
      </c>
      <c r="AQ80" s="189">
        <f>'Cont. Día max.'!D75</f>
        <v>6117.1333333333332</v>
      </c>
      <c r="AR80" s="189">
        <f>'Cont. Día max.'!E75</f>
        <v>1705.2666666666667</v>
      </c>
      <c r="AS80" s="189">
        <f>'Cont. Día max.'!F75</f>
        <v>0</v>
      </c>
      <c r="AT80" s="189">
        <f>'Cont. Día max.'!G75</f>
        <v>0</v>
      </c>
      <c r="AU80" s="189">
        <f>'Cont. Día max.'!H75</f>
        <v>1524.6333333333334</v>
      </c>
      <c r="AV80" s="189">
        <f>'Cont. Día max.'!I75</f>
        <v>0</v>
      </c>
      <c r="AW80" s="189">
        <f>'Cont. Día max.'!J75</f>
        <v>0</v>
      </c>
      <c r="AX80" s="189">
        <f>'Cont. Día max.'!K75</f>
        <v>0</v>
      </c>
      <c r="AY80" s="189">
        <f t="shared" si="13"/>
        <v>9347.0333333333328</v>
      </c>
    </row>
    <row r="81" spans="1:51">
      <c r="A81" s="191">
        <f t="shared" si="14"/>
        <v>0.48611111111111033</v>
      </c>
      <c r="B81" s="189">
        <f>'Prod. Día med.'!B76</f>
        <v>6424.8</v>
      </c>
      <c r="C81" s="189">
        <f>'Prod. Día med.'!C76</f>
        <v>0</v>
      </c>
      <c r="D81" s="189">
        <f>'Prod. Día med.'!D76</f>
        <v>4132.5333333333338</v>
      </c>
      <c r="E81" s="189">
        <f>'Prod. Día med.'!E76</f>
        <v>3218.9666666666667</v>
      </c>
      <c r="F81" s="189">
        <f>'Prod. Día med.'!F76</f>
        <v>5279.7333333333336</v>
      </c>
      <c r="G81" s="189">
        <f>'Prod. Día med.'!G76</f>
        <v>6333.2333333333336</v>
      </c>
      <c r="H81" s="189">
        <f>'Prod. Día med.'!H76</f>
        <v>5915.8666666666668</v>
      </c>
      <c r="I81" s="189">
        <f>'Prod. Día med.'!I76</f>
        <v>-367</v>
      </c>
      <c r="J81" s="189">
        <f>'Prod. Día med.'!J76</f>
        <v>-156.53333333333333</v>
      </c>
      <c r="K81" s="189">
        <f>'Prod. Día med.'!K76</f>
        <v>2015.1333333333334</v>
      </c>
      <c r="L81" s="189">
        <f t="shared" si="10"/>
        <v>32796.73333333333</v>
      </c>
      <c r="O81" s="189">
        <f>'Prod. Día max.'!B76</f>
        <v>6297.1</v>
      </c>
      <c r="P81" s="189">
        <f>'Prod. Día max.'!C76</f>
        <v>0</v>
      </c>
      <c r="Q81" s="189">
        <f>'Prod. Día max.'!D76</f>
        <v>6402.7333333333336</v>
      </c>
      <c r="R81" s="189">
        <f>'Prod. Día max.'!E76</f>
        <v>4614.166666666667</v>
      </c>
      <c r="S81" s="189">
        <f>'Prod. Día max.'!F76</f>
        <v>5833.4666666666662</v>
      </c>
      <c r="T81" s="189">
        <f>'Prod. Día max.'!G76</f>
        <v>6351.9333333333334</v>
      </c>
      <c r="U81" s="189">
        <f>'Prod. Día max.'!H76</f>
        <v>5670.9</v>
      </c>
      <c r="V81" s="189">
        <f>'Prod. Día max.'!I76</f>
        <v>-349.96666666666664</v>
      </c>
      <c r="W81" s="189">
        <f>'Prod. Día max.'!J76</f>
        <v>-135.76666666666668</v>
      </c>
      <c r="X81" s="189">
        <f>'Prod. Día max.'!K76</f>
        <v>2055.9333333333334</v>
      </c>
      <c r="Y81" s="189">
        <f t="shared" si="11"/>
        <v>36740.5</v>
      </c>
      <c r="AB81" s="189">
        <f>'Cont. Día med.'!B76</f>
        <v>0</v>
      </c>
      <c r="AC81" s="189">
        <f>'Cont. Día med.'!C76</f>
        <v>0</v>
      </c>
      <c r="AD81" s="189">
        <f>'Cont. Día med.'!D76</f>
        <v>3961.3</v>
      </c>
      <c r="AE81" s="189">
        <f>'Cont. Día med.'!E76</f>
        <v>1229.9333333333334</v>
      </c>
      <c r="AF81" s="189">
        <f>'Cont. Día med.'!F76</f>
        <v>0</v>
      </c>
      <c r="AG81" s="189">
        <f>'Cont. Día med.'!G76</f>
        <v>0</v>
      </c>
      <c r="AH81" s="189">
        <f>'Cont. Día med.'!H76</f>
        <v>1584.0333333333333</v>
      </c>
      <c r="AI81" s="189">
        <f>'Cont. Día med.'!I76</f>
        <v>0</v>
      </c>
      <c r="AJ81" s="189">
        <f>'Cont. Día med.'!J76</f>
        <v>0</v>
      </c>
      <c r="AK81" s="189">
        <f>'Cont. Día med.'!K76</f>
        <v>0</v>
      </c>
      <c r="AL81" s="189">
        <f t="shared" si="12"/>
        <v>6775.2666666666664</v>
      </c>
      <c r="AO81" s="189">
        <f>'Cont. Día max.'!B76</f>
        <v>0</v>
      </c>
      <c r="AP81" s="189">
        <f>'Cont. Día max.'!C76</f>
        <v>0</v>
      </c>
      <c r="AQ81" s="189">
        <f>'Cont. Día max.'!D76</f>
        <v>6103.9</v>
      </c>
      <c r="AR81" s="189">
        <f>'Cont. Día max.'!E76</f>
        <v>1695.5666666666666</v>
      </c>
      <c r="AS81" s="189">
        <f>'Cont. Día max.'!F76</f>
        <v>0</v>
      </c>
      <c r="AT81" s="189">
        <f>'Cont. Día max.'!G76</f>
        <v>0</v>
      </c>
      <c r="AU81" s="189">
        <f>'Cont. Día max.'!H76</f>
        <v>1530.3333333333333</v>
      </c>
      <c r="AV81" s="189">
        <f>'Cont. Día max.'!I76</f>
        <v>0</v>
      </c>
      <c r="AW81" s="189">
        <f>'Cont. Día max.'!J76</f>
        <v>0</v>
      </c>
      <c r="AX81" s="189">
        <f>'Cont. Día max.'!K76</f>
        <v>0</v>
      </c>
      <c r="AY81" s="189">
        <f t="shared" si="13"/>
        <v>9329.7999999999993</v>
      </c>
    </row>
    <row r="82" spans="1:51">
      <c r="A82" s="191">
        <f t="shared" si="14"/>
        <v>0.49305555555555475</v>
      </c>
      <c r="B82" s="189">
        <f>'Prod. Día med.'!B77</f>
        <v>6424.4333333333334</v>
      </c>
      <c r="C82" s="189">
        <f>'Prod. Día med.'!C77</f>
        <v>0</v>
      </c>
      <c r="D82" s="189">
        <f>'Prod. Día med.'!D77</f>
        <v>4117.833333333333</v>
      </c>
      <c r="E82" s="189">
        <f>'Prod. Día med.'!E77</f>
        <v>3201.5</v>
      </c>
      <c r="F82" s="189">
        <f>'Prod. Día med.'!F77</f>
        <v>5217.9666666666662</v>
      </c>
      <c r="G82" s="189">
        <f>'Prod. Día med.'!G77</f>
        <v>6380.5333333333338</v>
      </c>
      <c r="H82" s="189">
        <f>'Prod. Día med.'!H77</f>
        <v>5930.4666666666662</v>
      </c>
      <c r="I82" s="189">
        <f>'Prod. Día med.'!I77</f>
        <v>-344.6</v>
      </c>
      <c r="J82" s="189">
        <f>'Prod. Día med.'!J77</f>
        <v>-156.43333333333334</v>
      </c>
      <c r="K82" s="189">
        <f>'Prod. Día med.'!K77</f>
        <v>2055.5</v>
      </c>
      <c r="L82" s="189">
        <f t="shared" si="10"/>
        <v>32827.199999999997</v>
      </c>
      <c r="O82" s="189">
        <f>'Prod. Día max.'!B77</f>
        <v>6296.833333333333</v>
      </c>
      <c r="P82" s="189">
        <f>'Prod. Día max.'!C77</f>
        <v>0</v>
      </c>
      <c r="Q82" s="189">
        <f>'Prod. Día max.'!D77</f>
        <v>6393.9333333333334</v>
      </c>
      <c r="R82" s="189">
        <f>'Prod. Día max.'!E77</f>
        <v>4573.5333333333338</v>
      </c>
      <c r="S82" s="189">
        <f>'Prod. Día max.'!F77</f>
        <v>5740.6</v>
      </c>
      <c r="T82" s="189">
        <f>'Prod. Día max.'!G77</f>
        <v>6386.833333333333</v>
      </c>
      <c r="U82" s="189">
        <f>'Prod. Día max.'!H77</f>
        <v>5693.4</v>
      </c>
      <c r="V82" s="189">
        <f>'Prod. Día max.'!I77</f>
        <v>-335.93333333333334</v>
      </c>
      <c r="W82" s="189">
        <f>'Prod. Día max.'!J77</f>
        <v>-135.80000000000001</v>
      </c>
      <c r="X82" s="189">
        <f>'Prod. Día max.'!K77</f>
        <v>2124.2333333333331</v>
      </c>
      <c r="Y82" s="189">
        <f t="shared" si="11"/>
        <v>36737.633333333324</v>
      </c>
      <c r="AB82" s="189">
        <f>'Cont. Día med.'!B77</f>
        <v>0</v>
      </c>
      <c r="AC82" s="189">
        <f>'Cont. Día med.'!C77</f>
        <v>0</v>
      </c>
      <c r="AD82" s="189">
        <f>'Cont. Día med.'!D77</f>
        <v>3949.6666666666665</v>
      </c>
      <c r="AE82" s="189">
        <f>'Cont. Día med.'!E77</f>
        <v>1224.4333333333334</v>
      </c>
      <c r="AF82" s="189">
        <f>'Cont. Día med.'!F77</f>
        <v>0</v>
      </c>
      <c r="AG82" s="189">
        <f>'Cont. Día med.'!G77</f>
        <v>0</v>
      </c>
      <c r="AH82" s="189">
        <f>'Cont. Día med.'!H77</f>
        <v>1587.1333333333334</v>
      </c>
      <c r="AI82" s="189">
        <f>'Cont. Día med.'!I77</f>
        <v>0</v>
      </c>
      <c r="AJ82" s="189">
        <f>'Cont. Día med.'!J77</f>
        <v>0</v>
      </c>
      <c r="AK82" s="189">
        <f>'Cont. Día med.'!K77</f>
        <v>0</v>
      </c>
      <c r="AL82" s="189">
        <f t="shared" si="12"/>
        <v>6761.2333333333336</v>
      </c>
      <c r="AO82" s="189">
        <f>'Cont. Día max.'!B77</f>
        <v>0</v>
      </c>
      <c r="AP82" s="189">
        <f>'Cont. Día max.'!C77</f>
        <v>0</v>
      </c>
      <c r="AQ82" s="189">
        <f>'Cont. Día max.'!D77</f>
        <v>6089.4666666666662</v>
      </c>
      <c r="AR82" s="189">
        <f>'Cont. Día max.'!E77</f>
        <v>1681.7666666666667</v>
      </c>
      <c r="AS82" s="189">
        <f>'Cont. Día max.'!F77</f>
        <v>0</v>
      </c>
      <c r="AT82" s="189">
        <f>'Cont. Día max.'!G77</f>
        <v>0</v>
      </c>
      <c r="AU82" s="189">
        <f>'Cont. Día max.'!H77</f>
        <v>1536.3666666666666</v>
      </c>
      <c r="AV82" s="189">
        <f>'Cont. Día max.'!I77</f>
        <v>0</v>
      </c>
      <c r="AW82" s="189">
        <f>'Cont. Día max.'!J77</f>
        <v>0</v>
      </c>
      <c r="AX82" s="189">
        <f>'Cont. Día max.'!K77</f>
        <v>0</v>
      </c>
      <c r="AY82" s="189">
        <f t="shared" si="13"/>
        <v>9307.5999999999985</v>
      </c>
    </row>
    <row r="83" spans="1:51">
      <c r="A83" s="191">
        <f t="shared" si="14"/>
        <v>0.49999999999999917</v>
      </c>
      <c r="B83" s="189">
        <f>'Prod. Día med.'!B78</f>
        <v>6424.4</v>
      </c>
      <c r="C83" s="189">
        <f>'Prod. Día med.'!C78</f>
        <v>0</v>
      </c>
      <c r="D83" s="189">
        <f>'Prod. Día med.'!D78</f>
        <v>4098.7</v>
      </c>
      <c r="E83" s="189">
        <f>'Prod. Día med.'!E78</f>
        <v>3175.5666666666666</v>
      </c>
      <c r="F83" s="189">
        <f>'Prod. Día med.'!F78</f>
        <v>5074.5333333333338</v>
      </c>
      <c r="G83" s="189">
        <f>'Prod. Día med.'!G78</f>
        <v>6419.2</v>
      </c>
      <c r="H83" s="189">
        <f>'Prod. Día med.'!H78</f>
        <v>5959.833333333333</v>
      </c>
      <c r="I83" s="189">
        <f>'Prod. Día med.'!I78</f>
        <v>-336.96666666666664</v>
      </c>
      <c r="J83" s="189">
        <f>'Prod. Día med.'!J78</f>
        <v>-157.73333333333332</v>
      </c>
      <c r="K83" s="189">
        <f>'Prod. Día med.'!K78</f>
        <v>2095.2666666666669</v>
      </c>
      <c r="L83" s="189">
        <f t="shared" si="10"/>
        <v>32752.799999999996</v>
      </c>
      <c r="O83" s="189">
        <f>'Prod. Día max.'!B78</f>
        <v>6298.2666666666664</v>
      </c>
      <c r="P83" s="189">
        <f>'Prod. Día max.'!C78</f>
        <v>0</v>
      </c>
      <c r="Q83" s="189">
        <f>'Prod. Día max.'!D78</f>
        <v>6364.166666666667</v>
      </c>
      <c r="R83" s="189">
        <f>'Prod. Día max.'!E78</f>
        <v>4484.7</v>
      </c>
      <c r="S83" s="189">
        <f>'Prod. Día max.'!F78</f>
        <v>5561.1</v>
      </c>
      <c r="T83" s="189">
        <f>'Prod. Día max.'!G78</f>
        <v>6405.8666666666668</v>
      </c>
      <c r="U83" s="189">
        <f>'Prod. Día max.'!H78</f>
        <v>5702.4</v>
      </c>
      <c r="V83" s="189">
        <f>'Prod. Día max.'!I78</f>
        <v>-356.53333333333336</v>
      </c>
      <c r="W83" s="189">
        <f>'Prod. Día max.'!J78</f>
        <v>-136.30000000000001</v>
      </c>
      <c r="X83" s="189">
        <f>'Prod. Día max.'!K78</f>
        <v>2172.7666666666669</v>
      </c>
      <c r="Y83" s="189">
        <f t="shared" si="11"/>
        <v>36496.433333333342</v>
      </c>
      <c r="AB83" s="189">
        <f>'Cont. Día med.'!B78</f>
        <v>0</v>
      </c>
      <c r="AC83" s="189">
        <f>'Cont. Día med.'!C78</f>
        <v>0</v>
      </c>
      <c r="AD83" s="189">
        <f>'Cont. Día med.'!D78</f>
        <v>3936</v>
      </c>
      <c r="AE83" s="189">
        <f>'Cont. Día med.'!E78</f>
        <v>1214.7333333333333</v>
      </c>
      <c r="AF83" s="189">
        <f>'Cont. Día med.'!F78</f>
        <v>0</v>
      </c>
      <c r="AG83" s="189">
        <f>'Cont. Día med.'!G78</f>
        <v>0</v>
      </c>
      <c r="AH83" s="189">
        <f>'Cont. Día med.'!H78</f>
        <v>1593.9333333333334</v>
      </c>
      <c r="AI83" s="189">
        <f>'Cont. Día med.'!I78</f>
        <v>0</v>
      </c>
      <c r="AJ83" s="189">
        <f>'Cont. Día med.'!J78</f>
        <v>0</v>
      </c>
      <c r="AK83" s="189">
        <f>'Cont. Día med.'!K78</f>
        <v>0</v>
      </c>
      <c r="AL83" s="189">
        <f t="shared" si="12"/>
        <v>6744.666666666667</v>
      </c>
      <c r="AO83" s="189">
        <f>'Cont. Día max.'!B78</f>
        <v>0</v>
      </c>
      <c r="AP83" s="189">
        <f>'Cont. Día max.'!C78</f>
        <v>0</v>
      </c>
      <c r="AQ83" s="189">
        <f>'Cont. Día max.'!D78</f>
        <v>6062.7666666666664</v>
      </c>
      <c r="AR83" s="189">
        <f>'Cont. Día max.'!E78</f>
        <v>1649.5666666666666</v>
      </c>
      <c r="AS83" s="189">
        <f>'Cont. Día max.'!F78</f>
        <v>0</v>
      </c>
      <c r="AT83" s="189">
        <f>'Cont. Día max.'!G78</f>
        <v>0</v>
      </c>
      <c r="AU83" s="189">
        <f>'Cont. Día max.'!H78</f>
        <v>1538.7666666666667</v>
      </c>
      <c r="AV83" s="189">
        <f>'Cont. Día max.'!I78</f>
        <v>0</v>
      </c>
      <c r="AW83" s="189">
        <f>'Cont. Día max.'!J78</f>
        <v>0</v>
      </c>
      <c r="AX83" s="189">
        <f>'Cont. Día max.'!K78</f>
        <v>0</v>
      </c>
      <c r="AY83" s="189">
        <f t="shared" si="13"/>
        <v>9251.1</v>
      </c>
    </row>
    <row r="84" spans="1:51">
      <c r="A84" s="191">
        <f t="shared" si="14"/>
        <v>0.50694444444444364</v>
      </c>
      <c r="B84" s="189">
        <f>'Prod. Día med.'!B79</f>
        <v>6424.4333333333334</v>
      </c>
      <c r="C84" s="189">
        <f>'Prod. Día med.'!C79</f>
        <v>0</v>
      </c>
      <c r="D84" s="189">
        <f>'Prod. Día med.'!D79</f>
        <v>4108.0666666666666</v>
      </c>
      <c r="E84" s="189">
        <f>'Prod. Día med.'!E79</f>
        <v>3204.5333333333333</v>
      </c>
      <c r="F84" s="189">
        <f>'Prod. Día med.'!F79</f>
        <v>5115.4333333333334</v>
      </c>
      <c r="G84" s="189">
        <f>'Prod. Día med.'!G79</f>
        <v>6483.1333333333332</v>
      </c>
      <c r="H84" s="189">
        <f>'Prod. Día med.'!H79</f>
        <v>5994.4333333333334</v>
      </c>
      <c r="I84" s="189">
        <f>'Prod. Día med.'!I79</f>
        <v>-460.53333333333336</v>
      </c>
      <c r="J84" s="189">
        <f>'Prod. Día med.'!J79</f>
        <v>-159.30000000000001</v>
      </c>
      <c r="K84" s="189">
        <f>'Prod. Día med.'!K79</f>
        <v>2121.9666666666667</v>
      </c>
      <c r="L84" s="189">
        <f t="shared" si="10"/>
        <v>32832.166666666664</v>
      </c>
      <c r="O84" s="189">
        <f>'Prod. Día max.'!B79</f>
        <v>6296.3666666666668</v>
      </c>
      <c r="P84" s="189">
        <f>'Prod. Día max.'!C79</f>
        <v>0</v>
      </c>
      <c r="Q84" s="189">
        <f>'Prod. Día max.'!D79</f>
        <v>6369.3666666666668</v>
      </c>
      <c r="R84" s="189">
        <f>'Prod. Día max.'!E79</f>
        <v>4389.6000000000004</v>
      </c>
      <c r="S84" s="189">
        <f>'Prod. Día max.'!F79</f>
        <v>5575.7666666666664</v>
      </c>
      <c r="T84" s="189">
        <f>'Prod. Día max.'!G79</f>
        <v>6440.7</v>
      </c>
      <c r="U84" s="189">
        <f>'Prod. Día max.'!H79</f>
        <v>5738.6333333333332</v>
      </c>
      <c r="V84" s="189">
        <f>'Prod. Día max.'!I79</f>
        <v>-458.03333333333336</v>
      </c>
      <c r="W84" s="189">
        <f>'Prod. Día max.'!J79</f>
        <v>-137.13333333333333</v>
      </c>
      <c r="X84" s="189">
        <f>'Prod. Día max.'!K79</f>
        <v>2226</v>
      </c>
      <c r="Y84" s="189">
        <f t="shared" si="11"/>
        <v>36441.26666666667</v>
      </c>
      <c r="AB84" s="189">
        <f>'Cont. Día med.'!B79</f>
        <v>0</v>
      </c>
      <c r="AC84" s="189">
        <f>'Cont. Día med.'!C79</f>
        <v>0</v>
      </c>
      <c r="AD84" s="189">
        <f>'Cont. Día med.'!D79</f>
        <v>3945.0333333333333</v>
      </c>
      <c r="AE84" s="189">
        <f>'Cont. Día med.'!E79</f>
        <v>1224.3333333333333</v>
      </c>
      <c r="AF84" s="189">
        <f>'Cont. Día med.'!F79</f>
        <v>0</v>
      </c>
      <c r="AG84" s="189">
        <f>'Cont. Día med.'!G79</f>
        <v>0</v>
      </c>
      <c r="AH84" s="189">
        <f>'Cont. Día med.'!H79</f>
        <v>1603.0666666666666</v>
      </c>
      <c r="AI84" s="189">
        <f>'Cont. Día med.'!I79</f>
        <v>0</v>
      </c>
      <c r="AJ84" s="189">
        <f>'Cont. Día med.'!J79</f>
        <v>0</v>
      </c>
      <c r="AK84" s="189">
        <f>'Cont. Día med.'!K79</f>
        <v>0</v>
      </c>
      <c r="AL84" s="189">
        <f t="shared" si="12"/>
        <v>6772.4333333333334</v>
      </c>
      <c r="AO84" s="189">
        <f>'Cont. Día max.'!B79</f>
        <v>0</v>
      </c>
      <c r="AP84" s="189">
        <f>'Cont. Día max.'!C79</f>
        <v>0</v>
      </c>
      <c r="AQ84" s="189">
        <f>'Cont. Día max.'!D79</f>
        <v>6073.7</v>
      </c>
      <c r="AR84" s="189">
        <f>'Cont. Día max.'!E79</f>
        <v>1622.2666666666667</v>
      </c>
      <c r="AS84" s="189">
        <f>'Cont. Día max.'!F79</f>
        <v>0</v>
      </c>
      <c r="AT84" s="189">
        <f>'Cont. Día max.'!G79</f>
        <v>0</v>
      </c>
      <c r="AU84" s="189">
        <f>'Cont. Día max.'!H79</f>
        <v>1549.4</v>
      </c>
      <c r="AV84" s="189">
        <f>'Cont. Día max.'!I79</f>
        <v>0</v>
      </c>
      <c r="AW84" s="189">
        <f>'Cont. Día max.'!J79</f>
        <v>0</v>
      </c>
      <c r="AX84" s="189">
        <f>'Cont. Día max.'!K79</f>
        <v>0</v>
      </c>
      <c r="AY84" s="189">
        <f t="shared" si="13"/>
        <v>9245.3666666666668</v>
      </c>
    </row>
    <row r="85" spans="1:51">
      <c r="A85" s="191">
        <f t="shared" si="14"/>
        <v>0.51388888888888806</v>
      </c>
      <c r="B85" s="189">
        <f>'Prod. Día med.'!B80</f>
        <v>6424.2666666666664</v>
      </c>
      <c r="C85" s="189">
        <f>'Prod. Día med.'!C80</f>
        <v>0</v>
      </c>
      <c r="D85" s="189">
        <f>'Prod. Día med.'!D80</f>
        <v>4102</v>
      </c>
      <c r="E85" s="189">
        <f>'Prod. Día med.'!E80</f>
        <v>3182.0666666666666</v>
      </c>
      <c r="F85" s="189">
        <f>'Prod. Día med.'!F80</f>
        <v>5069.7666666666664</v>
      </c>
      <c r="G85" s="189">
        <f>'Prod. Día med.'!G80</f>
        <v>6518.7</v>
      </c>
      <c r="H85" s="189">
        <f>'Prod. Día med.'!H80</f>
        <v>6005.3</v>
      </c>
      <c r="I85" s="189">
        <f>'Prod. Día med.'!I80</f>
        <v>-454.06666666666666</v>
      </c>
      <c r="J85" s="189">
        <f>'Prod. Día med.'!J80</f>
        <v>-159.9</v>
      </c>
      <c r="K85" s="189">
        <f>'Prod. Día med.'!K80</f>
        <v>2159.3333333333335</v>
      </c>
      <c r="L85" s="189">
        <f t="shared" si="10"/>
        <v>32847.466666666667</v>
      </c>
      <c r="O85" s="189">
        <f>'Prod. Día max.'!B80</f>
        <v>6296.2</v>
      </c>
      <c r="P85" s="189">
        <f>'Prod. Día max.'!C80</f>
        <v>0</v>
      </c>
      <c r="Q85" s="189">
        <f>'Prod. Día max.'!D80</f>
        <v>6365.7</v>
      </c>
      <c r="R85" s="189">
        <f>'Prod. Día max.'!E80</f>
        <v>4349.8666666666668</v>
      </c>
      <c r="S85" s="189">
        <f>'Prod. Día max.'!F80</f>
        <v>5554</v>
      </c>
      <c r="T85" s="189">
        <f>'Prod. Día max.'!G80</f>
        <v>6511.2333333333336</v>
      </c>
      <c r="U85" s="189">
        <f>'Prod. Día max.'!H80</f>
        <v>5752.9333333333334</v>
      </c>
      <c r="V85" s="189">
        <f>'Prod. Día max.'!I80</f>
        <v>-456.43333333333334</v>
      </c>
      <c r="W85" s="189">
        <f>'Prod. Día max.'!J80</f>
        <v>-137.4</v>
      </c>
      <c r="X85" s="189">
        <f>'Prod. Día max.'!K80</f>
        <v>2259.5</v>
      </c>
      <c r="Y85" s="189">
        <f t="shared" si="11"/>
        <v>36495.599999999999</v>
      </c>
      <c r="AB85" s="189">
        <f>'Cont. Día med.'!B80</f>
        <v>0</v>
      </c>
      <c r="AC85" s="189">
        <f>'Cont. Día med.'!C80</f>
        <v>0</v>
      </c>
      <c r="AD85" s="189">
        <f>'Cont. Día med.'!D80</f>
        <v>3938.4666666666667</v>
      </c>
      <c r="AE85" s="189">
        <f>'Cont. Día med.'!E80</f>
        <v>1215.0666666666666</v>
      </c>
      <c r="AF85" s="189">
        <f>'Cont. Día med.'!F80</f>
        <v>0</v>
      </c>
      <c r="AG85" s="189">
        <f>'Cont. Día med.'!G80</f>
        <v>0</v>
      </c>
      <c r="AH85" s="189">
        <f>'Cont. Día med.'!H80</f>
        <v>1605.2</v>
      </c>
      <c r="AI85" s="189">
        <f>'Cont. Día med.'!I80</f>
        <v>0</v>
      </c>
      <c r="AJ85" s="189">
        <f>'Cont. Día med.'!J80</f>
        <v>0</v>
      </c>
      <c r="AK85" s="189">
        <f>'Cont. Día med.'!K80</f>
        <v>0</v>
      </c>
      <c r="AL85" s="189">
        <f t="shared" si="12"/>
        <v>6758.7333333333327</v>
      </c>
      <c r="AO85" s="189">
        <f>'Cont. Día max.'!B80</f>
        <v>0</v>
      </c>
      <c r="AP85" s="189">
        <f>'Cont. Día max.'!C80</f>
        <v>0</v>
      </c>
      <c r="AQ85" s="189">
        <f>'Cont. Día max.'!D80</f>
        <v>6070.5666666666666</v>
      </c>
      <c r="AR85" s="189">
        <f>'Cont. Día max.'!E80</f>
        <v>1611.3666666666666</v>
      </c>
      <c r="AS85" s="189">
        <f>'Cont. Día max.'!F80</f>
        <v>0</v>
      </c>
      <c r="AT85" s="189">
        <f>'Cont. Día max.'!G80</f>
        <v>0</v>
      </c>
      <c r="AU85" s="189">
        <f>'Cont. Día max.'!H80</f>
        <v>1553.3</v>
      </c>
      <c r="AV85" s="189">
        <f>'Cont. Día max.'!I80</f>
        <v>0</v>
      </c>
      <c r="AW85" s="189">
        <f>'Cont. Día max.'!J80</f>
        <v>0</v>
      </c>
      <c r="AX85" s="189">
        <f>'Cont. Día max.'!K80</f>
        <v>0</v>
      </c>
      <c r="AY85" s="189">
        <f t="shared" si="13"/>
        <v>9235.2333333333336</v>
      </c>
    </row>
    <row r="86" spans="1:51">
      <c r="A86" s="191">
        <f t="shared" si="14"/>
        <v>0.52083333333333248</v>
      </c>
      <c r="B86" s="189">
        <f>'Prod. Día med.'!B81</f>
        <v>6422.8</v>
      </c>
      <c r="C86" s="189">
        <f>'Prod. Día med.'!C81</f>
        <v>0</v>
      </c>
      <c r="D86" s="189">
        <f>'Prod. Día med.'!D81</f>
        <v>4094.1666666666665</v>
      </c>
      <c r="E86" s="189">
        <f>'Prod. Día med.'!E81</f>
        <v>3146.9333333333334</v>
      </c>
      <c r="F86" s="189">
        <f>'Prod. Día med.'!F81</f>
        <v>5026.5666666666666</v>
      </c>
      <c r="G86" s="189">
        <f>'Prod. Día med.'!G81</f>
        <v>6567.166666666667</v>
      </c>
      <c r="H86" s="189">
        <f>'Prod. Día med.'!H81</f>
        <v>6020.7666666666664</v>
      </c>
      <c r="I86" s="189">
        <f>'Prod. Día med.'!I81</f>
        <v>-444</v>
      </c>
      <c r="J86" s="189">
        <f>'Prod. Día med.'!J81</f>
        <v>-159.36666666666667</v>
      </c>
      <c r="K86" s="189">
        <f>'Prod. Día med.'!K81</f>
        <v>2177.7666666666669</v>
      </c>
      <c r="L86" s="189">
        <f t="shared" si="10"/>
        <v>32852.800000000003</v>
      </c>
      <c r="O86" s="189">
        <f>'Prod. Día max.'!B81</f>
        <v>6297.333333333333</v>
      </c>
      <c r="P86" s="189">
        <f>'Prod. Día max.'!C81</f>
        <v>0</v>
      </c>
      <c r="Q86" s="189">
        <f>'Prod. Día max.'!D81</f>
        <v>6357.2666666666664</v>
      </c>
      <c r="R86" s="189">
        <f>'Prod. Día max.'!E81</f>
        <v>4294.8999999999996</v>
      </c>
      <c r="S86" s="189">
        <f>'Prod. Día max.'!F81</f>
        <v>5459.8</v>
      </c>
      <c r="T86" s="189">
        <f>'Prod. Día max.'!G81</f>
        <v>6532.4666666666662</v>
      </c>
      <c r="U86" s="189">
        <f>'Prod. Día max.'!H81</f>
        <v>5758.2</v>
      </c>
      <c r="V86" s="189">
        <f>'Prod. Día max.'!I81</f>
        <v>-458.7</v>
      </c>
      <c r="W86" s="189">
        <f>'Prod. Día max.'!J81</f>
        <v>-137.30000000000001</v>
      </c>
      <c r="X86" s="189">
        <f>'Prod. Día max.'!K81</f>
        <v>2279.4</v>
      </c>
      <c r="Y86" s="189">
        <f t="shared" si="11"/>
        <v>36383.366666666669</v>
      </c>
      <c r="AB86" s="189">
        <f>'Cont. Día med.'!B81</f>
        <v>0</v>
      </c>
      <c r="AC86" s="189">
        <f>'Cont. Día med.'!C81</f>
        <v>0</v>
      </c>
      <c r="AD86" s="189">
        <f>'Cont. Día med.'!D81</f>
        <v>3930.2333333333331</v>
      </c>
      <c r="AE86" s="189">
        <f>'Cont. Día med.'!E81</f>
        <v>1201.9666666666667</v>
      </c>
      <c r="AF86" s="189">
        <f>'Cont. Día med.'!F81</f>
        <v>0</v>
      </c>
      <c r="AG86" s="189">
        <f>'Cont. Día med.'!G81</f>
        <v>0</v>
      </c>
      <c r="AH86" s="189">
        <f>'Cont. Día med.'!H81</f>
        <v>1608.6</v>
      </c>
      <c r="AI86" s="189">
        <f>'Cont. Día med.'!I81</f>
        <v>0</v>
      </c>
      <c r="AJ86" s="189">
        <f>'Cont. Día med.'!J81</f>
        <v>0</v>
      </c>
      <c r="AK86" s="189">
        <f>'Cont. Día med.'!K81</f>
        <v>0</v>
      </c>
      <c r="AL86" s="189">
        <f t="shared" si="12"/>
        <v>6740.7999999999993</v>
      </c>
      <c r="AO86" s="189">
        <f>'Cont. Día max.'!B81</f>
        <v>0</v>
      </c>
      <c r="AP86" s="189">
        <f>'Cont. Día max.'!C81</f>
        <v>0</v>
      </c>
      <c r="AQ86" s="189">
        <f>'Cont. Día max.'!D81</f>
        <v>6063.0333333333338</v>
      </c>
      <c r="AR86" s="189">
        <f>'Cont. Día max.'!E81</f>
        <v>1594.2666666666667</v>
      </c>
      <c r="AS86" s="189">
        <f>'Cont. Día max.'!F81</f>
        <v>0</v>
      </c>
      <c r="AT86" s="189">
        <f>'Cont. Día max.'!G81</f>
        <v>0</v>
      </c>
      <c r="AU86" s="189">
        <f>'Cont. Día max.'!H81</f>
        <v>1554.7</v>
      </c>
      <c r="AV86" s="189">
        <f>'Cont. Día max.'!I81</f>
        <v>0</v>
      </c>
      <c r="AW86" s="189">
        <f>'Cont. Día max.'!J81</f>
        <v>0</v>
      </c>
      <c r="AX86" s="189">
        <f>'Cont. Día max.'!K81</f>
        <v>0</v>
      </c>
      <c r="AY86" s="189">
        <f t="shared" si="13"/>
        <v>9212</v>
      </c>
    </row>
    <row r="87" spans="1:51">
      <c r="A87" s="191">
        <f t="shared" si="14"/>
        <v>0.5277777777777769</v>
      </c>
      <c r="B87" s="189">
        <f>'Prod. Día med.'!B82</f>
        <v>6422.166666666667</v>
      </c>
      <c r="C87" s="189">
        <f>'Prod. Día med.'!C82</f>
        <v>0</v>
      </c>
      <c r="D87" s="189">
        <f>'Prod. Día med.'!D82</f>
        <v>4092.3333333333335</v>
      </c>
      <c r="E87" s="189">
        <f>'Prod. Día med.'!E82</f>
        <v>3156</v>
      </c>
      <c r="F87" s="189">
        <f>'Prod. Día med.'!F82</f>
        <v>5024.5666666666666</v>
      </c>
      <c r="G87" s="189">
        <f>'Prod. Día med.'!G82</f>
        <v>6599.3666666666668</v>
      </c>
      <c r="H87" s="189">
        <f>'Prod. Día med.'!H82</f>
        <v>6040.5</v>
      </c>
      <c r="I87" s="189">
        <f>'Prod. Día med.'!I82</f>
        <v>-432</v>
      </c>
      <c r="J87" s="189">
        <f>'Prod. Día med.'!J82</f>
        <v>-159.46666666666667</v>
      </c>
      <c r="K87" s="189">
        <f>'Prod. Día med.'!K82</f>
        <v>2197.3000000000002</v>
      </c>
      <c r="L87" s="189">
        <f t="shared" si="10"/>
        <v>32940.76666666667</v>
      </c>
      <c r="O87" s="189">
        <f>'Prod. Día max.'!B82</f>
        <v>6296.9</v>
      </c>
      <c r="P87" s="189">
        <f>'Prod. Día max.'!C82</f>
        <v>0</v>
      </c>
      <c r="Q87" s="189">
        <f>'Prod. Día max.'!D82</f>
        <v>6350.3</v>
      </c>
      <c r="R87" s="189">
        <f>'Prod. Día max.'!E82</f>
        <v>4283.4333333333334</v>
      </c>
      <c r="S87" s="189">
        <f>'Prod. Día max.'!F82</f>
        <v>5467.8</v>
      </c>
      <c r="T87" s="189">
        <f>'Prod. Día max.'!G82</f>
        <v>6613.9</v>
      </c>
      <c r="U87" s="189">
        <f>'Prod. Día max.'!H82</f>
        <v>5766</v>
      </c>
      <c r="V87" s="189">
        <f>'Prod. Día max.'!I82</f>
        <v>-496.96666666666664</v>
      </c>
      <c r="W87" s="189">
        <f>'Prod. Día max.'!J82</f>
        <v>-137.33333333333334</v>
      </c>
      <c r="X87" s="189">
        <f>'Prod. Día max.'!K82</f>
        <v>2302.9</v>
      </c>
      <c r="Y87" s="189">
        <f t="shared" si="11"/>
        <v>36446.933333333334</v>
      </c>
      <c r="AB87" s="189">
        <f>'Cont. Día med.'!B82</f>
        <v>0</v>
      </c>
      <c r="AC87" s="189">
        <f>'Cont. Día med.'!C82</f>
        <v>0</v>
      </c>
      <c r="AD87" s="189">
        <f>'Cont. Día med.'!D82</f>
        <v>3927.6333333333332</v>
      </c>
      <c r="AE87" s="189">
        <f>'Cont. Día med.'!E82</f>
        <v>1205.3</v>
      </c>
      <c r="AF87" s="189">
        <f>'Cont. Día med.'!F82</f>
        <v>0</v>
      </c>
      <c r="AG87" s="189">
        <f>'Cont. Día med.'!G82</f>
        <v>0</v>
      </c>
      <c r="AH87" s="189">
        <f>'Cont. Día med.'!H82</f>
        <v>1612.5333333333333</v>
      </c>
      <c r="AI87" s="189">
        <f>'Cont. Día med.'!I82</f>
        <v>0</v>
      </c>
      <c r="AJ87" s="189">
        <f>'Cont. Día med.'!J82</f>
        <v>0</v>
      </c>
      <c r="AK87" s="189">
        <f>'Cont. Día med.'!K82</f>
        <v>0</v>
      </c>
      <c r="AL87" s="189">
        <f t="shared" si="12"/>
        <v>6745.4666666666672</v>
      </c>
      <c r="AO87" s="189">
        <f>'Cont. Día max.'!B82</f>
        <v>0</v>
      </c>
      <c r="AP87" s="189">
        <f>'Cont. Día max.'!C82</f>
        <v>0</v>
      </c>
      <c r="AQ87" s="189">
        <f>'Cont. Día max.'!D82</f>
        <v>6054.1333333333332</v>
      </c>
      <c r="AR87" s="189">
        <f>'Cont. Día max.'!E82</f>
        <v>1587.0666666666666</v>
      </c>
      <c r="AS87" s="189">
        <f>'Cont. Día max.'!F82</f>
        <v>0</v>
      </c>
      <c r="AT87" s="189">
        <f>'Cont. Día max.'!G82</f>
        <v>0</v>
      </c>
      <c r="AU87" s="189">
        <f>'Cont. Día max.'!H82</f>
        <v>1556.7666666666667</v>
      </c>
      <c r="AV87" s="189">
        <f>'Cont. Día max.'!I82</f>
        <v>0</v>
      </c>
      <c r="AW87" s="189">
        <f>'Cont. Día max.'!J82</f>
        <v>0</v>
      </c>
      <c r="AX87" s="189">
        <f>'Cont. Día max.'!K82</f>
        <v>0</v>
      </c>
      <c r="AY87" s="189">
        <f t="shared" si="13"/>
        <v>9197.9666666666672</v>
      </c>
    </row>
    <row r="88" spans="1:51">
      <c r="A88" s="191">
        <f t="shared" si="14"/>
        <v>0.53472222222222132</v>
      </c>
      <c r="B88" s="189">
        <f>'Prod. Día med.'!B83</f>
        <v>6422.2666666666664</v>
      </c>
      <c r="C88" s="189">
        <f>'Prod. Día med.'!C83</f>
        <v>0</v>
      </c>
      <c r="D88" s="189">
        <f>'Prod. Día med.'!D83</f>
        <v>4082.4333333333334</v>
      </c>
      <c r="E88" s="189">
        <f>'Prod. Día med.'!E83</f>
        <v>3167</v>
      </c>
      <c r="F88" s="189">
        <f>'Prod. Día med.'!F83</f>
        <v>5033.3</v>
      </c>
      <c r="G88" s="189">
        <f>'Prod. Día med.'!G83</f>
        <v>6626.6</v>
      </c>
      <c r="H88" s="189">
        <f>'Prod. Día med.'!H83</f>
        <v>6054.666666666667</v>
      </c>
      <c r="I88" s="189">
        <f>'Prod. Día med.'!I83</f>
        <v>-404.23333333333335</v>
      </c>
      <c r="J88" s="189">
        <f>'Prod. Día med.'!J83</f>
        <v>-162.43333333333334</v>
      </c>
      <c r="K88" s="189">
        <f>'Prod. Día med.'!K83</f>
        <v>2212.3666666666668</v>
      </c>
      <c r="L88" s="189">
        <f t="shared" si="10"/>
        <v>33031.966666666667</v>
      </c>
      <c r="O88" s="189">
        <f>'Prod. Día max.'!B83</f>
        <v>6297.4666666666662</v>
      </c>
      <c r="P88" s="189">
        <f>'Prod. Día max.'!C83</f>
        <v>0</v>
      </c>
      <c r="Q88" s="189">
        <f>'Prod. Día max.'!D83</f>
        <v>6349.4666666666662</v>
      </c>
      <c r="R88" s="189">
        <f>'Prod. Día max.'!E83</f>
        <v>4290.3999999999996</v>
      </c>
      <c r="S88" s="189">
        <f>'Prod. Día max.'!F83</f>
        <v>5432.2666666666664</v>
      </c>
      <c r="T88" s="189">
        <f>'Prod. Día max.'!G83</f>
        <v>6650.0333333333338</v>
      </c>
      <c r="U88" s="189">
        <f>'Prod. Día max.'!H83</f>
        <v>5776.7666666666664</v>
      </c>
      <c r="V88" s="189">
        <f>'Prod. Día max.'!I83</f>
        <v>-446.03333333333336</v>
      </c>
      <c r="W88" s="189">
        <f>'Prod. Día max.'!J83</f>
        <v>-137.56666666666666</v>
      </c>
      <c r="X88" s="189">
        <f>'Prod. Día max.'!K83</f>
        <v>2312.8666666666668</v>
      </c>
      <c r="Y88" s="189">
        <f t="shared" si="11"/>
        <v>36525.666666666664</v>
      </c>
      <c r="AB88" s="189">
        <f>'Cont. Día med.'!B83</f>
        <v>0</v>
      </c>
      <c r="AC88" s="189">
        <f>'Cont. Día med.'!C83</f>
        <v>0</v>
      </c>
      <c r="AD88" s="189">
        <f>'Cont. Día med.'!D83</f>
        <v>3919.0666666666666</v>
      </c>
      <c r="AE88" s="189">
        <f>'Cont. Día med.'!E83</f>
        <v>1208.9000000000001</v>
      </c>
      <c r="AF88" s="189">
        <f>'Cont. Día med.'!F83</f>
        <v>0</v>
      </c>
      <c r="AG88" s="189">
        <f>'Cont. Día med.'!G83</f>
        <v>0</v>
      </c>
      <c r="AH88" s="189">
        <f>'Cont. Día med.'!H83</f>
        <v>1615.6333333333334</v>
      </c>
      <c r="AI88" s="189">
        <f>'Cont. Día med.'!I83</f>
        <v>0</v>
      </c>
      <c r="AJ88" s="189">
        <f>'Cont. Día med.'!J83</f>
        <v>0</v>
      </c>
      <c r="AK88" s="189">
        <f>'Cont. Día med.'!K83</f>
        <v>0</v>
      </c>
      <c r="AL88" s="189">
        <f t="shared" si="12"/>
        <v>6743.6</v>
      </c>
      <c r="AO88" s="189">
        <f>'Cont. Día max.'!B83</f>
        <v>0</v>
      </c>
      <c r="AP88" s="189">
        <f>'Cont. Día max.'!C83</f>
        <v>0</v>
      </c>
      <c r="AQ88" s="189">
        <f>'Cont. Día max.'!D83</f>
        <v>6041.333333333333</v>
      </c>
      <c r="AR88" s="189">
        <f>'Cont. Día max.'!E83</f>
        <v>1590.3</v>
      </c>
      <c r="AS88" s="189">
        <f>'Cont. Día max.'!F83</f>
        <v>0</v>
      </c>
      <c r="AT88" s="189">
        <f>'Cont. Día max.'!G83</f>
        <v>0</v>
      </c>
      <c r="AU88" s="189">
        <f>'Cont. Día max.'!H83</f>
        <v>1559.6666666666667</v>
      </c>
      <c r="AV88" s="189">
        <f>'Cont. Día max.'!I83</f>
        <v>0</v>
      </c>
      <c r="AW88" s="189">
        <f>'Cont. Día max.'!J83</f>
        <v>0</v>
      </c>
      <c r="AX88" s="189">
        <f>'Cont. Día max.'!K83</f>
        <v>0</v>
      </c>
      <c r="AY88" s="189">
        <f t="shared" si="13"/>
        <v>9191.2999999999993</v>
      </c>
    </row>
    <row r="89" spans="1:51">
      <c r="A89" s="191">
        <f t="shared" si="14"/>
        <v>0.54166666666666574</v>
      </c>
      <c r="B89" s="189">
        <f>'Prod. Día med.'!B84</f>
        <v>6422.1</v>
      </c>
      <c r="C89" s="189">
        <f>'Prod. Día med.'!C84</f>
        <v>0</v>
      </c>
      <c r="D89" s="189">
        <f>'Prod. Día med.'!D84</f>
        <v>4080.0666666666666</v>
      </c>
      <c r="E89" s="189">
        <f>'Prod. Día med.'!E84</f>
        <v>3156.1333333333332</v>
      </c>
      <c r="F89" s="189">
        <f>'Prod. Día med.'!F84</f>
        <v>5013.6000000000004</v>
      </c>
      <c r="G89" s="189">
        <f>'Prod. Día med.'!G84</f>
        <v>6621.2666666666664</v>
      </c>
      <c r="H89" s="189">
        <f>'Prod. Día med.'!H84</f>
        <v>6054.7</v>
      </c>
      <c r="I89" s="189">
        <f>'Prod. Día med.'!I84</f>
        <v>-388.03333333333336</v>
      </c>
      <c r="J89" s="189">
        <f>'Prod. Día med.'!J84</f>
        <v>-161.93333333333334</v>
      </c>
      <c r="K89" s="189">
        <f>'Prod. Día med.'!K84</f>
        <v>2233.4666666666667</v>
      </c>
      <c r="L89" s="189">
        <f t="shared" si="10"/>
        <v>33031.366666666669</v>
      </c>
      <c r="O89" s="189">
        <f>'Prod. Día max.'!B84</f>
        <v>6298.4333333333334</v>
      </c>
      <c r="P89" s="189">
        <f>'Prod. Día max.'!C84</f>
        <v>0</v>
      </c>
      <c r="Q89" s="189">
        <f>'Prod. Día max.'!D84</f>
        <v>6354.4333333333334</v>
      </c>
      <c r="R89" s="189">
        <f>'Prod. Día max.'!E84</f>
        <v>4284.7333333333336</v>
      </c>
      <c r="S89" s="189">
        <f>'Prod. Día max.'!F84</f>
        <v>5296.8666666666668</v>
      </c>
      <c r="T89" s="189">
        <f>'Prod. Día max.'!G84</f>
        <v>6679.333333333333</v>
      </c>
      <c r="U89" s="189">
        <f>'Prod. Día max.'!H84</f>
        <v>5778.4666666666662</v>
      </c>
      <c r="V89" s="189">
        <f>'Prod. Día max.'!I84</f>
        <v>-462.3</v>
      </c>
      <c r="W89" s="189">
        <f>'Prod. Día max.'!J84</f>
        <v>-136.93333333333334</v>
      </c>
      <c r="X89" s="189">
        <f>'Prod. Día max.'!K84</f>
        <v>2323.7666666666669</v>
      </c>
      <c r="Y89" s="189">
        <f t="shared" si="11"/>
        <v>36416.799999999996</v>
      </c>
      <c r="AB89" s="189">
        <f>'Cont. Día med.'!B84</f>
        <v>0</v>
      </c>
      <c r="AC89" s="189">
        <f>'Cont. Día med.'!C84</f>
        <v>0</v>
      </c>
      <c r="AD89" s="189">
        <f>'Cont. Día med.'!D84</f>
        <v>3916.8666666666668</v>
      </c>
      <c r="AE89" s="189">
        <f>'Cont. Día med.'!E84</f>
        <v>1202.7</v>
      </c>
      <c r="AF89" s="189">
        <f>'Cont. Día med.'!F84</f>
        <v>0</v>
      </c>
      <c r="AG89" s="189">
        <f>'Cont. Día med.'!G84</f>
        <v>0</v>
      </c>
      <c r="AH89" s="189">
        <f>'Cont. Día med.'!H84</f>
        <v>1615.5666666666666</v>
      </c>
      <c r="AI89" s="189">
        <f>'Cont. Día med.'!I84</f>
        <v>0</v>
      </c>
      <c r="AJ89" s="189">
        <f>'Cont. Día med.'!J84</f>
        <v>0</v>
      </c>
      <c r="AK89" s="189">
        <f>'Cont. Día med.'!K84</f>
        <v>0</v>
      </c>
      <c r="AL89" s="189">
        <f t="shared" si="12"/>
        <v>6735.1333333333332</v>
      </c>
      <c r="AO89" s="189">
        <f>'Cont. Día max.'!B84</f>
        <v>0</v>
      </c>
      <c r="AP89" s="189">
        <f>'Cont. Día max.'!C84</f>
        <v>0</v>
      </c>
      <c r="AQ89" s="189">
        <f>'Cont. Día max.'!D84</f>
        <v>6047.8</v>
      </c>
      <c r="AR89" s="189">
        <f>'Cont. Día max.'!E84</f>
        <v>1586.4666666666667</v>
      </c>
      <c r="AS89" s="189">
        <f>'Cont. Día max.'!F84</f>
        <v>0</v>
      </c>
      <c r="AT89" s="189">
        <f>'Cont. Día max.'!G84</f>
        <v>0</v>
      </c>
      <c r="AU89" s="189">
        <f>'Cont. Día max.'!H84</f>
        <v>1560.1333333333334</v>
      </c>
      <c r="AV89" s="189">
        <f>'Cont. Día max.'!I84</f>
        <v>0</v>
      </c>
      <c r="AW89" s="189">
        <f>'Cont. Día max.'!J84</f>
        <v>0</v>
      </c>
      <c r="AX89" s="189">
        <f>'Cont. Día max.'!K84</f>
        <v>0</v>
      </c>
      <c r="AY89" s="189">
        <f t="shared" si="13"/>
        <v>9194.4</v>
      </c>
    </row>
    <row r="90" spans="1:51">
      <c r="A90" s="191">
        <f t="shared" si="14"/>
        <v>0.54861111111111016</v>
      </c>
      <c r="B90" s="189">
        <f>'Prod. Día med.'!B85</f>
        <v>6419.7666666666664</v>
      </c>
      <c r="C90" s="189">
        <f>'Prod. Día med.'!C85</f>
        <v>0</v>
      </c>
      <c r="D90" s="189">
        <f>'Prod. Día med.'!D85</f>
        <v>4094.9666666666667</v>
      </c>
      <c r="E90" s="189">
        <f>'Prod. Día med.'!E85</f>
        <v>3173.3333333333335</v>
      </c>
      <c r="F90" s="189">
        <f>'Prod. Día med.'!F85</f>
        <v>4948.8</v>
      </c>
      <c r="G90" s="189">
        <f>'Prod. Día med.'!G85</f>
        <v>6651.5</v>
      </c>
      <c r="H90" s="189">
        <f>'Prod. Día med.'!H85</f>
        <v>6061.9666666666662</v>
      </c>
      <c r="I90" s="189">
        <f>'Prod. Día med.'!I85</f>
        <v>-421.13333333333333</v>
      </c>
      <c r="J90" s="189">
        <f>'Prod. Día med.'!J85</f>
        <v>-160.16666666666666</v>
      </c>
      <c r="K90" s="189">
        <f>'Prod. Día med.'!K85</f>
        <v>2246.9333333333334</v>
      </c>
      <c r="L90" s="189">
        <f t="shared" si="10"/>
        <v>33015.966666666667</v>
      </c>
      <c r="O90" s="189">
        <f>'Prod. Día max.'!B85</f>
        <v>6298.6333333333332</v>
      </c>
      <c r="P90" s="189">
        <f>'Prod. Día max.'!C85</f>
        <v>0</v>
      </c>
      <c r="Q90" s="189">
        <f>'Prod. Día max.'!D85</f>
        <v>6384.166666666667</v>
      </c>
      <c r="R90" s="189">
        <f>'Prod. Día max.'!E85</f>
        <v>4351.6000000000004</v>
      </c>
      <c r="S90" s="189">
        <f>'Prod. Día max.'!F85</f>
        <v>5308.6</v>
      </c>
      <c r="T90" s="189">
        <f>'Prod. Día max.'!G85</f>
        <v>6711.2666666666664</v>
      </c>
      <c r="U90" s="189">
        <f>'Prod. Día max.'!H85</f>
        <v>5782.333333333333</v>
      </c>
      <c r="V90" s="189">
        <f>'Prod. Día max.'!I85</f>
        <v>-541.5333333333333</v>
      </c>
      <c r="W90" s="189">
        <f>'Prod. Día max.'!J85</f>
        <v>-136.19999999999999</v>
      </c>
      <c r="X90" s="189">
        <f>'Prod. Día max.'!K85</f>
        <v>2330.3333333333335</v>
      </c>
      <c r="Y90" s="189">
        <f t="shared" si="11"/>
        <v>36489.200000000004</v>
      </c>
      <c r="AB90" s="189">
        <f>'Cont. Día med.'!B85</f>
        <v>0</v>
      </c>
      <c r="AC90" s="189">
        <f>'Cont. Día med.'!C85</f>
        <v>0</v>
      </c>
      <c r="AD90" s="189">
        <f>'Cont. Día med.'!D85</f>
        <v>3928.2666666666669</v>
      </c>
      <c r="AE90" s="189">
        <f>'Cont. Día med.'!E85</f>
        <v>1206.3</v>
      </c>
      <c r="AF90" s="189">
        <f>'Cont. Día med.'!F85</f>
        <v>0</v>
      </c>
      <c r="AG90" s="189">
        <f>'Cont. Día med.'!G85</f>
        <v>0</v>
      </c>
      <c r="AH90" s="189">
        <f>'Cont. Día med.'!H85</f>
        <v>1617.3333333333333</v>
      </c>
      <c r="AI90" s="189">
        <f>'Cont. Día med.'!I85</f>
        <v>0</v>
      </c>
      <c r="AJ90" s="189">
        <f>'Cont. Día med.'!J85</f>
        <v>0</v>
      </c>
      <c r="AK90" s="189">
        <f>'Cont. Día med.'!K85</f>
        <v>0</v>
      </c>
      <c r="AL90" s="189">
        <f t="shared" si="12"/>
        <v>6751.9</v>
      </c>
      <c r="AO90" s="189">
        <f>'Cont. Día max.'!B85</f>
        <v>0</v>
      </c>
      <c r="AP90" s="189">
        <f>'Cont. Día max.'!C85</f>
        <v>0</v>
      </c>
      <c r="AQ90" s="189">
        <f>'Cont. Día max.'!D85</f>
        <v>6076.9333333333334</v>
      </c>
      <c r="AR90" s="189">
        <f>'Cont. Día max.'!E85</f>
        <v>1606.8333333333333</v>
      </c>
      <c r="AS90" s="189">
        <f>'Cont. Día max.'!F85</f>
        <v>0</v>
      </c>
      <c r="AT90" s="189">
        <f>'Cont. Día max.'!G85</f>
        <v>0</v>
      </c>
      <c r="AU90" s="189">
        <f>'Cont. Día max.'!H85</f>
        <v>1560.9</v>
      </c>
      <c r="AV90" s="189">
        <f>'Cont. Día max.'!I85</f>
        <v>0</v>
      </c>
      <c r="AW90" s="189">
        <f>'Cont. Día max.'!J85</f>
        <v>0</v>
      </c>
      <c r="AX90" s="189">
        <f>'Cont. Día max.'!K85</f>
        <v>0</v>
      </c>
      <c r="AY90" s="189">
        <f t="shared" si="13"/>
        <v>9244.6666666666661</v>
      </c>
    </row>
    <row r="91" spans="1:51">
      <c r="A91" s="191">
        <f t="shared" si="14"/>
        <v>0.55555555555555458</v>
      </c>
      <c r="B91" s="189">
        <f>'Prod. Día med.'!B86</f>
        <v>6387.5666666666666</v>
      </c>
      <c r="C91" s="189">
        <f>'Prod. Día med.'!C86</f>
        <v>0</v>
      </c>
      <c r="D91" s="189">
        <f>'Prod. Día med.'!D86</f>
        <v>4092.8666666666668</v>
      </c>
      <c r="E91" s="189">
        <f>'Prod. Día med.'!E86</f>
        <v>3160.3333333333335</v>
      </c>
      <c r="F91" s="189">
        <f>'Prod. Día med.'!F86</f>
        <v>4923.8666666666668</v>
      </c>
      <c r="G91" s="189">
        <f>'Prod. Día med.'!G86</f>
        <v>6670.9333333333334</v>
      </c>
      <c r="H91" s="189">
        <f>'Prod. Día med.'!H86</f>
        <v>6068.5333333333338</v>
      </c>
      <c r="I91" s="189">
        <f>'Prod. Día med.'!I86</f>
        <v>-420.76666666666665</v>
      </c>
      <c r="J91" s="189">
        <f>'Prod. Día med.'!J86</f>
        <v>-159.36666666666667</v>
      </c>
      <c r="K91" s="189">
        <f>'Prod. Día med.'!K86</f>
        <v>2253.7666666666669</v>
      </c>
      <c r="L91" s="189">
        <f t="shared" si="10"/>
        <v>32977.733333333337</v>
      </c>
      <c r="O91" s="189">
        <f>'Prod. Día max.'!B86</f>
        <v>6299.5333333333338</v>
      </c>
      <c r="P91" s="189">
        <f>'Prod. Día max.'!C86</f>
        <v>0</v>
      </c>
      <c r="Q91" s="189">
        <f>'Prod. Día max.'!D86</f>
        <v>6391.7666666666664</v>
      </c>
      <c r="R91" s="189">
        <f>'Prod. Día max.'!E86</f>
        <v>4358.9333333333334</v>
      </c>
      <c r="S91" s="189">
        <f>'Prod. Día max.'!F86</f>
        <v>5292.1</v>
      </c>
      <c r="T91" s="189">
        <f>'Prod. Día max.'!G86</f>
        <v>6760.7666666666664</v>
      </c>
      <c r="U91" s="189">
        <f>'Prod. Día max.'!H86</f>
        <v>5783.2333333333336</v>
      </c>
      <c r="V91" s="189">
        <f>'Prod. Día max.'!I86</f>
        <v>-547.1</v>
      </c>
      <c r="W91" s="189">
        <f>'Prod. Día max.'!J86</f>
        <v>-135.9</v>
      </c>
      <c r="X91" s="189">
        <f>'Prod. Día max.'!K86</f>
        <v>2348.5666666666666</v>
      </c>
      <c r="Y91" s="189">
        <f t="shared" si="11"/>
        <v>36551.9</v>
      </c>
      <c r="AB91" s="189">
        <f>'Cont. Día med.'!B86</f>
        <v>0</v>
      </c>
      <c r="AC91" s="189">
        <f>'Cont. Día med.'!C86</f>
        <v>0</v>
      </c>
      <c r="AD91" s="189">
        <f>'Cont. Día med.'!D86</f>
        <v>3928.3666666666668</v>
      </c>
      <c r="AE91" s="189">
        <f>'Cont. Día med.'!E86</f>
        <v>1202.2666666666667</v>
      </c>
      <c r="AF91" s="189">
        <f>'Cont. Día med.'!F86</f>
        <v>0</v>
      </c>
      <c r="AG91" s="189">
        <f>'Cont. Día med.'!G86</f>
        <v>0</v>
      </c>
      <c r="AH91" s="189">
        <f>'Cont. Día med.'!H86</f>
        <v>1617.7333333333333</v>
      </c>
      <c r="AI91" s="189">
        <f>'Cont. Día med.'!I86</f>
        <v>0</v>
      </c>
      <c r="AJ91" s="189">
        <f>'Cont. Día med.'!J86</f>
        <v>0</v>
      </c>
      <c r="AK91" s="189">
        <f>'Cont. Día med.'!K86</f>
        <v>0</v>
      </c>
      <c r="AL91" s="189">
        <f t="shared" si="12"/>
        <v>6748.3666666666668</v>
      </c>
      <c r="AO91" s="189">
        <f>'Cont. Día max.'!B86</f>
        <v>0</v>
      </c>
      <c r="AP91" s="189">
        <f>'Cont. Día max.'!C86</f>
        <v>0</v>
      </c>
      <c r="AQ91" s="189">
        <f>'Cont. Día max.'!D86</f>
        <v>6079.9666666666662</v>
      </c>
      <c r="AR91" s="189">
        <f>'Cont. Día max.'!E86</f>
        <v>1609.5666666666666</v>
      </c>
      <c r="AS91" s="189">
        <f>'Cont. Día max.'!F86</f>
        <v>0</v>
      </c>
      <c r="AT91" s="189">
        <f>'Cont. Día max.'!G86</f>
        <v>0</v>
      </c>
      <c r="AU91" s="189">
        <f>'Cont. Día max.'!H86</f>
        <v>1561.1666666666667</v>
      </c>
      <c r="AV91" s="189">
        <f>'Cont. Día max.'!I86</f>
        <v>0</v>
      </c>
      <c r="AW91" s="189">
        <f>'Cont. Día max.'!J86</f>
        <v>0</v>
      </c>
      <c r="AX91" s="189">
        <f>'Cont. Día max.'!K86</f>
        <v>0</v>
      </c>
      <c r="AY91" s="189">
        <f t="shared" si="13"/>
        <v>9250.6999999999989</v>
      </c>
    </row>
    <row r="92" spans="1:51">
      <c r="A92" s="191">
        <f t="shared" si="14"/>
        <v>0.562499999999999</v>
      </c>
      <c r="B92" s="189">
        <f>'Prod. Día med.'!B87</f>
        <v>6420.4333333333334</v>
      </c>
      <c r="C92" s="189">
        <f>'Prod. Día med.'!C87</f>
        <v>0</v>
      </c>
      <c r="D92" s="189">
        <f>'Prod. Día med.'!D87</f>
        <v>4085.9</v>
      </c>
      <c r="E92" s="189">
        <f>'Prod. Día med.'!E87</f>
        <v>3131.3</v>
      </c>
      <c r="F92" s="189">
        <f>'Prod. Día med.'!F87</f>
        <v>4851.4666666666662</v>
      </c>
      <c r="G92" s="189">
        <f>'Prod. Día med.'!G87</f>
        <v>6705.5666666666666</v>
      </c>
      <c r="H92" s="189">
        <f>'Prod. Día med.'!H87</f>
        <v>6068.4</v>
      </c>
      <c r="I92" s="189">
        <f>'Prod. Día med.'!I87</f>
        <v>-409.36666666666667</v>
      </c>
      <c r="J92" s="189">
        <f>'Prod. Día med.'!J87</f>
        <v>-159.26666666666668</v>
      </c>
      <c r="K92" s="189">
        <f>'Prod. Día med.'!K87</f>
        <v>2267.6999999999998</v>
      </c>
      <c r="L92" s="189">
        <f t="shared" si="10"/>
        <v>32962.133333333331</v>
      </c>
      <c r="O92" s="189">
        <f>'Prod. Día max.'!B87</f>
        <v>6300.0666666666666</v>
      </c>
      <c r="P92" s="189">
        <f>'Prod. Día max.'!C87</f>
        <v>0</v>
      </c>
      <c r="Q92" s="189">
        <f>'Prod. Día max.'!D87</f>
        <v>6384.4666666666662</v>
      </c>
      <c r="R92" s="189">
        <f>'Prod. Día max.'!E87</f>
        <v>4332.7</v>
      </c>
      <c r="S92" s="189">
        <f>'Prod. Día max.'!F87</f>
        <v>5192.0333333333338</v>
      </c>
      <c r="T92" s="189">
        <f>'Prod. Día max.'!G87</f>
        <v>6800.7333333333336</v>
      </c>
      <c r="U92" s="189">
        <f>'Prod. Día max.'!H87</f>
        <v>5778.1333333333332</v>
      </c>
      <c r="V92" s="189">
        <f>'Prod. Día max.'!I87</f>
        <v>-577.5</v>
      </c>
      <c r="W92" s="189">
        <f>'Prod. Día max.'!J87</f>
        <v>-135.73333333333332</v>
      </c>
      <c r="X92" s="189">
        <f>'Prod. Día max.'!K87</f>
        <v>2346.6666666666665</v>
      </c>
      <c r="Y92" s="189">
        <f t="shared" si="11"/>
        <v>36421.566666666666</v>
      </c>
      <c r="AB92" s="189">
        <f>'Cont. Día med.'!B87</f>
        <v>0</v>
      </c>
      <c r="AC92" s="189">
        <f>'Cont. Día med.'!C87</f>
        <v>0</v>
      </c>
      <c r="AD92" s="189">
        <f>'Cont. Día med.'!D87</f>
        <v>3921.8666666666668</v>
      </c>
      <c r="AE92" s="189">
        <f>'Cont. Día med.'!E87</f>
        <v>1187.2666666666667</v>
      </c>
      <c r="AF92" s="189">
        <f>'Cont. Día med.'!F87</f>
        <v>0</v>
      </c>
      <c r="AG92" s="189">
        <f>'Cont. Día med.'!G87</f>
        <v>0</v>
      </c>
      <c r="AH92" s="189">
        <f>'Cont. Día med.'!H87</f>
        <v>1616.2666666666667</v>
      </c>
      <c r="AI92" s="189">
        <f>'Cont. Día med.'!I87</f>
        <v>0</v>
      </c>
      <c r="AJ92" s="189">
        <f>'Cont. Día med.'!J87</f>
        <v>0</v>
      </c>
      <c r="AK92" s="189">
        <f>'Cont. Día med.'!K87</f>
        <v>0</v>
      </c>
      <c r="AL92" s="189">
        <f t="shared" si="12"/>
        <v>6725.4</v>
      </c>
      <c r="AO92" s="189">
        <f>'Cont. Día max.'!B87</f>
        <v>0</v>
      </c>
      <c r="AP92" s="189">
        <f>'Cont. Día max.'!C87</f>
        <v>0</v>
      </c>
      <c r="AQ92" s="189">
        <f>'Cont. Día max.'!D87</f>
        <v>6071.4</v>
      </c>
      <c r="AR92" s="189">
        <f>'Cont. Día max.'!E87</f>
        <v>1599.1</v>
      </c>
      <c r="AS92" s="189">
        <f>'Cont. Día max.'!F87</f>
        <v>0</v>
      </c>
      <c r="AT92" s="189">
        <f>'Cont. Día max.'!G87</f>
        <v>0</v>
      </c>
      <c r="AU92" s="189">
        <f>'Cont. Día max.'!H87</f>
        <v>1559.8</v>
      </c>
      <c r="AV92" s="189">
        <f>'Cont. Día max.'!I87</f>
        <v>0</v>
      </c>
      <c r="AW92" s="189">
        <f>'Cont. Día max.'!J87</f>
        <v>0</v>
      </c>
      <c r="AX92" s="189">
        <f>'Cont. Día max.'!K87</f>
        <v>0</v>
      </c>
      <c r="AY92" s="189">
        <f t="shared" si="13"/>
        <v>9230.2999999999993</v>
      </c>
    </row>
    <row r="93" spans="1:51">
      <c r="A93" s="191">
        <f t="shared" si="14"/>
        <v>0.56944444444444342</v>
      </c>
      <c r="B93" s="189">
        <f>'Prod. Día med.'!B88</f>
        <v>6418.8</v>
      </c>
      <c r="C93" s="189">
        <f>'Prod. Día med.'!C88</f>
        <v>0</v>
      </c>
      <c r="D93" s="189">
        <f>'Prod. Día med.'!D88</f>
        <v>4067.5666666666666</v>
      </c>
      <c r="E93" s="189">
        <f>'Prod. Día med.'!E88</f>
        <v>3102.7666666666669</v>
      </c>
      <c r="F93" s="189">
        <f>'Prod. Día med.'!F88</f>
        <v>4782.666666666667</v>
      </c>
      <c r="G93" s="189">
        <f>'Prod. Día med.'!G88</f>
        <v>6748.5666666666666</v>
      </c>
      <c r="H93" s="189">
        <f>'Prod. Día med.'!H88</f>
        <v>6071.1</v>
      </c>
      <c r="I93" s="189">
        <f>'Prod. Día med.'!I88</f>
        <v>-441.9</v>
      </c>
      <c r="J93" s="189">
        <f>'Prod. Día med.'!J88</f>
        <v>-159.43333333333334</v>
      </c>
      <c r="K93" s="189">
        <f>'Prod. Día med.'!K88</f>
        <v>2279.6</v>
      </c>
      <c r="L93" s="189">
        <f t="shared" si="10"/>
        <v>32869.73333333333</v>
      </c>
      <c r="O93" s="189">
        <f>'Prod. Día max.'!B88</f>
        <v>6299.3</v>
      </c>
      <c r="P93" s="189">
        <f>'Prod. Día max.'!C88</f>
        <v>0</v>
      </c>
      <c r="Q93" s="189">
        <f>'Prod. Día max.'!D88</f>
        <v>6355.5666666666666</v>
      </c>
      <c r="R93" s="189">
        <f>'Prod. Día max.'!E88</f>
        <v>4269.9333333333334</v>
      </c>
      <c r="S93" s="189">
        <f>'Prod. Día max.'!F88</f>
        <v>5010.3</v>
      </c>
      <c r="T93" s="189">
        <f>'Prod. Día max.'!G88</f>
        <v>6858.5666666666666</v>
      </c>
      <c r="U93" s="189">
        <f>'Prod. Día max.'!H88</f>
        <v>5774.5333333333338</v>
      </c>
      <c r="V93" s="189">
        <f>'Prod. Día max.'!I88</f>
        <v>-616.4666666666667</v>
      </c>
      <c r="W93" s="189">
        <f>'Prod. Día max.'!J88</f>
        <v>-135.56666666666666</v>
      </c>
      <c r="X93" s="189">
        <f>'Prod. Día max.'!K88</f>
        <v>2349.1666666666665</v>
      </c>
      <c r="Y93" s="189">
        <f t="shared" si="11"/>
        <v>36165.333333333328</v>
      </c>
      <c r="AB93" s="189">
        <f>'Cont. Día med.'!B88</f>
        <v>0</v>
      </c>
      <c r="AC93" s="189">
        <f>'Cont. Día med.'!C88</f>
        <v>0</v>
      </c>
      <c r="AD93" s="189">
        <f>'Cont. Día med.'!D88</f>
        <v>3903.1</v>
      </c>
      <c r="AE93" s="189">
        <f>'Cont. Día med.'!E88</f>
        <v>1174.1666666666667</v>
      </c>
      <c r="AF93" s="189">
        <f>'Cont. Día med.'!F88</f>
        <v>0</v>
      </c>
      <c r="AG93" s="189">
        <f>'Cont. Día med.'!G88</f>
        <v>0</v>
      </c>
      <c r="AH93" s="189">
        <f>'Cont. Día med.'!H88</f>
        <v>1616.6333333333334</v>
      </c>
      <c r="AI93" s="189">
        <f>'Cont. Día med.'!I88</f>
        <v>0</v>
      </c>
      <c r="AJ93" s="189">
        <f>'Cont. Día med.'!J88</f>
        <v>0</v>
      </c>
      <c r="AK93" s="189">
        <f>'Cont. Día med.'!K88</f>
        <v>0</v>
      </c>
      <c r="AL93" s="189">
        <f t="shared" si="12"/>
        <v>6693.9</v>
      </c>
      <c r="AO93" s="189">
        <f>'Cont. Día max.'!B88</f>
        <v>0</v>
      </c>
      <c r="AP93" s="189">
        <f>'Cont. Día max.'!C88</f>
        <v>0</v>
      </c>
      <c r="AQ93" s="189">
        <f>'Cont. Día max.'!D88</f>
        <v>6038.7666666666664</v>
      </c>
      <c r="AR93" s="189">
        <f>'Cont. Día max.'!E88</f>
        <v>1575.8666666666666</v>
      </c>
      <c r="AS93" s="189">
        <f>'Cont. Día max.'!F88</f>
        <v>0</v>
      </c>
      <c r="AT93" s="189">
        <f>'Cont. Día max.'!G88</f>
        <v>0</v>
      </c>
      <c r="AU93" s="189">
        <f>'Cont. Día max.'!H88</f>
        <v>1558.8</v>
      </c>
      <c r="AV93" s="189">
        <f>'Cont. Día max.'!I88</f>
        <v>0</v>
      </c>
      <c r="AW93" s="189">
        <f>'Cont. Día max.'!J88</f>
        <v>0</v>
      </c>
      <c r="AX93" s="189">
        <f>'Cont. Día max.'!K88</f>
        <v>0</v>
      </c>
      <c r="AY93" s="189">
        <f t="shared" si="13"/>
        <v>9173.4333333333325</v>
      </c>
    </row>
    <row r="94" spans="1:51">
      <c r="A94" s="191">
        <f t="shared" si="14"/>
        <v>0.57638888888888784</v>
      </c>
      <c r="B94" s="189">
        <f>'Prod. Día med.'!B89</f>
        <v>6417.8666666666668</v>
      </c>
      <c r="C94" s="189">
        <f>'Prod. Día med.'!C89</f>
        <v>0</v>
      </c>
      <c r="D94" s="189">
        <f>'Prod. Día med.'!D89</f>
        <v>4051.8333333333335</v>
      </c>
      <c r="E94" s="189">
        <f>'Prod. Día med.'!E89</f>
        <v>3058.7666666666669</v>
      </c>
      <c r="F94" s="189">
        <f>'Prod. Día med.'!F89</f>
        <v>4658.8666666666668</v>
      </c>
      <c r="G94" s="189">
        <f>'Prod. Día med.'!G89</f>
        <v>6791</v>
      </c>
      <c r="H94" s="189">
        <f>'Prod. Día med.'!H89</f>
        <v>6079.8</v>
      </c>
      <c r="I94" s="189">
        <f>'Prod. Día med.'!I89</f>
        <v>-444.7</v>
      </c>
      <c r="J94" s="189">
        <f>'Prod. Día med.'!J89</f>
        <v>-159.43333333333334</v>
      </c>
      <c r="K94" s="189">
        <f>'Prod. Día med.'!K89</f>
        <v>2274.1</v>
      </c>
      <c r="L94" s="189">
        <f t="shared" si="10"/>
        <v>32728.1</v>
      </c>
      <c r="O94" s="189">
        <f>'Prod. Día max.'!B89</f>
        <v>6300.5333333333338</v>
      </c>
      <c r="P94" s="189">
        <f>'Prod. Día max.'!C89</f>
        <v>0</v>
      </c>
      <c r="Q94" s="189">
        <f>'Prod. Día max.'!D89</f>
        <v>6323.2666666666664</v>
      </c>
      <c r="R94" s="189">
        <f>'Prod. Día max.'!E89</f>
        <v>4196.833333333333</v>
      </c>
      <c r="S94" s="189">
        <f>'Prod. Día max.'!F89</f>
        <v>4823.4666666666662</v>
      </c>
      <c r="T94" s="189">
        <f>'Prod. Día max.'!G89</f>
        <v>6907.1</v>
      </c>
      <c r="U94" s="189">
        <f>'Prod. Día max.'!H89</f>
        <v>5774.3</v>
      </c>
      <c r="V94" s="189">
        <f>'Prod. Día max.'!I89</f>
        <v>-603.4</v>
      </c>
      <c r="W94" s="189">
        <f>'Prod. Día max.'!J89</f>
        <v>-135.63333333333333</v>
      </c>
      <c r="X94" s="189">
        <f>'Prod. Día max.'!K89</f>
        <v>2338.6999999999998</v>
      </c>
      <c r="Y94" s="189">
        <f t="shared" si="11"/>
        <v>35925.166666666664</v>
      </c>
      <c r="AB94" s="189">
        <f>'Cont. Día med.'!B89</f>
        <v>0</v>
      </c>
      <c r="AC94" s="189">
        <f>'Cont. Día med.'!C89</f>
        <v>0</v>
      </c>
      <c r="AD94" s="189">
        <f>'Cont. Día med.'!D89</f>
        <v>3891.0666666666666</v>
      </c>
      <c r="AE94" s="189">
        <f>'Cont. Día med.'!E89</f>
        <v>1158.0666666666666</v>
      </c>
      <c r="AF94" s="189">
        <f>'Cont. Día med.'!F89</f>
        <v>0</v>
      </c>
      <c r="AG94" s="189">
        <f>'Cont. Día med.'!G89</f>
        <v>0</v>
      </c>
      <c r="AH94" s="189">
        <f>'Cont. Día med.'!H89</f>
        <v>1619.2333333333333</v>
      </c>
      <c r="AI94" s="189">
        <f>'Cont. Día med.'!I89</f>
        <v>0</v>
      </c>
      <c r="AJ94" s="189">
        <f>'Cont. Día med.'!J89</f>
        <v>0</v>
      </c>
      <c r="AK94" s="189">
        <f>'Cont. Día med.'!K89</f>
        <v>0</v>
      </c>
      <c r="AL94" s="189">
        <f t="shared" si="12"/>
        <v>6668.3666666666668</v>
      </c>
      <c r="AO94" s="189">
        <f>'Cont. Día max.'!B89</f>
        <v>0</v>
      </c>
      <c r="AP94" s="189">
        <f>'Cont. Día max.'!C89</f>
        <v>0</v>
      </c>
      <c r="AQ94" s="189">
        <f>'Cont. Día max.'!D89</f>
        <v>6005.5</v>
      </c>
      <c r="AR94" s="189">
        <f>'Cont. Día max.'!E89</f>
        <v>1550.9333333333334</v>
      </c>
      <c r="AS94" s="189">
        <f>'Cont. Día max.'!F89</f>
        <v>0</v>
      </c>
      <c r="AT94" s="189">
        <f>'Cont. Día max.'!G89</f>
        <v>0</v>
      </c>
      <c r="AU94" s="189">
        <f>'Cont. Día max.'!H89</f>
        <v>1558.7</v>
      </c>
      <c r="AV94" s="189">
        <f>'Cont. Día max.'!I89</f>
        <v>0</v>
      </c>
      <c r="AW94" s="189">
        <f>'Cont. Día max.'!J89</f>
        <v>0</v>
      </c>
      <c r="AX94" s="189">
        <f>'Cont. Día max.'!K89</f>
        <v>0</v>
      </c>
      <c r="AY94" s="189">
        <f t="shared" si="13"/>
        <v>9115.1333333333332</v>
      </c>
    </row>
    <row r="95" spans="1:51">
      <c r="A95" s="191">
        <f t="shared" si="14"/>
        <v>0.58333333333333226</v>
      </c>
      <c r="B95" s="189">
        <f>'Prod. Día med.'!B90</f>
        <v>6417.9666666666662</v>
      </c>
      <c r="C95" s="189">
        <f>'Prod. Día med.'!C90</f>
        <v>0</v>
      </c>
      <c r="D95" s="189">
        <f>'Prod. Día med.'!D90</f>
        <v>4031.7333333333331</v>
      </c>
      <c r="E95" s="189">
        <f>'Prod. Día med.'!E90</f>
        <v>2997.7</v>
      </c>
      <c r="F95" s="189">
        <f>'Prod. Día med.'!F90</f>
        <v>4475.9333333333334</v>
      </c>
      <c r="G95" s="189">
        <f>'Prod. Día med.'!G90</f>
        <v>6816.7</v>
      </c>
      <c r="H95" s="189">
        <f>'Prod. Día med.'!H90</f>
        <v>6074.2333333333336</v>
      </c>
      <c r="I95" s="189">
        <f>'Prod. Día med.'!I90</f>
        <v>-553.83333333333337</v>
      </c>
      <c r="J95" s="189">
        <f>'Prod. Día med.'!J90</f>
        <v>-157.86666666666667</v>
      </c>
      <c r="K95" s="189">
        <f>'Prod. Día med.'!K90</f>
        <v>2280.7666666666669</v>
      </c>
      <c r="L95" s="189">
        <f t="shared" si="10"/>
        <v>32383.333333333336</v>
      </c>
      <c r="O95" s="189">
        <f>'Prod. Día max.'!B90</f>
        <v>6300.7</v>
      </c>
      <c r="P95" s="189">
        <f>'Prod. Día max.'!C90</f>
        <v>0</v>
      </c>
      <c r="Q95" s="189">
        <f>'Prod. Día max.'!D90</f>
        <v>6288.9333333333334</v>
      </c>
      <c r="R95" s="189">
        <f>'Prod. Día max.'!E90</f>
        <v>4102.2333333333336</v>
      </c>
      <c r="S95" s="189">
        <f>'Prod. Día max.'!F90</f>
        <v>4547.2333333333336</v>
      </c>
      <c r="T95" s="189">
        <f>'Prod. Día max.'!G90</f>
        <v>6945.7666666666664</v>
      </c>
      <c r="U95" s="189">
        <f>'Prod. Día max.'!H90</f>
        <v>5768.333333333333</v>
      </c>
      <c r="V95" s="189">
        <f>'Prod. Día max.'!I90</f>
        <v>-691.26666666666665</v>
      </c>
      <c r="W95" s="189">
        <f>'Prod. Día max.'!J90</f>
        <v>-133.86666666666667</v>
      </c>
      <c r="X95" s="189">
        <f>'Prod. Día max.'!K90</f>
        <v>2330.9666666666667</v>
      </c>
      <c r="Y95" s="189">
        <f t="shared" si="11"/>
        <v>35459.033333333333</v>
      </c>
      <c r="AB95" s="189">
        <f>'Cont. Día med.'!B90</f>
        <v>0</v>
      </c>
      <c r="AC95" s="189">
        <f>'Cont. Día med.'!C90</f>
        <v>0</v>
      </c>
      <c r="AD95" s="189">
        <f>'Cont. Día med.'!D90</f>
        <v>3872.7333333333331</v>
      </c>
      <c r="AE95" s="189">
        <f>'Cont. Día med.'!E90</f>
        <v>1130.9333333333334</v>
      </c>
      <c r="AF95" s="189">
        <f>'Cont. Día med.'!F90</f>
        <v>0</v>
      </c>
      <c r="AG95" s="189">
        <f>'Cont. Día med.'!G90</f>
        <v>0</v>
      </c>
      <c r="AH95" s="189">
        <f>'Cont. Día med.'!H90</f>
        <v>1617.0333333333333</v>
      </c>
      <c r="AI95" s="189">
        <f>'Cont. Día med.'!I90</f>
        <v>0</v>
      </c>
      <c r="AJ95" s="189">
        <f>'Cont. Día med.'!J90</f>
        <v>0</v>
      </c>
      <c r="AK95" s="189">
        <f>'Cont. Día med.'!K90</f>
        <v>0</v>
      </c>
      <c r="AL95" s="189">
        <f t="shared" si="12"/>
        <v>6620.6999999999989</v>
      </c>
      <c r="AO95" s="189">
        <f>'Cont. Día max.'!B90</f>
        <v>0</v>
      </c>
      <c r="AP95" s="189">
        <f>'Cont. Día max.'!C90</f>
        <v>0</v>
      </c>
      <c r="AQ95" s="189">
        <f>'Cont. Día max.'!D90</f>
        <v>5967.166666666667</v>
      </c>
      <c r="AR95" s="189">
        <f>'Cont. Día max.'!E90</f>
        <v>1513.6</v>
      </c>
      <c r="AS95" s="189">
        <f>'Cont. Día max.'!F90</f>
        <v>0</v>
      </c>
      <c r="AT95" s="189">
        <f>'Cont. Día max.'!G90</f>
        <v>0</v>
      </c>
      <c r="AU95" s="189">
        <f>'Cont. Día max.'!H90</f>
        <v>1557.1</v>
      </c>
      <c r="AV95" s="189">
        <f>'Cont. Día max.'!I90</f>
        <v>0</v>
      </c>
      <c r="AW95" s="189">
        <f>'Cont. Día max.'!J90</f>
        <v>0</v>
      </c>
      <c r="AX95" s="189">
        <f>'Cont. Día max.'!K90</f>
        <v>0</v>
      </c>
      <c r="AY95" s="189">
        <f t="shared" si="13"/>
        <v>9037.8666666666668</v>
      </c>
    </row>
    <row r="96" spans="1:51">
      <c r="A96" s="191">
        <f t="shared" si="14"/>
        <v>0.59027777777777668</v>
      </c>
      <c r="B96" s="189">
        <f>'Prod. Día med.'!B91</f>
        <v>6416.3</v>
      </c>
      <c r="C96" s="189">
        <f>'Prod. Día med.'!C91</f>
        <v>0</v>
      </c>
      <c r="D96" s="189">
        <f>'Prod. Día med.'!D91</f>
        <v>4045.9</v>
      </c>
      <c r="E96" s="189">
        <f>'Prod. Día med.'!E91</f>
        <v>3005.6666666666665</v>
      </c>
      <c r="F96" s="189">
        <f>'Prod. Día med.'!F91</f>
        <v>4275.4666666666662</v>
      </c>
      <c r="G96" s="189">
        <f>'Prod. Día med.'!G91</f>
        <v>6847.1</v>
      </c>
      <c r="H96" s="189">
        <f>'Prod. Día med.'!H91</f>
        <v>6061.9666666666662</v>
      </c>
      <c r="I96" s="189">
        <f>'Prod. Día med.'!I91</f>
        <v>-622</v>
      </c>
      <c r="J96" s="189">
        <f>'Prod. Día med.'!J91</f>
        <v>-155.36666666666667</v>
      </c>
      <c r="K96" s="189">
        <f>'Prod. Día med.'!K91</f>
        <v>2282.3000000000002</v>
      </c>
      <c r="L96" s="189">
        <f t="shared" si="10"/>
        <v>32157.333333333336</v>
      </c>
      <c r="O96" s="189">
        <f>'Prod. Día max.'!B91</f>
        <v>6299.833333333333</v>
      </c>
      <c r="P96" s="189">
        <f>'Prod. Día max.'!C91</f>
        <v>0</v>
      </c>
      <c r="Q96" s="189">
        <f>'Prod. Día max.'!D91</f>
        <v>6292.2333333333336</v>
      </c>
      <c r="R96" s="189">
        <f>'Prod. Día max.'!E91</f>
        <v>4050.1666666666665</v>
      </c>
      <c r="S96" s="189">
        <f>'Prod. Día max.'!F91</f>
        <v>4404.7333333333336</v>
      </c>
      <c r="T96" s="189">
        <f>'Prod. Día max.'!G91</f>
        <v>6965.0666666666666</v>
      </c>
      <c r="U96" s="189">
        <f>'Prod. Día max.'!H91</f>
        <v>5754.2</v>
      </c>
      <c r="V96" s="189">
        <f>'Prod. Día max.'!I91</f>
        <v>-806.8</v>
      </c>
      <c r="W96" s="189">
        <f>'Prod. Día max.'!J91</f>
        <v>-133.56666666666666</v>
      </c>
      <c r="X96" s="189">
        <f>'Prod. Día max.'!K91</f>
        <v>2324.4</v>
      </c>
      <c r="Y96" s="189">
        <f t="shared" si="11"/>
        <v>35150.266666666663</v>
      </c>
      <c r="AB96" s="189">
        <f>'Cont. Día med.'!B91</f>
        <v>0</v>
      </c>
      <c r="AC96" s="189">
        <f>'Cont. Día med.'!C91</f>
        <v>0</v>
      </c>
      <c r="AD96" s="189">
        <f>'Cont. Día med.'!D91</f>
        <v>3880.4666666666667</v>
      </c>
      <c r="AE96" s="189">
        <f>'Cont. Día med.'!E91</f>
        <v>1129.3333333333333</v>
      </c>
      <c r="AF96" s="189">
        <f>'Cont. Día med.'!F91</f>
        <v>0</v>
      </c>
      <c r="AG96" s="189">
        <f>'Cont. Día med.'!G91</f>
        <v>0</v>
      </c>
      <c r="AH96" s="189">
        <f>'Cont. Día med.'!H91</f>
        <v>1613.8</v>
      </c>
      <c r="AI96" s="189">
        <f>'Cont. Día med.'!I91</f>
        <v>0</v>
      </c>
      <c r="AJ96" s="189">
        <f>'Cont. Día med.'!J91</f>
        <v>0</v>
      </c>
      <c r="AK96" s="189">
        <f>'Cont. Día med.'!K91</f>
        <v>0</v>
      </c>
      <c r="AL96" s="189">
        <f t="shared" si="12"/>
        <v>6623.6</v>
      </c>
      <c r="AO96" s="189">
        <f>'Cont. Día max.'!B91</f>
        <v>0</v>
      </c>
      <c r="AP96" s="189">
        <f>'Cont. Día max.'!C91</f>
        <v>0</v>
      </c>
      <c r="AQ96" s="189">
        <f>'Cont. Día max.'!D91</f>
        <v>5971.333333333333</v>
      </c>
      <c r="AR96" s="189">
        <f>'Cont. Día max.'!E91</f>
        <v>1498.3666666666666</v>
      </c>
      <c r="AS96" s="189">
        <f>'Cont. Día max.'!F91</f>
        <v>0</v>
      </c>
      <c r="AT96" s="189">
        <f>'Cont. Día max.'!G91</f>
        <v>0</v>
      </c>
      <c r="AU96" s="189">
        <f>'Cont. Día max.'!H91</f>
        <v>1553.4666666666667</v>
      </c>
      <c r="AV96" s="189">
        <f>'Cont. Día max.'!I91</f>
        <v>0</v>
      </c>
      <c r="AW96" s="189">
        <f>'Cont. Día max.'!J91</f>
        <v>0</v>
      </c>
      <c r="AX96" s="189">
        <f>'Cont. Día max.'!K91</f>
        <v>0</v>
      </c>
      <c r="AY96" s="189">
        <f t="shared" si="13"/>
        <v>9023.1666666666661</v>
      </c>
    </row>
    <row r="97" spans="1:51">
      <c r="A97" s="191">
        <f t="shared" si="14"/>
        <v>0.5972222222222211</v>
      </c>
      <c r="B97" s="189">
        <f>'Prod. Día med.'!B92</f>
        <v>6415.9333333333334</v>
      </c>
      <c r="C97" s="189">
        <f>'Prod. Día med.'!C92</f>
        <v>0</v>
      </c>
      <c r="D97" s="189">
        <f>'Prod. Día med.'!D92</f>
        <v>4037.5333333333333</v>
      </c>
      <c r="E97" s="189">
        <f>'Prod. Día med.'!E92</f>
        <v>2999.8333333333335</v>
      </c>
      <c r="F97" s="189">
        <f>'Prod. Día med.'!F92</f>
        <v>4169.9666666666662</v>
      </c>
      <c r="G97" s="189">
        <f>'Prod. Día med.'!G92</f>
        <v>6851.9</v>
      </c>
      <c r="H97" s="189">
        <f>'Prod. Día med.'!H92</f>
        <v>6056.7666666666664</v>
      </c>
      <c r="I97" s="189">
        <f>'Prod. Día med.'!I92</f>
        <v>-653.13333333333333</v>
      </c>
      <c r="J97" s="189">
        <f>'Prod. Día med.'!J92</f>
        <v>-155.43333333333334</v>
      </c>
      <c r="K97" s="189">
        <f>'Prod. Día med.'!K92</f>
        <v>2281.3000000000002</v>
      </c>
      <c r="L97" s="189">
        <f t="shared" si="10"/>
        <v>32004.666666666661</v>
      </c>
      <c r="O97" s="189">
        <f>'Prod. Día max.'!B92</f>
        <v>6299.5333333333338</v>
      </c>
      <c r="P97" s="189">
        <f>'Prod. Día max.'!C92</f>
        <v>0</v>
      </c>
      <c r="Q97" s="189">
        <f>'Prod. Día max.'!D92</f>
        <v>6304.8666666666668</v>
      </c>
      <c r="R97" s="189">
        <f>'Prod. Día max.'!E92</f>
        <v>4064.7</v>
      </c>
      <c r="S97" s="189">
        <f>'Prod. Día max.'!F92</f>
        <v>4407.2</v>
      </c>
      <c r="T97" s="189">
        <f>'Prod. Día max.'!G92</f>
        <v>7001.6333333333332</v>
      </c>
      <c r="U97" s="189">
        <f>'Prod. Día max.'!H92</f>
        <v>5744.4666666666662</v>
      </c>
      <c r="V97" s="189">
        <f>'Prod. Día max.'!I92</f>
        <v>-868.8</v>
      </c>
      <c r="W97" s="189">
        <f>'Prod. Día max.'!J92</f>
        <v>-133.9</v>
      </c>
      <c r="X97" s="189">
        <f>'Prod. Día max.'!K92</f>
        <v>2320.1</v>
      </c>
      <c r="Y97" s="189">
        <f t="shared" si="11"/>
        <v>35139.799999999996</v>
      </c>
      <c r="AB97" s="189">
        <f>'Cont. Día med.'!B92</f>
        <v>0</v>
      </c>
      <c r="AC97" s="189">
        <f>'Cont. Día med.'!C92</f>
        <v>0</v>
      </c>
      <c r="AD97" s="189">
        <f>'Cont. Día med.'!D92</f>
        <v>3872.7</v>
      </c>
      <c r="AE97" s="189">
        <f>'Cont. Día med.'!E92</f>
        <v>1130.0999999999999</v>
      </c>
      <c r="AF97" s="189">
        <f>'Cont. Día med.'!F92</f>
        <v>0</v>
      </c>
      <c r="AG97" s="189">
        <f>'Cont. Día med.'!G92</f>
        <v>0</v>
      </c>
      <c r="AH97" s="189">
        <f>'Cont. Día med.'!H92</f>
        <v>1612.5666666666666</v>
      </c>
      <c r="AI97" s="189">
        <f>'Cont. Día med.'!I92</f>
        <v>0</v>
      </c>
      <c r="AJ97" s="189">
        <f>'Cont. Día med.'!J92</f>
        <v>0</v>
      </c>
      <c r="AK97" s="189">
        <f>'Cont. Día med.'!K92</f>
        <v>0</v>
      </c>
      <c r="AL97" s="189">
        <f t="shared" si="12"/>
        <v>6615.3666666666659</v>
      </c>
      <c r="AO97" s="189">
        <f>'Cont. Día max.'!B92</f>
        <v>0</v>
      </c>
      <c r="AP97" s="189">
        <f>'Cont. Día max.'!C92</f>
        <v>0</v>
      </c>
      <c r="AQ97" s="189">
        <f>'Cont. Día max.'!D92</f>
        <v>5983.2</v>
      </c>
      <c r="AR97" s="189">
        <f>'Cont. Día max.'!E92</f>
        <v>1503.7333333333333</v>
      </c>
      <c r="AS97" s="189">
        <f>'Cont. Día max.'!F92</f>
        <v>0</v>
      </c>
      <c r="AT97" s="189">
        <f>'Cont. Día max.'!G92</f>
        <v>0</v>
      </c>
      <c r="AU97" s="189">
        <f>'Cont. Día max.'!H92</f>
        <v>1550.8</v>
      </c>
      <c r="AV97" s="189">
        <f>'Cont. Día max.'!I92</f>
        <v>0</v>
      </c>
      <c r="AW97" s="189">
        <f>'Cont. Día max.'!J92</f>
        <v>0</v>
      </c>
      <c r="AX97" s="189">
        <f>'Cont. Día max.'!K92</f>
        <v>0</v>
      </c>
      <c r="AY97" s="189">
        <f t="shared" si="13"/>
        <v>9037.7333333333336</v>
      </c>
    </row>
    <row r="98" spans="1:51">
      <c r="A98" s="191">
        <f t="shared" si="14"/>
        <v>0.60416666666666552</v>
      </c>
      <c r="B98" s="189">
        <f>'Prod. Día med.'!B93</f>
        <v>6416.0666666666666</v>
      </c>
      <c r="C98" s="189">
        <f>'Prod. Día med.'!C93</f>
        <v>0</v>
      </c>
      <c r="D98" s="189">
        <f>'Prod. Día med.'!D93</f>
        <v>4017.6666666666665</v>
      </c>
      <c r="E98" s="189">
        <f>'Prod. Día med.'!E93</f>
        <v>2937</v>
      </c>
      <c r="F98" s="189">
        <f>'Prod. Día med.'!F93</f>
        <v>3993.1666666666665</v>
      </c>
      <c r="G98" s="189">
        <f>'Prod. Día med.'!G93</f>
        <v>6907.166666666667</v>
      </c>
      <c r="H98" s="189">
        <f>'Prod. Día med.'!H93</f>
        <v>6058.2333333333336</v>
      </c>
      <c r="I98" s="189">
        <f>'Prod. Día med.'!I93</f>
        <v>-616.70000000000005</v>
      </c>
      <c r="J98" s="189">
        <f>'Prod. Día med.'!J93</f>
        <v>-155.46666666666667</v>
      </c>
      <c r="K98" s="189">
        <f>'Prod. Día med.'!K93</f>
        <v>2283.8666666666668</v>
      </c>
      <c r="L98" s="189">
        <f t="shared" si="10"/>
        <v>31841</v>
      </c>
      <c r="O98" s="189">
        <f>'Prod. Día max.'!B93</f>
        <v>6300.6333333333332</v>
      </c>
      <c r="P98" s="189">
        <f>'Prod. Día max.'!C93</f>
        <v>0</v>
      </c>
      <c r="Q98" s="189">
        <f>'Prod. Día max.'!D93</f>
        <v>6267.6</v>
      </c>
      <c r="R98" s="189">
        <f>'Prod. Día max.'!E93</f>
        <v>4043.1</v>
      </c>
      <c r="S98" s="189">
        <f>'Prod. Día max.'!F93</f>
        <v>4298.166666666667</v>
      </c>
      <c r="T98" s="189">
        <f>'Prod. Día max.'!G93</f>
        <v>7024.333333333333</v>
      </c>
      <c r="U98" s="189">
        <f>'Prod. Día max.'!H93</f>
        <v>5739.6</v>
      </c>
      <c r="V98" s="189">
        <f>'Prod. Día max.'!I93</f>
        <v>-847.16666666666663</v>
      </c>
      <c r="W98" s="189">
        <f>'Prod. Día max.'!J93</f>
        <v>-134</v>
      </c>
      <c r="X98" s="189">
        <f>'Prod. Día max.'!K93</f>
        <v>2316</v>
      </c>
      <c r="Y98" s="189">
        <f t="shared" si="11"/>
        <v>35008.26666666667</v>
      </c>
      <c r="AB98" s="189">
        <f>'Cont. Día med.'!B93</f>
        <v>0</v>
      </c>
      <c r="AC98" s="189">
        <f>'Cont. Día med.'!C93</f>
        <v>0</v>
      </c>
      <c r="AD98" s="189">
        <f>'Cont. Día med.'!D93</f>
        <v>3854.1</v>
      </c>
      <c r="AE98" s="189">
        <f>'Cont. Día med.'!E93</f>
        <v>1104.3333333333333</v>
      </c>
      <c r="AF98" s="189">
        <f>'Cont. Día med.'!F93</f>
        <v>0</v>
      </c>
      <c r="AG98" s="189">
        <f>'Cont. Día med.'!G93</f>
        <v>0</v>
      </c>
      <c r="AH98" s="189">
        <f>'Cont. Día med.'!H93</f>
        <v>1613.5</v>
      </c>
      <c r="AI98" s="189">
        <f>'Cont. Día med.'!I93</f>
        <v>0</v>
      </c>
      <c r="AJ98" s="189">
        <f>'Cont. Día med.'!J93</f>
        <v>0</v>
      </c>
      <c r="AK98" s="189">
        <f>'Cont. Día med.'!K93</f>
        <v>0</v>
      </c>
      <c r="AL98" s="189">
        <f t="shared" si="12"/>
        <v>6571.9333333333334</v>
      </c>
      <c r="AO98" s="189">
        <f>'Cont. Día max.'!B93</f>
        <v>0</v>
      </c>
      <c r="AP98" s="189">
        <f>'Cont. Día max.'!C93</f>
        <v>0</v>
      </c>
      <c r="AQ98" s="189">
        <f>'Cont. Día max.'!D93</f>
        <v>5949.333333333333</v>
      </c>
      <c r="AR98" s="189">
        <f>'Cont. Día max.'!E93</f>
        <v>1493.7333333333333</v>
      </c>
      <c r="AS98" s="189">
        <f>'Cont. Día max.'!F93</f>
        <v>0</v>
      </c>
      <c r="AT98" s="189">
        <f>'Cont. Día max.'!G93</f>
        <v>0</v>
      </c>
      <c r="AU98" s="189">
        <f>'Cont. Día max.'!H93</f>
        <v>1549.5333333333333</v>
      </c>
      <c r="AV98" s="189">
        <f>'Cont. Día max.'!I93</f>
        <v>0</v>
      </c>
      <c r="AW98" s="189">
        <f>'Cont. Día max.'!J93</f>
        <v>0</v>
      </c>
      <c r="AX98" s="189">
        <f>'Cont. Día max.'!K93</f>
        <v>0</v>
      </c>
      <c r="AY98" s="189">
        <f t="shared" si="13"/>
        <v>8992.6</v>
      </c>
    </row>
    <row r="99" spans="1:51">
      <c r="A99" s="191">
        <f t="shared" si="14"/>
        <v>0.61111111111110994</v>
      </c>
      <c r="B99" s="189">
        <f>'Prod. Día med.'!B94</f>
        <v>6415.3</v>
      </c>
      <c r="C99" s="189">
        <f>'Prod. Día med.'!C94</f>
        <v>0</v>
      </c>
      <c r="D99" s="189">
        <f>'Prod. Día med.'!D94</f>
        <v>3977.6333333333332</v>
      </c>
      <c r="E99" s="189">
        <f>'Prod. Día med.'!E94</f>
        <v>2897.6666666666665</v>
      </c>
      <c r="F99" s="189">
        <f>'Prod. Día med.'!F94</f>
        <v>3828.4</v>
      </c>
      <c r="G99" s="189">
        <f>'Prod. Día med.'!G94</f>
        <v>6995.166666666667</v>
      </c>
      <c r="H99" s="189">
        <f>'Prod. Día med.'!H94</f>
        <v>6063.333333333333</v>
      </c>
      <c r="I99" s="189">
        <f>'Prod. Día med.'!I94</f>
        <v>-608.33333333333337</v>
      </c>
      <c r="J99" s="189">
        <f>'Prod. Día med.'!J94</f>
        <v>-155.46666666666667</v>
      </c>
      <c r="K99" s="189">
        <f>'Prod. Día med.'!K94</f>
        <v>2276.1666666666665</v>
      </c>
      <c r="L99" s="189">
        <f t="shared" si="10"/>
        <v>31689.866666666669</v>
      </c>
      <c r="O99" s="189">
        <f>'Prod. Día max.'!B94</f>
        <v>6301.666666666667</v>
      </c>
      <c r="P99" s="189">
        <f>'Prod. Día max.'!C94</f>
        <v>0</v>
      </c>
      <c r="Q99" s="189">
        <f>'Prod. Día max.'!D94</f>
        <v>6239.333333333333</v>
      </c>
      <c r="R99" s="189">
        <f>'Prod. Día max.'!E94</f>
        <v>4024.0333333333333</v>
      </c>
      <c r="S99" s="189">
        <f>'Prod. Día max.'!F94</f>
        <v>4232.5333333333338</v>
      </c>
      <c r="T99" s="189">
        <f>'Prod. Día max.'!G94</f>
        <v>7055.9666666666662</v>
      </c>
      <c r="U99" s="189">
        <f>'Prod. Día max.'!H94</f>
        <v>5730.5666666666666</v>
      </c>
      <c r="V99" s="189">
        <f>'Prod. Día max.'!I94</f>
        <v>-876.4</v>
      </c>
      <c r="W99" s="189">
        <f>'Prod. Día max.'!J94</f>
        <v>-134</v>
      </c>
      <c r="X99" s="189">
        <f>'Prod. Día max.'!K94</f>
        <v>2334.5333333333333</v>
      </c>
      <c r="Y99" s="189">
        <f t="shared" si="11"/>
        <v>34908.23333333333</v>
      </c>
      <c r="AB99" s="189">
        <f>'Cont. Día med.'!B94</f>
        <v>0</v>
      </c>
      <c r="AC99" s="189">
        <f>'Cont. Día med.'!C94</f>
        <v>0</v>
      </c>
      <c r="AD99" s="189">
        <f>'Cont. Día med.'!D94</f>
        <v>3816.6333333333332</v>
      </c>
      <c r="AE99" s="189">
        <f>'Cont. Día med.'!E94</f>
        <v>1088.0666666666666</v>
      </c>
      <c r="AF99" s="189">
        <f>'Cont. Día med.'!F94</f>
        <v>0</v>
      </c>
      <c r="AG99" s="189">
        <f>'Cont. Día med.'!G94</f>
        <v>0</v>
      </c>
      <c r="AH99" s="189">
        <f>'Cont. Día med.'!H94</f>
        <v>1614.4333333333334</v>
      </c>
      <c r="AI99" s="189">
        <f>'Cont. Día med.'!I94</f>
        <v>0</v>
      </c>
      <c r="AJ99" s="189">
        <f>'Cont. Día med.'!J94</f>
        <v>0</v>
      </c>
      <c r="AK99" s="189">
        <f>'Cont. Día med.'!K94</f>
        <v>0</v>
      </c>
      <c r="AL99" s="189">
        <f t="shared" si="12"/>
        <v>6519.1333333333332</v>
      </c>
      <c r="AO99" s="189">
        <f>'Cont. Día max.'!B94</f>
        <v>0</v>
      </c>
      <c r="AP99" s="189">
        <f>'Cont. Día max.'!C94</f>
        <v>0</v>
      </c>
      <c r="AQ99" s="189">
        <f>'Cont. Día max.'!D94</f>
        <v>5921.1333333333332</v>
      </c>
      <c r="AR99" s="189">
        <f>'Cont. Día max.'!E94</f>
        <v>1487.4333333333334</v>
      </c>
      <c r="AS99" s="189">
        <f>'Cont. Día max.'!F94</f>
        <v>0</v>
      </c>
      <c r="AT99" s="189">
        <f>'Cont. Día max.'!G94</f>
        <v>0</v>
      </c>
      <c r="AU99" s="189">
        <f>'Cont. Día max.'!H94</f>
        <v>1547.0666666666666</v>
      </c>
      <c r="AV99" s="189">
        <f>'Cont. Día max.'!I94</f>
        <v>0</v>
      </c>
      <c r="AW99" s="189">
        <f>'Cont. Día max.'!J94</f>
        <v>0</v>
      </c>
      <c r="AX99" s="189">
        <f>'Cont. Día max.'!K94</f>
        <v>0</v>
      </c>
      <c r="AY99" s="189">
        <f t="shared" si="13"/>
        <v>8955.6333333333332</v>
      </c>
    </row>
    <row r="100" spans="1:51">
      <c r="A100" s="191">
        <f t="shared" si="14"/>
        <v>0.61805555555555436</v>
      </c>
      <c r="B100" s="189">
        <f>'Prod. Día med.'!B95</f>
        <v>6415.2666666666664</v>
      </c>
      <c r="C100" s="189">
        <f>'Prod. Día med.'!C95</f>
        <v>0</v>
      </c>
      <c r="D100" s="189">
        <f>'Prod. Día med.'!D95</f>
        <v>3942.2</v>
      </c>
      <c r="E100" s="189">
        <f>'Prod. Día med.'!E95</f>
        <v>2835.3333333333335</v>
      </c>
      <c r="F100" s="189">
        <f>'Prod. Día med.'!F95</f>
        <v>3655.5666666666666</v>
      </c>
      <c r="G100" s="189">
        <f>'Prod. Día med.'!G95</f>
        <v>7060.7666666666664</v>
      </c>
      <c r="H100" s="189">
        <f>'Prod. Día med.'!H95</f>
        <v>6048.7333333333336</v>
      </c>
      <c r="I100" s="189">
        <f>'Prod. Día med.'!I95</f>
        <v>-586.63333333333333</v>
      </c>
      <c r="J100" s="189">
        <f>'Prod. Día med.'!J95</f>
        <v>-155.36666666666667</v>
      </c>
      <c r="K100" s="189">
        <f>'Prod. Día med.'!K95</f>
        <v>2270.5666666666666</v>
      </c>
      <c r="L100" s="189">
        <f t="shared" si="10"/>
        <v>31486.433333333334</v>
      </c>
      <c r="O100" s="189">
        <f>'Prod. Día max.'!B95</f>
        <v>6302.7333333333336</v>
      </c>
      <c r="P100" s="189">
        <f>'Prod. Día max.'!C95</f>
        <v>0</v>
      </c>
      <c r="Q100" s="189">
        <f>'Prod. Día max.'!D95</f>
        <v>6187.2</v>
      </c>
      <c r="R100" s="189">
        <f>'Prod. Día max.'!E95</f>
        <v>3971.8</v>
      </c>
      <c r="S100" s="189">
        <f>'Prod. Día max.'!F95</f>
        <v>4116.5333333333338</v>
      </c>
      <c r="T100" s="189">
        <f>'Prod. Día max.'!G95</f>
        <v>7067.3</v>
      </c>
      <c r="U100" s="189">
        <f>'Prod. Día max.'!H95</f>
        <v>5721.833333333333</v>
      </c>
      <c r="V100" s="189">
        <f>'Prod. Día max.'!I95</f>
        <v>-817.9</v>
      </c>
      <c r="W100" s="189">
        <f>'Prod. Día max.'!J95</f>
        <v>-133.76666666666668</v>
      </c>
      <c r="X100" s="189">
        <f>'Prod. Día max.'!K95</f>
        <v>2309.1</v>
      </c>
      <c r="Y100" s="189">
        <f t="shared" si="11"/>
        <v>34724.833333333336</v>
      </c>
      <c r="AB100" s="189">
        <f>'Cont. Día med.'!B95</f>
        <v>0</v>
      </c>
      <c r="AC100" s="189">
        <f>'Cont. Día med.'!C95</f>
        <v>0</v>
      </c>
      <c r="AD100" s="189">
        <f>'Cont. Día med.'!D95</f>
        <v>3779.1</v>
      </c>
      <c r="AE100" s="189">
        <f>'Cont. Día med.'!E95</f>
        <v>1063.9000000000001</v>
      </c>
      <c r="AF100" s="189">
        <f>'Cont. Día med.'!F95</f>
        <v>0</v>
      </c>
      <c r="AG100" s="189">
        <f>'Cont. Día med.'!G95</f>
        <v>0</v>
      </c>
      <c r="AH100" s="189">
        <f>'Cont. Día med.'!H95</f>
        <v>1610.5333333333333</v>
      </c>
      <c r="AI100" s="189">
        <f>'Cont. Día med.'!I95</f>
        <v>0</v>
      </c>
      <c r="AJ100" s="189">
        <f>'Cont. Día med.'!J95</f>
        <v>0</v>
      </c>
      <c r="AK100" s="189">
        <f>'Cont. Día med.'!K95</f>
        <v>0</v>
      </c>
      <c r="AL100" s="189">
        <f t="shared" si="12"/>
        <v>6453.5333333333328</v>
      </c>
      <c r="AO100" s="189">
        <f>'Cont. Día max.'!B95</f>
        <v>0</v>
      </c>
      <c r="AP100" s="189">
        <f>'Cont. Día max.'!C95</f>
        <v>0</v>
      </c>
      <c r="AQ100" s="189">
        <f>'Cont. Día max.'!D95</f>
        <v>5869.8666666666668</v>
      </c>
      <c r="AR100" s="189">
        <f>'Cont. Día max.'!E95</f>
        <v>1466.7666666666667</v>
      </c>
      <c r="AS100" s="189">
        <f>'Cont. Día max.'!F95</f>
        <v>0</v>
      </c>
      <c r="AT100" s="189">
        <f>'Cont. Día max.'!G95</f>
        <v>0</v>
      </c>
      <c r="AU100" s="189">
        <f>'Cont. Día max.'!H95</f>
        <v>1544.7333333333333</v>
      </c>
      <c r="AV100" s="189">
        <f>'Cont. Día max.'!I95</f>
        <v>0</v>
      </c>
      <c r="AW100" s="189">
        <f>'Cont. Día max.'!J95</f>
        <v>0</v>
      </c>
      <c r="AX100" s="189">
        <f>'Cont. Día max.'!K95</f>
        <v>0</v>
      </c>
      <c r="AY100" s="189">
        <f t="shared" si="13"/>
        <v>8881.3666666666668</v>
      </c>
    </row>
    <row r="101" spans="1:51">
      <c r="A101" s="191">
        <f t="shared" si="14"/>
        <v>0.62499999999999878</v>
      </c>
      <c r="B101" s="189">
        <f>'Prod. Día med.'!B96</f>
        <v>6414.9333333333334</v>
      </c>
      <c r="C101" s="189">
        <f>'Prod. Día med.'!C96</f>
        <v>0</v>
      </c>
      <c r="D101" s="189">
        <f>'Prod. Día med.'!D96</f>
        <v>3922.5666666666666</v>
      </c>
      <c r="E101" s="189">
        <f>'Prod. Día med.'!E96</f>
        <v>2808.6</v>
      </c>
      <c r="F101" s="189">
        <f>'Prod. Día med.'!F96</f>
        <v>3505.0333333333333</v>
      </c>
      <c r="G101" s="189">
        <f>'Prod. Día med.'!G96</f>
        <v>7090.166666666667</v>
      </c>
      <c r="H101" s="189">
        <f>'Prod. Día med.'!H96</f>
        <v>6036.333333333333</v>
      </c>
      <c r="I101" s="189">
        <f>'Prod. Día med.'!I96</f>
        <v>-645.5333333333333</v>
      </c>
      <c r="J101" s="189">
        <f>'Prod. Día med.'!J96</f>
        <v>-155.1</v>
      </c>
      <c r="K101" s="189">
        <f>'Prod. Día med.'!K96</f>
        <v>2249.1333333333332</v>
      </c>
      <c r="L101" s="189">
        <f t="shared" si="10"/>
        <v>31226.133333333339</v>
      </c>
      <c r="O101" s="189">
        <f>'Prod. Día max.'!B96</f>
        <v>6304.2</v>
      </c>
      <c r="P101" s="189">
        <f>'Prod. Día max.'!C96</f>
        <v>0</v>
      </c>
      <c r="Q101" s="189">
        <f>'Prod. Día max.'!D96</f>
        <v>6155.0333333333338</v>
      </c>
      <c r="R101" s="189">
        <f>'Prod. Día max.'!E96</f>
        <v>3955.1333333333332</v>
      </c>
      <c r="S101" s="189">
        <f>'Prod. Día max.'!F96</f>
        <v>3996.1333333333332</v>
      </c>
      <c r="T101" s="189">
        <f>'Prod. Día max.'!G96</f>
        <v>7075.2666666666664</v>
      </c>
      <c r="U101" s="189">
        <f>'Prod. Día max.'!H96</f>
        <v>5714.0666666666666</v>
      </c>
      <c r="V101" s="189">
        <f>'Prod. Día max.'!I96</f>
        <v>-833.73333333333335</v>
      </c>
      <c r="W101" s="189">
        <f>'Prod. Día max.'!J96</f>
        <v>-134.26666666666668</v>
      </c>
      <c r="X101" s="189">
        <f>'Prod. Día max.'!K96</f>
        <v>2293.3000000000002</v>
      </c>
      <c r="Y101" s="189">
        <f t="shared" si="11"/>
        <v>34525.133333333339</v>
      </c>
      <c r="AB101" s="189">
        <f>'Cont. Día med.'!B96</f>
        <v>0</v>
      </c>
      <c r="AC101" s="189">
        <f>'Cont. Día med.'!C96</f>
        <v>0</v>
      </c>
      <c r="AD101" s="189">
        <f>'Cont. Día med.'!D96</f>
        <v>3757.2333333333331</v>
      </c>
      <c r="AE101" s="189">
        <f>'Cont. Día med.'!E96</f>
        <v>1051.9000000000001</v>
      </c>
      <c r="AF101" s="189">
        <f>'Cont. Día med.'!F96</f>
        <v>0</v>
      </c>
      <c r="AG101" s="189">
        <f>'Cont. Día med.'!G96</f>
        <v>0</v>
      </c>
      <c r="AH101" s="189">
        <f>'Cont. Día med.'!H96</f>
        <v>1606.5</v>
      </c>
      <c r="AI101" s="189">
        <f>'Cont. Día med.'!I96</f>
        <v>0</v>
      </c>
      <c r="AJ101" s="189">
        <f>'Cont. Día med.'!J96</f>
        <v>0</v>
      </c>
      <c r="AK101" s="189">
        <f>'Cont. Día med.'!K96</f>
        <v>0</v>
      </c>
      <c r="AL101" s="189">
        <f t="shared" si="12"/>
        <v>6415.6333333333332</v>
      </c>
      <c r="AO101" s="189">
        <f>'Cont. Día max.'!B96</f>
        <v>0</v>
      </c>
      <c r="AP101" s="189">
        <f>'Cont. Día max.'!C96</f>
        <v>0</v>
      </c>
      <c r="AQ101" s="189">
        <f>'Cont. Día max.'!D96</f>
        <v>5839.6333333333332</v>
      </c>
      <c r="AR101" s="189">
        <f>'Cont. Día max.'!E96</f>
        <v>1459.5</v>
      </c>
      <c r="AS101" s="189">
        <f>'Cont. Día max.'!F96</f>
        <v>0</v>
      </c>
      <c r="AT101" s="189">
        <f>'Cont. Día max.'!G96</f>
        <v>0</v>
      </c>
      <c r="AU101" s="189">
        <f>'Cont. Día max.'!H96</f>
        <v>1542.6333333333334</v>
      </c>
      <c r="AV101" s="189">
        <f>'Cont. Día max.'!I96</f>
        <v>0</v>
      </c>
      <c r="AW101" s="189">
        <f>'Cont. Día max.'!J96</f>
        <v>0</v>
      </c>
      <c r="AX101" s="189">
        <f>'Cont. Día max.'!K96</f>
        <v>0</v>
      </c>
      <c r="AY101" s="189">
        <f t="shared" si="13"/>
        <v>8841.7666666666664</v>
      </c>
    </row>
    <row r="102" spans="1:51">
      <c r="A102" s="191">
        <f t="shared" si="14"/>
        <v>0.6319444444444432</v>
      </c>
      <c r="B102" s="189">
        <f>'Prod. Día med.'!B97</f>
        <v>6414.0333333333338</v>
      </c>
      <c r="C102" s="189">
        <f>'Prod. Día med.'!C97</f>
        <v>0</v>
      </c>
      <c r="D102" s="189">
        <f>'Prod. Día med.'!D97</f>
        <v>3970.5</v>
      </c>
      <c r="E102" s="189">
        <f>'Prod. Día med.'!E97</f>
        <v>2939.6333333333332</v>
      </c>
      <c r="F102" s="189">
        <f>'Prod. Día med.'!F97</f>
        <v>3490.4</v>
      </c>
      <c r="G102" s="189">
        <f>'Prod. Día med.'!G97</f>
        <v>7100.4</v>
      </c>
      <c r="H102" s="189">
        <f>'Prod. Día med.'!H97</f>
        <v>6014.4</v>
      </c>
      <c r="I102" s="189">
        <f>'Prod. Día med.'!I97</f>
        <v>-779.56666666666672</v>
      </c>
      <c r="J102" s="189">
        <f>'Prod. Día med.'!J97</f>
        <v>-154.43333333333334</v>
      </c>
      <c r="K102" s="189">
        <f>'Prod. Día med.'!K97</f>
        <v>2233.9333333333334</v>
      </c>
      <c r="L102" s="189">
        <f t="shared" si="10"/>
        <v>31229.300000000003</v>
      </c>
      <c r="O102" s="189">
        <f>'Prod. Día max.'!B97</f>
        <v>6303.9</v>
      </c>
      <c r="P102" s="189">
        <f>'Prod. Día max.'!C97</f>
        <v>0</v>
      </c>
      <c r="Q102" s="189">
        <f>'Prod. Día max.'!D97</f>
        <v>6231.4</v>
      </c>
      <c r="R102" s="189">
        <f>'Prod. Día max.'!E97</f>
        <v>4053.4</v>
      </c>
      <c r="S102" s="189">
        <f>'Prod. Día max.'!F97</f>
        <v>4043.5666666666666</v>
      </c>
      <c r="T102" s="189">
        <f>'Prod. Día max.'!G97</f>
        <v>7091.9666666666662</v>
      </c>
      <c r="U102" s="189">
        <f>'Prod. Día max.'!H97</f>
        <v>5685.666666666667</v>
      </c>
      <c r="V102" s="189">
        <f>'Prod. Día max.'!I97</f>
        <v>-1044.9666666666667</v>
      </c>
      <c r="W102" s="189">
        <f>'Prod. Día max.'!J97</f>
        <v>-135.33333333333334</v>
      </c>
      <c r="X102" s="189">
        <f>'Prod. Día max.'!K97</f>
        <v>2258.5</v>
      </c>
      <c r="Y102" s="189">
        <f t="shared" si="11"/>
        <v>34488.100000000006</v>
      </c>
      <c r="AB102" s="189">
        <f>'Cont. Día med.'!B97</f>
        <v>0</v>
      </c>
      <c r="AC102" s="189">
        <f>'Cont. Día med.'!C97</f>
        <v>0</v>
      </c>
      <c r="AD102" s="189">
        <f>'Cont. Día med.'!D97</f>
        <v>3795.4</v>
      </c>
      <c r="AE102" s="189">
        <f>'Cont. Día med.'!E97</f>
        <v>1101.0999999999999</v>
      </c>
      <c r="AF102" s="189">
        <f>'Cont. Día med.'!F97</f>
        <v>0</v>
      </c>
      <c r="AG102" s="189">
        <f>'Cont. Día med.'!G97</f>
        <v>0</v>
      </c>
      <c r="AH102" s="189">
        <f>'Cont. Día med.'!H97</f>
        <v>1600.6666666666667</v>
      </c>
      <c r="AI102" s="189">
        <f>'Cont. Día med.'!I97</f>
        <v>0</v>
      </c>
      <c r="AJ102" s="189">
        <f>'Cont. Día med.'!J97</f>
        <v>0</v>
      </c>
      <c r="AK102" s="189">
        <f>'Cont. Día med.'!K97</f>
        <v>0</v>
      </c>
      <c r="AL102" s="189">
        <f t="shared" si="12"/>
        <v>6497.166666666667</v>
      </c>
      <c r="AO102" s="189">
        <f>'Cont. Día max.'!B97</f>
        <v>0</v>
      </c>
      <c r="AP102" s="189">
        <f>'Cont. Día max.'!C97</f>
        <v>0</v>
      </c>
      <c r="AQ102" s="189">
        <f>'Cont. Día max.'!D97</f>
        <v>5904.8</v>
      </c>
      <c r="AR102" s="189">
        <f>'Cont. Día max.'!E97</f>
        <v>1489.8</v>
      </c>
      <c r="AS102" s="189">
        <f>'Cont. Día max.'!F97</f>
        <v>0</v>
      </c>
      <c r="AT102" s="189">
        <f>'Cont. Día max.'!G97</f>
        <v>0</v>
      </c>
      <c r="AU102" s="189">
        <f>'Cont. Día max.'!H97</f>
        <v>1534.5</v>
      </c>
      <c r="AV102" s="189">
        <f>'Cont. Día max.'!I97</f>
        <v>0</v>
      </c>
      <c r="AW102" s="189">
        <f>'Cont. Día max.'!J97</f>
        <v>0</v>
      </c>
      <c r="AX102" s="189">
        <f>'Cont. Día max.'!K97</f>
        <v>0</v>
      </c>
      <c r="AY102" s="189">
        <f t="shared" si="13"/>
        <v>8929.1</v>
      </c>
    </row>
    <row r="103" spans="1:51">
      <c r="A103" s="191">
        <f t="shared" si="14"/>
        <v>0.63888888888888762</v>
      </c>
      <c r="B103" s="189">
        <f>'Prod. Día med.'!B98</f>
        <v>6412.8666666666668</v>
      </c>
      <c r="C103" s="189">
        <f>'Prod. Día med.'!C98</f>
        <v>0</v>
      </c>
      <c r="D103" s="189">
        <f>'Prod. Día med.'!D98</f>
        <v>3961.2666666666669</v>
      </c>
      <c r="E103" s="189">
        <f>'Prod. Día med.'!E98</f>
        <v>2951.7</v>
      </c>
      <c r="F103" s="189">
        <f>'Prod. Día med.'!F98</f>
        <v>3452.0666666666666</v>
      </c>
      <c r="G103" s="189">
        <f>'Prod. Día med.'!G98</f>
        <v>7097.5</v>
      </c>
      <c r="H103" s="189">
        <f>'Prod. Día med.'!H98</f>
        <v>5998.5666666666666</v>
      </c>
      <c r="I103" s="189">
        <f>'Prod. Día med.'!I98</f>
        <v>-781.76666666666665</v>
      </c>
      <c r="J103" s="189">
        <f>'Prod. Día med.'!J98</f>
        <v>-154.1</v>
      </c>
      <c r="K103" s="189">
        <f>'Prod. Día med.'!K98</f>
        <v>2217.1666666666665</v>
      </c>
      <c r="L103" s="189">
        <f t="shared" si="10"/>
        <v>31155.266666666666</v>
      </c>
      <c r="O103" s="189">
        <f>'Prod. Día max.'!B98</f>
        <v>6304.8</v>
      </c>
      <c r="P103" s="189">
        <f>'Prod. Día max.'!C98</f>
        <v>0</v>
      </c>
      <c r="Q103" s="189">
        <f>'Prod. Día max.'!D98</f>
        <v>6246.166666666667</v>
      </c>
      <c r="R103" s="189">
        <f>'Prod. Día max.'!E98</f>
        <v>4081.5333333333333</v>
      </c>
      <c r="S103" s="189">
        <f>'Prod. Día max.'!F98</f>
        <v>4048.4</v>
      </c>
      <c r="T103" s="189">
        <f>'Prod. Día max.'!G98</f>
        <v>7115.3</v>
      </c>
      <c r="U103" s="189">
        <f>'Prod. Día max.'!H98</f>
        <v>5678.9333333333334</v>
      </c>
      <c r="V103" s="189">
        <f>'Prod. Día max.'!I98</f>
        <v>-1089.9666666666667</v>
      </c>
      <c r="W103" s="189">
        <f>'Prod. Día max.'!J98</f>
        <v>-135.36666666666667</v>
      </c>
      <c r="X103" s="189">
        <f>'Prod. Día max.'!K98</f>
        <v>2222.8333333333335</v>
      </c>
      <c r="Y103" s="189">
        <f t="shared" si="11"/>
        <v>34472.633333333331</v>
      </c>
      <c r="AB103" s="189">
        <f>'Cont. Día med.'!B98</f>
        <v>0</v>
      </c>
      <c r="AC103" s="189">
        <f>'Cont. Día med.'!C98</f>
        <v>0</v>
      </c>
      <c r="AD103" s="189">
        <f>'Cont. Día med.'!D98</f>
        <v>3790.8666666666668</v>
      </c>
      <c r="AE103" s="189">
        <f>'Cont. Día med.'!E98</f>
        <v>1106.8666666666666</v>
      </c>
      <c r="AF103" s="189">
        <f>'Cont. Día med.'!F98</f>
        <v>0</v>
      </c>
      <c r="AG103" s="189">
        <f>'Cont. Día med.'!G98</f>
        <v>0</v>
      </c>
      <c r="AH103" s="189">
        <f>'Cont. Día med.'!H98</f>
        <v>1597.1</v>
      </c>
      <c r="AI103" s="189">
        <f>'Cont. Día med.'!I98</f>
        <v>0</v>
      </c>
      <c r="AJ103" s="189">
        <f>'Cont. Día med.'!J98</f>
        <v>0</v>
      </c>
      <c r="AK103" s="189">
        <f>'Cont. Día med.'!K98</f>
        <v>0</v>
      </c>
      <c r="AL103" s="189">
        <f t="shared" si="12"/>
        <v>6494.8333333333339</v>
      </c>
      <c r="AO103" s="189">
        <f>'Cont. Día max.'!B98</f>
        <v>0</v>
      </c>
      <c r="AP103" s="189">
        <f>'Cont. Día max.'!C98</f>
        <v>0</v>
      </c>
      <c r="AQ103" s="189">
        <f>'Cont. Día max.'!D98</f>
        <v>5919.1333333333332</v>
      </c>
      <c r="AR103" s="189">
        <f>'Cont. Día max.'!E98</f>
        <v>1497.7666666666667</v>
      </c>
      <c r="AS103" s="189">
        <f>'Cont. Día max.'!F98</f>
        <v>0</v>
      </c>
      <c r="AT103" s="189">
        <f>'Cont. Día max.'!G98</f>
        <v>0</v>
      </c>
      <c r="AU103" s="189">
        <f>'Cont. Día max.'!H98</f>
        <v>1532.6666666666667</v>
      </c>
      <c r="AV103" s="189">
        <f>'Cont. Día max.'!I98</f>
        <v>0</v>
      </c>
      <c r="AW103" s="189">
        <f>'Cont. Día max.'!J98</f>
        <v>0</v>
      </c>
      <c r="AX103" s="189">
        <f>'Cont. Día max.'!K98</f>
        <v>0</v>
      </c>
      <c r="AY103" s="189">
        <f t="shared" si="13"/>
        <v>8949.5666666666657</v>
      </c>
    </row>
    <row r="104" spans="1:51">
      <c r="A104" s="191">
        <f t="shared" si="14"/>
        <v>0.64583333333333204</v>
      </c>
      <c r="B104" s="189">
        <f>'Prod. Día med.'!B99</f>
        <v>6412.8</v>
      </c>
      <c r="C104" s="189">
        <f>'Prod. Día med.'!C99</f>
        <v>0</v>
      </c>
      <c r="D104" s="189">
        <f>'Prod. Día med.'!D99</f>
        <v>3941.6</v>
      </c>
      <c r="E104" s="189">
        <f>'Prod. Día med.'!E99</f>
        <v>2917.2333333333331</v>
      </c>
      <c r="F104" s="189">
        <f>'Prod. Día med.'!F99</f>
        <v>3358.6666666666665</v>
      </c>
      <c r="G104" s="189">
        <f>'Prod. Día med.'!G99</f>
        <v>7112.4</v>
      </c>
      <c r="H104" s="189">
        <f>'Prod. Día med.'!H99</f>
        <v>5983.7666666666664</v>
      </c>
      <c r="I104" s="189">
        <f>'Prod. Día med.'!I99</f>
        <v>-794</v>
      </c>
      <c r="J104" s="189">
        <f>'Prod. Día med.'!J99</f>
        <v>-154</v>
      </c>
      <c r="K104" s="189">
        <f>'Prod. Día med.'!K99</f>
        <v>2208.1999999999998</v>
      </c>
      <c r="L104" s="189">
        <f t="shared" si="10"/>
        <v>30986.666666666664</v>
      </c>
      <c r="O104" s="189">
        <f>'Prod. Día max.'!B99</f>
        <v>6304.9</v>
      </c>
      <c r="P104" s="189">
        <f>'Prod. Día max.'!C99</f>
        <v>0</v>
      </c>
      <c r="Q104" s="189">
        <f>'Prod. Día max.'!D99</f>
        <v>6228.833333333333</v>
      </c>
      <c r="R104" s="189">
        <f>'Prod. Día max.'!E99</f>
        <v>4054.1333333333332</v>
      </c>
      <c r="S104" s="189">
        <f>'Prod. Día max.'!F99</f>
        <v>3972.7666666666669</v>
      </c>
      <c r="T104" s="189">
        <f>'Prod. Día max.'!G99</f>
        <v>7121.9</v>
      </c>
      <c r="U104" s="189">
        <f>'Prod. Día max.'!H99</f>
        <v>5669.0666666666666</v>
      </c>
      <c r="V104" s="189">
        <f>'Prod. Día max.'!I99</f>
        <v>-1071.9666666666667</v>
      </c>
      <c r="W104" s="189">
        <f>'Prod. Día max.'!J99</f>
        <v>-135.33333333333334</v>
      </c>
      <c r="X104" s="189">
        <f>'Prod. Día max.'!K99</f>
        <v>2181.5666666666666</v>
      </c>
      <c r="Y104" s="189">
        <f t="shared" si="11"/>
        <v>34325.866666666669</v>
      </c>
      <c r="AB104" s="189">
        <f>'Cont. Día med.'!B99</f>
        <v>0</v>
      </c>
      <c r="AC104" s="189">
        <f>'Cont. Día med.'!C99</f>
        <v>0</v>
      </c>
      <c r="AD104" s="189">
        <f>'Cont. Día med.'!D99</f>
        <v>3773.7</v>
      </c>
      <c r="AE104" s="189">
        <f>'Cont. Día med.'!E99</f>
        <v>1094.1666666666667</v>
      </c>
      <c r="AF104" s="189">
        <f>'Cont. Día med.'!F99</f>
        <v>0</v>
      </c>
      <c r="AG104" s="189">
        <f>'Cont. Día med.'!G99</f>
        <v>0</v>
      </c>
      <c r="AH104" s="189">
        <f>'Cont. Día med.'!H99</f>
        <v>1591.9666666666667</v>
      </c>
      <c r="AI104" s="189">
        <f>'Cont. Día med.'!I99</f>
        <v>0</v>
      </c>
      <c r="AJ104" s="189">
        <f>'Cont. Día med.'!J99</f>
        <v>0</v>
      </c>
      <c r="AK104" s="189">
        <f>'Cont. Día med.'!K99</f>
        <v>0</v>
      </c>
      <c r="AL104" s="189">
        <f t="shared" si="12"/>
        <v>6459.8333333333339</v>
      </c>
      <c r="AO104" s="189">
        <f>'Cont. Día max.'!B99</f>
        <v>0</v>
      </c>
      <c r="AP104" s="189">
        <f>'Cont. Día max.'!C99</f>
        <v>0</v>
      </c>
      <c r="AQ104" s="189">
        <f>'Cont. Día max.'!D99</f>
        <v>5901.6</v>
      </c>
      <c r="AR104" s="189">
        <f>'Cont. Día max.'!E99</f>
        <v>1485.3</v>
      </c>
      <c r="AS104" s="189">
        <f>'Cont. Día max.'!F99</f>
        <v>0</v>
      </c>
      <c r="AT104" s="189">
        <f>'Cont. Día max.'!G99</f>
        <v>0</v>
      </c>
      <c r="AU104" s="189">
        <f>'Cont. Día max.'!H99</f>
        <v>1530</v>
      </c>
      <c r="AV104" s="189">
        <f>'Cont. Día max.'!I99</f>
        <v>0</v>
      </c>
      <c r="AW104" s="189">
        <f>'Cont. Día max.'!J99</f>
        <v>0</v>
      </c>
      <c r="AX104" s="189">
        <f>'Cont. Día max.'!K99</f>
        <v>0</v>
      </c>
      <c r="AY104" s="189">
        <f t="shared" si="13"/>
        <v>8916.9000000000015</v>
      </c>
    </row>
    <row r="105" spans="1:51">
      <c r="A105" s="191">
        <f t="shared" si="14"/>
        <v>0.65277777777777646</v>
      </c>
      <c r="B105" s="189">
        <f>'Prod. Día med.'!B100</f>
        <v>6410.833333333333</v>
      </c>
      <c r="C105" s="189">
        <f>'Prod. Día med.'!C100</f>
        <v>0</v>
      </c>
      <c r="D105" s="189">
        <f>'Prod. Día med.'!D100</f>
        <v>3933.1666666666665</v>
      </c>
      <c r="E105" s="189">
        <f>'Prod. Día med.'!E100</f>
        <v>2946.6666666666665</v>
      </c>
      <c r="F105" s="189">
        <f>'Prod. Día med.'!F100</f>
        <v>3386.0333333333333</v>
      </c>
      <c r="G105" s="189">
        <f>'Prod. Día med.'!G100</f>
        <v>7123.0666666666666</v>
      </c>
      <c r="H105" s="189">
        <f>'Prod. Día med.'!H100</f>
        <v>5978.1</v>
      </c>
      <c r="I105" s="189">
        <f>'Prod. Día med.'!I100</f>
        <v>-792.8</v>
      </c>
      <c r="J105" s="189">
        <f>'Prod. Día med.'!J100</f>
        <v>-154.03333333333333</v>
      </c>
      <c r="K105" s="189">
        <f>'Prod. Día med.'!K100</f>
        <v>2192.1333333333332</v>
      </c>
      <c r="L105" s="189">
        <f t="shared" si="10"/>
        <v>31023.166666666672</v>
      </c>
      <c r="O105" s="189">
        <f>'Prod. Día max.'!B100</f>
        <v>6305.2666666666664</v>
      </c>
      <c r="P105" s="189">
        <f>'Prod. Día max.'!C100</f>
        <v>0</v>
      </c>
      <c r="Q105" s="189">
        <f>'Prod. Día max.'!D100</f>
        <v>6240.6</v>
      </c>
      <c r="R105" s="189">
        <f>'Prod. Día max.'!E100</f>
        <v>4076.6333333333332</v>
      </c>
      <c r="S105" s="189">
        <f>'Prod. Día max.'!F100</f>
        <v>4041.0333333333333</v>
      </c>
      <c r="T105" s="189">
        <f>'Prod. Día max.'!G100</f>
        <v>7122.5333333333338</v>
      </c>
      <c r="U105" s="189">
        <f>'Prod. Día max.'!H100</f>
        <v>5652.2</v>
      </c>
      <c r="V105" s="189">
        <f>'Prod. Día max.'!I100</f>
        <v>-1108.9666666666667</v>
      </c>
      <c r="W105" s="189">
        <f>'Prod. Día max.'!J100</f>
        <v>-135.46666666666667</v>
      </c>
      <c r="X105" s="189">
        <f>'Prod. Día max.'!K100</f>
        <v>2129.4333333333334</v>
      </c>
      <c r="Y105" s="189">
        <f t="shared" si="11"/>
        <v>34323.266666666663</v>
      </c>
      <c r="AB105" s="189">
        <f>'Cont. Día med.'!B100</f>
        <v>0</v>
      </c>
      <c r="AC105" s="189">
        <f>'Cont. Día med.'!C100</f>
        <v>0</v>
      </c>
      <c r="AD105" s="189">
        <f>'Cont. Día med.'!D100</f>
        <v>3766.8666666666668</v>
      </c>
      <c r="AE105" s="189">
        <f>'Cont. Día med.'!E100</f>
        <v>1104.5999999999999</v>
      </c>
      <c r="AF105" s="189">
        <f>'Cont. Día med.'!F100</f>
        <v>0</v>
      </c>
      <c r="AG105" s="189">
        <f>'Cont. Día med.'!G100</f>
        <v>0</v>
      </c>
      <c r="AH105" s="189">
        <f>'Cont. Día med.'!H100</f>
        <v>1590.3333333333333</v>
      </c>
      <c r="AI105" s="189">
        <f>'Cont. Día med.'!I100</f>
        <v>0</v>
      </c>
      <c r="AJ105" s="189">
        <f>'Cont. Día med.'!J100</f>
        <v>0</v>
      </c>
      <c r="AK105" s="189">
        <f>'Cont. Día med.'!K100</f>
        <v>0</v>
      </c>
      <c r="AL105" s="189">
        <f t="shared" si="12"/>
        <v>6461.8</v>
      </c>
      <c r="AO105" s="189">
        <f>'Cont. Día max.'!B100</f>
        <v>0</v>
      </c>
      <c r="AP105" s="189">
        <f>'Cont. Día max.'!C100</f>
        <v>0</v>
      </c>
      <c r="AQ105" s="189">
        <f>'Cont. Día max.'!D100</f>
        <v>5911.7</v>
      </c>
      <c r="AR105" s="189">
        <f>'Cont. Día max.'!E100</f>
        <v>1493.6</v>
      </c>
      <c r="AS105" s="189">
        <f>'Cont. Día max.'!F100</f>
        <v>0</v>
      </c>
      <c r="AT105" s="189">
        <f>'Cont. Día max.'!G100</f>
        <v>0</v>
      </c>
      <c r="AU105" s="189">
        <f>'Cont. Día max.'!H100</f>
        <v>1525.4666666666667</v>
      </c>
      <c r="AV105" s="189">
        <f>'Cont. Día max.'!I100</f>
        <v>0</v>
      </c>
      <c r="AW105" s="189">
        <f>'Cont. Día max.'!J100</f>
        <v>0</v>
      </c>
      <c r="AX105" s="189">
        <f>'Cont. Día max.'!K100</f>
        <v>0</v>
      </c>
      <c r="AY105" s="189">
        <f t="shared" si="13"/>
        <v>8930.7666666666664</v>
      </c>
    </row>
    <row r="106" spans="1:51">
      <c r="A106" s="191">
        <f t="shared" si="14"/>
        <v>0.65972222222222088</v>
      </c>
      <c r="B106" s="189">
        <f>'Prod. Día med.'!B101</f>
        <v>6410.2</v>
      </c>
      <c r="C106" s="189">
        <f>'Prod. Día med.'!C101</f>
        <v>0</v>
      </c>
      <c r="D106" s="189">
        <f>'Prod. Día med.'!D101</f>
        <v>3913.5666666666666</v>
      </c>
      <c r="E106" s="189">
        <f>'Prod. Día med.'!E101</f>
        <v>2925.3</v>
      </c>
      <c r="F106" s="189">
        <f>'Prod. Día med.'!F101</f>
        <v>3366.5</v>
      </c>
      <c r="G106" s="189">
        <f>'Prod. Día med.'!G101</f>
        <v>7118.0333333333338</v>
      </c>
      <c r="H106" s="189">
        <f>'Prod. Día med.'!H101</f>
        <v>5955.9</v>
      </c>
      <c r="I106" s="189">
        <f>'Prod. Día med.'!I101</f>
        <v>-803.56666666666672</v>
      </c>
      <c r="J106" s="189">
        <f>'Prod. Día med.'!J101</f>
        <v>-154</v>
      </c>
      <c r="K106" s="189">
        <f>'Prod. Día med.'!K101</f>
        <v>2170.2666666666669</v>
      </c>
      <c r="L106" s="189">
        <f t="shared" si="10"/>
        <v>30902.2</v>
      </c>
      <c r="O106" s="189">
        <f>'Prod. Día max.'!B101</f>
        <v>6305.3</v>
      </c>
      <c r="P106" s="189">
        <f>'Prod. Día max.'!C101</f>
        <v>0</v>
      </c>
      <c r="Q106" s="189">
        <f>'Prod. Día max.'!D101</f>
        <v>6235.0666666666666</v>
      </c>
      <c r="R106" s="189">
        <f>'Prod. Día max.'!E101</f>
        <v>4093.2333333333331</v>
      </c>
      <c r="S106" s="189">
        <f>'Prod. Día max.'!F101</f>
        <v>4031.7</v>
      </c>
      <c r="T106" s="189">
        <f>'Prod. Día max.'!G101</f>
        <v>7115</v>
      </c>
      <c r="U106" s="189">
        <f>'Prod. Día max.'!H101</f>
        <v>5632.0666666666666</v>
      </c>
      <c r="V106" s="189">
        <f>'Prod. Día max.'!I101</f>
        <v>-1094</v>
      </c>
      <c r="W106" s="189">
        <f>'Prod. Día max.'!J101</f>
        <v>-135.33333333333334</v>
      </c>
      <c r="X106" s="189">
        <f>'Prod. Día max.'!K101</f>
        <v>2075.4</v>
      </c>
      <c r="Y106" s="189">
        <f t="shared" si="11"/>
        <v>34258.433333333334</v>
      </c>
      <c r="AB106" s="189">
        <f>'Cont. Día med.'!B101</f>
        <v>0</v>
      </c>
      <c r="AC106" s="189">
        <f>'Cont. Día med.'!C101</f>
        <v>0</v>
      </c>
      <c r="AD106" s="189">
        <f>'Cont. Día med.'!D101</f>
        <v>3749.9666666666667</v>
      </c>
      <c r="AE106" s="189">
        <f>'Cont. Día med.'!E101</f>
        <v>1095.9000000000001</v>
      </c>
      <c r="AF106" s="189">
        <f>'Cont. Día med.'!F101</f>
        <v>0</v>
      </c>
      <c r="AG106" s="189">
        <f>'Cont. Día med.'!G101</f>
        <v>0</v>
      </c>
      <c r="AH106" s="189">
        <f>'Cont. Día med.'!H101</f>
        <v>1584.4</v>
      </c>
      <c r="AI106" s="189">
        <f>'Cont. Día med.'!I101</f>
        <v>0</v>
      </c>
      <c r="AJ106" s="189">
        <f>'Cont. Día med.'!J101</f>
        <v>0</v>
      </c>
      <c r="AK106" s="189">
        <f>'Cont. Día med.'!K101</f>
        <v>0</v>
      </c>
      <c r="AL106" s="189">
        <f t="shared" si="12"/>
        <v>6430.2666666666664</v>
      </c>
      <c r="AO106" s="189">
        <f>'Cont. Día max.'!B101</f>
        <v>0</v>
      </c>
      <c r="AP106" s="189">
        <f>'Cont. Día max.'!C101</f>
        <v>0</v>
      </c>
      <c r="AQ106" s="189">
        <f>'Cont. Día max.'!D101</f>
        <v>5906.5333333333338</v>
      </c>
      <c r="AR106" s="189">
        <f>'Cont. Día max.'!E101</f>
        <v>1502.6333333333334</v>
      </c>
      <c r="AS106" s="189">
        <f>'Cont. Día max.'!F101</f>
        <v>0</v>
      </c>
      <c r="AT106" s="189">
        <f>'Cont. Día max.'!G101</f>
        <v>0</v>
      </c>
      <c r="AU106" s="189">
        <f>'Cont. Día max.'!H101</f>
        <v>1520</v>
      </c>
      <c r="AV106" s="189">
        <f>'Cont. Día max.'!I101</f>
        <v>0</v>
      </c>
      <c r="AW106" s="189">
        <f>'Cont. Día max.'!J101</f>
        <v>0</v>
      </c>
      <c r="AX106" s="189">
        <f>'Cont. Día max.'!K101</f>
        <v>0</v>
      </c>
      <c r="AY106" s="189">
        <f t="shared" si="13"/>
        <v>8929.1666666666679</v>
      </c>
    </row>
    <row r="107" spans="1:51">
      <c r="A107" s="191">
        <f t="shared" si="14"/>
        <v>0.6666666666666653</v>
      </c>
      <c r="B107" s="189">
        <f>'Prod. Día med.'!B102</f>
        <v>6410.333333333333</v>
      </c>
      <c r="C107" s="189">
        <f>'Prod. Día med.'!C102</f>
        <v>0</v>
      </c>
      <c r="D107" s="189">
        <f>'Prod. Día med.'!D102</f>
        <v>3900.7333333333331</v>
      </c>
      <c r="E107" s="189">
        <f>'Prod. Día med.'!E102</f>
        <v>2912.4333333333334</v>
      </c>
      <c r="F107" s="189">
        <f>'Prod. Día med.'!F102</f>
        <v>3297.9666666666667</v>
      </c>
      <c r="G107" s="189">
        <f>'Prod. Día med.'!G102</f>
        <v>7143.4</v>
      </c>
      <c r="H107" s="189">
        <f>'Prod. Día med.'!H102</f>
        <v>5927</v>
      </c>
      <c r="I107" s="189">
        <f>'Prod. Día med.'!I102</f>
        <v>-791.8</v>
      </c>
      <c r="J107" s="189">
        <f>'Prod. Día med.'!J102</f>
        <v>-153.03333333333333</v>
      </c>
      <c r="K107" s="189">
        <f>'Prod. Día med.'!K102</f>
        <v>2137.7666666666669</v>
      </c>
      <c r="L107" s="189">
        <f t="shared" ref="L107:L138" si="15">SUM(B107:K107)</f>
        <v>30784.800000000003</v>
      </c>
      <c r="O107" s="189">
        <f>'Prod. Día max.'!B102</f>
        <v>6306.2666666666664</v>
      </c>
      <c r="P107" s="189">
        <f>'Prod. Día max.'!C102</f>
        <v>0</v>
      </c>
      <c r="Q107" s="189">
        <f>'Prod. Día max.'!D102</f>
        <v>6229.7333333333336</v>
      </c>
      <c r="R107" s="189">
        <f>'Prod. Día max.'!E102</f>
        <v>4112.8666666666668</v>
      </c>
      <c r="S107" s="189">
        <f>'Prod. Día max.'!F102</f>
        <v>3932.4666666666667</v>
      </c>
      <c r="T107" s="189">
        <f>'Prod. Día max.'!G102</f>
        <v>7119.3666666666668</v>
      </c>
      <c r="U107" s="189">
        <f>'Prod. Día max.'!H102</f>
        <v>5618.833333333333</v>
      </c>
      <c r="V107" s="189">
        <f>'Prod. Día max.'!I102</f>
        <v>-966</v>
      </c>
      <c r="W107" s="189">
        <f>'Prod. Día max.'!J102</f>
        <v>-135.83333333333334</v>
      </c>
      <c r="X107" s="189">
        <f>'Prod. Día max.'!K102</f>
        <v>2024.9666666666667</v>
      </c>
      <c r="Y107" s="189">
        <f t="shared" ref="Y107:Y138" si="16">SUM(O107:X107)</f>
        <v>34242.666666666672</v>
      </c>
      <c r="AB107" s="189">
        <f>'Cont. Día med.'!B102</f>
        <v>0</v>
      </c>
      <c r="AC107" s="189">
        <f>'Cont. Día med.'!C102</f>
        <v>0</v>
      </c>
      <c r="AD107" s="189">
        <f>'Cont. Día med.'!D102</f>
        <v>3737.7</v>
      </c>
      <c r="AE107" s="189">
        <f>'Cont. Día med.'!E102</f>
        <v>1092.9000000000001</v>
      </c>
      <c r="AF107" s="189">
        <f>'Cont. Día med.'!F102</f>
        <v>0</v>
      </c>
      <c r="AG107" s="189">
        <f>'Cont. Día med.'!G102</f>
        <v>0</v>
      </c>
      <c r="AH107" s="189">
        <f>'Cont. Día med.'!H102</f>
        <v>1576.1333333333334</v>
      </c>
      <c r="AI107" s="189">
        <f>'Cont. Día med.'!I102</f>
        <v>0</v>
      </c>
      <c r="AJ107" s="189">
        <f>'Cont. Día med.'!J102</f>
        <v>0</v>
      </c>
      <c r="AK107" s="189">
        <f>'Cont. Día med.'!K102</f>
        <v>0</v>
      </c>
      <c r="AL107" s="189">
        <f t="shared" ref="AL107:AL138" si="17">SUM(AB107:AK107)</f>
        <v>6406.7333333333336</v>
      </c>
      <c r="AO107" s="189">
        <f>'Cont. Día max.'!B102</f>
        <v>0</v>
      </c>
      <c r="AP107" s="189">
        <f>'Cont. Día max.'!C102</f>
        <v>0</v>
      </c>
      <c r="AQ107" s="189">
        <f>'Cont. Día max.'!D102</f>
        <v>5901.6333333333332</v>
      </c>
      <c r="AR107" s="189">
        <f>'Cont. Día max.'!E102</f>
        <v>1510.9333333333334</v>
      </c>
      <c r="AS107" s="189">
        <f>'Cont. Día max.'!F102</f>
        <v>0</v>
      </c>
      <c r="AT107" s="189">
        <f>'Cont. Día max.'!G102</f>
        <v>0</v>
      </c>
      <c r="AU107" s="189">
        <f>'Cont. Día max.'!H102</f>
        <v>1516.4333333333334</v>
      </c>
      <c r="AV107" s="189">
        <f>'Cont. Día max.'!I102</f>
        <v>0</v>
      </c>
      <c r="AW107" s="189">
        <f>'Cont. Día max.'!J102</f>
        <v>0</v>
      </c>
      <c r="AX107" s="189">
        <f>'Cont. Día max.'!K102</f>
        <v>0</v>
      </c>
      <c r="AY107" s="189">
        <f t="shared" ref="AY107:AY138" si="18">SUM(AO107:AX107)</f>
        <v>8929</v>
      </c>
    </row>
    <row r="108" spans="1:51">
      <c r="A108" s="191">
        <f t="shared" ref="A108:A139" si="19">A107+10/60/24</f>
        <v>0.67361111111110972</v>
      </c>
      <c r="B108" s="189">
        <f>'Prod. Día med.'!B103</f>
        <v>6410.5</v>
      </c>
      <c r="C108" s="189">
        <f>'Prod. Día med.'!C103</f>
        <v>0</v>
      </c>
      <c r="D108" s="189">
        <f>'Prod. Día med.'!D103</f>
        <v>3918.7</v>
      </c>
      <c r="E108" s="189">
        <f>'Prod. Día med.'!E103</f>
        <v>2979.0666666666666</v>
      </c>
      <c r="F108" s="189">
        <f>'Prod. Día med.'!F103</f>
        <v>3297.4</v>
      </c>
      <c r="G108" s="189">
        <f>'Prod. Día med.'!G103</f>
        <v>7219.333333333333</v>
      </c>
      <c r="H108" s="189">
        <f>'Prod. Día med.'!H103</f>
        <v>5901.3</v>
      </c>
      <c r="I108" s="189">
        <f>'Prod. Día med.'!I103</f>
        <v>-831.76666666666665</v>
      </c>
      <c r="J108" s="189">
        <f>'Prod. Día med.'!J103</f>
        <v>-152.30000000000001</v>
      </c>
      <c r="K108" s="189">
        <f>'Prod. Día med.'!K103</f>
        <v>2104.8666666666668</v>
      </c>
      <c r="L108" s="189">
        <f t="shared" si="15"/>
        <v>30847.1</v>
      </c>
      <c r="O108" s="189">
        <f>'Prod. Día max.'!B103</f>
        <v>6272.333333333333</v>
      </c>
      <c r="P108" s="189">
        <f>'Prod. Día max.'!C103</f>
        <v>0</v>
      </c>
      <c r="Q108" s="189">
        <f>'Prod. Día max.'!D103</f>
        <v>6204.2</v>
      </c>
      <c r="R108" s="189">
        <f>'Prod. Día max.'!E103</f>
        <v>4193.9333333333334</v>
      </c>
      <c r="S108" s="189">
        <f>'Prod. Día max.'!F103</f>
        <v>3951.9333333333334</v>
      </c>
      <c r="T108" s="189">
        <f>'Prod. Día max.'!G103</f>
        <v>7134.2333333333336</v>
      </c>
      <c r="U108" s="189">
        <f>'Prod. Día max.'!H103</f>
        <v>5599.9333333333334</v>
      </c>
      <c r="V108" s="189">
        <f>'Prod. Día max.'!I103</f>
        <v>-885.56666666666672</v>
      </c>
      <c r="W108" s="189">
        <f>'Prod. Día max.'!J103</f>
        <v>-136.13333333333333</v>
      </c>
      <c r="X108" s="189">
        <f>'Prod. Día max.'!K103</f>
        <v>1952.7666666666667</v>
      </c>
      <c r="Y108" s="189">
        <f t="shared" si="16"/>
        <v>34287.633333333331</v>
      </c>
      <c r="AB108" s="189">
        <f>'Cont. Día med.'!B103</f>
        <v>0</v>
      </c>
      <c r="AC108" s="189">
        <f>'Cont. Día med.'!C103</f>
        <v>0</v>
      </c>
      <c r="AD108" s="189">
        <f>'Cont. Día med.'!D103</f>
        <v>3753.0333333333333</v>
      </c>
      <c r="AE108" s="189">
        <f>'Cont. Día med.'!E103</f>
        <v>1116.2</v>
      </c>
      <c r="AF108" s="189">
        <f>'Cont. Día med.'!F103</f>
        <v>0</v>
      </c>
      <c r="AG108" s="189">
        <f>'Cont. Día med.'!G103</f>
        <v>0</v>
      </c>
      <c r="AH108" s="189">
        <f>'Cont. Día med.'!H103</f>
        <v>1569.0666666666666</v>
      </c>
      <c r="AI108" s="189">
        <f>'Cont. Día med.'!I103</f>
        <v>0</v>
      </c>
      <c r="AJ108" s="189">
        <f>'Cont. Día med.'!J103</f>
        <v>0</v>
      </c>
      <c r="AK108" s="189">
        <f>'Cont. Día med.'!K103</f>
        <v>0</v>
      </c>
      <c r="AL108" s="189">
        <f t="shared" si="17"/>
        <v>6438.3</v>
      </c>
      <c r="AO108" s="189">
        <f>'Cont. Día max.'!B103</f>
        <v>0</v>
      </c>
      <c r="AP108" s="189">
        <f>'Cont. Día max.'!C103</f>
        <v>0</v>
      </c>
      <c r="AQ108" s="189">
        <f>'Cont. Día max.'!D103</f>
        <v>5884</v>
      </c>
      <c r="AR108" s="189">
        <f>'Cont. Día max.'!E103</f>
        <v>1541.4666666666667</v>
      </c>
      <c r="AS108" s="189">
        <f>'Cont. Día max.'!F103</f>
        <v>0</v>
      </c>
      <c r="AT108" s="189">
        <f>'Cont. Día max.'!G103</f>
        <v>0</v>
      </c>
      <c r="AU108" s="189">
        <f>'Cont. Día max.'!H103</f>
        <v>1511.5</v>
      </c>
      <c r="AV108" s="189">
        <f>'Cont. Día max.'!I103</f>
        <v>0</v>
      </c>
      <c r="AW108" s="189">
        <f>'Cont. Día max.'!J103</f>
        <v>0</v>
      </c>
      <c r="AX108" s="189">
        <f>'Cont. Día max.'!K103</f>
        <v>0</v>
      </c>
      <c r="AY108" s="189">
        <f t="shared" si="18"/>
        <v>8936.9666666666672</v>
      </c>
    </row>
    <row r="109" spans="1:51">
      <c r="A109" s="191">
        <f t="shared" si="19"/>
        <v>0.68055555555555414</v>
      </c>
      <c r="B109" s="189">
        <f>'Prod. Día med.'!B104</f>
        <v>6409.3666666666668</v>
      </c>
      <c r="C109" s="189">
        <f>'Prod. Día med.'!C104</f>
        <v>0</v>
      </c>
      <c r="D109" s="189">
        <f>'Prod. Día med.'!D104</f>
        <v>3922.2</v>
      </c>
      <c r="E109" s="189">
        <f>'Prod. Día med.'!E104</f>
        <v>2974.5</v>
      </c>
      <c r="F109" s="189">
        <f>'Prod. Día med.'!F104</f>
        <v>3254.4333333333334</v>
      </c>
      <c r="G109" s="189">
        <f>'Prod. Día med.'!G104</f>
        <v>7258.6333333333332</v>
      </c>
      <c r="H109" s="189">
        <f>'Prod. Día med.'!H104</f>
        <v>5872.9</v>
      </c>
      <c r="I109" s="189">
        <f>'Prod. Día med.'!I104</f>
        <v>-875.83333333333337</v>
      </c>
      <c r="J109" s="189">
        <f>'Prod. Día med.'!J104</f>
        <v>-152.43333333333334</v>
      </c>
      <c r="K109" s="189">
        <f>'Prod. Día med.'!K104</f>
        <v>2064.5333333333333</v>
      </c>
      <c r="L109" s="189">
        <f t="shared" si="15"/>
        <v>30728.3</v>
      </c>
      <c r="O109" s="189">
        <f>'Prod. Día max.'!B104</f>
        <v>6305.0666666666666</v>
      </c>
      <c r="P109" s="189">
        <f>'Prod. Día max.'!C104</f>
        <v>0</v>
      </c>
      <c r="Q109" s="189">
        <f>'Prod. Día max.'!D104</f>
        <v>6179.9666666666662</v>
      </c>
      <c r="R109" s="189">
        <f>'Prod. Día max.'!E104</f>
        <v>4256.5333333333338</v>
      </c>
      <c r="S109" s="189">
        <f>'Prod. Día max.'!F104</f>
        <v>4001.4333333333334</v>
      </c>
      <c r="T109" s="189">
        <f>'Prod. Día max.'!G104</f>
        <v>7130.2</v>
      </c>
      <c r="U109" s="189">
        <f>'Prod. Día max.'!H104</f>
        <v>5577.4</v>
      </c>
      <c r="V109" s="189">
        <f>'Prod. Día max.'!I104</f>
        <v>-930.9666666666667</v>
      </c>
      <c r="W109" s="189">
        <f>'Prod. Día max.'!J104</f>
        <v>-136.19999999999999</v>
      </c>
      <c r="X109" s="189">
        <f>'Prod. Día max.'!K104</f>
        <v>1876.1666666666667</v>
      </c>
      <c r="Y109" s="189">
        <f t="shared" si="16"/>
        <v>34259.599999999999</v>
      </c>
      <c r="AB109" s="189">
        <f>'Cont. Día med.'!B104</f>
        <v>0</v>
      </c>
      <c r="AC109" s="189">
        <f>'Cont. Día med.'!C104</f>
        <v>0</v>
      </c>
      <c r="AD109" s="189">
        <f>'Cont. Día med.'!D104</f>
        <v>3757.6666666666665</v>
      </c>
      <c r="AE109" s="189">
        <f>'Cont. Día med.'!E104</f>
        <v>1115.6333333333334</v>
      </c>
      <c r="AF109" s="189">
        <f>'Cont. Día med.'!F104</f>
        <v>0</v>
      </c>
      <c r="AG109" s="189">
        <f>'Cont. Día med.'!G104</f>
        <v>0</v>
      </c>
      <c r="AH109" s="189">
        <f>'Cont. Día med.'!H104</f>
        <v>1560.9666666666667</v>
      </c>
      <c r="AI109" s="189">
        <f>'Cont. Día med.'!I104</f>
        <v>0</v>
      </c>
      <c r="AJ109" s="189">
        <f>'Cont. Día med.'!J104</f>
        <v>0</v>
      </c>
      <c r="AK109" s="189">
        <f>'Cont. Día med.'!K104</f>
        <v>0</v>
      </c>
      <c r="AL109" s="189">
        <f t="shared" si="17"/>
        <v>6434.2666666666664</v>
      </c>
      <c r="AO109" s="189">
        <f>'Cont. Día max.'!B104</f>
        <v>0</v>
      </c>
      <c r="AP109" s="189">
        <f>'Cont. Día max.'!C104</f>
        <v>0</v>
      </c>
      <c r="AQ109" s="189">
        <f>'Cont. Día max.'!D104</f>
        <v>5868</v>
      </c>
      <c r="AR109" s="189">
        <f>'Cont. Día max.'!E104</f>
        <v>1563.8333333333333</v>
      </c>
      <c r="AS109" s="189">
        <f>'Cont. Día max.'!F104</f>
        <v>0</v>
      </c>
      <c r="AT109" s="189">
        <f>'Cont. Día max.'!G104</f>
        <v>0</v>
      </c>
      <c r="AU109" s="189">
        <f>'Cont. Día max.'!H104</f>
        <v>1505.4666666666667</v>
      </c>
      <c r="AV109" s="189">
        <f>'Cont. Día max.'!I104</f>
        <v>0</v>
      </c>
      <c r="AW109" s="189">
        <f>'Cont. Día max.'!J104</f>
        <v>0</v>
      </c>
      <c r="AX109" s="189">
        <f>'Cont. Día max.'!K104</f>
        <v>0</v>
      </c>
      <c r="AY109" s="189">
        <f t="shared" si="18"/>
        <v>8937.2999999999993</v>
      </c>
    </row>
    <row r="110" spans="1:51">
      <c r="A110" s="191">
        <f t="shared" si="19"/>
        <v>0.68749999999999856</v>
      </c>
      <c r="B110" s="189">
        <f>'Prod. Día med.'!B105</f>
        <v>6409.3</v>
      </c>
      <c r="C110" s="189">
        <f>'Prod. Día med.'!C105</f>
        <v>0</v>
      </c>
      <c r="D110" s="189">
        <f>'Prod. Día med.'!D105</f>
        <v>3925.3666666666668</v>
      </c>
      <c r="E110" s="189">
        <f>'Prod. Día med.'!E105</f>
        <v>2981.3</v>
      </c>
      <c r="F110" s="189">
        <f>'Prod. Día med.'!F105</f>
        <v>3252.7</v>
      </c>
      <c r="G110" s="189">
        <f>'Prod. Día med.'!G105</f>
        <v>7261.2</v>
      </c>
      <c r="H110" s="189">
        <f>'Prod. Día med.'!H105</f>
        <v>5847</v>
      </c>
      <c r="I110" s="189">
        <f>'Prod. Día med.'!I105</f>
        <v>-868.26666666666665</v>
      </c>
      <c r="J110" s="189">
        <f>'Prod. Día med.'!J105</f>
        <v>-152.43333333333334</v>
      </c>
      <c r="K110" s="189">
        <f>'Prod. Día med.'!K105</f>
        <v>2020.2666666666667</v>
      </c>
      <c r="L110" s="189">
        <f t="shared" si="15"/>
        <v>30676.433333333334</v>
      </c>
      <c r="O110" s="189">
        <f>'Prod. Día max.'!B105</f>
        <v>6305.6</v>
      </c>
      <c r="P110" s="189">
        <f>'Prod. Día max.'!C105</f>
        <v>0</v>
      </c>
      <c r="Q110" s="189">
        <f>'Prod. Día max.'!D105</f>
        <v>6162.8666666666668</v>
      </c>
      <c r="R110" s="189">
        <f>'Prod. Día max.'!E105</f>
        <v>4280.7666666666664</v>
      </c>
      <c r="S110" s="189">
        <f>'Prod. Día max.'!F105</f>
        <v>3997.4333333333334</v>
      </c>
      <c r="T110" s="189">
        <f>'Prod. Día max.'!G105</f>
        <v>7139.8</v>
      </c>
      <c r="U110" s="189">
        <f>'Prod. Día max.'!H105</f>
        <v>5552.4</v>
      </c>
      <c r="V110" s="189">
        <f>'Prod. Día max.'!I105</f>
        <v>-939.8</v>
      </c>
      <c r="W110" s="189">
        <f>'Prod. Día max.'!J105</f>
        <v>-136.13333333333333</v>
      </c>
      <c r="X110" s="189">
        <f>'Prod. Día max.'!K105</f>
        <v>1797.6666666666667</v>
      </c>
      <c r="Y110" s="189">
        <f t="shared" si="16"/>
        <v>34160.6</v>
      </c>
      <c r="AB110" s="189">
        <f>'Cont. Día med.'!B105</f>
        <v>0</v>
      </c>
      <c r="AC110" s="189">
        <f>'Cont. Día med.'!C105</f>
        <v>0</v>
      </c>
      <c r="AD110" s="189">
        <f>'Cont. Día med.'!D105</f>
        <v>3760</v>
      </c>
      <c r="AE110" s="189">
        <f>'Cont. Día med.'!E105</f>
        <v>1122.1666666666667</v>
      </c>
      <c r="AF110" s="189">
        <f>'Cont. Día med.'!F105</f>
        <v>0</v>
      </c>
      <c r="AG110" s="189">
        <f>'Cont. Día med.'!G105</f>
        <v>0</v>
      </c>
      <c r="AH110" s="189">
        <f>'Cont. Día med.'!H105</f>
        <v>1554</v>
      </c>
      <c r="AI110" s="189">
        <f>'Cont. Día med.'!I105</f>
        <v>0</v>
      </c>
      <c r="AJ110" s="189">
        <f>'Cont. Día med.'!J105</f>
        <v>0</v>
      </c>
      <c r="AK110" s="189">
        <f>'Cont. Día med.'!K105</f>
        <v>0</v>
      </c>
      <c r="AL110" s="189">
        <f t="shared" si="17"/>
        <v>6436.166666666667</v>
      </c>
      <c r="AO110" s="189">
        <f>'Cont. Día max.'!B105</f>
        <v>0</v>
      </c>
      <c r="AP110" s="189">
        <f>'Cont. Día max.'!C105</f>
        <v>0</v>
      </c>
      <c r="AQ110" s="189">
        <f>'Cont. Día max.'!D105</f>
        <v>5852.4333333333334</v>
      </c>
      <c r="AR110" s="189">
        <f>'Cont. Día max.'!E105</f>
        <v>1569.7333333333333</v>
      </c>
      <c r="AS110" s="189">
        <f>'Cont. Día max.'!F105</f>
        <v>0</v>
      </c>
      <c r="AT110" s="189">
        <f>'Cont. Día max.'!G105</f>
        <v>0</v>
      </c>
      <c r="AU110" s="189">
        <f>'Cont. Día max.'!H105</f>
        <v>1498.6666666666667</v>
      </c>
      <c r="AV110" s="189">
        <f>'Cont. Día max.'!I105</f>
        <v>0</v>
      </c>
      <c r="AW110" s="189">
        <f>'Cont. Día max.'!J105</f>
        <v>0</v>
      </c>
      <c r="AX110" s="189">
        <f>'Cont. Día max.'!K105</f>
        <v>0</v>
      </c>
      <c r="AY110" s="189">
        <f t="shared" si="18"/>
        <v>8920.8333333333339</v>
      </c>
    </row>
    <row r="111" spans="1:51">
      <c r="A111" s="191">
        <f t="shared" si="19"/>
        <v>0.69444444444444298</v>
      </c>
      <c r="B111" s="189">
        <f>'Prod. Día med.'!B106</f>
        <v>6408.666666666667</v>
      </c>
      <c r="C111" s="189">
        <f>'Prod. Día med.'!C106</f>
        <v>0</v>
      </c>
      <c r="D111" s="189">
        <f>'Prod. Día med.'!D106</f>
        <v>3908.1</v>
      </c>
      <c r="E111" s="189">
        <f>'Prod. Día med.'!E106</f>
        <v>3013.2</v>
      </c>
      <c r="F111" s="189">
        <f>'Prod. Día med.'!F106</f>
        <v>3306.2</v>
      </c>
      <c r="G111" s="189">
        <f>'Prod. Día med.'!G106</f>
        <v>7288.6333333333332</v>
      </c>
      <c r="H111" s="189">
        <f>'Prod. Día med.'!H106</f>
        <v>5810.8666666666668</v>
      </c>
      <c r="I111" s="189">
        <f>'Prod. Día med.'!I106</f>
        <v>-862.7</v>
      </c>
      <c r="J111" s="189">
        <f>'Prod. Día med.'!J106</f>
        <v>-152.30000000000001</v>
      </c>
      <c r="K111" s="189">
        <f>'Prod. Día med.'!K106</f>
        <v>1964.6</v>
      </c>
      <c r="L111" s="189">
        <f t="shared" si="15"/>
        <v>30685.26666666667</v>
      </c>
      <c r="O111" s="189">
        <f>'Prod. Día max.'!B106</f>
        <v>6306.166666666667</v>
      </c>
      <c r="P111" s="189">
        <f>'Prod. Día max.'!C106</f>
        <v>0</v>
      </c>
      <c r="Q111" s="189">
        <f>'Prod. Día max.'!D106</f>
        <v>6185.3666666666668</v>
      </c>
      <c r="R111" s="189">
        <f>'Prod. Día max.'!E106</f>
        <v>4329.1333333333332</v>
      </c>
      <c r="S111" s="189">
        <f>'Prod. Día max.'!F106</f>
        <v>4119.9666666666662</v>
      </c>
      <c r="T111" s="189">
        <f>'Prod. Día max.'!G106</f>
        <v>7124.4666666666662</v>
      </c>
      <c r="U111" s="189">
        <f>'Prod. Día max.'!H106</f>
        <v>5409.7666666666664</v>
      </c>
      <c r="V111" s="189">
        <f>'Prod. Día max.'!I106</f>
        <v>-949.26666666666665</v>
      </c>
      <c r="W111" s="189">
        <f>'Prod. Día max.'!J106</f>
        <v>-136.1</v>
      </c>
      <c r="X111" s="189">
        <f>'Prod. Día max.'!K106</f>
        <v>1691.3</v>
      </c>
      <c r="Y111" s="189">
        <f t="shared" si="16"/>
        <v>34080.800000000003</v>
      </c>
      <c r="AB111" s="189">
        <f>'Cont. Día med.'!B106</f>
        <v>0</v>
      </c>
      <c r="AC111" s="189">
        <f>'Cont. Día med.'!C106</f>
        <v>0</v>
      </c>
      <c r="AD111" s="189">
        <f>'Cont. Día med.'!D106</f>
        <v>3743.7666666666669</v>
      </c>
      <c r="AE111" s="189">
        <f>'Cont. Día med.'!E106</f>
        <v>1137</v>
      </c>
      <c r="AF111" s="189">
        <f>'Cont. Día med.'!F106</f>
        <v>0</v>
      </c>
      <c r="AG111" s="189">
        <f>'Cont. Día med.'!G106</f>
        <v>0</v>
      </c>
      <c r="AH111" s="189">
        <f>'Cont. Día med.'!H106</f>
        <v>1542.9</v>
      </c>
      <c r="AI111" s="189">
        <f>'Cont. Día med.'!I106</f>
        <v>0</v>
      </c>
      <c r="AJ111" s="189">
        <f>'Cont. Día med.'!J106</f>
        <v>0</v>
      </c>
      <c r="AK111" s="189">
        <f>'Cont. Día med.'!K106</f>
        <v>0</v>
      </c>
      <c r="AL111" s="189">
        <f t="shared" si="17"/>
        <v>6423.6666666666661</v>
      </c>
      <c r="AO111" s="189">
        <f>'Cont. Día max.'!B106</f>
        <v>0</v>
      </c>
      <c r="AP111" s="189">
        <f>'Cont. Día max.'!C106</f>
        <v>0</v>
      </c>
      <c r="AQ111" s="189">
        <f>'Cont. Día max.'!D106</f>
        <v>5870.7</v>
      </c>
      <c r="AR111" s="189">
        <f>'Cont. Día max.'!E106</f>
        <v>1585.5666666666666</v>
      </c>
      <c r="AS111" s="189">
        <f>'Cont. Día max.'!F106</f>
        <v>0</v>
      </c>
      <c r="AT111" s="189">
        <f>'Cont. Día max.'!G106</f>
        <v>0</v>
      </c>
      <c r="AU111" s="189">
        <f>'Cont. Día max.'!H106</f>
        <v>1460.1666666666667</v>
      </c>
      <c r="AV111" s="189">
        <f>'Cont. Día max.'!I106</f>
        <v>0</v>
      </c>
      <c r="AW111" s="189">
        <f>'Cont. Día max.'!J106</f>
        <v>0</v>
      </c>
      <c r="AX111" s="189">
        <f>'Cont. Día max.'!K106</f>
        <v>0</v>
      </c>
      <c r="AY111" s="189">
        <f t="shared" si="18"/>
        <v>8916.4333333333325</v>
      </c>
    </row>
    <row r="112" spans="1:51">
      <c r="A112" s="191">
        <f t="shared" si="19"/>
        <v>0.7013888888888874</v>
      </c>
      <c r="B112" s="189">
        <f>'Prod. Día med.'!B107</f>
        <v>6409.0666666666666</v>
      </c>
      <c r="C112" s="189">
        <f>'Prod. Día med.'!C107</f>
        <v>0</v>
      </c>
      <c r="D112" s="189">
        <f>'Prod. Día med.'!D107</f>
        <v>3909.2666666666669</v>
      </c>
      <c r="E112" s="189">
        <f>'Prod. Día med.'!E107</f>
        <v>3008.2666666666669</v>
      </c>
      <c r="F112" s="189">
        <f>'Prod. Día med.'!F107</f>
        <v>3325.8333333333335</v>
      </c>
      <c r="G112" s="189">
        <f>'Prod. Día med.'!G107</f>
        <v>7320.666666666667</v>
      </c>
      <c r="H112" s="189">
        <f>'Prod. Día med.'!H107</f>
        <v>5778.9333333333334</v>
      </c>
      <c r="I112" s="189">
        <f>'Prod. Día med.'!I107</f>
        <v>-898.16666666666663</v>
      </c>
      <c r="J112" s="189">
        <f>'Prod. Día med.'!J107</f>
        <v>-152.4</v>
      </c>
      <c r="K112" s="189">
        <f>'Prod. Día med.'!K107</f>
        <v>1898.5</v>
      </c>
      <c r="L112" s="189">
        <f t="shared" si="15"/>
        <v>30599.966666666667</v>
      </c>
      <c r="O112" s="189">
        <f>'Prod. Día max.'!B107</f>
        <v>6305.9666666666662</v>
      </c>
      <c r="P112" s="189">
        <f>'Prod. Día max.'!C107</f>
        <v>0</v>
      </c>
      <c r="Q112" s="189">
        <f>'Prod. Día max.'!D107</f>
        <v>6192.9</v>
      </c>
      <c r="R112" s="189">
        <f>'Prod. Día max.'!E107</f>
        <v>4389.9333333333334</v>
      </c>
      <c r="S112" s="189">
        <f>'Prod. Día max.'!F107</f>
        <v>4154.4333333333334</v>
      </c>
      <c r="T112" s="189">
        <f>'Prod. Día max.'!G107</f>
        <v>7130.5333333333338</v>
      </c>
      <c r="U112" s="189">
        <f>'Prod. Día max.'!H107</f>
        <v>5385.0333333333338</v>
      </c>
      <c r="V112" s="189">
        <f>'Prod. Día max.'!I107</f>
        <v>-944.5</v>
      </c>
      <c r="W112" s="189">
        <f>'Prod. Día max.'!J107</f>
        <v>-136.26666666666668</v>
      </c>
      <c r="X112" s="189">
        <f>'Prod. Día max.'!K107</f>
        <v>1570.0333333333333</v>
      </c>
      <c r="Y112" s="189">
        <f t="shared" si="16"/>
        <v>34048.066666666673</v>
      </c>
      <c r="AB112" s="189">
        <f>'Cont. Día med.'!B107</f>
        <v>0</v>
      </c>
      <c r="AC112" s="189">
        <f>'Cont. Día med.'!C107</f>
        <v>0</v>
      </c>
      <c r="AD112" s="189">
        <f>'Cont. Día med.'!D107</f>
        <v>3745.1</v>
      </c>
      <c r="AE112" s="189">
        <f>'Cont. Día med.'!E107</f>
        <v>1135.6333333333334</v>
      </c>
      <c r="AF112" s="189">
        <f>'Cont. Día med.'!F107</f>
        <v>0</v>
      </c>
      <c r="AG112" s="189">
        <f>'Cont. Día med.'!G107</f>
        <v>0</v>
      </c>
      <c r="AH112" s="189">
        <f>'Cont. Día med.'!H107</f>
        <v>1532.7333333333333</v>
      </c>
      <c r="AI112" s="189">
        <f>'Cont. Día med.'!I107</f>
        <v>0</v>
      </c>
      <c r="AJ112" s="189">
        <f>'Cont. Día med.'!J107</f>
        <v>0</v>
      </c>
      <c r="AK112" s="189">
        <f>'Cont. Día med.'!K107</f>
        <v>0</v>
      </c>
      <c r="AL112" s="189">
        <f t="shared" si="17"/>
        <v>6413.4666666666672</v>
      </c>
      <c r="AO112" s="189">
        <f>'Cont. Día max.'!B107</f>
        <v>0</v>
      </c>
      <c r="AP112" s="189">
        <f>'Cont. Día max.'!C107</f>
        <v>0</v>
      </c>
      <c r="AQ112" s="189">
        <f>'Cont. Día max.'!D107</f>
        <v>5878.0666666666666</v>
      </c>
      <c r="AR112" s="189">
        <f>'Cont. Día max.'!E107</f>
        <v>1602.3666666666666</v>
      </c>
      <c r="AS112" s="189">
        <f>'Cont. Día max.'!F107</f>
        <v>0</v>
      </c>
      <c r="AT112" s="189">
        <f>'Cont. Día max.'!G107</f>
        <v>0</v>
      </c>
      <c r="AU112" s="189">
        <f>'Cont. Día max.'!H107</f>
        <v>1453.4666666666667</v>
      </c>
      <c r="AV112" s="189">
        <f>'Cont. Día max.'!I107</f>
        <v>0</v>
      </c>
      <c r="AW112" s="189">
        <f>'Cont. Día max.'!J107</f>
        <v>0</v>
      </c>
      <c r="AX112" s="189">
        <f>'Cont. Día max.'!K107</f>
        <v>0</v>
      </c>
      <c r="AY112" s="189">
        <f t="shared" si="18"/>
        <v>8933.9</v>
      </c>
    </row>
    <row r="113" spans="1:51">
      <c r="A113" s="191">
        <f t="shared" si="19"/>
        <v>0.70833333333333182</v>
      </c>
      <c r="B113" s="189">
        <f>'Prod. Día med.'!B108</f>
        <v>6408.4666666666662</v>
      </c>
      <c r="C113" s="189">
        <f>'Prod. Día med.'!C108</f>
        <v>0</v>
      </c>
      <c r="D113" s="189">
        <f>'Prod. Día med.'!D108</f>
        <v>3898.6333333333332</v>
      </c>
      <c r="E113" s="189">
        <f>'Prod. Día med.'!E108</f>
        <v>3018.9</v>
      </c>
      <c r="F113" s="189">
        <f>'Prod. Día med.'!F108</f>
        <v>3296.7</v>
      </c>
      <c r="G113" s="189">
        <f>'Prod. Día med.'!G108</f>
        <v>7344.9</v>
      </c>
      <c r="H113" s="189">
        <f>'Prod. Día med.'!H108</f>
        <v>5741.666666666667</v>
      </c>
      <c r="I113" s="189">
        <f>'Prod. Día med.'!I108</f>
        <v>-805.2</v>
      </c>
      <c r="J113" s="189">
        <f>'Prod. Día med.'!J108</f>
        <v>-153.33333333333334</v>
      </c>
      <c r="K113" s="189">
        <f>'Prod. Día med.'!K108</f>
        <v>1828.7666666666667</v>
      </c>
      <c r="L113" s="189">
        <f t="shared" si="15"/>
        <v>30579.5</v>
      </c>
      <c r="O113" s="189">
        <f>'Prod. Día max.'!B108</f>
        <v>6307.1333333333332</v>
      </c>
      <c r="P113" s="189">
        <f>'Prod. Día max.'!C108</f>
        <v>0</v>
      </c>
      <c r="Q113" s="189">
        <f>'Prod. Día max.'!D108</f>
        <v>6189.1</v>
      </c>
      <c r="R113" s="189">
        <f>'Prod. Día max.'!E108</f>
        <v>4408.3</v>
      </c>
      <c r="S113" s="189">
        <f>'Prod. Día max.'!F108</f>
        <v>4207.0666666666666</v>
      </c>
      <c r="T113" s="189">
        <f>'Prod. Día max.'!G108</f>
        <v>7112.2666666666664</v>
      </c>
      <c r="U113" s="189">
        <f>'Prod. Día max.'!H108</f>
        <v>5466.2666666666664</v>
      </c>
      <c r="V113" s="189">
        <f>'Prod. Día max.'!I108</f>
        <v>-835.9666666666667</v>
      </c>
      <c r="W113" s="189">
        <f>'Prod. Día max.'!J108</f>
        <v>-139.69999999999999</v>
      </c>
      <c r="X113" s="189">
        <f>'Prod. Día max.'!K108</f>
        <v>1452.2333333333333</v>
      </c>
      <c r="Y113" s="189">
        <f t="shared" si="16"/>
        <v>34166.699999999997</v>
      </c>
      <c r="AB113" s="189">
        <f>'Cont. Día med.'!B108</f>
        <v>0</v>
      </c>
      <c r="AC113" s="189">
        <f>'Cont. Día med.'!C108</f>
        <v>0</v>
      </c>
      <c r="AD113" s="189">
        <f>'Cont. Día med.'!D108</f>
        <v>3739.3</v>
      </c>
      <c r="AE113" s="189">
        <f>'Cont. Día med.'!E108</f>
        <v>1141.4666666666667</v>
      </c>
      <c r="AF113" s="189">
        <f>'Cont. Día med.'!F108</f>
        <v>0</v>
      </c>
      <c r="AG113" s="189">
        <f>'Cont. Día med.'!G108</f>
        <v>0</v>
      </c>
      <c r="AH113" s="189">
        <f>'Cont. Día med.'!H108</f>
        <v>1522</v>
      </c>
      <c r="AI113" s="189">
        <f>'Cont. Día med.'!I108</f>
        <v>0</v>
      </c>
      <c r="AJ113" s="189">
        <f>'Cont. Día med.'!J108</f>
        <v>0</v>
      </c>
      <c r="AK113" s="189">
        <f>'Cont. Día med.'!K108</f>
        <v>0</v>
      </c>
      <c r="AL113" s="189">
        <f t="shared" si="17"/>
        <v>6402.7666666666664</v>
      </c>
      <c r="AO113" s="189">
        <f>'Cont. Día max.'!B108</f>
        <v>0</v>
      </c>
      <c r="AP113" s="189">
        <f>'Cont. Día max.'!C108</f>
        <v>0</v>
      </c>
      <c r="AQ113" s="189">
        <f>'Cont. Día max.'!D108</f>
        <v>5872.0666666666666</v>
      </c>
      <c r="AR113" s="189">
        <f>'Cont. Día max.'!E108</f>
        <v>1605.0333333333333</v>
      </c>
      <c r="AS113" s="189">
        <f>'Cont. Día max.'!F108</f>
        <v>0</v>
      </c>
      <c r="AT113" s="189">
        <f>'Cont. Día max.'!G108</f>
        <v>0</v>
      </c>
      <c r="AU113" s="189">
        <f>'Cont. Día max.'!H108</f>
        <v>1475.4333333333334</v>
      </c>
      <c r="AV113" s="189">
        <f>'Cont. Día max.'!I108</f>
        <v>0</v>
      </c>
      <c r="AW113" s="189">
        <f>'Cont. Día max.'!J108</f>
        <v>0</v>
      </c>
      <c r="AX113" s="189">
        <f>'Cont. Día max.'!K108</f>
        <v>0</v>
      </c>
      <c r="AY113" s="189">
        <f t="shared" si="18"/>
        <v>8952.5333333333328</v>
      </c>
    </row>
    <row r="114" spans="1:51">
      <c r="A114" s="191">
        <f t="shared" si="19"/>
        <v>0.71527777777777624</v>
      </c>
      <c r="B114" s="189">
        <f>'Prod. Día med.'!B109</f>
        <v>6408.4</v>
      </c>
      <c r="C114" s="189">
        <f>'Prod. Día med.'!C109</f>
        <v>0</v>
      </c>
      <c r="D114" s="189">
        <f>'Prod. Día med.'!D109</f>
        <v>3883.4</v>
      </c>
      <c r="E114" s="189">
        <f>'Prod. Día med.'!E109</f>
        <v>3074.7333333333331</v>
      </c>
      <c r="F114" s="189">
        <f>'Prod. Día med.'!F109</f>
        <v>3333.7</v>
      </c>
      <c r="G114" s="189">
        <f>'Prod. Día med.'!G109</f>
        <v>7375.9</v>
      </c>
      <c r="H114" s="189">
        <f>'Prod. Día med.'!H109</f>
        <v>5715.3</v>
      </c>
      <c r="I114" s="189">
        <f>'Prod. Día med.'!I109</f>
        <v>-709.0333333333333</v>
      </c>
      <c r="J114" s="189">
        <f>'Prod. Día med.'!J109</f>
        <v>-153.43333333333334</v>
      </c>
      <c r="K114" s="189">
        <f>'Prod. Día med.'!K109</f>
        <v>1764</v>
      </c>
      <c r="L114" s="189">
        <f t="shared" si="15"/>
        <v>30692.966666666664</v>
      </c>
      <c r="O114" s="189">
        <f>'Prod. Día max.'!B109</f>
        <v>6308</v>
      </c>
      <c r="P114" s="189">
        <f>'Prod. Día max.'!C109</f>
        <v>0</v>
      </c>
      <c r="Q114" s="189">
        <f>'Prod. Día max.'!D109</f>
        <v>6161.5666666666666</v>
      </c>
      <c r="R114" s="189">
        <f>'Prod. Día max.'!E109</f>
        <v>4464.4666666666662</v>
      </c>
      <c r="S114" s="189">
        <f>'Prod. Día max.'!F109</f>
        <v>4350.166666666667</v>
      </c>
      <c r="T114" s="189">
        <f>'Prod. Día max.'!G109</f>
        <v>7091.2666666666664</v>
      </c>
      <c r="U114" s="189">
        <f>'Prod. Día max.'!H109</f>
        <v>5460</v>
      </c>
      <c r="V114" s="189">
        <f>'Prod. Día max.'!I109</f>
        <v>-611.0333333333333</v>
      </c>
      <c r="W114" s="189">
        <f>'Prod. Día max.'!J109</f>
        <v>-142.73333333333332</v>
      </c>
      <c r="X114" s="189">
        <f>'Prod. Día max.'!K109</f>
        <v>1313.9666666666667</v>
      </c>
      <c r="Y114" s="189">
        <f t="shared" si="16"/>
        <v>34395.666666666672</v>
      </c>
      <c r="AB114" s="189">
        <f>'Cont. Día med.'!B109</f>
        <v>0</v>
      </c>
      <c r="AC114" s="189">
        <f>'Cont. Día med.'!C109</f>
        <v>0</v>
      </c>
      <c r="AD114" s="189">
        <f>'Cont. Día med.'!D109</f>
        <v>3724</v>
      </c>
      <c r="AE114" s="189">
        <f>'Cont. Día med.'!E109</f>
        <v>1165.0999999999999</v>
      </c>
      <c r="AF114" s="189">
        <f>'Cont. Día med.'!F109</f>
        <v>0</v>
      </c>
      <c r="AG114" s="189">
        <f>'Cont. Día med.'!G109</f>
        <v>0</v>
      </c>
      <c r="AH114" s="189">
        <f>'Cont. Día med.'!H109</f>
        <v>1514.3666666666666</v>
      </c>
      <c r="AI114" s="189">
        <f>'Cont. Día med.'!I109</f>
        <v>0</v>
      </c>
      <c r="AJ114" s="189">
        <f>'Cont. Día med.'!J109</f>
        <v>0</v>
      </c>
      <c r="AK114" s="189">
        <f>'Cont. Día med.'!K109</f>
        <v>0</v>
      </c>
      <c r="AL114" s="189">
        <f t="shared" si="17"/>
        <v>6403.4666666666672</v>
      </c>
      <c r="AO114" s="189">
        <f>'Cont. Día max.'!B109</f>
        <v>0</v>
      </c>
      <c r="AP114" s="189">
        <f>'Cont. Día max.'!C109</f>
        <v>0</v>
      </c>
      <c r="AQ114" s="189">
        <f>'Cont. Día max.'!D109</f>
        <v>5843.9666666666662</v>
      </c>
      <c r="AR114" s="189">
        <f>'Cont. Día max.'!E109</f>
        <v>1621.3666666666666</v>
      </c>
      <c r="AS114" s="189">
        <f>'Cont. Día max.'!F109</f>
        <v>0</v>
      </c>
      <c r="AT114" s="189">
        <f>'Cont. Día max.'!G109</f>
        <v>0</v>
      </c>
      <c r="AU114" s="189">
        <f>'Cont. Día max.'!H109</f>
        <v>1473.3333333333333</v>
      </c>
      <c r="AV114" s="189">
        <f>'Cont. Día max.'!I109</f>
        <v>0</v>
      </c>
      <c r="AW114" s="189">
        <f>'Cont. Día max.'!J109</f>
        <v>0</v>
      </c>
      <c r="AX114" s="189">
        <f>'Cont. Día max.'!K109</f>
        <v>0</v>
      </c>
      <c r="AY114" s="189">
        <f t="shared" si="18"/>
        <v>8938.6666666666661</v>
      </c>
    </row>
    <row r="115" spans="1:51">
      <c r="A115" s="191">
        <f t="shared" si="19"/>
        <v>0.72222222222222066</v>
      </c>
      <c r="B115" s="189">
        <f>'Prod. Día med.'!B110</f>
        <v>6405.4</v>
      </c>
      <c r="C115" s="189">
        <f>'Prod. Día med.'!C110</f>
        <v>0</v>
      </c>
      <c r="D115" s="189">
        <f>'Prod. Día med.'!D110</f>
        <v>3908.6</v>
      </c>
      <c r="E115" s="189">
        <f>'Prod. Día med.'!E110</f>
        <v>3127.9</v>
      </c>
      <c r="F115" s="189">
        <f>'Prod. Día med.'!F110</f>
        <v>3427.8333333333335</v>
      </c>
      <c r="G115" s="189">
        <f>'Prod. Día med.'!G110</f>
        <v>7369.4666666666662</v>
      </c>
      <c r="H115" s="189">
        <f>'Prod. Día med.'!H110</f>
        <v>5680.1333333333332</v>
      </c>
      <c r="I115" s="189">
        <f>'Prod. Día med.'!I110</f>
        <v>-766.63333333333333</v>
      </c>
      <c r="J115" s="189">
        <f>'Prod. Día med.'!J110</f>
        <v>-152.83333333333334</v>
      </c>
      <c r="K115" s="189">
        <f>'Prod. Día med.'!K110</f>
        <v>1687.1666666666667</v>
      </c>
      <c r="L115" s="189">
        <f t="shared" si="15"/>
        <v>30687.033333333336</v>
      </c>
      <c r="O115" s="189">
        <f>'Prod. Día max.'!B110</f>
        <v>6307.6</v>
      </c>
      <c r="P115" s="189">
        <f>'Prod. Día max.'!C110</f>
        <v>0</v>
      </c>
      <c r="Q115" s="189">
        <f>'Prod. Día max.'!D110</f>
        <v>6193.4333333333334</v>
      </c>
      <c r="R115" s="189">
        <f>'Prod. Día max.'!E110</f>
        <v>4657.0333333333338</v>
      </c>
      <c r="S115" s="189">
        <f>'Prod. Día max.'!F110</f>
        <v>4555.4333333333334</v>
      </c>
      <c r="T115" s="189">
        <f>'Prod. Día max.'!G110</f>
        <v>7080.333333333333</v>
      </c>
      <c r="U115" s="189">
        <f>'Prod. Día max.'!H110</f>
        <v>5427.9</v>
      </c>
      <c r="V115" s="189">
        <f>'Prod. Día max.'!I110</f>
        <v>-745.16666666666663</v>
      </c>
      <c r="W115" s="189">
        <f>'Prod. Día max.'!J110</f>
        <v>-144.80000000000001</v>
      </c>
      <c r="X115" s="189">
        <f>'Prod. Día max.'!K110</f>
        <v>1169.3666666666666</v>
      </c>
      <c r="Y115" s="189">
        <f t="shared" si="16"/>
        <v>34501.133333333331</v>
      </c>
      <c r="AB115" s="189">
        <f>'Cont. Día med.'!B110</f>
        <v>0</v>
      </c>
      <c r="AC115" s="189">
        <f>'Cont. Día med.'!C110</f>
        <v>0</v>
      </c>
      <c r="AD115" s="189">
        <f>'Cont. Día med.'!D110</f>
        <v>3743.4</v>
      </c>
      <c r="AE115" s="189">
        <f>'Cont. Día med.'!E110</f>
        <v>1184.3</v>
      </c>
      <c r="AF115" s="189">
        <f>'Cont. Día med.'!F110</f>
        <v>0</v>
      </c>
      <c r="AG115" s="189">
        <f>'Cont. Día med.'!G110</f>
        <v>0</v>
      </c>
      <c r="AH115" s="189">
        <f>'Cont. Día med.'!H110</f>
        <v>1503.9</v>
      </c>
      <c r="AI115" s="189">
        <f>'Cont. Día med.'!I110</f>
        <v>0</v>
      </c>
      <c r="AJ115" s="189">
        <f>'Cont. Día med.'!J110</f>
        <v>0</v>
      </c>
      <c r="AK115" s="189">
        <f>'Cont. Día med.'!K110</f>
        <v>0</v>
      </c>
      <c r="AL115" s="189">
        <f t="shared" si="17"/>
        <v>6431.6</v>
      </c>
      <c r="AO115" s="189">
        <f>'Cont. Día max.'!B110</f>
        <v>0</v>
      </c>
      <c r="AP115" s="189">
        <f>'Cont. Día max.'!C110</f>
        <v>0</v>
      </c>
      <c r="AQ115" s="189">
        <f>'Cont. Día max.'!D110</f>
        <v>5871.8666666666668</v>
      </c>
      <c r="AR115" s="189">
        <f>'Cont. Día max.'!E110</f>
        <v>1691.1333333333334</v>
      </c>
      <c r="AS115" s="189">
        <f>'Cont. Día max.'!F110</f>
        <v>0</v>
      </c>
      <c r="AT115" s="189">
        <f>'Cont. Día max.'!G110</f>
        <v>0</v>
      </c>
      <c r="AU115" s="189">
        <f>'Cont. Día max.'!H110</f>
        <v>1464.7333333333333</v>
      </c>
      <c r="AV115" s="189">
        <f>'Cont. Día max.'!I110</f>
        <v>0</v>
      </c>
      <c r="AW115" s="189">
        <f>'Cont. Día max.'!J110</f>
        <v>0</v>
      </c>
      <c r="AX115" s="189">
        <f>'Cont. Día max.'!K110</f>
        <v>0</v>
      </c>
      <c r="AY115" s="189">
        <f t="shared" si="18"/>
        <v>9027.7333333333336</v>
      </c>
    </row>
    <row r="116" spans="1:51">
      <c r="A116" s="191">
        <f t="shared" si="19"/>
        <v>0.72916666666666508</v>
      </c>
      <c r="B116" s="189">
        <f>'Prod. Día med.'!B111</f>
        <v>6403.2333333333336</v>
      </c>
      <c r="C116" s="189">
        <f>'Prod. Día med.'!C111</f>
        <v>0</v>
      </c>
      <c r="D116" s="189">
        <f>'Prod. Día med.'!D111</f>
        <v>3915.7333333333331</v>
      </c>
      <c r="E116" s="189">
        <f>'Prod. Día med.'!E111</f>
        <v>3147.8666666666668</v>
      </c>
      <c r="F116" s="189">
        <f>'Prod. Día med.'!F111</f>
        <v>3450.6333333333332</v>
      </c>
      <c r="G116" s="189">
        <f>'Prod. Día med.'!G111</f>
        <v>7393.7</v>
      </c>
      <c r="H116" s="189">
        <f>'Prod. Día med.'!H111</f>
        <v>5644.8</v>
      </c>
      <c r="I116" s="189">
        <f>'Prod. Día med.'!I111</f>
        <v>-735.9666666666667</v>
      </c>
      <c r="J116" s="189">
        <f>'Prod. Día med.'!J111</f>
        <v>-152.83333333333334</v>
      </c>
      <c r="K116" s="189">
        <f>'Prod. Día med.'!K111</f>
        <v>1614.1333333333334</v>
      </c>
      <c r="L116" s="189">
        <f t="shared" si="15"/>
        <v>30681.300000000003</v>
      </c>
      <c r="O116" s="189">
        <f>'Prod. Día max.'!B111</f>
        <v>6309.0666666666666</v>
      </c>
      <c r="P116" s="189">
        <f>'Prod. Día max.'!C111</f>
        <v>0</v>
      </c>
      <c r="Q116" s="189">
        <f>'Prod. Día max.'!D111</f>
        <v>6226.6333333333332</v>
      </c>
      <c r="R116" s="189">
        <f>'Prod. Día max.'!E111</f>
        <v>4745.333333333333</v>
      </c>
      <c r="S116" s="189">
        <f>'Prod. Día max.'!F111</f>
        <v>4708.166666666667</v>
      </c>
      <c r="T116" s="189">
        <f>'Prod. Día max.'!G111</f>
        <v>7075.666666666667</v>
      </c>
      <c r="U116" s="189">
        <f>'Prod. Día max.'!H111</f>
        <v>5393.7333333333336</v>
      </c>
      <c r="V116" s="189">
        <f>'Prod. Día max.'!I111</f>
        <v>-780.3</v>
      </c>
      <c r="W116" s="189">
        <f>'Prod. Día max.'!J111</f>
        <v>-145.53333333333333</v>
      </c>
      <c r="X116" s="189">
        <f>'Prod. Día max.'!K111</f>
        <v>1039.3333333333333</v>
      </c>
      <c r="Y116" s="189">
        <f t="shared" si="16"/>
        <v>34572.100000000006</v>
      </c>
      <c r="AB116" s="189">
        <f>'Cont. Día med.'!B111</f>
        <v>0</v>
      </c>
      <c r="AC116" s="189">
        <f>'Cont. Día med.'!C111</f>
        <v>0</v>
      </c>
      <c r="AD116" s="189">
        <f>'Cont. Día med.'!D111</f>
        <v>3752.9</v>
      </c>
      <c r="AE116" s="189">
        <f>'Cont. Día med.'!E111</f>
        <v>1192</v>
      </c>
      <c r="AF116" s="189">
        <f>'Cont. Día med.'!F111</f>
        <v>0</v>
      </c>
      <c r="AG116" s="189">
        <f>'Cont. Día med.'!G111</f>
        <v>0</v>
      </c>
      <c r="AH116" s="189">
        <f>'Cont. Día med.'!H111</f>
        <v>1493.3</v>
      </c>
      <c r="AI116" s="189">
        <f>'Cont. Día med.'!I111</f>
        <v>0</v>
      </c>
      <c r="AJ116" s="189">
        <f>'Cont. Día med.'!J111</f>
        <v>0</v>
      </c>
      <c r="AK116" s="189">
        <f>'Cont. Día med.'!K111</f>
        <v>0</v>
      </c>
      <c r="AL116" s="189">
        <f t="shared" si="17"/>
        <v>6438.2</v>
      </c>
      <c r="AO116" s="189">
        <f>'Cont. Día max.'!B111</f>
        <v>0</v>
      </c>
      <c r="AP116" s="189">
        <f>'Cont. Día max.'!C111</f>
        <v>0</v>
      </c>
      <c r="AQ116" s="189">
        <f>'Cont. Día max.'!D111</f>
        <v>5899.2333333333336</v>
      </c>
      <c r="AR116" s="189">
        <f>'Cont. Día max.'!E111</f>
        <v>1721.8333333333333</v>
      </c>
      <c r="AS116" s="189">
        <f>'Cont. Día max.'!F111</f>
        <v>0</v>
      </c>
      <c r="AT116" s="189">
        <f>'Cont. Día max.'!G111</f>
        <v>0</v>
      </c>
      <c r="AU116" s="189">
        <f>'Cont. Día max.'!H111</f>
        <v>1455.4666666666667</v>
      </c>
      <c r="AV116" s="189">
        <f>'Cont. Día max.'!I111</f>
        <v>0</v>
      </c>
      <c r="AW116" s="189">
        <f>'Cont. Día max.'!J111</f>
        <v>0</v>
      </c>
      <c r="AX116" s="189">
        <f>'Cont. Día max.'!K111</f>
        <v>0</v>
      </c>
      <c r="AY116" s="189">
        <f t="shared" si="18"/>
        <v>9076.5333333333328</v>
      </c>
    </row>
    <row r="117" spans="1:51">
      <c r="A117" s="191">
        <f t="shared" si="19"/>
        <v>0.7361111111111095</v>
      </c>
      <c r="B117" s="189">
        <f>'Prod. Día med.'!B112</f>
        <v>6402.333333333333</v>
      </c>
      <c r="C117" s="189">
        <f>'Prod. Día med.'!C112</f>
        <v>0</v>
      </c>
      <c r="D117" s="189">
        <f>'Prod. Día med.'!D112</f>
        <v>3933.9666666666667</v>
      </c>
      <c r="E117" s="189">
        <f>'Prod. Día med.'!E112</f>
        <v>3211.6</v>
      </c>
      <c r="F117" s="189">
        <f>'Prod. Día med.'!F112</f>
        <v>3541.8666666666668</v>
      </c>
      <c r="G117" s="189">
        <f>'Prod. Día med.'!G112</f>
        <v>7391.1</v>
      </c>
      <c r="H117" s="189">
        <f>'Prod. Día med.'!H112</f>
        <v>5608.0333333333338</v>
      </c>
      <c r="I117" s="189">
        <f>'Prod. Día med.'!I112</f>
        <v>-723.83333333333337</v>
      </c>
      <c r="J117" s="189">
        <f>'Prod. Día med.'!J112</f>
        <v>-149.6</v>
      </c>
      <c r="K117" s="189">
        <f>'Prod. Día med.'!K112</f>
        <v>1546.3333333333333</v>
      </c>
      <c r="L117" s="189">
        <f t="shared" si="15"/>
        <v>30761.800000000003</v>
      </c>
      <c r="O117" s="189">
        <f>'Prod. Día max.'!B112</f>
        <v>6309.7333333333336</v>
      </c>
      <c r="P117" s="189">
        <f>'Prod. Día max.'!C112</f>
        <v>0</v>
      </c>
      <c r="Q117" s="189">
        <f>'Prod. Día max.'!D112</f>
        <v>6259.9333333333334</v>
      </c>
      <c r="R117" s="189">
        <f>'Prod. Día max.'!E112</f>
        <v>4865.0666666666666</v>
      </c>
      <c r="S117" s="189">
        <f>'Prod. Día max.'!F112</f>
        <v>4846.7</v>
      </c>
      <c r="T117" s="189">
        <f>'Prod. Día max.'!G112</f>
        <v>7062.9</v>
      </c>
      <c r="U117" s="189">
        <f>'Prod. Día max.'!H112</f>
        <v>5357.9333333333334</v>
      </c>
      <c r="V117" s="189">
        <f>'Prod. Día max.'!I112</f>
        <v>-725.4</v>
      </c>
      <c r="W117" s="189">
        <f>'Prod. Día max.'!J112</f>
        <v>-145.46666666666667</v>
      </c>
      <c r="X117" s="189">
        <f>'Prod. Día max.'!K112</f>
        <v>917.13333333333333</v>
      </c>
      <c r="Y117" s="189">
        <f t="shared" si="16"/>
        <v>34748.533333333333</v>
      </c>
      <c r="AB117" s="189">
        <f>'Cont. Día med.'!B112</f>
        <v>0</v>
      </c>
      <c r="AC117" s="189">
        <f>'Cont. Día med.'!C112</f>
        <v>0</v>
      </c>
      <c r="AD117" s="189">
        <f>'Cont. Día med.'!D112</f>
        <v>3771.7</v>
      </c>
      <c r="AE117" s="189">
        <f>'Cont. Día med.'!E112</f>
        <v>1215.3333333333333</v>
      </c>
      <c r="AF117" s="189">
        <f>'Cont. Día med.'!F112</f>
        <v>0</v>
      </c>
      <c r="AG117" s="189">
        <f>'Cont. Día med.'!G112</f>
        <v>0</v>
      </c>
      <c r="AH117" s="189">
        <f>'Cont. Día med.'!H112</f>
        <v>1481.9333333333334</v>
      </c>
      <c r="AI117" s="189">
        <f>'Cont. Día med.'!I112</f>
        <v>0</v>
      </c>
      <c r="AJ117" s="189">
        <f>'Cont. Día med.'!J112</f>
        <v>0</v>
      </c>
      <c r="AK117" s="189">
        <f>'Cont. Día med.'!K112</f>
        <v>0</v>
      </c>
      <c r="AL117" s="189">
        <f t="shared" si="17"/>
        <v>6468.9666666666662</v>
      </c>
      <c r="AO117" s="189">
        <f>'Cont. Día max.'!B112</f>
        <v>0</v>
      </c>
      <c r="AP117" s="189">
        <f>'Cont. Día max.'!C112</f>
        <v>0</v>
      </c>
      <c r="AQ117" s="189">
        <f>'Cont. Día max.'!D112</f>
        <v>5928.5333333333338</v>
      </c>
      <c r="AR117" s="189">
        <f>'Cont. Día max.'!E112</f>
        <v>1760.5333333333333</v>
      </c>
      <c r="AS117" s="189">
        <f>'Cont. Día max.'!F112</f>
        <v>0</v>
      </c>
      <c r="AT117" s="189">
        <f>'Cont. Día max.'!G112</f>
        <v>0</v>
      </c>
      <c r="AU117" s="189">
        <f>'Cont. Día max.'!H112</f>
        <v>1445.8333333333333</v>
      </c>
      <c r="AV117" s="189">
        <f>'Cont. Día max.'!I112</f>
        <v>0</v>
      </c>
      <c r="AW117" s="189">
        <f>'Cont. Día max.'!J112</f>
        <v>0</v>
      </c>
      <c r="AX117" s="189">
        <f>'Cont. Día max.'!K112</f>
        <v>0</v>
      </c>
      <c r="AY117" s="189">
        <f t="shared" si="18"/>
        <v>9134.9000000000015</v>
      </c>
    </row>
    <row r="118" spans="1:51">
      <c r="A118" s="191">
        <f t="shared" si="19"/>
        <v>0.74305555555555391</v>
      </c>
      <c r="B118" s="189">
        <f>'Prod. Día med.'!B113</f>
        <v>6402.9333333333334</v>
      </c>
      <c r="C118" s="189">
        <f>'Prod. Día med.'!C113</f>
        <v>0</v>
      </c>
      <c r="D118" s="189">
        <f>'Prod. Día med.'!D113</f>
        <v>3953.7</v>
      </c>
      <c r="E118" s="189">
        <f>'Prod. Día med.'!E113</f>
        <v>3282.6666666666665</v>
      </c>
      <c r="F118" s="189">
        <f>'Prod. Día med.'!F113</f>
        <v>3647.1333333333332</v>
      </c>
      <c r="G118" s="189">
        <f>'Prod. Día med.'!G113</f>
        <v>7394.166666666667</v>
      </c>
      <c r="H118" s="189">
        <f>'Prod. Día med.'!H113</f>
        <v>5565.7333333333336</v>
      </c>
      <c r="I118" s="189">
        <f>'Prod. Día med.'!I113</f>
        <v>-715.43333333333328</v>
      </c>
      <c r="J118" s="189">
        <f>'Prod. Día med.'!J113</f>
        <v>-149.63333333333333</v>
      </c>
      <c r="K118" s="189">
        <f>'Prod. Día med.'!K113</f>
        <v>1473.4333333333334</v>
      </c>
      <c r="L118" s="189">
        <f t="shared" si="15"/>
        <v>30854.7</v>
      </c>
      <c r="O118" s="189">
        <f>'Prod. Día max.'!B113</f>
        <v>6310</v>
      </c>
      <c r="P118" s="189">
        <f>'Prod. Día max.'!C113</f>
        <v>0</v>
      </c>
      <c r="Q118" s="189">
        <f>'Prod. Día max.'!D113</f>
        <v>6285.4666666666662</v>
      </c>
      <c r="R118" s="189">
        <f>'Prod. Día max.'!E113</f>
        <v>4997.7666666666664</v>
      </c>
      <c r="S118" s="189">
        <f>'Prod. Día max.'!F113</f>
        <v>5004.9666666666662</v>
      </c>
      <c r="T118" s="189">
        <f>'Prod. Día max.'!G113</f>
        <v>7058.166666666667</v>
      </c>
      <c r="U118" s="189">
        <f>'Prod. Día max.'!H113</f>
        <v>5325.9333333333334</v>
      </c>
      <c r="V118" s="189">
        <f>'Prod. Día max.'!I113</f>
        <v>-727.3</v>
      </c>
      <c r="W118" s="189">
        <f>'Prod. Día max.'!J113</f>
        <v>-145.6</v>
      </c>
      <c r="X118" s="189">
        <f>'Prod. Día max.'!K113</f>
        <v>806.0333333333333</v>
      </c>
      <c r="Y118" s="189">
        <f t="shared" si="16"/>
        <v>34915.433333333334</v>
      </c>
      <c r="AB118" s="189">
        <f>'Cont. Día med.'!B113</f>
        <v>0</v>
      </c>
      <c r="AC118" s="189">
        <f>'Cont. Día med.'!C113</f>
        <v>0</v>
      </c>
      <c r="AD118" s="189">
        <f>'Cont. Día med.'!D113</f>
        <v>3788.5666666666666</v>
      </c>
      <c r="AE118" s="189">
        <f>'Cont. Día med.'!E113</f>
        <v>1240.1666666666667</v>
      </c>
      <c r="AF118" s="189">
        <f>'Cont. Día med.'!F113</f>
        <v>0</v>
      </c>
      <c r="AG118" s="189">
        <f>'Cont. Día med.'!G113</f>
        <v>0</v>
      </c>
      <c r="AH118" s="189">
        <f>'Cont. Día med.'!H113</f>
        <v>1470</v>
      </c>
      <c r="AI118" s="189">
        <f>'Cont. Día med.'!I113</f>
        <v>0</v>
      </c>
      <c r="AJ118" s="189">
        <f>'Cont. Día med.'!J113</f>
        <v>0</v>
      </c>
      <c r="AK118" s="189">
        <f>'Cont. Día med.'!K113</f>
        <v>0</v>
      </c>
      <c r="AL118" s="189">
        <f t="shared" si="17"/>
        <v>6498.7333333333336</v>
      </c>
      <c r="AO118" s="189">
        <f>'Cont. Día max.'!B113</f>
        <v>0</v>
      </c>
      <c r="AP118" s="189">
        <f>'Cont. Día max.'!C113</f>
        <v>0</v>
      </c>
      <c r="AQ118" s="189">
        <f>'Cont. Día max.'!D113</f>
        <v>5950.3666666666668</v>
      </c>
      <c r="AR118" s="189">
        <f>'Cont. Día max.'!E113</f>
        <v>1805.1</v>
      </c>
      <c r="AS118" s="189">
        <f>'Cont. Día max.'!F113</f>
        <v>0</v>
      </c>
      <c r="AT118" s="189">
        <f>'Cont. Día max.'!G113</f>
        <v>0</v>
      </c>
      <c r="AU118" s="189">
        <f>'Cont. Día max.'!H113</f>
        <v>1437.2</v>
      </c>
      <c r="AV118" s="189">
        <f>'Cont. Día max.'!I113</f>
        <v>0</v>
      </c>
      <c r="AW118" s="189">
        <f>'Cont. Día max.'!J113</f>
        <v>0</v>
      </c>
      <c r="AX118" s="189">
        <f>'Cont. Día max.'!K113</f>
        <v>0</v>
      </c>
      <c r="AY118" s="189">
        <f t="shared" si="18"/>
        <v>9192.6666666666679</v>
      </c>
    </row>
    <row r="119" spans="1:51">
      <c r="A119" s="191">
        <f t="shared" si="19"/>
        <v>0.74999999999999833</v>
      </c>
      <c r="B119" s="189">
        <f>'Prod. Día med.'!B114</f>
        <v>6402.833333333333</v>
      </c>
      <c r="C119" s="189">
        <f>'Prod. Día med.'!C114</f>
        <v>0</v>
      </c>
      <c r="D119" s="189">
        <f>'Prod. Día med.'!D114</f>
        <v>3933.8666666666668</v>
      </c>
      <c r="E119" s="189">
        <f>'Prod. Día med.'!E114</f>
        <v>3288.0333333333333</v>
      </c>
      <c r="F119" s="189">
        <f>'Prod. Día med.'!F114</f>
        <v>3689.2333333333331</v>
      </c>
      <c r="G119" s="189">
        <f>'Prod. Día med.'!G114</f>
        <v>7384.8</v>
      </c>
      <c r="H119" s="189">
        <f>'Prod. Día med.'!H114</f>
        <v>5526.3</v>
      </c>
      <c r="I119" s="189">
        <f>'Prod. Día med.'!I114</f>
        <v>-629.36666666666667</v>
      </c>
      <c r="J119" s="189">
        <f>'Prod. Día med.'!J114</f>
        <v>-151.83333333333334</v>
      </c>
      <c r="K119" s="189">
        <f>'Prod. Día med.'!K114</f>
        <v>1398.3666666666666</v>
      </c>
      <c r="L119" s="189">
        <f t="shared" si="15"/>
        <v>30842.233333333334</v>
      </c>
      <c r="O119" s="189">
        <f>'Prod. Día max.'!B114</f>
        <v>6311.9</v>
      </c>
      <c r="P119" s="189">
        <f>'Prod. Día max.'!C114</f>
        <v>0</v>
      </c>
      <c r="Q119" s="189">
        <f>'Prod. Día max.'!D114</f>
        <v>6290.2333333333336</v>
      </c>
      <c r="R119" s="189">
        <f>'Prod. Día max.'!E114</f>
        <v>5105.2333333333336</v>
      </c>
      <c r="S119" s="189">
        <f>'Prod. Día max.'!F114</f>
        <v>5094.833333333333</v>
      </c>
      <c r="T119" s="189">
        <f>'Prod. Día max.'!G114</f>
        <v>7047.0666666666666</v>
      </c>
      <c r="U119" s="189">
        <f>'Prod. Día max.'!H114</f>
        <v>5298.333333333333</v>
      </c>
      <c r="V119" s="189">
        <f>'Prod. Día max.'!I114</f>
        <v>-647.5</v>
      </c>
      <c r="W119" s="189">
        <f>'Prod. Día max.'!J114</f>
        <v>-153.33333333333334</v>
      </c>
      <c r="X119" s="189">
        <f>'Prod. Día max.'!K114</f>
        <v>702.83333333333337</v>
      </c>
      <c r="Y119" s="189">
        <f t="shared" si="16"/>
        <v>35049.599999999999</v>
      </c>
      <c r="AB119" s="189">
        <f>'Cont. Día med.'!B114</f>
        <v>0</v>
      </c>
      <c r="AC119" s="189">
        <f>'Cont. Día med.'!C114</f>
        <v>0</v>
      </c>
      <c r="AD119" s="189">
        <f>'Cont. Día med.'!D114</f>
        <v>3774</v>
      </c>
      <c r="AE119" s="189">
        <f>'Cont. Día med.'!E114</f>
        <v>1245.2666666666667</v>
      </c>
      <c r="AF119" s="189">
        <f>'Cont. Día med.'!F114</f>
        <v>0</v>
      </c>
      <c r="AG119" s="189">
        <f>'Cont. Día med.'!G114</f>
        <v>0</v>
      </c>
      <c r="AH119" s="189">
        <f>'Cont. Día med.'!H114</f>
        <v>1459.3</v>
      </c>
      <c r="AI119" s="189">
        <f>'Cont. Día med.'!I114</f>
        <v>0</v>
      </c>
      <c r="AJ119" s="189">
        <f>'Cont. Día med.'!J114</f>
        <v>0</v>
      </c>
      <c r="AK119" s="189">
        <f>'Cont. Día med.'!K114</f>
        <v>0</v>
      </c>
      <c r="AL119" s="189">
        <f t="shared" si="17"/>
        <v>6478.5666666666666</v>
      </c>
      <c r="AO119" s="189">
        <f>'Cont. Día max.'!B114</f>
        <v>0</v>
      </c>
      <c r="AP119" s="189">
        <f>'Cont. Día max.'!C114</f>
        <v>0</v>
      </c>
      <c r="AQ119" s="189">
        <f>'Cont. Día max.'!D114</f>
        <v>5954.4</v>
      </c>
      <c r="AR119" s="189">
        <f>'Cont. Día max.'!E114</f>
        <v>1837.2666666666667</v>
      </c>
      <c r="AS119" s="189">
        <f>'Cont. Día max.'!F114</f>
        <v>0</v>
      </c>
      <c r="AT119" s="189">
        <f>'Cont. Día max.'!G114</f>
        <v>0</v>
      </c>
      <c r="AU119" s="189">
        <f>'Cont. Día max.'!H114</f>
        <v>1429.6666666666667</v>
      </c>
      <c r="AV119" s="189">
        <f>'Cont. Día max.'!I114</f>
        <v>0</v>
      </c>
      <c r="AW119" s="189">
        <f>'Cont. Día max.'!J114</f>
        <v>0</v>
      </c>
      <c r="AX119" s="189">
        <f>'Cont. Día max.'!K114</f>
        <v>0</v>
      </c>
      <c r="AY119" s="189">
        <f t="shared" si="18"/>
        <v>9221.3333333333321</v>
      </c>
    </row>
    <row r="120" spans="1:51">
      <c r="A120" s="191">
        <f t="shared" si="19"/>
        <v>0.75694444444444275</v>
      </c>
      <c r="B120" s="189">
        <f>'Prod. Día med.'!B115</f>
        <v>6404.6</v>
      </c>
      <c r="C120" s="189">
        <f>'Prod. Día med.'!C115</f>
        <v>0</v>
      </c>
      <c r="D120" s="189">
        <f>'Prod. Día med.'!D115</f>
        <v>3897.3</v>
      </c>
      <c r="E120" s="189">
        <f>'Prod. Día med.'!E115</f>
        <v>3213.7</v>
      </c>
      <c r="F120" s="189">
        <f>'Prod. Día med.'!F115</f>
        <v>3822.6333333333332</v>
      </c>
      <c r="G120" s="189">
        <f>'Prod. Día med.'!G115</f>
        <v>7406.0666666666666</v>
      </c>
      <c r="H120" s="189">
        <f>'Prod. Día med.'!H115</f>
        <v>5495.666666666667</v>
      </c>
      <c r="I120" s="189">
        <f>'Prod. Día med.'!I115</f>
        <v>-384.96666666666664</v>
      </c>
      <c r="J120" s="189">
        <f>'Prod. Día med.'!J115</f>
        <v>-155.13333333333333</v>
      </c>
      <c r="K120" s="189">
        <f>'Prod. Día med.'!K115</f>
        <v>1313.8666666666666</v>
      </c>
      <c r="L120" s="189">
        <f t="shared" si="15"/>
        <v>31013.733333333334</v>
      </c>
      <c r="O120" s="189">
        <f>'Prod. Día max.'!B115</f>
        <v>6313.333333333333</v>
      </c>
      <c r="P120" s="189">
        <f>'Prod. Día max.'!C115</f>
        <v>0</v>
      </c>
      <c r="Q120" s="189">
        <f>'Prod. Día max.'!D115</f>
        <v>6227.1333333333332</v>
      </c>
      <c r="R120" s="189">
        <f>'Prod. Día max.'!E115</f>
        <v>5173.5333333333338</v>
      </c>
      <c r="S120" s="189">
        <f>'Prod. Día max.'!F115</f>
        <v>5178.0333333333338</v>
      </c>
      <c r="T120" s="189">
        <f>'Prod. Día max.'!G115</f>
        <v>7064.7</v>
      </c>
      <c r="U120" s="189">
        <f>'Prod. Día max.'!H115</f>
        <v>5298.5</v>
      </c>
      <c r="V120" s="189">
        <f>'Prod. Día max.'!I115</f>
        <v>-387.76666666666665</v>
      </c>
      <c r="W120" s="189">
        <f>'Prod. Día max.'!J115</f>
        <v>-162.4</v>
      </c>
      <c r="X120" s="189">
        <f>'Prod. Día max.'!K115</f>
        <v>613.9666666666667</v>
      </c>
      <c r="Y120" s="189">
        <f t="shared" si="16"/>
        <v>35319.033333333333</v>
      </c>
      <c r="AB120" s="189">
        <f>'Cont. Día med.'!B115</f>
        <v>0</v>
      </c>
      <c r="AC120" s="189">
        <f>'Cont. Día med.'!C115</f>
        <v>0</v>
      </c>
      <c r="AD120" s="189">
        <f>'Cont. Día med.'!D115</f>
        <v>3733.3666666666668</v>
      </c>
      <c r="AE120" s="189">
        <f>'Cont. Día med.'!E115</f>
        <v>1217.2666666666667</v>
      </c>
      <c r="AF120" s="189">
        <f>'Cont. Día med.'!F115</f>
        <v>0</v>
      </c>
      <c r="AG120" s="189">
        <f>'Cont. Día med.'!G115</f>
        <v>0</v>
      </c>
      <c r="AH120" s="189">
        <f>'Cont. Día med.'!H115</f>
        <v>1450.5333333333333</v>
      </c>
      <c r="AI120" s="189">
        <f>'Cont. Día med.'!I115</f>
        <v>0</v>
      </c>
      <c r="AJ120" s="189">
        <f>'Cont. Día med.'!J115</f>
        <v>0</v>
      </c>
      <c r="AK120" s="189">
        <f>'Cont. Día med.'!K115</f>
        <v>0</v>
      </c>
      <c r="AL120" s="189">
        <f t="shared" si="17"/>
        <v>6401.1666666666661</v>
      </c>
      <c r="AO120" s="189">
        <f>'Cont. Día max.'!B115</f>
        <v>0</v>
      </c>
      <c r="AP120" s="189">
        <f>'Cont. Día max.'!C115</f>
        <v>0</v>
      </c>
      <c r="AQ120" s="189">
        <f>'Cont. Día max.'!D115</f>
        <v>5901</v>
      </c>
      <c r="AR120" s="189">
        <f>'Cont. Día max.'!E115</f>
        <v>1857.9666666666667</v>
      </c>
      <c r="AS120" s="189">
        <f>'Cont. Día max.'!F115</f>
        <v>0</v>
      </c>
      <c r="AT120" s="189">
        <f>'Cont. Día max.'!G115</f>
        <v>0</v>
      </c>
      <c r="AU120" s="189">
        <f>'Cont. Día max.'!H115</f>
        <v>1430.4</v>
      </c>
      <c r="AV120" s="189">
        <f>'Cont. Día max.'!I115</f>
        <v>0</v>
      </c>
      <c r="AW120" s="189">
        <f>'Cont. Día max.'!J115</f>
        <v>0</v>
      </c>
      <c r="AX120" s="189">
        <f>'Cont. Día max.'!K115</f>
        <v>0</v>
      </c>
      <c r="AY120" s="189">
        <f t="shared" si="18"/>
        <v>9189.3666666666668</v>
      </c>
    </row>
    <row r="121" spans="1:51">
      <c r="A121" s="191">
        <f t="shared" si="19"/>
        <v>0.76388888888888717</v>
      </c>
      <c r="B121" s="189">
        <f>'Prod. Día med.'!B116</f>
        <v>6406.1333333333332</v>
      </c>
      <c r="C121" s="189">
        <f>'Prod. Día med.'!C116</f>
        <v>0</v>
      </c>
      <c r="D121" s="189">
        <f>'Prod. Día med.'!D116</f>
        <v>3925.9</v>
      </c>
      <c r="E121" s="189">
        <f>'Prod. Día med.'!E116</f>
        <v>3292.4666666666667</v>
      </c>
      <c r="F121" s="189">
        <f>'Prod. Día med.'!F116</f>
        <v>4040.1666666666665</v>
      </c>
      <c r="G121" s="189">
        <f>'Prod. Día med.'!G116</f>
        <v>7387.1</v>
      </c>
      <c r="H121" s="189">
        <f>'Prod. Día med.'!H116</f>
        <v>5454.8</v>
      </c>
      <c r="I121" s="189">
        <f>'Prod. Día med.'!I116</f>
        <v>-491.66666666666669</v>
      </c>
      <c r="J121" s="189">
        <f>'Prod. Día med.'!J116</f>
        <v>-156</v>
      </c>
      <c r="K121" s="189">
        <f>'Prod. Día med.'!K116</f>
        <v>1228.8</v>
      </c>
      <c r="L121" s="189">
        <f t="shared" si="15"/>
        <v>31087.7</v>
      </c>
      <c r="O121" s="189">
        <f>'Prod. Día max.'!B116</f>
        <v>6313.5</v>
      </c>
      <c r="P121" s="189">
        <f>'Prod. Día max.'!C116</f>
        <v>0</v>
      </c>
      <c r="Q121" s="189">
        <f>'Prod. Día max.'!D116</f>
        <v>6261.0666666666666</v>
      </c>
      <c r="R121" s="189">
        <f>'Prod. Día max.'!E116</f>
        <v>5330.4</v>
      </c>
      <c r="S121" s="189">
        <f>'Prod. Día max.'!F116</f>
        <v>5580.3</v>
      </c>
      <c r="T121" s="189">
        <f>'Prod. Día max.'!G116</f>
        <v>7069.4333333333334</v>
      </c>
      <c r="U121" s="189">
        <f>'Prod. Día max.'!H116</f>
        <v>5273.3</v>
      </c>
      <c r="V121" s="189">
        <f>'Prod. Día max.'!I116</f>
        <v>-437.03333333333336</v>
      </c>
      <c r="W121" s="189">
        <f>'Prod. Día max.'!J116</f>
        <v>-169.96666666666667</v>
      </c>
      <c r="X121" s="189">
        <f>'Prod. Día max.'!K116</f>
        <v>544.4666666666667</v>
      </c>
      <c r="Y121" s="189">
        <f t="shared" si="16"/>
        <v>35765.466666666667</v>
      </c>
      <c r="AB121" s="189">
        <f>'Cont. Día med.'!B116</f>
        <v>0</v>
      </c>
      <c r="AC121" s="189">
        <f>'Cont. Día med.'!C116</f>
        <v>0</v>
      </c>
      <c r="AD121" s="189">
        <f>'Cont. Día med.'!D116</f>
        <v>3758.1</v>
      </c>
      <c r="AE121" s="189">
        <f>'Cont. Día med.'!E116</f>
        <v>1248.5999999999999</v>
      </c>
      <c r="AF121" s="189">
        <f>'Cont. Día med.'!F116</f>
        <v>0</v>
      </c>
      <c r="AG121" s="189">
        <f>'Cont. Día med.'!G116</f>
        <v>0</v>
      </c>
      <c r="AH121" s="189">
        <f>'Cont. Día med.'!H116</f>
        <v>1438.4</v>
      </c>
      <c r="AI121" s="189">
        <f>'Cont. Día med.'!I116</f>
        <v>0</v>
      </c>
      <c r="AJ121" s="189">
        <f>'Cont. Día med.'!J116</f>
        <v>0</v>
      </c>
      <c r="AK121" s="189">
        <f>'Cont. Día med.'!K116</f>
        <v>0</v>
      </c>
      <c r="AL121" s="189">
        <f t="shared" si="17"/>
        <v>6445.1</v>
      </c>
      <c r="AO121" s="189">
        <f>'Cont. Día max.'!B116</f>
        <v>0</v>
      </c>
      <c r="AP121" s="189">
        <f>'Cont. Día max.'!C116</f>
        <v>0</v>
      </c>
      <c r="AQ121" s="189">
        <f>'Cont. Día max.'!D116</f>
        <v>5932.666666666667</v>
      </c>
      <c r="AR121" s="189">
        <f>'Cont. Día max.'!E116</f>
        <v>1915.2</v>
      </c>
      <c r="AS121" s="189">
        <f>'Cont. Día max.'!F116</f>
        <v>0</v>
      </c>
      <c r="AT121" s="189">
        <f>'Cont. Día max.'!G116</f>
        <v>0</v>
      </c>
      <c r="AU121" s="189">
        <f>'Cont. Día max.'!H116</f>
        <v>1423.5333333333333</v>
      </c>
      <c r="AV121" s="189">
        <f>'Cont. Día max.'!I116</f>
        <v>0</v>
      </c>
      <c r="AW121" s="189">
        <f>'Cont. Día max.'!J116</f>
        <v>0</v>
      </c>
      <c r="AX121" s="189">
        <f>'Cont. Día max.'!K116</f>
        <v>0</v>
      </c>
      <c r="AY121" s="189">
        <f t="shared" si="18"/>
        <v>9271.4</v>
      </c>
    </row>
    <row r="122" spans="1:51">
      <c r="A122" s="191">
        <f t="shared" si="19"/>
        <v>0.77083333333333159</v>
      </c>
      <c r="B122" s="189">
        <f>'Prod. Día med.'!B117</f>
        <v>6405.4</v>
      </c>
      <c r="C122" s="189">
        <f>'Prod. Día med.'!C117</f>
        <v>0</v>
      </c>
      <c r="D122" s="189">
        <f>'Prod. Día med.'!D117</f>
        <v>3948.6333333333332</v>
      </c>
      <c r="E122" s="189">
        <f>'Prod. Día med.'!E117</f>
        <v>3358.2333333333331</v>
      </c>
      <c r="F122" s="189">
        <f>'Prod. Día med.'!F117</f>
        <v>4190.666666666667</v>
      </c>
      <c r="G122" s="189">
        <f>'Prod. Día med.'!G117</f>
        <v>7354.8</v>
      </c>
      <c r="H122" s="189">
        <f>'Prod. Día med.'!H117</f>
        <v>5411.6333333333332</v>
      </c>
      <c r="I122" s="189">
        <f>'Prod. Día med.'!I117</f>
        <v>-531.76666666666665</v>
      </c>
      <c r="J122" s="189">
        <f>'Prod. Día med.'!J117</f>
        <v>-156.03333333333333</v>
      </c>
      <c r="K122" s="189">
        <f>'Prod. Día med.'!K117</f>
        <v>1149</v>
      </c>
      <c r="L122" s="189">
        <f t="shared" si="15"/>
        <v>31130.566666666669</v>
      </c>
      <c r="O122" s="189">
        <f>'Prod. Día max.'!B117</f>
        <v>6315.5333333333338</v>
      </c>
      <c r="P122" s="189">
        <f>'Prod. Día max.'!C117</f>
        <v>0</v>
      </c>
      <c r="Q122" s="189">
        <f>'Prod. Día max.'!D117</f>
        <v>6321.3</v>
      </c>
      <c r="R122" s="189">
        <f>'Prod. Día max.'!E117</f>
        <v>5483.833333333333</v>
      </c>
      <c r="S122" s="189">
        <f>'Prod. Día max.'!F117</f>
        <v>5825.0666666666666</v>
      </c>
      <c r="T122" s="189">
        <f>'Prod. Día max.'!G117</f>
        <v>7079.4333333333334</v>
      </c>
      <c r="U122" s="189">
        <f>'Prod. Día max.'!H117</f>
        <v>5248.6333333333332</v>
      </c>
      <c r="V122" s="189">
        <f>'Prod. Día max.'!I117</f>
        <v>-450.73333333333335</v>
      </c>
      <c r="W122" s="189">
        <f>'Prod. Día max.'!J117</f>
        <v>-171.63333333333333</v>
      </c>
      <c r="X122" s="189">
        <f>'Prod. Día max.'!K117</f>
        <v>479.23333333333335</v>
      </c>
      <c r="Y122" s="189">
        <f t="shared" si="16"/>
        <v>36130.666666666672</v>
      </c>
      <c r="AB122" s="189">
        <f>'Cont. Día med.'!B117</f>
        <v>0</v>
      </c>
      <c r="AC122" s="189">
        <f>'Cont. Día med.'!C117</f>
        <v>0</v>
      </c>
      <c r="AD122" s="189">
        <f>'Cont. Día med.'!D117</f>
        <v>3779.8333333333335</v>
      </c>
      <c r="AE122" s="189">
        <f>'Cont. Día med.'!E117</f>
        <v>1272.5333333333333</v>
      </c>
      <c r="AF122" s="189">
        <f>'Cont. Día med.'!F117</f>
        <v>0</v>
      </c>
      <c r="AG122" s="189">
        <f>'Cont. Día med.'!G117</f>
        <v>0</v>
      </c>
      <c r="AH122" s="189">
        <f>'Cont. Día med.'!H117</f>
        <v>1427.7666666666667</v>
      </c>
      <c r="AI122" s="189">
        <f>'Cont. Día med.'!I117</f>
        <v>0</v>
      </c>
      <c r="AJ122" s="189">
        <f>'Cont. Día med.'!J117</f>
        <v>0</v>
      </c>
      <c r="AK122" s="189">
        <f>'Cont. Día med.'!K117</f>
        <v>0</v>
      </c>
      <c r="AL122" s="189">
        <f t="shared" si="17"/>
        <v>6480.1333333333332</v>
      </c>
      <c r="AO122" s="189">
        <f>'Cont. Día max.'!B117</f>
        <v>0</v>
      </c>
      <c r="AP122" s="189">
        <f>'Cont. Día max.'!C117</f>
        <v>0</v>
      </c>
      <c r="AQ122" s="189">
        <f>'Cont. Día max.'!D117</f>
        <v>5992.5</v>
      </c>
      <c r="AR122" s="189">
        <f>'Cont. Día max.'!E117</f>
        <v>1968.3666666666666</v>
      </c>
      <c r="AS122" s="189">
        <f>'Cont. Día max.'!F117</f>
        <v>0</v>
      </c>
      <c r="AT122" s="189">
        <f>'Cont. Día max.'!G117</f>
        <v>0</v>
      </c>
      <c r="AU122" s="189">
        <f>'Cont. Día max.'!H117</f>
        <v>1416.8666666666666</v>
      </c>
      <c r="AV122" s="189">
        <f>'Cont. Día max.'!I117</f>
        <v>0</v>
      </c>
      <c r="AW122" s="189">
        <f>'Cont. Día max.'!J117</f>
        <v>0</v>
      </c>
      <c r="AX122" s="189">
        <f>'Cont. Día max.'!K117</f>
        <v>0</v>
      </c>
      <c r="AY122" s="189">
        <f t="shared" si="18"/>
        <v>9377.7333333333336</v>
      </c>
    </row>
    <row r="123" spans="1:51">
      <c r="A123" s="191">
        <f t="shared" si="19"/>
        <v>0.77777777777777601</v>
      </c>
      <c r="B123" s="189">
        <f>'Prod. Día med.'!B118</f>
        <v>6408.0333333333338</v>
      </c>
      <c r="C123" s="189">
        <f>'Prod. Día med.'!C118</f>
        <v>0</v>
      </c>
      <c r="D123" s="189">
        <f>'Prod. Día med.'!D118</f>
        <v>3946.8</v>
      </c>
      <c r="E123" s="189">
        <f>'Prod. Día med.'!E118</f>
        <v>3432.3666666666668</v>
      </c>
      <c r="F123" s="189">
        <f>'Prod. Día med.'!F118</f>
        <v>4386.8999999999996</v>
      </c>
      <c r="G123" s="189">
        <f>'Prod. Día med.'!G118</f>
        <v>7346.9666666666662</v>
      </c>
      <c r="H123" s="189">
        <f>'Prod. Día med.'!H118</f>
        <v>5372.3</v>
      </c>
      <c r="I123" s="189">
        <f>'Prod. Día med.'!I118</f>
        <v>-517.83333333333337</v>
      </c>
      <c r="J123" s="189">
        <f>'Prod. Día med.'!J118</f>
        <v>-156</v>
      </c>
      <c r="K123" s="189">
        <f>'Prod. Día med.'!K118</f>
        <v>1078.3333333333333</v>
      </c>
      <c r="L123" s="189">
        <f t="shared" si="15"/>
        <v>31297.866666666665</v>
      </c>
      <c r="O123" s="189">
        <f>'Prod. Día max.'!B118</f>
        <v>6316.4666666666662</v>
      </c>
      <c r="P123" s="189">
        <f>'Prod. Día max.'!C118</f>
        <v>0</v>
      </c>
      <c r="Q123" s="189">
        <f>'Prod. Día max.'!D118</f>
        <v>6366.5666666666666</v>
      </c>
      <c r="R123" s="189">
        <f>'Prod. Día max.'!E118</f>
        <v>5677.4</v>
      </c>
      <c r="S123" s="189">
        <f>'Prod. Día max.'!F118</f>
        <v>6102.3</v>
      </c>
      <c r="T123" s="189">
        <f>'Prod. Día max.'!G118</f>
        <v>7095.333333333333</v>
      </c>
      <c r="U123" s="189">
        <f>'Prod. Día max.'!H118</f>
        <v>5227.2</v>
      </c>
      <c r="V123" s="189">
        <f>'Prod. Día max.'!I118</f>
        <v>-447.53333333333336</v>
      </c>
      <c r="W123" s="189">
        <f>'Prod. Día max.'!J118</f>
        <v>-171.66666666666666</v>
      </c>
      <c r="X123" s="189">
        <f>'Prod. Día max.'!K118</f>
        <v>421.16666666666669</v>
      </c>
      <c r="Y123" s="189">
        <f t="shared" si="16"/>
        <v>36587.23333333333</v>
      </c>
      <c r="AB123" s="189">
        <f>'Cont. Día med.'!B118</f>
        <v>0</v>
      </c>
      <c r="AC123" s="189">
        <f>'Cont. Día med.'!C118</f>
        <v>0</v>
      </c>
      <c r="AD123" s="189">
        <f>'Cont. Día med.'!D118</f>
        <v>3780.4666666666667</v>
      </c>
      <c r="AE123" s="189">
        <f>'Cont. Día med.'!E118</f>
        <v>1301.3</v>
      </c>
      <c r="AF123" s="189">
        <f>'Cont. Día med.'!F118</f>
        <v>0</v>
      </c>
      <c r="AG123" s="189">
        <f>'Cont. Día med.'!G118</f>
        <v>0</v>
      </c>
      <c r="AH123" s="189">
        <f>'Cont. Día med.'!H118</f>
        <v>1415.8333333333333</v>
      </c>
      <c r="AI123" s="189">
        <f>'Cont. Día med.'!I118</f>
        <v>0</v>
      </c>
      <c r="AJ123" s="189">
        <f>'Cont. Día med.'!J118</f>
        <v>0</v>
      </c>
      <c r="AK123" s="189">
        <f>'Cont. Día med.'!K118</f>
        <v>0</v>
      </c>
      <c r="AL123" s="189">
        <f t="shared" si="17"/>
        <v>6497.5999999999995</v>
      </c>
      <c r="AO123" s="189">
        <f>'Cont. Día max.'!B118</f>
        <v>0</v>
      </c>
      <c r="AP123" s="189">
        <f>'Cont. Día max.'!C118</f>
        <v>0</v>
      </c>
      <c r="AQ123" s="189">
        <f>'Cont. Día max.'!D118</f>
        <v>6038.0333333333338</v>
      </c>
      <c r="AR123" s="189">
        <f>'Cont. Día max.'!E118</f>
        <v>2033.7</v>
      </c>
      <c r="AS123" s="189">
        <f>'Cont. Día max.'!F118</f>
        <v>0</v>
      </c>
      <c r="AT123" s="189">
        <f>'Cont. Día max.'!G118</f>
        <v>0</v>
      </c>
      <c r="AU123" s="189">
        <f>'Cont. Día max.'!H118</f>
        <v>1411.1</v>
      </c>
      <c r="AV123" s="189">
        <f>'Cont. Día max.'!I118</f>
        <v>0</v>
      </c>
      <c r="AW123" s="189">
        <f>'Cont. Día max.'!J118</f>
        <v>0</v>
      </c>
      <c r="AX123" s="189">
        <f>'Cont. Día max.'!K118</f>
        <v>0</v>
      </c>
      <c r="AY123" s="189">
        <f t="shared" si="18"/>
        <v>9482.8333333333339</v>
      </c>
    </row>
    <row r="124" spans="1:51">
      <c r="A124" s="191">
        <f t="shared" si="19"/>
        <v>0.78472222222222043</v>
      </c>
      <c r="B124" s="189">
        <f>'Prod. Día med.'!B119</f>
        <v>6409.3</v>
      </c>
      <c r="C124" s="189">
        <f>'Prod. Día med.'!C119</f>
        <v>0</v>
      </c>
      <c r="D124" s="189">
        <f>'Prod. Día med.'!D119</f>
        <v>3965.5666666666666</v>
      </c>
      <c r="E124" s="189">
        <f>'Prod. Día med.'!E119</f>
        <v>3499.1666666666665</v>
      </c>
      <c r="F124" s="189">
        <f>'Prod. Día med.'!F119</f>
        <v>4519.2</v>
      </c>
      <c r="G124" s="189">
        <f>'Prod. Día med.'!G119</f>
        <v>7316.7333333333336</v>
      </c>
      <c r="H124" s="189">
        <f>'Prod. Día med.'!H119</f>
        <v>5344.166666666667</v>
      </c>
      <c r="I124" s="189">
        <f>'Prod. Día med.'!I119</f>
        <v>-559</v>
      </c>
      <c r="J124" s="189">
        <f>'Prod. Día med.'!J119</f>
        <v>-156.03333333333333</v>
      </c>
      <c r="K124" s="189">
        <f>'Prod. Día med.'!K119</f>
        <v>999.23333333333335</v>
      </c>
      <c r="L124" s="189">
        <f t="shared" si="15"/>
        <v>31338.333333333336</v>
      </c>
      <c r="O124" s="189">
        <f>'Prod. Día max.'!B119</f>
        <v>6317.7</v>
      </c>
      <c r="P124" s="189">
        <f>'Prod. Día max.'!C119</f>
        <v>0</v>
      </c>
      <c r="Q124" s="189">
        <f>'Prod. Día max.'!D119</f>
        <v>6406.4666666666662</v>
      </c>
      <c r="R124" s="189">
        <f>'Prod. Día max.'!E119</f>
        <v>5882.2666666666664</v>
      </c>
      <c r="S124" s="189">
        <f>'Prod. Día max.'!F119</f>
        <v>6292.6333333333332</v>
      </c>
      <c r="T124" s="189">
        <f>'Prod. Día max.'!G119</f>
        <v>7106.833333333333</v>
      </c>
      <c r="U124" s="189">
        <f>'Prod. Día max.'!H119</f>
        <v>5209.6000000000004</v>
      </c>
      <c r="V124" s="189">
        <f>'Prod. Día max.'!I119</f>
        <v>-460.96666666666664</v>
      </c>
      <c r="W124" s="189">
        <f>'Prod. Día max.'!J119</f>
        <v>-171.86666666666667</v>
      </c>
      <c r="X124" s="189">
        <f>'Prod. Día max.'!K119</f>
        <v>383.33333333333331</v>
      </c>
      <c r="Y124" s="189">
        <f t="shared" si="16"/>
        <v>36966</v>
      </c>
      <c r="AB124" s="189">
        <f>'Cont. Día med.'!B119</f>
        <v>0</v>
      </c>
      <c r="AC124" s="189">
        <f>'Cont. Día med.'!C119</f>
        <v>0</v>
      </c>
      <c r="AD124" s="189">
        <f>'Cont. Día med.'!D119</f>
        <v>3800.1</v>
      </c>
      <c r="AE124" s="189">
        <f>'Cont. Día med.'!E119</f>
        <v>1326.3</v>
      </c>
      <c r="AF124" s="189">
        <f>'Cont. Día med.'!F119</f>
        <v>0</v>
      </c>
      <c r="AG124" s="189">
        <f>'Cont. Día med.'!G119</f>
        <v>0</v>
      </c>
      <c r="AH124" s="189">
        <f>'Cont. Día med.'!H119</f>
        <v>1407.6</v>
      </c>
      <c r="AI124" s="189">
        <f>'Cont. Día med.'!I119</f>
        <v>0</v>
      </c>
      <c r="AJ124" s="189">
        <f>'Cont. Día med.'!J119</f>
        <v>0</v>
      </c>
      <c r="AK124" s="189">
        <f>'Cont. Día med.'!K119</f>
        <v>0</v>
      </c>
      <c r="AL124" s="189">
        <f t="shared" si="17"/>
        <v>6534</v>
      </c>
      <c r="AO124" s="189">
        <f>'Cont. Día max.'!B119</f>
        <v>0</v>
      </c>
      <c r="AP124" s="189">
        <f>'Cont. Día max.'!C119</f>
        <v>0</v>
      </c>
      <c r="AQ124" s="189">
        <f>'Cont. Día max.'!D119</f>
        <v>6075.9333333333334</v>
      </c>
      <c r="AR124" s="189">
        <f>'Cont. Día max.'!E119</f>
        <v>2105.3666666666668</v>
      </c>
      <c r="AS124" s="189">
        <f>'Cont. Día max.'!F119</f>
        <v>0</v>
      </c>
      <c r="AT124" s="189">
        <f>'Cont. Día max.'!G119</f>
        <v>0</v>
      </c>
      <c r="AU124" s="189">
        <f>'Cont. Día max.'!H119</f>
        <v>1406.4</v>
      </c>
      <c r="AV124" s="189">
        <f>'Cont. Día max.'!I119</f>
        <v>0</v>
      </c>
      <c r="AW124" s="189">
        <f>'Cont. Día max.'!J119</f>
        <v>0</v>
      </c>
      <c r="AX124" s="189">
        <f>'Cont. Día max.'!K119</f>
        <v>0</v>
      </c>
      <c r="AY124" s="189">
        <f t="shared" si="18"/>
        <v>9587.7000000000007</v>
      </c>
    </row>
    <row r="125" spans="1:51">
      <c r="A125" s="191">
        <f t="shared" si="19"/>
        <v>0.79166666666666485</v>
      </c>
      <c r="B125" s="189">
        <f>'Prod. Día med.'!B120</f>
        <v>6409.2</v>
      </c>
      <c r="C125" s="189">
        <f>'Prod. Día med.'!C120</f>
        <v>0</v>
      </c>
      <c r="D125" s="189">
        <f>'Prod. Día med.'!D120</f>
        <v>3967.5333333333333</v>
      </c>
      <c r="E125" s="189">
        <f>'Prod. Día med.'!E120</f>
        <v>3531.3</v>
      </c>
      <c r="F125" s="189">
        <f>'Prod. Día med.'!F120</f>
        <v>4604.6333333333332</v>
      </c>
      <c r="G125" s="189">
        <f>'Prod. Día med.'!G120</f>
        <v>7291.2</v>
      </c>
      <c r="H125" s="189">
        <f>'Prod. Día med.'!H120</f>
        <v>5318.5333333333338</v>
      </c>
      <c r="I125" s="189">
        <f>'Prod. Día med.'!I120</f>
        <v>-532</v>
      </c>
      <c r="J125" s="189">
        <f>'Prod. Día med.'!J120</f>
        <v>-160.6</v>
      </c>
      <c r="K125" s="189">
        <f>'Prod. Día med.'!K120</f>
        <v>927.93333333333328</v>
      </c>
      <c r="L125" s="189">
        <f t="shared" si="15"/>
        <v>31357.733333333334</v>
      </c>
      <c r="O125" s="189">
        <f>'Prod. Día max.'!B120</f>
        <v>6319.6</v>
      </c>
      <c r="P125" s="189">
        <f>'Prod. Día max.'!C120</f>
        <v>0</v>
      </c>
      <c r="Q125" s="189">
        <f>'Prod. Día max.'!D120</f>
        <v>6438.1333333333332</v>
      </c>
      <c r="R125" s="189">
        <f>'Prod. Día max.'!E120</f>
        <v>5894.2333333333336</v>
      </c>
      <c r="S125" s="189">
        <f>'Prod. Día max.'!F120</f>
        <v>6356.7666666666664</v>
      </c>
      <c r="T125" s="189">
        <f>'Prod. Día max.'!G120</f>
        <v>7121.4666666666662</v>
      </c>
      <c r="U125" s="189">
        <f>'Prod. Día max.'!H120</f>
        <v>5196.5333333333338</v>
      </c>
      <c r="V125" s="189">
        <f>'Prod. Día max.'!I120</f>
        <v>-382.8</v>
      </c>
      <c r="W125" s="189">
        <f>'Prod. Día max.'!J120</f>
        <v>-177.06666666666666</v>
      </c>
      <c r="X125" s="189">
        <f>'Prod. Día max.'!K120</f>
        <v>346.53333333333336</v>
      </c>
      <c r="Y125" s="189">
        <f t="shared" si="16"/>
        <v>37113.4</v>
      </c>
      <c r="AB125" s="189">
        <f>'Cont. Día med.'!B120</f>
        <v>0</v>
      </c>
      <c r="AC125" s="189">
        <f>'Cont. Día med.'!C120</f>
        <v>0</v>
      </c>
      <c r="AD125" s="189">
        <f>'Cont. Día med.'!D120</f>
        <v>3804.9333333333334</v>
      </c>
      <c r="AE125" s="189">
        <f>'Cont. Día med.'!E120</f>
        <v>1337.7</v>
      </c>
      <c r="AF125" s="189">
        <f>'Cont. Día med.'!F120</f>
        <v>0</v>
      </c>
      <c r="AG125" s="189">
        <f>'Cont. Día med.'!G120</f>
        <v>0</v>
      </c>
      <c r="AH125" s="189">
        <f>'Cont. Día med.'!H120</f>
        <v>1399.7333333333333</v>
      </c>
      <c r="AI125" s="189">
        <f>'Cont. Día med.'!I120</f>
        <v>0</v>
      </c>
      <c r="AJ125" s="189">
        <f>'Cont. Día med.'!J120</f>
        <v>0</v>
      </c>
      <c r="AK125" s="189">
        <f>'Cont. Día med.'!K120</f>
        <v>0</v>
      </c>
      <c r="AL125" s="189">
        <f t="shared" si="17"/>
        <v>6542.3666666666668</v>
      </c>
      <c r="AO125" s="189">
        <f>'Cont. Día max.'!B120</f>
        <v>0</v>
      </c>
      <c r="AP125" s="189">
        <f>'Cont. Día max.'!C120</f>
        <v>0</v>
      </c>
      <c r="AQ125" s="189">
        <f>'Cont. Día max.'!D120</f>
        <v>6109.0666666666666</v>
      </c>
      <c r="AR125" s="189">
        <f>'Cont. Día max.'!E120</f>
        <v>2110.1333333333332</v>
      </c>
      <c r="AS125" s="189">
        <f>'Cont. Día max.'!F120</f>
        <v>0</v>
      </c>
      <c r="AT125" s="189">
        <f>'Cont. Día max.'!G120</f>
        <v>0</v>
      </c>
      <c r="AU125" s="189">
        <f>'Cont. Día max.'!H120</f>
        <v>1402.8666666666666</v>
      </c>
      <c r="AV125" s="189">
        <f>'Cont. Día max.'!I120</f>
        <v>0</v>
      </c>
      <c r="AW125" s="189">
        <f>'Cont. Día max.'!J120</f>
        <v>0</v>
      </c>
      <c r="AX125" s="189">
        <f>'Cont. Día max.'!K120</f>
        <v>0</v>
      </c>
      <c r="AY125" s="189">
        <f t="shared" si="18"/>
        <v>9622.0666666666675</v>
      </c>
    </row>
    <row r="126" spans="1:51">
      <c r="A126" s="191">
        <f t="shared" si="19"/>
        <v>0.79861111111110927</v>
      </c>
      <c r="B126" s="189">
        <f>'Prod. Día med.'!B121</f>
        <v>6408.5666666666666</v>
      </c>
      <c r="C126" s="189">
        <f>'Prod. Día med.'!C121</f>
        <v>0</v>
      </c>
      <c r="D126" s="189">
        <f>'Prod. Día med.'!D121</f>
        <v>3947.6</v>
      </c>
      <c r="E126" s="189">
        <f>'Prod. Día med.'!E121</f>
        <v>3534.6333333333332</v>
      </c>
      <c r="F126" s="189">
        <f>'Prod. Día med.'!F121</f>
        <v>4757.2333333333336</v>
      </c>
      <c r="G126" s="189">
        <f>'Prod. Día med.'!G121</f>
        <v>7294.7333333333336</v>
      </c>
      <c r="H126" s="189">
        <f>'Prod. Día med.'!H121</f>
        <v>5325.9666666666662</v>
      </c>
      <c r="I126" s="189">
        <f>'Prod. Día med.'!I121</f>
        <v>-405.73333333333335</v>
      </c>
      <c r="J126" s="189">
        <f>'Prod. Día med.'!J121</f>
        <v>-167.9</v>
      </c>
      <c r="K126" s="189">
        <f>'Prod. Día med.'!K121</f>
        <v>857.33333333333337</v>
      </c>
      <c r="L126" s="189">
        <f t="shared" si="15"/>
        <v>31552.433333333331</v>
      </c>
      <c r="O126" s="189">
        <f>'Prod. Día max.'!B121</f>
        <v>6319.7</v>
      </c>
      <c r="P126" s="189">
        <f>'Prod. Día max.'!C121</f>
        <v>0</v>
      </c>
      <c r="Q126" s="189">
        <f>'Prod. Día max.'!D121</f>
        <v>6423.0666666666666</v>
      </c>
      <c r="R126" s="189">
        <f>'Prod. Día max.'!E121</f>
        <v>5777.833333333333</v>
      </c>
      <c r="S126" s="189">
        <f>'Prod. Día max.'!F121</f>
        <v>6455.6333333333332</v>
      </c>
      <c r="T126" s="189">
        <f>'Prod. Día max.'!G121</f>
        <v>7132.9666666666662</v>
      </c>
      <c r="U126" s="189">
        <f>'Prod. Día max.'!H121</f>
        <v>5194.666666666667</v>
      </c>
      <c r="V126" s="189">
        <f>'Prod. Día max.'!I121</f>
        <v>-181.33333333333334</v>
      </c>
      <c r="W126" s="189">
        <f>'Prod. Día max.'!J121</f>
        <v>-182.3</v>
      </c>
      <c r="X126" s="189">
        <f>'Prod. Día max.'!K121</f>
        <v>320.06666666666666</v>
      </c>
      <c r="Y126" s="189">
        <f t="shared" si="16"/>
        <v>37260.299999999988</v>
      </c>
      <c r="AB126" s="189">
        <f>'Cont. Día med.'!B121</f>
        <v>0</v>
      </c>
      <c r="AC126" s="189">
        <f>'Cont. Día med.'!C121</f>
        <v>0</v>
      </c>
      <c r="AD126" s="189">
        <f>'Cont. Día med.'!D121</f>
        <v>3789.4</v>
      </c>
      <c r="AE126" s="189">
        <f>'Cont. Día med.'!E121</f>
        <v>1343.2333333333333</v>
      </c>
      <c r="AF126" s="189">
        <f>'Cont. Día med.'!F121</f>
        <v>0</v>
      </c>
      <c r="AG126" s="189">
        <f>'Cont. Día med.'!G121</f>
        <v>0</v>
      </c>
      <c r="AH126" s="189">
        <f>'Cont. Día med.'!H121</f>
        <v>1401.3</v>
      </c>
      <c r="AI126" s="189">
        <f>'Cont. Día med.'!I121</f>
        <v>0</v>
      </c>
      <c r="AJ126" s="189">
        <f>'Cont. Día med.'!J121</f>
        <v>0</v>
      </c>
      <c r="AK126" s="189">
        <f>'Cont. Día med.'!K121</f>
        <v>0</v>
      </c>
      <c r="AL126" s="189">
        <f t="shared" si="17"/>
        <v>6533.9333333333334</v>
      </c>
      <c r="AO126" s="189">
        <f>'Cont. Día max.'!B121</f>
        <v>0</v>
      </c>
      <c r="AP126" s="189">
        <f>'Cont. Día max.'!C121</f>
        <v>0</v>
      </c>
      <c r="AQ126" s="189">
        <f>'Cont. Día max.'!D121</f>
        <v>6099.3</v>
      </c>
      <c r="AR126" s="189">
        <f>'Cont. Día max.'!E121</f>
        <v>2071.5333333333333</v>
      </c>
      <c r="AS126" s="189">
        <f>'Cont. Día max.'!F121</f>
        <v>0</v>
      </c>
      <c r="AT126" s="189">
        <f>'Cont. Día max.'!G121</f>
        <v>0</v>
      </c>
      <c r="AU126" s="189">
        <f>'Cont. Día max.'!H121</f>
        <v>1401.9</v>
      </c>
      <c r="AV126" s="189">
        <f>'Cont. Día max.'!I121</f>
        <v>0</v>
      </c>
      <c r="AW126" s="189">
        <f>'Cont. Día max.'!J121</f>
        <v>0</v>
      </c>
      <c r="AX126" s="189">
        <f>'Cont. Día max.'!K121</f>
        <v>0</v>
      </c>
      <c r="AY126" s="189">
        <f t="shared" si="18"/>
        <v>9572.7333333333336</v>
      </c>
    </row>
    <row r="127" spans="1:51">
      <c r="A127" s="191">
        <f t="shared" si="19"/>
        <v>0.80555555555555369</v>
      </c>
      <c r="B127" s="189">
        <f>'Prod. Día med.'!B122</f>
        <v>6407.9333333333334</v>
      </c>
      <c r="C127" s="189">
        <f>'Prod. Día med.'!C122</f>
        <v>0</v>
      </c>
      <c r="D127" s="189">
        <f>'Prod. Día med.'!D122</f>
        <v>3963.9333333333334</v>
      </c>
      <c r="E127" s="189">
        <f>'Prod. Día med.'!E122</f>
        <v>3580.5666666666666</v>
      </c>
      <c r="F127" s="189">
        <f>'Prod. Día med.'!F122</f>
        <v>4895.4666666666662</v>
      </c>
      <c r="G127" s="189">
        <f>'Prod. Día med.'!G122</f>
        <v>7305.9666666666662</v>
      </c>
      <c r="H127" s="189">
        <f>'Prod. Día med.'!H122</f>
        <v>5305</v>
      </c>
      <c r="I127" s="189">
        <f>'Prod. Día med.'!I122</f>
        <v>-435.23333333333335</v>
      </c>
      <c r="J127" s="189">
        <f>'Prod. Día med.'!J122</f>
        <v>-168.53333333333333</v>
      </c>
      <c r="K127" s="189">
        <f>'Prod. Día med.'!K122</f>
        <v>783.4666666666667</v>
      </c>
      <c r="L127" s="189">
        <f t="shared" si="15"/>
        <v>31638.566666666669</v>
      </c>
      <c r="O127" s="189">
        <f>'Prod. Día max.'!B122</f>
        <v>6320.9666666666662</v>
      </c>
      <c r="P127" s="189">
        <f>'Prod. Día max.'!C122</f>
        <v>0</v>
      </c>
      <c r="Q127" s="189">
        <f>'Prod. Día max.'!D122</f>
        <v>6449.5666666666666</v>
      </c>
      <c r="R127" s="189">
        <f>'Prod. Día max.'!E122</f>
        <v>5782.5333333333338</v>
      </c>
      <c r="S127" s="189">
        <f>'Prod. Día max.'!F122</f>
        <v>6581.4666666666662</v>
      </c>
      <c r="T127" s="189">
        <f>'Prod. Día max.'!G122</f>
        <v>7164.833333333333</v>
      </c>
      <c r="U127" s="189">
        <f>'Prod. Día max.'!H122</f>
        <v>5186.3</v>
      </c>
      <c r="V127" s="189">
        <f>'Prod. Día max.'!I122</f>
        <v>-149.56666666666666</v>
      </c>
      <c r="W127" s="189">
        <f>'Prod. Día max.'!J122</f>
        <v>-183.8</v>
      </c>
      <c r="X127" s="189">
        <f>'Prod. Día max.'!K122</f>
        <v>304.5</v>
      </c>
      <c r="Y127" s="189">
        <f t="shared" si="16"/>
        <v>37456.799999999996</v>
      </c>
      <c r="AB127" s="189">
        <f>'Cont. Día med.'!B122</f>
        <v>0</v>
      </c>
      <c r="AC127" s="189">
        <f>'Cont. Día med.'!C122</f>
        <v>0</v>
      </c>
      <c r="AD127" s="189">
        <f>'Cont. Día med.'!D122</f>
        <v>3806.1</v>
      </c>
      <c r="AE127" s="189">
        <f>'Cont. Día med.'!E122</f>
        <v>1362.8333333333333</v>
      </c>
      <c r="AF127" s="189">
        <f>'Cont. Día med.'!F122</f>
        <v>0</v>
      </c>
      <c r="AG127" s="189">
        <f>'Cont. Día med.'!G122</f>
        <v>0</v>
      </c>
      <c r="AH127" s="189">
        <f>'Cont. Día med.'!H122</f>
        <v>1394.9666666666667</v>
      </c>
      <c r="AI127" s="189">
        <f>'Cont. Día med.'!I122</f>
        <v>0</v>
      </c>
      <c r="AJ127" s="189">
        <f>'Cont. Día med.'!J122</f>
        <v>0</v>
      </c>
      <c r="AK127" s="189">
        <f>'Cont. Día med.'!K122</f>
        <v>0</v>
      </c>
      <c r="AL127" s="189">
        <f t="shared" si="17"/>
        <v>6563.9</v>
      </c>
      <c r="AO127" s="189">
        <f>'Cont. Día max.'!B122</f>
        <v>0</v>
      </c>
      <c r="AP127" s="189">
        <f>'Cont. Día max.'!C122</f>
        <v>0</v>
      </c>
      <c r="AQ127" s="189">
        <f>'Cont. Día max.'!D122</f>
        <v>6124.4</v>
      </c>
      <c r="AR127" s="189">
        <f>'Cont. Día max.'!E122</f>
        <v>2077.6333333333332</v>
      </c>
      <c r="AS127" s="189">
        <f>'Cont. Día max.'!F122</f>
        <v>0</v>
      </c>
      <c r="AT127" s="189">
        <f>'Cont. Día max.'!G122</f>
        <v>0</v>
      </c>
      <c r="AU127" s="189">
        <f>'Cont. Día max.'!H122</f>
        <v>1399.6666666666667</v>
      </c>
      <c r="AV127" s="189">
        <f>'Cont. Día max.'!I122</f>
        <v>0</v>
      </c>
      <c r="AW127" s="189">
        <f>'Cont. Día max.'!J122</f>
        <v>0</v>
      </c>
      <c r="AX127" s="189">
        <f>'Cont. Día max.'!K122</f>
        <v>0</v>
      </c>
      <c r="AY127" s="189">
        <f t="shared" si="18"/>
        <v>9601.6999999999989</v>
      </c>
    </row>
    <row r="128" spans="1:51">
      <c r="A128" s="191">
        <f t="shared" si="19"/>
        <v>0.81249999999999811</v>
      </c>
      <c r="B128" s="189">
        <f>'Prod. Día med.'!B123</f>
        <v>6409.3666666666668</v>
      </c>
      <c r="C128" s="189">
        <f>'Prod. Día med.'!C123</f>
        <v>0</v>
      </c>
      <c r="D128" s="189">
        <f>'Prod. Día med.'!D123</f>
        <v>3973.1666666666665</v>
      </c>
      <c r="E128" s="189">
        <f>'Prod. Día med.'!E123</f>
        <v>3619.9</v>
      </c>
      <c r="F128" s="189">
        <f>'Prod. Día med.'!F123</f>
        <v>5048.7666666666664</v>
      </c>
      <c r="G128" s="189">
        <f>'Prod. Día med.'!G123</f>
        <v>7311.6</v>
      </c>
      <c r="H128" s="189">
        <f>'Prod. Día med.'!H123</f>
        <v>5288</v>
      </c>
      <c r="I128" s="189">
        <f>'Prod. Día med.'!I123</f>
        <v>-411.26666666666665</v>
      </c>
      <c r="J128" s="189">
        <f>'Prod. Día med.'!J123</f>
        <v>-168.56666666666666</v>
      </c>
      <c r="K128" s="189">
        <f>'Prod. Día med.'!K123</f>
        <v>716.56666666666672</v>
      </c>
      <c r="L128" s="189">
        <f t="shared" si="15"/>
        <v>31787.533333333329</v>
      </c>
      <c r="O128" s="189">
        <f>'Prod. Día max.'!B123</f>
        <v>6322.6</v>
      </c>
      <c r="P128" s="189">
        <f>'Prod. Día max.'!C123</f>
        <v>0</v>
      </c>
      <c r="Q128" s="189">
        <f>'Prod. Día max.'!D123</f>
        <v>6462.9333333333334</v>
      </c>
      <c r="R128" s="189">
        <f>'Prod. Día max.'!E123</f>
        <v>5801.5333333333338</v>
      </c>
      <c r="S128" s="189">
        <f>'Prod. Día max.'!F123</f>
        <v>6535.7333333333336</v>
      </c>
      <c r="T128" s="189">
        <f>'Prod. Día max.'!G123</f>
        <v>7197.1333333333332</v>
      </c>
      <c r="U128" s="189">
        <f>'Prod. Día max.'!H123</f>
        <v>5179.166666666667</v>
      </c>
      <c r="V128" s="189">
        <f>'Prod. Día max.'!I123</f>
        <v>-146.36666666666667</v>
      </c>
      <c r="W128" s="189">
        <f>'Prod. Día max.'!J123</f>
        <v>-184.66666666666666</v>
      </c>
      <c r="X128" s="189">
        <f>'Prod. Día max.'!K123</f>
        <v>288.93333333333334</v>
      </c>
      <c r="Y128" s="189">
        <f t="shared" si="16"/>
        <v>37457</v>
      </c>
      <c r="AB128" s="189">
        <f>'Cont. Día med.'!B123</f>
        <v>0</v>
      </c>
      <c r="AC128" s="189">
        <f>'Cont. Día med.'!C123</f>
        <v>0</v>
      </c>
      <c r="AD128" s="189">
        <f>'Cont. Día med.'!D123</f>
        <v>3822.7</v>
      </c>
      <c r="AE128" s="189">
        <f>'Cont. Día med.'!E123</f>
        <v>1375.6333333333334</v>
      </c>
      <c r="AF128" s="189">
        <f>'Cont. Día med.'!F123</f>
        <v>0</v>
      </c>
      <c r="AG128" s="189">
        <f>'Cont. Día med.'!G123</f>
        <v>0</v>
      </c>
      <c r="AH128" s="189">
        <f>'Cont. Día med.'!H123</f>
        <v>1388.8</v>
      </c>
      <c r="AI128" s="189">
        <f>'Cont. Día med.'!I123</f>
        <v>0</v>
      </c>
      <c r="AJ128" s="189">
        <f>'Cont. Día med.'!J123</f>
        <v>0</v>
      </c>
      <c r="AK128" s="189">
        <f>'Cont. Día med.'!K123</f>
        <v>0</v>
      </c>
      <c r="AL128" s="189">
        <f t="shared" si="17"/>
        <v>6587.1333333333332</v>
      </c>
      <c r="AO128" s="189">
        <f>'Cont. Día max.'!B123</f>
        <v>0</v>
      </c>
      <c r="AP128" s="189">
        <f>'Cont. Día max.'!C123</f>
        <v>0</v>
      </c>
      <c r="AQ128" s="189">
        <f>'Cont. Día max.'!D123</f>
        <v>6139.833333333333</v>
      </c>
      <c r="AR128" s="189">
        <f>'Cont. Día max.'!E123</f>
        <v>2086.5666666666666</v>
      </c>
      <c r="AS128" s="189">
        <f>'Cont. Día max.'!F123</f>
        <v>0</v>
      </c>
      <c r="AT128" s="189">
        <f>'Cont. Día max.'!G123</f>
        <v>0</v>
      </c>
      <c r="AU128" s="189">
        <f>'Cont. Día max.'!H123</f>
        <v>1397.7333333333333</v>
      </c>
      <c r="AV128" s="189">
        <f>'Cont. Día max.'!I123</f>
        <v>0</v>
      </c>
      <c r="AW128" s="189">
        <f>'Cont. Día max.'!J123</f>
        <v>0</v>
      </c>
      <c r="AX128" s="189">
        <f>'Cont. Día max.'!K123</f>
        <v>0</v>
      </c>
      <c r="AY128" s="189">
        <f t="shared" si="18"/>
        <v>9624.1333333333332</v>
      </c>
    </row>
    <row r="129" spans="1:51">
      <c r="A129" s="191">
        <f t="shared" si="19"/>
        <v>0.81944444444444253</v>
      </c>
      <c r="B129" s="189">
        <f>'Prod. Día med.'!B124</f>
        <v>6408.0666666666666</v>
      </c>
      <c r="C129" s="189">
        <f>'Prod. Día med.'!C124</f>
        <v>0</v>
      </c>
      <c r="D129" s="189">
        <f>'Prod. Día med.'!D124</f>
        <v>3980.7666666666669</v>
      </c>
      <c r="E129" s="189">
        <f>'Prod. Día med.'!E124</f>
        <v>3686.1</v>
      </c>
      <c r="F129" s="189">
        <f>'Prod. Día med.'!F124</f>
        <v>5238.4666666666662</v>
      </c>
      <c r="G129" s="189">
        <f>'Prod. Día med.'!G124</f>
        <v>7300.2</v>
      </c>
      <c r="H129" s="189">
        <f>'Prod. Día med.'!H124</f>
        <v>5267.4333333333334</v>
      </c>
      <c r="I129" s="189">
        <f>'Prod. Día med.'!I124</f>
        <v>-391.8</v>
      </c>
      <c r="J129" s="189">
        <f>'Prod. Día med.'!J124</f>
        <v>-168.5</v>
      </c>
      <c r="K129" s="189">
        <f>'Prod. Día med.'!K124</f>
        <v>653.6</v>
      </c>
      <c r="L129" s="189">
        <f t="shared" si="15"/>
        <v>31974.333333333336</v>
      </c>
      <c r="O129" s="189">
        <f>'Prod. Día max.'!B124</f>
        <v>6325.1333333333332</v>
      </c>
      <c r="P129" s="189">
        <f>'Prod. Día max.'!C124</f>
        <v>0</v>
      </c>
      <c r="Q129" s="189">
        <f>'Prod. Día max.'!D124</f>
        <v>6481.1333333333332</v>
      </c>
      <c r="R129" s="189">
        <f>'Prod. Día max.'!E124</f>
        <v>5852.0333333333338</v>
      </c>
      <c r="S129" s="189">
        <f>'Prod. Día max.'!F124</f>
        <v>6620.6333333333332</v>
      </c>
      <c r="T129" s="189">
        <f>'Prod. Día max.'!G124</f>
        <v>7213.2</v>
      </c>
      <c r="U129" s="189">
        <f>'Prod. Día max.'!H124</f>
        <v>5170.4666666666662</v>
      </c>
      <c r="V129" s="189">
        <f>'Prod. Día max.'!I124</f>
        <v>-127.66666666666667</v>
      </c>
      <c r="W129" s="189">
        <f>'Prod. Día max.'!J124</f>
        <v>-184.8</v>
      </c>
      <c r="X129" s="189">
        <f>'Prod. Día max.'!K124</f>
        <v>270.56666666666666</v>
      </c>
      <c r="Y129" s="189">
        <f t="shared" si="16"/>
        <v>37620.699999999997</v>
      </c>
      <c r="AB129" s="189">
        <f>'Cont. Día med.'!B124</f>
        <v>0</v>
      </c>
      <c r="AC129" s="189">
        <f>'Cont. Día med.'!C124</f>
        <v>0</v>
      </c>
      <c r="AD129" s="189">
        <f>'Cont. Día med.'!D124</f>
        <v>3836.2666666666669</v>
      </c>
      <c r="AE129" s="189">
        <f>'Cont. Día med.'!E124</f>
        <v>1401.3333333333333</v>
      </c>
      <c r="AF129" s="189">
        <f>'Cont. Día med.'!F124</f>
        <v>0</v>
      </c>
      <c r="AG129" s="189">
        <f>'Cont. Día med.'!G124</f>
        <v>0</v>
      </c>
      <c r="AH129" s="189">
        <f>'Cont. Día med.'!H124</f>
        <v>1383.2333333333333</v>
      </c>
      <c r="AI129" s="189">
        <f>'Cont. Día med.'!I124</f>
        <v>0</v>
      </c>
      <c r="AJ129" s="189">
        <f>'Cont. Día med.'!J124</f>
        <v>0</v>
      </c>
      <c r="AK129" s="189">
        <f>'Cont. Día med.'!K124</f>
        <v>0</v>
      </c>
      <c r="AL129" s="189">
        <f t="shared" si="17"/>
        <v>6620.8333333333339</v>
      </c>
      <c r="AO129" s="189">
        <f>'Cont. Día max.'!B124</f>
        <v>0</v>
      </c>
      <c r="AP129" s="189">
        <f>'Cont. Día max.'!C124</f>
        <v>0</v>
      </c>
      <c r="AQ129" s="189">
        <f>'Cont. Día max.'!D124</f>
        <v>6161.9333333333334</v>
      </c>
      <c r="AR129" s="189">
        <f>'Cont. Día max.'!E124</f>
        <v>2109.6999999999998</v>
      </c>
      <c r="AS129" s="189">
        <f>'Cont. Día max.'!F124</f>
        <v>0</v>
      </c>
      <c r="AT129" s="189">
        <f>'Cont. Día max.'!G124</f>
        <v>0</v>
      </c>
      <c r="AU129" s="189">
        <f>'Cont. Día max.'!H124</f>
        <v>1395.4</v>
      </c>
      <c r="AV129" s="189">
        <f>'Cont. Día max.'!I124</f>
        <v>0</v>
      </c>
      <c r="AW129" s="189">
        <f>'Cont. Día max.'!J124</f>
        <v>0</v>
      </c>
      <c r="AX129" s="189">
        <f>'Cont. Día max.'!K124</f>
        <v>0</v>
      </c>
      <c r="AY129" s="189">
        <f t="shared" si="18"/>
        <v>9667.0333333333328</v>
      </c>
    </row>
    <row r="130" spans="1:51">
      <c r="A130" s="191">
        <f t="shared" si="19"/>
        <v>0.82638888888888695</v>
      </c>
      <c r="B130" s="189">
        <f>'Prod. Día med.'!B125</f>
        <v>6410.6</v>
      </c>
      <c r="C130" s="189">
        <f>'Prod. Día med.'!C125</f>
        <v>0</v>
      </c>
      <c r="D130" s="189">
        <f>'Prod. Día med.'!D125</f>
        <v>3984.4333333333334</v>
      </c>
      <c r="E130" s="189">
        <f>'Prod. Día med.'!E125</f>
        <v>3749.9333333333334</v>
      </c>
      <c r="F130" s="189">
        <f>'Prod. Día med.'!F125</f>
        <v>5436.5</v>
      </c>
      <c r="G130" s="189">
        <f>'Prod. Día med.'!G125</f>
        <v>7297.5333333333338</v>
      </c>
      <c r="H130" s="189">
        <f>'Prod. Día med.'!H125</f>
        <v>5247.2</v>
      </c>
      <c r="I130" s="189">
        <f>'Prod. Día med.'!I125</f>
        <v>-385</v>
      </c>
      <c r="J130" s="189">
        <f>'Prod. Día med.'!J125</f>
        <v>-168.53333333333333</v>
      </c>
      <c r="K130" s="189">
        <f>'Prod. Día med.'!K125</f>
        <v>594.43333333333328</v>
      </c>
      <c r="L130" s="189">
        <f t="shared" si="15"/>
        <v>32167.100000000002</v>
      </c>
      <c r="O130" s="189">
        <f>'Prod. Día max.'!B125</f>
        <v>6325.833333333333</v>
      </c>
      <c r="P130" s="189">
        <f>'Prod. Día max.'!C125</f>
        <v>0</v>
      </c>
      <c r="Q130" s="189">
        <f>'Prod. Día max.'!D125</f>
        <v>6491.166666666667</v>
      </c>
      <c r="R130" s="189">
        <f>'Prod. Día max.'!E125</f>
        <v>5882.4666666666662</v>
      </c>
      <c r="S130" s="189">
        <f>'Prod. Día max.'!F125</f>
        <v>6668.1</v>
      </c>
      <c r="T130" s="189">
        <f>'Prod. Día max.'!G125</f>
        <v>7218.7666666666664</v>
      </c>
      <c r="U130" s="189">
        <f>'Prod. Día max.'!H125</f>
        <v>5163.7666666666664</v>
      </c>
      <c r="V130" s="189">
        <f>'Prod. Día max.'!I125</f>
        <v>-77.7</v>
      </c>
      <c r="W130" s="189">
        <f>'Prod. Día max.'!J125</f>
        <v>-184.83333333333334</v>
      </c>
      <c r="X130" s="189">
        <f>'Prod. Día max.'!K125</f>
        <v>251.56666666666666</v>
      </c>
      <c r="Y130" s="189">
        <f t="shared" si="16"/>
        <v>37739.133333333331</v>
      </c>
      <c r="AB130" s="189">
        <f>'Cont. Día med.'!B125</f>
        <v>0</v>
      </c>
      <c r="AC130" s="189">
        <f>'Cont. Día med.'!C125</f>
        <v>0</v>
      </c>
      <c r="AD130" s="189">
        <f>'Cont. Día med.'!D125</f>
        <v>3842.3666666666668</v>
      </c>
      <c r="AE130" s="189">
        <f>'Cont. Día med.'!E125</f>
        <v>1424.6666666666667</v>
      </c>
      <c r="AF130" s="189">
        <f>'Cont. Día med.'!F125</f>
        <v>0</v>
      </c>
      <c r="AG130" s="189">
        <f>'Cont. Día med.'!G125</f>
        <v>0</v>
      </c>
      <c r="AH130" s="189">
        <f>'Cont. Día med.'!H125</f>
        <v>1377.4666666666667</v>
      </c>
      <c r="AI130" s="189">
        <f>'Cont. Día med.'!I125</f>
        <v>0</v>
      </c>
      <c r="AJ130" s="189">
        <f>'Cont. Día med.'!J125</f>
        <v>0</v>
      </c>
      <c r="AK130" s="189">
        <f>'Cont. Día med.'!K125</f>
        <v>0</v>
      </c>
      <c r="AL130" s="189">
        <f t="shared" si="17"/>
        <v>6644.5</v>
      </c>
      <c r="AO130" s="189">
        <f>'Cont. Día max.'!B125</f>
        <v>0</v>
      </c>
      <c r="AP130" s="189">
        <f>'Cont. Día max.'!C125</f>
        <v>0</v>
      </c>
      <c r="AQ130" s="189">
        <f>'Cont. Día max.'!D125</f>
        <v>6170.3666666666668</v>
      </c>
      <c r="AR130" s="189">
        <f>'Cont. Día max.'!E125</f>
        <v>2124.3333333333335</v>
      </c>
      <c r="AS130" s="189">
        <f>'Cont. Día max.'!F125</f>
        <v>0</v>
      </c>
      <c r="AT130" s="189">
        <f>'Cont. Día max.'!G125</f>
        <v>0</v>
      </c>
      <c r="AU130" s="189">
        <f>'Cont. Día max.'!H125</f>
        <v>1393.6</v>
      </c>
      <c r="AV130" s="189">
        <f>'Cont. Día max.'!I125</f>
        <v>0</v>
      </c>
      <c r="AW130" s="189">
        <f>'Cont. Día max.'!J125</f>
        <v>0</v>
      </c>
      <c r="AX130" s="189">
        <f>'Cont. Día max.'!K125</f>
        <v>0</v>
      </c>
      <c r="AY130" s="189">
        <f t="shared" si="18"/>
        <v>9688.3000000000011</v>
      </c>
    </row>
    <row r="131" spans="1:51">
      <c r="A131" s="191">
        <f t="shared" si="19"/>
        <v>0.83333333333333137</v>
      </c>
      <c r="B131" s="189">
        <f>'Prod. Día med.'!B126</f>
        <v>6410.5333333333338</v>
      </c>
      <c r="C131" s="189">
        <f>'Prod. Día med.'!C126</f>
        <v>0</v>
      </c>
      <c r="D131" s="189">
        <f>'Prod. Día med.'!D126</f>
        <v>3995.8</v>
      </c>
      <c r="E131" s="189">
        <f>'Prod. Día med.'!E126</f>
        <v>3774.5333333333333</v>
      </c>
      <c r="F131" s="189">
        <f>'Prod. Día med.'!F126</f>
        <v>5559.2</v>
      </c>
      <c r="G131" s="189">
        <f>'Prod. Día med.'!G126</f>
        <v>7291.2</v>
      </c>
      <c r="H131" s="189">
        <f>'Prod. Día med.'!H126</f>
        <v>5229.4333333333334</v>
      </c>
      <c r="I131" s="189">
        <f>'Prod. Día med.'!I126</f>
        <v>-399.5</v>
      </c>
      <c r="J131" s="189">
        <f>'Prod. Día med.'!J126</f>
        <v>-170.93333333333334</v>
      </c>
      <c r="K131" s="189">
        <f>'Prod. Día med.'!K126</f>
        <v>540.9666666666667</v>
      </c>
      <c r="L131" s="189">
        <f t="shared" si="15"/>
        <v>32231.233333333334</v>
      </c>
      <c r="O131" s="189">
        <f>'Prod. Día max.'!B126</f>
        <v>6328.7</v>
      </c>
      <c r="P131" s="189">
        <f>'Prod. Día max.'!C126</f>
        <v>0</v>
      </c>
      <c r="Q131" s="189">
        <f>'Prod. Día max.'!D126</f>
        <v>6497</v>
      </c>
      <c r="R131" s="189">
        <f>'Prod. Día max.'!E126</f>
        <v>5863</v>
      </c>
      <c r="S131" s="189">
        <f>'Prod. Día max.'!F126</f>
        <v>6651.4333333333334</v>
      </c>
      <c r="T131" s="189">
        <f>'Prod. Día max.'!G126</f>
        <v>7225.666666666667</v>
      </c>
      <c r="U131" s="189">
        <f>'Prod. Día max.'!H126</f>
        <v>5156.9333333333334</v>
      </c>
      <c r="V131" s="189">
        <f>'Prod. Día max.'!I126</f>
        <v>-139.69999999999999</v>
      </c>
      <c r="W131" s="189">
        <f>'Prod. Día max.'!J126</f>
        <v>-184.96666666666667</v>
      </c>
      <c r="X131" s="189">
        <f>'Prod. Día max.'!K126</f>
        <v>239.06666666666666</v>
      </c>
      <c r="Y131" s="189">
        <f t="shared" si="16"/>
        <v>37637.133333333339</v>
      </c>
      <c r="AB131" s="189">
        <f>'Cont. Día med.'!B126</f>
        <v>0</v>
      </c>
      <c r="AC131" s="189">
        <f>'Cont. Día med.'!C126</f>
        <v>0</v>
      </c>
      <c r="AD131" s="189">
        <f>'Cont. Día med.'!D126</f>
        <v>3853.6333333333332</v>
      </c>
      <c r="AE131" s="189">
        <f>'Cont. Día med.'!E126</f>
        <v>1435.2</v>
      </c>
      <c r="AF131" s="189">
        <f>'Cont. Día med.'!F126</f>
        <v>0</v>
      </c>
      <c r="AG131" s="189">
        <f>'Cont. Día med.'!G126</f>
        <v>0</v>
      </c>
      <c r="AH131" s="189">
        <f>'Cont. Día med.'!H126</f>
        <v>1372.5</v>
      </c>
      <c r="AI131" s="189">
        <f>'Cont. Día med.'!I126</f>
        <v>0</v>
      </c>
      <c r="AJ131" s="189">
        <f>'Cont. Día med.'!J126</f>
        <v>0</v>
      </c>
      <c r="AK131" s="189">
        <f>'Cont. Día med.'!K126</f>
        <v>0</v>
      </c>
      <c r="AL131" s="189">
        <f t="shared" si="17"/>
        <v>6661.333333333333</v>
      </c>
      <c r="AO131" s="189">
        <f>'Cont. Día max.'!B126</f>
        <v>0</v>
      </c>
      <c r="AP131" s="189">
        <f>'Cont. Día max.'!C126</f>
        <v>0</v>
      </c>
      <c r="AQ131" s="189">
        <f>'Cont. Día max.'!D126</f>
        <v>6178.4333333333334</v>
      </c>
      <c r="AR131" s="189">
        <f>'Cont. Día max.'!E126</f>
        <v>2122.1333333333332</v>
      </c>
      <c r="AS131" s="189">
        <f>'Cont. Día max.'!F126</f>
        <v>0</v>
      </c>
      <c r="AT131" s="189">
        <f>'Cont. Día max.'!G126</f>
        <v>0</v>
      </c>
      <c r="AU131" s="189">
        <f>'Cont. Día max.'!H126</f>
        <v>1391.7666666666667</v>
      </c>
      <c r="AV131" s="189">
        <f>'Cont. Día max.'!I126</f>
        <v>0</v>
      </c>
      <c r="AW131" s="189">
        <f>'Cont. Día max.'!J126</f>
        <v>0</v>
      </c>
      <c r="AX131" s="189">
        <f>'Cont. Día max.'!K126</f>
        <v>0</v>
      </c>
      <c r="AY131" s="189">
        <f t="shared" si="18"/>
        <v>9692.3333333333321</v>
      </c>
    </row>
    <row r="132" spans="1:51">
      <c r="A132" s="191">
        <f t="shared" si="19"/>
        <v>0.84027777777777579</v>
      </c>
      <c r="B132" s="189">
        <f>'Prod. Día med.'!B127</f>
        <v>6410.4</v>
      </c>
      <c r="C132" s="189">
        <f>'Prod. Día med.'!C127</f>
        <v>0</v>
      </c>
      <c r="D132" s="189">
        <f>'Prod. Día med.'!D127</f>
        <v>3967.2</v>
      </c>
      <c r="E132" s="189">
        <f>'Prod. Día med.'!E127</f>
        <v>3816.5666666666666</v>
      </c>
      <c r="F132" s="189">
        <f>'Prod. Día med.'!F127</f>
        <v>5598.8666666666668</v>
      </c>
      <c r="G132" s="189">
        <f>'Prod. Día med.'!G127</f>
        <v>7293.666666666667</v>
      </c>
      <c r="H132" s="189">
        <f>'Prod. Día med.'!H127</f>
        <v>5214.1333333333332</v>
      </c>
      <c r="I132" s="189">
        <f>'Prod. Día med.'!I127</f>
        <v>-203.56666666666666</v>
      </c>
      <c r="J132" s="189">
        <f>'Prod. Día med.'!J127</f>
        <v>-174.03333333333333</v>
      </c>
      <c r="K132" s="189">
        <f>'Prod. Día med.'!K127</f>
        <v>490.43333333333334</v>
      </c>
      <c r="L132" s="189">
        <f t="shared" si="15"/>
        <v>32413.666666666672</v>
      </c>
      <c r="O132" s="189">
        <f>'Prod. Día max.'!B127</f>
        <v>6327.7</v>
      </c>
      <c r="P132" s="189">
        <f>'Prod. Día max.'!C127</f>
        <v>0</v>
      </c>
      <c r="Q132" s="189">
        <f>'Prod. Día max.'!D127</f>
        <v>6487.4</v>
      </c>
      <c r="R132" s="189">
        <f>'Prod. Día max.'!E127</f>
        <v>5877.9333333333334</v>
      </c>
      <c r="S132" s="189">
        <f>'Prod. Día max.'!F127</f>
        <v>6574.4</v>
      </c>
      <c r="T132" s="189">
        <f>'Prod. Día max.'!G127</f>
        <v>7256.833333333333</v>
      </c>
      <c r="U132" s="189">
        <f>'Prod. Día max.'!H127</f>
        <v>5153.1333333333332</v>
      </c>
      <c r="V132" s="189">
        <f>'Prod. Día max.'!I127</f>
        <v>-146.80000000000001</v>
      </c>
      <c r="W132" s="189">
        <f>'Prod. Día max.'!J127</f>
        <v>-185.06666666666666</v>
      </c>
      <c r="X132" s="189">
        <f>'Prod. Día max.'!K127</f>
        <v>227.06666666666666</v>
      </c>
      <c r="Y132" s="189">
        <f t="shared" si="16"/>
        <v>37572.6</v>
      </c>
      <c r="AB132" s="189">
        <f>'Cont. Día med.'!B127</f>
        <v>0</v>
      </c>
      <c r="AC132" s="189">
        <f>'Cont. Día med.'!C127</f>
        <v>0</v>
      </c>
      <c r="AD132" s="189">
        <f>'Cont. Día med.'!D127</f>
        <v>3821.6666666666665</v>
      </c>
      <c r="AE132" s="189">
        <f>'Cont. Día med.'!E127</f>
        <v>1458.9</v>
      </c>
      <c r="AF132" s="189">
        <f>'Cont. Día med.'!F127</f>
        <v>0</v>
      </c>
      <c r="AG132" s="189">
        <f>'Cont. Día med.'!G127</f>
        <v>0</v>
      </c>
      <c r="AH132" s="189">
        <f>'Cont. Día med.'!H127</f>
        <v>1368.5333333333333</v>
      </c>
      <c r="AI132" s="189">
        <f>'Cont. Día med.'!I127</f>
        <v>0</v>
      </c>
      <c r="AJ132" s="189">
        <f>'Cont. Día med.'!J127</f>
        <v>0</v>
      </c>
      <c r="AK132" s="189">
        <f>'Cont. Día med.'!K127</f>
        <v>0</v>
      </c>
      <c r="AL132" s="189">
        <f t="shared" si="17"/>
        <v>6649.1</v>
      </c>
      <c r="AO132" s="189">
        <f>'Cont. Día max.'!B127</f>
        <v>0</v>
      </c>
      <c r="AP132" s="189">
        <f>'Cont. Día max.'!C127</f>
        <v>0</v>
      </c>
      <c r="AQ132" s="189">
        <f>'Cont. Día max.'!D127</f>
        <v>6162.6</v>
      </c>
      <c r="AR132" s="189">
        <f>'Cont. Día max.'!E127</f>
        <v>2139.7333333333331</v>
      </c>
      <c r="AS132" s="189">
        <f>'Cont. Día max.'!F127</f>
        <v>0</v>
      </c>
      <c r="AT132" s="189">
        <f>'Cont. Día max.'!G127</f>
        <v>0</v>
      </c>
      <c r="AU132" s="189">
        <f>'Cont. Día max.'!H127</f>
        <v>1390.4666666666667</v>
      </c>
      <c r="AV132" s="189">
        <f>'Cont. Día max.'!I127</f>
        <v>0</v>
      </c>
      <c r="AW132" s="189">
        <f>'Cont. Día max.'!J127</f>
        <v>0</v>
      </c>
      <c r="AX132" s="189">
        <f>'Cont. Día max.'!K127</f>
        <v>0</v>
      </c>
      <c r="AY132" s="189">
        <f t="shared" si="18"/>
        <v>9692.8000000000011</v>
      </c>
    </row>
    <row r="133" spans="1:51">
      <c r="A133" s="191">
        <f t="shared" si="19"/>
        <v>0.84722222222222021</v>
      </c>
      <c r="B133" s="189">
        <f>'Prod. Día med.'!B128</f>
        <v>6410.4666666666662</v>
      </c>
      <c r="C133" s="189">
        <f>'Prod. Día med.'!C128</f>
        <v>0</v>
      </c>
      <c r="D133" s="189">
        <f>'Prod. Día med.'!D128</f>
        <v>3988.6666666666665</v>
      </c>
      <c r="E133" s="189">
        <f>'Prod. Día med.'!E128</f>
        <v>3824.4</v>
      </c>
      <c r="F133" s="189">
        <f>'Prod. Día med.'!F128</f>
        <v>5720.5333333333338</v>
      </c>
      <c r="G133" s="189">
        <f>'Prod. Día med.'!G128</f>
        <v>7320.4666666666662</v>
      </c>
      <c r="H133" s="189">
        <f>'Prod. Día med.'!H128</f>
        <v>5199.9666666666662</v>
      </c>
      <c r="I133" s="189">
        <f>'Prod. Día med.'!I128</f>
        <v>-177.5</v>
      </c>
      <c r="J133" s="189">
        <f>'Prod. Día med.'!J128</f>
        <v>-174.06666666666666</v>
      </c>
      <c r="K133" s="189">
        <f>'Prod. Día med.'!K128</f>
        <v>437.6</v>
      </c>
      <c r="L133" s="189">
        <f t="shared" si="15"/>
        <v>32550.533333333333</v>
      </c>
      <c r="O133" s="189">
        <f>'Prod. Día max.'!B128</f>
        <v>6330.5333333333338</v>
      </c>
      <c r="P133" s="189">
        <f>'Prod. Día max.'!C128</f>
        <v>0</v>
      </c>
      <c r="Q133" s="189">
        <f>'Prod. Día max.'!D128</f>
        <v>6482.7666666666664</v>
      </c>
      <c r="R133" s="189">
        <f>'Prod. Día max.'!E128</f>
        <v>5885.333333333333</v>
      </c>
      <c r="S133" s="189">
        <f>'Prod. Día max.'!F128</f>
        <v>6569.1</v>
      </c>
      <c r="T133" s="189">
        <f>'Prod. Día max.'!G128</f>
        <v>7287.166666666667</v>
      </c>
      <c r="U133" s="189">
        <f>'Prod. Día max.'!H128</f>
        <v>5145.8999999999996</v>
      </c>
      <c r="V133" s="189">
        <f>'Prod. Día max.'!I128</f>
        <v>-129.03333333333333</v>
      </c>
      <c r="W133" s="189">
        <f>'Prod. Día max.'!J128</f>
        <v>-184.76666666666668</v>
      </c>
      <c r="X133" s="189">
        <f>'Prod. Día max.'!K128</f>
        <v>217.13333333333333</v>
      </c>
      <c r="Y133" s="189">
        <f t="shared" si="16"/>
        <v>37604.133333333324</v>
      </c>
      <c r="AB133" s="189">
        <f>'Cont. Día med.'!B128</f>
        <v>0</v>
      </c>
      <c r="AC133" s="189">
        <f>'Cont. Día med.'!C128</f>
        <v>0</v>
      </c>
      <c r="AD133" s="189">
        <f>'Cont. Día med.'!D128</f>
        <v>3841.0666666666666</v>
      </c>
      <c r="AE133" s="189">
        <f>'Cont. Día med.'!E128</f>
        <v>1463.4666666666667</v>
      </c>
      <c r="AF133" s="189">
        <f>'Cont. Día med.'!F128</f>
        <v>0</v>
      </c>
      <c r="AG133" s="189">
        <f>'Cont. Día med.'!G128</f>
        <v>0</v>
      </c>
      <c r="AH133" s="189">
        <f>'Cont. Día med.'!H128</f>
        <v>1364.9333333333334</v>
      </c>
      <c r="AI133" s="189">
        <f>'Cont. Día med.'!I128</f>
        <v>0</v>
      </c>
      <c r="AJ133" s="189">
        <f>'Cont. Día med.'!J128</f>
        <v>0</v>
      </c>
      <c r="AK133" s="189">
        <f>'Cont. Día med.'!K128</f>
        <v>0</v>
      </c>
      <c r="AL133" s="189">
        <f t="shared" si="17"/>
        <v>6669.4666666666662</v>
      </c>
      <c r="AO133" s="189">
        <f>'Cont. Día max.'!B128</f>
        <v>0</v>
      </c>
      <c r="AP133" s="189">
        <f>'Cont. Día max.'!C128</f>
        <v>0</v>
      </c>
      <c r="AQ133" s="189">
        <f>'Cont. Día max.'!D128</f>
        <v>6155.833333333333</v>
      </c>
      <c r="AR133" s="189">
        <f>'Cont. Día max.'!E128</f>
        <v>2145.8333333333335</v>
      </c>
      <c r="AS133" s="189">
        <f>'Cont. Día max.'!F128</f>
        <v>0</v>
      </c>
      <c r="AT133" s="189">
        <f>'Cont. Día max.'!G128</f>
        <v>0</v>
      </c>
      <c r="AU133" s="189">
        <f>'Cont. Día max.'!H128</f>
        <v>1388.4666666666667</v>
      </c>
      <c r="AV133" s="189">
        <f>'Cont. Día max.'!I128</f>
        <v>0</v>
      </c>
      <c r="AW133" s="189">
        <f>'Cont. Día max.'!J128</f>
        <v>0</v>
      </c>
      <c r="AX133" s="189">
        <f>'Cont. Día max.'!K128</f>
        <v>0</v>
      </c>
      <c r="AY133" s="189">
        <f t="shared" si="18"/>
        <v>9690.1333333333332</v>
      </c>
    </row>
    <row r="134" spans="1:51">
      <c r="A134" s="191">
        <f t="shared" si="19"/>
        <v>0.85416666666666463</v>
      </c>
      <c r="B134" s="189">
        <f>'Prod. Día med.'!B129</f>
        <v>6411.9</v>
      </c>
      <c r="C134" s="189">
        <f>'Prod. Día med.'!C129</f>
        <v>0</v>
      </c>
      <c r="D134" s="189">
        <f>'Prod. Día med.'!D129</f>
        <v>4008</v>
      </c>
      <c r="E134" s="189">
        <f>'Prod. Día med.'!E129</f>
        <v>3829.6333333333332</v>
      </c>
      <c r="F134" s="189">
        <f>'Prod. Día med.'!F129</f>
        <v>5760.166666666667</v>
      </c>
      <c r="G134" s="189">
        <f>'Prod. Día med.'!G129</f>
        <v>7336.9333333333334</v>
      </c>
      <c r="H134" s="189">
        <f>'Prod. Día med.'!H129</f>
        <v>5193.1000000000004</v>
      </c>
      <c r="I134" s="189">
        <f>'Prod. Día med.'!I129</f>
        <v>-124.66666666666667</v>
      </c>
      <c r="J134" s="189">
        <f>'Prod. Día med.'!J129</f>
        <v>-173.9</v>
      </c>
      <c r="K134" s="189">
        <f>'Prod. Día med.'!K129</f>
        <v>393.56666666666666</v>
      </c>
      <c r="L134" s="189">
        <f t="shared" si="15"/>
        <v>32634.733333333334</v>
      </c>
      <c r="O134" s="189">
        <f>'Prod. Día max.'!B129</f>
        <v>6330.666666666667</v>
      </c>
      <c r="P134" s="189">
        <f>'Prod. Día max.'!C129</f>
        <v>0</v>
      </c>
      <c r="Q134" s="189">
        <f>'Prod. Día max.'!D129</f>
        <v>6486</v>
      </c>
      <c r="R134" s="189">
        <f>'Prod. Día max.'!E129</f>
        <v>5840.166666666667</v>
      </c>
      <c r="S134" s="189">
        <f>'Prod. Día max.'!F129</f>
        <v>6453.3666666666668</v>
      </c>
      <c r="T134" s="189">
        <f>'Prod. Día max.'!G129</f>
        <v>7345.166666666667</v>
      </c>
      <c r="U134" s="189">
        <f>'Prod. Día max.'!H129</f>
        <v>5139.333333333333</v>
      </c>
      <c r="V134" s="189">
        <f>'Prod. Día max.'!I129</f>
        <v>-104.5</v>
      </c>
      <c r="W134" s="189">
        <f>'Prod. Día max.'!J129</f>
        <v>-184.83333333333334</v>
      </c>
      <c r="X134" s="189">
        <f>'Prod. Día max.'!K129</f>
        <v>203.36666666666667</v>
      </c>
      <c r="Y134" s="189">
        <f t="shared" si="16"/>
        <v>37508.733333333337</v>
      </c>
      <c r="AB134" s="189">
        <f>'Cont. Día med.'!B129</f>
        <v>0</v>
      </c>
      <c r="AC134" s="189">
        <f>'Cont. Día med.'!C129</f>
        <v>0</v>
      </c>
      <c r="AD134" s="189">
        <f>'Cont. Día med.'!D129</f>
        <v>3859.8666666666668</v>
      </c>
      <c r="AE134" s="189">
        <f>'Cont. Día med.'!E129</f>
        <v>1466.8666666666666</v>
      </c>
      <c r="AF134" s="189">
        <f>'Cont. Día med.'!F129</f>
        <v>0</v>
      </c>
      <c r="AG134" s="189">
        <f>'Cont. Día med.'!G129</f>
        <v>0</v>
      </c>
      <c r="AH134" s="189">
        <f>'Cont. Día med.'!H129</f>
        <v>1362.4</v>
      </c>
      <c r="AI134" s="189">
        <f>'Cont. Día med.'!I129</f>
        <v>0</v>
      </c>
      <c r="AJ134" s="189">
        <f>'Cont. Día med.'!J129</f>
        <v>0</v>
      </c>
      <c r="AK134" s="189">
        <f>'Cont. Día med.'!K129</f>
        <v>0</v>
      </c>
      <c r="AL134" s="189">
        <f t="shared" si="17"/>
        <v>6689.1333333333332</v>
      </c>
      <c r="AO134" s="189">
        <f>'Cont. Día max.'!B129</f>
        <v>0</v>
      </c>
      <c r="AP134" s="189">
        <f>'Cont. Día max.'!C129</f>
        <v>0</v>
      </c>
      <c r="AQ134" s="189">
        <f>'Cont. Día max.'!D129</f>
        <v>6162.4</v>
      </c>
      <c r="AR134" s="189">
        <f>'Cont. Día max.'!E129</f>
        <v>2132.1666666666665</v>
      </c>
      <c r="AS134" s="189">
        <f>'Cont. Día max.'!F129</f>
        <v>0</v>
      </c>
      <c r="AT134" s="189">
        <f>'Cont. Día max.'!G129</f>
        <v>0</v>
      </c>
      <c r="AU134" s="189">
        <f>'Cont. Día max.'!H129</f>
        <v>1386.6666666666667</v>
      </c>
      <c r="AV134" s="189">
        <f>'Cont. Día max.'!I129</f>
        <v>0</v>
      </c>
      <c r="AW134" s="189">
        <f>'Cont. Día max.'!J129</f>
        <v>0</v>
      </c>
      <c r="AX134" s="189">
        <f>'Cont. Día max.'!K129</f>
        <v>0</v>
      </c>
      <c r="AY134" s="189">
        <f t="shared" si="18"/>
        <v>9681.2333333333318</v>
      </c>
    </row>
    <row r="135" spans="1:51">
      <c r="A135" s="191">
        <f t="shared" si="19"/>
        <v>0.86111111111110905</v>
      </c>
      <c r="B135" s="189">
        <f>'Prod. Día med.'!B130</f>
        <v>6411</v>
      </c>
      <c r="C135" s="189">
        <f>'Prod. Día med.'!C130</f>
        <v>0</v>
      </c>
      <c r="D135" s="189">
        <f>'Prod. Día med.'!D130</f>
        <v>4023.9666666666667</v>
      </c>
      <c r="E135" s="189">
        <f>'Prod. Día med.'!E130</f>
        <v>3864.7666666666669</v>
      </c>
      <c r="F135" s="189">
        <f>'Prod. Día med.'!F130</f>
        <v>5886.5666666666666</v>
      </c>
      <c r="G135" s="189">
        <f>'Prod. Día med.'!G130</f>
        <v>7343.5666666666666</v>
      </c>
      <c r="H135" s="189">
        <f>'Prod. Día med.'!H130</f>
        <v>5186</v>
      </c>
      <c r="I135" s="189">
        <f>'Prod. Día med.'!I130</f>
        <v>-164.83333333333334</v>
      </c>
      <c r="J135" s="189">
        <f>'Prod. Día med.'!J130</f>
        <v>-174.1</v>
      </c>
      <c r="K135" s="189">
        <f>'Prod. Día med.'!K130</f>
        <v>352.3</v>
      </c>
      <c r="L135" s="189">
        <f t="shared" si="15"/>
        <v>32729.233333333334</v>
      </c>
      <c r="O135" s="189">
        <f>'Prod. Día max.'!B130</f>
        <v>6331.6333333333332</v>
      </c>
      <c r="P135" s="189">
        <f>'Prod. Día max.'!C130</f>
        <v>0</v>
      </c>
      <c r="Q135" s="189">
        <f>'Prod. Día max.'!D130</f>
        <v>6473.2666666666664</v>
      </c>
      <c r="R135" s="189">
        <f>'Prod. Día max.'!E130</f>
        <v>5828.8</v>
      </c>
      <c r="S135" s="189">
        <f>'Prod. Día max.'!F130</f>
        <v>6465.3666666666668</v>
      </c>
      <c r="T135" s="189">
        <f>'Prod. Día max.'!G130</f>
        <v>7384.6333333333332</v>
      </c>
      <c r="U135" s="189">
        <f>'Prod. Día max.'!H130</f>
        <v>5130.2666666666664</v>
      </c>
      <c r="V135" s="189">
        <f>'Prod. Día max.'!I130</f>
        <v>-108</v>
      </c>
      <c r="W135" s="189">
        <f>'Prod. Día max.'!J130</f>
        <v>-184.96666666666667</v>
      </c>
      <c r="X135" s="189">
        <f>'Prod. Día max.'!K130</f>
        <v>188.73333333333332</v>
      </c>
      <c r="Y135" s="189">
        <f t="shared" si="16"/>
        <v>37509.733333333323</v>
      </c>
      <c r="AB135" s="189">
        <f>'Cont. Día med.'!B130</f>
        <v>0</v>
      </c>
      <c r="AC135" s="189">
        <f>'Cont. Día med.'!C130</f>
        <v>0</v>
      </c>
      <c r="AD135" s="189">
        <f>'Cont. Día med.'!D130</f>
        <v>3879.9</v>
      </c>
      <c r="AE135" s="189">
        <f>'Cont. Día med.'!E130</f>
        <v>1480.4</v>
      </c>
      <c r="AF135" s="189">
        <f>'Cont. Día med.'!F130</f>
        <v>0</v>
      </c>
      <c r="AG135" s="189">
        <f>'Cont. Día med.'!G130</f>
        <v>0</v>
      </c>
      <c r="AH135" s="189">
        <f>'Cont. Día med.'!H130</f>
        <v>1361</v>
      </c>
      <c r="AI135" s="189">
        <f>'Cont. Día med.'!I130</f>
        <v>0</v>
      </c>
      <c r="AJ135" s="189">
        <f>'Cont. Día med.'!J130</f>
        <v>0</v>
      </c>
      <c r="AK135" s="189">
        <f>'Cont. Día med.'!K130</f>
        <v>0</v>
      </c>
      <c r="AL135" s="189">
        <f t="shared" si="17"/>
        <v>6721.3</v>
      </c>
      <c r="AO135" s="189">
        <f>'Cont. Día max.'!B130</f>
        <v>0</v>
      </c>
      <c r="AP135" s="189">
        <f>'Cont. Día max.'!C130</f>
        <v>0</v>
      </c>
      <c r="AQ135" s="189">
        <f>'Cont. Día max.'!D130</f>
        <v>6153.7666666666664</v>
      </c>
      <c r="AR135" s="189">
        <f>'Cont. Día max.'!E130</f>
        <v>2133.0666666666666</v>
      </c>
      <c r="AS135" s="189">
        <f>'Cont. Día max.'!F130</f>
        <v>0</v>
      </c>
      <c r="AT135" s="189">
        <f>'Cont. Día max.'!G130</f>
        <v>0</v>
      </c>
      <c r="AU135" s="189">
        <f>'Cont. Día max.'!H130</f>
        <v>1384.2333333333333</v>
      </c>
      <c r="AV135" s="189">
        <f>'Cont. Día max.'!I130</f>
        <v>0</v>
      </c>
      <c r="AW135" s="189">
        <f>'Cont. Día max.'!J130</f>
        <v>0</v>
      </c>
      <c r="AX135" s="189">
        <f>'Cont. Día max.'!K130</f>
        <v>0</v>
      </c>
      <c r="AY135" s="189">
        <f t="shared" si="18"/>
        <v>9671.0666666666657</v>
      </c>
    </row>
    <row r="136" spans="1:51">
      <c r="A136" s="191">
        <f t="shared" si="19"/>
        <v>0.86805555555555347</v>
      </c>
      <c r="B136" s="189">
        <f>'Prod. Día med.'!B131</f>
        <v>6411.4666666666662</v>
      </c>
      <c r="C136" s="189">
        <f>'Prod. Día med.'!C131</f>
        <v>0</v>
      </c>
      <c r="D136" s="189">
        <f>'Prod. Día med.'!D131</f>
        <v>4042.0666666666666</v>
      </c>
      <c r="E136" s="189">
        <f>'Prod. Día med.'!E131</f>
        <v>3905.9333333333334</v>
      </c>
      <c r="F136" s="189">
        <f>'Prod. Día med.'!F131</f>
        <v>5956.9</v>
      </c>
      <c r="G136" s="189">
        <f>'Prod. Día med.'!G131</f>
        <v>7344.7666666666664</v>
      </c>
      <c r="H136" s="189">
        <f>'Prod. Día med.'!H131</f>
        <v>5180.1333333333332</v>
      </c>
      <c r="I136" s="189">
        <f>'Prod. Día med.'!I131</f>
        <v>-159.76666666666668</v>
      </c>
      <c r="J136" s="189">
        <f>'Prod. Día med.'!J131</f>
        <v>-174</v>
      </c>
      <c r="K136" s="189">
        <f>'Prod. Día med.'!K131</f>
        <v>318.13333333333333</v>
      </c>
      <c r="L136" s="189">
        <f t="shared" si="15"/>
        <v>32825.633333333339</v>
      </c>
      <c r="O136" s="189">
        <f>'Prod. Día max.'!B131</f>
        <v>6333.0666666666666</v>
      </c>
      <c r="P136" s="189">
        <f>'Prod. Día max.'!C131</f>
        <v>0</v>
      </c>
      <c r="Q136" s="189">
        <f>'Prod. Día max.'!D131</f>
        <v>6478.7666666666664</v>
      </c>
      <c r="R136" s="189">
        <f>'Prod. Día max.'!E131</f>
        <v>5817.8</v>
      </c>
      <c r="S136" s="189">
        <f>'Prod. Día max.'!F131</f>
        <v>6420.7333333333336</v>
      </c>
      <c r="T136" s="189">
        <f>'Prod. Día max.'!G131</f>
        <v>7386.333333333333</v>
      </c>
      <c r="U136" s="189">
        <f>'Prod. Día max.'!H131</f>
        <v>5123.166666666667</v>
      </c>
      <c r="V136" s="189">
        <f>'Prod. Día max.'!I131</f>
        <v>-86.86666666666666</v>
      </c>
      <c r="W136" s="189">
        <f>'Prod. Día max.'!J131</f>
        <v>-185.23333333333332</v>
      </c>
      <c r="X136" s="189">
        <f>'Prod. Día max.'!K131</f>
        <v>174.13333333333333</v>
      </c>
      <c r="Y136" s="189">
        <f t="shared" si="16"/>
        <v>37461.899999999994</v>
      </c>
      <c r="AB136" s="189">
        <f>'Cont. Día med.'!B131</f>
        <v>0</v>
      </c>
      <c r="AC136" s="189">
        <f>'Cont. Día med.'!C131</f>
        <v>0</v>
      </c>
      <c r="AD136" s="189">
        <f>'Cont. Día med.'!D131</f>
        <v>3898</v>
      </c>
      <c r="AE136" s="189">
        <f>'Cont. Día med.'!E131</f>
        <v>1496.6333333333334</v>
      </c>
      <c r="AF136" s="189">
        <f>'Cont. Día med.'!F131</f>
        <v>0</v>
      </c>
      <c r="AG136" s="189">
        <f>'Cont. Día med.'!G131</f>
        <v>0</v>
      </c>
      <c r="AH136" s="189">
        <f>'Cont. Día med.'!H131</f>
        <v>1359.6333333333334</v>
      </c>
      <c r="AI136" s="189">
        <f>'Cont. Día med.'!I131</f>
        <v>0</v>
      </c>
      <c r="AJ136" s="189">
        <f>'Cont. Día med.'!J131</f>
        <v>0</v>
      </c>
      <c r="AK136" s="189">
        <f>'Cont. Día med.'!K131</f>
        <v>0</v>
      </c>
      <c r="AL136" s="189">
        <f t="shared" si="17"/>
        <v>6754.2666666666664</v>
      </c>
      <c r="AO136" s="189">
        <f>'Cont. Día max.'!B131</f>
        <v>0</v>
      </c>
      <c r="AP136" s="189">
        <f>'Cont. Día max.'!C131</f>
        <v>0</v>
      </c>
      <c r="AQ136" s="189">
        <f>'Cont. Día max.'!D131</f>
        <v>6161.2333333333336</v>
      </c>
      <c r="AR136" s="189">
        <f>'Cont. Día max.'!E131</f>
        <v>2133.9333333333334</v>
      </c>
      <c r="AS136" s="189">
        <f>'Cont. Día max.'!F131</f>
        <v>0</v>
      </c>
      <c r="AT136" s="189">
        <f>'Cont. Día max.'!G131</f>
        <v>0</v>
      </c>
      <c r="AU136" s="189">
        <f>'Cont. Día max.'!H131</f>
        <v>1382.3666666666666</v>
      </c>
      <c r="AV136" s="189">
        <f>'Cont. Día max.'!I131</f>
        <v>0</v>
      </c>
      <c r="AW136" s="189">
        <f>'Cont. Día max.'!J131</f>
        <v>0</v>
      </c>
      <c r="AX136" s="189">
        <f>'Cont. Día max.'!K131</f>
        <v>0</v>
      </c>
      <c r="AY136" s="189">
        <f t="shared" si="18"/>
        <v>9677.5333333333347</v>
      </c>
    </row>
    <row r="137" spans="1:51">
      <c r="A137" s="191">
        <f t="shared" si="19"/>
        <v>0.87499999999999789</v>
      </c>
      <c r="B137" s="189">
        <f>'Prod. Día med.'!B132</f>
        <v>6412.4</v>
      </c>
      <c r="C137" s="189">
        <f>'Prod. Día med.'!C132</f>
        <v>0</v>
      </c>
      <c r="D137" s="189">
        <f>'Prod. Día med.'!D132</f>
        <v>4049.7333333333331</v>
      </c>
      <c r="E137" s="189">
        <f>'Prod. Día med.'!E132</f>
        <v>3916.0333333333333</v>
      </c>
      <c r="F137" s="189">
        <f>'Prod. Día med.'!F132</f>
        <v>6004.3666666666668</v>
      </c>
      <c r="G137" s="189">
        <f>'Prod. Día med.'!G132</f>
        <v>7326.4333333333334</v>
      </c>
      <c r="H137" s="189">
        <f>'Prod. Día med.'!H132</f>
        <v>5174.3666666666668</v>
      </c>
      <c r="I137" s="189">
        <f>'Prod. Día med.'!I132</f>
        <v>-83.066666666666663</v>
      </c>
      <c r="J137" s="189">
        <f>'Prod. Día med.'!J132</f>
        <v>-173.36666666666667</v>
      </c>
      <c r="K137" s="189">
        <f>'Prod. Día med.'!K132</f>
        <v>288.93333333333334</v>
      </c>
      <c r="L137" s="189">
        <f t="shared" si="15"/>
        <v>32915.833333333336</v>
      </c>
      <c r="O137" s="189">
        <f>'Prod. Día max.'!B132</f>
        <v>6334</v>
      </c>
      <c r="P137" s="189">
        <f>'Prod. Día max.'!C132</f>
        <v>0</v>
      </c>
      <c r="Q137" s="189">
        <f>'Prod. Día max.'!D132</f>
        <v>6453.5666666666666</v>
      </c>
      <c r="R137" s="189">
        <f>'Prod. Día max.'!E132</f>
        <v>5774.4</v>
      </c>
      <c r="S137" s="189">
        <f>'Prod. Día max.'!F132</f>
        <v>6254.6</v>
      </c>
      <c r="T137" s="189">
        <f>'Prod. Día max.'!G132</f>
        <v>7375.9333333333334</v>
      </c>
      <c r="U137" s="189">
        <f>'Prod. Día max.'!H132</f>
        <v>5118.7333333333336</v>
      </c>
      <c r="V137" s="189">
        <f>'Prod. Día max.'!I132</f>
        <v>-67.966666666666669</v>
      </c>
      <c r="W137" s="189">
        <f>'Prod. Día max.'!J132</f>
        <v>-183.16666666666666</v>
      </c>
      <c r="X137" s="189">
        <f>'Prod. Día max.'!K132</f>
        <v>162.53333333333333</v>
      </c>
      <c r="Y137" s="189">
        <f t="shared" si="16"/>
        <v>37222.633333333339</v>
      </c>
      <c r="AB137" s="189">
        <f>'Cont. Día med.'!B132</f>
        <v>0</v>
      </c>
      <c r="AC137" s="189">
        <f>'Cont. Día med.'!C132</f>
        <v>0</v>
      </c>
      <c r="AD137" s="189">
        <f>'Cont. Día med.'!D132</f>
        <v>3904.2333333333331</v>
      </c>
      <c r="AE137" s="189">
        <f>'Cont. Día med.'!E132</f>
        <v>1499.4666666666667</v>
      </c>
      <c r="AF137" s="189">
        <f>'Cont. Día med.'!F132</f>
        <v>0</v>
      </c>
      <c r="AG137" s="189">
        <f>'Cont. Día med.'!G132</f>
        <v>0</v>
      </c>
      <c r="AH137" s="189">
        <f>'Cont. Día med.'!H132</f>
        <v>1358.4666666666667</v>
      </c>
      <c r="AI137" s="189">
        <f>'Cont. Día med.'!I132</f>
        <v>0</v>
      </c>
      <c r="AJ137" s="189">
        <f>'Cont. Día med.'!J132</f>
        <v>0</v>
      </c>
      <c r="AK137" s="189">
        <f>'Cont. Día med.'!K132</f>
        <v>0</v>
      </c>
      <c r="AL137" s="189">
        <f t="shared" si="17"/>
        <v>6762.1666666666661</v>
      </c>
      <c r="AO137" s="189">
        <f>'Cont. Día max.'!B132</f>
        <v>0</v>
      </c>
      <c r="AP137" s="189">
        <f>'Cont. Día max.'!C132</f>
        <v>0</v>
      </c>
      <c r="AQ137" s="189">
        <f>'Cont. Día max.'!D132</f>
        <v>6140.166666666667</v>
      </c>
      <c r="AR137" s="189">
        <f>'Cont. Día max.'!E132</f>
        <v>2126.1666666666665</v>
      </c>
      <c r="AS137" s="189">
        <f>'Cont. Día max.'!F132</f>
        <v>0</v>
      </c>
      <c r="AT137" s="189">
        <f>'Cont. Día max.'!G132</f>
        <v>0</v>
      </c>
      <c r="AU137" s="189">
        <f>'Cont. Día max.'!H132</f>
        <v>1381.1</v>
      </c>
      <c r="AV137" s="189">
        <f>'Cont. Día max.'!I132</f>
        <v>0</v>
      </c>
      <c r="AW137" s="189">
        <f>'Cont. Día max.'!J132</f>
        <v>0</v>
      </c>
      <c r="AX137" s="189">
        <f>'Cont. Día max.'!K132</f>
        <v>0</v>
      </c>
      <c r="AY137" s="189">
        <f t="shared" si="18"/>
        <v>9647.4333333333343</v>
      </c>
    </row>
    <row r="138" spans="1:51">
      <c r="A138" s="191">
        <f t="shared" si="19"/>
        <v>0.88194444444444231</v>
      </c>
      <c r="B138" s="189">
        <f>'Prod. Día med.'!B133</f>
        <v>6410.1</v>
      </c>
      <c r="C138" s="189">
        <f>'Prod. Día med.'!C133</f>
        <v>0</v>
      </c>
      <c r="D138" s="189">
        <f>'Prod. Día med.'!D133</f>
        <v>4053</v>
      </c>
      <c r="E138" s="189">
        <f>'Prod. Día med.'!E133</f>
        <v>3925.8</v>
      </c>
      <c r="F138" s="189">
        <f>'Prod. Día med.'!F133</f>
        <v>6082.166666666667</v>
      </c>
      <c r="G138" s="189">
        <f>'Prod. Día med.'!G133</f>
        <v>7291.5</v>
      </c>
      <c r="H138" s="189">
        <f>'Prod. Día med.'!H133</f>
        <v>5167.6000000000004</v>
      </c>
      <c r="I138" s="189">
        <f>'Prod. Día med.'!I133</f>
        <v>3.9</v>
      </c>
      <c r="J138" s="189">
        <f>'Prod. Día med.'!J133</f>
        <v>-172.33333333333334</v>
      </c>
      <c r="K138" s="189">
        <f>'Prod. Día med.'!K133</f>
        <v>251.43333333333334</v>
      </c>
      <c r="L138" s="189">
        <f t="shared" si="15"/>
        <v>33013.166666666672</v>
      </c>
      <c r="O138" s="189">
        <f>'Prod. Día max.'!B133</f>
        <v>6333.0333333333338</v>
      </c>
      <c r="P138" s="189">
        <f>'Prod. Día max.'!C133</f>
        <v>0</v>
      </c>
      <c r="Q138" s="189">
        <f>'Prod. Día max.'!D133</f>
        <v>6442.9666666666662</v>
      </c>
      <c r="R138" s="189">
        <f>'Prod. Día max.'!E133</f>
        <v>5709.2666666666664</v>
      </c>
      <c r="S138" s="189">
        <f>'Prod. Día max.'!F133</f>
        <v>6394.9</v>
      </c>
      <c r="T138" s="189">
        <f>'Prod. Día max.'!G133</f>
        <v>7371.5333333333338</v>
      </c>
      <c r="U138" s="189">
        <f>'Prod. Día max.'!H133</f>
        <v>5107.4333333333334</v>
      </c>
      <c r="V138" s="189">
        <f>'Prod. Día max.'!I133</f>
        <v>-44.8</v>
      </c>
      <c r="W138" s="189">
        <f>'Prod. Día max.'!J133</f>
        <v>-180.7</v>
      </c>
      <c r="X138" s="189">
        <f>'Prod. Día max.'!K133</f>
        <v>141.06666666666666</v>
      </c>
      <c r="Y138" s="189">
        <f t="shared" si="16"/>
        <v>37274.699999999997</v>
      </c>
      <c r="AB138" s="189">
        <f>'Cont. Día med.'!B133</f>
        <v>0</v>
      </c>
      <c r="AC138" s="189">
        <f>'Cont. Día med.'!C133</f>
        <v>0</v>
      </c>
      <c r="AD138" s="189">
        <f>'Cont. Día med.'!D133</f>
        <v>3913.5666666666666</v>
      </c>
      <c r="AE138" s="189">
        <f>'Cont. Día med.'!E133</f>
        <v>1511.2666666666667</v>
      </c>
      <c r="AF138" s="189">
        <f>'Cont. Día med.'!F133</f>
        <v>0</v>
      </c>
      <c r="AG138" s="189">
        <f>'Cont. Día med.'!G133</f>
        <v>0</v>
      </c>
      <c r="AH138" s="189">
        <f>'Cont. Día med.'!H133</f>
        <v>1356.9333333333334</v>
      </c>
      <c r="AI138" s="189">
        <f>'Cont. Día med.'!I133</f>
        <v>0</v>
      </c>
      <c r="AJ138" s="189">
        <f>'Cont. Día med.'!J133</f>
        <v>0</v>
      </c>
      <c r="AK138" s="189">
        <f>'Cont. Día med.'!K133</f>
        <v>0</v>
      </c>
      <c r="AL138" s="189">
        <f t="shared" si="17"/>
        <v>6781.7666666666664</v>
      </c>
      <c r="AO138" s="189">
        <f>'Cont. Día max.'!B133</f>
        <v>0</v>
      </c>
      <c r="AP138" s="189">
        <f>'Cont. Día max.'!C133</f>
        <v>0</v>
      </c>
      <c r="AQ138" s="189">
        <f>'Cont. Día max.'!D133</f>
        <v>6129.2</v>
      </c>
      <c r="AR138" s="189">
        <f>'Cont. Día max.'!E133</f>
        <v>2107.5666666666666</v>
      </c>
      <c r="AS138" s="189">
        <f>'Cont. Día max.'!F133</f>
        <v>0</v>
      </c>
      <c r="AT138" s="189">
        <f>'Cont. Día max.'!G133</f>
        <v>0</v>
      </c>
      <c r="AU138" s="189">
        <f>'Cont. Día max.'!H133</f>
        <v>1378.6</v>
      </c>
      <c r="AV138" s="189">
        <f>'Cont. Día max.'!I133</f>
        <v>0</v>
      </c>
      <c r="AW138" s="189">
        <f>'Cont. Día max.'!J133</f>
        <v>0</v>
      </c>
      <c r="AX138" s="189">
        <f>'Cont. Día max.'!K133</f>
        <v>0</v>
      </c>
      <c r="AY138" s="189">
        <f t="shared" si="18"/>
        <v>9615.3666666666668</v>
      </c>
    </row>
    <row r="139" spans="1:51">
      <c r="A139" s="191">
        <f t="shared" si="19"/>
        <v>0.88888888888888673</v>
      </c>
      <c r="B139" s="189">
        <f>'Prod. Día med.'!B134</f>
        <v>6411.5</v>
      </c>
      <c r="C139" s="189">
        <f>'Prod. Día med.'!C134</f>
        <v>0</v>
      </c>
      <c r="D139" s="189">
        <f>'Prod. Día med.'!D134</f>
        <v>4048.1333333333332</v>
      </c>
      <c r="E139" s="189">
        <f>'Prod. Día med.'!E134</f>
        <v>3899.3</v>
      </c>
      <c r="F139" s="189">
        <f>'Prod. Día med.'!F134</f>
        <v>6118.333333333333</v>
      </c>
      <c r="G139" s="189">
        <f>'Prod. Día med.'!G134</f>
        <v>7283.9</v>
      </c>
      <c r="H139" s="189">
        <f>'Prod. Día med.'!H134</f>
        <v>5165.0666666666666</v>
      </c>
      <c r="I139" s="189">
        <f>'Prod. Día med.'!I134</f>
        <v>-34.966666666666669</v>
      </c>
      <c r="J139" s="189">
        <f>'Prod. Día med.'!J134</f>
        <v>-171.43333333333334</v>
      </c>
      <c r="K139" s="189">
        <f>'Prod. Día med.'!K134</f>
        <v>233.2</v>
      </c>
      <c r="L139" s="189">
        <f t="shared" ref="L139:L154" si="20">SUM(B139:K139)</f>
        <v>32953.033333333326</v>
      </c>
      <c r="O139" s="189">
        <f>'Prod. Día max.'!B134</f>
        <v>6335.1333333333332</v>
      </c>
      <c r="P139" s="189">
        <f>'Prod. Día max.'!C134</f>
        <v>0</v>
      </c>
      <c r="Q139" s="189">
        <f>'Prod. Día max.'!D134</f>
        <v>6433.3666666666668</v>
      </c>
      <c r="R139" s="189">
        <f>'Prod. Día max.'!E134</f>
        <v>5634.3</v>
      </c>
      <c r="S139" s="189">
        <f>'Prod. Día max.'!F134</f>
        <v>6344.1333333333332</v>
      </c>
      <c r="T139" s="189">
        <f>'Prod. Día max.'!G134</f>
        <v>7387.8</v>
      </c>
      <c r="U139" s="189">
        <f>'Prod. Día max.'!H134</f>
        <v>5104.6333333333332</v>
      </c>
      <c r="V139" s="189">
        <f>'Prod. Día max.'!I134</f>
        <v>-15.3</v>
      </c>
      <c r="W139" s="189">
        <f>'Prod. Día max.'!J134</f>
        <v>-180.3</v>
      </c>
      <c r="X139" s="189">
        <f>'Prod. Día max.'!K134</f>
        <v>129.66666666666666</v>
      </c>
      <c r="Y139" s="189">
        <f t="shared" ref="Y139:Y154" si="21">SUM(O139:X139)</f>
        <v>37173.433333333327</v>
      </c>
      <c r="AB139" s="189">
        <f>'Cont. Día med.'!B134</f>
        <v>0</v>
      </c>
      <c r="AC139" s="189">
        <f>'Cont. Día med.'!C134</f>
        <v>0</v>
      </c>
      <c r="AD139" s="189">
        <f>'Cont. Día med.'!D134</f>
        <v>3915.8666666666668</v>
      </c>
      <c r="AE139" s="189">
        <f>'Cont. Día med.'!E134</f>
        <v>1502.3666666666666</v>
      </c>
      <c r="AF139" s="189">
        <f>'Cont. Día med.'!F134</f>
        <v>0</v>
      </c>
      <c r="AG139" s="189">
        <f>'Cont. Día med.'!G134</f>
        <v>0</v>
      </c>
      <c r="AH139" s="189">
        <f>'Cont. Día med.'!H134</f>
        <v>1356.2333333333333</v>
      </c>
      <c r="AI139" s="189">
        <f>'Cont. Día med.'!I134</f>
        <v>0</v>
      </c>
      <c r="AJ139" s="189">
        <f>'Cont. Día med.'!J134</f>
        <v>0</v>
      </c>
      <c r="AK139" s="189">
        <f>'Cont. Día med.'!K134</f>
        <v>0</v>
      </c>
      <c r="AL139" s="189">
        <f t="shared" ref="AL139:AL154" si="22">SUM(AB139:AK139)</f>
        <v>6774.4666666666672</v>
      </c>
      <c r="AO139" s="189">
        <f>'Cont. Día max.'!B134</f>
        <v>0</v>
      </c>
      <c r="AP139" s="189">
        <f>'Cont. Día max.'!C134</f>
        <v>0</v>
      </c>
      <c r="AQ139" s="189">
        <f>'Cont. Día max.'!D134</f>
        <v>6121.6</v>
      </c>
      <c r="AR139" s="189">
        <f>'Cont. Día max.'!E134</f>
        <v>2082.4</v>
      </c>
      <c r="AS139" s="189">
        <f>'Cont. Día max.'!F134</f>
        <v>0</v>
      </c>
      <c r="AT139" s="189">
        <f>'Cont. Día max.'!G134</f>
        <v>0</v>
      </c>
      <c r="AU139" s="189">
        <f>'Cont. Día max.'!H134</f>
        <v>1377.8</v>
      </c>
      <c r="AV139" s="189">
        <f>'Cont. Día max.'!I134</f>
        <v>0</v>
      </c>
      <c r="AW139" s="189">
        <f>'Cont. Día max.'!J134</f>
        <v>0</v>
      </c>
      <c r="AX139" s="189">
        <f>'Cont. Día max.'!K134</f>
        <v>0</v>
      </c>
      <c r="AY139" s="189">
        <f t="shared" ref="AY139:AY154" si="23">SUM(AO139:AX139)</f>
        <v>9581.7999999999993</v>
      </c>
    </row>
    <row r="140" spans="1:51">
      <c r="A140" s="191">
        <f t="shared" ref="A140:A154" si="24">A139+10/60/24</f>
        <v>0.89583333333333115</v>
      </c>
      <c r="B140" s="189">
        <f>'Prod. Día med.'!B135</f>
        <v>6413.0333333333338</v>
      </c>
      <c r="C140" s="189">
        <f>'Prod. Día med.'!C135</f>
        <v>0</v>
      </c>
      <c r="D140" s="189">
        <f>'Prod. Día med.'!D135</f>
        <v>4036.1666666666665</v>
      </c>
      <c r="E140" s="189">
        <f>'Prod. Día med.'!E135</f>
        <v>3839.7</v>
      </c>
      <c r="F140" s="189">
        <f>'Prod. Día med.'!F135</f>
        <v>5951.8666666666668</v>
      </c>
      <c r="G140" s="189">
        <f>'Prod. Día med.'!G135</f>
        <v>7258.8666666666668</v>
      </c>
      <c r="H140" s="189">
        <f>'Prod. Día med.'!H135</f>
        <v>5164.1000000000004</v>
      </c>
      <c r="I140" s="189">
        <f>'Prod. Día med.'!I135</f>
        <v>14.366666666666667</v>
      </c>
      <c r="J140" s="189">
        <f>'Prod. Día med.'!J135</f>
        <v>-171.43333333333334</v>
      </c>
      <c r="K140" s="189">
        <f>'Prod. Día med.'!K135</f>
        <v>221</v>
      </c>
      <c r="L140" s="189">
        <f t="shared" si="20"/>
        <v>32727.666666666668</v>
      </c>
      <c r="O140" s="189">
        <f>'Prod. Día max.'!B135</f>
        <v>6337</v>
      </c>
      <c r="P140" s="189">
        <f>'Prod. Día max.'!C135</f>
        <v>0</v>
      </c>
      <c r="Q140" s="189">
        <f>'Prod. Día max.'!D135</f>
        <v>6412.4666666666662</v>
      </c>
      <c r="R140" s="189">
        <f>'Prod. Día max.'!E135</f>
        <v>5513.2</v>
      </c>
      <c r="S140" s="189">
        <f>'Prod. Día max.'!F135</f>
        <v>6104.3666666666668</v>
      </c>
      <c r="T140" s="189">
        <f>'Prod. Día max.'!G135</f>
        <v>7390.4333333333334</v>
      </c>
      <c r="U140" s="189">
        <f>'Prod. Día max.'!H135</f>
        <v>5101.8666666666668</v>
      </c>
      <c r="V140" s="189">
        <f>'Prod. Día max.'!I135</f>
        <v>-15.1</v>
      </c>
      <c r="W140" s="189">
        <f>'Prod. Día max.'!J135</f>
        <v>-180.3</v>
      </c>
      <c r="X140" s="189">
        <f>'Prod. Día max.'!K135</f>
        <v>120.43333333333334</v>
      </c>
      <c r="Y140" s="189">
        <f t="shared" si="21"/>
        <v>36784.366666666669</v>
      </c>
      <c r="AB140" s="189">
        <f>'Cont. Día med.'!B135</f>
        <v>0</v>
      </c>
      <c r="AC140" s="189">
        <f>'Cont. Día med.'!C135</f>
        <v>0</v>
      </c>
      <c r="AD140" s="189">
        <f>'Cont. Día med.'!D135</f>
        <v>3907.1</v>
      </c>
      <c r="AE140" s="189">
        <f>'Cont. Día med.'!E135</f>
        <v>1479.1666666666667</v>
      </c>
      <c r="AF140" s="189">
        <f>'Cont. Día med.'!F135</f>
        <v>0</v>
      </c>
      <c r="AG140" s="189">
        <f>'Cont. Día med.'!G135</f>
        <v>0</v>
      </c>
      <c r="AH140" s="189">
        <f>'Cont. Día med.'!H135</f>
        <v>1355.8333333333333</v>
      </c>
      <c r="AI140" s="189">
        <f>'Cont. Día med.'!I135</f>
        <v>0</v>
      </c>
      <c r="AJ140" s="189">
        <f>'Cont. Día med.'!J135</f>
        <v>0</v>
      </c>
      <c r="AK140" s="189">
        <f>'Cont. Día med.'!K135</f>
        <v>0</v>
      </c>
      <c r="AL140" s="189">
        <f t="shared" si="22"/>
        <v>6742.0999999999995</v>
      </c>
      <c r="AO140" s="189">
        <f>'Cont. Día max.'!B135</f>
        <v>0</v>
      </c>
      <c r="AP140" s="189">
        <f>'Cont. Día max.'!C135</f>
        <v>0</v>
      </c>
      <c r="AQ140" s="189">
        <f>'Cont. Día max.'!D135</f>
        <v>6101.9333333333334</v>
      </c>
      <c r="AR140" s="189">
        <f>'Cont. Día max.'!E135</f>
        <v>2044.8</v>
      </c>
      <c r="AS140" s="189">
        <f>'Cont. Día max.'!F135</f>
        <v>0</v>
      </c>
      <c r="AT140" s="189">
        <f>'Cont. Día max.'!G135</f>
        <v>0</v>
      </c>
      <c r="AU140" s="189">
        <f>'Cont. Día max.'!H135</f>
        <v>1377.0333333333333</v>
      </c>
      <c r="AV140" s="189">
        <f>'Cont. Día max.'!I135</f>
        <v>0</v>
      </c>
      <c r="AW140" s="189">
        <f>'Cont. Día max.'!J135</f>
        <v>0</v>
      </c>
      <c r="AX140" s="189">
        <f>'Cont. Día max.'!K135</f>
        <v>0</v>
      </c>
      <c r="AY140" s="189">
        <f t="shared" si="23"/>
        <v>9523.7666666666664</v>
      </c>
    </row>
    <row r="141" spans="1:51">
      <c r="A141" s="191">
        <f t="shared" si="24"/>
        <v>0.90277777777777557</v>
      </c>
      <c r="B141" s="189">
        <f>'Prod. Día med.'!B136</f>
        <v>6413.9333333333334</v>
      </c>
      <c r="C141" s="189">
        <f>'Prod. Día med.'!C136</f>
        <v>0</v>
      </c>
      <c r="D141" s="189">
        <f>'Prod. Día med.'!D136</f>
        <v>4027.5</v>
      </c>
      <c r="E141" s="189">
        <f>'Prod. Día med.'!E136</f>
        <v>3811.0666666666666</v>
      </c>
      <c r="F141" s="189">
        <f>'Prod. Día med.'!F136</f>
        <v>5776.3666666666668</v>
      </c>
      <c r="G141" s="189">
        <f>'Prod. Día med.'!G136</f>
        <v>7253.1333333333332</v>
      </c>
      <c r="H141" s="189">
        <f>'Prod. Día med.'!H136</f>
        <v>5158.3666666666668</v>
      </c>
      <c r="I141" s="189">
        <f>'Prod. Día med.'!I136</f>
        <v>6.7333333333333334</v>
      </c>
      <c r="J141" s="189">
        <f>'Prod. Día med.'!J136</f>
        <v>-171.46666666666667</v>
      </c>
      <c r="K141" s="189">
        <f>'Prod. Día med.'!K136</f>
        <v>209.9</v>
      </c>
      <c r="L141" s="189">
        <f t="shared" si="20"/>
        <v>32485.533333333336</v>
      </c>
      <c r="O141" s="189">
        <f>'Prod. Día max.'!B136</f>
        <v>6337.8666666666668</v>
      </c>
      <c r="P141" s="189">
        <f>'Prod. Día max.'!C136</f>
        <v>0</v>
      </c>
      <c r="Q141" s="189">
        <f>'Prod. Día max.'!D136</f>
        <v>6369.7</v>
      </c>
      <c r="R141" s="189">
        <f>'Prod. Día max.'!E136</f>
        <v>5417.7333333333336</v>
      </c>
      <c r="S141" s="189">
        <f>'Prod. Día max.'!F136</f>
        <v>5870.2</v>
      </c>
      <c r="T141" s="189">
        <f>'Prod. Día max.'!G136</f>
        <v>7397.3666666666668</v>
      </c>
      <c r="U141" s="189">
        <f>'Prod. Día max.'!H136</f>
        <v>5099.2333333333336</v>
      </c>
      <c r="V141" s="189">
        <f>'Prod. Día max.'!I136</f>
        <v>13.966666666666667</v>
      </c>
      <c r="W141" s="189">
        <f>'Prod. Día max.'!J136</f>
        <v>-180.6</v>
      </c>
      <c r="X141" s="189">
        <f>'Prod. Día max.'!K136</f>
        <v>111.26666666666667</v>
      </c>
      <c r="Y141" s="189">
        <f t="shared" si="21"/>
        <v>36436.733333333344</v>
      </c>
      <c r="AB141" s="189">
        <f>'Cont. Día med.'!B136</f>
        <v>0</v>
      </c>
      <c r="AC141" s="189">
        <f>'Cont. Día med.'!C136</f>
        <v>0</v>
      </c>
      <c r="AD141" s="189">
        <f>'Cont. Día med.'!D136</f>
        <v>3893.6</v>
      </c>
      <c r="AE141" s="189">
        <f>'Cont. Día med.'!E136</f>
        <v>1466.8333333333333</v>
      </c>
      <c r="AF141" s="189">
        <f>'Cont. Día med.'!F136</f>
        <v>0</v>
      </c>
      <c r="AG141" s="189">
        <f>'Cont. Día med.'!G136</f>
        <v>0</v>
      </c>
      <c r="AH141" s="189">
        <f>'Cont. Día med.'!H136</f>
        <v>1355.7</v>
      </c>
      <c r="AI141" s="189">
        <f>'Cont. Día med.'!I136</f>
        <v>0</v>
      </c>
      <c r="AJ141" s="189">
        <f>'Cont. Día med.'!J136</f>
        <v>0</v>
      </c>
      <c r="AK141" s="189">
        <f>'Cont. Día med.'!K136</f>
        <v>0</v>
      </c>
      <c r="AL141" s="189">
        <f t="shared" si="22"/>
        <v>6716.1333333333332</v>
      </c>
      <c r="AO141" s="189">
        <f>'Cont. Día max.'!B136</f>
        <v>0</v>
      </c>
      <c r="AP141" s="189">
        <f>'Cont. Día max.'!C136</f>
        <v>0</v>
      </c>
      <c r="AQ141" s="189">
        <f>'Cont. Día max.'!D136</f>
        <v>6061.333333333333</v>
      </c>
      <c r="AR141" s="189">
        <f>'Cont. Día max.'!E136</f>
        <v>2018.5333333333333</v>
      </c>
      <c r="AS141" s="189">
        <f>'Cont. Día max.'!F136</f>
        <v>0</v>
      </c>
      <c r="AT141" s="189">
        <f>'Cont. Día max.'!G136</f>
        <v>0</v>
      </c>
      <c r="AU141" s="189">
        <f>'Cont. Día max.'!H136</f>
        <v>1376.3666666666666</v>
      </c>
      <c r="AV141" s="189">
        <f>'Cont. Día max.'!I136</f>
        <v>0</v>
      </c>
      <c r="AW141" s="189">
        <f>'Cont. Día max.'!J136</f>
        <v>0</v>
      </c>
      <c r="AX141" s="189">
        <f>'Cont. Día max.'!K136</f>
        <v>0</v>
      </c>
      <c r="AY141" s="189">
        <f t="shared" si="23"/>
        <v>9456.2333333333336</v>
      </c>
    </row>
    <row r="142" spans="1:51">
      <c r="A142" s="191">
        <f t="shared" si="24"/>
        <v>0.90972222222221999</v>
      </c>
      <c r="B142" s="189">
        <f>'Prod. Día med.'!B137</f>
        <v>6414.4</v>
      </c>
      <c r="C142" s="189">
        <f>'Prod. Día med.'!C137</f>
        <v>0</v>
      </c>
      <c r="D142" s="189">
        <f>'Prod. Día med.'!D137</f>
        <v>4014.1</v>
      </c>
      <c r="E142" s="189">
        <f>'Prod. Día med.'!E137</f>
        <v>3739.8333333333335</v>
      </c>
      <c r="F142" s="189">
        <f>'Prod. Día med.'!F137</f>
        <v>5578.833333333333</v>
      </c>
      <c r="G142" s="189">
        <f>'Prod. Día med.'!G137</f>
        <v>7238.0666666666666</v>
      </c>
      <c r="H142" s="189">
        <f>'Prod. Día med.'!H137</f>
        <v>5154.2333333333336</v>
      </c>
      <c r="I142" s="189">
        <f>'Prod. Día med.'!I137</f>
        <v>23.533333333333335</v>
      </c>
      <c r="J142" s="189">
        <f>'Prod. Día med.'!J137</f>
        <v>-171.46666666666667</v>
      </c>
      <c r="K142" s="189">
        <f>'Prod. Día med.'!K137</f>
        <v>200.56666666666666</v>
      </c>
      <c r="L142" s="189">
        <f t="shared" si="20"/>
        <v>32192.1</v>
      </c>
      <c r="O142" s="189">
        <f>'Prod. Día max.'!B137</f>
        <v>6338.4666666666662</v>
      </c>
      <c r="P142" s="189">
        <f>'Prod. Día max.'!C137</f>
        <v>0</v>
      </c>
      <c r="Q142" s="189">
        <f>'Prod. Día max.'!D137</f>
        <v>6317.333333333333</v>
      </c>
      <c r="R142" s="189">
        <f>'Prod. Día max.'!E137</f>
        <v>5319.6</v>
      </c>
      <c r="S142" s="189">
        <f>'Prod. Día max.'!F137</f>
        <v>5565.2333333333336</v>
      </c>
      <c r="T142" s="189">
        <f>'Prod. Día max.'!G137</f>
        <v>7409.1333333333332</v>
      </c>
      <c r="U142" s="189">
        <f>'Prod. Día max.'!H137</f>
        <v>5096.7</v>
      </c>
      <c r="V142" s="189">
        <f>'Prod. Día max.'!I137</f>
        <v>44.93333333333333</v>
      </c>
      <c r="W142" s="189">
        <f>'Prod. Día max.'!J137</f>
        <v>-180.43333333333334</v>
      </c>
      <c r="X142" s="189">
        <f>'Prod. Día max.'!K137</f>
        <v>101.6</v>
      </c>
      <c r="Y142" s="189">
        <f t="shared" si="21"/>
        <v>36012.566666666666</v>
      </c>
      <c r="AB142" s="189">
        <f>'Cont. Día med.'!B137</f>
        <v>0</v>
      </c>
      <c r="AC142" s="189">
        <f>'Cont. Día med.'!C137</f>
        <v>0</v>
      </c>
      <c r="AD142" s="189">
        <f>'Cont. Día med.'!D137</f>
        <v>3873.7666666666669</v>
      </c>
      <c r="AE142" s="189">
        <f>'Cont. Día med.'!E137</f>
        <v>1439.9333333333334</v>
      </c>
      <c r="AF142" s="189">
        <f>'Cont. Día med.'!F137</f>
        <v>0</v>
      </c>
      <c r="AG142" s="189">
        <f>'Cont. Día med.'!G137</f>
        <v>0</v>
      </c>
      <c r="AH142" s="189">
        <f>'Cont. Día med.'!H137</f>
        <v>1355.2</v>
      </c>
      <c r="AI142" s="189">
        <f>'Cont. Día med.'!I137</f>
        <v>0</v>
      </c>
      <c r="AJ142" s="189">
        <f>'Cont. Día med.'!J137</f>
        <v>0</v>
      </c>
      <c r="AK142" s="189">
        <f>'Cont. Día med.'!K137</f>
        <v>0</v>
      </c>
      <c r="AL142" s="189">
        <f t="shared" si="22"/>
        <v>6668.9000000000005</v>
      </c>
      <c r="AO142" s="189">
        <f>'Cont. Día max.'!B137</f>
        <v>0</v>
      </c>
      <c r="AP142" s="189">
        <f>'Cont. Día max.'!C137</f>
        <v>0</v>
      </c>
      <c r="AQ142" s="189">
        <f>'Cont. Día max.'!D137</f>
        <v>6012.6333333333332</v>
      </c>
      <c r="AR142" s="189">
        <f>'Cont. Día max.'!E137</f>
        <v>1987.5666666666666</v>
      </c>
      <c r="AS142" s="189">
        <f>'Cont. Día max.'!F137</f>
        <v>0</v>
      </c>
      <c r="AT142" s="189">
        <f>'Cont. Día max.'!G137</f>
        <v>0</v>
      </c>
      <c r="AU142" s="189">
        <f>'Cont. Día max.'!H137</f>
        <v>1375.6</v>
      </c>
      <c r="AV142" s="189">
        <f>'Cont. Día max.'!I137</f>
        <v>0</v>
      </c>
      <c r="AW142" s="189">
        <f>'Cont. Día max.'!J137</f>
        <v>0</v>
      </c>
      <c r="AX142" s="189">
        <f>'Cont. Día max.'!K137</f>
        <v>0</v>
      </c>
      <c r="AY142" s="189">
        <f t="shared" si="23"/>
        <v>9375.7999999999993</v>
      </c>
    </row>
    <row r="143" spans="1:51">
      <c r="A143" s="191">
        <f t="shared" si="24"/>
        <v>0.91666666666666441</v>
      </c>
      <c r="B143" s="189">
        <f>'Prod. Día med.'!B138</f>
        <v>6414.1</v>
      </c>
      <c r="C143" s="189">
        <f>'Prod. Día med.'!C138</f>
        <v>0</v>
      </c>
      <c r="D143" s="189">
        <f>'Prod. Día med.'!D138</f>
        <v>3989.2666666666669</v>
      </c>
      <c r="E143" s="189">
        <f>'Prod. Día med.'!E138</f>
        <v>3666.4666666666667</v>
      </c>
      <c r="F143" s="189">
        <f>'Prod. Día med.'!F138</f>
        <v>5361.1</v>
      </c>
      <c r="G143" s="189">
        <f>'Prod. Día med.'!G138</f>
        <v>7195.0666666666666</v>
      </c>
      <c r="H143" s="189">
        <f>'Prod. Día med.'!H138</f>
        <v>5151.0666666666666</v>
      </c>
      <c r="I143" s="189">
        <f>'Prod. Día med.'!I138</f>
        <v>-51.06666666666667</v>
      </c>
      <c r="J143" s="189">
        <f>'Prod. Día med.'!J138</f>
        <v>-162.56666666666666</v>
      </c>
      <c r="K143" s="189">
        <f>'Prod. Día med.'!K138</f>
        <v>195.06666666666666</v>
      </c>
      <c r="L143" s="189">
        <f t="shared" si="20"/>
        <v>31758.5</v>
      </c>
      <c r="O143" s="189">
        <f>'Prod. Día max.'!B138</f>
        <v>6339.4333333333334</v>
      </c>
      <c r="P143" s="189">
        <f>'Prod. Día max.'!C138</f>
        <v>0</v>
      </c>
      <c r="Q143" s="189">
        <f>'Prod. Día max.'!D138</f>
        <v>6250.4</v>
      </c>
      <c r="R143" s="189">
        <f>'Prod. Día max.'!E138</f>
        <v>5227.0666666666666</v>
      </c>
      <c r="S143" s="189">
        <f>'Prod. Día max.'!F138</f>
        <v>5222.4666666666662</v>
      </c>
      <c r="T143" s="189">
        <f>'Prod. Día max.'!G138</f>
        <v>7414.3666666666668</v>
      </c>
      <c r="U143" s="189">
        <f>'Prod. Día max.'!H138</f>
        <v>5093.0333333333338</v>
      </c>
      <c r="V143" s="189">
        <f>'Prod. Día max.'!I138</f>
        <v>-69.933333333333337</v>
      </c>
      <c r="W143" s="189">
        <f>'Prod. Día max.'!J138</f>
        <v>-172.06666666666666</v>
      </c>
      <c r="X143" s="189">
        <f>'Prod. Día max.'!K138</f>
        <v>91.5</v>
      </c>
      <c r="Y143" s="189">
        <f t="shared" si="21"/>
        <v>35396.266666666663</v>
      </c>
      <c r="AB143" s="189">
        <f>'Cont. Día med.'!B138</f>
        <v>0</v>
      </c>
      <c r="AC143" s="189">
        <f>'Cont. Día med.'!C138</f>
        <v>0</v>
      </c>
      <c r="AD143" s="189">
        <f>'Cont. Día med.'!D138</f>
        <v>3847.0666666666666</v>
      </c>
      <c r="AE143" s="189">
        <f>'Cont. Día med.'!E138</f>
        <v>1413.0333333333333</v>
      </c>
      <c r="AF143" s="189">
        <f>'Cont. Día med.'!F138</f>
        <v>0</v>
      </c>
      <c r="AG143" s="189">
        <f>'Cont. Día med.'!G138</f>
        <v>0</v>
      </c>
      <c r="AH143" s="189">
        <f>'Cont. Día med.'!H138</f>
        <v>1355.2</v>
      </c>
      <c r="AI143" s="189">
        <f>'Cont. Día med.'!I138</f>
        <v>0</v>
      </c>
      <c r="AJ143" s="189">
        <f>'Cont. Día med.'!J138</f>
        <v>0</v>
      </c>
      <c r="AK143" s="189">
        <f>'Cont. Día med.'!K138</f>
        <v>0</v>
      </c>
      <c r="AL143" s="189">
        <f t="shared" si="22"/>
        <v>6615.3</v>
      </c>
      <c r="AO143" s="189">
        <f>'Cont. Día max.'!B138</f>
        <v>0</v>
      </c>
      <c r="AP143" s="189">
        <f>'Cont. Día max.'!C138</f>
        <v>0</v>
      </c>
      <c r="AQ143" s="189">
        <f>'Cont. Día max.'!D138</f>
        <v>5948.7</v>
      </c>
      <c r="AR143" s="189">
        <f>'Cont. Día max.'!E138</f>
        <v>1960.0333333333333</v>
      </c>
      <c r="AS143" s="189">
        <f>'Cont. Día max.'!F138</f>
        <v>0</v>
      </c>
      <c r="AT143" s="189">
        <f>'Cont. Día max.'!G138</f>
        <v>0</v>
      </c>
      <c r="AU143" s="189">
        <f>'Cont. Día max.'!H138</f>
        <v>1375.1</v>
      </c>
      <c r="AV143" s="189">
        <f>'Cont. Día max.'!I138</f>
        <v>0</v>
      </c>
      <c r="AW143" s="189">
        <f>'Cont. Día max.'!J138</f>
        <v>0</v>
      </c>
      <c r="AX143" s="189">
        <f>'Cont. Día max.'!K138</f>
        <v>0</v>
      </c>
      <c r="AY143" s="189">
        <f t="shared" si="23"/>
        <v>9283.8333333333339</v>
      </c>
    </row>
    <row r="144" spans="1:51">
      <c r="A144" s="191">
        <f t="shared" si="24"/>
        <v>0.92361111111110883</v>
      </c>
      <c r="B144" s="189">
        <f>'Prod. Día med.'!B139</f>
        <v>6411.9666666666662</v>
      </c>
      <c r="C144" s="189">
        <f>'Prod. Día med.'!C139</f>
        <v>0</v>
      </c>
      <c r="D144" s="189">
        <f>'Prod. Día med.'!D139</f>
        <v>4012.5666666666666</v>
      </c>
      <c r="E144" s="189">
        <f>'Prod. Día med.'!E139</f>
        <v>3524.6</v>
      </c>
      <c r="F144" s="189">
        <f>'Prod. Día med.'!F139</f>
        <v>5448.1</v>
      </c>
      <c r="G144" s="189">
        <f>'Prod. Día med.'!G139</f>
        <v>7138.8</v>
      </c>
      <c r="H144" s="189">
        <f>'Prod. Día med.'!H139</f>
        <v>5151.0333333333338</v>
      </c>
      <c r="I144" s="189">
        <f>'Prod. Día med.'!I139</f>
        <v>-237.93333333333334</v>
      </c>
      <c r="J144" s="189">
        <f>'Prod. Día med.'!J139</f>
        <v>-150</v>
      </c>
      <c r="K144" s="189">
        <f>'Prod. Día med.'!K139</f>
        <v>189.1</v>
      </c>
      <c r="L144" s="189">
        <f t="shared" si="20"/>
        <v>31488.23333333333</v>
      </c>
      <c r="O144" s="189">
        <f>'Prod. Día max.'!B139</f>
        <v>6337.7666666666664</v>
      </c>
      <c r="P144" s="189">
        <f>'Prod. Día max.'!C139</f>
        <v>0</v>
      </c>
      <c r="Q144" s="189">
        <f>'Prod. Día max.'!D139</f>
        <v>6276.7333333333336</v>
      </c>
      <c r="R144" s="189">
        <f>'Prod. Día max.'!E139</f>
        <v>5006.8666666666668</v>
      </c>
      <c r="S144" s="189">
        <f>'Prod. Día max.'!F139</f>
        <v>5448</v>
      </c>
      <c r="T144" s="189">
        <f>'Prod. Día max.'!G139</f>
        <v>7422.833333333333</v>
      </c>
      <c r="U144" s="189">
        <f>'Prod. Día max.'!H139</f>
        <v>5069.3</v>
      </c>
      <c r="V144" s="189">
        <f>'Prod. Día max.'!I139</f>
        <v>-289.23333333333335</v>
      </c>
      <c r="W144" s="189">
        <f>'Prod. Día max.'!J139</f>
        <v>-158.73333333333332</v>
      </c>
      <c r="X144" s="189">
        <f>'Prod. Día max.'!K139</f>
        <v>88.433333333333337</v>
      </c>
      <c r="Y144" s="189">
        <f t="shared" si="21"/>
        <v>35201.966666666674</v>
      </c>
      <c r="AB144" s="189">
        <f>'Cont. Día med.'!B139</f>
        <v>0</v>
      </c>
      <c r="AC144" s="189">
        <f>'Cont. Día med.'!C139</f>
        <v>0</v>
      </c>
      <c r="AD144" s="189">
        <f>'Cont. Día med.'!D139</f>
        <v>3869.7</v>
      </c>
      <c r="AE144" s="189">
        <f>'Cont. Día med.'!E139</f>
        <v>1351.1333333333334</v>
      </c>
      <c r="AF144" s="189">
        <f>'Cont. Día med.'!F139</f>
        <v>0</v>
      </c>
      <c r="AG144" s="189">
        <f>'Cont. Día med.'!G139</f>
        <v>0</v>
      </c>
      <c r="AH144" s="189">
        <f>'Cont. Día med.'!H139</f>
        <v>1354.1333333333334</v>
      </c>
      <c r="AI144" s="189">
        <f>'Cont. Día med.'!I139</f>
        <v>0</v>
      </c>
      <c r="AJ144" s="189">
        <f>'Cont. Día med.'!J139</f>
        <v>0</v>
      </c>
      <c r="AK144" s="189">
        <f>'Cont. Día med.'!K139</f>
        <v>0</v>
      </c>
      <c r="AL144" s="189">
        <f t="shared" si="22"/>
        <v>6574.9666666666662</v>
      </c>
      <c r="AO144" s="189">
        <f>'Cont. Día max.'!B139</f>
        <v>0</v>
      </c>
      <c r="AP144" s="189">
        <f>'Cont. Día max.'!C139</f>
        <v>0</v>
      </c>
      <c r="AQ144" s="189">
        <f>'Cont. Día max.'!D139</f>
        <v>5960.4</v>
      </c>
      <c r="AR144" s="189">
        <f>'Cont. Día max.'!E139</f>
        <v>1883.3</v>
      </c>
      <c r="AS144" s="189">
        <f>'Cont. Día max.'!F139</f>
        <v>0</v>
      </c>
      <c r="AT144" s="189">
        <f>'Cont. Día max.'!G139</f>
        <v>0</v>
      </c>
      <c r="AU144" s="189">
        <f>'Cont. Día max.'!H139</f>
        <v>1368.5666666666666</v>
      </c>
      <c r="AV144" s="189">
        <f>'Cont. Día max.'!I139</f>
        <v>0</v>
      </c>
      <c r="AW144" s="189">
        <f>'Cont. Día max.'!J139</f>
        <v>0</v>
      </c>
      <c r="AX144" s="189">
        <f>'Cont. Día max.'!K139</f>
        <v>0</v>
      </c>
      <c r="AY144" s="189">
        <f t="shared" si="23"/>
        <v>9212.2666666666664</v>
      </c>
    </row>
    <row r="145" spans="1:51">
      <c r="A145" s="191">
        <f t="shared" si="24"/>
        <v>0.93055555555555325</v>
      </c>
      <c r="B145" s="189">
        <f>'Prod. Día med.'!B140</f>
        <v>6413.666666666667</v>
      </c>
      <c r="C145" s="189">
        <f>'Prod. Día med.'!C140</f>
        <v>0</v>
      </c>
      <c r="D145" s="189">
        <f>'Prod. Día med.'!D140</f>
        <v>4009.6</v>
      </c>
      <c r="E145" s="189">
        <f>'Prod. Día med.'!E140</f>
        <v>3371.1</v>
      </c>
      <c r="F145" s="189">
        <f>'Prod. Día med.'!F140</f>
        <v>5296.3</v>
      </c>
      <c r="G145" s="189">
        <f>'Prod. Día med.'!G140</f>
        <v>7116.8</v>
      </c>
      <c r="H145" s="189">
        <f>'Prod. Día med.'!H140</f>
        <v>5146.833333333333</v>
      </c>
      <c r="I145" s="189">
        <f>'Prod. Día med.'!I140</f>
        <v>-252.4</v>
      </c>
      <c r="J145" s="189">
        <f>'Prod. Día med.'!J140</f>
        <v>-144.76666666666668</v>
      </c>
      <c r="K145" s="189">
        <f>'Prod. Día med.'!K140</f>
        <v>185.3</v>
      </c>
      <c r="L145" s="189">
        <f t="shared" si="20"/>
        <v>31142.433333333331</v>
      </c>
      <c r="O145" s="189">
        <f>'Prod. Día max.'!B140</f>
        <v>6338</v>
      </c>
      <c r="P145" s="189">
        <f>'Prod. Día max.'!C140</f>
        <v>0</v>
      </c>
      <c r="Q145" s="189">
        <f>'Prod. Día max.'!D140</f>
        <v>6266.8666666666668</v>
      </c>
      <c r="R145" s="189">
        <f>'Prod. Día max.'!E140</f>
        <v>4722.6000000000004</v>
      </c>
      <c r="S145" s="189">
        <f>'Prod. Día max.'!F140</f>
        <v>5419</v>
      </c>
      <c r="T145" s="189">
        <f>'Prod. Día max.'!G140</f>
        <v>7428.1</v>
      </c>
      <c r="U145" s="189">
        <f>'Prod. Día max.'!H140</f>
        <v>5068.8</v>
      </c>
      <c r="V145" s="189">
        <f>'Prod. Día max.'!I140</f>
        <v>-276.2</v>
      </c>
      <c r="W145" s="189">
        <f>'Prod. Día max.'!J140</f>
        <v>-149.86666666666667</v>
      </c>
      <c r="X145" s="189">
        <f>'Prod. Día max.'!K140</f>
        <v>85</v>
      </c>
      <c r="Y145" s="189">
        <f t="shared" si="21"/>
        <v>34902.300000000003</v>
      </c>
      <c r="AB145" s="189">
        <f>'Cont. Día med.'!B140</f>
        <v>0</v>
      </c>
      <c r="AC145" s="189">
        <f>'Cont. Día med.'!C140</f>
        <v>0</v>
      </c>
      <c r="AD145" s="189">
        <f>'Cont. Día med.'!D140</f>
        <v>3864.6</v>
      </c>
      <c r="AE145" s="189">
        <f>'Cont. Día med.'!E140</f>
        <v>1289.3333333333333</v>
      </c>
      <c r="AF145" s="189">
        <f>'Cont. Día med.'!F140</f>
        <v>0</v>
      </c>
      <c r="AG145" s="189">
        <f>'Cont. Día med.'!G140</f>
        <v>0</v>
      </c>
      <c r="AH145" s="189">
        <f>'Cont. Día med.'!H140</f>
        <v>1353.9666666666667</v>
      </c>
      <c r="AI145" s="189">
        <f>'Cont. Día med.'!I140</f>
        <v>0</v>
      </c>
      <c r="AJ145" s="189">
        <f>'Cont. Día med.'!J140</f>
        <v>0</v>
      </c>
      <c r="AK145" s="189">
        <f>'Cont. Día med.'!K140</f>
        <v>0</v>
      </c>
      <c r="AL145" s="189">
        <f t="shared" si="22"/>
        <v>6507.9</v>
      </c>
      <c r="AO145" s="189">
        <f>'Cont. Día max.'!B140</f>
        <v>0</v>
      </c>
      <c r="AP145" s="189">
        <f>'Cont. Día max.'!C140</f>
        <v>0</v>
      </c>
      <c r="AQ145" s="189">
        <f>'Cont. Día max.'!D140</f>
        <v>5945.666666666667</v>
      </c>
      <c r="AR145" s="189">
        <f>'Cont. Día max.'!E140</f>
        <v>1787.9333333333334</v>
      </c>
      <c r="AS145" s="189">
        <f>'Cont. Día max.'!F140</f>
        <v>0</v>
      </c>
      <c r="AT145" s="189">
        <f>'Cont. Día max.'!G140</f>
        <v>0</v>
      </c>
      <c r="AU145" s="189">
        <f>'Cont. Día max.'!H140</f>
        <v>1368.4</v>
      </c>
      <c r="AV145" s="189">
        <f>'Cont. Día max.'!I140</f>
        <v>0</v>
      </c>
      <c r="AW145" s="189">
        <f>'Cont. Día max.'!J140</f>
        <v>0</v>
      </c>
      <c r="AX145" s="189">
        <f>'Cont. Día max.'!K140</f>
        <v>0</v>
      </c>
      <c r="AY145" s="189">
        <f t="shared" si="23"/>
        <v>9102</v>
      </c>
    </row>
    <row r="146" spans="1:51">
      <c r="A146" s="191">
        <f t="shared" si="24"/>
        <v>0.93749999999999767</v>
      </c>
      <c r="B146" s="189">
        <f>'Prod. Día med.'!B141</f>
        <v>6414.5333333333338</v>
      </c>
      <c r="C146" s="189">
        <f>'Prod. Día med.'!C141</f>
        <v>0</v>
      </c>
      <c r="D146" s="189">
        <f>'Prod. Día med.'!D141</f>
        <v>3981.1666666666665</v>
      </c>
      <c r="E146" s="189">
        <f>'Prod. Día med.'!E141</f>
        <v>3227.6333333333332</v>
      </c>
      <c r="F146" s="189">
        <f>'Prod. Día med.'!F141</f>
        <v>5074.2</v>
      </c>
      <c r="G146" s="189">
        <f>'Prod. Día med.'!G141</f>
        <v>7101.7333333333336</v>
      </c>
      <c r="H146" s="189">
        <f>'Prod. Día med.'!H141</f>
        <v>5140.5</v>
      </c>
      <c r="I146" s="189">
        <f>'Prod. Día med.'!I141</f>
        <v>-268.86666666666667</v>
      </c>
      <c r="J146" s="189">
        <f>'Prod. Día med.'!J141</f>
        <v>-144</v>
      </c>
      <c r="K146" s="189">
        <f>'Prod. Día med.'!K141</f>
        <v>179</v>
      </c>
      <c r="L146" s="189">
        <f t="shared" si="20"/>
        <v>30705.9</v>
      </c>
      <c r="O146" s="189">
        <f>'Prod. Día max.'!B141</f>
        <v>6338.7333333333336</v>
      </c>
      <c r="P146" s="189">
        <f>'Prod. Día max.'!C141</f>
        <v>0</v>
      </c>
      <c r="Q146" s="189">
        <f>'Prod. Día max.'!D141</f>
        <v>6232.9333333333334</v>
      </c>
      <c r="R146" s="189">
        <f>'Prod. Día max.'!E141</f>
        <v>4505.333333333333</v>
      </c>
      <c r="S146" s="189">
        <f>'Prod. Día max.'!F141</f>
        <v>5210.2333333333336</v>
      </c>
      <c r="T146" s="189">
        <f>'Prod. Día max.'!G141</f>
        <v>7434.0333333333338</v>
      </c>
      <c r="U146" s="189">
        <f>'Prod. Día max.'!H141</f>
        <v>5067.5</v>
      </c>
      <c r="V146" s="189">
        <f>'Prod. Día max.'!I141</f>
        <v>-322.63333333333333</v>
      </c>
      <c r="W146" s="189">
        <f>'Prod. Día max.'!J141</f>
        <v>-147.66666666666666</v>
      </c>
      <c r="X146" s="189">
        <f>'Prod. Día max.'!K141</f>
        <v>83.933333333333337</v>
      </c>
      <c r="Y146" s="189">
        <f t="shared" si="21"/>
        <v>34402.400000000001</v>
      </c>
      <c r="AB146" s="189">
        <f>'Cont. Día med.'!B141</f>
        <v>0</v>
      </c>
      <c r="AC146" s="189">
        <f>'Cont. Día med.'!C141</f>
        <v>0</v>
      </c>
      <c r="AD146" s="189">
        <f>'Cont. Día med.'!D141</f>
        <v>3834.1666666666665</v>
      </c>
      <c r="AE146" s="189">
        <f>'Cont. Día med.'!E141</f>
        <v>1230.7666666666667</v>
      </c>
      <c r="AF146" s="189">
        <f>'Cont. Día med.'!F141</f>
        <v>0</v>
      </c>
      <c r="AG146" s="189">
        <f>'Cont. Día med.'!G141</f>
        <v>0</v>
      </c>
      <c r="AH146" s="189">
        <f>'Cont. Día med.'!H141</f>
        <v>1353.7</v>
      </c>
      <c r="AI146" s="189">
        <f>'Cont. Día med.'!I141</f>
        <v>0</v>
      </c>
      <c r="AJ146" s="189">
        <f>'Cont. Día med.'!J141</f>
        <v>0</v>
      </c>
      <c r="AK146" s="189">
        <f>'Cont. Día med.'!K141</f>
        <v>0</v>
      </c>
      <c r="AL146" s="189">
        <f t="shared" si="22"/>
        <v>6418.6333333333332</v>
      </c>
      <c r="AO146" s="189">
        <f>'Cont. Día max.'!B141</f>
        <v>0</v>
      </c>
      <c r="AP146" s="189">
        <f>'Cont. Día max.'!C141</f>
        <v>0</v>
      </c>
      <c r="AQ146" s="189">
        <f>'Cont. Día max.'!D141</f>
        <v>5909.2666666666664</v>
      </c>
      <c r="AR146" s="189">
        <f>'Cont. Día max.'!E141</f>
        <v>1715.5666666666666</v>
      </c>
      <c r="AS146" s="189">
        <f>'Cont. Día max.'!F141</f>
        <v>0</v>
      </c>
      <c r="AT146" s="189">
        <f>'Cont. Día max.'!G141</f>
        <v>0</v>
      </c>
      <c r="AU146" s="189">
        <f>'Cont. Día max.'!H141</f>
        <v>1368.0666666666666</v>
      </c>
      <c r="AV146" s="189">
        <f>'Cont. Día max.'!I141</f>
        <v>0</v>
      </c>
      <c r="AW146" s="189">
        <f>'Cont. Día max.'!J141</f>
        <v>0</v>
      </c>
      <c r="AX146" s="189">
        <f>'Cont. Día max.'!K141</f>
        <v>0</v>
      </c>
      <c r="AY146" s="189">
        <f t="shared" si="23"/>
        <v>8992.9</v>
      </c>
    </row>
    <row r="147" spans="1:51">
      <c r="A147" s="191">
        <f t="shared" si="24"/>
        <v>0.94444444444444209</v>
      </c>
      <c r="B147" s="189">
        <f>'Prod. Día med.'!B142</f>
        <v>6413.666666666667</v>
      </c>
      <c r="C147" s="189">
        <f>'Prod. Día med.'!C142</f>
        <v>0</v>
      </c>
      <c r="D147" s="189">
        <f>'Prod. Día med.'!D142</f>
        <v>3937.1666666666665</v>
      </c>
      <c r="E147" s="189">
        <f>'Prod. Día med.'!E142</f>
        <v>3109.1333333333332</v>
      </c>
      <c r="F147" s="189">
        <f>'Prod. Día med.'!F142</f>
        <v>4809.0333333333338</v>
      </c>
      <c r="G147" s="189">
        <f>'Prod. Día med.'!G142</f>
        <v>7091.3</v>
      </c>
      <c r="H147" s="189">
        <f>'Prod. Día med.'!H142</f>
        <v>5134.7333333333336</v>
      </c>
      <c r="I147" s="189">
        <f>'Prod. Día med.'!I142</f>
        <v>-276.56666666666666</v>
      </c>
      <c r="J147" s="189">
        <f>'Prod. Día med.'!J142</f>
        <v>-143.63333333333333</v>
      </c>
      <c r="K147" s="189">
        <f>'Prod. Día med.'!K142</f>
        <v>175.76666666666668</v>
      </c>
      <c r="L147" s="189">
        <f t="shared" si="20"/>
        <v>30250.6</v>
      </c>
      <c r="O147" s="189">
        <f>'Prod. Día max.'!B142</f>
        <v>6338.7333333333336</v>
      </c>
      <c r="P147" s="189">
        <f>'Prod. Día max.'!C142</f>
        <v>0</v>
      </c>
      <c r="Q147" s="189">
        <f>'Prod. Día max.'!D142</f>
        <v>6179.9666666666662</v>
      </c>
      <c r="R147" s="189">
        <f>'Prod. Día max.'!E142</f>
        <v>4350.833333333333</v>
      </c>
      <c r="S147" s="189">
        <f>'Prod. Día max.'!F142</f>
        <v>4949.7666666666664</v>
      </c>
      <c r="T147" s="189">
        <f>'Prod. Día max.'!G142</f>
        <v>7419.1333333333332</v>
      </c>
      <c r="U147" s="189">
        <f>'Prod. Día max.'!H142</f>
        <v>5066.8999999999996</v>
      </c>
      <c r="V147" s="189">
        <f>'Prod. Día max.'!I142</f>
        <v>-338.93333333333334</v>
      </c>
      <c r="W147" s="189">
        <f>'Prod. Día max.'!J142</f>
        <v>-146.86666666666667</v>
      </c>
      <c r="X147" s="189">
        <f>'Prod. Día max.'!K142</f>
        <v>83.666666666666671</v>
      </c>
      <c r="Y147" s="189">
        <f t="shared" si="21"/>
        <v>33903.199999999997</v>
      </c>
      <c r="AB147" s="189">
        <f>'Cont. Día med.'!B142</f>
        <v>0</v>
      </c>
      <c r="AC147" s="189">
        <f>'Cont. Día med.'!C142</f>
        <v>0</v>
      </c>
      <c r="AD147" s="189">
        <f>'Cont. Día med.'!D142</f>
        <v>3785.7</v>
      </c>
      <c r="AE147" s="189">
        <f>'Cont. Día med.'!E142</f>
        <v>1181.1666666666667</v>
      </c>
      <c r="AF147" s="189">
        <f>'Cont. Día med.'!F142</f>
        <v>0</v>
      </c>
      <c r="AG147" s="189">
        <f>'Cont. Día med.'!G142</f>
        <v>0</v>
      </c>
      <c r="AH147" s="189">
        <f>'Cont. Día med.'!H142</f>
        <v>1353.0666666666666</v>
      </c>
      <c r="AI147" s="189">
        <f>'Cont. Día med.'!I142</f>
        <v>0</v>
      </c>
      <c r="AJ147" s="189">
        <f>'Cont. Día med.'!J142</f>
        <v>0</v>
      </c>
      <c r="AK147" s="189">
        <f>'Cont. Día med.'!K142</f>
        <v>0</v>
      </c>
      <c r="AL147" s="189">
        <f t="shared" si="22"/>
        <v>6319.9333333333334</v>
      </c>
      <c r="AO147" s="189">
        <f>'Cont. Día max.'!B142</f>
        <v>0</v>
      </c>
      <c r="AP147" s="189">
        <f>'Cont. Día max.'!C142</f>
        <v>0</v>
      </c>
      <c r="AQ147" s="189">
        <f>'Cont. Día max.'!D142</f>
        <v>5858.6</v>
      </c>
      <c r="AR147" s="189">
        <f>'Cont. Día max.'!E142</f>
        <v>1659.8</v>
      </c>
      <c r="AS147" s="189">
        <f>'Cont. Día max.'!F142</f>
        <v>0</v>
      </c>
      <c r="AT147" s="189">
        <f>'Cont. Día max.'!G142</f>
        <v>0</v>
      </c>
      <c r="AU147" s="189">
        <f>'Cont. Día max.'!H142</f>
        <v>1367.9</v>
      </c>
      <c r="AV147" s="189">
        <f>'Cont. Día max.'!I142</f>
        <v>0</v>
      </c>
      <c r="AW147" s="189">
        <f>'Cont. Día max.'!J142</f>
        <v>0</v>
      </c>
      <c r="AX147" s="189">
        <f>'Cont. Día max.'!K142</f>
        <v>0</v>
      </c>
      <c r="AY147" s="189">
        <f t="shared" si="23"/>
        <v>8886.3000000000011</v>
      </c>
    </row>
    <row r="148" spans="1:51">
      <c r="A148" s="191">
        <f t="shared" si="24"/>
        <v>0.95138888888888651</v>
      </c>
      <c r="B148" s="189">
        <f>'Prod. Día med.'!B143</f>
        <v>6414.2333333333336</v>
      </c>
      <c r="C148" s="189">
        <f>'Prod. Día med.'!C143</f>
        <v>0</v>
      </c>
      <c r="D148" s="189">
        <f>'Prod. Día med.'!D143</f>
        <v>3901.3</v>
      </c>
      <c r="E148" s="189">
        <f>'Prod. Día med.'!E143</f>
        <v>3006.8333333333335</v>
      </c>
      <c r="F148" s="189">
        <f>'Prod. Día med.'!F143</f>
        <v>4564.5666666666666</v>
      </c>
      <c r="G148" s="189">
        <f>'Prod. Día med.'!G143</f>
        <v>7081.7333333333336</v>
      </c>
      <c r="H148" s="189">
        <f>'Prod. Día med.'!H143</f>
        <v>5126.7333333333336</v>
      </c>
      <c r="I148" s="189">
        <f>'Prod. Día med.'!I143</f>
        <v>-199.46666666666667</v>
      </c>
      <c r="J148" s="189">
        <f>'Prod. Día med.'!J143</f>
        <v>-144.33333333333334</v>
      </c>
      <c r="K148" s="189">
        <f>'Prod. Día med.'!K143</f>
        <v>172.66666666666666</v>
      </c>
      <c r="L148" s="189">
        <f t="shared" si="20"/>
        <v>29924.26666666667</v>
      </c>
      <c r="O148" s="189">
        <f>'Prod. Día max.'!B143</f>
        <v>6340.833333333333</v>
      </c>
      <c r="P148" s="189">
        <f>'Prod. Día max.'!C143</f>
        <v>0</v>
      </c>
      <c r="Q148" s="189">
        <f>'Prod. Día max.'!D143</f>
        <v>6121.4</v>
      </c>
      <c r="R148" s="189">
        <f>'Prod. Día max.'!E143</f>
        <v>4208.9666666666662</v>
      </c>
      <c r="S148" s="189">
        <f>'Prod. Día max.'!F143</f>
        <v>4653.5333333333338</v>
      </c>
      <c r="T148" s="189">
        <f>'Prod. Día max.'!G143</f>
        <v>7424.2</v>
      </c>
      <c r="U148" s="189">
        <f>'Prod. Día max.'!H143</f>
        <v>5064.2666666666664</v>
      </c>
      <c r="V148" s="189">
        <f>'Prod. Día max.'!I143</f>
        <v>-303.16666666666669</v>
      </c>
      <c r="W148" s="189">
        <f>'Prod. Día max.'!J143</f>
        <v>-146.80000000000001</v>
      </c>
      <c r="X148" s="189">
        <f>'Prod. Día max.'!K143</f>
        <v>82.86666666666666</v>
      </c>
      <c r="Y148" s="189">
        <f t="shared" si="21"/>
        <v>33446.1</v>
      </c>
      <c r="AB148" s="189">
        <f>'Cont. Día med.'!B143</f>
        <v>0</v>
      </c>
      <c r="AC148" s="189">
        <f>'Cont. Día med.'!C143</f>
        <v>0</v>
      </c>
      <c r="AD148" s="189">
        <f>'Cont. Día med.'!D143</f>
        <v>3747.8</v>
      </c>
      <c r="AE148" s="189">
        <f>'Cont. Día med.'!E143</f>
        <v>1138.4666666666667</v>
      </c>
      <c r="AF148" s="189">
        <f>'Cont. Día med.'!F143</f>
        <v>0</v>
      </c>
      <c r="AG148" s="189">
        <f>'Cont. Día med.'!G143</f>
        <v>0</v>
      </c>
      <c r="AH148" s="189">
        <f>'Cont. Día med.'!H143</f>
        <v>1351.9666666666667</v>
      </c>
      <c r="AI148" s="189">
        <f>'Cont. Día med.'!I143</f>
        <v>0</v>
      </c>
      <c r="AJ148" s="189">
        <f>'Cont. Día med.'!J143</f>
        <v>0</v>
      </c>
      <c r="AK148" s="189">
        <f>'Cont. Día med.'!K143</f>
        <v>0</v>
      </c>
      <c r="AL148" s="189">
        <f t="shared" si="22"/>
        <v>6238.2333333333336</v>
      </c>
      <c r="AO148" s="189">
        <f>'Cont. Día max.'!B143</f>
        <v>0</v>
      </c>
      <c r="AP148" s="189">
        <f>'Cont. Día max.'!C143</f>
        <v>0</v>
      </c>
      <c r="AQ148" s="189">
        <f>'Cont. Día max.'!D143</f>
        <v>5808.0333333333338</v>
      </c>
      <c r="AR148" s="189">
        <f>'Cont. Día max.'!E143</f>
        <v>1608.5666666666666</v>
      </c>
      <c r="AS148" s="189">
        <f>'Cont. Día max.'!F143</f>
        <v>0</v>
      </c>
      <c r="AT148" s="189">
        <f>'Cont. Día max.'!G143</f>
        <v>0</v>
      </c>
      <c r="AU148" s="189">
        <f>'Cont. Día max.'!H143</f>
        <v>1367.2</v>
      </c>
      <c r="AV148" s="189">
        <f>'Cont. Día max.'!I143</f>
        <v>0</v>
      </c>
      <c r="AW148" s="189">
        <f>'Cont. Día max.'!J143</f>
        <v>0</v>
      </c>
      <c r="AX148" s="189">
        <f>'Cont. Día max.'!K143</f>
        <v>0</v>
      </c>
      <c r="AY148" s="189">
        <f t="shared" si="23"/>
        <v>8783.8000000000011</v>
      </c>
    </row>
    <row r="149" spans="1:51">
      <c r="A149" s="191">
        <f t="shared" si="24"/>
        <v>0.95833333333333093</v>
      </c>
      <c r="B149" s="189">
        <f>'Prod. Día med.'!B144</f>
        <v>6413.9666666666662</v>
      </c>
      <c r="C149" s="189">
        <f>'Prod. Día med.'!C144</f>
        <v>0</v>
      </c>
      <c r="D149" s="189">
        <f>'Prod. Día med.'!D144</f>
        <v>3849.9</v>
      </c>
      <c r="E149" s="189">
        <f>'Prod. Día med.'!E144</f>
        <v>2946.4666666666667</v>
      </c>
      <c r="F149" s="189">
        <f>'Prod. Día med.'!F144</f>
        <v>4312.333333333333</v>
      </c>
      <c r="G149" s="189">
        <f>'Prod. Día med.'!G144</f>
        <v>7056.666666666667</v>
      </c>
      <c r="H149" s="189">
        <f>'Prod. Día med.'!H144</f>
        <v>5118.8666666666668</v>
      </c>
      <c r="I149" s="189">
        <f>'Prod. Día med.'!I144</f>
        <v>-307.63333333333333</v>
      </c>
      <c r="J149" s="189">
        <f>'Prod. Día med.'!J144</f>
        <v>-133.1</v>
      </c>
      <c r="K149" s="189">
        <f>'Prod. Día med.'!K144</f>
        <v>168.66666666666666</v>
      </c>
      <c r="L149" s="189">
        <f t="shared" si="20"/>
        <v>29426.133333333339</v>
      </c>
      <c r="O149" s="189">
        <f>'Prod. Día max.'!B144</f>
        <v>6340.666666666667</v>
      </c>
      <c r="P149" s="189">
        <f>'Prod. Día max.'!C144</f>
        <v>0</v>
      </c>
      <c r="Q149" s="189">
        <f>'Prod. Día max.'!D144</f>
        <v>6058.5666666666666</v>
      </c>
      <c r="R149" s="189">
        <f>'Prod. Día max.'!E144</f>
        <v>4136</v>
      </c>
      <c r="S149" s="189">
        <f>'Prod. Día max.'!F144</f>
        <v>4370.7333333333336</v>
      </c>
      <c r="T149" s="189">
        <f>'Prod. Día max.'!G144</f>
        <v>7407.9666666666662</v>
      </c>
      <c r="U149" s="189">
        <f>'Prod. Día max.'!H144</f>
        <v>5063.4333333333334</v>
      </c>
      <c r="V149" s="189">
        <f>'Prod. Día max.'!I144</f>
        <v>-506.8</v>
      </c>
      <c r="W149" s="189">
        <f>'Prod. Día max.'!J144</f>
        <v>-136.19999999999999</v>
      </c>
      <c r="X149" s="189">
        <f>'Prod. Día max.'!K144</f>
        <v>82.666666666666671</v>
      </c>
      <c r="Y149" s="189">
        <f t="shared" si="21"/>
        <v>32817.033333333333</v>
      </c>
      <c r="AB149" s="189">
        <f>'Cont. Día med.'!B144</f>
        <v>0</v>
      </c>
      <c r="AC149" s="189">
        <f>'Cont. Día med.'!C144</f>
        <v>0</v>
      </c>
      <c r="AD149" s="189">
        <f>'Cont. Día med.'!D144</f>
        <v>3707.0666666666666</v>
      </c>
      <c r="AE149" s="189">
        <f>'Cont. Día med.'!E144</f>
        <v>1110.6666666666667</v>
      </c>
      <c r="AF149" s="189">
        <f>'Cont. Día med.'!F144</f>
        <v>0</v>
      </c>
      <c r="AG149" s="189">
        <f>'Cont. Día med.'!G144</f>
        <v>0</v>
      </c>
      <c r="AH149" s="189">
        <f>'Cont. Día med.'!H144</f>
        <v>1350.5</v>
      </c>
      <c r="AI149" s="189">
        <f>'Cont. Día med.'!I144</f>
        <v>0</v>
      </c>
      <c r="AJ149" s="189">
        <f>'Cont. Día med.'!J144</f>
        <v>0</v>
      </c>
      <c r="AK149" s="189">
        <f>'Cont. Día med.'!K144</f>
        <v>0</v>
      </c>
      <c r="AL149" s="189">
        <f t="shared" si="22"/>
        <v>6168.2333333333336</v>
      </c>
      <c r="AO149" s="189">
        <f>'Cont. Día max.'!B144</f>
        <v>0</v>
      </c>
      <c r="AP149" s="189">
        <f>'Cont. Día max.'!C144</f>
        <v>0</v>
      </c>
      <c r="AQ149" s="189">
        <f>'Cont. Día max.'!D144</f>
        <v>5748.7</v>
      </c>
      <c r="AR149" s="189">
        <f>'Cont. Día max.'!E144</f>
        <v>1584.1</v>
      </c>
      <c r="AS149" s="189">
        <f>'Cont. Día max.'!F144</f>
        <v>0</v>
      </c>
      <c r="AT149" s="189">
        <f>'Cont. Día max.'!G144</f>
        <v>0</v>
      </c>
      <c r="AU149" s="189">
        <f>'Cont. Día max.'!H144</f>
        <v>1367</v>
      </c>
      <c r="AV149" s="189">
        <f>'Cont. Día max.'!I144</f>
        <v>0</v>
      </c>
      <c r="AW149" s="189">
        <f>'Cont. Día max.'!J144</f>
        <v>0</v>
      </c>
      <c r="AX149" s="189">
        <f>'Cont. Día max.'!K144</f>
        <v>0</v>
      </c>
      <c r="AY149" s="189">
        <f t="shared" si="23"/>
        <v>8699.7999999999993</v>
      </c>
    </row>
    <row r="150" spans="1:51">
      <c r="A150" s="191">
        <f t="shared" si="24"/>
        <v>0.96527777777777535</v>
      </c>
      <c r="B150" s="189">
        <f>'Prod. Día med.'!B145</f>
        <v>6413.4</v>
      </c>
      <c r="C150" s="189">
        <f>'Prod. Día med.'!C145</f>
        <v>0</v>
      </c>
      <c r="D150" s="189">
        <f>'Prod. Día med.'!D145</f>
        <v>3879.7666666666669</v>
      </c>
      <c r="E150" s="189">
        <f>'Prod. Día med.'!E145</f>
        <v>2913.2333333333331</v>
      </c>
      <c r="F150" s="189">
        <f>'Prod. Día med.'!F145</f>
        <v>4269.7333333333336</v>
      </c>
      <c r="G150" s="189">
        <f>'Prod. Día med.'!G145</f>
        <v>7038.333333333333</v>
      </c>
      <c r="H150" s="189">
        <f>'Prod. Día med.'!H145</f>
        <v>5075.5666666666666</v>
      </c>
      <c r="I150" s="189">
        <f>'Prod. Día med.'!I145</f>
        <v>-551.83333333333337</v>
      </c>
      <c r="J150" s="189">
        <f>'Prod. Día med.'!J145</f>
        <v>-115.83333333333333</v>
      </c>
      <c r="K150" s="189">
        <f>'Prod. Día med.'!K145</f>
        <v>165.53333333333333</v>
      </c>
      <c r="L150" s="189">
        <f t="shared" si="20"/>
        <v>29087.899999999998</v>
      </c>
      <c r="O150" s="189">
        <f>'Prod. Día max.'!B145</f>
        <v>6339.8666666666668</v>
      </c>
      <c r="P150" s="189">
        <f>'Prod. Día max.'!C145</f>
        <v>0</v>
      </c>
      <c r="Q150" s="189">
        <f>'Prod. Día max.'!D145</f>
        <v>6159.6333333333332</v>
      </c>
      <c r="R150" s="189">
        <f>'Prod. Día max.'!E145</f>
        <v>3901.0666666666666</v>
      </c>
      <c r="S150" s="189">
        <f>'Prod. Día max.'!F145</f>
        <v>4412.4333333333334</v>
      </c>
      <c r="T150" s="189">
        <f>'Prod. Día max.'!G145</f>
        <v>7404.0666666666666</v>
      </c>
      <c r="U150" s="189">
        <f>'Prod. Día max.'!H145</f>
        <v>5006.5333333333338</v>
      </c>
      <c r="V150" s="189">
        <f>'Prod. Día max.'!I145</f>
        <v>-827.9666666666667</v>
      </c>
      <c r="W150" s="189">
        <f>'Prod. Día max.'!J145</f>
        <v>-121.16666666666667</v>
      </c>
      <c r="X150" s="189">
        <f>'Prod. Día max.'!K145</f>
        <v>81.86666666666666</v>
      </c>
      <c r="Y150" s="189">
        <f t="shared" si="21"/>
        <v>32356.333333333328</v>
      </c>
      <c r="AB150" s="189">
        <f>'Cont. Día med.'!B145</f>
        <v>0</v>
      </c>
      <c r="AC150" s="189">
        <f>'Cont. Día med.'!C145</f>
        <v>0</v>
      </c>
      <c r="AD150" s="189">
        <f>'Cont. Día med.'!D145</f>
        <v>3740.3333333333335</v>
      </c>
      <c r="AE150" s="189">
        <f>'Cont. Día med.'!E145</f>
        <v>1097.4333333333334</v>
      </c>
      <c r="AF150" s="189">
        <f>'Cont. Día med.'!F145</f>
        <v>0</v>
      </c>
      <c r="AG150" s="189">
        <f>'Cont. Día med.'!G145</f>
        <v>0</v>
      </c>
      <c r="AH150" s="189">
        <f>'Cont. Día med.'!H145</f>
        <v>1339.5</v>
      </c>
      <c r="AI150" s="189">
        <f>'Cont. Día med.'!I145</f>
        <v>0</v>
      </c>
      <c r="AJ150" s="189">
        <f>'Cont. Día med.'!J145</f>
        <v>0</v>
      </c>
      <c r="AK150" s="189">
        <f>'Cont. Día med.'!K145</f>
        <v>0</v>
      </c>
      <c r="AL150" s="189">
        <f t="shared" si="22"/>
        <v>6177.2666666666664</v>
      </c>
      <c r="AO150" s="189">
        <f>'Cont. Día max.'!B145</f>
        <v>0</v>
      </c>
      <c r="AP150" s="189">
        <f>'Cont. Día max.'!C145</f>
        <v>0</v>
      </c>
      <c r="AQ150" s="189">
        <f>'Cont. Día max.'!D145</f>
        <v>5843.5333333333338</v>
      </c>
      <c r="AR150" s="189">
        <f>'Cont. Día max.'!E145</f>
        <v>1497.2333333333333</v>
      </c>
      <c r="AS150" s="189">
        <f>'Cont. Día max.'!F145</f>
        <v>0</v>
      </c>
      <c r="AT150" s="189">
        <f>'Cont. Día max.'!G145</f>
        <v>0</v>
      </c>
      <c r="AU150" s="189">
        <f>'Cont. Día max.'!H145</f>
        <v>1352.6666666666667</v>
      </c>
      <c r="AV150" s="189">
        <f>'Cont. Día max.'!I145</f>
        <v>0</v>
      </c>
      <c r="AW150" s="189">
        <f>'Cont. Día max.'!J145</f>
        <v>0</v>
      </c>
      <c r="AX150" s="189">
        <f>'Cont. Día max.'!K145</f>
        <v>0</v>
      </c>
      <c r="AY150" s="189">
        <f t="shared" si="23"/>
        <v>8693.4333333333343</v>
      </c>
    </row>
    <row r="151" spans="1:51">
      <c r="A151" s="191">
        <f t="shared" si="24"/>
        <v>0.97222222222221977</v>
      </c>
      <c r="B151" s="189">
        <f>'Prod. Día med.'!B146</f>
        <v>6413</v>
      </c>
      <c r="C151" s="189">
        <f>'Prod. Día med.'!C146</f>
        <v>0</v>
      </c>
      <c r="D151" s="189">
        <f>'Prod. Día med.'!D146</f>
        <v>3856.9666666666667</v>
      </c>
      <c r="E151" s="189">
        <f>'Prod. Día med.'!E146</f>
        <v>2806.5</v>
      </c>
      <c r="F151" s="189">
        <f>'Prod. Día med.'!F146</f>
        <v>4028.2666666666669</v>
      </c>
      <c r="G151" s="189">
        <f>'Prod. Día med.'!G146</f>
        <v>7025.9333333333334</v>
      </c>
      <c r="H151" s="189">
        <f>'Prod. Día med.'!H146</f>
        <v>5072.5666666666666</v>
      </c>
      <c r="I151" s="189">
        <f>'Prod. Día med.'!I146</f>
        <v>-542.4</v>
      </c>
      <c r="J151" s="189">
        <f>'Prod. Día med.'!J146</f>
        <v>-114.6</v>
      </c>
      <c r="K151" s="189">
        <f>'Prod. Día med.'!K146</f>
        <v>163.30000000000001</v>
      </c>
      <c r="L151" s="189">
        <f t="shared" si="20"/>
        <v>28709.533333333333</v>
      </c>
      <c r="O151" s="189">
        <f>'Prod. Día max.'!B146</f>
        <v>6341.7666666666664</v>
      </c>
      <c r="P151" s="189">
        <f>'Prod. Día max.'!C146</f>
        <v>0</v>
      </c>
      <c r="Q151" s="189">
        <f>'Prod. Día max.'!D146</f>
        <v>6147.2333333333336</v>
      </c>
      <c r="R151" s="189">
        <f>'Prod. Día max.'!E146</f>
        <v>3602.2333333333331</v>
      </c>
      <c r="S151" s="189">
        <f>'Prod. Día max.'!F146</f>
        <v>4162.6333333333332</v>
      </c>
      <c r="T151" s="189">
        <f>'Prod. Día max.'!G146</f>
        <v>7387.5</v>
      </c>
      <c r="U151" s="189">
        <f>'Prod. Día max.'!H146</f>
        <v>5006.2</v>
      </c>
      <c r="V151" s="189">
        <f>'Prod. Día max.'!I146</f>
        <v>-725.06666666666672</v>
      </c>
      <c r="W151" s="189">
        <f>'Prod. Día max.'!J146</f>
        <v>-113.3</v>
      </c>
      <c r="X151" s="189">
        <f>'Prod. Día max.'!K146</f>
        <v>80.666666666666671</v>
      </c>
      <c r="Y151" s="189">
        <f t="shared" si="21"/>
        <v>31889.866666666672</v>
      </c>
      <c r="AB151" s="189">
        <f>'Cont. Día med.'!B146</f>
        <v>0</v>
      </c>
      <c r="AC151" s="189">
        <f>'Cont. Día med.'!C146</f>
        <v>0</v>
      </c>
      <c r="AD151" s="189">
        <f>'Cont. Día med.'!D146</f>
        <v>3726.7</v>
      </c>
      <c r="AE151" s="189">
        <f>'Cont. Día med.'!E146</f>
        <v>1052.1666666666667</v>
      </c>
      <c r="AF151" s="189">
        <f>'Cont. Día med.'!F146</f>
        <v>0</v>
      </c>
      <c r="AG151" s="189">
        <f>'Cont. Día med.'!G146</f>
        <v>0</v>
      </c>
      <c r="AH151" s="189">
        <f>'Cont. Día med.'!H146</f>
        <v>1339.3666666666666</v>
      </c>
      <c r="AI151" s="189">
        <f>'Cont. Día med.'!I146</f>
        <v>0</v>
      </c>
      <c r="AJ151" s="189">
        <f>'Cont. Día med.'!J146</f>
        <v>0</v>
      </c>
      <c r="AK151" s="189">
        <f>'Cont. Día med.'!K146</f>
        <v>0</v>
      </c>
      <c r="AL151" s="189">
        <f t="shared" si="22"/>
        <v>6118.2333333333336</v>
      </c>
      <c r="AO151" s="189">
        <f>'Cont. Día max.'!B146</f>
        <v>0</v>
      </c>
      <c r="AP151" s="189">
        <f>'Cont. Día max.'!C146</f>
        <v>0</v>
      </c>
      <c r="AQ151" s="189">
        <f>'Cont. Día max.'!D146</f>
        <v>5831.833333333333</v>
      </c>
      <c r="AR151" s="189">
        <f>'Cont. Día max.'!E146</f>
        <v>1395.6</v>
      </c>
      <c r="AS151" s="189">
        <f>'Cont. Día max.'!F146</f>
        <v>0</v>
      </c>
      <c r="AT151" s="189">
        <f>'Cont. Día max.'!G146</f>
        <v>0</v>
      </c>
      <c r="AU151" s="189">
        <f>'Cont. Día max.'!H146</f>
        <v>1352.5333333333333</v>
      </c>
      <c r="AV151" s="189">
        <f>'Cont. Día max.'!I146</f>
        <v>0</v>
      </c>
      <c r="AW151" s="189">
        <f>'Cont. Día max.'!J146</f>
        <v>0</v>
      </c>
      <c r="AX151" s="189">
        <f>'Cont. Día max.'!K146</f>
        <v>0</v>
      </c>
      <c r="AY151" s="189">
        <f t="shared" si="23"/>
        <v>8579.9666666666653</v>
      </c>
    </row>
    <row r="152" spans="1:51">
      <c r="A152" s="191">
        <f t="shared" si="24"/>
        <v>0.97916666666666419</v>
      </c>
      <c r="B152" s="189">
        <f>'Prod. Día med.'!B147</f>
        <v>6414.2666666666664</v>
      </c>
      <c r="C152" s="189">
        <f>'Prod. Día med.'!C147</f>
        <v>0</v>
      </c>
      <c r="D152" s="189">
        <f>'Prod. Día med.'!D147</f>
        <v>3802.9666666666667</v>
      </c>
      <c r="E152" s="189">
        <f>'Prod. Día med.'!E147</f>
        <v>2730</v>
      </c>
      <c r="F152" s="189">
        <f>'Prod. Día med.'!F147</f>
        <v>3744.9</v>
      </c>
      <c r="G152" s="189">
        <f>'Prod. Día med.'!G147</f>
        <v>7015.166666666667</v>
      </c>
      <c r="H152" s="189">
        <f>'Prod. Día med.'!H147</f>
        <v>5067.833333333333</v>
      </c>
      <c r="I152" s="189">
        <f>'Prod. Día med.'!I147</f>
        <v>-502.66666666666669</v>
      </c>
      <c r="J152" s="189">
        <f>'Prod. Día med.'!J147</f>
        <v>-114.53333333333333</v>
      </c>
      <c r="K152" s="189">
        <f>'Prod. Día med.'!K147</f>
        <v>160.36666666666667</v>
      </c>
      <c r="L152" s="189">
        <f t="shared" si="20"/>
        <v>28318.3</v>
      </c>
      <c r="O152" s="189">
        <f>'Prod. Día max.'!B147</f>
        <v>6342.2666666666664</v>
      </c>
      <c r="P152" s="189">
        <f>'Prod. Día max.'!C147</f>
        <v>0</v>
      </c>
      <c r="Q152" s="189">
        <f>'Prod. Día max.'!D147</f>
        <v>6088.7</v>
      </c>
      <c r="R152" s="189">
        <f>'Prod. Día max.'!E147</f>
        <v>3464.1</v>
      </c>
      <c r="S152" s="189">
        <f>'Prod. Día max.'!F147</f>
        <v>3870.4</v>
      </c>
      <c r="T152" s="189">
        <f>'Prod. Día max.'!G147</f>
        <v>7362.9666666666662</v>
      </c>
      <c r="U152" s="189">
        <f>'Prod. Día max.'!H147</f>
        <v>5006</v>
      </c>
      <c r="V152" s="189">
        <f>'Prod. Día max.'!I147</f>
        <v>-803.83333333333337</v>
      </c>
      <c r="W152" s="189">
        <f>'Prod. Día max.'!J147</f>
        <v>-110.63333333333334</v>
      </c>
      <c r="X152" s="189">
        <f>'Prod. Día max.'!K147</f>
        <v>78.599999999999994</v>
      </c>
      <c r="Y152" s="189">
        <f t="shared" si="21"/>
        <v>31298.566666666666</v>
      </c>
      <c r="AB152" s="189">
        <f>'Cont. Día med.'!B147</f>
        <v>0</v>
      </c>
      <c r="AC152" s="189">
        <f>'Cont. Día med.'!C147</f>
        <v>0</v>
      </c>
      <c r="AD152" s="189">
        <f>'Cont. Día med.'!D147</f>
        <v>3679.2</v>
      </c>
      <c r="AE152" s="189">
        <f>'Cont. Día med.'!E147</f>
        <v>1019.8333333333334</v>
      </c>
      <c r="AF152" s="189">
        <f>'Cont. Día med.'!F147</f>
        <v>0</v>
      </c>
      <c r="AG152" s="189">
        <f>'Cont. Día med.'!G147</f>
        <v>0</v>
      </c>
      <c r="AH152" s="189">
        <f>'Cont. Día med.'!H147</f>
        <v>1338.2</v>
      </c>
      <c r="AI152" s="189">
        <f>'Cont. Día med.'!I147</f>
        <v>0</v>
      </c>
      <c r="AJ152" s="189">
        <f>'Cont. Día med.'!J147</f>
        <v>0</v>
      </c>
      <c r="AK152" s="189">
        <f>'Cont. Día med.'!K147</f>
        <v>0</v>
      </c>
      <c r="AL152" s="189">
        <f t="shared" si="22"/>
        <v>6037.2333333333327</v>
      </c>
      <c r="AO152" s="189">
        <f>'Cont. Día max.'!B147</f>
        <v>0</v>
      </c>
      <c r="AP152" s="189">
        <f>'Cont. Día max.'!C147</f>
        <v>0</v>
      </c>
      <c r="AQ152" s="189">
        <f>'Cont. Día max.'!D147</f>
        <v>5775.5666666666666</v>
      </c>
      <c r="AR152" s="189">
        <f>'Cont. Día max.'!E147</f>
        <v>1348.9666666666667</v>
      </c>
      <c r="AS152" s="189">
        <f>'Cont. Día max.'!F147</f>
        <v>0</v>
      </c>
      <c r="AT152" s="189">
        <f>'Cont. Día max.'!G147</f>
        <v>0</v>
      </c>
      <c r="AU152" s="189">
        <f>'Cont. Día max.'!H147</f>
        <v>1352.5</v>
      </c>
      <c r="AV152" s="189">
        <f>'Cont. Día max.'!I147</f>
        <v>0</v>
      </c>
      <c r="AW152" s="189">
        <f>'Cont. Día max.'!J147</f>
        <v>0</v>
      </c>
      <c r="AX152" s="189">
        <f>'Cont. Día max.'!K147</f>
        <v>0</v>
      </c>
      <c r="AY152" s="189">
        <f t="shared" si="23"/>
        <v>8477.0333333333328</v>
      </c>
    </row>
    <row r="153" spans="1:51">
      <c r="A153" s="191">
        <f t="shared" si="24"/>
        <v>0.98611111111110861</v>
      </c>
      <c r="B153" s="189">
        <f>'Prod. Día med.'!B148</f>
        <v>6413.4666666666662</v>
      </c>
      <c r="C153" s="189">
        <f>'Prod. Día med.'!C148</f>
        <v>0</v>
      </c>
      <c r="D153" s="189">
        <f>'Prod. Día med.'!D148</f>
        <v>3741.6333333333332</v>
      </c>
      <c r="E153" s="189">
        <f>'Prod. Día med.'!E148</f>
        <v>2669.6666666666665</v>
      </c>
      <c r="F153" s="189">
        <f>'Prod. Día med.'!F148</f>
        <v>3538.5333333333333</v>
      </c>
      <c r="G153" s="189">
        <f>'Prod. Día med.'!G148</f>
        <v>6998.7333333333336</v>
      </c>
      <c r="H153" s="189">
        <f>'Prod. Día med.'!H148</f>
        <v>5065.4333333333334</v>
      </c>
      <c r="I153" s="189">
        <f>'Prod. Día med.'!I148</f>
        <v>-535.20000000000005</v>
      </c>
      <c r="J153" s="189">
        <f>'Prod. Día med.'!J148</f>
        <v>-114.63333333333334</v>
      </c>
      <c r="K153" s="189">
        <f>'Prod. Día med.'!K148</f>
        <v>156.80000000000001</v>
      </c>
      <c r="L153" s="189">
        <f t="shared" si="20"/>
        <v>27934.433333333331</v>
      </c>
      <c r="O153" s="189">
        <f>'Prod. Día max.'!B148</f>
        <v>6342.833333333333</v>
      </c>
      <c r="P153" s="189">
        <f>'Prod. Día max.'!C148</f>
        <v>0</v>
      </c>
      <c r="Q153" s="189">
        <f>'Prod. Día max.'!D148</f>
        <v>5997.6333333333332</v>
      </c>
      <c r="R153" s="189">
        <f>'Prod. Día max.'!E148</f>
        <v>3317.7</v>
      </c>
      <c r="S153" s="189">
        <f>'Prod. Día max.'!F148</f>
        <v>3651.6</v>
      </c>
      <c r="T153" s="189">
        <f>'Prod. Día max.'!G148</f>
        <v>7355.1</v>
      </c>
      <c r="U153" s="189">
        <f>'Prod. Día max.'!H148</f>
        <v>5005.6333333333332</v>
      </c>
      <c r="V153" s="189">
        <f>'Prod. Día max.'!I148</f>
        <v>-787.73333333333335</v>
      </c>
      <c r="W153" s="189">
        <f>'Prod. Día max.'!J148</f>
        <v>-109.86666666666666</v>
      </c>
      <c r="X153" s="189">
        <f>'Prod. Día max.'!K148</f>
        <v>74.466666666666669</v>
      </c>
      <c r="Y153" s="189">
        <f t="shared" si="21"/>
        <v>30847.366666666669</v>
      </c>
      <c r="AB153" s="189">
        <f>'Cont. Día med.'!B148</f>
        <v>0</v>
      </c>
      <c r="AC153" s="189">
        <f>'Cont. Día med.'!C148</f>
        <v>0</v>
      </c>
      <c r="AD153" s="189">
        <f>'Cont. Día med.'!D148</f>
        <v>3626.4666666666667</v>
      </c>
      <c r="AE153" s="189">
        <f>'Cont. Día med.'!E148</f>
        <v>993.8</v>
      </c>
      <c r="AF153" s="189">
        <f>'Cont. Día med.'!F148</f>
        <v>0</v>
      </c>
      <c r="AG153" s="189">
        <f>'Cont. Día med.'!G148</f>
        <v>0</v>
      </c>
      <c r="AH153" s="189">
        <f>'Cont. Día med.'!H148</f>
        <v>1338</v>
      </c>
      <c r="AI153" s="189">
        <f>'Cont. Día med.'!I148</f>
        <v>0</v>
      </c>
      <c r="AJ153" s="189">
        <f>'Cont. Día med.'!J148</f>
        <v>0</v>
      </c>
      <c r="AK153" s="189">
        <f>'Cont. Día med.'!K148</f>
        <v>0</v>
      </c>
      <c r="AL153" s="189">
        <f t="shared" si="22"/>
        <v>5958.2666666666664</v>
      </c>
      <c r="AO153" s="189">
        <f>'Cont. Día max.'!B148</f>
        <v>0</v>
      </c>
      <c r="AP153" s="189">
        <f>'Cont. Día max.'!C148</f>
        <v>0</v>
      </c>
      <c r="AQ153" s="189">
        <f>'Cont. Día max.'!D148</f>
        <v>5686.4666666666662</v>
      </c>
      <c r="AR153" s="189">
        <f>'Cont. Día max.'!E148</f>
        <v>1297.8</v>
      </c>
      <c r="AS153" s="189">
        <f>'Cont. Día max.'!F148</f>
        <v>0</v>
      </c>
      <c r="AT153" s="189">
        <f>'Cont. Día max.'!G148</f>
        <v>0</v>
      </c>
      <c r="AU153" s="189">
        <f>'Cont. Día max.'!H148</f>
        <v>1352.4</v>
      </c>
      <c r="AV153" s="189">
        <f>'Cont. Día max.'!I148</f>
        <v>0</v>
      </c>
      <c r="AW153" s="189">
        <f>'Cont. Día max.'!J148</f>
        <v>0</v>
      </c>
      <c r="AX153" s="189">
        <f>'Cont. Día max.'!K148</f>
        <v>0</v>
      </c>
      <c r="AY153" s="189">
        <f t="shared" si="23"/>
        <v>8336.6666666666661</v>
      </c>
    </row>
    <row r="154" spans="1:51">
      <c r="A154" s="191">
        <f t="shared" si="24"/>
        <v>0.99305555555555303</v>
      </c>
      <c r="B154" s="189">
        <f>'Prod. Día med.'!B149</f>
        <v>6415.2</v>
      </c>
      <c r="C154" s="189">
        <f>'Prod. Día med.'!C149</f>
        <v>0</v>
      </c>
      <c r="D154" s="189">
        <f>'Prod. Día med.'!D149</f>
        <v>3673.5333333333333</v>
      </c>
      <c r="E154" s="189">
        <f>'Prod. Día med.'!E149</f>
        <v>2619.4</v>
      </c>
      <c r="F154" s="189">
        <f>'Prod. Día med.'!F149</f>
        <v>3303.4333333333334</v>
      </c>
      <c r="G154" s="189">
        <f>'Prod. Día med.'!G149</f>
        <v>6963.6</v>
      </c>
      <c r="H154" s="189">
        <f>'Prod. Día med.'!H149</f>
        <v>5064.2</v>
      </c>
      <c r="I154" s="189">
        <f>'Prod. Día med.'!I149</f>
        <v>-457.3</v>
      </c>
      <c r="J154" s="189">
        <f>'Prod. Día med.'!J149</f>
        <v>-114.66666666666667</v>
      </c>
      <c r="K154" s="189">
        <f>'Prod. Día med.'!K149</f>
        <v>154.80000000000001</v>
      </c>
      <c r="L154" s="189">
        <f t="shared" si="20"/>
        <v>27622.199999999997</v>
      </c>
      <c r="O154" s="189">
        <f>'Prod. Día max.'!B149</f>
        <v>6344.9</v>
      </c>
      <c r="P154" s="189">
        <f>'Prod. Día max.'!C149</f>
        <v>0</v>
      </c>
      <c r="Q154" s="189">
        <f>'Prod. Día max.'!D149</f>
        <v>5878.3666666666668</v>
      </c>
      <c r="R154" s="189">
        <f>'Prod. Día max.'!E149</f>
        <v>3151.7333333333331</v>
      </c>
      <c r="S154" s="189">
        <f>'Prod. Día max.'!F149</f>
        <v>3317.5666666666666</v>
      </c>
      <c r="T154" s="189">
        <f>'Prod. Día max.'!G149</f>
        <v>7342.6</v>
      </c>
      <c r="U154" s="189">
        <f>'Prod. Día max.'!H149</f>
        <v>5006.0333333333338</v>
      </c>
      <c r="V154" s="189">
        <f>'Prod. Día max.'!I149</f>
        <v>-689.16666666666663</v>
      </c>
      <c r="W154" s="189">
        <f>'Prod. Día max.'!J149</f>
        <v>-109.36666666666666</v>
      </c>
      <c r="X154" s="189">
        <f>'Prod. Día max.'!K149</f>
        <v>72.666666666666671</v>
      </c>
      <c r="Y154" s="189">
        <f t="shared" si="21"/>
        <v>30315.333333333332</v>
      </c>
      <c r="AB154" s="189">
        <f>'Cont. Día med.'!B149</f>
        <v>0</v>
      </c>
      <c r="AC154" s="189">
        <f>'Cont. Día med.'!C149</f>
        <v>0</v>
      </c>
      <c r="AD154" s="189">
        <f>'Cont. Día med.'!D149</f>
        <v>3569.6</v>
      </c>
      <c r="AE154" s="189">
        <f>'Cont. Día med.'!E149</f>
        <v>971.2</v>
      </c>
      <c r="AF154" s="189">
        <f>'Cont. Día med.'!F149</f>
        <v>0</v>
      </c>
      <c r="AG154" s="189">
        <f>'Cont. Día med.'!G149</f>
        <v>0</v>
      </c>
      <c r="AH154" s="189">
        <f>'Cont. Día med.'!H149</f>
        <v>1337.9666666666667</v>
      </c>
      <c r="AI154" s="189">
        <f>'Cont. Día med.'!I149</f>
        <v>0</v>
      </c>
      <c r="AJ154" s="189">
        <f>'Cont. Día med.'!J149</f>
        <v>0</v>
      </c>
      <c r="AK154" s="189">
        <f>'Cont. Día med.'!K149</f>
        <v>0</v>
      </c>
      <c r="AL154" s="189">
        <f t="shared" si="22"/>
        <v>5878.7666666666664</v>
      </c>
      <c r="AO154" s="189">
        <f>'Cont. Día max.'!B149</f>
        <v>0</v>
      </c>
      <c r="AP154" s="189">
        <f>'Cont. Día max.'!C149</f>
        <v>0</v>
      </c>
      <c r="AQ154" s="189">
        <f>'Cont. Día max.'!D149</f>
        <v>5576.9</v>
      </c>
      <c r="AR154" s="189">
        <f>'Cont. Día max.'!E149</f>
        <v>1241.0333333333333</v>
      </c>
      <c r="AS154" s="189">
        <f>'Cont. Día max.'!F149</f>
        <v>0</v>
      </c>
      <c r="AT154" s="189">
        <f>'Cont. Día max.'!G149</f>
        <v>0</v>
      </c>
      <c r="AU154" s="189">
        <f>'Cont. Día max.'!H149</f>
        <v>1352.5</v>
      </c>
      <c r="AV154" s="189">
        <f>'Cont. Día max.'!I149</f>
        <v>0</v>
      </c>
      <c r="AW154" s="189">
        <f>'Cont. Día max.'!J149</f>
        <v>0</v>
      </c>
      <c r="AX154" s="189">
        <f>'Cont. Día max.'!K149</f>
        <v>0</v>
      </c>
      <c r="AY154" s="189">
        <f t="shared" si="23"/>
        <v>8170.4333333333325</v>
      </c>
    </row>
  </sheetData>
  <mergeCells count="4">
    <mergeCell ref="O9:Y9"/>
    <mergeCell ref="B9:L9"/>
    <mergeCell ref="AB9:AL9"/>
    <mergeCell ref="AO9:AY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Datos Mix Energetico</vt:lpstr>
      <vt:lpstr>Well to Tank</vt:lpstr>
      <vt:lpstr>MARCAS coches</vt:lpstr>
      <vt:lpstr>Histograma demanda</vt:lpstr>
      <vt:lpstr>Prod. Día med.</vt:lpstr>
      <vt:lpstr>Cont. Día med.</vt:lpstr>
      <vt:lpstr>Prod. Día max.</vt:lpstr>
      <vt:lpstr>Cont. Día max.</vt:lpstr>
      <vt:lpstr>Graficas Dias Tipo </vt:lpstr>
      <vt:lpstr>Comparación simple</vt:lpstr>
      <vt:lpstr>Comparación (1%) E1</vt:lpstr>
      <vt:lpstr>Comparación (1%) E2</vt:lpstr>
      <vt:lpstr>Comparación (2%) E1</vt:lpstr>
      <vt:lpstr>Comparación (2%) E2</vt:lpstr>
      <vt:lpstr>Comparación (5%) E1</vt:lpstr>
      <vt:lpstr>Comparación (5%) E2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2018-10-02T19:41:27Z</dcterms:modified>
</cp:coreProperties>
</file>